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105" yWindow="240" windowWidth="19260" windowHeight="11325" firstSheet="1" activeTab="3"/>
  </bookViews>
  <sheets>
    <sheet name="HaganWestStressCase (slide 16)" sheetId="1" r:id="rId1"/>
    <sheet name="ImpicitFRA-MarketFRA (slide 31)" sheetId="4" r:id="rId2"/>
    <sheet name="ImpactEoniaDiscount (slide 72)" sheetId="21" r:id="rId3"/>
    <sheet name="General Settings" sheetId="7" r:id="rId4"/>
    <sheet name="Indexes" sheetId="8" r:id="rId5"/>
    <sheet name="OIS" sheetId="5" r:id="rId6"/>
    <sheet name="FRA" sheetId="10" r:id="rId7"/>
    <sheet name="Future" sheetId="12" r:id="rId8"/>
    <sheet name="Swap" sheetId="9" r:id="rId9"/>
    <sheet name="EURON" sheetId="13" r:id="rId10"/>
    <sheet name="EURON Analysis" sheetId="18" r:id="rId11"/>
    <sheet name="EUR3M" sheetId="16" r:id="rId12"/>
    <sheet name="EUR3M Analysis" sheetId="19" r:id="rId13"/>
    <sheet name="EUR6M" sheetId="17" r:id="rId14"/>
    <sheet name="EUR6M Analysis" sheetId="20" r:id="rId15"/>
  </sheets>
  <definedNames>
    <definedName name="_xlnm._FilterDatabase" localSheetId="0" hidden="1">'HaganWestStressCase (slide 16)'!$S$5:$Y$306</definedName>
    <definedName name="_xlnm._FilterDatabase" localSheetId="2" hidden="1">'ImpactEoniaDiscount (slide 72)'!$X$3:$X$3536</definedName>
    <definedName name="_xlnm._FilterDatabase" localSheetId="1" hidden="1">'ImpicitFRA-MarketFRA (slide 31)'!$Q$5:$AE$464</definedName>
    <definedName name="_xlnm._FilterDatabase" localSheetId="4" hidden="1">Indexes!$B$2:$G$11</definedName>
    <definedName name="Calendar">'General Settings'!$C$13</definedName>
    <definedName name="Currency">'General Settings'!$C$12</definedName>
    <definedName name="DataTable" localSheetId="12">'EUR3M Analysis'!$B$3:$I$16</definedName>
    <definedName name="DataTable" localSheetId="14">'EUR6M Analysis'!$B$3:$I$16</definedName>
    <definedName name="DataTable" localSheetId="10">'EURON Analysis'!$B$3:$I$16</definedName>
    <definedName name="Discounting">'General Settings'!$C$19</definedName>
    <definedName name="Eonia">Indexes!$G$11</definedName>
    <definedName name="EUR3M">EUR3M!$K$1</definedName>
    <definedName name="EUR6M">EUR6M!$K$1</definedName>
    <definedName name="Euribor3M">Indexes!$G$7</definedName>
    <definedName name="Euribor6M">Indexes!$G$8</definedName>
    <definedName name="EURON">EURON!$K$1</definedName>
    <definedName name="EvaluationDate">'General Settings'!$C$7</definedName>
    <definedName name="Index" localSheetId="12">'EUR3M Analysis'!$T$19</definedName>
    <definedName name="Index" localSheetId="14">'EUR6M Analysis'!$T$19</definedName>
    <definedName name="Index" localSheetId="10">'EURON Analysis'!$S$18</definedName>
    <definedName name="Index" localSheetId="2">'ImpactEoniaDiscount (slide 72)'!#REF!</definedName>
    <definedName name="OvernightIndex" localSheetId="12">'EUR3M Analysis'!$T$18</definedName>
    <definedName name="OvernightIndex" localSheetId="14">'EUR6M Analysis'!$T$18</definedName>
    <definedName name="OvernightIndex" localSheetId="2">'ImpactEoniaDiscount (slide 72)'!#REF!</definedName>
    <definedName name="Overwrite">'General Settings'!$C$21</definedName>
    <definedName name="Permanent">'General Settings'!$C$20</definedName>
    <definedName name="RecalcTrigger" localSheetId="12">'EUR3M Analysis'!$T$21</definedName>
    <definedName name="RecalcTrigger" localSheetId="14">'EUR6M Analysis'!$T$21</definedName>
    <definedName name="RecalcTrigger" localSheetId="10">'EURON Analysis'!$S$20</definedName>
    <definedName name="SettlementDate">'General Settings'!$C$15</definedName>
    <definedName name="SettlementDays">'General Settings'!$C$14</definedName>
    <definedName name="Stop" localSheetId="12">'EUR3M Analysis'!$A$17</definedName>
    <definedName name="Stop" localSheetId="14">'EUR6M Analysis'!$A$17</definedName>
    <definedName name="Stop" localSheetId="10">'EURON Analysis'!$A$17</definedName>
    <definedName name="Trigger">'General Settings'!$C$17</definedName>
  </definedNames>
  <calcPr calcId="145621"/>
</workbook>
</file>

<file path=xl/calcChain.xml><?xml version="1.0" encoding="utf-8"?>
<calcChain xmlns="http://schemas.openxmlformats.org/spreadsheetml/2006/main">
  <c r="B4" i="12" l="1"/>
  <c r="B5" i="12"/>
  <c r="B6" i="12"/>
  <c r="B7" i="12"/>
  <c r="B8" i="12"/>
  <c r="B9" i="12"/>
  <c r="B10" i="12"/>
  <c r="B11" i="12"/>
  <c r="B12" i="12"/>
  <c r="B3" i="12"/>
  <c r="U1" i="21" l="1" a="1"/>
  <c r="X1" i="21" a="1"/>
  <c r="X5" i="21"/>
  <c r="X6" i="21"/>
  <c r="X7" i="21"/>
  <c r="X8" i="21"/>
  <c r="X9" i="21"/>
  <c r="X10" i="21"/>
  <c r="X11" i="21"/>
  <c r="X12" i="21"/>
  <c r="X13" i="21"/>
  <c r="X14" i="21"/>
  <c r="X15" i="21"/>
  <c r="X16" i="21"/>
  <c r="X17" i="21"/>
  <c r="X18" i="21"/>
  <c r="X19" i="21"/>
  <c r="X20" i="21"/>
  <c r="X21" i="21"/>
  <c r="X22" i="21"/>
  <c r="X23" i="21"/>
  <c r="X24" i="21"/>
  <c r="X25" i="21"/>
  <c r="X26" i="21"/>
  <c r="X27" i="21"/>
  <c r="X28" i="21"/>
  <c r="X29" i="21"/>
  <c r="X30" i="21"/>
  <c r="X31" i="21"/>
  <c r="X32" i="21"/>
  <c r="X33" i="21"/>
  <c r="X34" i="21"/>
  <c r="X35" i="21"/>
  <c r="X36" i="21"/>
  <c r="X37" i="21"/>
  <c r="X38" i="21"/>
  <c r="X39" i="21"/>
  <c r="X40" i="21"/>
  <c r="X41" i="21"/>
  <c r="X42" i="21"/>
  <c r="X43" i="21"/>
  <c r="X44" i="21"/>
  <c r="X45" i="21"/>
  <c r="X46" i="21"/>
  <c r="X47" i="21"/>
  <c r="X48" i="21"/>
  <c r="X49" i="21"/>
  <c r="X50" i="21"/>
  <c r="X51" i="21"/>
  <c r="X52" i="21"/>
  <c r="X53" i="21"/>
  <c r="X54" i="21"/>
  <c r="X55" i="21"/>
  <c r="X56" i="21"/>
  <c r="X57" i="21"/>
  <c r="X58" i="21"/>
  <c r="X59" i="21"/>
  <c r="X60" i="21"/>
  <c r="X61" i="21"/>
  <c r="X62" i="21"/>
  <c r="X63" i="21"/>
  <c r="X64" i="21"/>
  <c r="X65" i="21"/>
  <c r="X66" i="21"/>
  <c r="X67" i="21"/>
  <c r="X68" i="21"/>
  <c r="X69" i="21"/>
  <c r="X70" i="21"/>
  <c r="X71" i="21"/>
  <c r="X72" i="21"/>
  <c r="X73" i="21"/>
  <c r="X74" i="21"/>
  <c r="X75" i="21"/>
  <c r="X76" i="21"/>
  <c r="X77" i="21"/>
  <c r="X78" i="21"/>
  <c r="X79" i="21"/>
  <c r="X80" i="21"/>
  <c r="X81" i="21"/>
  <c r="X82" i="21"/>
  <c r="X83" i="21"/>
  <c r="X84" i="21"/>
  <c r="X85" i="21"/>
  <c r="X86" i="21"/>
  <c r="X87" i="21"/>
  <c r="X88" i="21"/>
  <c r="X89" i="21"/>
  <c r="X90" i="21"/>
  <c r="X91" i="21"/>
  <c r="X92" i="21"/>
  <c r="X93" i="21"/>
  <c r="X94" i="21"/>
  <c r="X95" i="21"/>
  <c r="X96" i="21"/>
  <c r="X97" i="21"/>
  <c r="X98" i="21"/>
  <c r="X99" i="21"/>
  <c r="X100" i="21"/>
  <c r="X101" i="21"/>
  <c r="X102" i="21"/>
  <c r="X103" i="21"/>
  <c r="X104" i="21"/>
  <c r="X105" i="21"/>
  <c r="X106" i="21"/>
  <c r="X107" i="21"/>
  <c r="X108" i="21"/>
  <c r="X109" i="21"/>
  <c r="X110" i="21"/>
  <c r="X111" i="21"/>
  <c r="X112" i="21"/>
  <c r="X113" i="21"/>
  <c r="X114" i="21"/>
  <c r="X115" i="21"/>
  <c r="X116" i="21"/>
  <c r="X117" i="21"/>
  <c r="X118" i="21"/>
  <c r="X119" i="21"/>
  <c r="X120" i="21"/>
  <c r="X121" i="21"/>
  <c r="X122" i="21"/>
  <c r="X123" i="21"/>
  <c r="X124" i="21"/>
  <c r="X125" i="21"/>
  <c r="X126" i="21"/>
  <c r="X127" i="21"/>
  <c r="X128" i="21"/>
  <c r="X129" i="21"/>
  <c r="X130" i="21"/>
  <c r="X131" i="21"/>
  <c r="X132" i="21"/>
  <c r="X133" i="21"/>
  <c r="X134" i="21"/>
  <c r="X135" i="21"/>
  <c r="X136" i="21"/>
  <c r="X137" i="21"/>
  <c r="X138" i="21"/>
  <c r="X139" i="21"/>
  <c r="X140" i="21"/>
  <c r="X141" i="21"/>
  <c r="X142" i="21"/>
  <c r="X143" i="21"/>
  <c r="X144" i="21"/>
  <c r="X145" i="21"/>
  <c r="X146" i="21"/>
  <c r="X147" i="21"/>
  <c r="X148" i="21"/>
  <c r="X149" i="21"/>
  <c r="X150" i="21"/>
  <c r="X151" i="21"/>
  <c r="X152" i="21"/>
  <c r="X153" i="21"/>
  <c r="X154" i="21"/>
  <c r="X155" i="21"/>
  <c r="X156" i="21"/>
  <c r="X157" i="21"/>
  <c r="X158" i="21"/>
  <c r="X159" i="21"/>
  <c r="X160" i="21"/>
  <c r="X161" i="21"/>
  <c r="X162" i="21"/>
  <c r="X163" i="21"/>
  <c r="X164" i="21"/>
  <c r="X165" i="21"/>
  <c r="X166" i="21"/>
  <c r="X167" i="21"/>
  <c r="X168" i="21"/>
  <c r="X169" i="21"/>
  <c r="X170" i="21"/>
  <c r="X171" i="21"/>
  <c r="X172" i="21"/>
  <c r="X173" i="21"/>
  <c r="X174" i="21"/>
  <c r="X175" i="21"/>
  <c r="X176" i="21"/>
  <c r="X177" i="21"/>
  <c r="X178" i="21"/>
  <c r="X179" i="21"/>
  <c r="X180" i="21"/>
  <c r="X181" i="21"/>
  <c r="X182" i="21"/>
  <c r="X183" i="21"/>
  <c r="X184" i="21"/>
  <c r="X185" i="21"/>
  <c r="X186" i="21"/>
  <c r="X187" i="21"/>
  <c r="X188" i="21"/>
  <c r="X189" i="21"/>
  <c r="X190" i="21"/>
  <c r="X191" i="21"/>
  <c r="X192" i="21"/>
  <c r="X193" i="21"/>
  <c r="X194" i="21"/>
  <c r="X195" i="21"/>
  <c r="X196" i="21"/>
  <c r="X197" i="21"/>
  <c r="X198" i="21"/>
  <c r="X199" i="21"/>
  <c r="X200" i="21"/>
  <c r="X201" i="21"/>
  <c r="X202" i="21"/>
  <c r="X203" i="21"/>
  <c r="X204" i="21"/>
  <c r="X205" i="21"/>
  <c r="X206" i="21"/>
  <c r="X207" i="21"/>
  <c r="X208" i="21"/>
  <c r="X209" i="21"/>
  <c r="X210" i="21"/>
  <c r="X211" i="21"/>
  <c r="X212" i="21"/>
  <c r="X213" i="21"/>
  <c r="X214" i="21"/>
  <c r="X215" i="21"/>
  <c r="X216" i="21"/>
  <c r="X217" i="21"/>
  <c r="X218" i="21"/>
  <c r="X219" i="21"/>
  <c r="X220" i="21"/>
  <c r="X221" i="21"/>
  <c r="X222" i="21"/>
  <c r="X223" i="21"/>
  <c r="X224" i="21"/>
  <c r="X225" i="21"/>
  <c r="X226" i="21"/>
  <c r="X227" i="21"/>
  <c r="X228" i="21"/>
  <c r="X229" i="21"/>
  <c r="X230" i="21"/>
  <c r="X231" i="21"/>
  <c r="X232" i="21"/>
  <c r="X233" i="21"/>
  <c r="X234" i="21"/>
  <c r="X235" i="21"/>
  <c r="X236" i="21"/>
  <c r="X237" i="21"/>
  <c r="X238" i="21"/>
  <c r="X239" i="21"/>
  <c r="X240" i="21"/>
  <c r="X241" i="21"/>
  <c r="X242" i="21"/>
  <c r="X243" i="21"/>
  <c r="X244" i="21"/>
  <c r="X245" i="21"/>
  <c r="X246" i="21"/>
  <c r="X247" i="21"/>
  <c r="X248" i="21"/>
  <c r="X249" i="21"/>
  <c r="X250" i="21"/>
  <c r="X251" i="21"/>
  <c r="X252" i="21"/>
  <c r="X253" i="21"/>
  <c r="X254" i="21"/>
  <c r="X255" i="21"/>
  <c r="X256" i="21"/>
  <c r="X257" i="21"/>
  <c r="X258" i="21"/>
  <c r="X259" i="21"/>
  <c r="X260" i="21"/>
  <c r="X261" i="21"/>
  <c r="X262" i="21"/>
  <c r="X263" i="21"/>
  <c r="X264" i="21"/>
  <c r="X265" i="21"/>
  <c r="X266" i="21"/>
  <c r="X267" i="21"/>
  <c r="X268" i="21"/>
  <c r="X269" i="21"/>
  <c r="X270" i="21"/>
  <c r="X271" i="21"/>
  <c r="X272" i="21"/>
  <c r="X273" i="21"/>
  <c r="X274" i="21"/>
  <c r="X275" i="21"/>
  <c r="X276" i="21"/>
  <c r="X277" i="21"/>
  <c r="X278" i="21"/>
  <c r="X279" i="21"/>
  <c r="X280" i="21"/>
  <c r="X281" i="21"/>
  <c r="X282" i="21"/>
  <c r="X283" i="21"/>
  <c r="X284" i="21"/>
  <c r="X285" i="21"/>
  <c r="X286" i="21"/>
  <c r="X287" i="21"/>
  <c r="X288" i="21"/>
  <c r="X289" i="21"/>
  <c r="X290" i="21"/>
  <c r="X291" i="21"/>
  <c r="X292" i="21"/>
  <c r="X293" i="21"/>
  <c r="X294" i="21"/>
  <c r="X295" i="21"/>
  <c r="X296" i="21"/>
  <c r="X297" i="21"/>
  <c r="X298" i="21"/>
  <c r="X299" i="21"/>
  <c r="X300" i="21"/>
  <c r="X301" i="21"/>
  <c r="X302" i="21"/>
  <c r="X303" i="21"/>
  <c r="X304" i="21"/>
  <c r="X305" i="21"/>
  <c r="X306" i="21"/>
  <c r="X307" i="21"/>
  <c r="X308" i="21"/>
  <c r="X309" i="21"/>
  <c r="X310" i="21"/>
  <c r="X311" i="21"/>
  <c r="X312" i="21"/>
  <c r="X313" i="21"/>
  <c r="X314" i="21"/>
  <c r="X315" i="21"/>
  <c r="X316" i="21"/>
  <c r="X317" i="21"/>
  <c r="X318" i="21"/>
  <c r="X319" i="21"/>
  <c r="X320" i="21"/>
  <c r="X321" i="21"/>
  <c r="X322" i="21"/>
  <c r="X323" i="21"/>
  <c r="X324" i="21"/>
  <c r="X325" i="21"/>
  <c r="X326" i="21"/>
  <c r="X327" i="21"/>
  <c r="X328" i="21"/>
  <c r="X329" i="21"/>
  <c r="X330" i="21"/>
  <c r="X331" i="21"/>
  <c r="X332" i="21"/>
  <c r="X333" i="21"/>
  <c r="X334" i="21"/>
  <c r="X335" i="21"/>
  <c r="X336" i="21"/>
  <c r="X337" i="21"/>
  <c r="X338" i="21"/>
  <c r="X339" i="21"/>
  <c r="X340" i="21"/>
  <c r="X341" i="21"/>
  <c r="X342" i="21"/>
  <c r="X343" i="21"/>
  <c r="X344" i="21"/>
  <c r="X345" i="21"/>
  <c r="X346" i="21"/>
  <c r="X347" i="21"/>
  <c r="X348" i="21"/>
  <c r="X349" i="21"/>
  <c r="X350" i="21"/>
  <c r="X351" i="21"/>
  <c r="X352" i="21"/>
  <c r="X353" i="21"/>
  <c r="X354" i="21"/>
  <c r="X355" i="21"/>
  <c r="X356" i="21"/>
  <c r="X357" i="21"/>
  <c r="X358" i="21"/>
  <c r="X359" i="21"/>
  <c r="X360" i="21"/>
  <c r="X361" i="21"/>
  <c r="X362" i="21"/>
  <c r="X363" i="21"/>
  <c r="X364" i="21"/>
  <c r="X365" i="21"/>
  <c r="X366" i="21"/>
  <c r="X367" i="21"/>
  <c r="X368" i="21"/>
  <c r="X369" i="21"/>
  <c r="X370" i="21"/>
  <c r="X371" i="21"/>
  <c r="X372" i="21"/>
  <c r="X373" i="21"/>
  <c r="X374" i="21"/>
  <c r="X375" i="21"/>
  <c r="X376" i="21"/>
  <c r="X377" i="21"/>
  <c r="X378" i="21"/>
  <c r="X379" i="21"/>
  <c r="X380" i="21"/>
  <c r="X381" i="21"/>
  <c r="X382" i="21"/>
  <c r="X383" i="21"/>
  <c r="X384" i="21"/>
  <c r="X385" i="21"/>
  <c r="X386" i="21"/>
  <c r="X387" i="21"/>
  <c r="X388" i="21"/>
  <c r="X389" i="21"/>
  <c r="X390" i="21"/>
  <c r="X391" i="21"/>
  <c r="X392" i="21"/>
  <c r="X393" i="21"/>
  <c r="X394" i="21"/>
  <c r="X395" i="21"/>
  <c r="X396" i="21"/>
  <c r="X397" i="21"/>
  <c r="X398" i="21"/>
  <c r="X399" i="21"/>
  <c r="X400" i="21"/>
  <c r="X401" i="21"/>
  <c r="X402" i="21"/>
  <c r="X403" i="21"/>
  <c r="X404" i="21"/>
  <c r="X405" i="21"/>
  <c r="X406" i="21"/>
  <c r="X407" i="21"/>
  <c r="X408" i="21"/>
  <c r="X409" i="21"/>
  <c r="X410" i="21"/>
  <c r="X411" i="21"/>
  <c r="X412" i="21"/>
  <c r="X413" i="21"/>
  <c r="X414" i="21"/>
  <c r="X415" i="21"/>
  <c r="X416" i="21"/>
  <c r="X417" i="21"/>
  <c r="X418" i="21"/>
  <c r="X419" i="21"/>
  <c r="X420" i="21"/>
  <c r="X421" i="21"/>
  <c r="X422" i="21"/>
  <c r="X423" i="21"/>
  <c r="X424" i="21"/>
  <c r="X425" i="21"/>
  <c r="X426" i="21"/>
  <c r="X427" i="21"/>
  <c r="X428" i="21"/>
  <c r="X429" i="21"/>
  <c r="X430" i="21"/>
  <c r="X431" i="21"/>
  <c r="X432" i="21"/>
  <c r="X433" i="21"/>
  <c r="X434" i="21"/>
  <c r="X435" i="21"/>
  <c r="X436" i="21"/>
  <c r="X437" i="21"/>
  <c r="X438" i="21"/>
  <c r="X439" i="21"/>
  <c r="X440" i="21"/>
  <c r="X441" i="21"/>
  <c r="X442" i="21"/>
  <c r="X443" i="21"/>
  <c r="X444" i="21"/>
  <c r="X445" i="21"/>
  <c r="X446" i="21"/>
  <c r="X447" i="21"/>
  <c r="X448" i="21"/>
  <c r="X449" i="21"/>
  <c r="X450" i="21"/>
  <c r="X451" i="21"/>
  <c r="X452" i="21"/>
  <c r="X453" i="21"/>
  <c r="X454" i="21"/>
  <c r="X455" i="21"/>
  <c r="X456" i="21"/>
  <c r="X457" i="21"/>
  <c r="X458" i="21"/>
  <c r="X459" i="21"/>
  <c r="X460" i="21"/>
  <c r="X461" i="21"/>
  <c r="X462" i="21"/>
  <c r="X463" i="21"/>
  <c r="X464" i="21"/>
  <c r="X465" i="21"/>
  <c r="X466" i="21"/>
  <c r="X467" i="21"/>
  <c r="X468" i="21"/>
  <c r="X469" i="21"/>
  <c r="X470" i="21"/>
  <c r="X471" i="21"/>
  <c r="X472" i="21"/>
  <c r="X473" i="21"/>
  <c r="X474" i="21"/>
  <c r="X475" i="21"/>
  <c r="X476" i="21"/>
  <c r="X477" i="21"/>
  <c r="X478" i="21"/>
  <c r="X479" i="21"/>
  <c r="X480" i="21"/>
  <c r="X481" i="21"/>
  <c r="X482" i="21"/>
  <c r="X483" i="21"/>
  <c r="X484" i="21"/>
  <c r="X485" i="21"/>
  <c r="X486" i="21"/>
  <c r="X487" i="21"/>
  <c r="X488" i="21"/>
  <c r="X489" i="21"/>
  <c r="X490" i="21"/>
  <c r="X491" i="21"/>
  <c r="X492" i="21"/>
  <c r="X493" i="21"/>
  <c r="X494" i="21"/>
  <c r="X495" i="21"/>
  <c r="X496" i="21"/>
  <c r="X497" i="21"/>
  <c r="X498" i="21"/>
  <c r="X499" i="21"/>
  <c r="X500" i="21"/>
  <c r="X501" i="21"/>
  <c r="X502" i="21"/>
  <c r="X503" i="21"/>
  <c r="X504" i="21"/>
  <c r="X505" i="21"/>
  <c r="X506" i="21"/>
  <c r="X507" i="21"/>
  <c r="X508" i="21"/>
  <c r="X509" i="21"/>
  <c r="X510" i="21"/>
  <c r="X511" i="21"/>
  <c r="X512" i="21"/>
  <c r="X513" i="21"/>
  <c r="X514" i="21"/>
  <c r="X515" i="21"/>
  <c r="X516" i="21"/>
  <c r="X517" i="21"/>
  <c r="X518" i="21"/>
  <c r="X519" i="21"/>
  <c r="X520" i="21"/>
  <c r="X521" i="21"/>
  <c r="X522" i="21"/>
  <c r="X523" i="21"/>
  <c r="X524" i="21"/>
  <c r="X525" i="21"/>
  <c r="X526" i="21"/>
  <c r="X527" i="21"/>
  <c r="X528" i="21"/>
  <c r="X529" i="21"/>
  <c r="X530" i="21"/>
  <c r="X531" i="21"/>
  <c r="X532" i="21"/>
  <c r="X533" i="21"/>
  <c r="X534" i="21"/>
  <c r="X535" i="21"/>
  <c r="X536" i="21"/>
  <c r="X537" i="21"/>
  <c r="X538" i="21"/>
  <c r="X539" i="21"/>
  <c r="X540" i="21"/>
  <c r="X541" i="21"/>
  <c r="X542" i="21"/>
  <c r="X543" i="21"/>
  <c r="X544" i="21"/>
  <c r="X545" i="21"/>
  <c r="X546" i="21"/>
  <c r="X547" i="21"/>
  <c r="X548" i="21"/>
  <c r="X549" i="21"/>
  <c r="X550" i="21"/>
  <c r="X551" i="21"/>
  <c r="X552" i="21"/>
  <c r="X553" i="21"/>
  <c r="X554" i="21"/>
  <c r="X555" i="21"/>
  <c r="X556" i="21"/>
  <c r="X557" i="21"/>
  <c r="X558" i="21"/>
  <c r="X559" i="21"/>
  <c r="X560" i="21"/>
  <c r="X561" i="21"/>
  <c r="X562" i="21"/>
  <c r="X563" i="21"/>
  <c r="X564" i="21"/>
  <c r="X565" i="21"/>
  <c r="X566" i="21"/>
  <c r="X567" i="21"/>
  <c r="X568" i="21"/>
  <c r="X569" i="21"/>
  <c r="X570" i="21"/>
  <c r="X571" i="21"/>
  <c r="X572" i="21"/>
  <c r="X573" i="21"/>
  <c r="X574" i="21"/>
  <c r="X575" i="21"/>
  <c r="X576" i="21"/>
  <c r="X577" i="21"/>
  <c r="X578" i="21"/>
  <c r="X579" i="21"/>
  <c r="X580" i="21"/>
  <c r="X581" i="21"/>
  <c r="X582" i="21"/>
  <c r="X583" i="21"/>
  <c r="X584" i="21"/>
  <c r="X585" i="21"/>
  <c r="X586" i="21"/>
  <c r="X587" i="21"/>
  <c r="X588" i="21"/>
  <c r="X589" i="21"/>
  <c r="X590" i="21"/>
  <c r="X591" i="21"/>
  <c r="X592" i="21"/>
  <c r="X593" i="21"/>
  <c r="X594" i="21"/>
  <c r="X595" i="21"/>
  <c r="X596" i="21"/>
  <c r="X597" i="21"/>
  <c r="X598" i="21"/>
  <c r="X599" i="21"/>
  <c r="X600" i="21"/>
  <c r="X601" i="21"/>
  <c r="X602" i="21"/>
  <c r="X603" i="21"/>
  <c r="X604" i="21"/>
  <c r="X605" i="21"/>
  <c r="X606" i="21"/>
  <c r="X607" i="21"/>
  <c r="X608" i="21"/>
  <c r="X609" i="21"/>
  <c r="X610" i="21"/>
  <c r="X611" i="21"/>
  <c r="X612" i="21"/>
  <c r="X613" i="21"/>
  <c r="X614" i="21"/>
  <c r="X615" i="21"/>
  <c r="X616" i="21"/>
  <c r="X617" i="21"/>
  <c r="X618" i="21"/>
  <c r="X619" i="21"/>
  <c r="X620" i="21"/>
  <c r="X621" i="21"/>
  <c r="X622" i="21"/>
  <c r="X623" i="21"/>
  <c r="X624" i="21"/>
  <c r="X625" i="21"/>
  <c r="X626" i="21"/>
  <c r="X627" i="21"/>
  <c r="X628" i="21"/>
  <c r="X629" i="21"/>
  <c r="X630" i="21"/>
  <c r="X631" i="21"/>
  <c r="X632" i="21"/>
  <c r="X633" i="21"/>
  <c r="X634" i="21"/>
  <c r="X635" i="21"/>
  <c r="X636" i="21"/>
  <c r="X637" i="21"/>
  <c r="X638" i="21"/>
  <c r="X639" i="21"/>
  <c r="X640" i="21"/>
  <c r="X641" i="21"/>
  <c r="X642" i="21"/>
  <c r="X643" i="21"/>
  <c r="X644" i="21"/>
  <c r="X645" i="21"/>
  <c r="X646" i="21"/>
  <c r="X647" i="21"/>
  <c r="X648" i="21"/>
  <c r="X649" i="21"/>
  <c r="X650" i="21"/>
  <c r="X651" i="21"/>
  <c r="X652" i="21"/>
  <c r="X653" i="21"/>
  <c r="X654" i="21"/>
  <c r="X655" i="21"/>
  <c r="X656" i="21"/>
  <c r="X657" i="21"/>
  <c r="X658" i="21"/>
  <c r="X659" i="21"/>
  <c r="X660" i="21"/>
  <c r="X661" i="21"/>
  <c r="X662" i="21"/>
  <c r="X663" i="21"/>
  <c r="X664" i="21"/>
  <c r="X665" i="21"/>
  <c r="X666" i="21"/>
  <c r="X667" i="21"/>
  <c r="X668" i="21"/>
  <c r="X669" i="21"/>
  <c r="X670" i="21"/>
  <c r="X671" i="21"/>
  <c r="X672" i="21"/>
  <c r="X673" i="21"/>
  <c r="X674" i="21"/>
  <c r="X675" i="21"/>
  <c r="X676" i="21"/>
  <c r="X677" i="21"/>
  <c r="X678" i="21"/>
  <c r="X679" i="21"/>
  <c r="X680" i="21"/>
  <c r="X681" i="21"/>
  <c r="X682" i="21"/>
  <c r="X683" i="21"/>
  <c r="X684" i="21"/>
  <c r="X685" i="21"/>
  <c r="X686" i="21"/>
  <c r="X687" i="21"/>
  <c r="X688" i="21"/>
  <c r="X689" i="21"/>
  <c r="X690" i="21"/>
  <c r="X691" i="21"/>
  <c r="X692" i="21"/>
  <c r="X693" i="21"/>
  <c r="X694" i="21"/>
  <c r="X695" i="21"/>
  <c r="X696" i="21"/>
  <c r="X697" i="21"/>
  <c r="X698" i="21"/>
  <c r="X699" i="21"/>
  <c r="X700" i="21"/>
  <c r="X701" i="21"/>
  <c r="X702" i="21"/>
  <c r="X703" i="21"/>
  <c r="X704" i="21"/>
  <c r="X705" i="21"/>
  <c r="X706" i="21"/>
  <c r="X707" i="21"/>
  <c r="X708" i="21"/>
  <c r="X709" i="21"/>
  <c r="X710" i="21"/>
  <c r="X711" i="21"/>
  <c r="X712" i="21"/>
  <c r="X713" i="21"/>
  <c r="X714" i="21"/>
  <c r="X715" i="21"/>
  <c r="X716" i="21"/>
  <c r="X717" i="21"/>
  <c r="X718" i="21"/>
  <c r="X719" i="21"/>
  <c r="X720" i="21"/>
  <c r="X721" i="21"/>
  <c r="X722" i="21"/>
  <c r="X723" i="21"/>
  <c r="X724" i="21"/>
  <c r="X725" i="21"/>
  <c r="X726" i="21"/>
  <c r="X727" i="21"/>
  <c r="X728" i="21"/>
  <c r="X729" i="21"/>
  <c r="X730" i="21"/>
  <c r="X731" i="21"/>
  <c r="X732" i="21"/>
  <c r="X733" i="21"/>
  <c r="X734" i="21"/>
  <c r="X735" i="21"/>
  <c r="X736" i="21"/>
  <c r="X737" i="21"/>
  <c r="X738" i="21"/>
  <c r="X739" i="21"/>
  <c r="X740" i="21"/>
  <c r="X741" i="21"/>
  <c r="X742" i="21"/>
  <c r="X743" i="21"/>
  <c r="X744" i="21"/>
  <c r="X745" i="21"/>
  <c r="X746" i="21"/>
  <c r="X747" i="21"/>
  <c r="X748" i="21"/>
  <c r="X749" i="21"/>
  <c r="X750" i="21"/>
  <c r="X751" i="21"/>
  <c r="X752" i="21"/>
  <c r="X753" i="21"/>
  <c r="X754" i="21"/>
  <c r="X755" i="21"/>
  <c r="X756" i="21"/>
  <c r="X757" i="21"/>
  <c r="X758" i="21"/>
  <c r="X759" i="21"/>
  <c r="X760" i="21"/>
  <c r="X761" i="21"/>
  <c r="X762" i="21"/>
  <c r="X763" i="21"/>
  <c r="X764" i="21"/>
  <c r="X765" i="21"/>
  <c r="X766" i="21"/>
  <c r="X767" i="21"/>
  <c r="X768" i="21"/>
  <c r="X769" i="21"/>
  <c r="X770" i="21"/>
  <c r="X771" i="21"/>
  <c r="X772" i="21"/>
  <c r="X773" i="21"/>
  <c r="X774" i="21"/>
  <c r="X775" i="21"/>
  <c r="X776" i="21"/>
  <c r="X777" i="21"/>
  <c r="X778" i="21"/>
  <c r="X779" i="21"/>
  <c r="X780" i="21"/>
  <c r="X781" i="21"/>
  <c r="X782" i="21"/>
  <c r="X783" i="21"/>
  <c r="X784" i="21"/>
  <c r="X785" i="21"/>
  <c r="X786" i="21"/>
  <c r="X787" i="21"/>
  <c r="X788" i="21"/>
  <c r="X789" i="21"/>
  <c r="X790" i="21"/>
  <c r="X791" i="21"/>
  <c r="X792" i="21"/>
  <c r="X793" i="21"/>
  <c r="X794" i="21"/>
  <c r="X795" i="21"/>
  <c r="X796" i="21"/>
  <c r="X797" i="21"/>
  <c r="X798" i="21"/>
  <c r="X799" i="21"/>
  <c r="X800" i="21"/>
  <c r="X801" i="21"/>
  <c r="X802" i="21"/>
  <c r="X803" i="21"/>
  <c r="X804" i="21"/>
  <c r="X805" i="21"/>
  <c r="X806" i="21"/>
  <c r="X807" i="21"/>
  <c r="X808" i="21"/>
  <c r="X809" i="21"/>
  <c r="X810" i="21"/>
  <c r="X811" i="21"/>
  <c r="X812" i="21"/>
  <c r="X813" i="21"/>
  <c r="X814" i="21"/>
  <c r="X815" i="21"/>
  <c r="X816" i="21"/>
  <c r="X817" i="21"/>
  <c r="X818" i="21"/>
  <c r="X819" i="21"/>
  <c r="X820" i="21"/>
  <c r="X821" i="21"/>
  <c r="X822" i="21"/>
  <c r="X823" i="21"/>
  <c r="X824" i="21"/>
  <c r="X825" i="21"/>
  <c r="X826" i="21"/>
  <c r="X827" i="21"/>
  <c r="X828" i="21"/>
  <c r="X829" i="21"/>
  <c r="X830" i="21"/>
  <c r="X831" i="21"/>
  <c r="X832" i="21"/>
  <c r="X833" i="21"/>
  <c r="X834" i="21"/>
  <c r="X835" i="21"/>
  <c r="X836" i="21"/>
  <c r="X837" i="21"/>
  <c r="X838" i="21"/>
  <c r="X839" i="21"/>
  <c r="X840" i="21"/>
  <c r="X841" i="21"/>
  <c r="X842" i="21"/>
  <c r="X843" i="21"/>
  <c r="X844" i="21"/>
  <c r="X845" i="21"/>
  <c r="X846" i="21"/>
  <c r="X847" i="21"/>
  <c r="X848" i="21"/>
  <c r="X849" i="21"/>
  <c r="X850" i="21"/>
  <c r="X851" i="21"/>
  <c r="X852" i="21"/>
  <c r="X853" i="21"/>
  <c r="X854" i="21"/>
  <c r="X855" i="21"/>
  <c r="X856" i="21"/>
  <c r="X857" i="21"/>
  <c r="X858" i="21"/>
  <c r="X859" i="21"/>
  <c r="X860" i="21"/>
  <c r="X861" i="21"/>
  <c r="X862" i="21"/>
  <c r="X863" i="21"/>
  <c r="X864" i="21"/>
  <c r="X865" i="21"/>
  <c r="X866" i="21"/>
  <c r="X867" i="21"/>
  <c r="X868" i="21"/>
  <c r="X869" i="21"/>
  <c r="X870" i="21"/>
  <c r="X871" i="21"/>
  <c r="X872" i="21"/>
  <c r="X873" i="21"/>
  <c r="X874" i="21"/>
  <c r="X875" i="21"/>
  <c r="X876" i="21"/>
  <c r="X877" i="21"/>
  <c r="X878" i="21"/>
  <c r="X879" i="21"/>
  <c r="X880" i="21"/>
  <c r="X881" i="21"/>
  <c r="X882" i="21"/>
  <c r="X883" i="21"/>
  <c r="X884" i="21"/>
  <c r="X885" i="21"/>
  <c r="X886" i="21"/>
  <c r="X887" i="21"/>
  <c r="X888" i="21"/>
  <c r="X889" i="21"/>
  <c r="X890" i="21"/>
  <c r="X891" i="21"/>
  <c r="X892" i="21"/>
  <c r="X893" i="21"/>
  <c r="X894" i="21"/>
  <c r="X895" i="21"/>
  <c r="X896" i="21"/>
  <c r="X897" i="21"/>
  <c r="X898" i="21"/>
  <c r="X899" i="21"/>
  <c r="X900" i="21"/>
  <c r="X901" i="21"/>
  <c r="X902" i="21"/>
  <c r="X903" i="21"/>
  <c r="X904" i="21"/>
  <c r="X905" i="21"/>
  <c r="X906" i="21"/>
  <c r="X907" i="21"/>
  <c r="X908" i="21"/>
  <c r="X909" i="21"/>
  <c r="X910" i="21"/>
  <c r="X911" i="21"/>
  <c r="X912" i="21"/>
  <c r="X913" i="21"/>
  <c r="X914" i="21"/>
  <c r="X915" i="21"/>
  <c r="X916" i="21"/>
  <c r="X917" i="21"/>
  <c r="X918" i="21"/>
  <c r="X919" i="21"/>
  <c r="X920" i="21"/>
  <c r="X921" i="21"/>
  <c r="X922" i="21"/>
  <c r="X923" i="21"/>
  <c r="X924" i="21"/>
  <c r="X925" i="21"/>
  <c r="X926" i="21"/>
  <c r="X927" i="21"/>
  <c r="X928" i="21"/>
  <c r="X929" i="21"/>
  <c r="X930" i="21"/>
  <c r="X931" i="21"/>
  <c r="X932" i="21"/>
  <c r="X933" i="21"/>
  <c r="X934" i="21"/>
  <c r="X935" i="21"/>
  <c r="X936" i="21"/>
  <c r="X937" i="21"/>
  <c r="X938" i="21"/>
  <c r="X939" i="21"/>
  <c r="X940" i="21"/>
  <c r="X941" i="21"/>
  <c r="X942" i="21"/>
  <c r="X943" i="21"/>
  <c r="X944" i="21"/>
  <c r="X945" i="21"/>
  <c r="X946" i="21"/>
  <c r="X947" i="21"/>
  <c r="X948" i="21"/>
  <c r="X949" i="21"/>
  <c r="X950" i="21"/>
  <c r="X951" i="21"/>
  <c r="X952" i="21"/>
  <c r="X953" i="21"/>
  <c r="X954" i="21"/>
  <c r="X955" i="21"/>
  <c r="X956" i="21"/>
  <c r="X957" i="21"/>
  <c r="X958" i="21"/>
  <c r="X959" i="21"/>
  <c r="X960" i="21"/>
  <c r="X961" i="21"/>
  <c r="X962" i="21"/>
  <c r="X963" i="21"/>
  <c r="X964" i="21"/>
  <c r="X965" i="21"/>
  <c r="X966" i="21"/>
  <c r="X967" i="21"/>
  <c r="X968" i="21"/>
  <c r="X969" i="21"/>
  <c r="X970" i="21"/>
  <c r="X971" i="21"/>
  <c r="X972" i="21"/>
  <c r="X973" i="21"/>
  <c r="X974" i="21"/>
  <c r="X975" i="21"/>
  <c r="X976" i="21"/>
  <c r="X977" i="21"/>
  <c r="X978" i="21"/>
  <c r="X979" i="21"/>
  <c r="X980" i="21"/>
  <c r="X981" i="21"/>
  <c r="X982" i="21"/>
  <c r="X983" i="21"/>
  <c r="X984" i="21"/>
  <c r="X985" i="21"/>
  <c r="X986" i="21"/>
  <c r="X987" i="21"/>
  <c r="X988" i="21"/>
  <c r="X989" i="21"/>
  <c r="X990" i="21"/>
  <c r="X991" i="21"/>
  <c r="X992" i="21"/>
  <c r="X993" i="21"/>
  <c r="X994" i="21"/>
  <c r="X995" i="21"/>
  <c r="X996" i="21"/>
  <c r="X997" i="21"/>
  <c r="X998" i="21"/>
  <c r="X999" i="21"/>
  <c r="X1000" i="21"/>
  <c r="X1001" i="21"/>
  <c r="X1002" i="21"/>
  <c r="X1003" i="21"/>
  <c r="X1004" i="21"/>
  <c r="X1005" i="21"/>
  <c r="X1006" i="21"/>
  <c r="X1007" i="21"/>
  <c r="X1008" i="21"/>
  <c r="X1009" i="21"/>
  <c r="X1010" i="21"/>
  <c r="X1011" i="21"/>
  <c r="X1012" i="21"/>
  <c r="X1013" i="21"/>
  <c r="X1014" i="21"/>
  <c r="X1015" i="21"/>
  <c r="X1016" i="21"/>
  <c r="X1017" i="21"/>
  <c r="X1018" i="21"/>
  <c r="X1019" i="21"/>
  <c r="X1020" i="21"/>
  <c r="X1021" i="21"/>
  <c r="X1022" i="21"/>
  <c r="X1023" i="21"/>
  <c r="X1024" i="21"/>
  <c r="X1025" i="21"/>
  <c r="X1026" i="21"/>
  <c r="X1027" i="21"/>
  <c r="X1028" i="21"/>
  <c r="X1029" i="21"/>
  <c r="X1030" i="21"/>
  <c r="X1031" i="21"/>
  <c r="X1032" i="21"/>
  <c r="X1033" i="21"/>
  <c r="X1034" i="21"/>
  <c r="X1035" i="21"/>
  <c r="X1036" i="21"/>
  <c r="X1037" i="21"/>
  <c r="X1038" i="21"/>
  <c r="X1039" i="21"/>
  <c r="X1040" i="21"/>
  <c r="X1041" i="21"/>
  <c r="X1042" i="21"/>
  <c r="X1043" i="21"/>
  <c r="X1044" i="21"/>
  <c r="X1045" i="21"/>
  <c r="X1046" i="21"/>
  <c r="X1047" i="21"/>
  <c r="X1048" i="21"/>
  <c r="X1049" i="21"/>
  <c r="X1050" i="21"/>
  <c r="X1051" i="21"/>
  <c r="X1052" i="21"/>
  <c r="X1053" i="21"/>
  <c r="X1054" i="21"/>
  <c r="X1055" i="21"/>
  <c r="X1056" i="21"/>
  <c r="X1057" i="21"/>
  <c r="X1058" i="21"/>
  <c r="X1059" i="21"/>
  <c r="X1060" i="21"/>
  <c r="X1061" i="21"/>
  <c r="X1062" i="21"/>
  <c r="X1063" i="21"/>
  <c r="X1064" i="21"/>
  <c r="X1065" i="21"/>
  <c r="X1066" i="21"/>
  <c r="X1067" i="21"/>
  <c r="X1068" i="21"/>
  <c r="X1069" i="21"/>
  <c r="X1070" i="21"/>
  <c r="X1071" i="21"/>
  <c r="X1072" i="21"/>
  <c r="X1073" i="21"/>
  <c r="X1074" i="21"/>
  <c r="X1075" i="21"/>
  <c r="X1076" i="21"/>
  <c r="X1077" i="21"/>
  <c r="X1078" i="21"/>
  <c r="X1079" i="21"/>
  <c r="X1080" i="21"/>
  <c r="X1081" i="21"/>
  <c r="X1082" i="21"/>
  <c r="X1083" i="21"/>
  <c r="X1084" i="21"/>
  <c r="X1085" i="21"/>
  <c r="X1086" i="21"/>
  <c r="X1087" i="21"/>
  <c r="X1088" i="21"/>
  <c r="X1089" i="21"/>
  <c r="X1090" i="21"/>
  <c r="X1091" i="21"/>
  <c r="X1092" i="21"/>
  <c r="X1093" i="21"/>
  <c r="X1094" i="21"/>
  <c r="X1095" i="21"/>
  <c r="X1096" i="21"/>
  <c r="X1097" i="21"/>
  <c r="X1098" i="21"/>
  <c r="X1099" i="21"/>
  <c r="X1100" i="21"/>
  <c r="X1101" i="21"/>
  <c r="X1102" i="21"/>
  <c r="X1103" i="21"/>
  <c r="X1104" i="21"/>
  <c r="X1105" i="21"/>
  <c r="X1106" i="21"/>
  <c r="X1107" i="21"/>
  <c r="X1108" i="21"/>
  <c r="X1109" i="21"/>
  <c r="X1110" i="21"/>
  <c r="X1111" i="21"/>
  <c r="X1112" i="21"/>
  <c r="X1113" i="21"/>
  <c r="X1114" i="21"/>
  <c r="X1115" i="21"/>
  <c r="X1116" i="21"/>
  <c r="X1117" i="21"/>
  <c r="X1118" i="21"/>
  <c r="X1119" i="21"/>
  <c r="X1120" i="21"/>
  <c r="X1121" i="21"/>
  <c r="X1122" i="21"/>
  <c r="X1123" i="21"/>
  <c r="X1124" i="21"/>
  <c r="X1125" i="21"/>
  <c r="X1126" i="21"/>
  <c r="X1127" i="21"/>
  <c r="X1128" i="21"/>
  <c r="X1129" i="21"/>
  <c r="X1130" i="21"/>
  <c r="X1131" i="21"/>
  <c r="X1132" i="21"/>
  <c r="X1133" i="21"/>
  <c r="X1134" i="21"/>
  <c r="X1135" i="21"/>
  <c r="X1136" i="21"/>
  <c r="X1137" i="21"/>
  <c r="X1138" i="21"/>
  <c r="X1139" i="21"/>
  <c r="X1140" i="21"/>
  <c r="X1141" i="21"/>
  <c r="X1142" i="21"/>
  <c r="X1143" i="21"/>
  <c r="X1144" i="21"/>
  <c r="X1145" i="21"/>
  <c r="X1146" i="21"/>
  <c r="X1147" i="21"/>
  <c r="X1148" i="21"/>
  <c r="X1149" i="21"/>
  <c r="X1150" i="21"/>
  <c r="X1151" i="21"/>
  <c r="X1152" i="21"/>
  <c r="X1153" i="21"/>
  <c r="X1154" i="21"/>
  <c r="X1155" i="21"/>
  <c r="X1156" i="21"/>
  <c r="X1157" i="21"/>
  <c r="X1158" i="21"/>
  <c r="X1159" i="21"/>
  <c r="X1160" i="21"/>
  <c r="X1161" i="21"/>
  <c r="X1162" i="21"/>
  <c r="X1163" i="21"/>
  <c r="X1164" i="21"/>
  <c r="X1165" i="21"/>
  <c r="X1166" i="21"/>
  <c r="X1167" i="21"/>
  <c r="X1168" i="21"/>
  <c r="X1169" i="21"/>
  <c r="X1170" i="21"/>
  <c r="X1171" i="21"/>
  <c r="X1172" i="21"/>
  <c r="X1173" i="21"/>
  <c r="X1174" i="21"/>
  <c r="X1175" i="21"/>
  <c r="X1176" i="21"/>
  <c r="X1177" i="21"/>
  <c r="X1178" i="21"/>
  <c r="X1179" i="21"/>
  <c r="X1180" i="21"/>
  <c r="X1181" i="21"/>
  <c r="X1182" i="21"/>
  <c r="X1183" i="21"/>
  <c r="X1184" i="21"/>
  <c r="X1185" i="21"/>
  <c r="X1186" i="21"/>
  <c r="X1187" i="21"/>
  <c r="X1188" i="21"/>
  <c r="X1189" i="21"/>
  <c r="X1190" i="21"/>
  <c r="X1191" i="21"/>
  <c r="X1192" i="21"/>
  <c r="X1193" i="21"/>
  <c r="X1194" i="21"/>
  <c r="X1195" i="21"/>
  <c r="X1196" i="21"/>
  <c r="X1197" i="21"/>
  <c r="X1198" i="21"/>
  <c r="X1199" i="21"/>
  <c r="X1200" i="21"/>
  <c r="X1201" i="21"/>
  <c r="X1202" i="21"/>
  <c r="X1203" i="21"/>
  <c r="X1204" i="21"/>
  <c r="X1205" i="21"/>
  <c r="X1206" i="21"/>
  <c r="X1207" i="21"/>
  <c r="X1208" i="21"/>
  <c r="X1209" i="21"/>
  <c r="X1210" i="21"/>
  <c r="X1211" i="21"/>
  <c r="X1212" i="21"/>
  <c r="X1213" i="21"/>
  <c r="X1214" i="21"/>
  <c r="X1215" i="21"/>
  <c r="X1216" i="21"/>
  <c r="X1217" i="21"/>
  <c r="X1218" i="21"/>
  <c r="X1219" i="21"/>
  <c r="X1220" i="21"/>
  <c r="X1221" i="21"/>
  <c r="X1222" i="21"/>
  <c r="X1223" i="21"/>
  <c r="X1224" i="21"/>
  <c r="X1225" i="21"/>
  <c r="X1226" i="21"/>
  <c r="X1227" i="21"/>
  <c r="X1228" i="21"/>
  <c r="X1229" i="21"/>
  <c r="X1230" i="21"/>
  <c r="X1231" i="21"/>
  <c r="X1232" i="21"/>
  <c r="X1233" i="21"/>
  <c r="X1234" i="21"/>
  <c r="X1235" i="21"/>
  <c r="X1236" i="21"/>
  <c r="X1237" i="21"/>
  <c r="X1238" i="21"/>
  <c r="X1239" i="21"/>
  <c r="X1240" i="21"/>
  <c r="X1241" i="21"/>
  <c r="X1242" i="21"/>
  <c r="X1243" i="21"/>
  <c r="X1244" i="21"/>
  <c r="X1245" i="21"/>
  <c r="X1246" i="21"/>
  <c r="X1247" i="21"/>
  <c r="X1248" i="21"/>
  <c r="X1249" i="21"/>
  <c r="X1250" i="21"/>
  <c r="X1251" i="21"/>
  <c r="X1252" i="21"/>
  <c r="X1253" i="21"/>
  <c r="X1254" i="21"/>
  <c r="X1255" i="21"/>
  <c r="X1256" i="21"/>
  <c r="X1257" i="21"/>
  <c r="X1258" i="21"/>
  <c r="X1259" i="21"/>
  <c r="X1260" i="21"/>
  <c r="X1261" i="21"/>
  <c r="X1262" i="21"/>
  <c r="X1263" i="21"/>
  <c r="X1264" i="21"/>
  <c r="X1265" i="21"/>
  <c r="X1266" i="21"/>
  <c r="X1267" i="21"/>
  <c r="X1268" i="21"/>
  <c r="X1269" i="21"/>
  <c r="X1270" i="21"/>
  <c r="X1271" i="21"/>
  <c r="X1272" i="21"/>
  <c r="X1273" i="21"/>
  <c r="X1274" i="21"/>
  <c r="X1275" i="21"/>
  <c r="X1276" i="21"/>
  <c r="X1277" i="21"/>
  <c r="X1278" i="21"/>
  <c r="X1279" i="21"/>
  <c r="X1280" i="21"/>
  <c r="X1281" i="21"/>
  <c r="X1282" i="21"/>
  <c r="X1283" i="21"/>
  <c r="X1284" i="21"/>
  <c r="X1285" i="21"/>
  <c r="X1286" i="21"/>
  <c r="X1287" i="21"/>
  <c r="X1288" i="21"/>
  <c r="X1289" i="21"/>
  <c r="X1290" i="21"/>
  <c r="X1291" i="21"/>
  <c r="X1292" i="21"/>
  <c r="X1293" i="21"/>
  <c r="X1294" i="21"/>
  <c r="X1295" i="21"/>
  <c r="X1296" i="21"/>
  <c r="X1297" i="21"/>
  <c r="X1298" i="21"/>
  <c r="X1299" i="21"/>
  <c r="X1300" i="21"/>
  <c r="X1301" i="21"/>
  <c r="X1302" i="21"/>
  <c r="X1303" i="21"/>
  <c r="X1304" i="21"/>
  <c r="X1305" i="21"/>
  <c r="X1306" i="21"/>
  <c r="X1307" i="21"/>
  <c r="X1308" i="21"/>
  <c r="X1309" i="21"/>
  <c r="X1310" i="21"/>
  <c r="X1311" i="21"/>
  <c r="X1312" i="21"/>
  <c r="X1313" i="21"/>
  <c r="X1314" i="21"/>
  <c r="X1315" i="21"/>
  <c r="X1316" i="21"/>
  <c r="X1317" i="21"/>
  <c r="X1318" i="21"/>
  <c r="X1319" i="21"/>
  <c r="X1320" i="21"/>
  <c r="X1321" i="21"/>
  <c r="X1322" i="21"/>
  <c r="X1323" i="21"/>
  <c r="X1324" i="21"/>
  <c r="X1325" i="21"/>
  <c r="X1326" i="21"/>
  <c r="X1327" i="21"/>
  <c r="X1328" i="21"/>
  <c r="X1329" i="21"/>
  <c r="X1330" i="21"/>
  <c r="X1331" i="21"/>
  <c r="X1332" i="21"/>
  <c r="X1333" i="21"/>
  <c r="X1334" i="21"/>
  <c r="X1335" i="21"/>
  <c r="X1336" i="21"/>
  <c r="X1337" i="21"/>
  <c r="X1338" i="21"/>
  <c r="X1339" i="21"/>
  <c r="X1340" i="21"/>
  <c r="X1341" i="21"/>
  <c r="X1342" i="21"/>
  <c r="X1343" i="21"/>
  <c r="X1344" i="21"/>
  <c r="X1345" i="21"/>
  <c r="X1346" i="21"/>
  <c r="X1347" i="21"/>
  <c r="X1348" i="21"/>
  <c r="X1349" i="21"/>
  <c r="X1350" i="21"/>
  <c r="X1351" i="21"/>
  <c r="X1352" i="21"/>
  <c r="X1353" i="21"/>
  <c r="X1354" i="21"/>
  <c r="X1355" i="21"/>
  <c r="X1356" i="21"/>
  <c r="X1357" i="21"/>
  <c r="X1358" i="21"/>
  <c r="X1359" i="21"/>
  <c r="X1360" i="21"/>
  <c r="X1361" i="21"/>
  <c r="X1362" i="21"/>
  <c r="X1363" i="21"/>
  <c r="X1364" i="21"/>
  <c r="X1365" i="21"/>
  <c r="X1366" i="21"/>
  <c r="X1367" i="21"/>
  <c r="X1368" i="21"/>
  <c r="X1369" i="21"/>
  <c r="X1370" i="21"/>
  <c r="X1371" i="21"/>
  <c r="X1372" i="21"/>
  <c r="X1373" i="21"/>
  <c r="X1374" i="21"/>
  <c r="X1375" i="21"/>
  <c r="X1376" i="21"/>
  <c r="X1377" i="21"/>
  <c r="X1378" i="21"/>
  <c r="X1379" i="21"/>
  <c r="X1380" i="21"/>
  <c r="X1381" i="21"/>
  <c r="X1382" i="21"/>
  <c r="X1383" i="21"/>
  <c r="X1384" i="21"/>
  <c r="X1385" i="21"/>
  <c r="X1386" i="21"/>
  <c r="X1387" i="21"/>
  <c r="X1388" i="21"/>
  <c r="X1389" i="21"/>
  <c r="X1390" i="21"/>
  <c r="X1391" i="21"/>
  <c r="X1392" i="21"/>
  <c r="X1393" i="21"/>
  <c r="X1394" i="21"/>
  <c r="X1395" i="21"/>
  <c r="X1396" i="21"/>
  <c r="X1397" i="21"/>
  <c r="X1398" i="21"/>
  <c r="X1399" i="21"/>
  <c r="X1400" i="21"/>
  <c r="X1401" i="21"/>
  <c r="X1402" i="21"/>
  <c r="X1403" i="21"/>
  <c r="X1404" i="21"/>
  <c r="X1405" i="21"/>
  <c r="X1406" i="21"/>
  <c r="X1407" i="21"/>
  <c r="X1408" i="21"/>
  <c r="X1409" i="21"/>
  <c r="X1410" i="21"/>
  <c r="X1411" i="21"/>
  <c r="X1412" i="21"/>
  <c r="X1413" i="21"/>
  <c r="X1414" i="21"/>
  <c r="X1415" i="21"/>
  <c r="X1416" i="21"/>
  <c r="X1417" i="21"/>
  <c r="X1418" i="21"/>
  <c r="X1419" i="21"/>
  <c r="X1420" i="21"/>
  <c r="X1421" i="21"/>
  <c r="X1422" i="21"/>
  <c r="X1423" i="21"/>
  <c r="X1424" i="21"/>
  <c r="X1425" i="21"/>
  <c r="X1426" i="21"/>
  <c r="X1427" i="21"/>
  <c r="X1428" i="21"/>
  <c r="X1429" i="21"/>
  <c r="X1430" i="21"/>
  <c r="X1431" i="21"/>
  <c r="X1432" i="21"/>
  <c r="X1433" i="21"/>
  <c r="X1434" i="21"/>
  <c r="X1435" i="21"/>
  <c r="X1436" i="21"/>
  <c r="X1437" i="21"/>
  <c r="X1438" i="21"/>
  <c r="X1439" i="21"/>
  <c r="X1440" i="21"/>
  <c r="X1441" i="21"/>
  <c r="X1442" i="21"/>
  <c r="X1443" i="21"/>
  <c r="X1444" i="21"/>
  <c r="X1445" i="21"/>
  <c r="X1446" i="21"/>
  <c r="X1447" i="21"/>
  <c r="X1448" i="21"/>
  <c r="X1449" i="21"/>
  <c r="X1450" i="21"/>
  <c r="X1451" i="21"/>
  <c r="X1452" i="21"/>
  <c r="X1453" i="21"/>
  <c r="X1454" i="21"/>
  <c r="X1455" i="21"/>
  <c r="X1456" i="21"/>
  <c r="X1457" i="21"/>
  <c r="X1458" i="21"/>
  <c r="X1459" i="21"/>
  <c r="X1460" i="21"/>
  <c r="X1461" i="21"/>
  <c r="X1462" i="21"/>
  <c r="X1463" i="21"/>
  <c r="X1464" i="21"/>
  <c r="X1465" i="21"/>
  <c r="X1466" i="21"/>
  <c r="X1467" i="21"/>
  <c r="X1468" i="21"/>
  <c r="X1469" i="21"/>
  <c r="X1470" i="21"/>
  <c r="X1471" i="21"/>
  <c r="X1472" i="21"/>
  <c r="X1473" i="21"/>
  <c r="X1474" i="21"/>
  <c r="X1475" i="21"/>
  <c r="X1476" i="21"/>
  <c r="X1477" i="21"/>
  <c r="X1478" i="21"/>
  <c r="X1479" i="21"/>
  <c r="X1480" i="21"/>
  <c r="X1481" i="21"/>
  <c r="X1482" i="21"/>
  <c r="X1483" i="21"/>
  <c r="X1484" i="21"/>
  <c r="X1485" i="21"/>
  <c r="X1486" i="21"/>
  <c r="X1487" i="21"/>
  <c r="X1488" i="21"/>
  <c r="X1489" i="21"/>
  <c r="X1490" i="21"/>
  <c r="X1491" i="21"/>
  <c r="X1492" i="21"/>
  <c r="X1493" i="21"/>
  <c r="X1494" i="21"/>
  <c r="X1495" i="21"/>
  <c r="X1496" i="21"/>
  <c r="X1497" i="21"/>
  <c r="X1498" i="21"/>
  <c r="X1499" i="21"/>
  <c r="X1500" i="21"/>
  <c r="X1501" i="21"/>
  <c r="X1502" i="21"/>
  <c r="X1503" i="21"/>
  <c r="X1504" i="21"/>
  <c r="X1505" i="21"/>
  <c r="X1506" i="21"/>
  <c r="X1507" i="21"/>
  <c r="X1508" i="21"/>
  <c r="X1509" i="21"/>
  <c r="X1510" i="21"/>
  <c r="X1511" i="21"/>
  <c r="X1512" i="21"/>
  <c r="X1513" i="21"/>
  <c r="X1514" i="21"/>
  <c r="X1515" i="21"/>
  <c r="X1516" i="21"/>
  <c r="X1517" i="21"/>
  <c r="X1518" i="21"/>
  <c r="X1519" i="21"/>
  <c r="X1520" i="21"/>
  <c r="X1521" i="21"/>
  <c r="X1522" i="21"/>
  <c r="X1523" i="21"/>
  <c r="X1524" i="21"/>
  <c r="X1525" i="21"/>
  <c r="X1526" i="21"/>
  <c r="X1527" i="21"/>
  <c r="X1528" i="21"/>
  <c r="X1529" i="21"/>
  <c r="X1530" i="21"/>
  <c r="X1531" i="21"/>
  <c r="X1532" i="21"/>
  <c r="X1533" i="21"/>
  <c r="X1534" i="21"/>
  <c r="X1535" i="21"/>
  <c r="X1536" i="21"/>
  <c r="X1537" i="21"/>
  <c r="X1538" i="21"/>
  <c r="X1539" i="21"/>
  <c r="X1540" i="21"/>
  <c r="X1541" i="21"/>
  <c r="X1542" i="21"/>
  <c r="X1543" i="21"/>
  <c r="X1544" i="21"/>
  <c r="X1545" i="21"/>
  <c r="X1546" i="21"/>
  <c r="X1547" i="21"/>
  <c r="X1548" i="21"/>
  <c r="X1549" i="21"/>
  <c r="X1550" i="21"/>
  <c r="X1551" i="21"/>
  <c r="X1552" i="21"/>
  <c r="X1553" i="21"/>
  <c r="X1554" i="21"/>
  <c r="X1555" i="21"/>
  <c r="X1556" i="21"/>
  <c r="X1557" i="21"/>
  <c r="X1558" i="21"/>
  <c r="X1559" i="21"/>
  <c r="X1560" i="21"/>
  <c r="X1561" i="21"/>
  <c r="X1562" i="21"/>
  <c r="X1563" i="21"/>
  <c r="X1564" i="21"/>
  <c r="X1565" i="21"/>
  <c r="X1566" i="21"/>
  <c r="X1567" i="21"/>
  <c r="X1568" i="21"/>
  <c r="X1569" i="21"/>
  <c r="X1570" i="21"/>
  <c r="X1571" i="21"/>
  <c r="X1572" i="21"/>
  <c r="X1573" i="21"/>
  <c r="X1574" i="21"/>
  <c r="X1575" i="21"/>
  <c r="X1576" i="21"/>
  <c r="X1577" i="21"/>
  <c r="X1578" i="21"/>
  <c r="X1579" i="21"/>
  <c r="X1580" i="21"/>
  <c r="X1581" i="21"/>
  <c r="X1582" i="21"/>
  <c r="X1583" i="21"/>
  <c r="X1584" i="21"/>
  <c r="X1585" i="21"/>
  <c r="X1586" i="21"/>
  <c r="X1587" i="21"/>
  <c r="X1588" i="21"/>
  <c r="X1589" i="21"/>
  <c r="X1590" i="21"/>
  <c r="X1591" i="21"/>
  <c r="X1592" i="21"/>
  <c r="X1593" i="21"/>
  <c r="X1594" i="21"/>
  <c r="X1595" i="21"/>
  <c r="X1596" i="21"/>
  <c r="X1597" i="21"/>
  <c r="X1598" i="21"/>
  <c r="X1599" i="21"/>
  <c r="X1600" i="21"/>
  <c r="X1601" i="21"/>
  <c r="X1602" i="21"/>
  <c r="X1603" i="21"/>
  <c r="X1604" i="21"/>
  <c r="X1605" i="21"/>
  <c r="X1606" i="21"/>
  <c r="X1607" i="21"/>
  <c r="X1608" i="21"/>
  <c r="X1609" i="21"/>
  <c r="X1610" i="21"/>
  <c r="X1611" i="21"/>
  <c r="X1612" i="21"/>
  <c r="X1613" i="21"/>
  <c r="X1614" i="21"/>
  <c r="X1615" i="21"/>
  <c r="X1616" i="21"/>
  <c r="X1617" i="21"/>
  <c r="X1618" i="21"/>
  <c r="X1619" i="21"/>
  <c r="X1620" i="21"/>
  <c r="X1621" i="21"/>
  <c r="X1622" i="21"/>
  <c r="X1623" i="21"/>
  <c r="X1624" i="21"/>
  <c r="X1625" i="21"/>
  <c r="X1626" i="21"/>
  <c r="X1627" i="21"/>
  <c r="X1628" i="21"/>
  <c r="X1629" i="21"/>
  <c r="X1630" i="21"/>
  <c r="X1631" i="21"/>
  <c r="X1632" i="21"/>
  <c r="X1633" i="21"/>
  <c r="X1634" i="21"/>
  <c r="X1635" i="21"/>
  <c r="X1636" i="21"/>
  <c r="X1637" i="21"/>
  <c r="X1638" i="21"/>
  <c r="X1639" i="21"/>
  <c r="X1640" i="21"/>
  <c r="X1641" i="21"/>
  <c r="X1642" i="21"/>
  <c r="X1643" i="21"/>
  <c r="X1644" i="21"/>
  <c r="X1645" i="21"/>
  <c r="X1646" i="21"/>
  <c r="X1647" i="21"/>
  <c r="X1648" i="21"/>
  <c r="X1649" i="21"/>
  <c r="X1650" i="21"/>
  <c r="X1651" i="21"/>
  <c r="X1652" i="21"/>
  <c r="X1653" i="21"/>
  <c r="X1654" i="21"/>
  <c r="X1655" i="21"/>
  <c r="X1656" i="21"/>
  <c r="X1657" i="21"/>
  <c r="X1658" i="21"/>
  <c r="X1659" i="21"/>
  <c r="X1660" i="21"/>
  <c r="X1661" i="21"/>
  <c r="X1662" i="21"/>
  <c r="X1663" i="21"/>
  <c r="X1664" i="21"/>
  <c r="X1665" i="21"/>
  <c r="X1666" i="21"/>
  <c r="X1667" i="21"/>
  <c r="X1668" i="21"/>
  <c r="X1669" i="21"/>
  <c r="X1670" i="21"/>
  <c r="X1671" i="21"/>
  <c r="X1672" i="21"/>
  <c r="X1673" i="21"/>
  <c r="X1674" i="21"/>
  <c r="X1675" i="21"/>
  <c r="X1676" i="21"/>
  <c r="X1677" i="21"/>
  <c r="X1678" i="21"/>
  <c r="X1679" i="21"/>
  <c r="X1680" i="21"/>
  <c r="X1681" i="21"/>
  <c r="X1682" i="21"/>
  <c r="X1683" i="21"/>
  <c r="X1684" i="21"/>
  <c r="X1685" i="21"/>
  <c r="X1686" i="21"/>
  <c r="X1687" i="21"/>
  <c r="X1688" i="21"/>
  <c r="X1689" i="21"/>
  <c r="X1690" i="21"/>
  <c r="X1691" i="21"/>
  <c r="X1692" i="21"/>
  <c r="X1693" i="21"/>
  <c r="X1694" i="21"/>
  <c r="X1695" i="21"/>
  <c r="X1696" i="21"/>
  <c r="X1697" i="21"/>
  <c r="X1698" i="21"/>
  <c r="X1699" i="21"/>
  <c r="X1700" i="21"/>
  <c r="X1701" i="21"/>
  <c r="X1702" i="21"/>
  <c r="X1703" i="21"/>
  <c r="X1704" i="21"/>
  <c r="X1705" i="21"/>
  <c r="X1706" i="21"/>
  <c r="X1707" i="21"/>
  <c r="X1708" i="21"/>
  <c r="X1709" i="21"/>
  <c r="X1710" i="21"/>
  <c r="X1711" i="21"/>
  <c r="X1712" i="21"/>
  <c r="X1713" i="21"/>
  <c r="X1714" i="21"/>
  <c r="X1715" i="21"/>
  <c r="X1716" i="21"/>
  <c r="X1717" i="21"/>
  <c r="X1718" i="21"/>
  <c r="X1719" i="21"/>
  <c r="X1720" i="21"/>
  <c r="X1721" i="21"/>
  <c r="X1722" i="21"/>
  <c r="X1723" i="21"/>
  <c r="X1724" i="21"/>
  <c r="X1725" i="21"/>
  <c r="X1726" i="21"/>
  <c r="X1727" i="21"/>
  <c r="X1728" i="21"/>
  <c r="X1729" i="21"/>
  <c r="X1730" i="21"/>
  <c r="X1731" i="21"/>
  <c r="X1732" i="21"/>
  <c r="X1733" i="21"/>
  <c r="X1734" i="21"/>
  <c r="X1735" i="21"/>
  <c r="X1736" i="21"/>
  <c r="X1737" i="21"/>
  <c r="X1738" i="21"/>
  <c r="X1739" i="21"/>
  <c r="X1740" i="21"/>
  <c r="X1741" i="21"/>
  <c r="X1742" i="21"/>
  <c r="X1743" i="21"/>
  <c r="X1744" i="21"/>
  <c r="X1745" i="21"/>
  <c r="X1746" i="21"/>
  <c r="X1747" i="21"/>
  <c r="X1748" i="21"/>
  <c r="X1749" i="21"/>
  <c r="X1750" i="21"/>
  <c r="X1751" i="21"/>
  <c r="X1752" i="21"/>
  <c r="X1753" i="21"/>
  <c r="X1754" i="21"/>
  <c r="X1755" i="21"/>
  <c r="X1756" i="21"/>
  <c r="X1757" i="21"/>
  <c r="X1758" i="21"/>
  <c r="X1759" i="21"/>
  <c r="X1760" i="21"/>
  <c r="X1761" i="21"/>
  <c r="X1762" i="21"/>
  <c r="X1763" i="21"/>
  <c r="X1764" i="21"/>
  <c r="X1765" i="21"/>
  <c r="X1766" i="21"/>
  <c r="X1767" i="21"/>
  <c r="X1768" i="21"/>
  <c r="X1769" i="21"/>
  <c r="X1770" i="21"/>
  <c r="X1771" i="21"/>
  <c r="X1772" i="21"/>
  <c r="X1773" i="21"/>
  <c r="X1774" i="21"/>
  <c r="X1775" i="21"/>
  <c r="X1776" i="21"/>
  <c r="X1777" i="21"/>
  <c r="X1778" i="21"/>
  <c r="X1779" i="21"/>
  <c r="X1780" i="21"/>
  <c r="X1781" i="21"/>
  <c r="X1782" i="21"/>
  <c r="X1783" i="21"/>
  <c r="X1784" i="21"/>
  <c r="X1785" i="21"/>
  <c r="X1786" i="21"/>
  <c r="X1787" i="21"/>
  <c r="X1788" i="21"/>
  <c r="X1789" i="21"/>
  <c r="X1790" i="21"/>
  <c r="X1791" i="21"/>
  <c r="X1792" i="21"/>
  <c r="X1793" i="21"/>
  <c r="X1794" i="21"/>
  <c r="X1795" i="21"/>
  <c r="X1796" i="21"/>
  <c r="X1797" i="21"/>
  <c r="X1798" i="21"/>
  <c r="X1799" i="21"/>
  <c r="X1800" i="21"/>
  <c r="X1801" i="21"/>
  <c r="X1802" i="21"/>
  <c r="X1803" i="21"/>
  <c r="X1804" i="21"/>
  <c r="X1805" i="21"/>
  <c r="X1806" i="21"/>
  <c r="X1807" i="21"/>
  <c r="X1808" i="21"/>
  <c r="X1809" i="21"/>
  <c r="X1810" i="21"/>
  <c r="X1811" i="21"/>
  <c r="X1812" i="21"/>
  <c r="X1813" i="21"/>
  <c r="X1814" i="21"/>
  <c r="X1815" i="21"/>
  <c r="X1816" i="21"/>
  <c r="X1817" i="21"/>
  <c r="X1818" i="21"/>
  <c r="X1819" i="21"/>
  <c r="X1820" i="21"/>
  <c r="X1821" i="21"/>
  <c r="X1822" i="21"/>
  <c r="X1823" i="21"/>
  <c r="X1824" i="21"/>
  <c r="X1825" i="21"/>
  <c r="X1826" i="21"/>
  <c r="X1827" i="21"/>
  <c r="X1828" i="21"/>
  <c r="X1829" i="21"/>
  <c r="X1830" i="21"/>
  <c r="X1831" i="21"/>
  <c r="X1832" i="21"/>
  <c r="X1833" i="21"/>
  <c r="X1834" i="21"/>
  <c r="X1835" i="21"/>
  <c r="X1836" i="21"/>
  <c r="X1837" i="21"/>
  <c r="X1838" i="21"/>
  <c r="X1839" i="21"/>
  <c r="X1840" i="21"/>
  <c r="X1841" i="21"/>
  <c r="X1842" i="21"/>
  <c r="X1843" i="21"/>
  <c r="X1844" i="21"/>
  <c r="X1845" i="21"/>
  <c r="X1846" i="21"/>
  <c r="X1847" i="21"/>
  <c r="X1848" i="21"/>
  <c r="X1849" i="21"/>
  <c r="X1850" i="21"/>
  <c r="X1851" i="21"/>
  <c r="X1852" i="21"/>
  <c r="X1853" i="21"/>
  <c r="X1854" i="21"/>
  <c r="X1855" i="21"/>
  <c r="X1856" i="21"/>
  <c r="X1857" i="21"/>
  <c r="X1858" i="21"/>
  <c r="X1859" i="21"/>
  <c r="X1860" i="21"/>
  <c r="X1861" i="21"/>
  <c r="X1862" i="21"/>
  <c r="X1863" i="21"/>
  <c r="X1864" i="21"/>
  <c r="X1865" i="21"/>
  <c r="X1866" i="21"/>
  <c r="X1867" i="21"/>
  <c r="X1868" i="21"/>
  <c r="X1869" i="21"/>
  <c r="X1870" i="21"/>
  <c r="X1871" i="21"/>
  <c r="X1872" i="21"/>
  <c r="X1873" i="21"/>
  <c r="X1874" i="21"/>
  <c r="X1875" i="21"/>
  <c r="X1876" i="21"/>
  <c r="X1877" i="21"/>
  <c r="X1878" i="21"/>
  <c r="X1879" i="21"/>
  <c r="X1880" i="21"/>
  <c r="X1881" i="21"/>
  <c r="X1882" i="21"/>
  <c r="X1883" i="21"/>
  <c r="X1884" i="21"/>
  <c r="X1885" i="21"/>
  <c r="X1886" i="21"/>
  <c r="X1887" i="21"/>
  <c r="X1888" i="21"/>
  <c r="X1889" i="21"/>
  <c r="X1890" i="21"/>
  <c r="X1891" i="21"/>
  <c r="X1892" i="21"/>
  <c r="X1893" i="21"/>
  <c r="X1894" i="21"/>
  <c r="X1895" i="21"/>
  <c r="X1896" i="21"/>
  <c r="X1897" i="21"/>
  <c r="X1898" i="21"/>
  <c r="X1899" i="21"/>
  <c r="X1900" i="21"/>
  <c r="X1901" i="21"/>
  <c r="X1902" i="21"/>
  <c r="X1903" i="21"/>
  <c r="X1904" i="21"/>
  <c r="X1905" i="21"/>
  <c r="X1906" i="21"/>
  <c r="X1907" i="21"/>
  <c r="X1908" i="21"/>
  <c r="X1909" i="21"/>
  <c r="X1910" i="21"/>
  <c r="X1911" i="21"/>
  <c r="X1912" i="21"/>
  <c r="X1913" i="21"/>
  <c r="X1914" i="21"/>
  <c r="X1915" i="21"/>
  <c r="X1916" i="21"/>
  <c r="X1917" i="21"/>
  <c r="X1918" i="21"/>
  <c r="X1919" i="21"/>
  <c r="X1920" i="21"/>
  <c r="X1921" i="21"/>
  <c r="X1922" i="21"/>
  <c r="X1923" i="21"/>
  <c r="X1924" i="21"/>
  <c r="X1925" i="21"/>
  <c r="X1926" i="21"/>
  <c r="X1927" i="21"/>
  <c r="X1928" i="21"/>
  <c r="X1929" i="21"/>
  <c r="X1930" i="21"/>
  <c r="X1931" i="21"/>
  <c r="X1932" i="21"/>
  <c r="X1933" i="21"/>
  <c r="X1934" i="21"/>
  <c r="X1935" i="21"/>
  <c r="X1936" i="21"/>
  <c r="X1937" i="21"/>
  <c r="X1938" i="21"/>
  <c r="X1939" i="21"/>
  <c r="X1940" i="21"/>
  <c r="X1941" i="21"/>
  <c r="X1942" i="21"/>
  <c r="X1943" i="21"/>
  <c r="X1944" i="21"/>
  <c r="X1945" i="21"/>
  <c r="X1946" i="21"/>
  <c r="X1947" i="21"/>
  <c r="X1948" i="21"/>
  <c r="X1949" i="21"/>
  <c r="X1950" i="21"/>
  <c r="X1951" i="21"/>
  <c r="X1952" i="21"/>
  <c r="X1953" i="21"/>
  <c r="X1954" i="21"/>
  <c r="X1955" i="21"/>
  <c r="X1956" i="21"/>
  <c r="X1957" i="21"/>
  <c r="X1958" i="21"/>
  <c r="X1959" i="21"/>
  <c r="X1960" i="21"/>
  <c r="X1961" i="21"/>
  <c r="X1962" i="21"/>
  <c r="X1963" i="21"/>
  <c r="X1964" i="21"/>
  <c r="X1965" i="21"/>
  <c r="X1966" i="21"/>
  <c r="X1967" i="21"/>
  <c r="X1968" i="21"/>
  <c r="X1969" i="21"/>
  <c r="X1970" i="21"/>
  <c r="X1971" i="21"/>
  <c r="X1972" i="21"/>
  <c r="X1973" i="21"/>
  <c r="X1974" i="21"/>
  <c r="X1975" i="21"/>
  <c r="X1976" i="21"/>
  <c r="X1977" i="21"/>
  <c r="X1978" i="21"/>
  <c r="X1979" i="21"/>
  <c r="X1980" i="21"/>
  <c r="X1981" i="21"/>
  <c r="X1982" i="21"/>
  <c r="X1983" i="21"/>
  <c r="X1984" i="21"/>
  <c r="X1985" i="21"/>
  <c r="X1986" i="21"/>
  <c r="X1987" i="21"/>
  <c r="X1988" i="21"/>
  <c r="X1989" i="21"/>
  <c r="X1990" i="21"/>
  <c r="X1991" i="21"/>
  <c r="X1992" i="21"/>
  <c r="X1993" i="21"/>
  <c r="X1994" i="21"/>
  <c r="X1995" i="21"/>
  <c r="X1996" i="21"/>
  <c r="X1997" i="21"/>
  <c r="X1998" i="21"/>
  <c r="X1999" i="21"/>
  <c r="X2000" i="21"/>
  <c r="X2001" i="21"/>
  <c r="X2002" i="21"/>
  <c r="X2003" i="21"/>
  <c r="X2004" i="21"/>
  <c r="X2005" i="21"/>
  <c r="X2006" i="21"/>
  <c r="X2007" i="21"/>
  <c r="X2008" i="21"/>
  <c r="X2009" i="21"/>
  <c r="X2010" i="21"/>
  <c r="X2011" i="21"/>
  <c r="X2012" i="21"/>
  <c r="X2013" i="21"/>
  <c r="X2014" i="21"/>
  <c r="X2015" i="21"/>
  <c r="X2016" i="21"/>
  <c r="X2017" i="21"/>
  <c r="X2018" i="21"/>
  <c r="X2019" i="21"/>
  <c r="X2020" i="21"/>
  <c r="X2021" i="21"/>
  <c r="X2022" i="21"/>
  <c r="X2023" i="21"/>
  <c r="X2024" i="21"/>
  <c r="X2025" i="21"/>
  <c r="X2026" i="21"/>
  <c r="X2027" i="21"/>
  <c r="X2028" i="21"/>
  <c r="X2029" i="21"/>
  <c r="X2030" i="21"/>
  <c r="X2031" i="21"/>
  <c r="X2032" i="21"/>
  <c r="X2033" i="21"/>
  <c r="X2034" i="21"/>
  <c r="X2035" i="21"/>
  <c r="X2036" i="21"/>
  <c r="X2037" i="21"/>
  <c r="X2038" i="21"/>
  <c r="X2039" i="21"/>
  <c r="X2040" i="21"/>
  <c r="X2041" i="21"/>
  <c r="X2042" i="21"/>
  <c r="X2043" i="21"/>
  <c r="X2044" i="21"/>
  <c r="X2045" i="21"/>
  <c r="X2046" i="21"/>
  <c r="X2047" i="21"/>
  <c r="X2048" i="21"/>
  <c r="X2049" i="21"/>
  <c r="X2050" i="21"/>
  <c r="X2051" i="21"/>
  <c r="X2052" i="21"/>
  <c r="X2053" i="21"/>
  <c r="X2054" i="21"/>
  <c r="X2055" i="21"/>
  <c r="X2056" i="21"/>
  <c r="X2057" i="21"/>
  <c r="X2058" i="21"/>
  <c r="X2059" i="21"/>
  <c r="X2060" i="21"/>
  <c r="X2061" i="21"/>
  <c r="X2062" i="21"/>
  <c r="X2063" i="21"/>
  <c r="X2064" i="21"/>
  <c r="X2065" i="21"/>
  <c r="X2066" i="21"/>
  <c r="X2067" i="21"/>
  <c r="X2068" i="21"/>
  <c r="X2069" i="21"/>
  <c r="X2070" i="21"/>
  <c r="X2071" i="21"/>
  <c r="X2072" i="21"/>
  <c r="X2073" i="21"/>
  <c r="X2074" i="21"/>
  <c r="X2075" i="21"/>
  <c r="X2076" i="21"/>
  <c r="X2077" i="21"/>
  <c r="X2078" i="21"/>
  <c r="X2079" i="21"/>
  <c r="X2080" i="21"/>
  <c r="X2081" i="21"/>
  <c r="X2082" i="21"/>
  <c r="X2083" i="21"/>
  <c r="X2084" i="21"/>
  <c r="X2085" i="21"/>
  <c r="X2086" i="21"/>
  <c r="X2087" i="21"/>
  <c r="X2088" i="21"/>
  <c r="X2089" i="21"/>
  <c r="X2090" i="21"/>
  <c r="X2091" i="21"/>
  <c r="X2092" i="21"/>
  <c r="X2093" i="21"/>
  <c r="X2094" i="21"/>
  <c r="X2095" i="21"/>
  <c r="X2096" i="21"/>
  <c r="X2097" i="21"/>
  <c r="X2098" i="21"/>
  <c r="X2099" i="21"/>
  <c r="X2100" i="21"/>
  <c r="X2101" i="21"/>
  <c r="X2102" i="21"/>
  <c r="X2103" i="21"/>
  <c r="X2104" i="21"/>
  <c r="X2105" i="21"/>
  <c r="X2106" i="21"/>
  <c r="X2107" i="21"/>
  <c r="X2108" i="21"/>
  <c r="X2109" i="21"/>
  <c r="X2110" i="21"/>
  <c r="X2111" i="21"/>
  <c r="X2112" i="21"/>
  <c r="X2113" i="21"/>
  <c r="X2114" i="21"/>
  <c r="X2115" i="21"/>
  <c r="X2116" i="21"/>
  <c r="X2117" i="21"/>
  <c r="X2118" i="21"/>
  <c r="X2119" i="21"/>
  <c r="X2120" i="21"/>
  <c r="X2121" i="21"/>
  <c r="X2122" i="21"/>
  <c r="X2123" i="21"/>
  <c r="X2124" i="21"/>
  <c r="X2125" i="21"/>
  <c r="X2126" i="21"/>
  <c r="X2127" i="21"/>
  <c r="X2128" i="21"/>
  <c r="X2129" i="21"/>
  <c r="X2130" i="21"/>
  <c r="X2131" i="21"/>
  <c r="X2132" i="21"/>
  <c r="X2133" i="21"/>
  <c r="X2134" i="21"/>
  <c r="X2135" i="21"/>
  <c r="X2136" i="21"/>
  <c r="X2137" i="21"/>
  <c r="X2138" i="21"/>
  <c r="X2139" i="21"/>
  <c r="X2140" i="21"/>
  <c r="X2141" i="21"/>
  <c r="X2142" i="21"/>
  <c r="X2143" i="21"/>
  <c r="X2144" i="21"/>
  <c r="X2145" i="21"/>
  <c r="X2146" i="21"/>
  <c r="X2147" i="21"/>
  <c r="X2148" i="21"/>
  <c r="X2149" i="21"/>
  <c r="X2150" i="21"/>
  <c r="X2151" i="21"/>
  <c r="X2152" i="21"/>
  <c r="X2153" i="21"/>
  <c r="X2154" i="21"/>
  <c r="X2155" i="21"/>
  <c r="X2156" i="21"/>
  <c r="X2157" i="21"/>
  <c r="X2158" i="21"/>
  <c r="X2159" i="21"/>
  <c r="X2160" i="21"/>
  <c r="X2161" i="21"/>
  <c r="X2162" i="21"/>
  <c r="X2163" i="21"/>
  <c r="X2164" i="21"/>
  <c r="X2165" i="21"/>
  <c r="X2166" i="21"/>
  <c r="X2167" i="21"/>
  <c r="X2168" i="21"/>
  <c r="X2169" i="21"/>
  <c r="X2170" i="21"/>
  <c r="X2171" i="21"/>
  <c r="X2172" i="21"/>
  <c r="X2173" i="21"/>
  <c r="X2174" i="21"/>
  <c r="X2175" i="21"/>
  <c r="X2176" i="21"/>
  <c r="X2177" i="21"/>
  <c r="X2178" i="21"/>
  <c r="X2179" i="21"/>
  <c r="X2180" i="21"/>
  <c r="X2181" i="21"/>
  <c r="X2182" i="21"/>
  <c r="X2183" i="21"/>
  <c r="X2184" i="21"/>
  <c r="X2185" i="21"/>
  <c r="X2186" i="21"/>
  <c r="X2187" i="21"/>
  <c r="X2188" i="21"/>
  <c r="X2189" i="21"/>
  <c r="X2190" i="21"/>
  <c r="X2191" i="21"/>
  <c r="X2192" i="21"/>
  <c r="X2193" i="21"/>
  <c r="X2194" i="21"/>
  <c r="X2195" i="21"/>
  <c r="X2196" i="21"/>
  <c r="X2197" i="21"/>
  <c r="X2198" i="21"/>
  <c r="X2199" i="21"/>
  <c r="X2200" i="21"/>
  <c r="X2201" i="21"/>
  <c r="X2202" i="21"/>
  <c r="X2203" i="21"/>
  <c r="X2204" i="21"/>
  <c r="X2205" i="21"/>
  <c r="X2206" i="21"/>
  <c r="X2207" i="21"/>
  <c r="X2208" i="21"/>
  <c r="X2209" i="21"/>
  <c r="X2210" i="21"/>
  <c r="X2211" i="21"/>
  <c r="X2212" i="21"/>
  <c r="X2213" i="21"/>
  <c r="X2214" i="21"/>
  <c r="X2215" i="21"/>
  <c r="X2216" i="21"/>
  <c r="X2217" i="21"/>
  <c r="X2218" i="21"/>
  <c r="X2219" i="21"/>
  <c r="X2220" i="21"/>
  <c r="X2221" i="21"/>
  <c r="X2222" i="21"/>
  <c r="X2223" i="21"/>
  <c r="X2224" i="21"/>
  <c r="X2225" i="21"/>
  <c r="X2226" i="21"/>
  <c r="X2227" i="21"/>
  <c r="X2228" i="21"/>
  <c r="X2229" i="21"/>
  <c r="X2230" i="21"/>
  <c r="X2231" i="21"/>
  <c r="X2232" i="21"/>
  <c r="X2233" i="21"/>
  <c r="X2234" i="21"/>
  <c r="X2235" i="21"/>
  <c r="X2236" i="21"/>
  <c r="X2237" i="21"/>
  <c r="X2238" i="21"/>
  <c r="X2239" i="21"/>
  <c r="X2240" i="21"/>
  <c r="X2241" i="21"/>
  <c r="X2242" i="21"/>
  <c r="X2243" i="21"/>
  <c r="X2244" i="21"/>
  <c r="X2245" i="21"/>
  <c r="X2246" i="21"/>
  <c r="X2247" i="21"/>
  <c r="X2248" i="21"/>
  <c r="X2249" i="21"/>
  <c r="X2250" i="21"/>
  <c r="X2251" i="21"/>
  <c r="X2252" i="21"/>
  <c r="X2253" i="21"/>
  <c r="X2254" i="21"/>
  <c r="X2255" i="21"/>
  <c r="X2256" i="21"/>
  <c r="X2257" i="21"/>
  <c r="X2258" i="21"/>
  <c r="X2259" i="21"/>
  <c r="X2260" i="21"/>
  <c r="X2261" i="21"/>
  <c r="X2262" i="21"/>
  <c r="X2263" i="21"/>
  <c r="X2264" i="21"/>
  <c r="X2265" i="21"/>
  <c r="X2266" i="21"/>
  <c r="X2267" i="21"/>
  <c r="X2268" i="21"/>
  <c r="X2269" i="21"/>
  <c r="X2270" i="21"/>
  <c r="X2271" i="21"/>
  <c r="X2272" i="21"/>
  <c r="X2273" i="21"/>
  <c r="X2274" i="21"/>
  <c r="X2275" i="21"/>
  <c r="X2276" i="21"/>
  <c r="X2277" i="21"/>
  <c r="X2278" i="21"/>
  <c r="X2279" i="21"/>
  <c r="X2280" i="21"/>
  <c r="X2281" i="21"/>
  <c r="X2282" i="21"/>
  <c r="X2283" i="21"/>
  <c r="X2284" i="21"/>
  <c r="X2285" i="21"/>
  <c r="X2286" i="21"/>
  <c r="X2287" i="21"/>
  <c r="X2288" i="21"/>
  <c r="X2289" i="21"/>
  <c r="X2290" i="21"/>
  <c r="X2291" i="21"/>
  <c r="X2292" i="21"/>
  <c r="X2293" i="21"/>
  <c r="X2294" i="21"/>
  <c r="X2295" i="21"/>
  <c r="X2296" i="21"/>
  <c r="X2297" i="21"/>
  <c r="X2298" i="21"/>
  <c r="X2299" i="21"/>
  <c r="X2300" i="21"/>
  <c r="X2301" i="21"/>
  <c r="X2302" i="21"/>
  <c r="X2303" i="21"/>
  <c r="X2304" i="21"/>
  <c r="X2305" i="21"/>
  <c r="X2306" i="21"/>
  <c r="X2307" i="21"/>
  <c r="X2308" i="21"/>
  <c r="X2309" i="21"/>
  <c r="X2310" i="21"/>
  <c r="X2311" i="21"/>
  <c r="X2312" i="21"/>
  <c r="X2313" i="21"/>
  <c r="X2314" i="21"/>
  <c r="X2315" i="21"/>
  <c r="X2316" i="21"/>
  <c r="X2317" i="21"/>
  <c r="X2318" i="21"/>
  <c r="X2319" i="21"/>
  <c r="X2320" i="21"/>
  <c r="X2321" i="21"/>
  <c r="X2322" i="21"/>
  <c r="X2323" i="21"/>
  <c r="X2324" i="21"/>
  <c r="X2325" i="21"/>
  <c r="X2326" i="21"/>
  <c r="X2327" i="21"/>
  <c r="X2328" i="21"/>
  <c r="X2329" i="21"/>
  <c r="X2330" i="21"/>
  <c r="X2331" i="21"/>
  <c r="X2332" i="21"/>
  <c r="X2333" i="21"/>
  <c r="X2334" i="21"/>
  <c r="X2335" i="21"/>
  <c r="X2336" i="21"/>
  <c r="X2337" i="21"/>
  <c r="X2338" i="21"/>
  <c r="X2339" i="21"/>
  <c r="X2340" i="21"/>
  <c r="X2341" i="21"/>
  <c r="X2342" i="21"/>
  <c r="X2343" i="21"/>
  <c r="X2344" i="21"/>
  <c r="X2345" i="21"/>
  <c r="X2346" i="21"/>
  <c r="X2347" i="21"/>
  <c r="X2348" i="21"/>
  <c r="X2349" i="21"/>
  <c r="X2350" i="21"/>
  <c r="X2351" i="21"/>
  <c r="X2352" i="21"/>
  <c r="X2353" i="21"/>
  <c r="X2354" i="21"/>
  <c r="X2355" i="21"/>
  <c r="X2356" i="21"/>
  <c r="X2357" i="21"/>
  <c r="X2358" i="21"/>
  <c r="X2359" i="21"/>
  <c r="X2360" i="21"/>
  <c r="X2361" i="21"/>
  <c r="X2362" i="21"/>
  <c r="X2363" i="21"/>
  <c r="X2364" i="21"/>
  <c r="X2365" i="21"/>
  <c r="X2366" i="21"/>
  <c r="X2367" i="21"/>
  <c r="X2368" i="21"/>
  <c r="X2369" i="21"/>
  <c r="X2370" i="21"/>
  <c r="X2371" i="21"/>
  <c r="X2372" i="21"/>
  <c r="X2373" i="21"/>
  <c r="X2374" i="21"/>
  <c r="X2375" i="21"/>
  <c r="X2376" i="21"/>
  <c r="X2377" i="21"/>
  <c r="X2378" i="21"/>
  <c r="X2379" i="21"/>
  <c r="X2380" i="21"/>
  <c r="X2381" i="21"/>
  <c r="X2382" i="21"/>
  <c r="X2383" i="21"/>
  <c r="X2384" i="21"/>
  <c r="X2385" i="21"/>
  <c r="X2386" i="21"/>
  <c r="X2387" i="21"/>
  <c r="X2388" i="21"/>
  <c r="X2389" i="21"/>
  <c r="X2390" i="21"/>
  <c r="X2391" i="21"/>
  <c r="X2392" i="21"/>
  <c r="X2393" i="21"/>
  <c r="X2394" i="21"/>
  <c r="X2395" i="21"/>
  <c r="X2396" i="21"/>
  <c r="X2397" i="21"/>
  <c r="X2398" i="21"/>
  <c r="X2399" i="21"/>
  <c r="X2400" i="21"/>
  <c r="X2401" i="21"/>
  <c r="X2402" i="21"/>
  <c r="X2403" i="21"/>
  <c r="X2404" i="21"/>
  <c r="X2405" i="21"/>
  <c r="X2406" i="21"/>
  <c r="X2407" i="21"/>
  <c r="X2408" i="21"/>
  <c r="X2409" i="21"/>
  <c r="X2410" i="21"/>
  <c r="X2411" i="21"/>
  <c r="X2412" i="21"/>
  <c r="X2413" i="21"/>
  <c r="X2414" i="21"/>
  <c r="X2415" i="21"/>
  <c r="X2416" i="21"/>
  <c r="X2417" i="21"/>
  <c r="X2418" i="21"/>
  <c r="X2419" i="21"/>
  <c r="X2420" i="21"/>
  <c r="X2421" i="21"/>
  <c r="X2422" i="21"/>
  <c r="X2423" i="21"/>
  <c r="X2424" i="21"/>
  <c r="X2425" i="21"/>
  <c r="X2426" i="21"/>
  <c r="X2427" i="21"/>
  <c r="X2428" i="21"/>
  <c r="X2429" i="21"/>
  <c r="X2430" i="21"/>
  <c r="X2431" i="21"/>
  <c r="X2432" i="21"/>
  <c r="X2433" i="21"/>
  <c r="X2434" i="21"/>
  <c r="X2435" i="21"/>
  <c r="X2436" i="21"/>
  <c r="X2437" i="21"/>
  <c r="X2438" i="21"/>
  <c r="X2439" i="21"/>
  <c r="X2440" i="21"/>
  <c r="X2441" i="21"/>
  <c r="X2442" i="21"/>
  <c r="X2443" i="21"/>
  <c r="X2444" i="21"/>
  <c r="X2445" i="21"/>
  <c r="X2446" i="21"/>
  <c r="X2447" i="21"/>
  <c r="X2448" i="21"/>
  <c r="X2449" i="21"/>
  <c r="X2450" i="21"/>
  <c r="X2451" i="21"/>
  <c r="X2452" i="21"/>
  <c r="X2453" i="21"/>
  <c r="X2454" i="21"/>
  <c r="X2455" i="21"/>
  <c r="X2456" i="21"/>
  <c r="X2457" i="21"/>
  <c r="X2458" i="21"/>
  <c r="X2459" i="21"/>
  <c r="X2460" i="21"/>
  <c r="X2461" i="21"/>
  <c r="X2462" i="21"/>
  <c r="X2463" i="21"/>
  <c r="X2464" i="21"/>
  <c r="X2465" i="21"/>
  <c r="X2466" i="21"/>
  <c r="X2467" i="21"/>
  <c r="X2468" i="21"/>
  <c r="X2469" i="21"/>
  <c r="X2470" i="21"/>
  <c r="X2471" i="21"/>
  <c r="X2472" i="21"/>
  <c r="X2473" i="21"/>
  <c r="X2474" i="21"/>
  <c r="X2475" i="21"/>
  <c r="X2476" i="21"/>
  <c r="X2477" i="21"/>
  <c r="X2478" i="21"/>
  <c r="X2479" i="21"/>
  <c r="X2480" i="21"/>
  <c r="X2481" i="21"/>
  <c r="X2482" i="21"/>
  <c r="X2483" i="21"/>
  <c r="X2484" i="21"/>
  <c r="X2485" i="21"/>
  <c r="X2486" i="21"/>
  <c r="X2487" i="21"/>
  <c r="X2488" i="21"/>
  <c r="X2489" i="21"/>
  <c r="X2490" i="21"/>
  <c r="X2491" i="21"/>
  <c r="X2492" i="21"/>
  <c r="X2493" i="21"/>
  <c r="X2494" i="21"/>
  <c r="X2495" i="21"/>
  <c r="X2496" i="21"/>
  <c r="X2497" i="21"/>
  <c r="X2498" i="21"/>
  <c r="X2499" i="21"/>
  <c r="X2500" i="21"/>
  <c r="X2501" i="21"/>
  <c r="X2502" i="21"/>
  <c r="X2503" i="21"/>
  <c r="X2504" i="21"/>
  <c r="X2505" i="21"/>
  <c r="X2506" i="21"/>
  <c r="X2507" i="21"/>
  <c r="X2508" i="21"/>
  <c r="X2509" i="21"/>
  <c r="X2510" i="21"/>
  <c r="X2511" i="21"/>
  <c r="X2512" i="21"/>
  <c r="X2513" i="21"/>
  <c r="X2514" i="21"/>
  <c r="X2515" i="21"/>
  <c r="X2516" i="21"/>
  <c r="X2517" i="21"/>
  <c r="X2518" i="21"/>
  <c r="X2519" i="21"/>
  <c r="X2520" i="21"/>
  <c r="X2521" i="21"/>
  <c r="X2522" i="21"/>
  <c r="X2523" i="21"/>
  <c r="X2524" i="21"/>
  <c r="X2525" i="21"/>
  <c r="X2526" i="21"/>
  <c r="X2527" i="21"/>
  <c r="X2528" i="21"/>
  <c r="X2529" i="21"/>
  <c r="X2530" i="21"/>
  <c r="X2531" i="21"/>
  <c r="X2532" i="21"/>
  <c r="X2533" i="21"/>
  <c r="X2534" i="21"/>
  <c r="X2535" i="21"/>
  <c r="X2536" i="21"/>
  <c r="X2537" i="21"/>
  <c r="X2538" i="21"/>
  <c r="X2539" i="21"/>
  <c r="X2540" i="21"/>
  <c r="X2541" i="21"/>
  <c r="X2542" i="21"/>
  <c r="X2543" i="21"/>
  <c r="X2544" i="21"/>
  <c r="X2545" i="21"/>
  <c r="X2546" i="21"/>
  <c r="X2547" i="21"/>
  <c r="X2548" i="21"/>
  <c r="X2549" i="21"/>
  <c r="X2550" i="21"/>
  <c r="X2551" i="21"/>
  <c r="X2552" i="21"/>
  <c r="X2553" i="21"/>
  <c r="X2554" i="21"/>
  <c r="X2555" i="21"/>
  <c r="X2556" i="21"/>
  <c r="X2557" i="21"/>
  <c r="X2558" i="21"/>
  <c r="X2559" i="21"/>
  <c r="X2560" i="21"/>
  <c r="X2561" i="21"/>
  <c r="X2562" i="21"/>
  <c r="X2563" i="21"/>
  <c r="X2564" i="21"/>
  <c r="X2565" i="21"/>
  <c r="X2566" i="21"/>
  <c r="X2567" i="21"/>
  <c r="X2568" i="21"/>
  <c r="X2569" i="21"/>
  <c r="X2570" i="21"/>
  <c r="X2571" i="21"/>
  <c r="X2572" i="21"/>
  <c r="X2573" i="21"/>
  <c r="X2574" i="21"/>
  <c r="X2575" i="21"/>
  <c r="X2576" i="21"/>
  <c r="X2577" i="21"/>
  <c r="X2578" i="21"/>
  <c r="X2579" i="21"/>
  <c r="X2580" i="21"/>
  <c r="X2581" i="21"/>
  <c r="X2582" i="21"/>
  <c r="X2583" i="21"/>
  <c r="X2584" i="21"/>
  <c r="X2585" i="21"/>
  <c r="X2586" i="21"/>
  <c r="X2587" i="21"/>
  <c r="X2588" i="21"/>
  <c r="X2589" i="21"/>
  <c r="X2590" i="21"/>
  <c r="X2591" i="21"/>
  <c r="X2592" i="21"/>
  <c r="X2593" i="21"/>
  <c r="X2594" i="21"/>
  <c r="X2595" i="21"/>
  <c r="X2596" i="21"/>
  <c r="X2597" i="21"/>
  <c r="X2598" i="21"/>
  <c r="X2599" i="21"/>
  <c r="X2600" i="21"/>
  <c r="X2601" i="21"/>
  <c r="X2602" i="21"/>
  <c r="X2603" i="21"/>
  <c r="X2604" i="21"/>
  <c r="X2605" i="21"/>
  <c r="X2606" i="21"/>
  <c r="X2607" i="21"/>
  <c r="X2608" i="21"/>
  <c r="X2609" i="21"/>
  <c r="X2610" i="21"/>
  <c r="X2611" i="21"/>
  <c r="X2612" i="21"/>
  <c r="X2613" i="21"/>
  <c r="X2614" i="21"/>
  <c r="X2615" i="21"/>
  <c r="X2616" i="21"/>
  <c r="X2617" i="21"/>
  <c r="X2618" i="21"/>
  <c r="X2619" i="21"/>
  <c r="X2620" i="21"/>
  <c r="X2621" i="21"/>
  <c r="X2622" i="21"/>
  <c r="X2623" i="21"/>
  <c r="X2624" i="21"/>
  <c r="X2625" i="21"/>
  <c r="X2626" i="21"/>
  <c r="X2627" i="21"/>
  <c r="X2628" i="21"/>
  <c r="X2629" i="21"/>
  <c r="X2630" i="21"/>
  <c r="X2631" i="21"/>
  <c r="X2632" i="21"/>
  <c r="X2633" i="21"/>
  <c r="X2634" i="21"/>
  <c r="X2635" i="21"/>
  <c r="X2636" i="21"/>
  <c r="X2637" i="21"/>
  <c r="X2638" i="21"/>
  <c r="X2639" i="21"/>
  <c r="X2640" i="21"/>
  <c r="X2641" i="21"/>
  <c r="X2642" i="21"/>
  <c r="X2643" i="21"/>
  <c r="X2644" i="21"/>
  <c r="X2645" i="21"/>
  <c r="X2646" i="21"/>
  <c r="X2647" i="21"/>
  <c r="X2648" i="21"/>
  <c r="X2649" i="21"/>
  <c r="X2650" i="21"/>
  <c r="X2651" i="21"/>
  <c r="X2652" i="21"/>
  <c r="X2653" i="21"/>
  <c r="X2654" i="21"/>
  <c r="X2655" i="21"/>
  <c r="X2656" i="21"/>
  <c r="X2657" i="21"/>
  <c r="X2658" i="21"/>
  <c r="X2659" i="21"/>
  <c r="X2660" i="21"/>
  <c r="X2661" i="21"/>
  <c r="X2662" i="21"/>
  <c r="X2663" i="21"/>
  <c r="X2664" i="21"/>
  <c r="X2665" i="21"/>
  <c r="X2666" i="21"/>
  <c r="X2667" i="21"/>
  <c r="X2668" i="21"/>
  <c r="X2669" i="21"/>
  <c r="X2670" i="21"/>
  <c r="X2671" i="21"/>
  <c r="X2672" i="21"/>
  <c r="X2673" i="21"/>
  <c r="X2674" i="21"/>
  <c r="X2675" i="21"/>
  <c r="X2676" i="21"/>
  <c r="X2677" i="21"/>
  <c r="X2678" i="21"/>
  <c r="X2679" i="21"/>
  <c r="X2680" i="21"/>
  <c r="X2681" i="21"/>
  <c r="X2682" i="21"/>
  <c r="X2683" i="21"/>
  <c r="X2684" i="21"/>
  <c r="X2685" i="21"/>
  <c r="X2686" i="21"/>
  <c r="X2687" i="21"/>
  <c r="X2688" i="21"/>
  <c r="X2689" i="21"/>
  <c r="X2690" i="21"/>
  <c r="X2691" i="21"/>
  <c r="X2692" i="21"/>
  <c r="X2693" i="21"/>
  <c r="X2694" i="21"/>
  <c r="X2695" i="21"/>
  <c r="X2696" i="21"/>
  <c r="X2697" i="21"/>
  <c r="X2698" i="21"/>
  <c r="X2699" i="21"/>
  <c r="X2700" i="21"/>
  <c r="X2701" i="21"/>
  <c r="X2702" i="21"/>
  <c r="X2703" i="21"/>
  <c r="X2704" i="21"/>
  <c r="X2705" i="21"/>
  <c r="X2706" i="21"/>
  <c r="X2707" i="21"/>
  <c r="X2708" i="21"/>
  <c r="X2709" i="21"/>
  <c r="X2710" i="21"/>
  <c r="X2711" i="21"/>
  <c r="X2712" i="21"/>
  <c r="X2713" i="21"/>
  <c r="X2714" i="21"/>
  <c r="X2715" i="21"/>
  <c r="X2716" i="21"/>
  <c r="X2717" i="21"/>
  <c r="X2718" i="21"/>
  <c r="X2719" i="21"/>
  <c r="X2720" i="21"/>
  <c r="X2721" i="21"/>
  <c r="X2722" i="21"/>
  <c r="X2723" i="21"/>
  <c r="X2724" i="21"/>
  <c r="X2725" i="21"/>
  <c r="X2726" i="21"/>
  <c r="X2727" i="21"/>
  <c r="X2728" i="21"/>
  <c r="X2729" i="21"/>
  <c r="X2730" i="21"/>
  <c r="X2731" i="21"/>
  <c r="X2732" i="21"/>
  <c r="X2733" i="21"/>
  <c r="X2734" i="21"/>
  <c r="X2735" i="21"/>
  <c r="X2736" i="21"/>
  <c r="X2737" i="21"/>
  <c r="X2738" i="21"/>
  <c r="X2739" i="21"/>
  <c r="X2740" i="21"/>
  <c r="X2741" i="21"/>
  <c r="X2742" i="21"/>
  <c r="X2743" i="21"/>
  <c r="X2744" i="21"/>
  <c r="X2745" i="21"/>
  <c r="X2746" i="21"/>
  <c r="X2747" i="21"/>
  <c r="X2748" i="21"/>
  <c r="X2749" i="21"/>
  <c r="X2750" i="21"/>
  <c r="X2751" i="21"/>
  <c r="X2752" i="21"/>
  <c r="X2753" i="21"/>
  <c r="X2754" i="21"/>
  <c r="X2755" i="21"/>
  <c r="X2756" i="21"/>
  <c r="X2757" i="21"/>
  <c r="X2758" i="21"/>
  <c r="X2759" i="21"/>
  <c r="X2760" i="21"/>
  <c r="X2761" i="21"/>
  <c r="X2762" i="21"/>
  <c r="X2763" i="21"/>
  <c r="X2764" i="21"/>
  <c r="X2765" i="21"/>
  <c r="X2766" i="21"/>
  <c r="X2767" i="21"/>
  <c r="X2768" i="21"/>
  <c r="X2769" i="21"/>
  <c r="X2770" i="21"/>
  <c r="X2771" i="21"/>
  <c r="X2772" i="21"/>
  <c r="X2773" i="21"/>
  <c r="X2774" i="21"/>
  <c r="X2775" i="21"/>
  <c r="X2776" i="21"/>
  <c r="X2777" i="21"/>
  <c r="X2778" i="21"/>
  <c r="X2779" i="21"/>
  <c r="X2780" i="21"/>
  <c r="X2781" i="21"/>
  <c r="X2782" i="21"/>
  <c r="X2783" i="21"/>
  <c r="X2784" i="21"/>
  <c r="X2785" i="21"/>
  <c r="X2786" i="21"/>
  <c r="X2787" i="21"/>
  <c r="X2788" i="21"/>
  <c r="X2789" i="21"/>
  <c r="X2790" i="21"/>
  <c r="X2791" i="21"/>
  <c r="X2792" i="21"/>
  <c r="X2793" i="21"/>
  <c r="X2794" i="21"/>
  <c r="X2795" i="21"/>
  <c r="X2796" i="21"/>
  <c r="X2797" i="21"/>
  <c r="X2798" i="21"/>
  <c r="X2799" i="21"/>
  <c r="X2800" i="21"/>
  <c r="X2801" i="21"/>
  <c r="X2802" i="21"/>
  <c r="X2803" i="21"/>
  <c r="X2804" i="21"/>
  <c r="X2805" i="21"/>
  <c r="X2806" i="21"/>
  <c r="X2807" i="21"/>
  <c r="X2808" i="21"/>
  <c r="X2809" i="21"/>
  <c r="X2810" i="21"/>
  <c r="X2811" i="21"/>
  <c r="X2812" i="21"/>
  <c r="X2813" i="21"/>
  <c r="X2814" i="21"/>
  <c r="X2815" i="21"/>
  <c r="X2816" i="21"/>
  <c r="X2817" i="21"/>
  <c r="X2818" i="21"/>
  <c r="X2819" i="21"/>
  <c r="X2820" i="21"/>
  <c r="X2821" i="21"/>
  <c r="X2822" i="21"/>
  <c r="X2823" i="21"/>
  <c r="X2824" i="21"/>
  <c r="X2825" i="21"/>
  <c r="X2826" i="21"/>
  <c r="X2827" i="21"/>
  <c r="X2828" i="21"/>
  <c r="X2829" i="21"/>
  <c r="X2830" i="21"/>
  <c r="X2831" i="21"/>
  <c r="X2832" i="21"/>
  <c r="X2833" i="21"/>
  <c r="X2834" i="21"/>
  <c r="X2835" i="21"/>
  <c r="X2836" i="21"/>
  <c r="X2837" i="21"/>
  <c r="X2838" i="21"/>
  <c r="X2839" i="21"/>
  <c r="X2840" i="21"/>
  <c r="X2841" i="21"/>
  <c r="X2842" i="21"/>
  <c r="X2843" i="21"/>
  <c r="X2844" i="21"/>
  <c r="X2845" i="21"/>
  <c r="X2846" i="21"/>
  <c r="X2847" i="21"/>
  <c r="X2848" i="21"/>
  <c r="X2849" i="21"/>
  <c r="X2850" i="21"/>
  <c r="X2851" i="21"/>
  <c r="X2852" i="21"/>
  <c r="X2853" i="21"/>
  <c r="X2854" i="21"/>
  <c r="X2855" i="21"/>
  <c r="X2856" i="21"/>
  <c r="X2857" i="21"/>
  <c r="X2858" i="21"/>
  <c r="X2859" i="21"/>
  <c r="X2860" i="21"/>
  <c r="X2861" i="21"/>
  <c r="X2862" i="21"/>
  <c r="X2863" i="21"/>
  <c r="X2864" i="21"/>
  <c r="X2865" i="21"/>
  <c r="X2866" i="21"/>
  <c r="X2867" i="21"/>
  <c r="X2868" i="21"/>
  <c r="X2869" i="21"/>
  <c r="X2870" i="21"/>
  <c r="X2871" i="21"/>
  <c r="X2872" i="21"/>
  <c r="X2873" i="21"/>
  <c r="X2874" i="21"/>
  <c r="X2875" i="21"/>
  <c r="X2876" i="21"/>
  <c r="X2877" i="21"/>
  <c r="X2878" i="21"/>
  <c r="X2879" i="21"/>
  <c r="X2880" i="21"/>
  <c r="X2881" i="21"/>
  <c r="X2882" i="21"/>
  <c r="X2883" i="21"/>
  <c r="X2884" i="21"/>
  <c r="X2885" i="21"/>
  <c r="X2886" i="21"/>
  <c r="X2887" i="21"/>
  <c r="X2888" i="21"/>
  <c r="X2889" i="21"/>
  <c r="X2890" i="21"/>
  <c r="X2891" i="21"/>
  <c r="X2892" i="21"/>
  <c r="X2893" i="21"/>
  <c r="X2894" i="21"/>
  <c r="X2895" i="21"/>
  <c r="X2896" i="21"/>
  <c r="X2897" i="21"/>
  <c r="X2898" i="21"/>
  <c r="X2899" i="21"/>
  <c r="X2900" i="21"/>
  <c r="X2901" i="21"/>
  <c r="X2902" i="21"/>
  <c r="X2903" i="21"/>
  <c r="X2904" i="21"/>
  <c r="X2905" i="21"/>
  <c r="X2906" i="21"/>
  <c r="X2907" i="21"/>
  <c r="X2908" i="21"/>
  <c r="X2909" i="21"/>
  <c r="X2910" i="21"/>
  <c r="X2911" i="21"/>
  <c r="X2912" i="21"/>
  <c r="X2913" i="21"/>
  <c r="X2914" i="21"/>
  <c r="X2915" i="21"/>
  <c r="X2916" i="21"/>
  <c r="X2917" i="21"/>
  <c r="X2918" i="21"/>
  <c r="X2919" i="21"/>
  <c r="X2920" i="21"/>
  <c r="X2921" i="21"/>
  <c r="X2922" i="21"/>
  <c r="X2923" i="21"/>
  <c r="X2924" i="21"/>
  <c r="X2925" i="21"/>
  <c r="X2926" i="21"/>
  <c r="X2927" i="21"/>
  <c r="X2928" i="21"/>
  <c r="X2929" i="21"/>
  <c r="X2930" i="21"/>
  <c r="X2931" i="21"/>
  <c r="X2932" i="21"/>
  <c r="X2933" i="21"/>
  <c r="X2934" i="21"/>
  <c r="X2935" i="21"/>
  <c r="X2936" i="21"/>
  <c r="X2937" i="21"/>
  <c r="X2938" i="21"/>
  <c r="X2939" i="21"/>
  <c r="X2940" i="21"/>
  <c r="X2941" i="21"/>
  <c r="X2942" i="21"/>
  <c r="X2943" i="21"/>
  <c r="X2944" i="21"/>
  <c r="X2945" i="21"/>
  <c r="X2946" i="21"/>
  <c r="X2947" i="21"/>
  <c r="X2948" i="21"/>
  <c r="X2949" i="21"/>
  <c r="X2950" i="21"/>
  <c r="X2951" i="21"/>
  <c r="X2952" i="21"/>
  <c r="X2953" i="21"/>
  <c r="X2954" i="21"/>
  <c r="X2955" i="21"/>
  <c r="X2956" i="21"/>
  <c r="X2957" i="21"/>
  <c r="X2958" i="21"/>
  <c r="X2959" i="21"/>
  <c r="X2960" i="21"/>
  <c r="X2961" i="21"/>
  <c r="X2962" i="21"/>
  <c r="X2963" i="21"/>
  <c r="X2964" i="21"/>
  <c r="X2965" i="21"/>
  <c r="X2966" i="21"/>
  <c r="X2967" i="21"/>
  <c r="X2968" i="21"/>
  <c r="X2969" i="21"/>
  <c r="X2970" i="21"/>
  <c r="X2971" i="21"/>
  <c r="X2972" i="21"/>
  <c r="X2973" i="21"/>
  <c r="X2974" i="21"/>
  <c r="X2975" i="21"/>
  <c r="X2976" i="21"/>
  <c r="X2977" i="21"/>
  <c r="X2978" i="21"/>
  <c r="X2979" i="21"/>
  <c r="X2980" i="21"/>
  <c r="X2981" i="21"/>
  <c r="X2982" i="21"/>
  <c r="X2983" i="21"/>
  <c r="X2984" i="21"/>
  <c r="X2985" i="21"/>
  <c r="X2986" i="21"/>
  <c r="X2987" i="21"/>
  <c r="X2988" i="21"/>
  <c r="X2989" i="21"/>
  <c r="X2990" i="21"/>
  <c r="X2991" i="21"/>
  <c r="X2992" i="21"/>
  <c r="X2993" i="21"/>
  <c r="X2994" i="21"/>
  <c r="X2995" i="21"/>
  <c r="X2996" i="21"/>
  <c r="X2997" i="21"/>
  <c r="X2998" i="21"/>
  <c r="X2999" i="21"/>
  <c r="X3000" i="21"/>
  <c r="X3001" i="21"/>
  <c r="X3002" i="21"/>
  <c r="X3003" i="21"/>
  <c r="X3004" i="21"/>
  <c r="X3005" i="21"/>
  <c r="X3006" i="21"/>
  <c r="X3007" i="21"/>
  <c r="X3008" i="21"/>
  <c r="X3009" i="21"/>
  <c r="X3010" i="21"/>
  <c r="X3011" i="21"/>
  <c r="X3012" i="21"/>
  <c r="X3013" i="21"/>
  <c r="X3014" i="21"/>
  <c r="X3015" i="21"/>
  <c r="X3016" i="21"/>
  <c r="X3017" i="21"/>
  <c r="X3018" i="21"/>
  <c r="X3019" i="21"/>
  <c r="X3020" i="21"/>
  <c r="X3021" i="21"/>
  <c r="X3022" i="21"/>
  <c r="X3023" i="21"/>
  <c r="X3024" i="21"/>
  <c r="X3025" i="21"/>
  <c r="X3026" i="21"/>
  <c r="X3027" i="21"/>
  <c r="X3028" i="21"/>
  <c r="X3029" i="21"/>
  <c r="X3030" i="21"/>
  <c r="X3031" i="21"/>
  <c r="X3032" i="21"/>
  <c r="X3033" i="21"/>
  <c r="X3034" i="21"/>
  <c r="X3035" i="21"/>
  <c r="X3036" i="21"/>
  <c r="X3037" i="21"/>
  <c r="X3038" i="21"/>
  <c r="X3039" i="21"/>
  <c r="X3040" i="21"/>
  <c r="X3041" i="21"/>
  <c r="X3042" i="21"/>
  <c r="X3043" i="21"/>
  <c r="X3044" i="21"/>
  <c r="X3045" i="21"/>
  <c r="X3046" i="21"/>
  <c r="X3047" i="21"/>
  <c r="X3048" i="21"/>
  <c r="X3049" i="21"/>
  <c r="X3050" i="21"/>
  <c r="X3051" i="21"/>
  <c r="X3052" i="21"/>
  <c r="X3053" i="21"/>
  <c r="X3054" i="21"/>
  <c r="X3055" i="21"/>
  <c r="X3056" i="21"/>
  <c r="X3057" i="21"/>
  <c r="X3058" i="21"/>
  <c r="X3059" i="21"/>
  <c r="X3060" i="21"/>
  <c r="X3061" i="21"/>
  <c r="X3062" i="21"/>
  <c r="X3063" i="21"/>
  <c r="X3064" i="21"/>
  <c r="X3065" i="21"/>
  <c r="X3066" i="21"/>
  <c r="X3067" i="21"/>
  <c r="X3068" i="21"/>
  <c r="X3069" i="21"/>
  <c r="X3070" i="21"/>
  <c r="X3071" i="21"/>
  <c r="X3072" i="21"/>
  <c r="X3073" i="21"/>
  <c r="X3074" i="21"/>
  <c r="X3075" i="21"/>
  <c r="X3076" i="21"/>
  <c r="X3077" i="21"/>
  <c r="X3078" i="21"/>
  <c r="X3079" i="21"/>
  <c r="X3080" i="21"/>
  <c r="X3081" i="21"/>
  <c r="X3082" i="21"/>
  <c r="X3083" i="21"/>
  <c r="X3084" i="21"/>
  <c r="X3085" i="21"/>
  <c r="X3086" i="21"/>
  <c r="X3087" i="21"/>
  <c r="X3088" i="21"/>
  <c r="X3089" i="21"/>
  <c r="X3090" i="21"/>
  <c r="X3091" i="21"/>
  <c r="X3092" i="21"/>
  <c r="X3093" i="21"/>
  <c r="X3094" i="21"/>
  <c r="X3095" i="21"/>
  <c r="X3096" i="21"/>
  <c r="X3097" i="21"/>
  <c r="X3098" i="21"/>
  <c r="X3099" i="21"/>
  <c r="X3100" i="21"/>
  <c r="X3101" i="21"/>
  <c r="X3102" i="21"/>
  <c r="X3103" i="21"/>
  <c r="X3104" i="21"/>
  <c r="X3105" i="21"/>
  <c r="X3106" i="21"/>
  <c r="X3107" i="21"/>
  <c r="X3108" i="21"/>
  <c r="X3109" i="21"/>
  <c r="X3110" i="21"/>
  <c r="X3111" i="21"/>
  <c r="X3112" i="21"/>
  <c r="X3113" i="21"/>
  <c r="X3114" i="21"/>
  <c r="X3115" i="21"/>
  <c r="X3116" i="21"/>
  <c r="X3117" i="21"/>
  <c r="X3118" i="21"/>
  <c r="X3119" i="21"/>
  <c r="X3120" i="21"/>
  <c r="X3121" i="21"/>
  <c r="X3122" i="21"/>
  <c r="X3123" i="21"/>
  <c r="X3124" i="21"/>
  <c r="X3125" i="21"/>
  <c r="X3126" i="21"/>
  <c r="X3127" i="21"/>
  <c r="X3128" i="21"/>
  <c r="X3129" i="21"/>
  <c r="X3130" i="21"/>
  <c r="X3131" i="21"/>
  <c r="X3132" i="21"/>
  <c r="X3133" i="21"/>
  <c r="X3134" i="21"/>
  <c r="X3135" i="21"/>
  <c r="X3136" i="21"/>
  <c r="X3137" i="21"/>
  <c r="X3138" i="21"/>
  <c r="X3139" i="21"/>
  <c r="X3140" i="21"/>
  <c r="X3141" i="21"/>
  <c r="X3142" i="21"/>
  <c r="X3143" i="21"/>
  <c r="X3144" i="21"/>
  <c r="X3145" i="21"/>
  <c r="X3146" i="21"/>
  <c r="X3147" i="21"/>
  <c r="X3148" i="21"/>
  <c r="X3149" i="21"/>
  <c r="X3150" i="21"/>
  <c r="X3151" i="21"/>
  <c r="X3152" i="21"/>
  <c r="X3153" i="21"/>
  <c r="X3154" i="21"/>
  <c r="X3155" i="21"/>
  <c r="X3156" i="21"/>
  <c r="X3157" i="21"/>
  <c r="X3158" i="21"/>
  <c r="X3159" i="21"/>
  <c r="X3160" i="21"/>
  <c r="X3161" i="21"/>
  <c r="X3162" i="21"/>
  <c r="X3163" i="21"/>
  <c r="X3164" i="21"/>
  <c r="X3165" i="21"/>
  <c r="X3166" i="21"/>
  <c r="X3167" i="21"/>
  <c r="X3168" i="21"/>
  <c r="X3169" i="21"/>
  <c r="X3170" i="21"/>
  <c r="X3171" i="21"/>
  <c r="X3172" i="21"/>
  <c r="X3173" i="21"/>
  <c r="X3174" i="21"/>
  <c r="X3175" i="21"/>
  <c r="X3176" i="21"/>
  <c r="X3177" i="21"/>
  <c r="X3178" i="21"/>
  <c r="X3179" i="21"/>
  <c r="X3180" i="21"/>
  <c r="X3181" i="21"/>
  <c r="X3182" i="21"/>
  <c r="X3183" i="21"/>
  <c r="X3184" i="21"/>
  <c r="X3185" i="21"/>
  <c r="X3186" i="21"/>
  <c r="X3187" i="21"/>
  <c r="X3188" i="21"/>
  <c r="X3189" i="21"/>
  <c r="X3190" i="21"/>
  <c r="X3191" i="21"/>
  <c r="X3192" i="21"/>
  <c r="X3193" i="21"/>
  <c r="X3194" i="21"/>
  <c r="X3195" i="21"/>
  <c r="X3196" i="21"/>
  <c r="X3197" i="21"/>
  <c r="X3198" i="21"/>
  <c r="X3199" i="21"/>
  <c r="X3200" i="21"/>
  <c r="X3201" i="21"/>
  <c r="X3202" i="21"/>
  <c r="X3203" i="21"/>
  <c r="X3204" i="21"/>
  <c r="X3205" i="21"/>
  <c r="X3206" i="21"/>
  <c r="X3207" i="21"/>
  <c r="X3208" i="21"/>
  <c r="X3209" i="21"/>
  <c r="X3210" i="21"/>
  <c r="X3211" i="21"/>
  <c r="X3212" i="21"/>
  <c r="X3213" i="21"/>
  <c r="X3214" i="21"/>
  <c r="X3215" i="21"/>
  <c r="X3216" i="21"/>
  <c r="X3217" i="21"/>
  <c r="X3218" i="21"/>
  <c r="X3219" i="21"/>
  <c r="X3220" i="21"/>
  <c r="X3221" i="21"/>
  <c r="X3222" i="21"/>
  <c r="X3223" i="21"/>
  <c r="X3224" i="21"/>
  <c r="X3225" i="21"/>
  <c r="X3226" i="21"/>
  <c r="X3227" i="21"/>
  <c r="X3228" i="21"/>
  <c r="X3229" i="21"/>
  <c r="X3230" i="21"/>
  <c r="X3231" i="21"/>
  <c r="X3232" i="21"/>
  <c r="X3233" i="21"/>
  <c r="X3234" i="21"/>
  <c r="X3235" i="21"/>
  <c r="X3236" i="21"/>
  <c r="X3237" i="21"/>
  <c r="X3238" i="21"/>
  <c r="X3239" i="21"/>
  <c r="X3240" i="21"/>
  <c r="X3241" i="21"/>
  <c r="X3242" i="21"/>
  <c r="X3243" i="21"/>
  <c r="X3244" i="21"/>
  <c r="X3245" i="21"/>
  <c r="X3246" i="21"/>
  <c r="X3247" i="21"/>
  <c r="X3248" i="21"/>
  <c r="X3249" i="21"/>
  <c r="X3250" i="21"/>
  <c r="X3251" i="21"/>
  <c r="X3252" i="21"/>
  <c r="X3253" i="21"/>
  <c r="X3254" i="21"/>
  <c r="X3255" i="21"/>
  <c r="X3256" i="21"/>
  <c r="X3257" i="21"/>
  <c r="X3258" i="21"/>
  <c r="X3259" i="21"/>
  <c r="X3260" i="21"/>
  <c r="X3261" i="21"/>
  <c r="X3262" i="21"/>
  <c r="X3263" i="21"/>
  <c r="X3264" i="21"/>
  <c r="X3265" i="21"/>
  <c r="X3266" i="21"/>
  <c r="X3267" i="21"/>
  <c r="X3268" i="21"/>
  <c r="X3269" i="21"/>
  <c r="X3270" i="21"/>
  <c r="X3271" i="21"/>
  <c r="X3272" i="21"/>
  <c r="X3273" i="21"/>
  <c r="X3274" i="21"/>
  <c r="X3275" i="21"/>
  <c r="X3276" i="21"/>
  <c r="X3277" i="21"/>
  <c r="X3278" i="21"/>
  <c r="X3279" i="21"/>
  <c r="X3280" i="21"/>
  <c r="X3281" i="21"/>
  <c r="X3282" i="21"/>
  <c r="X3283" i="21"/>
  <c r="X3284" i="21"/>
  <c r="X3285" i="21"/>
  <c r="X3286" i="21"/>
  <c r="X3287" i="21"/>
  <c r="X3288" i="21"/>
  <c r="X3289" i="21"/>
  <c r="X3290" i="21"/>
  <c r="X3291" i="21"/>
  <c r="X3292" i="21"/>
  <c r="X3293" i="21"/>
  <c r="X3294" i="21"/>
  <c r="X3295" i="21"/>
  <c r="X3296" i="21"/>
  <c r="X3297" i="21"/>
  <c r="X3298" i="21"/>
  <c r="X3299" i="21"/>
  <c r="X3300" i="21"/>
  <c r="X3301" i="21"/>
  <c r="X3302" i="21"/>
  <c r="X3303" i="21"/>
  <c r="X3304" i="21"/>
  <c r="X3305" i="21"/>
  <c r="X3306" i="21"/>
  <c r="X3307" i="21"/>
  <c r="X3308" i="21"/>
  <c r="X3309" i="21"/>
  <c r="X3310" i="21"/>
  <c r="X3311" i="21"/>
  <c r="X3312" i="21"/>
  <c r="X3313" i="21"/>
  <c r="X3314" i="21"/>
  <c r="X3315" i="21"/>
  <c r="X3316" i="21"/>
  <c r="X3317" i="21"/>
  <c r="X3318" i="21"/>
  <c r="X3319" i="21"/>
  <c r="X3320" i="21"/>
  <c r="X3321" i="21"/>
  <c r="X3322" i="21"/>
  <c r="X3323" i="21"/>
  <c r="X3324" i="21"/>
  <c r="X3325" i="21"/>
  <c r="X3326" i="21"/>
  <c r="X3327" i="21"/>
  <c r="X3328" i="21"/>
  <c r="X3329" i="21"/>
  <c r="X3330" i="21"/>
  <c r="X3331" i="21"/>
  <c r="X3332" i="21"/>
  <c r="X3333" i="21"/>
  <c r="X3334" i="21"/>
  <c r="X3335" i="21"/>
  <c r="X3336" i="21"/>
  <c r="X3337" i="21"/>
  <c r="X3338" i="21"/>
  <c r="X3339" i="21"/>
  <c r="X3340" i="21"/>
  <c r="X3341" i="21"/>
  <c r="X3342" i="21"/>
  <c r="X3343" i="21"/>
  <c r="X3344" i="21"/>
  <c r="X3345" i="21"/>
  <c r="X3346" i="21"/>
  <c r="X3347" i="21"/>
  <c r="X3348" i="21"/>
  <c r="X3349" i="21"/>
  <c r="X3350" i="21"/>
  <c r="X3351" i="21"/>
  <c r="X3352" i="21"/>
  <c r="X3353" i="21"/>
  <c r="X3354" i="21"/>
  <c r="X3355" i="21"/>
  <c r="X3356" i="21"/>
  <c r="X3357" i="21"/>
  <c r="X3358" i="21"/>
  <c r="X3359" i="21"/>
  <c r="X3360" i="21"/>
  <c r="X3361" i="21"/>
  <c r="X3362" i="21"/>
  <c r="X3363" i="21"/>
  <c r="X3364" i="21"/>
  <c r="X3365" i="21"/>
  <c r="X3366" i="21"/>
  <c r="X3367" i="21"/>
  <c r="X3368" i="21"/>
  <c r="X3369" i="21"/>
  <c r="X3370" i="21"/>
  <c r="X3371" i="21"/>
  <c r="X3372" i="21"/>
  <c r="X3373" i="21"/>
  <c r="X3374" i="21"/>
  <c r="X3375" i="21"/>
  <c r="X3376" i="21"/>
  <c r="X3377" i="21"/>
  <c r="X3378" i="21"/>
  <c r="X3379" i="21"/>
  <c r="X3380" i="21"/>
  <c r="X3381" i="21"/>
  <c r="X3382" i="21"/>
  <c r="X3383" i="21"/>
  <c r="X3384" i="21"/>
  <c r="X3385" i="21"/>
  <c r="X3386" i="21"/>
  <c r="X3387" i="21"/>
  <c r="X3388" i="21"/>
  <c r="X3389" i="21"/>
  <c r="X3390" i="21"/>
  <c r="X3391" i="21"/>
  <c r="X3392" i="21"/>
  <c r="X3393" i="21"/>
  <c r="X3394" i="21"/>
  <c r="X3395" i="21"/>
  <c r="X3396" i="21"/>
  <c r="X3397" i="21"/>
  <c r="X3398" i="21"/>
  <c r="X3399" i="21"/>
  <c r="X3400" i="21"/>
  <c r="X3401" i="21"/>
  <c r="X3402" i="21"/>
  <c r="X3403" i="21"/>
  <c r="X3404" i="21"/>
  <c r="X3405" i="21"/>
  <c r="X3406" i="21"/>
  <c r="X3407" i="21"/>
  <c r="X3408" i="21"/>
  <c r="X3409" i="21"/>
  <c r="X3410" i="21"/>
  <c r="X3411" i="21"/>
  <c r="X3412" i="21"/>
  <c r="X3413" i="21"/>
  <c r="X3414" i="21"/>
  <c r="X3415" i="21"/>
  <c r="X3416" i="21"/>
  <c r="X3417" i="21"/>
  <c r="X3418" i="21"/>
  <c r="X3419" i="21"/>
  <c r="X3420" i="21"/>
  <c r="X3421" i="21"/>
  <c r="X3422" i="21"/>
  <c r="X3423" i="21"/>
  <c r="X3424" i="21"/>
  <c r="X3425" i="21"/>
  <c r="X3426" i="21"/>
  <c r="X3427" i="21"/>
  <c r="X3428" i="21"/>
  <c r="X3429" i="21"/>
  <c r="X3430" i="21"/>
  <c r="X3431" i="21"/>
  <c r="X3432" i="21"/>
  <c r="X3433" i="21"/>
  <c r="X3434" i="21"/>
  <c r="X3435" i="21"/>
  <c r="X3436" i="21"/>
  <c r="X3437" i="21"/>
  <c r="X3438" i="21"/>
  <c r="X3439" i="21"/>
  <c r="X3440" i="21"/>
  <c r="X3441" i="21"/>
  <c r="X3442" i="21"/>
  <c r="X3443" i="21"/>
  <c r="X3444" i="21"/>
  <c r="X3445" i="21"/>
  <c r="X3446" i="21"/>
  <c r="X3447" i="21"/>
  <c r="X3448" i="21"/>
  <c r="X3449" i="21"/>
  <c r="X3450" i="21"/>
  <c r="X3451" i="21"/>
  <c r="X3452" i="21"/>
  <c r="X3453" i="21"/>
  <c r="X3454" i="21"/>
  <c r="X3455" i="21"/>
  <c r="X3456" i="21"/>
  <c r="X3457" i="21"/>
  <c r="X3458" i="21"/>
  <c r="X3459" i="21"/>
  <c r="X3460" i="21"/>
  <c r="X3461" i="21"/>
  <c r="X3462" i="21"/>
  <c r="X3463" i="21"/>
  <c r="X3464" i="21"/>
  <c r="X3465" i="21"/>
  <c r="X3466" i="21"/>
  <c r="X3467" i="21"/>
  <c r="X3468" i="21"/>
  <c r="X3469" i="21"/>
  <c r="X3470" i="21"/>
  <c r="X3471" i="21"/>
  <c r="X3472" i="21"/>
  <c r="X3473" i="21"/>
  <c r="X3474" i="21"/>
  <c r="X3475" i="21"/>
  <c r="X3476" i="21"/>
  <c r="X3477" i="21"/>
  <c r="X3478" i="21"/>
  <c r="X3479" i="21"/>
  <c r="X3480" i="21"/>
  <c r="X3481" i="21"/>
  <c r="X3482" i="21"/>
  <c r="X3483" i="21"/>
  <c r="X3484" i="21"/>
  <c r="X3485" i="21"/>
  <c r="X3486" i="21"/>
  <c r="X3487" i="21"/>
  <c r="X3488" i="21"/>
  <c r="X3489" i="21"/>
  <c r="X3490" i="21"/>
  <c r="X3491" i="21"/>
  <c r="X3492" i="21"/>
  <c r="X3493" i="21"/>
  <c r="X3494" i="21"/>
  <c r="X3495" i="21"/>
  <c r="X3496" i="21"/>
  <c r="X3497" i="21"/>
  <c r="X3498" i="21"/>
  <c r="X3499" i="21"/>
  <c r="X3500" i="21"/>
  <c r="X3501" i="21"/>
  <c r="X3502" i="21"/>
  <c r="X3503" i="21"/>
  <c r="X3504" i="21"/>
  <c r="X3505" i="21"/>
  <c r="X3506" i="21"/>
  <c r="X3507" i="21"/>
  <c r="X3508" i="21"/>
  <c r="X3509" i="21"/>
  <c r="X3510" i="21"/>
  <c r="X4" i="21"/>
  <c r="U3510" i="21"/>
  <c r="U3509" i="21"/>
  <c r="U3508" i="21"/>
  <c r="U3507" i="21"/>
  <c r="U3506" i="21"/>
  <c r="U3505" i="21"/>
  <c r="U3504" i="21"/>
  <c r="U3503" i="21"/>
  <c r="U3502" i="21"/>
  <c r="U3501" i="21"/>
  <c r="U3500" i="21"/>
  <c r="U3499" i="21"/>
  <c r="U3498" i="21"/>
  <c r="U3497" i="21"/>
  <c r="U3496" i="21"/>
  <c r="U3495" i="21"/>
  <c r="U3494" i="21"/>
  <c r="U3493" i="21"/>
  <c r="U3492" i="21"/>
  <c r="U3491" i="21"/>
  <c r="U3490" i="21"/>
  <c r="U3489" i="21"/>
  <c r="U3488" i="21"/>
  <c r="U3487" i="21"/>
  <c r="U3486" i="21"/>
  <c r="U3485" i="21"/>
  <c r="U3484" i="21"/>
  <c r="U3483" i="21"/>
  <c r="U3482" i="21"/>
  <c r="U3481" i="21"/>
  <c r="U3480" i="21"/>
  <c r="U3479" i="21"/>
  <c r="U3478" i="21"/>
  <c r="U3477" i="21"/>
  <c r="U3476" i="21"/>
  <c r="U3475" i="21"/>
  <c r="U3474" i="21"/>
  <c r="U3473" i="21"/>
  <c r="U3472" i="21"/>
  <c r="U3471" i="21"/>
  <c r="U3470" i="21"/>
  <c r="U3469" i="21"/>
  <c r="U3468" i="21"/>
  <c r="U3467" i="21"/>
  <c r="U3466" i="21"/>
  <c r="U3465" i="21"/>
  <c r="U3464" i="21"/>
  <c r="U3463" i="21"/>
  <c r="U3462" i="21"/>
  <c r="U3461" i="21"/>
  <c r="U3460" i="21"/>
  <c r="U3459" i="21"/>
  <c r="U3458" i="21"/>
  <c r="U3457" i="21"/>
  <c r="U3456" i="21"/>
  <c r="U3455" i="21"/>
  <c r="U3454" i="21"/>
  <c r="U3453" i="21"/>
  <c r="U3452" i="21"/>
  <c r="U3451" i="21"/>
  <c r="U3450" i="21"/>
  <c r="U3449" i="21"/>
  <c r="U3448" i="21"/>
  <c r="U3447" i="21"/>
  <c r="U3446" i="21"/>
  <c r="U3445" i="21"/>
  <c r="U3444" i="21"/>
  <c r="U3443" i="21"/>
  <c r="U3442" i="21"/>
  <c r="U3441" i="21"/>
  <c r="U3440" i="21"/>
  <c r="U3439" i="21"/>
  <c r="U3438" i="21"/>
  <c r="U3437" i="21"/>
  <c r="U3436" i="21"/>
  <c r="U3435" i="21"/>
  <c r="U3434" i="21"/>
  <c r="U3433" i="21"/>
  <c r="U3432" i="21"/>
  <c r="U3431" i="21"/>
  <c r="U3430" i="21"/>
  <c r="U3429" i="21"/>
  <c r="U3428" i="21"/>
  <c r="U3427" i="21"/>
  <c r="U3426" i="21"/>
  <c r="U3425" i="21"/>
  <c r="U3424" i="21"/>
  <c r="U3423" i="21"/>
  <c r="U3422" i="21"/>
  <c r="U3421" i="21"/>
  <c r="U3420" i="21"/>
  <c r="U3419" i="21"/>
  <c r="U3418" i="21"/>
  <c r="U3417" i="21"/>
  <c r="U3416" i="21"/>
  <c r="U3415" i="21"/>
  <c r="U3414" i="21"/>
  <c r="U3413" i="21"/>
  <c r="U3412" i="21"/>
  <c r="U3411" i="21"/>
  <c r="U3410" i="21"/>
  <c r="U3409" i="21"/>
  <c r="U3408" i="21"/>
  <c r="U3407" i="21"/>
  <c r="U3406" i="21"/>
  <c r="U3405" i="21"/>
  <c r="U3404" i="21"/>
  <c r="U3403" i="21"/>
  <c r="U3402" i="21"/>
  <c r="U3401" i="21"/>
  <c r="U3400" i="21"/>
  <c r="U3399" i="21"/>
  <c r="U3398" i="21"/>
  <c r="U3397" i="21"/>
  <c r="U3396" i="21"/>
  <c r="U3395" i="21"/>
  <c r="U3394" i="21"/>
  <c r="U3393" i="21"/>
  <c r="U3392" i="21"/>
  <c r="U3391" i="21"/>
  <c r="U3390" i="21"/>
  <c r="U3389" i="21"/>
  <c r="U3388" i="21"/>
  <c r="U3387" i="21"/>
  <c r="U3386" i="21"/>
  <c r="U3385" i="21"/>
  <c r="U3384" i="21"/>
  <c r="U3383" i="21"/>
  <c r="U3382" i="21"/>
  <c r="U3381" i="21"/>
  <c r="U3380" i="21"/>
  <c r="U3379" i="21"/>
  <c r="U3378" i="21"/>
  <c r="U3377" i="21"/>
  <c r="U3376" i="21"/>
  <c r="U3375" i="21"/>
  <c r="U3374" i="21"/>
  <c r="U3373" i="21"/>
  <c r="U3372" i="21"/>
  <c r="U3371" i="21"/>
  <c r="U3370" i="21"/>
  <c r="U3369" i="21"/>
  <c r="U3368" i="21"/>
  <c r="U3367" i="21"/>
  <c r="U3366" i="21"/>
  <c r="U3365" i="21"/>
  <c r="U3364" i="21"/>
  <c r="U3363" i="21"/>
  <c r="U3362" i="21"/>
  <c r="U3361" i="21"/>
  <c r="U3360" i="21"/>
  <c r="U3359" i="21"/>
  <c r="U3358" i="21"/>
  <c r="U3357" i="21"/>
  <c r="U3356" i="21"/>
  <c r="U3355" i="21"/>
  <c r="U3354" i="21"/>
  <c r="U3353" i="21"/>
  <c r="U3352" i="21"/>
  <c r="U3351" i="21"/>
  <c r="U3350" i="21"/>
  <c r="U3349" i="21"/>
  <c r="U3348" i="21"/>
  <c r="U3347" i="21"/>
  <c r="U3346" i="21"/>
  <c r="U3345" i="21"/>
  <c r="U3344" i="21"/>
  <c r="U3343" i="21"/>
  <c r="U3342" i="21"/>
  <c r="U3341" i="21"/>
  <c r="U3340" i="21"/>
  <c r="U3339" i="21"/>
  <c r="U3338" i="21"/>
  <c r="U3337" i="21"/>
  <c r="U3336" i="21"/>
  <c r="U3335" i="21"/>
  <c r="U3334" i="21"/>
  <c r="U3333" i="21"/>
  <c r="U3332" i="21"/>
  <c r="U3331" i="21"/>
  <c r="U3330" i="21"/>
  <c r="U3329" i="21"/>
  <c r="U3328" i="21"/>
  <c r="U3327" i="21"/>
  <c r="U3326" i="21"/>
  <c r="U3325" i="21"/>
  <c r="U3324" i="21"/>
  <c r="U3323" i="21"/>
  <c r="U3322" i="21"/>
  <c r="U3321" i="21"/>
  <c r="U3320" i="21"/>
  <c r="U3319" i="21"/>
  <c r="U3318" i="21"/>
  <c r="U3317" i="21"/>
  <c r="U3316" i="21"/>
  <c r="U3315" i="21"/>
  <c r="U3314" i="21"/>
  <c r="U3313" i="21"/>
  <c r="U3312" i="21"/>
  <c r="U3311" i="21"/>
  <c r="U3310" i="21"/>
  <c r="U3309" i="21"/>
  <c r="U3308" i="21"/>
  <c r="U3307" i="21"/>
  <c r="U3306" i="21"/>
  <c r="U3305" i="21"/>
  <c r="U3304" i="21"/>
  <c r="U3303" i="21"/>
  <c r="U3302" i="21"/>
  <c r="U3301" i="21"/>
  <c r="U3300" i="21"/>
  <c r="U3299" i="21"/>
  <c r="U3298" i="21"/>
  <c r="U3297" i="21"/>
  <c r="U3296" i="21"/>
  <c r="U3295" i="21"/>
  <c r="U3294" i="21"/>
  <c r="U3293" i="21"/>
  <c r="U3292" i="21"/>
  <c r="U3291" i="21"/>
  <c r="U3290" i="21"/>
  <c r="U3289" i="21"/>
  <c r="U3288" i="21"/>
  <c r="U3287" i="21"/>
  <c r="U3286" i="21"/>
  <c r="U3285" i="21"/>
  <c r="U3284" i="21"/>
  <c r="U3283" i="21"/>
  <c r="U3282" i="21"/>
  <c r="U3281" i="21"/>
  <c r="U3280" i="21"/>
  <c r="U3279" i="21"/>
  <c r="U3278" i="21"/>
  <c r="U3277" i="21"/>
  <c r="U3276" i="21"/>
  <c r="U3275" i="21"/>
  <c r="U3274" i="21"/>
  <c r="U3273" i="21"/>
  <c r="U3272" i="21"/>
  <c r="U3271" i="21"/>
  <c r="U3270" i="21"/>
  <c r="U3269" i="21"/>
  <c r="U3268" i="21"/>
  <c r="U3267" i="21"/>
  <c r="U3266" i="21"/>
  <c r="U3265" i="21"/>
  <c r="U3264" i="21"/>
  <c r="U3263" i="21"/>
  <c r="U3262" i="21"/>
  <c r="U3261" i="21"/>
  <c r="U3260" i="21"/>
  <c r="U3259" i="21"/>
  <c r="U3258" i="21"/>
  <c r="U3257" i="21"/>
  <c r="U3256" i="21"/>
  <c r="U3255" i="21"/>
  <c r="U3254" i="21"/>
  <c r="U3253" i="21"/>
  <c r="U3252" i="21"/>
  <c r="U3251" i="21"/>
  <c r="U3250" i="21"/>
  <c r="U3249" i="21"/>
  <c r="U3248" i="21"/>
  <c r="U3247" i="21"/>
  <c r="U3246" i="21"/>
  <c r="U3245" i="21"/>
  <c r="U3244" i="21"/>
  <c r="U3243" i="21"/>
  <c r="U3242" i="21"/>
  <c r="U3241" i="21"/>
  <c r="U3240" i="21"/>
  <c r="U3239" i="21"/>
  <c r="U3238" i="21"/>
  <c r="U3237" i="21"/>
  <c r="U3236" i="21"/>
  <c r="U3235" i="21"/>
  <c r="U3234" i="21"/>
  <c r="U3233" i="21"/>
  <c r="U3232" i="21"/>
  <c r="U3231" i="21"/>
  <c r="U3230" i="21"/>
  <c r="U3229" i="21"/>
  <c r="U3228" i="21"/>
  <c r="U3227" i="21"/>
  <c r="U3226" i="21"/>
  <c r="U3225" i="21"/>
  <c r="U3224" i="21"/>
  <c r="U3223" i="21"/>
  <c r="U3222" i="21"/>
  <c r="U3221" i="21"/>
  <c r="U3220" i="21"/>
  <c r="U3219" i="21"/>
  <c r="U3218" i="21"/>
  <c r="U3217" i="21"/>
  <c r="U3216" i="21"/>
  <c r="U3215" i="21"/>
  <c r="U3214" i="21"/>
  <c r="U3213" i="21"/>
  <c r="U3212" i="21"/>
  <c r="U3211" i="21"/>
  <c r="U3210" i="21"/>
  <c r="U3209" i="21"/>
  <c r="U3208" i="21"/>
  <c r="U3207" i="21"/>
  <c r="U3206" i="21"/>
  <c r="U3205" i="21"/>
  <c r="U3204" i="21"/>
  <c r="U3203" i="21"/>
  <c r="U3202" i="21"/>
  <c r="U3201" i="21"/>
  <c r="U3200" i="21"/>
  <c r="U3199" i="21"/>
  <c r="U3198" i="21"/>
  <c r="U3197" i="21"/>
  <c r="U3196" i="21"/>
  <c r="U3195" i="21"/>
  <c r="U3194" i="21"/>
  <c r="U3193" i="21"/>
  <c r="U3192" i="21"/>
  <c r="U3191" i="21"/>
  <c r="U3190" i="21"/>
  <c r="U3189" i="21"/>
  <c r="U3188" i="21"/>
  <c r="U3187" i="21"/>
  <c r="U3186" i="21"/>
  <c r="U3185" i="21"/>
  <c r="U3184" i="21"/>
  <c r="U3183" i="21"/>
  <c r="U3182" i="21"/>
  <c r="U3181" i="21"/>
  <c r="U3180" i="21"/>
  <c r="U3179" i="21"/>
  <c r="U3178" i="21"/>
  <c r="U3177" i="21"/>
  <c r="U3176" i="21"/>
  <c r="U3175" i="21"/>
  <c r="U3174" i="21"/>
  <c r="U3173" i="21"/>
  <c r="U3172" i="21"/>
  <c r="U3171" i="21"/>
  <c r="U3170" i="21"/>
  <c r="U3169" i="21"/>
  <c r="U3168" i="21"/>
  <c r="U3167" i="21"/>
  <c r="U3166" i="21"/>
  <c r="U3165" i="21"/>
  <c r="U3164" i="21"/>
  <c r="U3163" i="21"/>
  <c r="U3162" i="21"/>
  <c r="U3161" i="21"/>
  <c r="U3160" i="21"/>
  <c r="U3159" i="21"/>
  <c r="U3158" i="21"/>
  <c r="U3157" i="21"/>
  <c r="U3156" i="21"/>
  <c r="U3155" i="21"/>
  <c r="U3154" i="21"/>
  <c r="U3153" i="21"/>
  <c r="U3152" i="21"/>
  <c r="U3151" i="21"/>
  <c r="U3150" i="21"/>
  <c r="U3149" i="21"/>
  <c r="U3148" i="21"/>
  <c r="U3147" i="21"/>
  <c r="U3146" i="21"/>
  <c r="U3145" i="21"/>
  <c r="U3144" i="21"/>
  <c r="U3143" i="21"/>
  <c r="U3142" i="21"/>
  <c r="U3141" i="21"/>
  <c r="U3140" i="21"/>
  <c r="U3139" i="21"/>
  <c r="U3138" i="21"/>
  <c r="U3137" i="21"/>
  <c r="U3136" i="21"/>
  <c r="U3135" i="21"/>
  <c r="U3134" i="21"/>
  <c r="U3133" i="21"/>
  <c r="U3132" i="21"/>
  <c r="U3131" i="21"/>
  <c r="U3130" i="21"/>
  <c r="U3129" i="21"/>
  <c r="U3128" i="21"/>
  <c r="U3127" i="21"/>
  <c r="U3126" i="21"/>
  <c r="U3125" i="21"/>
  <c r="U3124" i="21"/>
  <c r="U3123" i="21"/>
  <c r="U3122" i="21"/>
  <c r="U3121" i="21"/>
  <c r="U3120" i="21"/>
  <c r="U3119" i="21"/>
  <c r="U3118" i="21"/>
  <c r="U3117" i="21"/>
  <c r="U3116" i="21"/>
  <c r="U3115" i="21"/>
  <c r="U3114" i="21"/>
  <c r="U3113" i="21"/>
  <c r="U3112" i="21"/>
  <c r="U3111" i="21"/>
  <c r="U3110" i="21"/>
  <c r="U3109" i="21"/>
  <c r="U3108" i="21"/>
  <c r="U3107" i="21"/>
  <c r="U3106" i="21"/>
  <c r="U3105" i="21"/>
  <c r="U3104" i="21"/>
  <c r="U3103" i="21"/>
  <c r="U3102" i="21"/>
  <c r="U3101" i="21"/>
  <c r="U3100" i="21"/>
  <c r="U3099" i="21"/>
  <c r="U3098" i="21"/>
  <c r="U3097" i="21"/>
  <c r="U3096" i="21"/>
  <c r="U3095" i="21"/>
  <c r="U3094" i="21"/>
  <c r="U3093" i="21"/>
  <c r="U3092" i="21"/>
  <c r="U3091" i="21"/>
  <c r="U3090" i="21"/>
  <c r="U3089" i="21"/>
  <c r="U3088" i="21"/>
  <c r="U3087" i="21"/>
  <c r="U3086" i="21"/>
  <c r="U3085" i="21"/>
  <c r="U3084" i="21"/>
  <c r="U3083" i="21"/>
  <c r="U3082" i="21"/>
  <c r="U3081" i="21"/>
  <c r="U3080" i="21"/>
  <c r="U3079" i="21"/>
  <c r="U3078" i="21"/>
  <c r="U3077" i="21"/>
  <c r="U3076" i="21"/>
  <c r="U3075" i="21"/>
  <c r="U3074" i="21"/>
  <c r="U3073" i="21"/>
  <c r="U3072" i="21"/>
  <c r="U3071" i="21"/>
  <c r="U3070" i="21"/>
  <c r="U3069" i="21"/>
  <c r="U3068" i="21"/>
  <c r="U3067" i="21"/>
  <c r="U3066" i="21"/>
  <c r="U3065" i="21"/>
  <c r="U3064" i="21"/>
  <c r="U3063" i="21"/>
  <c r="U3062" i="21"/>
  <c r="U3061" i="21"/>
  <c r="U3060" i="21"/>
  <c r="U3059" i="21"/>
  <c r="U3058" i="21"/>
  <c r="U3057" i="21"/>
  <c r="U3056" i="21"/>
  <c r="U3055" i="21"/>
  <c r="U3054" i="21"/>
  <c r="U3053" i="21"/>
  <c r="U3052" i="21"/>
  <c r="U3051" i="21"/>
  <c r="U3050" i="21"/>
  <c r="U3049" i="21"/>
  <c r="U3048" i="21"/>
  <c r="U3047" i="21"/>
  <c r="U3046" i="21"/>
  <c r="U3045" i="21"/>
  <c r="U3044" i="21"/>
  <c r="U3043" i="21"/>
  <c r="U3042" i="21"/>
  <c r="U3041" i="21"/>
  <c r="U3040" i="21"/>
  <c r="U3039" i="21"/>
  <c r="U3038" i="21"/>
  <c r="U3037" i="21"/>
  <c r="U3036" i="21"/>
  <c r="U3035" i="21"/>
  <c r="U3034" i="21"/>
  <c r="U3033" i="21"/>
  <c r="U3032" i="21"/>
  <c r="U3031" i="21"/>
  <c r="U3030" i="21"/>
  <c r="U3029" i="21"/>
  <c r="U3028" i="21"/>
  <c r="U3027" i="21"/>
  <c r="U3026" i="21"/>
  <c r="U3025" i="21"/>
  <c r="U3024" i="21"/>
  <c r="U3023" i="21"/>
  <c r="U3022" i="21"/>
  <c r="U3021" i="21"/>
  <c r="U3020" i="21"/>
  <c r="U3019" i="21"/>
  <c r="U3018" i="21"/>
  <c r="U3017" i="21"/>
  <c r="U3016" i="21"/>
  <c r="U3015" i="21"/>
  <c r="U3014" i="21"/>
  <c r="U3013" i="21"/>
  <c r="U3012" i="21"/>
  <c r="U3011" i="21"/>
  <c r="U3010" i="21"/>
  <c r="U3009" i="21"/>
  <c r="U3008" i="21"/>
  <c r="U3007" i="21"/>
  <c r="U3006" i="21"/>
  <c r="U3005" i="21"/>
  <c r="U3004" i="21"/>
  <c r="U3003" i="21"/>
  <c r="U3002" i="21"/>
  <c r="U3001" i="21"/>
  <c r="U3000" i="21"/>
  <c r="U2999" i="21"/>
  <c r="U2998" i="21"/>
  <c r="U2997" i="21"/>
  <c r="U2996" i="21"/>
  <c r="U2995" i="21"/>
  <c r="U2994" i="21"/>
  <c r="U2993" i="21"/>
  <c r="U2992" i="21"/>
  <c r="U2991" i="21"/>
  <c r="U2990" i="21"/>
  <c r="U2989" i="21"/>
  <c r="U2988" i="21"/>
  <c r="U2987" i="21"/>
  <c r="U2986" i="21"/>
  <c r="U2985" i="21"/>
  <c r="U2984" i="21"/>
  <c r="U2983" i="21"/>
  <c r="U2982" i="21"/>
  <c r="U2981" i="21"/>
  <c r="U2980" i="21"/>
  <c r="U2979" i="21"/>
  <c r="U2978" i="21"/>
  <c r="U2977" i="21"/>
  <c r="U2976" i="21"/>
  <c r="U2975" i="21"/>
  <c r="U2974" i="21"/>
  <c r="U2973" i="21"/>
  <c r="U2972" i="21"/>
  <c r="U2971" i="21"/>
  <c r="U2970" i="21"/>
  <c r="U2969" i="21"/>
  <c r="U2968" i="21"/>
  <c r="U2967" i="21"/>
  <c r="U2966" i="21"/>
  <c r="U2965" i="21"/>
  <c r="U2964" i="21"/>
  <c r="U2963" i="21"/>
  <c r="U2962" i="21"/>
  <c r="U2961" i="21"/>
  <c r="U2960" i="21"/>
  <c r="U2959" i="21"/>
  <c r="U2958" i="21"/>
  <c r="U2957" i="21"/>
  <c r="U2956" i="21"/>
  <c r="U2955" i="21"/>
  <c r="U2954" i="21"/>
  <c r="U2953" i="21"/>
  <c r="U2952" i="21"/>
  <c r="U2951" i="21"/>
  <c r="U2950" i="21"/>
  <c r="U2949" i="21"/>
  <c r="U2948" i="21"/>
  <c r="U2947" i="21"/>
  <c r="U2946" i="21"/>
  <c r="U2945" i="21"/>
  <c r="U2944" i="21"/>
  <c r="U2943" i="21"/>
  <c r="U2942" i="21"/>
  <c r="U2941" i="21"/>
  <c r="U2940" i="21"/>
  <c r="U2939" i="21"/>
  <c r="U2938" i="21"/>
  <c r="U2937" i="21"/>
  <c r="U2936" i="21"/>
  <c r="U2935" i="21"/>
  <c r="U2934" i="21"/>
  <c r="U2933" i="21"/>
  <c r="U2932" i="21"/>
  <c r="U2931" i="21"/>
  <c r="U2930" i="21"/>
  <c r="U2929" i="21"/>
  <c r="U2928" i="21"/>
  <c r="U2927" i="21"/>
  <c r="U2926" i="21"/>
  <c r="U2925" i="21"/>
  <c r="U2924" i="21"/>
  <c r="U2923" i="21"/>
  <c r="U2922" i="21"/>
  <c r="U2921" i="21"/>
  <c r="U2920" i="21"/>
  <c r="U2919" i="21"/>
  <c r="U2918" i="21"/>
  <c r="U2917" i="21"/>
  <c r="U2916" i="21"/>
  <c r="U2915" i="21"/>
  <c r="U2914" i="21"/>
  <c r="U2913" i="21"/>
  <c r="U2912" i="21"/>
  <c r="U2911" i="21"/>
  <c r="U2910" i="21"/>
  <c r="U2909" i="21"/>
  <c r="U2908" i="21"/>
  <c r="U2907" i="21"/>
  <c r="U2906" i="21"/>
  <c r="U2905" i="21"/>
  <c r="U2904" i="21"/>
  <c r="U2903" i="21"/>
  <c r="U2902" i="21"/>
  <c r="U2901" i="21"/>
  <c r="U2900" i="21"/>
  <c r="U2899" i="21"/>
  <c r="U2898" i="21"/>
  <c r="U2897" i="21"/>
  <c r="U2896" i="21"/>
  <c r="U2895" i="21"/>
  <c r="U2894" i="21"/>
  <c r="U2893" i="21"/>
  <c r="U2892" i="21"/>
  <c r="U2891" i="21"/>
  <c r="U2890" i="21"/>
  <c r="U2889" i="21"/>
  <c r="U2888" i="21"/>
  <c r="U2887" i="21"/>
  <c r="U2886" i="21"/>
  <c r="U2885" i="21"/>
  <c r="U2884" i="21"/>
  <c r="U2883" i="21"/>
  <c r="U2882" i="21"/>
  <c r="U2881" i="21"/>
  <c r="U2880" i="21"/>
  <c r="U2879" i="21"/>
  <c r="U2878" i="21"/>
  <c r="U2877" i="21"/>
  <c r="U2876" i="21"/>
  <c r="U2875" i="21"/>
  <c r="U2874" i="21"/>
  <c r="U2873" i="21"/>
  <c r="U2872" i="21"/>
  <c r="U2871" i="21"/>
  <c r="U2870" i="21"/>
  <c r="U2869" i="21"/>
  <c r="U2868" i="21"/>
  <c r="U2867" i="21"/>
  <c r="U2866" i="21"/>
  <c r="U2865" i="21"/>
  <c r="U2864" i="21"/>
  <c r="U2863" i="21"/>
  <c r="U2862" i="21"/>
  <c r="U2861" i="21"/>
  <c r="U2860" i="21"/>
  <c r="U2859" i="21"/>
  <c r="U2858" i="21"/>
  <c r="U2857" i="21"/>
  <c r="U2856" i="21"/>
  <c r="U2855" i="21"/>
  <c r="U2854" i="21"/>
  <c r="U2853" i="21"/>
  <c r="U2852" i="21"/>
  <c r="U2851" i="21"/>
  <c r="U2850" i="21"/>
  <c r="U2849" i="21"/>
  <c r="U2848" i="21"/>
  <c r="U2847" i="21"/>
  <c r="U2846" i="21"/>
  <c r="U2845" i="21"/>
  <c r="U2844" i="21"/>
  <c r="U2843" i="21"/>
  <c r="U2842" i="21"/>
  <c r="U2841" i="21"/>
  <c r="U2840" i="21"/>
  <c r="U2839" i="21"/>
  <c r="U2838" i="21"/>
  <c r="U2837" i="21"/>
  <c r="U2836" i="21"/>
  <c r="U2835" i="21"/>
  <c r="U2834" i="21"/>
  <c r="U2833" i="21"/>
  <c r="U2832" i="21"/>
  <c r="U2831" i="21"/>
  <c r="U2830" i="21"/>
  <c r="U2829" i="21"/>
  <c r="U2828" i="21"/>
  <c r="U2827" i="21"/>
  <c r="U2826" i="21"/>
  <c r="U2825" i="21"/>
  <c r="U2824" i="21"/>
  <c r="U2823" i="21"/>
  <c r="U2822" i="21"/>
  <c r="U2821" i="21"/>
  <c r="U2820" i="21"/>
  <c r="U2819" i="21"/>
  <c r="U2818" i="21"/>
  <c r="U2817" i="21"/>
  <c r="U2816" i="21"/>
  <c r="U2815" i="21"/>
  <c r="U2814" i="21"/>
  <c r="U2813" i="21"/>
  <c r="U2812" i="21"/>
  <c r="U2811" i="21"/>
  <c r="U2810" i="21"/>
  <c r="U2809" i="21"/>
  <c r="U2808" i="21"/>
  <c r="U2807" i="21"/>
  <c r="U2806" i="21"/>
  <c r="U2805" i="21"/>
  <c r="U2804" i="21"/>
  <c r="U2803" i="21"/>
  <c r="U2802" i="21"/>
  <c r="U2801" i="21"/>
  <c r="U2800" i="21"/>
  <c r="U2799" i="21"/>
  <c r="U2798" i="21"/>
  <c r="U2797" i="21"/>
  <c r="U2796" i="21"/>
  <c r="U2795" i="21"/>
  <c r="U2794" i="21"/>
  <c r="U2793" i="21"/>
  <c r="U2792" i="21"/>
  <c r="U2791" i="21"/>
  <c r="U2790" i="21"/>
  <c r="U2789" i="21"/>
  <c r="U2788" i="21"/>
  <c r="U2787" i="21"/>
  <c r="U2786" i="21"/>
  <c r="U2785" i="21"/>
  <c r="U2784" i="21"/>
  <c r="U2783" i="21"/>
  <c r="U2782" i="21"/>
  <c r="U2781" i="21"/>
  <c r="U2780" i="21"/>
  <c r="U2779" i="21"/>
  <c r="U2778" i="21"/>
  <c r="U2777" i="21"/>
  <c r="U2776" i="21"/>
  <c r="U2775" i="21"/>
  <c r="U2774" i="21"/>
  <c r="U2773" i="21"/>
  <c r="U2772" i="21"/>
  <c r="U2771" i="21"/>
  <c r="U2770" i="21"/>
  <c r="U2769" i="21"/>
  <c r="U2768" i="21"/>
  <c r="U2767" i="21"/>
  <c r="U2766" i="21"/>
  <c r="U2765" i="21"/>
  <c r="U2764" i="21"/>
  <c r="U2763" i="21"/>
  <c r="U2762" i="21"/>
  <c r="U2761" i="21"/>
  <c r="U2760" i="21"/>
  <c r="U2759" i="21"/>
  <c r="U2758" i="21"/>
  <c r="U2757" i="21"/>
  <c r="U2756" i="21"/>
  <c r="U2755" i="21"/>
  <c r="U2754" i="21"/>
  <c r="U2753" i="21"/>
  <c r="U2752" i="21"/>
  <c r="U2751" i="21"/>
  <c r="U2750" i="21"/>
  <c r="U2749" i="21"/>
  <c r="U2748" i="21"/>
  <c r="U2747" i="21"/>
  <c r="U2746" i="21"/>
  <c r="U2745" i="21"/>
  <c r="U2744" i="21"/>
  <c r="U2743" i="21"/>
  <c r="U2742" i="21"/>
  <c r="U2741" i="21"/>
  <c r="U2740" i="21"/>
  <c r="U2739" i="21"/>
  <c r="U2738" i="21"/>
  <c r="U2737" i="21"/>
  <c r="U2736" i="21"/>
  <c r="U2735" i="21"/>
  <c r="U2734" i="21"/>
  <c r="U2733" i="21"/>
  <c r="U2732" i="21"/>
  <c r="U2731" i="21"/>
  <c r="U2730" i="21"/>
  <c r="U2729" i="21"/>
  <c r="U2728" i="21"/>
  <c r="U2727" i="21"/>
  <c r="U2726" i="21"/>
  <c r="U2725" i="21"/>
  <c r="U2724" i="21"/>
  <c r="U2723" i="21"/>
  <c r="U2722" i="21"/>
  <c r="U2721" i="21"/>
  <c r="U2720" i="21"/>
  <c r="U2719" i="21"/>
  <c r="U2718" i="21"/>
  <c r="U2717" i="21"/>
  <c r="U2716" i="21"/>
  <c r="U2715" i="21"/>
  <c r="U2714" i="21"/>
  <c r="U2713" i="21"/>
  <c r="U2712" i="21"/>
  <c r="U2711" i="21"/>
  <c r="U2710" i="21"/>
  <c r="U2709" i="21"/>
  <c r="U2708" i="21"/>
  <c r="U2707" i="21"/>
  <c r="U2706" i="21"/>
  <c r="U2705" i="21"/>
  <c r="U2704" i="21"/>
  <c r="U2703" i="21"/>
  <c r="U2702" i="21"/>
  <c r="U2701" i="21"/>
  <c r="U2700" i="21"/>
  <c r="U2699" i="21"/>
  <c r="U2698" i="21"/>
  <c r="U2697" i="21"/>
  <c r="U2696" i="21"/>
  <c r="U2695" i="21"/>
  <c r="U2694" i="21"/>
  <c r="U2693" i="21"/>
  <c r="U2692" i="21"/>
  <c r="U2691" i="21"/>
  <c r="U2690" i="21"/>
  <c r="U2689" i="21"/>
  <c r="U2688" i="21"/>
  <c r="U2687" i="21"/>
  <c r="U2686" i="21"/>
  <c r="U2685" i="21"/>
  <c r="U2684" i="21"/>
  <c r="U2683" i="21"/>
  <c r="U2682" i="21"/>
  <c r="U2681" i="21"/>
  <c r="U2680" i="21"/>
  <c r="U2679" i="21"/>
  <c r="U2678" i="21"/>
  <c r="U2677" i="21"/>
  <c r="U2676" i="21"/>
  <c r="U2675" i="21"/>
  <c r="U2674" i="21"/>
  <c r="U2673" i="21"/>
  <c r="U2672" i="21"/>
  <c r="U2671" i="21"/>
  <c r="U2670" i="21"/>
  <c r="U2669" i="21"/>
  <c r="U2668" i="21"/>
  <c r="U2667" i="21"/>
  <c r="U2666" i="21"/>
  <c r="U2665" i="21"/>
  <c r="U2664" i="21"/>
  <c r="U2663" i="21"/>
  <c r="U2662" i="21"/>
  <c r="U2661" i="21"/>
  <c r="U2660" i="21"/>
  <c r="U2659" i="21"/>
  <c r="U2658" i="21"/>
  <c r="U2657" i="21"/>
  <c r="U2656" i="21"/>
  <c r="U2655" i="21"/>
  <c r="U2654" i="21"/>
  <c r="U2653" i="21"/>
  <c r="U2652" i="21"/>
  <c r="U2651" i="21"/>
  <c r="U2650" i="21"/>
  <c r="U2649" i="21"/>
  <c r="U2648" i="21"/>
  <c r="U2647" i="21"/>
  <c r="U2646" i="21"/>
  <c r="U2645" i="21"/>
  <c r="U2644" i="21"/>
  <c r="U2643" i="21"/>
  <c r="U2642" i="21"/>
  <c r="U2641" i="21"/>
  <c r="U2640" i="21"/>
  <c r="U2639" i="21"/>
  <c r="U2638" i="21"/>
  <c r="U2637" i="21"/>
  <c r="U2636" i="21"/>
  <c r="U2635" i="21"/>
  <c r="U2634" i="21"/>
  <c r="U2633" i="21"/>
  <c r="U2632" i="21"/>
  <c r="U2631" i="21"/>
  <c r="U2630" i="21"/>
  <c r="U2629" i="21"/>
  <c r="U2628" i="21"/>
  <c r="U2627" i="21"/>
  <c r="U2626" i="21"/>
  <c r="U2625" i="21"/>
  <c r="U2624" i="21"/>
  <c r="U2623" i="21"/>
  <c r="U2622" i="21"/>
  <c r="U2621" i="21"/>
  <c r="U2620" i="21"/>
  <c r="U2619" i="21"/>
  <c r="U2618" i="21"/>
  <c r="U2617" i="21"/>
  <c r="U2616" i="21"/>
  <c r="U2615" i="21"/>
  <c r="U2614" i="21"/>
  <c r="U2613" i="21"/>
  <c r="U2612" i="21"/>
  <c r="U2611" i="21"/>
  <c r="U2610" i="21"/>
  <c r="U2609" i="21"/>
  <c r="U2608" i="21"/>
  <c r="U2607" i="21"/>
  <c r="U2606" i="21"/>
  <c r="U2605" i="21"/>
  <c r="U2604" i="21"/>
  <c r="U2603" i="21"/>
  <c r="U2602" i="21"/>
  <c r="U2601" i="21"/>
  <c r="U2600" i="21"/>
  <c r="U2599" i="21"/>
  <c r="U2598" i="21"/>
  <c r="U2597" i="21"/>
  <c r="U2596" i="21"/>
  <c r="U2595" i="21"/>
  <c r="U2594" i="21"/>
  <c r="U2593" i="21"/>
  <c r="U2592" i="21"/>
  <c r="U2591" i="21"/>
  <c r="U2590" i="21"/>
  <c r="U2589" i="21"/>
  <c r="U2588" i="21"/>
  <c r="U2587" i="21"/>
  <c r="U2586" i="21"/>
  <c r="U2585" i="21"/>
  <c r="U2584" i="21"/>
  <c r="U2583" i="21"/>
  <c r="U2582" i="21"/>
  <c r="U2581" i="21"/>
  <c r="U2580" i="21"/>
  <c r="U2579" i="21"/>
  <c r="U2578" i="21"/>
  <c r="U2577" i="21"/>
  <c r="U2576" i="21"/>
  <c r="U2575" i="21"/>
  <c r="U2574" i="21"/>
  <c r="U2573" i="21"/>
  <c r="U2572" i="21"/>
  <c r="U2571" i="21"/>
  <c r="U2570" i="21"/>
  <c r="U2569" i="21"/>
  <c r="U2568" i="21"/>
  <c r="U2567" i="21"/>
  <c r="U2566" i="21"/>
  <c r="U2565" i="21"/>
  <c r="U2564" i="21"/>
  <c r="U2563" i="21"/>
  <c r="U2562" i="21"/>
  <c r="U2561" i="21"/>
  <c r="U2560" i="21"/>
  <c r="U2559" i="21"/>
  <c r="U2558" i="21"/>
  <c r="U2557" i="21"/>
  <c r="U2556" i="21"/>
  <c r="U2555" i="21"/>
  <c r="U2554" i="21"/>
  <c r="U2553" i="21"/>
  <c r="U2552" i="21"/>
  <c r="U2551" i="21"/>
  <c r="U2550" i="21"/>
  <c r="U2549" i="21"/>
  <c r="U2548" i="21"/>
  <c r="U2547" i="21"/>
  <c r="U2546" i="21"/>
  <c r="U2545" i="21"/>
  <c r="U2544" i="21"/>
  <c r="U2543" i="21"/>
  <c r="U2542" i="21"/>
  <c r="U2541" i="21"/>
  <c r="U2540" i="21"/>
  <c r="U2539" i="21"/>
  <c r="U2538" i="21"/>
  <c r="U2537" i="21"/>
  <c r="U2536" i="21"/>
  <c r="U2535" i="21"/>
  <c r="U2534" i="21"/>
  <c r="U2533" i="21"/>
  <c r="U2532" i="21"/>
  <c r="U2531" i="21"/>
  <c r="U2530" i="21"/>
  <c r="U2529" i="21"/>
  <c r="U2528" i="21"/>
  <c r="U2527" i="21"/>
  <c r="U2526" i="21"/>
  <c r="U2525" i="21"/>
  <c r="U2524" i="21"/>
  <c r="U2523" i="21"/>
  <c r="U2522" i="21"/>
  <c r="U2521" i="21"/>
  <c r="U2520" i="21"/>
  <c r="U2519" i="21"/>
  <c r="U2518" i="21"/>
  <c r="U2517" i="21"/>
  <c r="U2516" i="21"/>
  <c r="U2515" i="21"/>
  <c r="U2514" i="21"/>
  <c r="U2513" i="21"/>
  <c r="U2512" i="21"/>
  <c r="U2511" i="21"/>
  <c r="U2510" i="21"/>
  <c r="U2509" i="21"/>
  <c r="U2508" i="21"/>
  <c r="U2507" i="21"/>
  <c r="U2506" i="21"/>
  <c r="U2505" i="21"/>
  <c r="U2504" i="21"/>
  <c r="U2503" i="21"/>
  <c r="U2502" i="21"/>
  <c r="U2501" i="21"/>
  <c r="U2500" i="21"/>
  <c r="U2499" i="21"/>
  <c r="U2498" i="21"/>
  <c r="U2497" i="21"/>
  <c r="U2496" i="21"/>
  <c r="U2495" i="21"/>
  <c r="U2494" i="21"/>
  <c r="U2493" i="21"/>
  <c r="U2492" i="21"/>
  <c r="U2491" i="21"/>
  <c r="U2490" i="21"/>
  <c r="U2489" i="21"/>
  <c r="U2488" i="21"/>
  <c r="U2487" i="21"/>
  <c r="U2486" i="21"/>
  <c r="U2485" i="21"/>
  <c r="U2484" i="21"/>
  <c r="U2483" i="21"/>
  <c r="U2482" i="21"/>
  <c r="U2481" i="21"/>
  <c r="U2480" i="21"/>
  <c r="U2479" i="21"/>
  <c r="U2478" i="21"/>
  <c r="U2477" i="21"/>
  <c r="U2476" i="21"/>
  <c r="U2475" i="21"/>
  <c r="U2474" i="21"/>
  <c r="U2473" i="21"/>
  <c r="U2472" i="21"/>
  <c r="U2471" i="21"/>
  <c r="U2470" i="21"/>
  <c r="U2469" i="21"/>
  <c r="U2468" i="21"/>
  <c r="U2467" i="21"/>
  <c r="U2466" i="21"/>
  <c r="U2465" i="21"/>
  <c r="U2464" i="21"/>
  <c r="U2463" i="21"/>
  <c r="U2462" i="21"/>
  <c r="U2461" i="21"/>
  <c r="U2460" i="21"/>
  <c r="U2459" i="21"/>
  <c r="U2458" i="21"/>
  <c r="U2457" i="21"/>
  <c r="U2456" i="21"/>
  <c r="U2455" i="21"/>
  <c r="U2454" i="21"/>
  <c r="U2453" i="21"/>
  <c r="U2452" i="21"/>
  <c r="U2451" i="21"/>
  <c r="U2450" i="21"/>
  <c r="U2449" i="21"/>
  <c r="U2448" i="21"/>
  <c r="U2447" i="21"/>
  <c r="U2446" i="21"/>
  <c r="U2445" i="21"/>
  <c r="U2444" i="21"/>
  <c r="U2443" i="21"/>
  <c r="U2442" i="21"/>
  <c r="U2441" i="21"/>
  <c r="U2440" i="21"/>
  <c r="U2439" i="21"/>
  <c r="U2438" i="21"/>
  <c r="U2437" i="21"/>
  <c r="U2436" i="21"/>
  <c r="U2435" i="21"/>
  <c r="U2434" i="21"/>
  <c r="U2433" i="21"/>
  <c r="U2432" i="21"/>
  <c r="U2431" i="21"/>
  <c r="U2430" i="21"/>
  <c r="U2429" i="21"/>
  <c r="U2428" i="21"/>
  <c r="U2427" i="21"/>
  <c r="U2426" i="21"/>
  <c r="U2425" i="21"/>
  <c r="U2424" i="21"/>
  <c r="U2423" i="21"/>
  <c r="U2422" i="21"/>
  <c r="U2421" i="21"/>
  <c r="U2420" i="21"/>
  <c r="U2419" i="21"/>
  <c r="U2418" i="21"/>
  <c r="U2417" i="21"/>
  <c r="U2416" i="21"/>
  <c r="U2415" i="21"/>
  <c r="U2414" i="21"/>
  <c r="U2413" i="21"/>
  <c r="U2412" i="21"/>
  <c r="U2411" i="21"/>
  <c r="U2410" i="21"/>
  <c r="U2409" i="21"/>
  <c r="U2408" i="21"/>
  <c r="U2407" i="21"/>
  <c r="U2406" i="21"/>
  <c r="U2405" i="21"/>
  <c r="U2404" i="21"/>
  <c r="U2403" i="21"/>
  <c r="U2402" i="21"/>
  <c r="U2401" i="21"/>
  <c r="U2400" i="21"/>
  <c r="U2399" i="21"/>
  <c r="U2398" i="21"/>
  <c r="U2397" i="21"/>
  <c r="U2396" i="21"/>
  <c r="U2395" i="21"/>
  <c r="U2394" i="21"/>
  <c r="U2393" i="21"/>
  <c r="U2392" i="21"/>
  <c r="U2391" i="21"/>
  <c r="U2390" i="21"/>
  <c r="U2389" i="21"/>
  <c r="U2388" i="21"/>
  <c r="U2387" i="21"/>
  <c r="U2386" i="21"/>
  <c r="U2385" i="21"/>
  <c r="U2384" i="21"/>
  <c r="U2383" i="21"/>
  <c r="U2382" i="21"/>
  <c r="U2381" i="21"/>
  <c r="U2380" i="21"/>
  <c r="U2379" i="21"/>
  <c r="U2378" i="21"/>
  <c r="U2377" i="21"/>
  <c r="U2376" i="21"/>
  <c r="U2375" i="21"/>
  <c r="U2374" i="21"/>
  <c r="U2373" i="21"/>
  <c r="U2372" i="21"/>
  <c r="U2371" i="21"/>
  <c r="U2370" i="21"/>
  <c r="U2369" i="21"/>
  <c r="U2368" i="21"/>
  <c r="U2367" i="21"/>
  <c r="U2366" i="21"/>
  <c r="U2365" i="21"/>
  <c r="U2364" i="21"/>
  <c r="U2363" i="21"/>
  <c r="U2362" i="21"/>
  <c r="U2361" i="21"/>
  <c r="U2360" i="21"/>
  <c r="U2359" i="21"/>
  <c r="U2358" i="21"/>
  <c r="U2357" i="21"/>
  <c r="U2356" i="21"/>
  <c r="U2355" i="21"/>
  <c r="U2354" i="21"/>
  <c r="U2353" i="21"/>
  <c r="U2352" i="21"/>
  <c r="U2351" i="21"/>
  <c r="U2350" i="21"/>
  <c r="U2349" i="21"/>
  <c r="U2348" i="21"/>
  <c r="U2347" i="21"/>
  <c r="U2346" i="21"/>
  <c r="U2345" i="21"/>
  <c r="U2344" i="21"/>
  <c r="U2343" i="21"/>
  <c r="U2342" i="21"/>
  <c r="U2341" i="21"/>
  <c r="U2340" i="21"/>
  <c r="U2339" i="21"/>
  <c r="U2338" i="21"/>
  <c r="U2337" i="21"/>
  <c r="U2336" i="21"/>
  <c r="U2335" i="21"/>
  <c r="U2334" i="21"/>
  <c r="U2333" i="21"/>
  <c r="U2332" i="21"/>
  <c r="U2331" i="21"/>
  <c r="U2330" i="21"/>
  <c r="U2329" i="21"/>
  <c r="U2328" i="21"/>
  <c r="U2327" i="21"/>
  <c r="U2326" i="21"/>
  <c r="U2325" i="21"/>
  <c r="U2324" i="21"/>
  <c r="U2323" i="21"/>
  <c r="U2322" i="21"/>
  <c r="U2321" i="21"/>
  <c r="U2320" i="21"/>
  <c r="U2319" i="21"/>
  <c r="U2318" i="21"/>
  <c r="U2317" i="21"/>
  <c r="U2316" i="21"/>
  <c r="U2315" i="21"/>
  <c r="U2314" i="21"/>
  <c r="U2313" i="21"/>
  <c r="U2312" i="21"/>
  <c r="U2311" i="21"/>
  <c r="U2310" i="21"/>
  <c r="U2309" i="21"/>
  <c r="U2308" i="21"/>
  <c r="U2307" i="21"/>
  <c r="U2306" i="21"/>
  <c r="U2305" i="21"/>
  <c r="U2304" i="21"/>
  <c r="U2303" i="21"/>
  <c r="U2302" i="21"/>
  <c r="U2301" i="21"/>
  <c r="U2300" i="21"/>
  <c r="U2299" i="21"/>
  <c r="U2298" i="21"/>
  <c r="U2297" i="21"/>
  <c r="U2296" i="21"/>
  <c r="U2295" i="21"/>
  <c r="U2294" i="21"/>
  <c r="U2293" i="21"/>
  <c r="U2292" i="21"/>
  <c r="U2291" i="21"/>
  <c r="U2290" i="21"/>
  <c r="U2289" i="21"/>
  <c r="U2288" i="21"/>
  <c r="U2287" i="21"/>
  <c r="U2286" i="21"/>
  <c r="U2285" i="21"/>
  <c r="U2284" i="21"/>
  <c r="U2283" i="21"/>
  <c r="U2282" i="21"/>
  <c r="U2281" i="21"/>
  <c r="U2280" i="21"/>
  <c r="U2279" i="21"/>
  <c r="U2278" i="21"/>
  <c r="U2277" i="21"/>
  <c r="U2276" i="21"/>
  <c r="U2275" i="21"/>
  <c r="U2274" i="21"/>
  <c r="U2273" i="21"/>
  <c r="U2272" i="21"/>
  <c r="U2271" i="21"/>
  <c r="U2270" i="21"/>
  <c r="U2269" i="21"/>
  <c r="U2268" i="21"/>
  <c r="U2267" i="21"/>
  <c r="U2266" i="21"/>
  <c r="U2265" i="21"/>
  <c r="U2264" i="21"/>
  <c r="U2263" i="21"/>
  <c r="U2262" i="21"/>
  <c r="U2261" i="21"/>
  <c r="U2260" i="21"/>
  <c r="U2259" i="21"/>
  <c r="U2258" i="21"/>
  <c r="U2257" i="21"/>
  <c r="U2256" i="21"/>
  <c r="U2255" i="21"/>
  <c r="U2254" i="21"/>
  <c r="U2253" i="21"/>
  <c r="U2252" i="21"/>
  <c r="U2251" i="21"/>
  <c r="U2250" i="21"/>
  <c r="U2249" i="21"/>
  <c r="U2248" i="21"/>
  <c r="U2247" i="21"/>
  <c r="U2246" i="21"/>
  <c r="U2245" i="21"/>
  <c r="U2244" i="21"/>
  <c r="U2243" i="21"/>
  <c r="U2242" i="21"/>
  <c r="U2241" i="21"/>
  <c r="U2240" i="21"/>
  <c r="U2239" i="21"/>
  <c r="U2238" i="21"/>
  <c r="U2237" i="21"/>
  <c r="U2236" i="21"/>
  <c r="U2235" i="21"/>
  <c r="U2234" i="21"/>
  <c r="U2233" i="21"/>
  <c r="U2232" i="21"/>
  <c r="U2231" i="21"/>
  <c r="U2230" i="21"/>
  <c r="U2229" i="21"/>
  <c r="U2228" i="21"/>
  <c r="U2227" i="21"/>
  <c r="U2226" i="21"/>
  <c r="U2225" i="21"/>
  <c r="U2224" i="21"/>
  <c r="U2223" i="21"/>
  <c r="U2222" i="21"/>
  <c r="U2221" i="21"/>
  <c r="U2220" i="21"/>
  <c r="U2219" i="21"/>
  <c r="U2218" i="21"/>
  <c r="U2217" i="21"/>
  <c r="U2216" i="21"/>
  <c r="U2215" i="21"/>
  <c r="U2214" i="21"/>
  <c r="U2213" i="21"/>
  <c r="U2212" i="21"/>
  <c r="U2211" i="21"/>
  <c r="U2210" i="21"/>
  <c r="U2209" i="21"/>
  <c r="U2208" i="21"/>
  <c r="U2207" i="21"/>
  <c r="U2206" i="21"/>
  <c r="U2205" i="21"/>
  <c r="U2204" i="21"/>
  <c r="U2203" i="21"/>
  <c r="U2202" i="21"/>
  <c r="U2201" i="21"/>
  <c r="U2200" i="21"/>
  <c r="U2199" i="21"/>
  <c r="U2198" i="21"/>
  <c r="U2197" i="21"/>
  <c r="U2196" i="21"/>
  <c r="U2195" i="21"/>
  <c r="U2194" i="21"/>
  <c r="U2193" i="21"/>
  <c r="U2192" i="21"/>
  <c r="U2191" i="21"/>
  <c r="U2190" i="21"/>
  <c r="U2189" i="21"/>
  <c r="U2188" i="21"/>
  <c r="U2187" i="21"/>
  <c r="U2186" i="21"/>
  <c r="U2185" i="21"/>
  <c r="U2184" i="21"/>
  <c r="U2183" i="21"/>
  <c r="U2182" i="21"/>
  <c r="U2181" i="21"/>
  <c r="U2180" i="21"/>
  <c r="U2179" i="21"/>
  <c r="U2178" i="21"/>
  <c r="U2177" i="21"/>
  <c r="U2176" i="21"/>
  <c r="U2175" i="21"/>
  <c r="U2174" i="21"/>
  <c r="U2173" i="21"/>
  <c r="U2172" i="21"/>
  <c r="U2171" i="21"/>
  <c r="U2170" i="21"/>
  <c r="U2169" i="21"/>
  <c r="U2168" i="21"/>
  <c r="U2167" i="21"/>
  <c r="U2166" i="21"/>
  <c r="U2165" i="21"/>
  <c r="U2164" i="21"/>
  <c r="U2163" i="21"/>
  <c r="U2162" i="21"/>
  <c r="U2161" i="21"/>
  <c r="U2160" i="21"/>
  <c r="U2159" i="21"/>
  <c r="U2158" i="21"/>
  <c r="U2157" i="21"/>
  <c r="U2156" i="21"/>
  <c r="U2155" i="21"/>
  <c r="U2154" i="21"/>
  <c r="U2153" i="21"/>
  <c r="U2152" i="21"/>
  <c r="U2151" i="21"/>
  <c r="U2150" i="21"/>
  <c r="U2149" i="21"/>
  <c r="U2148" i="21"/>
  <c r="U2147" i="21"/>
  <c r="U2146" i="21"/>
  <c r="U2145" i="21"/>
  <c r="U2144" i="21"/>
  <c r="U2143" i="21"/>
  <c r="U2142" i="21"/>
  <c r="U2141" i="21"/>
  <c r="U2140" i="21"/>
  <c r="U2139" i="21"/>
  <c r="U2138" i="21"/>
  <c r="U2137" i="21"/>
  <c r="U2136" i="21"/>
  <c r="U2135" i="21"/>
  <c r="U2134" i="21"/>
  <c r="U2133" i="21"/>
  <c r="U2132" i="21"/>
  <c r="U2131" i="21"/>
  <c r="U2130" i="21"/>
  <c r="U2129" i="21"/>
  <c r="U2128" i="21"/>
  <c r="U2127" i="21"/>
  <c r="U2126" i="21"/>
  <c r="U2125" i="21"/>
  <c r="U2124" i="21"/>
  <c r="U2123" i="21"/>
  <c r="U2122" i="21"/>
  <c r="U2121" i="21"/>
  <c r="U2120" i="21"/>
  <c r="U2119" i="21"/>
  <c r="U2118" i="21"/>
  <c r="U2117" i="21"/>
  <c r="U2116" i="21"/>
  <c r="U2115" i="21"/>
  <c r="U2114" i="21"/>
  <c r="U2113" i="21"/>
  <c r="U2112" i="21"/>
  <c r="U2111" i="21"/>
  <c r="U2110" i="21"/>
  <c r="U2109" i="21"/>
  <c r="U2108" i="21"/>
  <c r="U2107" i="21"/>
  <c r="U2106" i="21"/>
  <c r="U2105" i="21"/>
  <c r="U2104" i="21"/>
  <c r="U2103" i="21"/>
  <c r="U2102" i="21"/>
  <c r="U2101" i="21"/>
  <c r="U2100" i="21"/>
  <c r="U2099" i="21"/>
  <c r="U2098" i="21"/>
  <c r="U2097" i="21"/>
  <c r="U2096" i="21"/>
  <c r="U2095" i="21"/>
  <c r="U2094" i="21"/>
  <c r="U2093" i="21"/>
  <c r="U2092" i="21"/>
  <c r="U2091" i="21"/>
  <c r="U2090" i="21"/>
  <c r="U2089" i="21"/>
  <c r="U2088" i="21"/>
  <c r="U2087" i="21"/>
  <c r="U2086" i="21"/>
  <c r="U2085" i="21"/>
  <c r="U2084" i="21"/>
  <c r="U2083" i="21"/>
  <c r="U2082" i="21"/>
  <c r="U2081" i="21"/>
  <c r="U2080" i="21"/>
  <c r="U2079" i="21"/>
  <c r="U2078" i="21"/>
  <c r="U2077" i="21"/>
  <c r="U2076" i="21"/>
  <c r="U2075" i="21"/>
  <c r="U2074" i="21"/>
  <c r="U2073" i="21"/>
  <c r="U2072" i="21"/>
  <c r="U2071" i="21"/>
  <c r="U2070" i="21"/>
  <c r="U2069" i="21"/>
  <c r="U2068" i="21"/>
  <c r="U2067" i="21"/>
  <c r="U2066" i="21"/>
  <c r="U2065" i="21"/>
  <c r="U2064" i="21"/>
  <c r="U2063" i="21"/>
  <c r="U2062" i="21"/>
  <c r="U2061" i="21"/>
  <c r="U2060" i="21"/>
  <c r="U2059" i="21"/>
  <c r="U2058" i="21"/>
  <c r="U2057" i="21"/>
  <c r="U2056" i="21"/>
  <c r="U2055" i="21"/>
  <c r="U2054" i="21"/>
  <c r="U2053" i="21"/>
  <c r="U2052" i="21"/>
  <c r="U2051" i="21"/>
  <c r="U2050" i="21"/>
  <c r="U2049" i="21"/>
  <c r="U2048" i="21"/>
  <c r="U2047" i="21"/>
  <c r="U2046" i="21"/>
  <c r="U2045" i="21"/>
  <c r="U2044" i="21"/>
  <c r="U2043" i="21"/>
  <c r="U2042" i="21"/>
  <c r="U2041" i="21"/>
  <c r="U2040" i="21"/>
  <c r="U2039" i="21"/>
  <c r="U2038" i="21"/>
  <c r="U2037" i="21"/>
  <c r="U2036" i="21"/>
  <c r="U2035" i="21"/>
  <c r="U2034" i="21"/>
  <c r="U2033" i="21"/>
  <c r="U2032" i="21"/>
  <c r="U2031" i="21"/>
  <c r="U2030" i="21"/>
  <c r="U2029" i="21"/>
  <c r="U2028" i="21"/>
  <c r="U2027" i="21"/>
  <c r="U2026" i="21"/>
  <c r="U2025" i="21"/>
  <c r="U2024" i="21"/>
  <c r="U2023" i="21"/>
  <c r="U2022" i="21"/>
  <c r="U2021" i="21"/>
  <c r="U2020" i="21"/>
  <c r="U2019" i="21"/>
  <c r="U2018" i="21"/>
  <c r="U2017" i="21"/>
  <c r="U2016" i="21"/>
  <c r="U2015" i="21"/>
  <c r="U2014" i="21"/>
  <c r="U2013" i="21"/>
  <c r="U2012" i="21"/>
  <c r="U2011" i="21"/>
  <c r="U2010" i="21"/>
  <c r="U2009" i="21"/>
  <c r="U2008" i="21"/>
  <c r="U2007" i="21"/>
  <c r="U2006" i="21"/>
  <c r="U2005" i="21"/>
  <c r="U2004" i="21"/>
  <c r="U2003" i="21"/>
  <c r="U2002" i="21"/>
  <c r="U2001" i="21"/>
  <c r="U2000" i="21"/>
  <c r="U1999" i="21"/>
  <c r="U1998" i="21"/>
  <c r="U1997" i="21"/>
  <c r="U1996" i="21"/>
  <c r="U1995" i="21"/>
  <c r="U1994" i="21"/>
  <c r="U1993" i="21"/>
  <c r="U1992" i="21"/>
  <c r="U1991" i="21"/>
  <c r="U1990" i="21"/>
  <c r="U1989" i="21"/>
  <c r="U1988" i="21"/>
  <c r="U1987" i="21"/>
  <c r="U1986" i="21"/>
  <c r="U1985" i="21"/>
  <c r="U1984" i="21"/>
  <c r="U1983" i="21"/>
  <c r="U1982" i="21"/>
  <c r="U1981" i="21"/>
  <c r="U1980" i="21"/>
  <c r="U1979" i="21"/>
  <c r="U1978" i="21"/>
  <c r="U1977" i="21"/>
  <c r="U1976" i="21"/>
  <c r="U1975" i="21"/>
  <c r="U1974" i="21"/>
  <c r="U1973" i="21"/>
  <c r="U1972" i="21"/>
  <c r="U1971" i="21"/>
  <c r="U1970" i="21"/>
  <c r="U1969" i="21"/>
  <c r="U1968" i="21"/>
  <c r="U1967" i="21"/>
  <c r="U1966" i="21"/>
  <c r="U1965" i="21"/>
  <c r="U1964" i="21"/>
  <c r="U1963" i="21"/>
  <c r="U1962" i="21"/>
  <c r="U1961" i="21"/>
  <c r="U1960" i="21"/>
  <c r="U1959" i="21"/>
  <c r="U1958" i="21"/>
  <c r="U1957" i="21"/>
  <c r="U1956" i="21"/>
  <c r="U1955" i="21"/>
  <c r="U1954" i="21"/>
  <c r="U1953" i="21"/>
  <c r="U1952" i="21"/>
  <c r="U1951" i="21"/>
  <c r="U1950" i="21"/>
  <c r="U1949" i="21"/>
  <c r="U1948" i="21"/>
  <c r="U1947" i="21"/>
  <c r="U1946" i="21"/>
  <c r="U1945" i="21"/>
  <c r="U1944" i="21"/>
  <c r="U1943" i="21"/>
  <c r="U1942" i="21"/>
  <c r="U1941" i="21"/>
  <c r="U1940" i="21"/>
  <c r="U1939" i="21"/>
  <c r="U1938" i="21"/>
  <c r="U1937" i="21"/>
  <c r="U1936" i="21"/>
  <c r="U1935" i="21"/>
  <c r="U1934" i="21"/>
  <c r="U1933" i="21"/>
  <c r="U1932" i="21"/>
  <c r="U1931" i="21"/>
  <c r="U1930" i="21"/>
  <c r="U1929" i="21"/>
  <c r="U1928" i="21"/>
  <c r="U1927" i="21"/>
  <c r="U1926" i="21"/>
  <c r="U1925" i="21"/>
  <c r="U1924" i="21"/>
  <c r="U1923" i="21"/>
  <c r="U1922" i="21"/>
  <c r="U1921" i="21"/>
  <c r="U1920" i="21"/>
  <c r="U1919" i="21"/>
  <c r="U1918" i="21"/>
  <c r="U1917" i="21"/>
  <c r="U1916" i="21"/>
  <c r="U1915" i="21"/>
  <c r="U1914" i="21"/>
  <c r="U1913" i="21"/>
  <c r="U1912" i="21"/>
  <c r="U1911" i="21"/>
  <c r="U1910" i="21"/>
  <c r="U1909" i="21"/>
  <c r="U1908" i="21"/>
  <c r="U1907" i="21"/>
  <c r="U1906" i="21"/>
  <c r="U1905" i="21"/>
  <c r="U1904" i="21"/>
  <c r="U1903" i="21"/>
  <c r="U1902" i="21"/>
  <c r="U1901" i="21"/>
  <c r="U1900" i="21"/>
  <c r="U1899" i="21"/>
  <c r="U1898" i="21"/>
  <c r="U1897" i="21"/>
  <c r="U1896" i="21"/>
  <c r="U1895" i="21"/>
  <c r="U1894" i="21"/>
  <c r="U1893" i="21"/>
  <c r="U1892" i="21"/>
  <c r="U1891" i="21"/>
  <c r="U1890" i="21"/>
  <c r="U1889" i="21"/>
  <c r="U1888" i="21"/>
  <c r="U1887" i="21"/>
  <c r="U1886" i="21"/>
  <c r="U1885" i="21"/>
  <c r="U1884" i="21"/>
  <c r="U1883" i="21"/>
  <c r="U1882" i="21"/>
  <c r="U1881" i="21"/>
  <c r="U1880" i="21"/>
  <c r="U1879" i="21"/>
  <c r="U1878" i="21"/>
  <c r="U1877" i="21"/>
  <c r="U1876" i="21"/>
  <c r="U1875" i="21"/>
  <c r="U1874" i="21"/>
  <c r="U1873" i="21"/>
  <c r="U1872" i="21"/>
  <c r="U1871" i="21"/>
  <c r="U1870" i="21"/>
  <c r="U1869" i="21"/>
  <c r="U1868" i="21"/>
  <c r="U1867" i="21"/>
  <c r="U1866" i="21"/>
  <c r="U1865" i="21"/>
  <c r="U1864" i="21"/>
  <c r="U1863" i="21"/>
  <c r="U1862" i="21"/>
  <c r="U1861" i="21"/>
  <c r="U1860" i="21"/>
  <c r="U1859" i="21"/>
  <c r="U1858" i="21"/>
  <c r="U1857" i="21"/>
  <c r="U1856" i="21"/>
  <c r="U1855" i="21"/>
  <c r="U1854" i="21"/>
  <c r="U1853" i="21"/>
  <c r="U1852" i="21"/>
  <c r="U1851" i="21"/>
  <c r="U1850" i="21"/>
  <c r="U1849" i="21"/>
  <c r="U1848" i="21"/>
  <c r="U1847" i="21"/>
  <c r="U1846" i="21"/>
  <c r="U1845" i="21"/>
  <c r="U1844" i="21"/>
  <c r="U1843" i="21"/>
  <c r="U1842" i="21"/>
  <c r="U1841" i="21"/>
  <c r="U1840" i="21"/>
  <c r="U1839" i="21"/>
  <c r="U1838" i="21"/>
  <c r="U1837" i="21"/>
  <c r="U1836" i="21"/>
  <c r="U1835" i="21"/>
  <c r="U1834" i="21"/>
  <c r="U1833" i="21"/>
  <c r="U1832" i="21"/>
  <c r="U1831" i="21"/>
  <c r="U1830" i="21"/>
  <c r="U1829" i="21"/>
  <c r="U1828" i="21"/>
  <c r="U1827" i="21"/>
  <c r="U1826" i="21"/>
  <c r="U1825" i="21"/>
  <c r="U1824" i="21"/>
  <c r="U1823" i="21"/>
  <c r="U1822" i="21"/>
  <c r="U1821" i="21"/>
  <c r="U1820" i="21"/>
  <c r="U1819" i="21"/>
  <c r="U1818" i="21"/>
  <c r="U1817" i="21"/>
  <c r="U1816" i="21"/>
  <c r="U1815" i="21"/>
  <c r="U1814" i="21"/>
  <c r="U1813" i="21"/>
  <c r="U1812" i="21"/>
  <c r="U1811" i="21"/>
  <c r="U1810" i="21"/>
  <c r="U1809" i="21"/>
  <c r="U1808" i="21"/>
  <c r="U1807" i="21"/>
  <c r="U1806" i="21"/>
  <c r="U1805" i="21"/>
  <c r="U1804" i="21"/>
  <c r="U1803" i="21"/>
  <c r="U1802" i="21"/>
  <c r="U1801" i="21"/>
  <c r="U1800" i="21"/>
  <c r="U1799" i="21"/>
  <c r="U1798" i="21"/>
  <c r="U1797" i="21"/>
  <c r="U1796" i="21"/>
  <c r="U1795" i="21"/>
  <c r="U1794" i="21"/>
  <c r="U1793" i="21"/>
  <c r="U1792" i="21"/>
  <c r="U1791" i="21"/>
  <c r="U1790" i="21"/>
  <c r="U1789" i="21"/>
  <c r="U1788" i="21"/>
  <c r="U1787" i="21"/>
  <c r="U1786" i="21"/>
  <c r="U1785" i="21"/>
  <c r="U1784" i="21"/>
  <c r="U1783" i="21"/>
  <c r="U1782" i="21"/>
  <c r="U1781" i="21"/>
  <c r="U1780" i="21"/>
  <c r="U1779" i="21"/>
  <c r="U1778" i="21"/>
  <c r="U1777" i="21"/>
  <c r="U1776" i="21"/>
  <c r="U1775" i="21"/>
  <c r="U1774" i="21"/>
  <c r="U1773" i="21"/>
  <c r="U1772" i="21"/>
  <c r="U1771" i="21"/>
  <c r="U1770" i="21"/>
  <c r="U1769" i="21"/>
  <c r="U1768" i="21"/>
  <c r="U1767" i="21"/>
  <c r="U1766" i="21"/>
  <c r="U1765" i="21"/>
  <c r="U1764" i="21"/>
  <c r="U1763" i="21"/>
  <c r="U1762" i="21"/>
  <c r="U1761" i="21"/>
  <c r="U1760" i="21"/>
  <c r="U1759" i="21"/>
  <c r="U1758" i="21"/>
  <c r="U1757" i="21"/>
  <c r="U1756" i="21"/>
  <c r="U1755" i="21"/>
  <c r="U1754" i="21"/>
  <c r="U1753" i="21"/>
  <c r="U1752" i="21"/>
  <c r="U1751" i="21"/>
  <c r="U1750" i="21"/>
  <c r="U1749" i="21"/>
  <c r="U1748" i="21"/>
  <c r="U1747" i="21"/>
  <c r="U1746" i="21"/>
  <c r="U1745" i="21"/>
  <c r="U1744" i="21"/>
  <c r="U1743" i="21"/>
  <c r="U1742" i="21"/>
  <c r="U1741" i="21"/>
  <c r="U1740" i="21"/>
  <c r="U1739" i="21"/>
  <c r="U1738" i="21"/>
  <c r="U1737" i="21"/>
  <c r="U1736" i="21"/>
  <c r="U1735" i="21"/>
  <c r="U1734" i="21"/>
  <c r="U1733" i="21"/>
  <c r="U1732" i="21"/>
  <c r="U1731" i="21"/>
  <c r="U1730" i="21"/>
  <c r="U1729" i="21"/>
  <c r="U1728" i="21"/>
  <c r="U1727" i="21"/>
  <c r="U1726" i="21"/>
  <c r="U1725" i="21"/>
  <c r="U1724" i="21"/>
  <c r="U1723" i="21"/>
  <c r="U1722" i="21"/>
  <c r="U1721" i="21"/>
  <c r="U1720" i="21"/>
  <c r="U1719" i="21"/>
  <c r="U1718" i="21"/>
  <c r="U1717" i="21"/>
  <c r="U1716" i="21"/>
  <c r="U1715" i="21"/>
  <c r="U1714" i="21"/>
  <c r="U1713" i="21"/>
  <c r="U1712" i="21"/>
  <c r="U1711" i="21"/>
  <c r="U1710" i="21"/>
  <c r="U1709" i="21"/>
  <c r="U1708" i="21"/>
  <c r="U1707" i="21"/>
  <c r="U1706" i="21"/>
  <c r="U1705" i="21"/>
  <c r="U1704" i="21"/>
  <c r="U1703" i="21"/>
  <c r="U1702" i="21"/>
  <c r="U1701" i="21"/>
  <c r="U1700" i="21"/>
  <c r="U1699" i="21"/>
  <c r="U1698" i="21"/>
  <c r="U1697" i="21"/>
  <c r="U1696" i="21"/>
  <c r="U1695" i="21"/>
  <c r="U1694" i="21"/>
  <c r="U1693" i="21"/>
  <c r="U1692" i="21"/>
  <c r="U1691" i="21"/>
  <c r="U1690" i="21"/>
  <c r="U1689" i="21"/>
  <c r="U1688" i="21"/>
  <c r="U1687" i="21"/>
  <c r="U1686" i="21"/>
  <c r="U1685" i="21"/>
  <c r="U1684" i="21"/>
  <c r="U1683" i="21"/>
  <c r="U1682" i="21"/>
  <c r="U1681" i="21"/>
  <c r="U1680" i="21"/>
  <c r="U1679" i="21"/>
  <c r="U1678" i="21"/>
  <c r="U1677" i="21"/>
  <c r="U1676" i="21"/>
  <c r="U1675" i="21"/>
  <c r="U1674" i="21"/>
  <c r="U1673" i="21"/>
  <c r="U1672" i="21"/>
  <c r="U1671" i="21"/>
  <c r="U1670" i="21"/>
  <c r="U1669" i="21"/>
  <c r="U1668" i="21"/>
  <c r="U1667" i="21"/>
  <c r="U1666" i="21"/>
  <c r="U1665" i="21"/>
  <c r="U1664" i="21"/>
  <c r="U1663" i="21"/>
  <c r="U1662" i="21"/>
  <c r="U1661" i="21"/>
  <c r="U1660" i="21"/>
  <c r="U1659" i="21"/>
  <c r="U1658" i="21"/>
  <c r="U1657" i="21"/>
  <c r="U1656" i="21"/>
  <c r="U1655" i="21"/>
  <c r="U1654" i="21"/>
  <c r="U1653" i="21"/>
  <c r="U1652" i="21"/>
  <c r="U1651" i="21"/>
  <c r="U1650" i="21"/>
  <c r="U1649" i="21"/>
  <c r="U1648" i="21"/>
  <c r="U1647" i="21"/>
  <c r="U1646" i="21"/>
  <c r="U1645" i="21"/>
  <c r="U1644" i="21"/>
  <c r="U1643" i="21"/>
  <c r="U1642" i="21"/>
  <c r="U1641" i="21"/>
  <c r="U1640" i="21"/>
  <c r="U1639" i="21"/>
  <c r="U1638" i="21"/>
  <c r="U1637" i="21"/>
  <c r="U1636" i="21"/>
  <c r="U1635" i="21"/>
  <c r="U1634" i="21"/>
  <c r="U1633" i="21"/>
  <c r="U1632" i="21"/>
  <c r="U1631" i="21"/>
  <c r="U1630" i="21"/>
  <c r="U1629" i="21"/>
  <c r="U1628" i="21"/>
  <c r="U1627" i="21"/>
  <c r="U1626" i="21"/>
  <c r="U1625" i="21"/>
  <c r="U1624" i="21"/>
  <c r="U1623" i="21"/>
  <c r="U1622" i="21"/>
  <c r="U1621" i="21"/>
  <c r="U1620" i="21"/>
  <c r="U1619" i="21"/>
  <c r="U1618" i="21"/>
  <c r="U1617" i="21"/>
  <c r="U1616" i="21"/>
  <c r="U1615" i="21"/>
  <c r="U1614" i="21"/>
  <c r="U1613" i="21"/>
  <c r="U1612" i="21"/>
  <c r="U1611" i="21"/>
  <c r="U1610" i="21"/>
  <c r="U1609" i="21"/>
  <c r="U1608" i="21"/>
  <c r="U1607" i="21"/>
  <c r="U1606" i="21"/>
  <c r="U1605" i="21"/>
  <c r="U1604" i="21"/>
  <c r="U1603" i="21"/>
  <c r="U1602" i="21"/>
  <c r="U1601" i="21"/>
  <c r="U1600" i="21"/>
  <c r="U1599" i="21"/>
  <c r="U1598" i="21"/>
  <c r="U1597" i="21"/>
  <c r="U1596" i="21"/>
  <c r="U1595" i="21"/>
  <c r="U1594" i="21"/>
  <c r="U1593" i="21"/>
  <c r="U1592" i="21"/>
  <c r="U1591" i="21"/>
  <c r="U1590" i="21"/>
  <c r="U1589" i="21"/>
  <c r="U1588" i="21"/>
  <c r="U1587" i="21"/>
  <c r="U1586" i="21"/>
  <c r="U1585" i="21"/>
  <c r="U1584" i="21"/>
  <c r="U1583" i="21"/>
  <c r="U1582" i="21"/>
  <c r="U1581" i="21"/>
  <c r="U1580" i="21"/>
  <c r="U1579" i="21"/>
  <c r="U1578" i="21"/>
  <c r="U1577" i="21"/>
  <c r="U1576" i="21"/>
  <c r="U1575" i="21"/>
  <c r="U1574" i="21"/>
  <c r="U1573" i="21"/>
  <c r="U1572" i="21"/>
  <c r="U1571" i="21"/>
  <c r="U1570" i="21"/>
  <c r="U1569" i="21"/>
  <c r="U1568" i="21"/>
  <c r="U1567" i="21"/>
  <c r="U1566" i="21"/>
  <c r="U1565" i="21"/>
  <c r="U1564" i="21"/>
  <c r="U1563" i="21"/>
  <c r="U1562" i="21"/>
  <c r="U1561" i="21"/>
  <c r="U1560" i="21"/>
  <c r="U1559" i="21"/>
  <c r="U1558" i="21"/>
  <c r="U1557" i="21"/>
  <c r="U1556" i="21"/>
  <c r="U1555" i="21"/>
  <c r="U1554" i="21"/>
  <c r="U1553" i="21"/>
  <c r="U1552" i="21"/>
  <c r="U1551" i="21"/>
  <c r="U1550" i="21"/>
  <c r="U1549" i="21"/>
  <c r="U1548" i="21"/>
  <c r="U1547" i="21"/>
  <c r="U1546" i="21"/>
  <c r="U1545" i="21"/>
  <c r="U1544" i="21"/>
  <c r="U1543" i="21"/>
  <c r="U1542" i="21"/>
  <c r="U1541" i="21"/>
  <c r="U1540" i="21"/>
  <c r="U1539" i="21"/>
  <c r="U1538" i="21"/>
  <c r="U1537" i="21"/>
  <c r="U1536" i="21"/>
  <c r="U1535" i="21"/>
  <c r="U1534" i="21"/>
  <c r="U1533" i="21"/>
  <c r="U1532" i="21"/>
  <c r="U1531" i="21"/>
  <c r="U1530" i="21"/>
  <c r="U1529" i="21"/>
  <c r="U1528" i="21"/>
  <c r="U1527" i="21"/>
  <c r="U1526" i="21"/>
  <c r="U1525" i="21"/>
  <c r="U1524" i="21"/>
  <c r="U1523" i="21"/>
  <c r="U1522" i="21"/>
  <c r="U1521" i="21"/>
  <c r="U1520" i="21"/>
  <c r="U1519" i="21"/>
  <c r="U1518" i="21"/>
  <c r="U1517" i="21"/>
  <c r="U1516" i="21"/>
  <c r="U1515" i="21"/>
  <c r="U1514" i="21"/>
  <c r="U1513" i="21"/>
  <c r="U1512" i="21"/>
  <c r="U1511" i="21"/>
  <c r="U1510" i="21"/>
  <c r="U1509" i="21"/>
  <c r="U1508" i="21"/>
  <c r="U1507" i="21"/>
  <c r="U1506" i="21"/>
  <c r="U1505" i="21"/>
  <c r="U1504" i="21"/>
  <c r="U1503" i="21"/>
  <c r="U1502" i="21"/>
  <c r="U1501" i="21"/>
  <c r="U1500" i="21"/>
  <c r="U1499" i="21"/>
  <c r="U1498" i="21"/>
  <c r="U1497" i="21"/>
  <c r="U1496" i="21"/>
  <c r="U1495" i="21"/>
  <c r="U1494" i="21"/>
  <c r="U1493" i="21"/>
  <c r="U1492" i="21"/>
  <c r="U1491" i="21"/>
  <c r="U1490" i="21"/>
  <c r="U1489" i="21"/>
  <c r="U1488" i="21"/>
  <c r="U1487" i="21"/>
  <c r="U1486" i="21"/>
  <c r="U1485" i="21"/>
  <c r="U1484" i="21"/>
  <c r="U1483" i="21"/>
  <c r="U1482" i="21"/>
  <c r="U1481" i="21"/>
  <c r="U1480" i="21"/>
  <c r="U1479" i="21"/>
  <c r="U1478" i="21"/>
  <c r="U1477" i="21"/>
  <c r="U1476" i="21"/>
  <c r="U1475" i="21"/>
  <c r="U1474" i="21"/>
  <c r="U1473" i="21"/>
  <c r="U1472" i="21"/>
  <c r="U1471" i="21"/>
  <c r="U1470" i="21"/>
  <c r="U1469" i="21"/>
  <c r="U1468" i="21"/>
  <c r="U1467" i="21"/>
  <c r="U1466" i="21"/>
  <c r="U1465" i="21"/>
  <c r="U1464" i="21"/>
  <c r="U1463" i="21"/>
  <c r="U1462" i="21"/>
  <c r="U1461" i="21"/>
  <c r="U1460" i="21"/>
  <c r="U1459" i="21"/>
  <c r="U1458" i="21"/>
  <c r="U1457" i="21"/>
  <c r="U1456" i="21"/>
  <c r="U1455" i="21"/>
  <c r="U1454" i="21"/>
  <c r="U1453" i="21"/>
  <c r="U1452" i="21"/>
  <c r="U1451" i="21"/>
  <c r="U1450" i="21"/>
  <c r="U1449" i="21"/>
  <c r="U1448" i="21"/>
  <c r="U1447" i="21"/>
  <c r="U1446" i="21"/>
  <c r="U1445" i="21"/>
  <c r="U1444" i="21"/>
  <c r="U1443" i="21"/>
  <c r="U1442" i="21"/>
  <c r="U1441" i="21"/>
  <c r="U1440" i="21"/>
  <c r="U1439" i="21"/>
  <c r="U1438" i="21"/>
  <c r="U1437" i="21"/>
  <c r="U1436" i="21"/>
  <c r="U1435" i="21"/>
  <c r="U1434" i="21"/>
  <c r="U1433" i="21"/>
  <c r="U1432" i="21"/>
  <c r="U1431" i="21"/>
  <c r="U1430" i="21"/>
  <c r="U1429" i="21"/>
  <c r="U1428" i="21"/>
  <c r="U1427" i="21"/>
  <c r="U1426" i="21"/>
  <c r="U1425" i="21"/>
  <c r="U1424" i="21"/>
  <c r="U1423" i="21"/>
  <c r="U1422" i="21"/>
  <c r="U1421" i="21"/>
  <c r="U1420" i="21"/>
  <c r="U1419" i="21"/>
  <c r="U1418" i="21"/>
  <c r="U1417" i="21"/>
  <c r="U1416" i="21"/>
  <c r="U1415" i="21"/>
  <c r="U1414" i="21"/>
  <c r="U1413" i="21"/>
  <c r="U1412" i="21"/>
  <c r="U1411" i="21"/>
  <c r="U1410" i="21"/>
  <c r="U1409" i="21"/>
  <c r="U1408" i="21"/>
  <c r="U1407" i="21"/>
  <c r="U1406" i="21"/>
  <c r="U1405" i="21"/>
  <c r="U1404" i="21"/>
  <c r="U1403" i="21"/>
  <c r="U1402" i="21"/>
  <c r="U1401" i="21"/>
  <c r="U1400" i="21"/>
  <c r="U1399" i="21"/>
  <c r="U1398" i="21"/>
  <c r="U1397" i="21"/>
  <c r="U1396" i="21"/>
  <c r="U1395" i="21"/>
  <c r="U1394" i="21"/>
  <c r="U1393" i="21"/>
  <c r="U1392" i="21"/>
  <c r="U1391" i="21"/>
  <c r="U1390" i="21"/>
  <c r="U1389" i="21"/>
  <c r="U1388" i="21"/>
  <c r="U1387" i="21"/>
  <c r="U1386" i="21"/>
  <c r="U1385" i="21"/>
  <c r="U1384" i="21"/>
  <c r="U1383" i="21"/>
  <c r="U1382" i="21"/>
  <c r="U1381" i="21"/>
  <c r="U1380" i="21"/>
  <c r="U1379" i="21"/>
  <c r="U1378" i="21"/>
  <c r="U1377" i="21"/>
  <c r="U1376" i="21"/>
  <c r="U1375" i="21"/>
  <c r="U1374" i="21"/>
  <c r="U1373" i="21"/>
  <c r="U1372" i="21"/>
  <c r="U1371" i="21"/>
  <c r="U1370" i="21"/>
  <c r="U1369" i="21"/>
  <c r="U1368" i="21"/>
  <c r="U1367" i="21"/>
  <c r="U1366" i="21"/>
  <c r="U1365" i="21"/>
  <c r="U1364" i="21"/>
  <c r="U1363" i="21"/>
  <c r="U1362" i="21"/>
  <c r="U1361" i="21"/>
  <c r="U1360" i="21"/>
  <c r="U1359" i="21"/>
  <c r="U1358" i="21"/>
  <c r="U1357" i="21"/>
  <c r="U1356" i="21"/>
  <c r="U1355" i="21"/>
  <c r="U1354" i="21"/>
  <c r="U1353" i="21"/>
  <c r="U1352" i="21"/>
  <c r="U1351" i="21"/>
  <c r="U1350" i="21"/>
  <c r="U1349" i="21"/>
  <c r="U1348" i="21"/>
  <c r="U1347" i="21"/>
  <c r="U1346" i="21"/>
  <c r="U1345" i="21"/>
  <c r="U1344" i="21"/>
  <c r="U1343" i="21"/>
  <c r="U1342" i="21"/>
  <c r="U1341" i="21"/>
  <c r="U1340" i="21"/>
  <c r="U1339" i="21"/>
  <c r="U1338" i="21"/>
  <c r="U1337" i="21"/>
  <c r="U1336" i="21"/>
  <c r="U1335" i="21"/>
  <c r="U1334" i="21"/>
  <c r="U1333" i="21"/>
  <c r="U1332" i="21"/>
  <c r="U1331" i="21"/>
  <c r="U1330" i="21"/>
  <c r="U1329" i="21"/>
  <c r="U1328" i="21"/>
  <c r="U1327" i="21"/>
  <c r="U1326" i="21"/>
  <c r="U1325" i="21"/>
  <c r="U1324" i="21"/>
  <c r="U1323" i="21"/>
  <c r="U1322" i="21"/>
  <c r="U1321" i="21"/>
  <c r="U1320" i="21"/>
  <c r="U1319" i="21"/>
  <c r="U1318" i="21"/>
  <c r="U1317" i="21"/>
  <c r="U1316" i="21"/>
  <c r="U1315" i="21"/>
  <c r="U1314" i="21"/>
  <c r="U1313" i="21"/>
  <c r="U1312" i="21"/>
  <c r="U1311" i="21"/>
  <c r="U1310" i="21"/>
  <c r="U1309" i="21"/>
  <c r="U1308" i="21"/>
  <c r="U1307" i="21"/>
  <c r="U1306" i="21"/>
  <c r="U1305" i="21"/>
  <c r="U1304" i="21"/>
  <c r="U1303" i="21"/>
  <c r="U1302" i="21"/>
  <c r="U1301" i="21"/>
  <c r="U1300" i="21"/>
  <c r="U1299" i="21"/>
  <c r="U1298" i="21"/>
  <c r="U1297" i="21"/>
  <c r="U1296" i="21"/>
  <c r="U1295" i="21"/>
  <c r="U1294" i="21"/>
  <c r="U1293" i="21"/>
  <c r="U1292" i="21"/>
  <c r="U1291" i="21"/>
  <c r="U1290" i="21"/>
  <c r="U1289" i="21"/>
  <c r="U1288" i="21"/>
  <c r="U1287" i="21"/>
  <c r="U1286" i="21"/>
  <c r="U1285" i="21"/>
  <c r="U1284" i="21"/>
  <c r="U1283" i="21"/>
  <c r="U1282" i="21"/>
  <c r="U1281" i="21"/>
  <c r="U1280" i="21"/>
  <c r="U1279" i="21"/>
  <c r="U1278" i="21"/>
  <c r="U1277" i="21"/>
  <c r="U1276" i="21"/>
  <c r="U1275" i="21"/>
  <c r="U1274" i="21"/>
  <c r="U1273" i="21"/>
  <c r="U1272" i="21"/>
  <c r="U1271" i="21"/>
  <c r="U1270" i="21"/>
  <c r="U1269" i="21"/>
  <c r="U1268" i="21"/>
  <c r="U1267" i="21"/>
  <c r="U1266" i="21"/>
  <c r="U1265" i="21"/>
  <c r="U1264" i="21"/>
  <c r="U1263" i="21"/>
  <c r="U1262" i="21"/>
  <c r="U1261" i="21"/>
  <c r="U1260" i="21"/>
  <c r="U1259" i="21"/>
  <c r="U1258" i="21"/>
  <c r="U1257" i="21"/>
  <c r="U1256" i="21"/>
  <c r="U1255" i="21"/>
  <c r="U1254" i="21"/>
  <c r="U1253" i="21"/>
  <c r="U1252" i="21"/>
  <c r="U1251" i="21"/>
  <c r="U1250" i="21"/>
  <c r="U1249" i="21"/>
  <c r="U1248" i="21"/>
  <c r="U1247" i="21"/>
  <c r="U1246" i="21"/>
  <c r="U1245" i="21"/>
  <c r="U1244" i="21"/>
  <c r="U1243" i="21"/>
  <c r="U1242" i="21"/>
  <c r="U1241" i="21"/>
  <c r="U1240" i="21"/>
  <c r="U1239" i="21"/>
  <c r="U1238" i="21"/>
  <c r="U1237" i="21"/>
  <c r="U1236" i="21"/>
  <c r="U1235" i="21"/>
  <c r="U1234" i="21"/>
  <c r="U1233" i="21"/>
  <c r="U1232" i="21"/>
  <c r="U1231" i="21"/>
  <c r="U1230" i="21"/>
  <c r="U1229" i="21"/>
  <c r="U1228" i="21"/>
  <c r="U1227" i="21"/>
  <c r="U1226" i="21"/>
  <c r="U1225" i="21"/>
  <c r="U1224" i="21"/>
  <c r="U1223" i="21"/>
  <c r="U1222" i="21"/>
  <c r="U1221" i="21"/>
  <c r="U1220" i="21"/>
  <c r="U1219" i="21"/>
  <c r="U1218" i="21"/>
  <c r="U1217" i="21"/>
  <c r="U1216" i="21"/>
  <c r="U1215" i="21"/>
  <c r="U1214" i="21"/>
  <c r="U1213" i="21"/>
  <c r="U1212" i="21"/>
  <c r="U1211" i="21"/>
  <c r="U1210" i="21"/>
  <c r="U1209" i="21"/>
  <c r="U1208" i="21"/>
  <c r="U1207" i="21"/>
  <c r="U1206" i="21"/>
  <c r="U1205" i="21"/>
  <c r="U1204" i="21"/>
  <c r="U1203" i="21"/>
  <c r="U1202" i="21"/>
  <c r="U1201" i="21"/>
  <c r="U1200" i="21"/>
  <c r="U1199" i="21"/>
  <c r="U1198" i="21"/>
  <c r="U1197" i="21"/>
  <c r="U1196" i="21"/>
  <c r="U1195" i="21"/>
  <c r="U1194" i="21"/>
  <c r="U1193" i="21"/>
  <c r="U1192" i="21"/>
  <c r="U1191" i="21"/>
  <c r="U1190" i="21"/>
  <c r="U1189" i="21"/>
  <c r="U1188" i="21"/>
  <c r="U1187" i="21"/>
  <c r="U1186" i="21"/>
  <c r="U1185" i="21"/>
  <c r="U1184" i="21"/>
  <c r="U1183" i="21"/>
  <c r="U1182" i="21"/>
  <c r="U1181" i="21"/>
  <c r="U1180" i="21"/>
  <c r="U1179" i="21"/>
  <c r="U1178" i="21"/>
  <c r="U1177" i="21"/>
  <c r="U1176" i="21"/>
  <c r="U1175" i="21"/>
  <c r="U1174" i="21"/>
  <c r="U1173" i="21"/>
  <c r="U1172" i="21"/>
  <c r="U1171" i="21"/>
  <c r="U1170" i="21"/>
  <c r="U1169" i="21"/>
  <c r="U1168" i="21"/>
  <c r="U1167" i="21"/>
  <c r="U1166" i="21"/>
  <c r="U1165" i="21"/>
  <c r="U1164" i="21"/>
  <c r="U1163" i="21"/>
  <c r="U1162" i="21"/>
  <c r="U1161" i="21"/>
  <c r="U1160" i="21"/>
  <c r="U1159" i="21"/>
  <c r="U1158" i="21"/>
  <c r="U1157" i="21"/>
  <c r="U1156" i="21"/>
  <c r="U1155" i="21"/>
  <c r="U1154" i="21"/>
  <c r="U1153" i="21"/>
  <c r="U1152" i="21"/>
  <c r="U1151" i="21"/>
  <c r="U1150" i="21"/>
  <c r="U1149" i="21"/>
  <c r="U1148" i="21"/>
  <c r="U1147" i="21"/>
  <c r="U1146" i="21"/>
  <c r="U1145" i="21"/>
  <c r="U1144" i="21"/>
  <c r="U1143" i="21"/>
  <c r="U1142" i="21"/>
  <c r="U1141" i="21"/>
  <c r="U1140" i="21"/>
  <c r="U1139" i="21"/>
  <c r="U1138" i="21"/>
  <c r="U1137" i="21"/>
  <c r="U1136" i="21"/>
  <c r="U1135" i="21"/>
  <c r="U1134" i="21"/>
  <c r="U1133" i="21"/>
  <c r="U1132" i="21"/>
  <c r="U1131" i="21"/>
  <c r="U1130" i="21"/>
  <c r="U1129" i="21"/>
  <c r="U1128" i="21"/>
  <c r="U1127" i="21"/>
  <c r="U1126" i="21"/>
  <c r="U1125" i="21"/>
  <c r="U1124" i="21"/>
  <c r="U1123" i="21"/>
  <c r="U1122" i="21"/>
  <c r="U1121" i="21"/>
  <c r="U1120" i="21"/>
  <c r="U1119" i="21"/>
  <c r="U1118" i="21"/>
  <c r="U1117" i="21"/>
  <c r="U1116" i="21"/>
  <c r="U1115" i="21"/>
  <c r="U1114" i="21"/>
  <c r="U1113" i="21"/>
  <c r="U1112" i="21"/>
  <c r="U1111" i="21"/>
  <c r="U1110" i="21"/>
  <c r="U1109" i="21"/>
  <c r="U1108" i="21"/>
  <c r="U1107" i="21"/>
  <c r="U1106" i="21"/>
  <c r="U1105" i="21"/>
  <c r="U1104" i="21"/>
  <c r="U1103" i="21"/>
  <c r="U1102" i="21"/>
  <c r="U1101" i="21"/>
  <c r="U1100" i="21"/>
  <c r="U1099" i="21"/>
  <c r="U1098" i="21"/>
  <c r="U1097" i="21"/>
  <c r="U1096" i="21"/>
  <c r="U1095" i="21"/>
  <c r="U1094" i="21"/>
  <c r="U1093" i="21"/>
  <c r="U1092" i="21"/>
  <c r="U1091" i="21"/>
  <c r="U1090" i="21"/>
  <c r="U1089" i="21"/>
  <c r="U1088" i="21"/>
  <c r="U1087" i="21"/>
  <c r="U1086" i="21"/>
  <c r="U1085" i="21"/>
  <c r="U1084" i="21"/>
  <c r="U1083" i="21"/>
  <c r="U1082" i="21"/>
  <c r="U1081" i="21"/>
  <c r="U1080" i="21"/>
  <c r="U1079" i="21"/>
  <c r="U1078" i="21"/>
  <c r="U1077" i="21"/>
  <c r="U1076" i="21"/>
  <c r="U1075" i="21"/>
  <c r="U1074" i="21"/>
  <c r="U1073" i="21"/>
  <c r="U1072" i="21"/>
  <c r="U1071" i="21"/>
  <c r="U1070" i="21"/>
  <c r="U1069" i="21"/>
  <c r="U1068" i="21"/>
  <c r="U1067" i="21"/>
  <c r="U1066" i="21"/>
  <c r="U1065" i="21"/>
  <c r="U1064" i="21"/>
  <c r="U1063" i="21"/>
  <c r="U1062" i="21"/>
  <c r="U1061" i="21"/>
  <c r="U1060" i="21"/>
  <c r="U1059" i="21"/>
  <c r="U1058" i="21"/>
  <c r="U1057" i="21"/>
  <c r="U1056" i="21"/>
  <c r="U1055" i="21"/>
  <c r="U1054" i="21"/>
  <c r="U1053" i="21"/>
  <c r="U1052" i="21"/>
  <c r="U1051" i="21"/>
  <c r="U1050" i="21"/>
  <c r="U1049" i="21"/>
  <c r="U1048" i="21"/>
  <c r="U1047" i="21"/>
  <c r="U1046" i="21"/>
  <c r="U1045" i="21"/>
  <c r="U1044" i="21"/>
  <c r="U1043" i="21"/>
  <c r="U1042" i="21"/>
  <c r="U1041" i="21"/>
  <c r="U1040" i="21"/>
  <c r="U1039" i="21"/>
  <c r="U1038" i="21"/>
  <c r="U1037" i="21"/>
  <c r="U1036" i="21"/>
  <c r="U1035" i="21"/>
  <c r="U1034" i="21"/>
  <c r="U1033" i="21"/>
  <c r="U1032" i="21"/>
  <c r="U1031" i="21"/>
  <c r="U1030" i="21"/>
  <c r="U1029" i="21"/>
  <c r="U1028" i="21"/>
  <c r="U1027" i="21"/>
  <c r="U1026" i="21"/>
  <c r="U1025" i="21"/>
  <c r="U1024" i="21"/>
  <c r="U1023" i="21"/>
  <c r="U1022" i="21"/>
  <c r="U1021" i="21"/>
  <c r="U1020" i="21"/>
  <c r="U1019" i="21"/>
  <c r="U1018" i="21"/>
  <c r="U1017" i="21"/>
  <c r="U1016" i="21"/>
  <c r="U1015" i="21"/>
  <c r="U1014" i="21"/>
  <c r="U1013" i="21"/>
  <c r="U1012" i="21"/>
  <c r="U1011" i="21"/>
  <c r="U1010" i="21"/>
  <c r="U1009" i="21"/>
  <c r="U1008" i="21"/>
  <c r="U1007" i="21"/>
  <c r="U1006" i="21"/>
  <c r="U1005" i="21"/>
  <c r="U1004" i="21"/>
  <c r="U1003" i="21"/>
  <c r="U1002" i="21"/>
  <c r="U1001" i="21"/>
  <c r="U1000" i="21"/>
  <c r="U999" i="21"/>
  <c r="U998" i="21"/>
  <c r="U997" i="21"/>
  <c r="U996" i="21"/>
  <c r="U995" i="21"/>
  <c r="U994" i="21"/>
  <c r="U993" i="21"/>
  <c r="U992" i="21"/>
  <c r="U991" i="21"/>
  <c r="U990" i="21"/>
  <c r="U989" i="21"/>
  <c r="U988" i="21"/>
  <c r="U987" i="21"/>
  <c r="U986" i="21"/>
  <c r="U985" i="21"/>
  <c r="U984" i="21"/>
  <c r="U983" i="21"/>
  <c r="U982" i="21"/>
  <c r="U981" i="21"/>
  <c r="U980" i="21"/>
  <c r="U979" i="21"/>
  <c r="U978" i="21"/>
  <c r="U977" i="21"/>
  <c r="U976" i="21"/>
  <c r="U975" i="21"/>
  <c r="U974" i="21"/>
  <c r="U973" i="21"/>
  <c r="U972" i="21"/>
  <c r="U971" i="21"/>
  <c r="U970" i="21"/>
  <c r="U969" i="21"/>
  <c r="U968" i="21"/>
  <c r="U967" i="21"/>
  <c r="U966" i="21"/>
  <c r="U965" i="21"/>
  <c r="U964" i="21"/>
  <c r="U963" i="21"/>
  <c r="U962" i="21"/>
  <c r="U961" i="21"/>
  <c r="U960" i="21"/>
  <c r="U959" i="21"/>
  <c r="U958" i="21"/>
  <c r="U957" i="21"/>
  <c r="U956" i="21"/>
  <c r="U955" i="21"/>
  <c r="U954" i="21"/>
  <c r="U953" i="21"/>
  <c r="U952" i="21"/>
  <c r="U951" i="21"/>
  <c r="U950" i="21"/>
  <c r="U949" i="21"/>
  <c r="U948" i="21"/>
  <c r="U947" i="21"/>
  <c r="U946" i="21"/>
  <c r="U945" i="21"/>
  <c r="U944" i="21"/>
  <c r="U943" i="21"/>
  <c r="U942" i="21"/>
  <c r="U941" i="21"/>
  <c r="U940" i="21"/>
  <c r="U939" i="21"/>
  <c r="U938" i="21"/>
  <c r="U937" i="21"/>
  <c r="U936" i="21"/>
  <c r="U935" i="21"/>
  <c r="U934" i="21"/>
  <c r="U933" i="21"/>
  <c r="U932" i="21"/>
  <c r="U931" i="21"/>
  <c r="U930" i="21"/>
  <c r="U929" i="21"/>
  <c r="U928" i="21"/>
  <c r="U927" i="21"/>
  <c r="U926" i="21"/>
  <c r="U925" i="21"/>
  <c r="U924" i="21"/>
  <c r="U923" i="21"/>
  <c r="U922" i="21"/>
  <c r="U921" i="21"/>
  <c r="U920" i="21"/>
  <c r="U919" i="21"/>
  <c r="U918" i="21"/>
  <c r="U917" i="21"/>
  <c r="U916" i="21"/>
  <c r="U915" i="21"/>
  <c r="U914" i="21"/>
  <c r="U913" i="21"/>
  <c r="U912" i="21"/>
  <c r="U911" i="21"/>
  <c r="U910" i="21"/>
  <c r="U909" i="21"/>
  <c r="U908" i="21"/>
  <c r="U907" i="21"/>
  <c r="U906" i="21"/>
  <c r="U905" i="21"/>
  <c r="U904" i="21"/>
  <c r="U903" i="21"/>
  <c r="U902" i="21"/>
  <c r="U901" i="21"/>
  <c r="U900" i="21"/>
  <c r="U899" i="21"/>
  <c r="U898" i="21"/>
  <c r="U897" i="21"/>
  <c r="U896" i="21"/>
  <c r="U895" i="21"/>
  <c r="U894" i="21"/>
  <c r="U893" i="21"/>
  <c r="U892" i="21"/>
  <c r="U891" i="21"/>
  <c r="U890" i="21"/>
  <c r="U889" i="21"/>
  <c r="U888" i="21"/>
  <c r="U887" i="21"/>
  <c r="U886" i="21"/>
  <c r="U885" i="21"/>
  <c r="U884" i="21"/>
  <c r="U883" i="21"/>
  <c r="U882" i="21"/>
  <c r="U881" i="21"/>
  <c r="U880" i="21"/>
  <c r="U879" i="21"/>
  <c r="U878" i="21"/>
  <c r="U877" i="21"/>
  <c r="U876" i="21"/>
  <c r="U875" i="21"/>
  <c r="U874" i="21"/>
  <c r="U873" i="21"/>
  <c r="U872" i="21"/>
  <c r="U871" i="21"/>
  <c r="U870" i="21"/>
  <c r="U869" i="21"/>
  <c r="U868" i="21"/>
  <c r="U867" i="21"/>
  <c r="U866" i="21"/>
  <c r="U865" i="21"/>
  <c r="U864" i="21"/>
  <c r="U863" i="21"/>
  <c r="U862" i="21"/>
  <c r="U861" i="21"/>
  <c r="U860" i="21"/>
  <c r="U859" i="21"/>
  <c r="U858" i="21"/>
  <c r="U857" i="21"/>
  <c r="U856" i="21"/>
  <c r="U855" i="21"/>
  <c r="U854" i="21"/>
  <c r="U853" i="21"/>
  <c r="U852" i="21"/>
  <c r="U851" i="21"/>
  <c r="U850" i="21"/>
  <c r="U849" i="21"/>
  <c r="U848" i="21"/>
  <c r="U847" i="21"/>
  <c r="U846" i="21"/>
  <c r="U845" i="21"/>
  <c r="U844" i="21"/>
  <c r="U843" i="21"/>
  <c r="U842" i="21"/>
  <c r="U841" i="21"/>
  <c r="U840" i="21"/>
  <c r="U839" i="21"/>
  <c r="U838" i="21"/>
  <c r="U837" i="21"/>
  <c r="U836" i="21"/>
  <c r="U835" i="21"/>
  <c r="U834" i="21"/>
  <c r="U833" i="21"/>
  <c r="U832" i="21"/>
  <c r="U831" i="21"/>
  <c r="U830" i="21"/>
  <c r="U829" i="21"/>
  <c r="U828" i="21"/>
  <c r="U827" i="21"/>
  <c r="U826" i="21"/>
  <c r="U825" i="21"/>
  <c r="U824" i="21"/>
  <c r="U823" i="21"/>
  <c r="U822" i="21"/>
  <c r="U821" i="21"/>
  <c r="U820" i="21"/>
  <c r="U819" i="21"/>
  <c r="U818" i="21"/>
  <c r="U817" i="21"/>
  <c r="U816" i="21"/>
  <c r="U815" i="21"/>
  <c r="U814" i="21"/>
  <c r="U813" i="21"/>
  <c r="U812" i="21"/>
  <c r="U811" i="21"/>
  <c r="U810" i="21"/>
  <c r="U809" i="21"/>
  <c r="U808" i="21"/>
  <c r="U807" i="21"/>
  <c r="U806" i="21"/>
  <c r="U805" i="21"/>
  <c r="U804" i="21"/>
  <c r="U803" i="21"/>
  <c r="U802" i="21"/>
  <c r="U801" i="21"/>
  <c r="U800" i="21"/>
  <c r="U799" i="21"/>
  <c r="U798" i="21"/>
  <c r="U797" i="21"/>
  <c r="U796" i="21"/>
  <c r="U795" i="21"/>
  <c r="U794" i="21"/>
  <c r="U793" i="21"/>
  <c r="U792" i="21"/>
  <c r="U791" i="21"/>
  <c r="U790" i="21"/>
  <c r="U789" i="21"/>
  <c r="U788" i="21"/>
  <c r="U787" i="21"/>
  <c r="U786" i="21"/>
  <c r="U785" i="21"/>
  <c r="U784" i="21"/>
  <c r="U783" i="21"/>
  <c r="U782" i="21"/>
  <c r="U781" i="21"/>
  <c r="U780" i="21"/>
  <c r="U779" i="21"/>
  <c r="U778" i="21"/>
  <c r="U777" i="21"/>
  <c r="U776" i="21"/>
  <c r="U775" i="21"/>
  <c r="U774" i="21"/>
  <c r="U773" i="21"/>
  <c r="U772" i="21"/>
  <c r="U771" i="21"/>
  <c r="U770" i="21"/>
  <c r="U769" i="21"/>
  <c r="U768" i="21"/>
  <c r="U767" i="21"/>
  <c r="U766" i="21"/>
  <c r="U765" i="21"/>
  <c r="U764" i="21"/>
  <c r="U763" i="21"/>
  <c r="U762" i="21"/>
  <c r="U761" i="21"/>
  <c r="U760" i="21"/>
  <c r="U759" i="21"/>
  <c r="U758" i="21"/>
  <c r="U757" i="21"/>
  <c r="U756" i="21"/>
  <c r="U755" i="21"/>
  <c r="U754" i="21"/>
  <c r="U753" i="21"/>
  <c r="U752" i="21"/>
  <c r="U751" i="21"/>
  <c r="U750" i="21"/>
  <c r="U749" i="21"/>
  <c r="U748" i="21"/>
  <c r="U747" i="21"/>
  <c r="U746" i="21"/>
  <c r="U745" i="21"/>
  <c r="U744" i="21"/>
  <c r="U743" i="21"/>
  <c r="U742" i="21"/>
  <c r="U741" i="21"/>
  <c r="U740" i="21"/>
  <c r="U739" i="21"/>
  <c r="U738" i="21"/>
  <c r="U737" i="21"/>
  <c r="U736" i="21"/>
  <c r="U735" i="21"/>
  <c r="U734" i="21"/>
  <c r="U733" i="21"/>
  <c r="U732" i="21"/>
  <c r="U731" i="21"/>
  <c r="U730" i="21"/>
  <c r="U729" i="21"/>
  <c r="U728" i="21"/>
  <c r="U727" i="21"/>
  <c r="U726" i="21"/>
  <c r="U725" i="21"/>
  <c r="U724" i="21"/>
  <c r="U723" i="21"/>
  <c r="U722" i="21"/>
  <c r="U721" i="21"/>
  <c r="U720" i="21"/>
  <c r="U719" i="21"/>
  <c r="U718" i="21"/>
  <c r="U717" i="21"/>
  <c r="U716" i="21"/>
  <c r="U715" i="21"/>
  <c r="U714" i="21"/>
  <c r="U713" i="21"/>
  <c r="U712" i="21"/>
  <c r="U711" i="21"/>
  <c r="U710" i="21"/>
  <c r="U709" i="21"/>
  <c r="U708" i="21"/>
  <c r="U707" i="21"/>
  <c r="U706" i="21"/>
  <c r="U705" i="21"/>
  <c r="U704" i="21"/>
  <c r="U703" i="21"/>
  <c r="U702" i="21"/>
  <c r="U701" i="21"/>
  <c r="U700" i="21"/>
  <c r="U699" i="21"/>
  <c r="U698" i="21"/>
  <c r="U697" i="21"/>
  <c r="U696" i="21"/>
  <c r="U695" i="21"/>
  <c r="U694" i="21"/>
  <c r="U693" i="21"/>
  <c r="U692" i="21"/>
  <c r="U691" i="21"/>
  <c r="U690" i="21"/>
  <c r="U689" i="21"/>
  <c r="U688" i="21"/>
  <c r="U687" i="21"/>
  <c r="U686" i="21"/>
  <c r="U685" i="21"/>
  <c r="U684" i="21"/>
  <c r="U683" i="21"/>
  <c r="U682" i="21"/>
  <c r="U681" i="21"/>
  <c r="U680" i="21"/>
  <c r="U679" i="21"/>
  <c r="U678" i="21"/>
  <c r="U677" i="21"/>
  <c r="U676" i="21"/>
  <c r="U675" i="21"/>
  <c r="U674" i="21"/>
  <c r="U673" i="21"/>
  <c r="U672" i="21"/>
  <c r="U671" i="21"/>
  <c r="U670" i="21"/>
  <c r="U669" i="21"/>
  <c r="U668" i="21"/>
  <c r="U667" i="21"/>
  <c r="U666" i="21"/>
  <c r="U665" i="21"/>
  <c r="U664" i="21"/>
  <c r="U663" i="21"/>
  <c r="U662" i="21"/>
  <c r="U661" i="21"/>
  <c r="U660" i="21"/>
  <c r="U659" i="21"/>
  <c r="U658" i="21"/>
  <c r="U657" i="21"/>
  <c r="U656" i="21"/>
  <c r="U655" i="21"/>
  <c r="U654" i="21"/>
  <c r="U653" i="21"/>
  <c r="U652" i="21"/>
  <c r="U651" i="21"/>
  <c r="U650" i="21"/>
  <c r="U649" i="21"/>
  <c r="U648" i="21"/>
  <c r="U647" i="21"/>
  <c r="U646" i="21"/>
  <c r="U645" i="21"/>
  <c r="U644" i="21"/>
  <c r="U643" i="21"/>
  <c r="U642" i="21"/>
  <c r="U641" i="21"/>
  <c r="U640" i="21"/>
  <c r="U639" i="21"/>
  <c r="U638" i="21"/>
  <c r="U637" i="21"/>
  <c r="U636" i="21"/>
  <c r="U635" i="21"/>
  <c r="U634" i="21"/>
  <c r="U633" i="21"/>
  <c r="U632" i="21"/>
  <c r="U631" i="21"/>
  <c r="U630" i="21"/>
  <c r="U629" i="21"/>
  <c r="U628" i="21"/>
  <c r="U627" i="21"/>
  <c r="U626" i="21"/>
  <c r="U625" i="21"/>
  <c r="U624" i="21"/>
  <c r="U623" i="21"/>
  <c r="U622" i="21"/>
  <c r="U621" i="21"/>
  <c r="U620" i="21"/>
  <c r="U619" i="21"/>
  <c r="U618" i="21"/>
  <c r="U617" i="21"/>
  <c r="U616" i="21"/>
  <c r="U615" i="21"/>
  <c r="U614" i="21"/>
  <c r="U613" i="21"/>
  <c r="U612" i="21"/>
  <c r="U611" i="21"/>
  <c r="U610" i="21"/>
  <c r="U609" i="21"/>
  <c r="U608" i="21"/>
  <c r="U607" i="21"/>
  <c r="U606" i="21"/>
  <c r="U605" i="21"/>
  <c r="U604" i="21"/>
  <c r="U603" i="21"/>
  <c r="U602" i="21"/>
  <c r="U601" i="21"/>
  <c r="U600" i="21"/>
  <c r="U599" i="21"/>
  <c r="U598" i="21"/>
  <c r="U597" i="21"/>
  <c r="U596" i="21"/>
  <c r="U595" i="21"/>
  <c r="U594" i="21"/>
  <c r="U593" i="21"/>
  <c r="U592" i="21"/>
  <c r="U591" i="21"/>
  <c r="U590" i="21"/>
  <c r="U589" i="21"/>
  <c r="U588" i="21"/>
  <c r="U587" i="21"/>
  <c r="U586" i="21"/>
  <c r="U585" i="21"/>
  <c r="U584" i="21"/>
  <c r="U583" i="21"/>
  <c r="U582" i="21"/>
  <c r="U581" i="21"/>
  <c r="U580" i="21"/>
  <c r="U579" i="21"/>
  <c r="U578" i="21"/>
  <c r="U577" i="21"/>
  <c r="U576" i="21"/>
  <c r="U575" i="21"/>
  <c r="U574" i="21"/>
  <c r="U573" i="21"/>
  <c r="U572" i="21"/>
  <c r="U571" i="21"/>
  <c r="U570" i="21"/>
  <c r="U569" i="21"/>
  <c r="U568" i="21"/>
  <c r="U567" i="21"/>
  <c r="U566" i="21"/>
  <c r="U565" i="21"/>
  <c r="U564" i="21"/>
  <c r="U563" i="21"/>
  <c r="U562" i="21"/>
  <c r="U561" i="21"/>
  <c r="U560" i="21"/>
  <c r="U559" i="21"/>
  <c r="U558" i="21"/>
  <c r="U557" i="21"/>
  <c r="U556" i="21"/>
  <c r="U555" i="21"/>
  <c r="U554" i="21"/>
  <c r="U553" i="21"/>
  <c r="U552" i="21"/>
  <c r="U551" i="21"/>
  <c r="U550" i="21"/>
  <c r="U549" i="21"/>
  <c r="U548" i="21"/>
  <c r="U547" i="21"/>
  <c r="U546" i="21"/>
  <c r="U545" i="21"/>
  <c r="U544" i="21"/>
  <c r="U543" i="21"/>
  <c r="U542" i="21"/>
  <c r="U541" i="21"/>
  <c r="U540" i="21"/>
  <c r="U539" i="21"/>
  <c r="U538" i="21"/>
  <c r="U537" i="21"/>
  <c r="U536" i="21"/>
  <c r="U535" i="21"/>
  <c r="U534" i="21"/>
  <c r="U533" i="21"/>
  <c r="U532" i="21"/>
  <c r="U531" i="21"/>
  <c r="U530" i="21"/>
  <c r="U529" i="21"/>
  <c r="U528" i="21"/>
  <c r="U527" i="21"/>
  <c r="U526" i="21"/>
  <c r="U525" i="21"/>
  <c r="U524" i="21"/>
  <c r="U523" i="21"/>
  <c r="U522" i="21"/>
  <c r="U521" i="21"/>
  <c r="U520" i="21"/>
  <c r="U519" i="21"/>
  <c r="U518" i="21"/>
  <c r="U517" i="21"/>
  <c r="U516" i="21"/>
  <c r="U515" i="21"/>
  <c r="U514" i="21"/>
  <c r="U513" i="21"/>
  <c r="U512" i="21"/>
  <c r="U511" i="21"/>
  <c r="U510" i="21"/>
  <c r="U509" i="21"/>
  <c r="U508" i="21"/>
  <c r="U507" i="21"/>
  <c r="U506" i="21"/>
  <c r="U505" i="21"/>
  <c r="U504" i="21"/>
  <c r="U503" i="21"/>
  <c r="U502" i="21"/>
  <c r="U501" i="21"/>
  <c r="U500" i="21"/>
  <c r="U499" i="21"/>
  <c r="U498" i="21"/>
  <c r="U497" i="21"/>
  <c r="U496" i="21"/>
  <c r="U495" i="21"/>
  <c r="U494" i="21"/>
  <c r="U493" i="21"/>
  <c r="U492" i="21"/>
  <c r="U491" i="21"/>
  <c r="U490" i="21"/>
  <c r="U489" i="21"/>
  <c r="U488" i="21"/>
  <c r="U487" i="21"/>
  <c r="U486" i="21"/>
  <c r="U485" i="21"/>
  <c r="U484" i="21"/>
  <c r="U483" i="21"/>
  <c r="U482" i="21"/>
  <c r="U481" i="21"/>
  <c r="U480" i="21"/>
  <c r="U479" i="21"/>
  <c r="U478" i="21"/>
  <c r="U477" i="21"/>
  <c r="U476" i="21"/>
  <c r="U475" i="21"/>
  <c r="U474" i="21"/>
  <c r="U473" i="21"/>
  <c r="U472" i="21"/>
  <c r="U471" i="21"/>
  <c r="U470" i="21"/>
  <c r="U469" i="21"/>
  <c r="U468" i="21"/>
  <c r="U467" i="21"/>
  <c r="U466" i="21"/>
  <c r="U465" i="21"/>
  <c r="U464" i="21"/>
  <c r="U463" i="21"/>
  <c r="U462" i="21"/>
  <c r="U461" i="21"/>
  <c r="U460" i="21"/>
  <c r="U459" i="21"/>
  <c r="U458" i="21"/>
  <c r="U457" i="21"/>
  <c r="U456" i="21"/>
  <c r="U455" i="21"/>
  <c r="U454" i="21"/>
  <c r="U453" i="21"/>
  <c r="U452" i="21"/>
  <c r="U451" i="21"/>
  <c r="U450" i="21"/>
  <c r="U449" i="21"/>
  <c r="U448" i="21"/>
  <c r="U447" i="21"/>
  <c r="U446" i="21"/>
  <c r="U445" i="21"/>
  <c r="U444" i="21"/>
  <c r="U443" i="21"/>
  <c r="U442" i="21"/>
  <c r="U441" i="21"/>
  <c r="U440" i="21"/>
  <c r="U439" i="21"/>
  <c r="U438" i="21"/>
  <c r="U437" i="21"/>
  <c r="U436" i="21"/>
  <c r="U435" i="21"/>
  <c r="U434" i="21"/>
  <c r="U433" i="21"/>
  <c r="U432" i="21"/>
  <c r="U431" i="21"/>
  <c r="U430" i="21"/>
  <c r="U429" i="21"/>
  <c r="U428" i="21"/>
  <c r="U427" i="21"/>
  <c r="U426" i="21"/>
  <c r="U425" i="21"/>
  <c r="U424" i="21"/>
  <c r="U423" i="21"/>
  <c r="U422" i="21"/>
  <c r="U421" i="21"/>
  <c r="U420" i="21"/>
  <c r="U419" i="21"/>
  <c r="U418" i="21"/>
  <c r="U417" i="21"/>
  <c r="U416" i="21"/>
  <c r="U415" i="21"/>
  <c r="U414" i="21"/>
  <c r="U413" i="21"/>
  <c r="U412" i="21"/>
  <c r="U411" i="21"/>
  <c r="U410" i="21"/>
  <c r="U409" i="21"/>
  <c r="U408" i="21"/>
  <c r="U407" i="21"/>
  <c r="U406" i="21"/>
  <c r="U405" i="21"/>
  <c r="U404" i="21"/>
  <c r="U403" i="21"/>
  <c r="U402" i="21"/>
  <c r="U401" i="21"/>
  <c r="U400" i="21"/>
  <c r="U399" i="21"/>
  <c r="U398" i="21"/>
  <c r="U397" i="21"/>
  <c r="U396" i="21"/>
  <c r="U395" i="21"/>
  <c r="U394" i="21"/>
  <c r="U393" i="21"/>
  <c r="U392" i="21"/>
  <c r="U391" i="21"/>
  <c r="U390" i="21"/>
  <c r="U389" i="21"/>
  <c r="U388" i="21"/>
  <c r="U387" i="21"/>
  <c r="U386" i="21"/>
  <c r="U385" i="21"/>
  <c r="U384" i="21"/>
  <c r="U383" i="21"/>
  <c r="U382" i="21"/>
  <c r="U381" i="21"/>
  <c r="U380" i="21"/>
  <c r="U379" i="21"/>
  <c r="U378" i="21"/>
  <c r="U377" i="21"/>
  <c r="U376" i="21"/>
  <c r="U375" i="21"/>
  <c r="U374" i="21"/>
  <c r="U373" i="21"/>
  <c r="U372" i="21"/>
  <c r="U371" i="21"/>
  <c r="U370" i="21"/>
  <c r="U369" i="21"/>
  <c r="U368" i="21"/>
  <c r="U367" i="21"/>
  <c r="U366" i="21"/>
  <c r="U365" i="21"/>
  <c r="U364" i="21"/>
  <c r="U363" i="21"/>
  <c r="U362" i="21"/>
  <c r="U361" i="21"/>
  <c r="U360" i="21"/>
  <c r="U359" i="21"/>
  <c r="U358" i="21"/>
  <c r="U357" i="21"/>
  <c r="U356" i="21"/>
  <c r="U355" i="21"/>
  <c r="U354" i="21"/>
  <c r="U353" i="21"/>
  <c r="U352" i="21"/>
  <c r="U351" i="21"/>
  <c r="U350" i="21"/>
  <c r="U349" i="21"/>
  <c r="U348" i="21"/>
  <c r="U347" i="21"/>
  <c r="U346" i="21"/>
  <c r="U345" i="21"/>
  <c r="U344" i="21"/>
  <c r="U343" i="21"/>
  <c r="U342" i="21"/>
  <c r="U341" i="21"/>
  <c r="U340" i="21"/>
  <c r="U339" i="21"/>
  <c r="U338" i="21"/>
  <c r="U337" i="21"/>
  <c r="U336" i="21"/>
  <c r="U335" i="21"/>
  <c r="U334" i="21"/>
  <c r="U333" i="21"/>
  <c r="U332" i="21"/>
  <c r="U331" i="21"/>
  <c r="U330" i="21"/>
  <c r="U329" i="21"/>
  <c r="U328" i="21"/>
  <c r="U327" i="21"/>
  <c r="U326" i="21"/>
  <c r="U325" i="21"/>
  <c r="U324" i="21"/>
  <c r="U323" i="21"/>
  <c r="U322" i="21"/>
  <c r="U321" i="21"/>
  <c r="U320" i="21"/>
  <c r="U319" i="21"/>
  <c r="U318" i="21"/>
  <c r="U317" i="21"/>
  <c r="U316" i="21"/>
  <c r="U315" i="21"/>
  <c r="U314" i="21"/>
  <c r="U313" i="21"/>
  <c r="U312" i="21"/>
  <c r="U311" i="21"/>
  <c r="U310" i="21"/>
  <c r="U309" i="21"/>
  <c r="U308" i="21"/>
  <c r="U307" i="21"/>
  <c r="U306" i="21"/>
  <c r="U305" i="21"/>
  <c r="U304" i="21"/>
  <c r="U303" i="21"/>
  <c r="U302" i="21"/>
  <c r="U301" i="21"/>
  <c r="U300" i="21"/>
  <c r="U299" i="21"/>
  <c r="U298" i="21"/>
  <c r="U297" i="21"/>
  <c r="U296" i="21"/>
  <c r="U295" i="21"/>
  <c r="U294" i="21"/>
  <c r="U293" i="21"/>
  <c r="U292" i="21"/>
  <c r="U291" i="21"/>
  <c r="U290" i="21"/>
  <c r="U289" i="21"/>
  <c r="U288" i="21"/>
  <c r="U287" i="21"/>
  <c r="U286" i="21"/>
  <c r="U285" i="21"/>
  <c r="U284" i="21"/>
  <c r="U283" i="21"/>
  <c r="U282" i="21"/>
  <c r="U281" i="21"/>
  <c r="U280" i="21"/>
  <c r="U279" i="21"/>
  <c r="U278" i="21"/>
  <c r="U277" i="21"/>
  <c r="U276" i="21"/>
  <c r="U275" i="21"/>
  <c r="U274" i="21"/>
  <c r="U273" i="21"/>
  <c r="U272" i="21"/>
  <c r="U271" i="21"/>
  <c r="U270" i="21"/>
  <c r="U269" i="21"/>
  <c r="U268" i="21"/>
  <c r="U267" i="21"/>
  <c r="U266" i="21"/>
  <c r="U265" i="21"/>
  <c r="U264" i="21"/>
  <c r="U263" i="21"/>
  <c r="U262" i="21"/>
  <c r="U261" i="21"/>
  <c r="U260" i="21"/>
  <c r="U259" i="21"/>
  <c r="U258" i="21"/>
  <c r="U257" i="21"/>
  <c r="U256" i="21"/>
  <c r="U255" i="21"/>
  <c r="U254" i="21"/>
  <c r="U253" i="21"/>
  <c r="U252" i="21"/>
  <c r="U251" i="21"/>
  <c r="U250" i="21"/>
  <c r="U249" i="21"/>
  <c r="U248" i="21"/>
  <c r="U247" i="21"/>
  <c r="U246" i="21"/>
  <c r="U245" i="21"/>
  <c r="U244" i="21"/>
  <c r="U243" i="21"/>
  <c r="U242" i="21"/>
  <c r="U241" i="21"/>
  <c r="U240" i="21"/>
  <c r="U239" i="21"/>
  <c r="U238" i="21"/>
  <c r="U237" i="21"/>
  <c r="U236" i="21"/>
  <c r="U235" i="21"/>
  <c r="U234" i="21"/>
  <c r="U233" i="21"/>
  <c r="U232" i="21"/>
  <c r="U231" i="21"/>
  <c r="U230" i="21"/>
  <c r="U229" i="21"/>
  <c r="U228" i="21"/>
  <c r="U227" i="21"/>
  <c r="U226" i="21"/>
  <c r="U225" i="21"/>
  <c r="U224" i="21"/>
  <c r="U223" i="21"/>
  <c r="U222" i="21"/>
  <c r="U221" i="21"/>
  <c r="U220" i="21"/>
  <c r="U219" i="21"/>
  <c r="U218" i="21"/>
  <c r="U217" i="21"/>
  <c r="U216" i="21"/>
  <c r="U215" i="21"/>
  <c r="U214" i="21"/>
  <c r="U213" i="21"/>
  <c r="U212" i="21"/>
  <c r="U211" i="21"/>
  <c r="U210" i="21"/>
  <c r="U209" i="21"/>
  <c r="U208" i="21"/>
  <c r="U207" i="21"/>
  <c r="U206" i="21"/>
  <c r="U205" i="21"/>
  <c r="U204" i="21"/>
  <c r="U203" i="21"/>
  <c r="U202" i="21"/>
  <c r="U201" i="21"/>
  <c r="U200" i="21"/>
  <c r="U199" i="21"/>
  <c r="U198" i="21"/>
  <c r="U197" i="21"/>
  <c r="U196" i="21"/>
  <c r="U195" i="21"/>
  <c r="U194" i="21"/>
  <c r="U193" i="21"/>
  <c r="U192" i="21"/>
  <c r="U191" i="21"/>
  <c r="U190" i="21"/>
  <c r="U189" i="21"/>
  <c r="U188" i="21"/>
  <c r="U187" i="21"/>
  <c r="U186" i="21"/>
  <c r="U185" i="21"/>
  <c r="U184" i="21"/>
  <c r="U183" i="21"/>
  <c r="U182" i="21"/>
  <c r="U181" i="21"/>
  <c r="U180" i="21"/>
  <c r="U179" i="21"/>
  <c r="U178" i="21"/>
  <c r="U177" i="21"/>
  <c r="U176" i="21"/>
  <c r="U175" i="21"/>
  <c r="U174" i="21"/>
  <c r="U173" i="21"/>
  <c r="U172" i="21"/>
  <c r="U171" i="21"/>
  <c r="U170" i="21"/>
  <c r="U169" i="21"/>
  <c r="U168" i="21"/>
  <c r="U167" i="21"/>
  <c r="U166" i="21"/>
  <c r="U165" i="21"/>
  <c r="U164" i="21"/>
  <c r="U163" i="21"/>
  <c r="U162" i="21"/>
  <c r="U161" i="21"/>
  <c r="U160" i="21"/>
  <c r="U159" i="21"/>
  <c r="U158" i="21"/>
  <c r="U157" i="21"/>
  <c r="U156" i="21"/>
  <c r="U155" i="21"/>
  <c r="U154" i="21"/>
  <c r="U153" i="21"/>
  <c r="U152" i="21"/>
  <c r="U151" i="21"/>
  <c r="U150" i="21"/>
  <c r="U149" i="21"/>
  <c r="U148" i="21"/>
  <c r="U147" i="21"/>
  <c r="U146" i="21"/>
  <c r="U145" i="21"/>
  <c r="U144" i="21"/>
  <c r="U143" i="21"/>
  <c r="U142" i="21"/>
  <c r="U141" i="21"/>
  <c r="U140" i="21"/>
  <c r="U139" i="21"/>
  <c r="U138" i="21"/>
  <c r="U137" i="21"/>
  <c r="U136" i="21"/>
  <c r="U135" i="21"/>
  <c r="U134" i="21"/>
  <c r="U133" i="21"/>
  <c r="U132" i="21"/>
  <c r="U131" i="21"/>
  <c r="U130" i="21"/>
  <c r="U129" i="21"/>
  <c r="U128" i="21"/>
  <c r="U127" i="21"/>
  <c r="U126" i="21"/>
  <c r="U125" i="21"/>
  <c r="U124" i="21"/>
  <c r="U123" i="21"/>
  <c r="U122" i="21"/>
  <c r="U121" i="21"/>
  <c r="U120" i="21"/>
  <c r="U119" i="21"/>
  <c r="U118" i="21"/>
  <c r="U117" i="21"/>
  <c r="U116" i="21"/>
  <c r="U115" i="21"/>
  <c r="U114" i="21"/>
  <c r="U113" i="21"/>
  <c r="U112" i="21"/>
  <c r="U111" i="21"/>
  <c r="U110" i="21"/>
  <c r="U109" i="21"/>
  <c r="U108" i="21"/>
  <c r="U107" i="21"/>
  <c r="U106" i="21"/>
  <c r="U105" i="21"/>
  <c r="U104" i="21"/>
  <c r="U103" i="21"/>
  <c r="U102" i="21"/>
  <c r="U101" i="21"/>
  <c r="U100" i="21"/>
  <c r="U99" i="21"/>
  <c r="U98" i="21"/>
  <c r="U97" i="21"/>
  <c r="U96" i="21"/>
  <c r="U95" i="21"/>
  <c r="U94" i="21"/>
  <c r="U93" i="21"/>
  <c r="U92" i="21"/>
  <c r="U91" i="21"/>
  <c r="U90" i="21"/>
  <c r="U89" i="21"/>
  <c r="U88" i="21"/>
  <c r="U87" i="21"/>
  <c r="U86" i="21"/>
  <c r="U85" i="21"/>
  <c r="U84" i="21"/>
  <c r="U83" i="21"/>
  <c r="U82" i="21"/>
  <c r="U81" i="21"/>
  <c r="U80" i="21"/>
  <c r="U79" i="21"/>
  <c r="U78" i="21"/>
  <c r="U77" i="21"/>
  <c r="U76" i="21"/>
  <c r="U75" i="21"/>
  <c r="U74" i="21"/>
  <c r="U73" i="21"/>
  <c r="U72" i="21"/>
  <c r="U71" i="21"/>
  <c r="U70" i="21"/>
  <c r="U69" i="21"/>
  <c r="U68" i="21"/>
  <c r="U67" i="21"/>
  <c r="U66" i="21"/>
  <c r="U65" i="21"/>
  <c r="U64" i="21"/>
  <c r="U63" i="21"/>
  <c r="U62" i="21"/>
  <c r="U61" i="21"/>
  <c r="U60" i="21"/>
  <c r="U59" i="21"/>
  <c r="U58" i="21"/>
  <c r="U57" i="21"/>
  <c r="U56" i="21"/>
  <c r="U55" i="21"/>
  <c r="U54" i="21"/>
  <c r="U53" i="21"/>
  <c r="U52" i="21"/>
  <c r="U51" i="21"/>
  <c r="U50" i="21"/>
  <c r="U49" i="21"/>
  <c r="U48" i="21"/>
  <c r="U47" i="21"/>
  <c r="U46" i="21"/>
  <c r="U45" i="21"/>
  <c r="U44" i="21"/>
  <c r="U43" i="21"/>
  <c r="U42" i="21"/>
  <c r="U41" i="21"/>
  <c r="U40" i="21"/>
  <c r="U39" i="21"/>
  <c r="U38" i="21"/>
  <c r="U37" i="21"/>
  <c r="U36" i="21"/>
  <c r="U35" i="21"/>
  <c r="U34" i="21"/>
  <c r="U33" i="21"/>
  <c r="U32" i="21"/>
  <c r="U31" i="21"/>
  <c r="U30" i="21"/>
  <c r="U29" i="21"/>
  <c r="U28" i="21"/>
  <c r="U27" i="21"/>
  <c r="U26" i="21"/>
  <c r="U25" i="21"/>
  <c r="U24" i="21"/>
  <c r="U23" i="21"/>
  <c r="U22" i="21"/>
  <c r="U21" i="21"/>
  <c r="U20" i="21"/>
  <c r="U19" i="21"/>
  <c r="U18" i="21"/>
  <c r="U17" i="21"/>
  <c r="U16" i="21"/>
  <c r="U15" i="21"/>
  <c r="U14" i="21"/>
  <c r="U13" i="21"/>
  <c r="U12" i="21"/>
  <c r="U11" i="21"/>
  <c r="U10" i="21"/>
  <c r="U9" i="21"/>
  <c r="U8" i="21"/>
  <c r="U7" i="21"/>
  <c r="U6" i="21"/>
  <c r="U5" i="21"/>
  <c r="U4" i="21"/>
  <c r="A5" i="12"/>
  <c r="A6" i="12"/>
  <c r="A7" i="12"/>
  <c r="A8" i="12"/>
  <c r="A9" i="12"/>
  <c r="A10" i="12"/>
  <c r="A11" i="12"/>
  <c r="A12" i="12"/>
  <c r="A4" i="12"/>
  <c r="A3" i="12"/>
  <c r="X1" i="21" l="1"/>
  <c r="U1" i="21"/>
  <c r="F16" i="20"/>
  <c r="F15" i="20"/>
  <c r="F14" i="20"/>
  <c r="F13" i="20"/>
  <c r="F12" i="20"/>
  <c r="F11" i="20"/>
  <c r="F10" i="20"/>
  <c r="D9" i="20"/>
  <c r="F8" i="20"/>
  <c r="F7" i="20"/>
  <c r="F6" i="20"/>
  <c r="F5" i="20"/>
  <c r="F4" i="20"/>
  <c r="F3" i="20"/>
  <c r="B10" i="18" a="1"/>
  <c r="D10" i="18"/>
  <c r="D11" i="18"/>
  <c r="D12" i="18"/>
  <c r="D13" i="18"/>
  <c r="D14" i="18"/>
  <c r="D15" i="18"/>
  <c r="D16" i="18"/>
  <c r="B11" i="20"/>
  <c r="B8" i="20"/>
  <c r="C5" i="20"/>
  <c r="B4" i="20"/>
  <c r="B3" i="20"/>
  <c r="B13" i="20"/>
  <c r="B12" i="20"/>
  <c r="B5" i="20"/>
  <c r="B7" i="20"/>
  <c r="B10" i="20"/>
  <c r="B16" i="20"/>
  <c r="B14" i="20"/>
  <c r="B9" i="20"/>
  <c r="B6" i="20"/>
  <c r="C4" i="20"/>
  <c r="B15" i="20"/>
  <c r="C3" i="20"/>
  <c r="C11" i="20" l="1"/>
  <c r="C6" i="20"/>
  <c r="C12" i="20"/>
  <c r="C10" i="20"/>
  <c r="F9" i="20"/>
  <c r="F16" i="19"/>
  <c r="F15" i="19"/>
  <c r="F14" i="19"/>
  <c r="F13" i="19"/>
  <c r="F12" i="19"/>
  <c r="F11" i="19"/>
  <c r="F10" i="19"/>
  <c r="D9" i="19"/>
  <c r="F8" i="19"/>
  <c r="F7" i="19"/>
  <c r="F6" i="19"/>
  <c r="F5" i="19"/>
  <c r="F4" i="19"/>
  <c r="F3" i="19"/>
  <c r="F9" i="18"/>
  <c r="F16" i="18" s="1"/>
  <c r="F8" i="18"/>
  <c r="F15" i="18" s="1"/>
  <c r="F7" i="18"/>
  <c r="F14" i="18" s="1"/>
  <c r="F6" i="18"/>
  <c r="F13" i="18" s="1"/>
  <c r="F5" i="18"/>
  <c r="F12" i="18" s="1"/>
  <c r="F4" i="18"/>
  <c r="F11" i="18" s="1"/>
  <c r="F3" i="18"/>
  <c r="F10" i="18" s="1"/>
  <c r="B8" i="19"/>
  <c r="B9" i="18"/>
  <c r="C3" i="19"/>
  <c r="B7" i="19"/>
  <c r="B8" i="18"/>
  <c r="C6" i="18"/>
  <c r="B12" i="19"/>
  <c r="B14" i="19"/>
  <c r="B7" i="18"/>
  <c r="C5" i="19"/>
  <c r="B5" i="19"/>
  <c r="B4" i="19"/>
  <c r="B6" i="18"/>
  <c r="C5" i="18"/>
  <c r="B16" i="19"/>
  <c r="B13" i="19"/>
  <c r="B5" i="18"/>
  <c r="C4" i="18"/>
  <c r="B11" i="19"/>
  <c r="B3" i="19"/>
  <c r="B4" i="18"/>
  <c r="C4" i="19"/>
  <c r="B15" i="19"/>
  <c r="B6" i="19"/>
  <c r="B3" i="18"/>
  <c r="B10" i="19"/>
  <c r="B9" i="19"/>
  <c r="C3" i="18"/>
  <c r="C13" i="18" l="1"/>
  <c r="C10" i="18"/>
  <c r="C11" i="18"/>
  <c r="C12" i="18"/>
  <c r="C13" i="20"/>
  <c r="C7" i="20"/>
  <c r="B10" i="18"/>
  <c r="B11" i="18"/>
  <c r="B12" i="18"/>
  <c r="B13" i="18"/>
  <c r="B14" i="18"/>
  <c r="B15" i="18"/>
  <c r="B16" i="18"/>
  <c r="C10" i="19"/>
  <c r="C11" i="19"/>
  <c r="C6" i="19"/>
  <c r="C12" i="19"/>
  <c r="F9" i="19"/>
  <c r="C7" i="18"/>
  <c r="E47" i="5"/>
  <c r="G47" i="5"/>
  <c r="H47" i="5"/>
  <c r="C14" i="20" l="1"/>
  <c r="C8" i="20"/>
  <c r="C8" i="18"/>
  <c r="C14" i="18"/>
  <c r="C7" i="19"/>
  <c r="C13" i="19"/>
  <c r="E61" i="9"/>
  <c r="E60" i="9"/>
  <c r="E59" i="9"/>
  <c r="E58" i="9"/>
  <c r="E57" i="9"/>
  <c r="E56" i="9"/>
  <c r="E55" i="9"/>
  <c r="E54" i="9"/>
  <c r="E53" i="9"/>
  <c r="E52" i="9"/>
  <c r="E51" i="9"/>
  <c r="E50" i="9"/>
  <c r="E49" i="9"/>
  <c r="E48" i="9"/>
  <c r="E47" i="9"/>
  <c r="E46" i="9"/>
  <c r="E45" i="9"/>
  <c r="E44" i="9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5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3" i="9"/>
  <c r="E12" i="12"/>
  <c r="E11" i="12"/>
  <c r="E10" i="12"/>
  <c r="E9" i="12"/>
  <c r="E8" i="12"/>
  <c r="E7" i="12"/>
  <c r="E6" i="12"/>
  <c r="E5" i="12"/>
  <c r="E4" i="12"/>
  <c r="E3" i="12"/>
  <c r="E26" i="10"/>
  <c r="E25" i="10"/>
  <c r="E24" i="10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E8" i="10"/>
  <c r="E7" i="10"/>
  <c r="E6" i="10"/>
  <c r="E5" i="10"/>
  <c r="E4" i="10"/>
  <c r="E3" i="10"/>
  <c r="E40" i="5"/>
  <c r="E41" i="5"/>
  <c r="E42" i="5"/>
  <c r="E43" i="5"/>
  <c r="E44" i="5"/>
  <c r="E45" i="5"/>
  <c r="E46" i="5"/>
  <c r="E39" i="5"/>
  <c r="C8" i="7"/>
  <c r="C9" i="7"/>
  <c r="G3" i="12"/>
  <c r="G60" i="9"/>
  <c r="G22" i="10"/>
  <c r="G19" i="10"/>
  <c r="G12" i="10"/>
  <c r="G34" i="9"/>
  <c r="G24" i="10"/>
  <c r="G22" i="9"/>
  <c r="G36" i="9"/>
  <c r="G44" i="5"/>
  <c r="G37" i="9"/>
  <c r="G11" i="10"/>
  <c r="G23" i="9"/>
  <c r="G18" i="10"/>
  <c r="G6" i="12"/>
  <c r="G13" i="10"/>
  <c r="G15" i="9"/>
  <c r="G53" i="9"/>
  <c r="G26" i="10"/>
  <c r="G41" i="5"/>
  <c r="G4" i="10"/>
  <c r="G40" i="5"/>
  <c r="G3" i="10"/>
  <c r="G32" i="9"/>
  <c r="G55" i="9"/>
  <c r="G14" i="10"/>
  <c r="G59" i="9"/>
  <c r="G21" i="10"/>
  <c r="H37" i="9"/>
  <c r="G16" i="10"/>
  <c r="G52" i="9"/>
  <c r="G11" i="9"/>
  <c r="G30" i="9"/>
  <c r="G17" i="9"/>
  <c r="G40" i="9"/>
  <c r="G41" i="9"/>
  <c r="G35" i="9"/>
  <c r="G47" i="9"/>
  <c r="G10" i="9"/>
  <c r="G10" i="10"/>
  <c r="G17" i="10"/>
  <c r="G5" i="10"/>
  <c r="G29" i="9"/>
  <c r="G25" i="9"/>
  <c r="G8" i="9"/>
  <c r="C2" i="7"/>
  <c r="G42" i="5"/>
  <c r="G20" i="9"/>
  <c r="G12" i="9"/>
  <c r="G56" i="9"/>
  <c r="G16" i="9"/>
  <c r="C3" i="7"/>
  <c r="G50" i="9"/>
  <c r="D7" i="8"/>
  <c r="G49" i="9"/>
  <c r="G9" i="8"/>
  <c r="G39" i="5"/>
  <c r="G42" i="9"/>
  <c r="G19" i="9"/>
  <c r="G7" i="10"/>
  <c r="G20" i="10"/>
  <c r="G57" i="9"/>
  <c r="G21" i="9"/>
  <c r="G23" i="10"/>
  <c r="G5" i="12"/>
  <c r="G54" i="9"/>
  <c r="G9" i="9"/>
  <c r="H9" i="9"/>
  <c r="G15" i="10"/>
  <c r="G8" i="10"/>
  <c r="G43" i="9"/>
  <c r="D11" i="8"/>
  <c r="G12" i="12"/>
  <c r="G51" i="9"/>
  <c r="G6" i="8"/>
  <c r="G43" i="5"/>
  <c r="G27" i="9"/>
  <c r="G6" i="10"/>
  <c r="G4" i="9"/>
  <c r="G7" i="9"/>
  <c r="G18" i="9"/>
  <c r="G31" i="9"/>
  <c r="G44" i="9"/>
  <c r="D8" i="8"/>
  <c r="G5" i="8"/>
  <c r="G3" i="8"/>
  <c r="G26" i="9"/>
  <c r="G46" i="9"/>
  <c r="H11" i="9"/>
  <c r="G48" i="9"/>
  <c r="G45" i="9"/>
  <c r="G4" i="8"/>
  <c r="G38" i="9"/>
  <c r="G5" i="9"/>
  <c r="G3" i="9"/>
  <c r="G9" i="12"/>
  <c r="G24" i="9"/>
  <c r="G13" i="9"/>
  <c r="G4" i="12"/>
  <c r="G14" i="9"/>
  <c r="H14" i="9" s="1"/>
  <c r="G28" i="9"/>
  <c r="G58" i="9"/>
  <c r="G46" i="5"/>
  <c r="G6" i="9"/>
  <c r="G39" i="9"/>
  <c r="G45" i="5"/>
  <c r="G8" i="12"/>
  <c r="G9" i="10"/>
  <c r="G10" i="12"/>
  <c r="G10" i="8"/>
  <c r="G33" i="9"/>
  <c r="G11" i="12"/>
  <c r="G7" i="12"/>
  <c r="G61" i="9"/>
  <c r="G25" i="10"/>
  <c r="H25" i="9"/>
  <c r="H18" i="9"/>
  <c r="H23" i="9"/>
  <c r="H6" i="9"/>
  <c r="C9" i="20" l="1"/>
  <c r="C16" i="20" s="1"/>
  <c r="C15" i="20"/>
  <c r="C9" i="18"/>
  <c r="C16" i="18" s="1"/>
  <c r="C15" i="18"/>
  <c r="C8" i="19"/>
  <c r="C14" i="19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" i="5"/>
  <c r="AD7" i="4"/>
  <c r="AD8" i="4"/>
  <c r="AD9" i="4"/>
  <c r="AD10" i="4"/>
  <c r="AD11" i="4"/>
  <c r="AD12" i="4"/>
  <c r="AD13" i="4"/>
  <c r="AD14" i="4"/>
  <c r="AD15" i="4"/>
  <c r="AD16" i="4"/>
  <c r="AD17" i="4"/>
  <c r="AD18" i="4"/>
  <c r="AD19" i="4"/>
  <c r="AD20" i="4"/>
  <c r="AD21" i="4"/>
  <c r="AD22" i="4"/>
  <c r="AD23" i="4"/>
  <c r="AD24" i="4"/>
  <c r="AD25" i="4"/>
  <c r="AD26" i="4"/>
  <c r="AD27" i="4"/>
  <c r="AD28" i="4"/>
  <c r="AD29" i="4"/>
  <c r="AD30" i="4"/>
  <c r="AD31" i="4"/>
  <c r="AD32" i="4"/>
  <c r="AD33" i="4"/>
  <c r="AD34" i="4"/>
  <c r="AD35" i="4"/>
  <c r="AD36" i="4"/>
  <c r="AD37" i="4"/>
  <c r="AD38" i="4"/>
  <c r="AD39" i="4"/>
  <c r="AD40" i="4"/>
  <c r="AD41" i="4"/>
  <c r="AD42" i="4"/>
  <c r="AD43" i="4"/>
  <c r="AD44" i="4"/>
  <c r="AD45" i="4"/>
  <c r="AD46" i="4"/>
  <c r="AD47" i="4"/>
  <c r="AD48" i="4"/>
  <c r="AD49" i="4"/>
  <c r="AD50" i="4"/>
  <c r="AD51" i="4"/>
  <c r="AD52" i="4"/>
  <c r="AD53" i="4"/>
  <c r="AD54" i="4"/>
  <c r="AD55" i="4"/>
  <c r="AD56" i="4"/>
  <c r="AD57" i="4"/>
  <c r="AD58" i="4"/>
  <c r="AD59" i="4"/>
  <c r="AD60" i="4"/>
  <c r="AD61" i="4"/>
  <c r="AD62" i="4"/>
  <c r="AD63" i="4"/>
  <c r="AD64" i="4"/>
  <c r="AD65" i="4"/>
  <c r="AD66" i="4"/>
  <c r="AD67" i="4"/>
  <c r="AD68" i="4"/>
  <c r="AD69" i="4"/>
  <c r="AD70" i="4"/>
  <c r="AD71" i="4"/>
  <c r="AD72" i="4"/>
  <c r="AD73" i="4"/>
  <c r="AD74" i="4"/>
  <c r="AD75" i="4"/>
  <c r="AD76" i="4"/>
  <c r="AD77" i="4"/>
  <c r="AD78" i="4"/>
  <c r="AD79" i="4"/>
  <c r="AD80" i="4"/>
  <c r="AD81" i="4"/>
  <c r="AD82" i="4"/>
  <c r="AD83" i="4"/>
  <c r="AD84" i="4"/>
  <c r="AD85" i="4"/>
  <c r="AD86" i="4"/>
  <c r="AD87" i="4"/>
  <c r="AD88" i="4"/>
  <c r="AD89" i="4"/>
  <c r="AD90" i="4"/>
  <c r="AD91" i="4"/>
  <c r="AD92" i="4"/>
  <c r="AD93" i="4"/>
  <c r="AD94" i="4"/>
  <c r="AD95" i="4"/>
  <c r="AD96" i="4"/>
  <c r="AD97" i="4"/>
  <c r="AD98" i="4"/>
  <c r="AD99" i="4"/>
  <c r="AD100" i="4"/>
  <c r="AD101" i="4"/>
  <c r="AD102" i="4"/>
  <c r="AD103" i="4"/>
  <c r="AD104" i="4"/>
  <c r="AD105" i="4"/>
  <c r="AD106" i="4"/>
  <c r="AD107" i="4"/>
  <c r="AD108" i="4"/>
  <c r="AD109" i="4"/>
  <c r="AD110" i="4"/>
  <c r="AD111" i="4"/>
  <c r="AD112" i="4"/>
  <c r="AD113" i="4"/>
  <c r="AD114" i="4"/>
  <c r="AD115" i="4"/>
  <c r="AD116" i="4"/>
  <c r="AD117" i="4"/>
  <c r="AD118" i="4"/>
  <c r="AD119" i="4"/>
  <c r="AD120" i="4"/>
  <c r="AD121" i="4"/>
  <c r="AD122" i="4"/>
  <c r="AD123" i="4"/>
  <c r="AD124" i="4"/>
  <c r="AD125" i="4"/>
  <c r="AD126" i="4"/>
  <c r="AD127" i="4"/>
  <c r="AD128" i="4"/>
  <c r="AD129" i="4"/>
  <c r="AD130" i="4"/>
  <c r="AD131" i="4"/>
  <c r="AD132" i="4"/>
  <c r="AD133" i="4"/>
  <c r="AD134" i="4"/>
  <c r="AD135" i="4"/>
  <c r="AD136" i="4"/>
  <c r="AD137" i="4"/>
  <c r="AD138" i="4"/>
  <c r="AD139" i="4"/>
  <c r="AD140" i="4"/>
  <c r="AD141" i="4"/>
  <c r="AD142" i="4"/>
  <c r="AD143" i="4"/>
  <c r="AD144" i="4"/>
  <c r="AD145" i="4"/>
  <c r="AD146" i="4"/>
  <c r="AD147" i="4"/>
  <c r="AD148" i="4"/>
  <c r="AD149" i="4"/>
  <c r="AD150" i="4"/>
  <c r="AD151" i="4"/>
  <c r="AD152" i="4"/>
  <c r="AD153" i="4"/>
  <c r="AD154" i="4"/>
  <c r="AD155" i="4"/>
  <c r="AD156" i="4"/>
  <c r="AD157" i="4"/>
  <c r="AD158" i="4"/>
  <c r="AD159" i="4"/>
  <c r="AD160" i="4"/>
  <c r="AD161" i="4"/>
  <c r="AD162" i="4"/>
  <c r="AD163" i="4"/>
  <c r="AD164" i="4"/>
  <c r="AD165" i="4"/>
  <c r="AD166" i="4"/>
  <c r="AD167" i="4"/>
  <c r="AD168" i="4"/>
  <c r="AD169" i="4"/>
  <c r="AD170" i="4"/>
  <c r="AD171" i="4"/>
  <c r="AD172" i="4"/>
  <c r="AD173" i="4"/>
  <c r="AD174" i="4"/>
  <c r="AD175" i="4"/>
  <c r="AD176" i="4"/>
  <c r="AD177" i="4"/>
  <c r="AD178" i="4"/>
  <c r="AD179" i="4"/>
  <c r="AD180" i="4"/>
  <c r="AD181" i="4"/>
  <c r="AD182" i="4"/>
  <c r="AD183" i="4"/>
  <c r="AD184" i="4"/>
  <c r="AD185" i="4"/>
  <c r="AD186" i="4"/>
  <c r="AD187" i="4"/>
  <c r="AD188" i="4"/>
  <c r="AD189" i="4"/>
  <c r="AD190" i="4"/>
  <c r="AD191" i="4"/>
  <c r="AD192" i="4"/>
  <c r="AD193" i="4"/>
  <c r="AD194" i="4"/>
  <c r="AD195" i="4"/>
  <c r="AD196" i="4"/>
  <c r="AD197" i="4"/>
  <c r="AD198" i="4"/>
  <c r="AD199" i="4"/>
  <c r="AD200" i="4"/>
  <c r="AD201" i="4"/>
  <c r="AD202" i="4"/>
  <c r="AD203" i="4"/>
  <c r="AD204" i="4"/>
  <c r="AD205" i="4"/>
  <c r="AD206" i="4"/>
  <c r="AD207" i="4"/>
  <c r="AD208" i="4"/>
  <c r="AD209" i="4"/>
  <c r="AD210" i="4"/>
  <c r="AD211" i="4"/>
  <c r="AD212" i="4"/>
  <c r="AD213" i="4"/>
  <c r="AD214" i="4"/>
  <c r="AD215" i="4"/>
  <c r="AD216" i="4"/>
  <c r="AD217" i="4"/>
  <c r="AD218" i="4"/>
  <c r="AD219" i="4"/>
  <c r="AD220" i="4"/>
  <c r="AD221" i="4"/>
  <c r="AD222" i="4"/>
  <c r="AD223" i="4"/>
  <c r="AD224" i="4"/>
  <c r="AD225" i="4"/>
  <c r="AD226" i="4"/>
  <c r="AD227" i="4"/>
  <c r="AD228" i="4"/>
  <c r="AD229" i="4"/>
  <c r="AD230" i="4"/>
  <c r="AD231" i="4"/>
  <c r="AD232" i="4"/>
  <c r="AD233" i="4"/>
  <c r="AD234" i="4"/>
  <c r="AD235" i="4"/>
  <c r="AD236" i="4"/>
  <c r="AD237" i="4"/>
  <c r="AD238" i="4"/>
  <c r="AD239" i="4"/>
  <c r="AD240" i="4"/>
  <c r="AD241" i="4"/>
  <c r="AD242" i="4"/>
  <c r="AD243" i="4"/>
  <c r="AD244" i="4"/>
  <c r="AD245" i="4"/>
  <c r="AD246" i="4"/>
  <c r="AD247" i="4"/>
  <c r="AD248" i="4"/>
  <c r="AD249" i="4"/>
  <c r="AD250" i="4"/>
  <c r="AD251" i="4"/>
  <c r="AD252" i="4"/>
  <c r="AD253" i="4"/>
  <c r="AD254" i="4"/>
  <c r="AD255" i="4"/>
  <c r="AD256" i="4"/>
  <c r="AD257" i="4"/>
  <c r="AD258" i="4"/>
  <c r="AD259" i="4"/>
  <c r="AD260" i="4"/>
  <c r="AD261" i="4"/>
  <c r="AD262" i="4"/>
  <c r="AD263" i="4"/>
  <c r="AD264" i="4"/>
  <c r="AD265" i="4"/>
  <c r="AD266" i="4"/>
  <c r="AD267" i="4"/>
  <c r="AD268" i="4"/>
  <c r="AD269" i="4"/>
  <c r="AD270" i="4"/>
  <c r="AD271" i="4"/>
  <c r="AD272" i="4"/>
  <c r="AD273" i="4"/>
  <c r="AD274" i="4"/>
  <c r="AD275" i="4"/>
  <c r="AD276" i="4"/>
  <c r="AD277" i="4"/>
  <c r="AD278" i="4"/>
  <c r="AD279" i="4"/>
  <c r="AD280" i="4"/>
  <c r="AD281" i="4"/>
  <c r="AD282" i="4"/>
  <c r="AD283" i="4"/>
  <c r="AD284" i="4"/>
  <c r="AD285" i="4"/>
  <c r="AD286" i="4"/>
  <c r="AD287" i="4"/>
  <c r="AD288" i="4"/>
  <c r="AD289" i="4"/>
  <c r="AD290" i="4"/>
  <c r="AD291" i="4"/>
  <c r="AD292" i="4"/>
  <c r="AD293" i="4"/>
  <c r="AD294" i="4"/>
  <c r="AD295" i="4"/>
  <c r="AD296" i="4"/>
  <c r="AD297" i="4"/>
  <c r="AD298" i="4"/>
  <c r="AD299" i="4"/>
  <c r="AD300" i="4"/>
  <c r="AD301" i="4"/>
  <c r="AD302" i="4"/>
  <c r="AD303" i="4"/>
  <c r="AD304" i="4"/>
  <c r="AD305" i="4"/>
  <c r="AD306" i="4"/>
  <c r="AD307" i="4"/>
  <c r="AD308" i="4"/>
  <c r="AD309" i="4"/>
  <c r="AD310" i="4"/>
  <c r="AD311" i="4"/>
  <c r="AD312" i="4"/>
  <c r="AD313" i="4"/>
  <c r="AD314" i="4"/>
  <c r="AD315" i="4"/>
  <c r="AD316" i="4"/>
  <c r="AD317" i="4"/>
  <c r="AD318" i="4"/>
  <c r="AD319" i="4"/>
  <c r="AD320" i="4"/>
  <c r="AD321" i="4"/>
  <c r="AD322" i="4"/>
  <c r="AD323" i="4"/>
  <c r="AD324" i="4"/>
  <c r="AD325" i="4"/>
  <c r="AD326" i="4"/>
  <c r="AD327" i="4"/>
  <c r="AD328" i="4"/>
  <c r="AD329" i="4"/>
  <c r="AD330" i="4"/>
  <c r="AD331" i="4"/>
  <c r="AD332" i="4"/>
  <c r="AD333" i="4"/>
  <c r="AD334" i="4"/>
  <c r="AD335" i="4"/>
  <c r="AD336" i="4"/>
  <c r="AD337" i="4"/>
  <c r="AD338" i="4"/>
  <c r="AD339" i="4"/>
  <c r="AD340" i="4"/>
  <c r="AD341" i="4"/>
  <c r="AD342" i="4"/>
  <c r="AD343" i="4"/>
  <c r="AD344" i="4"/>
  <c r="AD345" i="4"/>
  <c r="AD346" i="4"/>
  <c r="AD347" i="4"/>
  <c r="AD348" i="4"/>
  <c r="AD349" i="4"/>
  <c r="AD350" i="4"/>
  <c r="AD351" i="4"/>
  <c r="AD352" i="4"/>
  <c r="AD353" i="4"/>
  <c r="AD354" i="4"/>
  <c r="AD355" i="4"/>
  <c r="AD356" i="4"/>
  <c r="AD357" i="4"/>
  <c r="AD358" i="4"/>
  <c r="AD359" i="4"/>
  <c r="AD360" i="4"/>
  <c r="AD361" i="4"/>
  <c r="AD362" i="4"/>
  <c r="AD363" i="4"/>
  <c r="AD364" i="4"/>
  <c r="AD365" i="4"/>
  <c r="AD366" i="4"/>
  <c r="AD367" i="4"/>
  <c r="AD368" i="4"/>
  <c r="AD369" i="4"/>
  <c r="AD370" i="4"/>
  <c r="AD371" i="4"/>
  <c r="AD372" i="4"/>
  <c r="AD373" i="4"/>
  <c r="AD374" i="4"/>
  <c r="AD375" i="4"/>
  <c r="AD376" i="4"/>
  <c r="AD377" i="4"/>
  <c r="AD378" i="4"/>
  <c r="AD379" i="4"/>
  <c r="AD380" i="4"/>
  <c r="AD381" i="4"/>
  <c r="AD382" i="4"/>
  <c r="AD383" i="4"/>
  <c r="AD384" i="4"/>
  <c r="AD385" i="4"/>
  <c r="AD386" i="4"/>
  <c r="AD387" i="4"/>
  <c r="AD388" i="4"/>
  <c r="AD389" i="4"/>
  <c r="AD390" i="4"/>
  <c r="AD391" i="4"/>
  <c r="AD392" i="4"/>
  <c r="AD393" i="4"/>
  <c r="AD394" i="4"/>
  <c r="AD395" i="4"/>
  <c r="AD396" i="4"/>
  <c r="AD397" i="4"/>
  <c r="AD398" i="4"/>
  <c r="AD399" i="4"/>
  <c r="AD400" i="4"/>
  <c r="AD401" i="4"/>
  <c r="AD402" i="4"/>
  <c r="AD403" i="4"/>
  <c r="AD404" i="4"/>
  <c r="AD405" i="4"/>
  <c r="AD406" i="4"/>
  <c r="AD407" i="4"/>
  <c r="AD408" i="4"/>
  <c r="AD409" i="4"/>
  <c r="AD410" i="4"/>
  <c r="AD411" i="4"/>
  <c r="AD412" i="4"/>
  <c r="AD413" i="4"/>
  <c r="AD414" i="4"/>
  <c r="AD415" i="4"/>
  <c r="AD416" i="4"/>
  <c r="AD417" i="4"/>
  <c r="AD418" i="4"/>
  <c r="AD419" i="4"/>
  <c r="AD420" i="4"/>
  <c r="AD421" i="4"/>
  <c r="AD422" i="4"/>
  <c r="AD423" i="4"/>
  <c r="AD424" i="4"/>
  <c r="AD425" i="4"/>
  <c r="AD426" i="4"/>
  <c r="AD427" i="4"/>
  <c r="AD428" i="4"/>
  <c r="AD429" i="4"/>
  <c r="AD430" i="4"/>
  <c r="AD431" i="4"/>
  <c r="AD432" i="4"/>
  <c r="AD433" i="4"/>
  <c r="AD434" i="4"/>
  <c r="AD435" i="4"/>
  <c r="AD436" i="4"/>
  <c r="AD437" i="4"/>
  <c r="AD438" i="4"/>
  <c r="AD439" i="4"/>
  <c r="AD440" i="4"/>
  <c r="AD441" i="4"/>
  <c r="AD442" i="4"/>
  <c r="AD443" i="4"/>
  <c r="AD444" i="4"/>
  <c r="AD445" i="4"/>
  <c r="AD446" i="4"/>
  <c r="AD447" i="4"/>
  <c r="AD448" i="4"/>
  <c r="AD449" i="4"/>
  <c r="AD450" i="4"/>
  <c r="AD451" i="4"/>
  <c r="AD452" i="4"/>
  <c r="AD453" i="4"/>
  <c r="AD454" i="4"/>
  <c r="AD455" i="4"/>
  <c r="AD456" i="4"/>
  <c r="AD457" i="4"/>
  <c r="AD458" i="4"/>
  <c r="AD459" i="4"/>
  <c r="AD460" i="4"/>
  <c r="AD461" i="4"/>
  <c r="AD462" i="4"/>
  <c r="AD463" i="4"/>
  <c r="AD464" i="4"/>
  <c r="AD6" i="4"/>
  <c r="H28" i="9"/>
  <c r="G7" i="8"/>
  <c r="K8" i="9"/>
  <c r="H58" i="9"/>
  <c r="G20" i="5"/>
  <c r="H8" i="10"/>
  <c r="H4" i="10"/>
  <c r="H3" i="10"/>
  <c r="K3" i="9"/>
  <c r="G5" i="5"/>
  <c r="K16" i="9"/>
  <c r="H43" i="5"/>
  <c r="H31" i="9"/>
  <c r="K14" i="9"/>
  <c r="H45" i="9"/>
  <c r="H12" i="9"/>
  <c r="K4" i="10"/>
  <c r="H52" i="9"/>
  <c r="G37" i="5"/>
  <c r="H7" i="9"/>
  <c r="H9" i="10"/>
  <c r="H5" i="10"/>
  <c r="H15" i="10"/>
  <c r="H26" i="9"/>
  <c r="G35" i="5"/>
  <c r="H40" i="5"/>
  <c r="H35" i="9"/>
  <c r="H39" i="5"/>
  <c r="G25" i="5"/>
  <c r="G3" i="5"/>
  <c r="G11" i="5"/>
  <c r="H39" i="9"/>
  <c r="M5" i="8"/>
  <c r="K12" i="9"/>
  <c r="H17" i="10"/>
  <c r="H3" i="12"/>
  <c r="G34" i="5"/>
  <c r="H19" i="10"/>
  <c r="H4" i="9"/>
  <c r="H9" i="12"/>
  <c r="M3" i="8"/>
  <c r="H47" i="9"/>
  <c r="H44" i="5"/>
  <c r="H38" i="9"/>
  <c r="H43" i="9"/>
  <c r="K13" i="9"/>
  <c r="G7" i="5"/>
  <c r="G32" i="5"/>
  <c r="K7" i="10"/>
  <c r="M10" i="8"/>
  <c r="G17" i="5"/>
  <c r="H12" i="10"/>
  <c r="H8" i="9"/>
  <c r="G28" i="5"/>
  <c r="G14" i="5"/>
  <c r="H21" i="10"/>
  <c r="G24" i="5"/>
  <c r="K10" i="9"/>
  <c r="H22" i="10"/>
  <c r="G4" i="5"/>
  <c r="H55" i="9"/>
  <c r="K5" i="10"/>
  <c r="H54" i="9"/>
  <c r="H24" i="10"/>
  <c r="G22" i="5"/>
  <c r="H19" i="9"/>
  <c r="H42" i="9"/>
  <c r="G19" i="5"/>
  <c r="H4" i="12"/>
  <c r="G29" i="5"/>
  <c r="K3" i="10"/>
  <c r="G21" i="5"/>
  <c r="H23" i="10"/>
  <c r="K19" i="9"/>
  <c r="H34" i="9"/>
  <c r="H6" i="10"/>
  <c r="G16" i="5"/>
  <c r="K18" i="9"/>
  <c r="H3" i="9"/>
  <c r="H45" i="5"/>
  <c r="G6" i="5"/>
  <c r="H12" i="12"/>
  <c r="G11" i="8"/>
  <c r="L28" i="5" s="1"/>
  <c r="H50" i="9"/>
  <c r="H20" i="9"/>
  <c r="H6" i="12"/>
  <c r="H36" i="9"/>
  <c r="M4" i="8"/>
  <c r="H10" i="12"/>
  <c r="H28" i="5"/>
  <c r="H13" i="9"/>
  <c r="H40" i="9"/>
  <c r="H41" i="9"/>
  <c r="H46" i="5"/>
  <c r="H59" i="9"/>
  <c r="H41" i="5"/>
  <c r="H30" i="9"/>
  <c r="H49" i="9"/>
  <c r="H5" i="12"/>
  <c r="H27" i="9"/>
  <c r="H17" i="9"/>
  <c r="H25" i="10"/>
  <c r="H16" i="5"/>
  <c r="G13" i="5"/>
  <c r="K8" i="10"/>
  <c r="G23" i="5"/>
  <c r="G18" i="5"/>
  <c r="G27" i="5"/>
  <c r="H10" i="10"/>
  <c r="M6" i="8"/>
  <c r="H14" i="10"/>
  <c r="H53" i="9"/>
  <c r="H5" i="9"/>
  <c r="H16" i="9"/>
  <c r="H56" i="9"/>
  <c r="G8" i="5"/>
  <c r="H8" i="12"/>
  <c r="H29" i="9"/>
  <c r="G9" i="5"/>
  <c r="K6" i="10"/>
  <c r="H7" i="10"/>
  <c r="H57" i="9"/>
  <c r="G8" i="8"/>
  <c r="H44" i="9"/>
  <c r="K34" i="9"/>
  <c r="K24" i="10"/>
  <c r="H21" i="9"/>
  <c r="G36" i="5"/>
  <c r="H36" i="5" s="1"/>
  <c r="H15" i="9"/>
  <c r="G12" i="5"/>
  <c r="G26" i="5"/>
  <c r="H61" i="9"/>
  <c r="K38" i="9"/>
  <c r="H24" i="9"/>
  <c r="G38" i="5"/>
  <c r="M9" i="8"/>
  <c r="H11" i="10"/>
  <c r="H16" i="10"/>
  <c r="K39" i="9"/>
  <c r="M7" i="8"/>
  <c r="K29" i="9"/>
  <c r="G31" i="5"/>
  <c r="H32" i="9"/>
  <c r="H51" i="9"/>
  <c r="K15" i="10"/>
  <c r="K51" i="9"/>
  <c r="H10" i="9"/>
  <c r="H26" i="10"/>
  <c r="G30" i="5"/>
  <c r="H22" i="9"/>
  <c r="H11" i="12"/>
  <c r="K45" i="9"/>
  <c r="H48" i="9"/>
  <c r="K21" i="10"/>
  <c r="H14" i="5"/>
  <c r="H42" i="5"/>
  <c r="G33" i="5"/>
  <c r="H29" i="5"/>
  <c r="C7" i="7"/>
  <c r="G10" i="5"/>
  <c r="K44" i="9"/>
  <c r="H33" i="9"/>
  <c r="M8" i="8"/>
  <c r="K23" i="10"/>
  <c r="C15" i="7"/>
  <c r="H13" i="10"/>
  <c r="K48" i="9"/>
  <c r="K47" i="9"/>
  <c r="H21" i="5"/>
  <c r="H20" i="10"/>
  <c r="H7" i="12"/>
  <c r="H18" i="10"/>
  <c r="K36" i="9"/>
  <c r="K56" i="9"/>
  <c r="H46" i="9"/>
  <c r="H60" i="9"/>
  <c r="K42" i="9"/>
  <c r="G15" i="5"/>
  <c r="K35" i="9"/>
  <c r="K16" i="10"/>
  <c r="K21" i="9"/>
  <c r="K9" i="9"/>
  <c r="K6" i="9"/>
  <c r="K23" i="9"/>
  <c r="K17" i="9"/>
  <c r="K15" i="9"/>
  <c r="K24" i="9"/>
  <c r="K5" i="9"/>
  <c r="K7" i="9"/>
  <c r="K4" i="9"/>
  <c r="K20" i="9"/>
  <c r="K11" i="9"/>
  <c r="K22" i="9"/>
  <c r="L17" i="5"/>
  <c r="K49" i="9"/>
  <c r="K27" i="9"/>
  <c r="K53" i="9"/>
  <c r="K20" i="10"/>
  <c r="K28" i="9"/>
  <c r="K25" i="10"/>
  <c r="K46" i="9"/>
  <c r="K14" i="10"/>
  <c r="K26" i="9"/>
  <c r="K60" i="9"/>
  <c r="K19" i="10"/>
  <c r="K9" i="10"/>
  <c r="K37" i="9"/>
  <c r="K10" i="10"/>
  <c r="K57" i="9"/>
  <c r="K30" i="9"/>
  <c r="K33" i="9"/>
  <c r="K25" i="9"/>
  <c r="K43" i="9"/>
  <c r="K40" i="9"/>
  <c r="K32" i="9"/>
  <c r="K17" i="10"/>
  <c r="K22" i="10"/>
  <c r="K50" i="9"/>
  <c r="K54" i="9"/>
  <c r="K18" i="10"/>
  <c r="K61" i="9"/>
  <c r="K26" i="10"/>
  <c r="K31" i="9"/>
  <c r="K12" i="10"/>
  <c r="K59" i="9"/>
  <c r="K41" i="9"/>
  <c r="K52" i="9"/>
  <c r="K11" i="10"/>
  <c r="K55" i="9"/>
  <c r="K58" i="9"/>
  <c r="H15" i="5"/>
  <c r="L15" i="5"/>
  <c r="N10" i="8"/>
  <c r="N8" i="8"/>
  <c r="N3" i="8"/>
  <c r="N6" i="8"/>
  <c r="N9" i="8"/>
  <c r="N7" i="8"/>
  <c r="N4" i="8"/>
  <c r="N5" i="8"/>
  <c r="B31" i="16" l="1"/>
  <c r="B6" i="16"/>
  <c r="B28" i="16"/>
  <c r="N19" i="18"/>
  <c r="N19" i="20"/>
  <c r="N19" i="19"/>
  <c r="B36" i="16"/>
  <c r="B25" i="16"/>
  <c r="B37" i="16"/>
  <c r="B29" i="16"/>
  <c r="B34" i="16"/>
  <c r="B20" i="16"/>
  <c r="B22" i="16"/>
  <c r="B32" i="16"/>
  <c r="B23" i="16"/>
  <c r="B30" i="16"/>
  <c r="B33" i="16"/>
  <c r="B38" i="16"/>
  <c r="B14" i="17"/>
  <c r="B12" i="17"/>
  <c r="B17" i="17"/>
  <c r="B7" i="16"/>
  <c r="B5" i="16"/>
  <c r="B9" i="17"/>
  <c r="B8" i="16"/>
  <c r="B5" i="17"/>
  <c r="B19" i="17"/>
  <c r="B7" i="17"/>
  <c r="B6" i="17"/>
  <c r="B13" i="17"/>
  <c r="B58" i="17"/>
  <c r="B27" i="16"/>
  <c r="B21" i="17"/>
  <c r="B18" i="17"/>
  <c r="B20" i="17"/>
  <c r="B4" i="17"/>
  <c r="B11" i="17"/>
  <c r="B16" i="17"/>
  <c r="B10" i="17"/>
  <c r="B40" i="16"/>
  <c r="B15" i="17"/>
  <c r="B26" i="16"/>
  <c r="B24" i="16"/>
  <c r="B35" i="16"/>
  <c r="C15" i="19"/>
  <c r="C9" i="19"/>
  <c r="C16" i="19" s="1"/>
  <c r="B26" i="17"/>
  <c r="B34" i="17"/>
  <c r="B33" i="17"/>
  <c r="B38" i="17"/>
  <c r="B36" i="17"/>
  <c r="B45" i="17"/>
  <c r="B39" i="16"/>
  <c r="B49" i="17"/>
  <c r="B54" i="17"/>
  <c r="B37" i="17"/>
  <c r="B23" i="17"/>
  <c r="B47" i="17"/>
  <c r="B21" i="16"/>
  <c r="B50" i="17"/>
  <c r="B51" i="17"/>
  <c r="B32" i="17"/>
  <c r="B27" i="17"/>
  <c r="B31" i="17"/>
  <c r="B35" i="17"/>
  <c r="B25" i="17"/>
  <c r="B28" i="17"/>
  <c r="B48" i="17"/>
  <c r="B52" i="17"/>
  <c r="B56" i="17"/>
  <c r="B29" i="17"/>
  <c r="B9" i="16"/>
  <c r="B44" i="17"/>
  <c r="B53" i="17"/>
  <c r="B57" i="17"/>
  <c r="B41" i="17"/>
  <c r="B24" i="17"/>
  <c r="B41" i="16"/>
  <c r="B55" i="17"/>
  <c r="B40" i="17"/>
  <c r="B22" i="17"/>
  <c r="B30" i="17"/>
  <c r="B42" i="17"/>
  <c r="B39" i="17"/>
  <c r="B43" i="17"/>
  <c r="B46" i="17"/>
  <c r="B4" i="16"/>
  <c r="B17" i="13"/>
  <c r="S7" i="1"/>
  <c r="L14" i="5"/>
  <c r="S424" i="4"/>
  <c r="S360" i="4"/>
  <c r="S296" i="4"/>
  <c r="S232" i="4"/>
  <c r="S168" i="4"/>
  <c r="S104" i="4"/>
  <c r="S40" i="4"/>
  <c r="S439" i="4"/>
  <c r="S375" i="4"/>
  <c r="S311" i="4"/>
  <c r="S247" i="4"/>
  <c r="S183" i="4"/>
  <c r="S119" i="4"/>
  <c r="S55" i="4"/>
  <c r="S454" i="4"/>
  <c r="S390" i="4"/>
  <c r="S386" i="4"/>
  <c r="S299" i="4"/>
  <c r="S213" i="4"/>
  <c r="S129" i="4"/>
  <c r="S43" i="4"/>
  <c r="S410" i="4"/>
  <c r="S318" i="4"/>
  <c r="S222" i="4"/>
  <c r="S138" i="4"/>
  <c r="S42" i="4"/>
  <c r="S361" i="4"/>
  <c r="S189" i="4"/>
  <c r="S29" i="4"/>
  <c r="S326" i="4"/>
  <c r="S166" i="4"/>
  <c r="S393" i="4"/>
  <c r="S37" i="4"/>
  <c r="S395" i="4"/>
  <c r="S221" i="4"/>
  <c r="S41" i="4"/>
  <c r="S294" i="4"/>
  <c r="S102" i="4"/>
  <c r="S197" i="4"/>
  <c r="S187" i="4"/>
  <c r="S162" i="4"/>
  <c r="S369" i="4"/>
  <c r="S219" i="4"/>
  <c r="S442" i="4"/>
  <c r="S346" i="4"/>
  <c r="S260" i="4"/>
  <c r="S174" i="4"/>
  <c r="S90" i="4"/>
  <c r="S452" i="4"/>
  <c r="S355" i="4"/>
  <c r="S269" i="4"/>
  <c r="S185" i="4"/>
  <c r="S99" i="4"/>
  <c r="S13" i="4"/>
  <c r="S364" i="4"/>
  <c r="S278" i="4"/>
  <c r="S118" i="4"/>
  <c r="R448" i="4"/>
  <c r="R384" i="4"/>
  <c r="R320" i="4"/>
  <c r="R256" i="4"/>
  <c r="R192" i="4"/>
  <c r="R128" i="4"/>
  <c r="R64" i="4"/>
  <c r="R390" i="4"/>
  <c r="R110" i="4"/>
  <c r="R85" i="4"/>
  <c r="R34" i="4"/>
  <c r="R431" i="4"/>
  <c r="R367" i="4"/>
  <c r="R303" i="4"/>
  <c r="R239" i="4"/>
  <c r="R175" i="4"/>
  <c r="R111" i="4"/>
  <c r="R47" i="4"/>
  <c r="R446" i="4"/>
  <c r="R366" i="4"/>
  <c r="R294" i="4"/>
  <c r="R150" i="4"/>
  <c r="R141" i="4"/>
  <c r="R218" i="4"/>
  <c r="R262" i="4"/>
  <c r="R54" i="4"/>
  <c r="R362" i="4"/>
  <c r="R97" i="4"/>
  <c r="R413" i="4"/>
  <c r="R349" i="4"/>
  <c r="R285" i="4"/>
  <c r="R197" i="4"/>
  <c r="R386" i="4"/>
  <c r="R113" i="4"/>
  <c r="R412" i="4"/>
  <c r="R348" i="4"/>
  <c r="R284" i="4"/>
  <c r="R220" i="4"/>
  <c r="R156" i="4"/>
  <c r="R92" i="4"/>
  <c r="R28" i="4"/>
  <c r="R219" i="4"/>
  <c r="R99" i="4"/>
  <c r="R234" i="4"/>
  <c r="R451" i="4"/>
  <c r="R387" i="4"/>
  <c r="R315" i="4"/>
  <c r="R211" i="4"/>
  <c r="R75" i="4"/>
  <c r="R210" i="4"/>
  <c r="R450" i="4"/>
  <c r="R338" i="4"/>
  <c r="R137" i="4"/>
  <c r="R409" i="4"/>
  <c r="R345" i="4"/>
  <c r="R281" i="4"/>
  <c r="R217" i="4"/>
  <c r="R6" i="4"/>
  <c r="V162" i="4"/>
  <c r="V197" i="4"/>
  <c r="H17" i="5"/>
  <c r="S416" i="4"/>
  <c r="S352" i="4"/>
  <c r="S288" i="4"/>
  <c r="S224" i="4"/>
  <c r="S160" i="4"/>
  <c r="S96" i="4"/>
  <c r="S32" i="4"/>
  <c r="S431" i="4"/>
  <c r="S367" i="4"/>
  <c r="S303" i="4"/>
  <c r="S239" i="4"/>
  <c r="S175" i="4"/>
  <c r="S111" i="4"/>
  <c r="S47" i="4"/>
  <c r="S446" i="4"/>
  <c r="V446" i="4" s="1"/>
  <c r="S382" i="4"/>
  <c r="S373" i="4"/>
  <c r="S289" i="4"/>
  <c r="S203" i="4"/>
  <c r="S117" i="4"/>
  <c r="S33" i="4"/>
  <c r="S396" i="4"/>
  <c r="S308" i="4"/>
  <c r="S212" i="4"/>
  <c r="S126" i="4"/>
  <c r="S30" i="4"/>
  <c r="S339" i="4"/>
  <c r="S169" i="4"/>
  <c r="S9" i="4"/>
  <c r="V9" i="4" s="1"/>
  <c r="S306" i="4"/>
  <c r="S156" i="4"/>
  <c r="S325" i="4"/>
  <c r="V325" i="4" s="1"/>
  <c r="S172" i="4"/>
  <c r="S371" i="4"/>
  <c r="S201" i="4"/>
  <c r="S19" i="4"/>
  <c r="V19" i="4" s="1"/>
  <c r="S274" i="4"/>
  <c r="S82" i="4"/>
  <c r="S155" i="4"/>
  <c r="S59" i="4"/>
  <c r="S86" i="4"/>
  <c r="S357" i="4"/>
  <c r="V357" i="4" s="1"/>
  <c r="S165" i="4"/>
  <c r="S428" i="4"/>
  <c r="S334" i="4"/>
  <c r="S250" i="4"/>
  <c r="S164" i="4"/>
  <c r="S78" i="4"/>
  <c r="S441" i="4"/>
  <c r="S345" i="4"/>
  <c r="S259" i="4"/>
  <c r="S173" i="4"/>
  <c r="S89" i="4"/>
  <c r="S451" i="4"/>
  <c r="S354" i="4"/>
  <c r="S268" i="4"/>
  <c r="S98" i="4"/>
  <c r="R440" i="4"/>
  <c r="R376" i="4"/>
  <c r="R312" i="4"/>
  <c r="R248" i="4"/>
  <c r="R184" i="4"/>
  <c r="R120" i="4"/>
  <c r="R56" i="4"/>
  <c r="R270" i="4"/>
  <c r="R86" i="4"/>
  <c r="R53" i="4"/>
  <c r="R161" i="4"/>
  <c r="R423" i="4"/>
  <c r="R359" i="4"/>
  <c r="R295" i="4"/>
  <c r="R231" i="4"/>
  <c r="R167" i="4"/>
  <c r="R103" i="4"/>
  <c r="R39" i="4"/>
  <c r="R438" i="4"/>
  <c r="R358" i="4"/>
  <c r="R286" i="4"/>
  <c r="R118" i="4"/>
  <c r="R109" i="4"/>
  <c r="R170" i="4"/>
  <c r="R230" i="4"/>
  <c r="R30" i="4"/>
  <c r="R242" i="4"/>
  <c r="R33" i="4"/>
  <c r="R405" i="4"/>
  <c r="R341" i="4"/>
  <c r="R277" i="4"/>
  <c r="R189" i="4"/>
  <c r="R322" i="4"/>
  <c r="R25" i="4"/>
  <c r="R404" i="4"/>
  <c r="R340" i="4"/>
  <c r="R276" i="4"/>
  <c r="R212" i="4"/>
  <c r="R148" i="4"/>
  <c r="R84" i="4"/>
  <c r="R20" i="4"/>
  <c r="R203" i="4"/>
  <c r="R83" i="4"/>
  <c r="R178" i="4"/>
  <c r="R443" i="4"/>
  <c r="R379" i="4"/>
  <c r="R307" i="4"/>
  <c r="R195" i="4"/>
  <c r="R59" i="4"/>
  <c r="R162" i="4"/>
  <c r="R442" i="4"/>
  <c r="R330" i="4"/>
  <c r="R65" i="4"/>
  <c r="R401" i="4"/>
  <c r="R337" i="4"/>
  <c r="R273" i="4"/>
  <c r="R209" i="4"/>
  <c r="W219" i="4"/>
  <c r="W197" i="4"/>
  <c r="V47" i="4"/>
  <c r="V111" i="4"/>
  <c r="V175" i="4"/>
  <c r="V239" i="4"/>
  <c r="V303" i="4"/>
  <c r="V367" i="4"/>
  <c r="V431" i="4"/>
  <c r="V32" i="4"/>
  <c r="V96" i="4"/>
  <c r="V160" i="4"/>
  <c r="V224" i="4"/>
  <c r="V288" i="4"/>
  <c r="V352" i="4"/>
  <c r="V416" i="4"/>
  <c r="V172" i="4"/>
  <c r="V428" i="4"/>
  <c r="V37" i="4"/>
  <c r="V13" i="4"/>
  <c r="V219" i="4"/>
  <c r="V369" i="4"/>
  <c r="V274" i="4"/>
  <c r="S408" i="4"/>
  <c r="V408" i="4" s="1"/>
  <c r="S344" i="4"/>
  <c r="V344" i="4" s="1"/>
  <c r="S280" i="4"/>
  <c r="V280" i="4" s="1"/>
  <c r="S216" i="4"/>
  <c r="V216" i="4" s="1"/>
  <c r="S152" i="4"/>
  <c r="V152" i="4" s="1"/>
  <c r="S88" i="4"/>
  <c r="V88" i="4" s="1"/>
  <c r="S24" i="4"/>
  <c r="V24" i="4" s="1"/>
  <c r="S423" i="4"/>
  <c r="V423" i="4" s="1"/>
  <c r="S359" i="4"/>
  <c r="V359" i="4" s="1"/>
  <c r="S295" i="4"/>
  <c r="V295" i="4" s="1"/>
  <c r="S231" i="4"/>
  <c r="V231" i="4" s="1"/>
  <c r="S167" i="4"/>
  <c r="V167" i="4" s="1"/>
  <c r="S103" i="4"/>
  <c r="V103" i="4" s="1"/>
  <c r="S39" i="4"/>
  <c r="V39" i="4" s="1"/>
  <c r="S438" i="4"/>
  <c r="S461" i="4"/>
  <c r="S363" i="4"/>
  <c r="V363" i="4" s="1"/>
  <c r="S277" i="4"/>
  <c r="S193" i="4"/>
  <c r="S107" i="4"/>
  <c r="S21" i="4"/>
  <c r="S385" i="4"/>
  <c r="S286" i="4"/>
  <c r="W286" i="4" s="1"/>
  <c r="S202" i="4"/>
  <c r="S116" i="4"/>
  <c r="S20" i="4"/>
  <c r="S317" i="4"/>
  <c r="S147" i="4"/>
  <c r="S444" i="4"/>
  <c r="S284" i="4"/>
  <c r="S134" i="4"/>
  <c r="S305" i="4"/>
  <c r="S76" i="4"/>
  <c r="S349" i="4"/>
  <c r="V349" i="4" s="1"/>
  <c r="S179" i="4"/>
  <c r="V179" i="4" s="1"/>
  <c r="S458" i="4"/>
  <c r="S252" i="4"/>
  <c r="V252" i="4" s="1"/>
  <c r="S60" i="4"/>
  <c r="S123" i="4"/>
  <c r="V123" i="4" s="1"/>
  <c r="S17" i="4"/>
  <c r="V17" i="4" s="1"/>
  <c r="S34" i="4"/>
  <c r="W34" i="4" s="1"/>
  <c r="S347" i="4"/>
  <c r="S145" i="4"/>
  <c r="S417" i="4"/>
  <c r="S324" i="4"/>
  <c r="S238" i="4"/>
  <c r="S154" i="4"/>
  <c r="S68" i="4"/>
  <c r="S427" i="4"/>
  <c r="V427" i="4" s="1"/>
  <c r="S333" i="4"/>
  <c r="S249" i="4"/>
  <c r="S163" i="4"/>
  <c r="S77" i="4"/>
  <c r="S437" i="4"/>
  <c r="S342" i="4"/>
  <c r="V342" i="4" s="1"/>
  <c r="S258" i="4"/>
  <c r="V258" i="4" s="1"/>
  <c r="S44" i="4"/>
  <c r="R432" i="4"/>
  <c r="R368" i="4"/>
  <c r="R304" i="4"/>
  <c r="R240" i="4"/>
  <c r="R176" i="4"/>
  <c r="R112" i="4"/>
  <c r="R48" i="4"/>
  <c r="R238" i="4"/>
  <c r="R62" i="4"/>
  <c r="R29" i="4"/>
  <c r="R81" i="4"/>
  <c r="R415" i="4"/>
  <c r="R351" i="4"/>
  <c r="R287" i="4"/>
  <c r="R223" i="4"/>
  <c r="R159" i="4"/>
  <c r="R95" i="4"/>
  <c r="R31" i="4"/>
  <c r="R422" i="4"/>
  <c r="R350" i="4"/>
  <c r="R278" i="4"/>
  <c r="R94" i="4"/>
  <c r="R77" i="4"/>
  <c r="R114" i="4"/>
  <c r="R206" i="4"/>
  <c r="R205" i="4"/>
  <c r="R186" i="4"/>
  <c r="R461" i="4"/>
  <c r="R397" i="4"/>
  <c r="R333" i="4"/>
  <c r="R269" i="4"/>
  <c r="R181" i="4"/>
  <c r="R282" i="4"/>
  <c r="R460" i="4"/>
  <c r="R396" i="4"/>
  <c r="R332" i="4"/>
  <c r="R268" i="4"/>
  <c r="W268" i="4" s="1"/>
  <c r="R204" i="4"/>
  <c r="R140" i="4"/>
  <c r="R76" i="4"/>
  <c r="R12" i="4"/>
  <c r="R187" i="4"/>
  <c r="W187" i="4" s="1"/>
  <c r="R67" i="4"/>
  <c r="R122" i="4"/>
  <c r="R435" i="4"/>
  <c r="R371" i="4"/>
  <c r="R299" i="4"/>
  <c r="R179" i="4"/>
  <c r="W179" i="4" s="1"/>
  <c r="R43" i="4"/>
  <c r="R106" i="4"/>
  <c r="R434" i="4"/>
  <c r="R298" i="4"/>
  <c r="R457" i="4"/>
  <c r="R393" i="4"/>
  <c r="R329" i="4"/>
  <c r="R265" i="4"/>
  <c r="R201" i="4"/>
  <c r="S464" i="4"/>
  <c r="S400" i="4"/>
  <c r="S336" i="4"/>
  <c r="S272" i="4"/>
  <c r="S208" i="4"/>
  <c r="S144" i="4"/>
  <c r="S80" i="4"/>
  <c r="S16" i="4"/>
  <c r="S415" i="4"/>
  <c r="S351" i="4"/>
  <c r="S287" i="4"/>
  <c r="S223" i="4"/>
  <c r="S159" i="4"/>
  <c r="S95" i="4"/>
  <c r="S31" i="4"/>
  <c r="S430" i="4"/>
  <c r="S450" i="4"/>
  <c r="S353" i="4"/>
  <c r="S267" i="4"/>
  <c r="S440" i="4"/>
  <c r="S312" i="4"/>
  <c r="S184" i="4"/>
  <c r="S56" i="4"/>
  <c r="S391" i="4"/>
  <c r="S263" i="4"/>
  <c r="S135" i="4"/>
  <c r="S7" i="4"/>
  <c r="S411" i="4"/>
  <c r="S235" i="4"/>
  <c r="S85" i="4"/>
  <c r="V85" i="4" s="1"/>
  <c r="S421" i="4"/>
  <c r="S254" i="4"/>
  <c r="S106" i="4"/>
  <c r="W106" i="4" s="1"/>
  <c r="S409" i="4"/>
  <c r="V409" i="4" s="1"/>
  <c r="S115" i="4"/>
  <c r="S338" i="4"/>
  <c r="S70" i="4"/>
  <c r="S22" i="4"/>
  <c r="S265" i="4"/>
  <c r="S394" i="4"/>
  <c r="S124" i="4"/>
  <c r="S49" i="4"/>
  <c r="S457" i="4"/>
  <c r="W457" i="4" s="1"/>
  <c r="S273" i="4"/>
  <c r="W273" i="4" s="1"/>
  <c r="S389" i="4"/>
  <c r="S270" i="4"/>
  <c r="S122" i="4"/>
  <c r="V122" i="4" s="1"/>
  <c r="S413" i="4"/>
  <c r="W413" i="4" s="1"/>
  <c r="S291" i="4"/>
  <c r="S141" i="4"/>
  <c r="S25" i="4"/>
  <c r="W25" i="4" s="1"/>
  <c r="S310" i="4"/>
  <c r="S12" i="4"/>
  <c r="R400" i="4"/>
  <c r="R288" i="4"/>
  <c r="R200" i="4"/>
  <c r="R88" i="4"/>
  <c r="R214" i="4"/>
  <c r="R157" i="4"/>
  <c r="R463" i="4"/>
  <c r="R375" i="4"/>
  <c r="R263" i="4"/>
  <c r="W263" i="4" s="1"/>
  <c r="R151" i="4"/>
  <c r="R63" i="4"/>
  <c r="R406" i="4"/>
  <c r="R302" i="4"/>
  <c r="R22" i="4"/>
  <c r="R66" i="4"/>
  <c r="R102" i="4"/>
  <c r="R82" i="4"/>
  <c r="W82" i="4" s="1"/>
  <c r="R421" i="4"/>
  <c r="W421" i="4" s="1"/>
  <c r="R309" i="4"/>
  <c r="R149" i="4"/>
  <c r="R58" i="4"/>
  <c r="R380" i="4"/>
  <c r="R292" i="4"/>
  <c r="R180" i="4"/>
  <c r="R68" i="4"/>
  <c r="R251" i="4"/>
  <c r="R35" i="4"/>
  <c r="R459" i="4"/>
  <c r="R347" i="4"/>
  <c r="R163" i="4"/>
  <c r="R306" i="4"/>
  <c r="R418" i="4"/>
  <c r="R26" i="4"/>
  <c r="R369" i="4"/>
  <c r="R257" i="4"/>
  <c r="R89" i="4"/>
  <c r="W89" i="4" s="1"/>
  <c r="W95" i="4"/>
  <c r="W295" i="4"/>
  <c r="W440" i="4"/>
  <c r="W386" i="4"/>
  <c r="W347" i="4"/>
  <c r="W446" i="4"/>
  <c r="W238" i="4"/>
  <c r="W390" i="4"/>
  <c r="W277" i="4"/>
  <c r="V31" i="4"/>
  <c r="V287" i="4"/>
  <c r="V80" i="4"/>
  <c r="V336" i="4"/>
  <c r="V49" i="4"/>
  <c r="V60" i="4"/>
  <c r="V86" i="4"/>
  <c r="V90" i="4"/>
  <c r="V324" i="4"/>
  <c r="V430" i="4"/>
  <c r="V107" i="4"/>
  <c r="V289" i="4"/>
  <c r="V421" i="4"/>
  <c r="V371" i="4"/>
  <c r="V138" i="4"/>
  <c r="V299" i="4"/>
  <c r="U151" i="4"/>
  <c r="U223" i="4"/>
  <c r="U295" i="4"/>
  <c r="U367" i="4"/>
  <c r="U431" i="4"/>
  <c r="U288" i="4"/>
  <c r="U81" i="4"/>
  <c r="U85" i="4"/>
  <c r="U409" i="4"/>
  <c r="U218" i="4"/>
  <c r="U302" i="4"/>
  <c r="U187" i="4"/>
  <c r="U92" i="4"/>
  <c r="U422" i="4"/>
  <c r="U157" i="4"/>
  <c r="U329" i="4"/>
  <c r="U58" i="4"/>
  <c r="U59" i="4"/>
  <c r="U404" i="4"/>
  <c r="U84" i="4"/>
  <c r="L27" i="5"/>
  <c r="C6" i="16"/>
  <c r="D24" i="16"/>
  <c r="D38" i="17"/>
  <c r="C22" i="17"/>
  <c r="D21" i="16"/>
  <c r="C57" i="17"/>
  <c r="C29" i="16"/>
  <c r="R9" i="8"/>
  <c r="D30" i="17"/>
  <c r="H6" i="5"/>
  <c r="C54" i="17"/>
  <c r="C6" i="17"/>
  <c r="D37" i="16"/>
  <c r="C33" i="17"/>
  <c r="C41" i="17"/>
  <c r="C44" i="17"/>
  <c r="D30" i="16"/>
  <c r="C4" i="16"/>
  <c r="R10" i="8"/>
  <c r="D9" i="17"/>
  <c r="C28" i="16"/>
  <c r="C56" i="17"/>
  <c r="C23" i="16"/>
  <c r="D39" i="16"/>
  <c r="C32" i="16"/>
  <c r="C20" i="16"/>
  <c r="D35" i="17"/>
  <c r="L7" i="5"/>
  <c r="H32" i="5"/>
  <c r="K3" i="12" a="1"/>
  <c r="U163" i="4"/>
  <c r="U83" i="4"/>
  <c r="U97" i="4"/>
  <c r="U220" i="4"/>
  <c r="U212" i="4"/>
  <c r="U277" i="4"/>
  <c r="U286" i="4"/>
  <c r="U405" i="4"/>
  <c r="C7" i="17"/>
  <c r="D6" i="17"/>
  <c r="D54" i="17"/>
  <c r="C17" i="13"/>
  <c r="C47" i="17"/>
  <c r="D22" i="16"/>
  <c r="C28" i="17"/>
  <c r="H35" i="5"/>
  <c r="C53" i="17"/>
  <c r="C24" i="17"/>
  <c r="D22" i="17"/>
  <c r="H7" i="5"/>
  <c r="C36" i="16"/>
  <c r="D40" i="17"/>
  <c r="H19" i="5"/>
  <c r="H12" i="5"/>
  <c r="D56" i="17"/>
  <c r="C26" i="17"/>
  <c r="L20" i="5"/>
  <c r="U167" i="4"/>
  <c r="U48" i="4"/>
  <c r="U240" i="4"/>
  <c r="U33" i="4"/>
  <c r="U86" i="4"/>
  <c r="U345" i="4"/>
  <c r="U294" i="4"/>
  <c r="U201" i="4"/>
  <c r="U106" i="4"/>
  <c r="U412" i="4"/>
  <c r="U34" i="4"/>
  <c r="U149" i="4"/>
  <c r="L32" i="5"/>
  <c r="D9" i="16"/>
  <c r="R6" i="8"/>
  <c r="D28" i="16"/>
  <c r="H9" i="5"/>
  <c r="C24" i="16"/>
  <c r="D28" i="17"/>
  <c r="L9" i="5"/>
  <c r="H26" i="5"/>
  <c r="H25" i="5"/>
  <c r="L12" i="5"/>
  <c r="R132" i="4"/>
  <c r="U132" i="4" s="1"/>
  <c r="W409" i="4"/>
  <c r="S432" i="4"/>
  <c r="S304" i="4"/>
  <c r="S176" i="4"/>
  <c r="V176" i="4" s="1"/>
  <c r="S48" i="4"/>
  <c r="S383" i="4"/>
  <c r="V383" i="4" s="1"/>
  <c r="S255" i="4"/>
  <c r="S127" i="4"/>
  <c r="V127" i="4" s="1"/>
  <c r="S462" i="4"/>
  <c r="V462" i="4" s="1"/>
  <c r="S397" i="4"/>
  <c r="V397" i="4" s="1"/>
  <c r="S225" i="4"/>
  <c r="S75" i="4"/>
  <c r="W75" i="4" s="1"/>
  <c r="S372" i="4"/>
  <c r="S244" i="4"/>
  <c r="S94" i="4"/>
  <c r="S381" i="4"/>
  <c r="S93" i="4"/>
  <c r="S262" i="4"/>
  <c r="S50" i="4"/>
  <c r="V50" i="4" s="1"/>
  <c r="S298" i="4"/>
  <c r="W298" i="4" s="1"/>
  <c r="S243" i="4"/>
  <c r="S370" i="4"/>
  <c r="S38" i="4"/>
  <c r="S204" i="4"/>
  <c r="W204" i="4" s="1"/>
  <c r="S443" i="4"/>
  <c r="W443" i="4" s="1"/>
  <c r="S251" i="4"/>
  <c r="V251" i="4" s="1"/>
  <c r="S378" i="4"/>
  <c r="V378" i="4" s="1"/>
  <c r="S228" i="4"/>
  <c r="S110" i="4"/>
  <c r="V110" i="4" s="1"/>
  <c r="S402" i="4"/>
  <c r="S281" i="4"/>
  <c r="W281" i="4" s="1"/>
  <c r="S131" i="4"/>
  <c r="S426" i="4"/>
  <c r="S300" i="4"/>
  <c r="V300" i="4" s="1"/>
  <c r="S130" i="4"/>
  <c r="R392" i="4"/>
  <c r="R280" i="4"/>
  <c r="W280" i="4" s="1"/>
  <c r="R168" i="4"/>
  <c r="W168" i="4" s="1"/>
  <c r="R80" i="4"/>
  <c r="W80" i="4" s="1"/>
  <c r="R190" i="4"/>
  <c r="U190" i="4" s="1"/>
  <c r="R125" i="4"/>
  <c r="U125" i="4" s="1"/>
  <c r="R455" i="4"/>
  <c r="R343" i="4"/>
  <c r="R255" i="4"/>
  <c r="W255" i="4" s="1"/>
  <c r="R143" i="4"/>
  <c r="R55" i="4"/>
  <c r="R398" i="4"/>
  <c r="R254" i="4"/>
  <c r="R221" i="4"/>
  <c r="W221" i="4" s="1"/>
  <c r="R169" i="4"/>
  <c r="R78" i="4"/>
  <c r="R50" i="4"/>
  <c r="W50" i="4" s="1"/>
  <c r="R389" i="4"/>
  <c r="R301" i="4"/>
  <c r="R117" i="4"/>
  <c r="W117" i="4" s="1"/>
  <c r="R185" i="4"/>
  <c r="R372" i="4"/>
  <c r="R260" i="4"/>
  <c r="W260" i="4" s="1"/>
  <c r="R172" i="4"/>
  <c r="U172" i="4" s="1"/>
  <c r="R60" i="4"/>
  <c r="R235" i="4"/>
  <c r="R19" i="4"/>
  <c r="R427" i="4"/>
  <c r="R331" i="4"/>
  <c r="R147" i="4"/>
  <c r="R266" i="4"/>
  <c r="R394" i="4"/>
  <c r="R449" i="4"/>
  <c r="R361" i="4"/>
  <c r="W361" i="4" s="1"/>
  <c r="R249" i="4"/>
  <c r="R41" i="4"/>
  <c r="W103" i="4"/>
  <c r="W303" i="4"/>
  <c r="W415" i="4"/>
  <c r="W88" i="4"/>
  <c r="W288" i="4"/>
  <c r="W369" i="4"/>
  <c r="W450" i="4"/>
  <c r="W312" i="4"/>
  <c r="W162" i="4"/>
  <c r="W99" i="4"/>
  <c r="W147" i="4"/>
  <c r="W68" i="4"/>
  <c r="W278" i="4"/>
  <c r="W451" i="4"/>
  <c r="W262" i="4"/>
  <c r="W85" i="4"/>
  <c r="W461" i="4"/>
  <c r="V55" i="4"/>
  <c r="V135" i="4"/>
  <c r="V311" i="4"/>
  <c r="V391" i="4"/>
  <c r="V104" i="4"/>
  <c r="V184" i="4"/>
  <c r="V360" i="4"/>
  <c r="V440" i="4"/>
  <c r="V98" i="4"/>
  <c r="V204" i="4"/>
  <c r="V310" i="4"/>
  <c r="V438" i="4"/>
  <c r="V99" i="4"/>
  <c r="V333" i="4"/>
  <c r="V441" i="4"/>
  <c r="V228" i="4"/>
  <c r="V334" i="4"/>
  <c r="V442" i="4"/>
  <c r="V273" i="4"/>
  <c r="V294" i="4"/>
  <c r="V43" i="4"/>
  <c r="V372" i="4"/>
  <c r="V129" i="4"/>
  <c r="V443" i="4"/>
  <c r="V402" i="4"/>
  <c r="V201" i="4"/>
  <c r="V393" i="4"/>
  <c r="V117" i="4"/>
  <c r="U159" i="4"/>
  <c r="U231" i="4"/>
  <c r="U303" i="4"/>
  <c r="U375" i="4"/>
  <c r="U168" i="4"/>
  <c r="U25" i="4"/>
  <c r="U89" i="4"/>
  <c r="U268" i="4"/>
  <c r="U438" i="4"/>
  <c r="U75" i="4"/>
  <c r="U249" i="4"/>
  <c r="U333" i="4"/>
  <c r="U398" i="4"/>
  <c r="U209" i="4"/>
  <c r="U379" i="4"/>
  <c r="U114" i="4"/>
  <c r="U179" i="4"/>
  <c r="U349" i="4"/>
  <c r="U266" i="4"/>
  <c r="U28" i="4"/>
  <c r="U390" i="4"/>
  <c r="U19" i="4"/>
  <c r="U446" i="4"/>
  <c r="U117" i="4"/>
  <c r="L33" i="5"/>
  <c r="D38" i="16"/>
  <c r="L6" i="5"/>
  <c r="H31" i="5"/>
  <c r="L21" i="5"/>
  <c r="C27" i="17"/>
  <c r="L30" i="5"/>
  <c r="J39" i="5"/>
  <c r="V346" i="4"/>
  <c r="V444" i="4"/>
  <c r="V413" i="4"/>
  <c r="U239" i="4"/>
  <c r="U112" i="4"/>
  <c r="U304" i="4"/>
  <c r="U368" i="4"/>
  <c r="U278" i="4"/>
  <c r="U450" i="4"/>
  <c r="U238" i="4"/>
  <c r="U66" i="4"/>
  <c r="U401" i="4"/>
  <c r="U298" i="4"/>
  <c r="U53" i="4"/>
  <c r="U147" i="4"/>
  <c r="U234" i="4"/>
  <c r="U309" i="4"/>
  <c r="C46" i="17"/>
  <c r="C52" i="17"/>
  <c r="C48" i="17"/>
  <c r="D31" i="16"/>
  <c r="D47" i="17"/>
  <c r="L26" i="5"/>
  <c r="D4" i="17"/>
  <c r="D42" i="17"/>
  <c r="D36" i="17"/>
  <c r="D27" i="17"/>
  <c r="D26" i="16"/>
  <c r="D33" i="17"/>
  <c r="C30" i="17"/>
  <c r="C31" i="17"/>
  <c r="C55" i="17"/>
  <c r="R356" i="4"/>
  <c r="S392" i="4"/>
  <c r="S264" i="4"/>
  <c r="V264" i="4" s="1"/>
  <c r="S136" i="4"/>
  <c r="S8" i="4"/>
  <c r="V8" i="4" s="1"/>
  <c r="S343" i="4"/>
  <c r="S215" i="4"/>
  <c r="V215" i="4" s="1"/>
  <c r="S87" i="4"/>
  <c r="S422" i="4"/>
  <c r="S341" i="4"/>
  <c r="S181" i="4"/>
  <c r="V181" i="4" s="1"/>
  <c r="S65" i="4"/>
  <c r="W65" i="4" s="1"/>
  <c r="S362" i="4"/>
  <c r="V362" i="4" s="1"/>
  <c r="S234" i="4"/>
  <c r="W234" i="4" s="1"/>
  <c r="S84" i="4"/>
  <c r="V84" i="4" s="1"/>
  <c r="S297" i="4"/>
  <c r="V297" i="4" s="1"/>
  <c r="S73" i="4"/>
  <c r="V73" i="4" s="1"/>
  <c r="S242" i="4"/>
  <c r="S28" i="4"/>
  <c r="V28" i="4" s="1"/>
  <c r="S74" i="4"/>
  <c r="V74" i="4" s="1"/>
  <c r="S157" i="4"/>
  <c r="V157" i="4" s="1"/>
  <c r="S348" i="4"/>
  <c r="S18" i="4"/>
  <c r="V18" i="4" s="1"/>
  <c r="S66" i="4"/>
  <c r="S429" i="4"/>
  <c r="V429" i="4" s="1"/>
  <c r="S113" i="4"/>
  <c r="V113" i="4" s="1"/>
  <c r="S366" i="4"/>
  <c r="S218" i="4"/>
  <c r="S100" i="4"/>
  <c r="V100" i="4" s="1"/>
  <c r="S388" i="4"/>
  <c r="V388" i="4" s="1"/>
  <c r="S237" i="4"/>
  <c r="V237" i="4" s="1"/>
  <c r="S121" i="4"/>
  <c r="S412" i="4"/>
  <c r="V412" i="4" s="1"/>
  <c r="S290" i="4"/>
  <c r="S6" i="4"/>
  <c r="V6" i="4" s="1"/>
  <c r="R360" i="4"/>
  <c r="U360" i="4" s="1"/>
  <c r="R272" i="4"/>
  <c r="W272" i="4" s="1"/>
  <c r="R160" i="4"/>
  <c r="U160" i="4" s="1"/>
  <c r="R72" i="4"/>
  <c r="R166" i="4"/>
  <c r="W166" i="4" s="1"/>
  <c r="R370" i="4"/>
  <c r="R447" i="4"/>
  <c r="R335" i="4"/>
  <c r="R247" i="4"/>
  <c r="R135" i="4"/>
  <c r="W135" i="4" s="1"/>
  <c r="R23" i="4"/>
  <c r="U23" i="4" s="1"/>
  <c r="R382" i="4"/>
  <c r="R246" i="4"/>
  <c r="R173" i="4"/>
  <c r="W173" i="4" s="1"/>
  <c r="R49" i="4"/>
  <c r="R165" i="4"/>
  <c r="W165" i="4" s="1"/>
  <c r="R10" i="4"/>
  <c r="U10" i="4" s="1"/>
  <c r="R381" i="4"/>
  <c r="W381" i="4" s="1"/>
  <c r="R293" i="4"/>
  <c r="R93" i="4"/>
  <c r="R452" i="4"/>
  <c r="W452" i="4" s="1"/>
  <c r="R364" i="4"/>
  <c r="U364" i="4" s="1"/>
  <c r="R252" i="4"/>
  <c r="R164" i="4"/>
  <c r="W164" i="4" s="1"/>
  <c r="R52" i="4"/>
  <c r="R171" i="4"/>
  <c r="R410" i="4"/>
  <c r="W410" i="4" s="1"/>
  <c r="R419" i="4"/>
  <c r="U419" i="4" s="1"/>
  <c r="R323" i="4"/>
  <c r="U323" i="4" s="1"/>
  <c r="R131" i="4"/>
  <c r="R42" i="4"/>
  <c r="R354" i="4"/>
  <c r="U354" i="4" s="1"/>
  <c r="R441" i="4"/>
  <c r="R353" i="4"/>
  <c r="R241" i="4"/>
  <c r="W111" i="4"/>
  <c r="W223" i="4"/>
  <c r="W423" i="4"/>
  <c r="W304" i="4"/>
  <c r="W393" i="4"/>
  <c r="W19" i="4"/>
  <c r="W299" i="4"/>
  <c r="W169" i="4"/>
  <c r="W249" i="4"/>
  <c r="W345" i="4"/>
  <c r="W394" i="4"/>
  <c r="W86" i="4"/>
  <c r="W284" i="4"/>
  <c r="W22" i="4"/>
  <c r="W29" i="4"/>
  <c r="W269" i="4"/>
  <c r="W172" i="4"/>
  <c r="W212" i="4"/>
  <c r="W60" i="4"/>
  <c r="W294" i="4"/>
  <c r="V223" i="4"/>
  <c r="V16" i="4"/>
  <c r="V272" i="4"/>
  <c r="V65" i="4"/>
  <c r="V450" i="4"/>
  <c r="V345" i="4"/>
  <c r="V451" i="4"/>
  <c r="V238" i="4"/>
  <c r="V452" i="4"/>
  <c r="V145" i="4"/>
  <c r="V202" i="4"/>
  <c r="V394" i="4"/>
  <c r="V221" i="4"/>
  <c r="V382" i="4"/>
  <c r="U95" i="4"/>
  <c r="U176" i="4"/>
  <c r="U432" i="4"/>
  <c r="U173" i="4"/>
  <c r="U62" i="4"/>
  <c r="U371" i="4"/>
  <c r="U242" i="4"/>
  <c r="D44" i="17"/>
  <c r="D35" i="16"/>
  <c r="R7" i="8"/>
  <c r="L34" i="5"/>
  <c r="R44" i="4"/>
  <c r="R321" i="4"/>
  <c r="W31" i="4"/>
  <c r="W231" i="4"/>
  <c r="W431" i="4"/>
  <c r="S384" i="4"/>
  <c r="S256" i="4"/>
  <c r="S128" i="4"/>
  <c r="W128" i="4" s="1"/>
  <c r="S463" i="4"/>
  <c r="S335" i="4"/>
  <c r="S207" i="4"/>
  <c r="V207" i="4" s="1"/>
  <c r="S79" i="4"/>
  <c r="S414" i="4"/>
  <c r="S331" i="4"/>
  <c r="S171" i="4"/>
  <c r="S53" i="4"/>
  <c r="V53" i="4" s="1"/>
  <c r="S350" i="4"/>
  <c r="V350" i="4" s="1"/>
  <c r="S190" i="4"/>
  <c r="V190" i="4" s="1"/>
  <c r="S62" i="4"/>
  <c r="W62" i="4" s="1"/>
  <c r="S275" i="4"/>
  <c r="S51" i="4"/>
  <c r="S220" i="4"/>
  <c r="V220" i="4" s="1"/>
  <c r="S261" i="4"/>
  <c r="V261" i="4" s="1"/>
  <c r="S445" i="4"/>
  <c r="V445" i="4" s="1"/>
  <c r="S125" i="4"/>
  <c r="S316" i="4"/>
  <c r="V316" i="4" s="1"/>
  <c r="S379" i="4"/>
  <c r="W379" i="4" s="1"/>
  <c r="S214" i="4"/>
  <c r="V214" i="4" s="1"/>
  <c r="S418" i="4"/>
  <c r="V418" i="4" s="1"/>
  <c r="S69" i="4"/>
  <c r="S356" i="4"/>
  <c r="W356" i="4" s="1"/>
  <c r="S206" i="4"/>
  <c r="V206" i="4" s="1"/>
  <c r="S58" i="4"/>
  <c r="W58" i="4" s="1"/>
  <c r="S377" i="4"/>
  <c r="S227" i="4"/>
  <c r="V227" i="4" s="1"/>
  <c r="S109" i="4"/>
  <c r="V109" i="4" s="1"/>
  <c r="S401" i="4"/>
  <c r="S246" i="4"/>
  <c r="R464" i="4"/>
  <c r="W464" i="4" s="1"/>
  <c r="R352" i="4"/>
  <c r="R264" i="4"/>
  <c r="R152" i="4"/>
  <c r="W152" i="4" s="1"/>
  <c r="R40" i="4"/>
  <c r="U40" i="4" s="1"/>
  <c r="R142" i="4"/>
  <c r="U142" i="4" s="1"/>
  <c r="R250" i="4"/>
  <c r="R439" i="4"/>
  <c r="U439" i="4" s="1"/>
  <c r="R327" i="4"/>
  <c r="R215" i="4"/>
  <c r="W215" i="4" s="1"/>
  <c r="R127" i="4"/>
  <c r="W127" i="4" s="1"/>
  <c r="R15" i="4"/>
  <c r="R374" i="4"/>
  <c r="R222" i="4"/>
  <c r="W222" i="4" s="1"/>
  <c r="R45" i="4"/>
  <c r="R430" i="4"/>
  <c r="R133" i="4"/>
  <c r="R177" i="4"/>
  <c r="R373" i="4"/>
  <c r="W373" i="4" s="1"/>
  <c r="R261" i="4"/>
  <c r="W261" i="4" s="1"/>
  <c r="R69" i="4"/>
  <c r="W69" i="4" s="1"/>
  <c r="R444" i="4"/>
  <c r="R244" i="4"/>
  <c r="R155" i="4"/>
  <c r="R290" i="4"/>
  <c r="R411" i="4"/>
  <c r="W411" i="4" s="1"/>
  <c r="R283" i="4"/>
  <c r="U283" i="4" s="1"/>
  <c r="R107" i="4"/>
  <c r="R145" i="4"/>
  <c r="W145" i="4" s="1"/>
  <c r="R346" i="4"/>
  <c r="W346" i="4" s="1"/>
  <c r="R433" i="4"/>
  <c r="R233" i="4"/>
  <c r="S376" i="4"/>
  <c r="S248" i="4"/>
  <c r="W248" i="4" s="1"/>
  <c r="S120" i="4"/>
  <c r="W120" i="4" s="1"/>
  <c r="S455" i="4"/>
  <c r="W455" i="4" s="1"/>
  <c r="S327" i="4"/>
  <c r="W327" i="4" s="1"/>
  <c r="S199" i="4"/>
  <c r="S71" i="4"/>
  <c r="S406" i="4"/>
  <c r="S321" i="4"/>
  <c r="V321" i="4" s="1"/>
  <c r="S161" i="4"/>
  <c r="W161" i="4" s="1"/>
  <c r="S11" i="4"/>
  <c r="S340" i="4"/>
  <c r="S180" i="4"/>
  <c r="V180" i="4" s="1"/>
  <c r="S52" i="4"/>
  <c r="S253" i="4"/>
  <c r="V253" i="4" s="1"/>
  <c r="S433" i="4"/>
  <c r="S198" i="4"/>
  <c r="V198" i="4" s="1"/>
  <c r="S229" i="4"/>
  <c r="S420" i="4"/>
  <c r="S105" i="4"/>
  <c r="S230" i="4"/>
  <c r="S283" i="4"/>
  <c r="S140" i="4"/>
  <c r="S404" i="4"/>
  <c r="W404" i="4" s="1"/>
  <c r="S194" i="4"/>
  <c r="V194" i="4" s="1"/>
  <c r="S314" i="4"/>
  <c r="S196" i="4"/>
  <c r="V196" i="4" s="1"/>
  <c r="S46" i="4"/>
  <c r="S365" i="4"/>
  <c r="S217" i="4"/>
  <c r="S67" i="4"/>
  <c r="V67" i="4" s="1"/>
  <c r="S387" i="4"/>
  <c r="S236" i="4"/>
  <c r="R456" i="4"/>
  <c r="R344" i="4"/>
  <c r="W344" i="4" s="1"/>
  <c r="R232" i="4"/>
  <c r="R144" i="4"/>
  <c r="W144" i="4" s="1"/>
  <c r="R32" i="4"/>
  <c r="U32" i="4" s="1"/>
  <c r="R126" i="4"/>
  <c r="R194" i="4"/>
  <c r="R407" i="4"/>
  <c r="R319" i="4"/>
  <c r="R207" i="4"/>
  <c r="R119" i="4"/>
  <c r="W119" i="4" s="1"/>
  <c r="R7" i="4"/>
  <c r="R342" i="4"/>
  <c r="R198" i="4"/>
  <c r="R13" i="4"/>
  <c r="R326" i="4"/>
  <c r="R101" i="4"/>
  <c r="U101" i="4" s="1"/>
  <c r="R453" i="4"/>
  <c r="R365" i="4"/>
  <c r="W365" i="4" s="1"/>
  <c r="R253" i="4"/>
  <c r="W253" i="4" s="1"/>
  <c r="R37" i="4"/>
  <c r="U37" i="4" s="1"/>
  <c r="R436" i="4"/>
  <c r="R324" i="4"/>
  <c r="U324" i="4" s="1"/>
  <c r="R236" i="4"/>
  <c r="R124" i="4"/>
  <c r="S368" i="4"/>
  <c r="S240" i="4"/>
  <c r="S112" i="4"/>
  <c r="S447" i="4"/>
  <c r="S319" i="4"/>
  <c r="S191" i="4"/>
  <c r="S63" i="4"/>
  <c r="S398" i="4"/>
  <c r="S309" i="4"/>
  <c r="V309" i="4" s="1"/>
  <c r="S149" i="4"/>
  <c r="V149" i="4" s="1"/>
  <c r="S460" i="4"/>
  <c r="W460" i="4" s="1"/>
  <c r="S330" i="4"/>
  <c r="V330" i="4" s="1"/>
  <c r="S170" i="4"/>
  <c r="S10" i="4"/>
  <c r="S233" i="4"/>
  <c r="S405" i="4"/>
  <c r="W405" i="4" s="1"/>
  <c r="S188" i="4"/>
  <c r="S177" i="4"/>
  <c r="S329" i="4"/>
  <c r="W329" i="4" s="1"/>
  <c r="S83" i="4"/>
  <c r="W83" i="4" s="1"/>
  <c r="S210" i="4"/>
  <c r="W210" i="4" s="1"/>
  <c r="S241" i="4"/>
  <c r="S54" i="4"/>
  <c r="V54" i="4" s="1"/>
  <c r="S337" i="4"/>
  <c r="W337" i="4" s="1"/>
  <c r="S108" i="4"/>
  <c r="V108" i="4" s="1"/>
  <c r="S302" i="4"/>
  <c r="V302" i="4" s="1"/>
  <c r="S456" i="4"/>
  <c r="W456" i="4" s="1"/>
  <c r="S407" i="4"/>
  <c r="W407" i="4" s="1"/>
  <c r="S436" i="4"/>
  <c r="W436" i="4" s="1"/>
  <c r="S276" i="4"/>
  <c r="V276" i="4" s="1"/>
  <c r="S380" i="4"/>
  <c r="S61" i="4"/>
  <c r="V61" i="4" s="1"/>
  <c r="S315" i="4"/>
  <c r="S132" i="4"/>
  <c r="V132" i="4" s="1"/>
  <c r="S195" i="4"/>
  <c r="S226" i="4"/>
  <c r="R296" i="4"/>
  <c r="R16" i="4"/>
  <c r="R399" i="4"/>
  <c r="R183" i="4"/>
  <c r="W183" i="4" s="1"/>
  <c r="R318" i="4"/>
  <c r="R182" i="4"/>
  <c r="R429" i="4"/>
  <c r="R154" i="4"/>
  <c r="R228" i="4"/>
  <c r="R291" i="4"/>
  <c r="W291" i="4" s="1"/>
  <c r="R105" i="4"/>
  <c r="U105" i="4" s="1"/>
  <c r="R243" i="4"/>
  <c r="R458" i="4"/>
  <c r="W458" i="4" s="1"/>
  <c r="R385" i="4"/>
  <c r="R153" i="4"/>
  <c r="W167" i="4"/>
  <c r="W359" i="4"/>
  <c r="W176" i="4"/>
  <c r="W433" i="4"/>
  <c r="W107" i="4"/>
  <c r="W184" i="4"/>
  <c r="W441" i="4"/>
  <c r="W49" i="4"/>
  <c r="W401" i="4"/>
  <c r="W250" i="4"/>
  <c r="W13" i="4"/>
  <c r="W398" i="4"/>
  <c r="W302" i="4"/>
  <c r="W157" i="4"/>
  <c r="W76" i="4"/>
  <c r="W389" i="4"/>
  <c r="W438" i="4"/>
  <c r="W254" i="4"/>
  <c r="W206" i="4"/>
  <c r="V87" i="4"/>
  <c r="V247" i="4"/>
  <c r="V351" i="4"/>
  <c r="V48" i="4"/>
  <c r="V168" i="4"/>
  <c r="V312" i="4"/>
  <c r="V456" i="4"/>
  <c r="V236" i="4"/>
  <c r="V396" i="4"/>
  <c r="V163" i="4"/>
  <c r="V355" i="4"/>
  <c r="V62" i="4"/>
  <c r="V260" i="4"/>
  <c r="V420" i="4"/>
  <c r="V177" i="4"/>
  <c r="V124" i="4"/>
  <c r="V390" i="4"/>
  <c r="V317" i="4"/>
  <c r="V126" i="4"/>
  <c r="V458" i="4"/>
  <c r="V353" i="4"/>
  <c r="V379" i="4"/>
  <c r="V284" i="4"/>
  <c r="V30" i="4"/>
  <c r="V404" i="4"/>
  <c r="U39" i="4"/>
  <c r="U135" i="4"/>
  <c r="U263" i="4"/>
  <c r="U16" i="4"/>
  <c r="U128" i="4"/>
  <c r="U440" i="4"/>
  <c r="U65" i="4"/>
  <c r="U246" i="4"/>
  <c r="U396" i="4"/>
  <c r="U99" i="4"/>
  <c r="U217" i="4"/>
  <c r="U365" i="4"/>
  <c r="U26" i="4"/>
  <c r="U186" i="4"/>
  <c r="U273" i="4"/>
  <c r="U67" i="4"/>
  <c r="U358" i="4"/>
  <c r="U221" i="4"/>
  <c r="U457" i="4"/>
  <c r="U362" i="4"/>
  <c r="U219" i="4"/>
  <c r="U78" i="4"/>
  <c r="U326" i="4"/>
  <c r="U189" i="4"/>
  <c r="U341" i="4"/>
  <c r="U458" i="4"/>
  <c r="U203" i="4"/>
  <c r="D33" i="16"/>
  <c r="R8" i="8"/>
  <c r="C40" i="16"/>
  <c r="D25" i="16"/>
  <c r="C42" i="17"/>
  <c r="D41" i="17"/>
  <c r="D45" i="17"/>
  <c r="D32" i="16"/>
  <c r="D49" i="17"/>
  <c r="C21" i="16"/>
  <c r="H5" i="5"/>
  <c r="C9" i="16"/>
  <c r="L3" i="5"/>
  <c r="H20" i="5"/>
  <c r="L24" i="5"/>
  <c r="D31" i="17"/>
  <c r="V173" i="4"/>
  <c r="V270" i="4"/>
  <c r="V187" i="4"/>
  <c r="V339" i="4"/>
  <c r="V222" i="4"/>
  <c r="V385" i="4"/>
  <c r="V401" i="4"/>
  <c r="V243" i="4"/>
  <c r="V69" i="4"/>
  <c r="V277" i="4"/>
  <c r="U47" i="4"/>
  <c r="U399" i="4"/>
  <c r="U248" i="4"/>
  <c r="U448" i="4"/>
  <c r="U140" i="4"/>
  <c r="U406" i="4"/>
  <c r="U109" i="4"/>
  <c r="U76" i="4"/>
  <c r="U346" i="4"/>
  <c r="U293" i="4"/>
  <c r="U380" i="4"/>
  <c r="U243" i="4"/>
  <c r="U394" i="4"/>
  <c r="U241" i="4"/>
  <c r="U348" i="4"/>
  <c r="U211" i="4"/>
  <c r="U340" i="4"/>
  <c r="U45" i="4"/>
  <c r="U6" i="4"/>
  <c r="C25" i="16"/>
  <c r="D5" i="17"/>
  <c r="D27" i="16"/>
  <c r="D17" i="13"/>
  <c r="H22" i="5"/>
  <c r="H18" i="5"/>
  <c r="D25" i="17"/>
  <c r="L35" i="5"/>
  <c r="C40" i="17"/>
  <c r="R313" i="4"/>
  <c r="W412" i="4"/>
  <c r="V119" i="4"/>
  <c r="V278" i="4"/>
  <c r="V185" i="4"/>
  <c r="V229" i="4"/>
  <c r="V361" i="4"/>
  <c r="V59" i="4"/>
  <c r="V338" i="4"/>
  <c r="V116" i="4"/>
  <c r="U55" i="4"/>
  <c r="U56" i="4"/>
  <c r="U344" i="4"/>
  <c r="U150" i="4"/>
  <c r="U434" i="4"/>
  <c r="U94" i="4"/>
  <c r="C33" i="16"/>
  <c r="R5" i="8"/>
  <c r="L23" i="5"/>
  <c r="L31" i="5"/>
  <c r="S45" i="4"/>
  <c r="W45" i="4" s="1"/>
  <c r="R202" i="4"/>
  <c r="W439" i="4"/>
  <c r="W240" i="4"/>
  <c r="V7" i="4"/>
  <c r="V415" i="4"/>
  <c r="V376" i="4"/>
  <c r="V290" i="4"/>
  <c r="V387" i="4"/>
  <c r="V52" i="4"/>
  <c r="V78" i="4"/>
  <c r="V212" i="4"/>
  <c r="U63" i="4"/>
  <c r="U415" i="4"/>
  <c r="U264" i="4"/>
  <c r="U35" i="4"/>
  <c r="U460" i="4"/>
  <c r="U397" i="4"/>
  <c r="U366" i="4"/>
  <c r="U347" i="4"/>
  <c r="U253" i="4"/>
  <c r="U427" i="4"/>
  <c r="D36" i="16"/>
  <c r="D6" i="16"/>
  <c r="D29" i="17"/>
  <c r="D34" i="16"/>
  <c r="D57" i="17"/>
  <c r="H24" i="5"/>
  <c r="D5" i="16"/>
  <c r="C26" i="16"/>
  <c r="S292" i="4"/>
  <c r="W102" i="4"/>
  <c r="V159" i="4"/>
  <c r="V240" i="4"/>
  <c r="V41" i="4"/>
  <c r="V259" i="4"/>
  <c r="V356" i="4"/>
  <c r="V210" i="4"/>
  <c r="V193" i="4"/>
  <c r="U103" i="4"/>
  <c r="U72" i="4"/>
  <c r="U260" i="4"/>
  <c r="U210" i="4"/>
  <c r="C58" i="17"/>
  <c r="C41" i="16"/>
  <c r="V169" i="4"/>
  <c r="V213" i="4"/>
  <c r="V68" i="4"/>
  <c r="U455" i="4"/>
  <c r="U392" i="4"/>
  <c r="U22" i="4"/>
  <c r="U122" i="4"/>
  <c r="U145" i="4"/>
  <c r="U393" i="4"/>
  <c r="U262" i="4"/>
  <c r="U170" i="4"/>
  <c r="U299" i="4"/>
  <c r="C22" i="16"/>
  <c r="C9" i="17"/>
  <c r="C36" i="17"/>
  <c r="S211" i="4"/>
  <c r="R73" i="4"/>
  <c r="W73" i="4" s="1"/>
  <c r="W343" i="4"/>
  <c r="W330" i="4"/>
  <c r="W33" i="4"/>
  <c r="W202" i="4"/>
  <c r="W364" i="4"/>
  <c r="W189" i="4"/>
  <c r="V455" i="4"/>
  <c r="V400" i="4"/>
  <c r="V12" i="4"/>
  <c r="V155" i="4"/>
  <c r="V83" i="4"/>
  <c r="V156" i="4"/>
  <c r="V203" i="4"/>
  <c r="U247" i="4"/>
  <c r="U200" i="4"/>
  <c r="U313" i="4"/>
  <c r="U442" i="4"/>
  <c r="U222" i="4"/>
  <c r="U411" i="4"/>
  <c r="U82" i="4"/>
  <c r="U171" i="4"/>
  <c r="L22" i="5"/>
  <c r="C45" i="17"/>
  <c r="L36" i="5"/>
  <c r="V347" i="4"/>
  <c r="U127" i="4"/>
  <c r="U120" i="4"/>
  <c r="U386" i="4"/>
  <c r="U251" i="4"/>
  <c r="U137" i="4"/>
  <c r="U197" i="4"/>
  <c r="U169" i="4"/>
  <c r="H10" i="5"/>
  <c r="H33" i="5"/>
  <c r="L18" i="5"/>
  <c r="S448" i="4"/>
  <c r="V448" i="4" s="1"/>
  <c r="S399" i="4"/>
  <c r="S425" i="4"/>
  <c r="V425" i="4" s="1"/>
  <c r="S266" i="4"/>
  <c r="S358" i="4"/>
  <c r="S419" i="4"/>
  <c r="S293" i="4"/>
  <c r="S36" i="4"/>
  <c r="S153" i="4"/>
  <c r="V153" i="4" s="1"/>
  <c r="S182" i="4"/>
  <c r="R224" i="4"/>
  <c r="U224" i="4" s="1"/>
  <c r="R8" i="4"/>
  <c r="W8" i="4" s="1"/>
  <c r="R391" i="4"/>
  <c r="R87" i="4"/>
  <c r="U87" i="4" s="1"/>
  <c r="R310" i="4"/>
  <c r="R158" i="4"/>
  <c r="U158" i="4" s="1"/>
  <c r="R357" i="4"/>
  <c r="R98" i="4"/>
  <c r="U98" i="4" s="1"/>
  <c r="R196" i="4"/>
  <c r="R267" i="4"/>
  <c r="R57" i="4"/>
  <c r="R227" i="4"/>
  <c r="W227" i="4" s="1"/>
  <c r="R426" i="4"/>
  <c r="R377" i="4"/>
  <c r="R121" i="4"/>
  <c r="U121" i="4" s="1"/>
  <c r="W175" i="4"/>
  <c r="W367" i="4"/>
  <c r="W10" i="4"/>
  <c r="W131" i="4"/>
  <c r="W66" i="4"/>
  <c r="W201" i="4"/>
  <c r="W251" i="4"/>
  <c r="W109" i="4"/>
  <c r="W324" i="4"/>
  <c r="W180" i="4"/>
  <c r="W140" i="4"/>
  <c r="W54" i="4"/>
  <c r="W30" i="4"/>
  <c r="W427" i="4"/>
  <c r="W270" i="4"/>
  <c r="W358" i="4"/>
  <c r="V95" i="4"/>
  <c r="V255" i="4"/>
  <c r="V375" i="4"/>
  <c r="V56" i="4"/>
  <c r="V464" i="4"/>
  <c r="V46" i="4"/>
  <c r="V268" i="4"/>
  <c r="V460" i="4"/>
  <c r="V365" i="4"/>
  <c r="V76" i="4"/>
  <c r="V454" i="4"/>
  <c r="V34" i="4"/>
  <c r="V306" i="4"/>
  <c r="V426" i="4"/>
  <c r="U175" i="4"/>
  <c r="U73" i="4"/>
  <c r="U290" i="4"/>
  <c r="U227" i="4"/>
  <c r="U196" i="4"/>
  <c r="U13" i="4"/>
  <c r="U30" i="4"/>
  <c r="U102" i="4"/>
  <c r="U69" i="4"/>
  <c r="U373" i="4"/>
  <c r="C50" i="17"/>
  <c r="C4" i="17"/>
  <c r="C32" i="17"/>
  <c r="D21" i="17"/>
  <c r="H3" i="5"/>
  <c r="D48" i="17"/>
  <c r="L5" i="5"/>
  <c r="W375" i="4"/>
  <c r="V407" i="4"/>
  <c r="V118" i="4"/>
  <c r="V377" i="4"/>
  <c r="V38" i="4"/>
  <c r="V166" i="4"/>
  <c r="V244" i="4"/>
  <c r="V405" i="4"/>
  <c r="V265" i="4"/>
  <c r="V20" i="4"/>
  <c r="U183" i="4"/>
  <c r="U407" i="4"/>
  <c r="U144" i="4"/>
  <c r="U456" i="4"/>
  <c r="U269" i="4"/>
  <c r="U206" i="4"/>
  <c r="U315" i="4"/>
  <c r="U265" i="4"/>
  <c r="U449" i="4"/>
  <c r="U261" i="4"/>
  <c r="U233" i="4"/>
  <c r="V3" i="1"/>
  <c r="H27" i="5"/>
  <c r="D40" i="16"/>
  <c r="C8" i="16"/>
  <c r="H34" i="5"/>
  <c r="C38" i="17"/>
  <c r="H11" i="5"/>
  <c r="R4" i="8"/>
  <c r="R424" i="4"/>
  <c r="U424" i="4" s="1"/>
  <c r="R395" i="4"/>
  <c r="W247" i="4"/>
  <c r="W264" i="4"/>
  <c r="W235" i="4"/>
  <c r="W113" i="4"/>
  <c r="W196" i="4"/>
  <c r="W37" i="4"/>
  <c r="W84" i="4"/>
  <c r="V232" i="4"/>
  <c r="V130" i="4"/>
  <c r="V249" i="4"/>
  <c r="V314" i="4"/>
  <c r="V188" i="4"/>
  <c r="V171" i="4"/>
  <c r="V358" i="4"/>
  <c r="V45" i="4"/>
  <c r="U64" i="4"/>
  <c r="U376" i="4"/>
  <c r="U162" i="4"/>
  <c r="U131" i="4"/>
  <c r="U113" i="4"/>
  <c r="U43" i="4"/>
  <c r="U20" i="4"/>
  <c r="U156" i="4"/>
  <c r="U235" i="4"/>
  <c r="C35" i="17"/>
  <c r="R3" i="8"/>
  <c r="H38" i="5"/>
  <c r="L38" i="5"/>
  <c r="L25" i="5"/>
  <c r="S35" i="4"/>
  <c r="W309" i="4"/>
  <c r="V439" i="4"/>
  <c r="V384" i="4"/>
  <c r="V36" i="4"/>
  <c r="V164" i="4"/>
  <c r="V337" i="4"/>
  <c r="V286" i="4"/>
  <c r="V29" i="4"/>
  <c r="V437" i="4"/>
  <c r="U423" i="4"/>
  <c r="U384" i="4"/>
  <c r="U322" i="4"/>
  <c r="U441" i="4"/>
  <c r="U133" i="4"/>
  <c r="U180" i="4"/>
  <c r="U29" i="4"/>
  <c r="U459" i="4"/>
  <c r="C7" i="16"/>
  <c r="H8" i="5"/>
  <c r="D37" i="17"/>
  <c r="L37" i="5"/>
  <c r="V183" i="4"/>
  <c r="V389" i="4"/>
  <c r="V308" i="4"/>
  <c r="V134" i="4"/>
  <c r="V254" i="4"/>
  <c r="U111" i="4"/>
  <c r="U80" i="4"/>
  <c r="U280" i="4"/>
  <c r="U332" i="4"/>
  <c r="U301" i="4"/>
  <c r="U430" i="4"/>
  <c r="U230" i="4"/>
  <c r="U389" i="4"/>
  <c r="U361" i="4"/>
  <c r="U350" i="4"/>
  <c r="D23" i="16"/>
  <c r="C27" i="16"/>
  <c r="C35" i="16"/>
  <c r="D55" i="17"/>
  <c r="S23" i="4"/>
  <c r="R425" i="4"/>
  <c r="W56" i="4"/>
  <c r="W48" i="4"/>
  <c r="W177" i="4"/>
  <c r="W67" i="4"/>
  <c r="W156" i="4"/>
  <c r="W349" i="4"/>
  <c r="V136" i="4"/>
  <c r="V10" i="4"/>
  <c r="V121" i="4"/>
  <c r="V398" i="4"/>
  <c r="V189" i="4"/>
  <c r="V93" i="4"/>
  <c r="V373" i="4"/>
  <c r="U351" i="4"/>
  <c r="U88" i="4"/>
  <c r="U400" i="4"/>
  <c r="U374" i="4"/>
  <c r="U282" i="4"/>
  <c r="U413" i="4"/>
  <c r="U177" i="4"/>
  <c r="U254" i="4"/>
  <c r="C23" i="17"/>
  <c r="C34" i="16"/>
  <c r="C30" i="16"/>
  <c r="C37" i="17"/>
  <c r="C21" i="17"/>
  <c r="C39" i="17"/>
  <c r="V106" i="4"/>
  <c r="U8" i="4"/>
  <c r="U118" i="4"/>
  <c r="U452" i="4"/>
  <c r="U338" i="4"/>
  <c r="U257" i="4"/>
  <c r="U306" i="4"/>
  <c r="D4" i="16"/>
  <c r="C39" i="16"/>
  <c r="C25" i="17"/>
  <c r="L13" i="5"/>
  <c r="S328" i="4"/>
  <c r="V328" i="4" s="1"/>
  <c r="S279" i="4"/>
  <c r="S257" i="4"/>
  <c r="S158" i="4"/>
  <c r="V158" i="4" s="1"/>
  <c r="S114" i="4"/>
  <c r="V114" i="4" s="1"/>
  <c r="S178" i="4"/>
  <c r="V178" i="4" s="1"/>
  <c r="S453" i="4"/>
  <c r="V453" i="4" s="1"/>
  <c r="S26" i="4"/>
  <c r="S57" i="4"/>
  <c r="S150" i="4"/>
  <c r="W150" i="4" s="1"/>
  <c r="R216" i="4"/>
  <c r="R38" i="4"/>
  <c r="U38" i="4" s="1"/>
  <c r="R383" i="4"/>
  <c r="R79" i="4"/>
  <c r="R174" i="4"/>
  <c r="R134" i="4"/>
  <c r="U134" i="4" s="1"/>
  <c r="R325" i="4"/>
  <c r="R428" i="4"/>
  <c r="R188" i="4"/>
  <c r="R139" i="4"/>
  <c r="R403" i="4"/>
  <c r="R91" i="4"/>
  <c r="R258" i="4"/>
  <c r="W39" i="4"/>
  <c r="W239" i="4"/>
  <c r="W98" i="4"/>
  <c r="W163" i="4"/>
  <c r="W224" i="4"/>
  <c r="W171" i="4"/>
  <c r="W105" i="4"/>
  <c r="W418" i="4"/>
  <c r="W283" i="4"/>
  <c r="W132" i="4"/>
  <c r="W430" i="4"/>
  <c r="W387" i="4"/>
  <c r="W158" i="4"/>
  <c r="W77" i="4"/>
  <c r="W397" i="4"/>
  <c r="W333" i="4"/>
  <c r="W6" i="4"/>
  <c r="V263" i="4"/>
  <c r="V208" i="4"/>
  <c r="V25" i="4"/>
  <c r="V11" i="4"/>
  <c r="V82" i="4"/>
  <c r="V42" i="4"/>
  <c r="V395" i="4"/>
  <c r="U287" i="4"/>
  <c r="U256" i="4"/>
  <c r="U418" i="4"/>
  <c r="U387" i="4"/>
  <c r="U356" i="4"/>
  <c r="U166" i="4"/>
  <c r="U126" i="4"/>
  <c r="U124" i="4"/>
  <c r="U372" i="4"/>
  <c r="D51" i="17"/>
  <c r="D39" i="17"/>
  <c r="D41" i="16"/>
  <c r="C34" i="17"/>
  <c r="H30" i="5"/>
  <c r="D29" i="16"/>
  <c r="S14" i="4"/>
  <c r="V14" i="4" s="1"/>
  <c r="R305" i="4"/>
  <c r="U305" i="4" s="1"/>
  <c r="W122" i="4"/>
  <c r="W243" i="4"/>
  <c r="W442" i="4"/>
  <c r="W181" i="4"/>
  <c r="W38" i="4"/>
  <c r="V33" i="4"/>
  <c r="V22" i="4"/>
  <c r="V154" i="4"/>
  <c r="V315" i="4"/>
  <c r="V381" i="4"/>
  <c r="V417" i="4"/>
  <c r="U319" i="4"/>
  <c r="U152" i="4"/>
  <c r="U464" i="4"/>
  <c r="U310" i="4"/>
  <c r="U281" i="4"/>
  <c r="U250" i="4"/>
  <c r="U337" i="4"/>
  <c r="U285" i="4"/>
  <c r="U410" i="4"/>
  <c r="Y3" i="1"/>
  <c r="D43" i="17"/>
  <c r="D58" i="17"/>
  <c r="C43" i="17"/>
  <c r="K13" i="10"/>
  <c r="S323" i="4"/>
  <c r="W118" i="4"/>
  <c r="V120" i="4"/>
  <c r="V140" i="4"/>
  <c r="V419" i="4"/>
  <c r="V66" i="4"/>
  <c r="V44" i="4"/>
  <c r="V77" i="4"/>
  <c r="V234" i="4"/>
  <c r="U184" i="4"/>
  <c r="U204" i="4"/>
  <c r="U291" i="4"/>
  <c r="U68" i="4"/>
  <c r="U369" i="4"/>
  <c r="U148" i="4"/>
  <c r="L4" i="5"/>
  <c r="D20" i="17"/>
  <c r="H23" i="5"/>
  <c r="L8" i="5"/>
  <c r="V447" i="4"/>
  <c r="V366" i="4"/>
  <c r="V58" i="4"/>
  <c r="V283" i="4"/>
  <c r="V161" i="4"/>
  <c r="U343" i="4"/>
  <c r="U192" i="4"/>
  <c r="U214" i="4"/>
  <c r="U451" i="4"/>
  <c r="U270" i="4"/>
  <c r="U443" i="4"/>
  <c r="U202" i="4"/>
  <c r="U54" i="4"/>
  <c r="U139" i="4"/>
  <c r="C38" i="16"/>
  <c r="L11" i="5"/>
  <c r="C49" i="17"/>
  <c r="S307" i="4"/>
  <c r="R275" i="4"/>
  <c r="W400" i="4"/>
  <c r="W20" i="4"/>
  <c r="W310" i="4"/>
  <c r="V191" i="4"/>
  <c r="V296" i="4"/>
  <c r="V182" i="4"/>
  <c r="V281" i="4"/>
  <c r="V411" i="4"/>
  <c r="V414" i="4"/>
  <c r="V298" i="4"/>
  <c r="U119" i="4"/>
  <c r="U463" i="4"/>
  <c r="U312" i="4"/>
  <c r="U461" i="4"/>
  <c r="U165" i="4"/>
  <c r="U284" i="4"/>
  <c r="U382" i="4"/>
  <c r="D24" i="17"/>
  <c r="C5" i="17"/>
  <c r="D34" i="17"/>
  <c r="H37" i="5"/>
  <c r="D20" i="16"/>
  <c r="H13" i="5"/>
  <c r="V436" i="4"/>
  <c r="U359" i="4"/>
  <c r="U57" i="4"/>
  <c r="U205" i="4"/>
  <c r="U292" i="4"/>
  <c r="U42" i="4"/>
  <c r="U330" i="4"/>
  <c r="U433" i="4"/>
  <c r="U276" i="4"/>
  <c r="C20" i="17"/>
  <c r="D7" i="17"/>
  <c r="D7" i="16"/>
  <c r="L29" i="5"/>
  <c r="S320" i="4"/>
  <c r="S271" i="4"/>
  <c r="V271" i="4" s="1"/>
  <c r="S245" i="4"/>
  <c r="V245" i="4" s="1"/>
  <c r="S148" i="4"/>
  <c r="V148" i="4" s="1"/>
  <c r="S92" i="4"/>
  <c r="S146" i="4"/>
  <c r="V146" i="4" s="1"/>
  <c r="S403" i="4"/>
  <c r="R208" i="4"/>
  <c r="W208" i="4" s="1"/>
  <c r="R14" i="4"/>
  <c r="R311" i="4"/>
  <c r="R71" i="4"/>
  <c r="R70" i="4"/>
  <c r="R61" i="4"/>
  <c r="R317" i="4"/>
  <c r="R420" i="4"/>
  <c r="R116" i="4"/>
  <c r="R123" i="4"/>
  <c r="R27" i="4"/>
  <c r="W47" i="4"/>
  <c r="W114" i="4"/>
  <c r="V105" i="4"/>
  <c r="L10" i="5"/>
  <c r="V128" i="4"/>
  <c r="U215" i="4"/>
  <c r="U185" i="4"/>
  <c r="U77" i="4"/>
  <c r="L16" i="5"/>
  <c r="S332" i="4"/>
  <c r="V332" i="4" s="1"/>
  <c r="W190" i="4"/>
  <c r="V225" i="4"/>
  <c r="U331" i="4"/>
  <c r="U320" i="4"/>
  <c r="C29" i="17"/>
  <c r="C31" i="16"/>
  <c r="S200" i="4"/>
  <c r="S151" i="4"/>
  <c r="S139" i="4"/>
  <c r="S459" i="4"/>
  <c r="S133" i="4"/>
  <c r="V133" i="4" s="1"/>
  <c r="S101" i="4"/>
  <c r="R416" i="4"/>
  <c r="R136" i="4"/>
  <c r="R213" i="4"/>
  <c r="W213" i="4" s="1"/>
  <c r="R279" i="4"/>
  <c r="U279" i="4" s="1"/>
  <c r="R462" i="4"/>
  <c r="R46" i="4"/>
  <c r="W46" i="4" s="1"/>
  <c r="R21" i="4"/>
  <c r="R245" i="4"/>
  <c r="R388" i="4"/>
  <c r="R108" i="4"/>
  <c r="R115" i="4"/>
  <c r="R363" i="4"/>
  <c r="U363" i="4" s="1"/>
  <c r="R11" i="4"/>
  <c r="R138" i="4"/>
  <c r="R297" i="4"/>
  <c r="W55" i="4"/>
  <c r="W279" i="4"/>
  <c r="W16" i="4"/>
  <c r="W376" i="4"/>
  <c r="W371" i="4"/>
  <c r="W360" i="4"/>
  <c r="W290" i="4"/>
  <c r="W363" i="4"/>
  <c r="W121" i="4"/>
  <c r="W265" i="4"/>
  <c r="W42" i="4"/>
  <c r="W43" i="4"/>
  <c r="W214" i="4"/>
  <c r="W110" i="4"/>
  <c r="W419" i="4"/>
  <c r="W348" i="4"/>
  <c r="W350" i="4"/>
  <c r="W126" i="4"/>
  <c r="V279" i="4"/>
  <c r="V354" i="4"/>
  <c r="V147" i="4"/>
  <c r="V102" i="4"/>
  <c r="V70" i="4"/>
  <c r="U327" i="4"/>
  <c r="U272" i="4"/>
  <c r="U46" i="4"/>
  <c r="U141" i="4"/>
  <c r="U110" i="4"/>
  <c r="U421" i="4"/>
  <c r="U307" i="4"/>
  <c r="U161" i="4"/>
  <c r="U178" i="4"/>
  <c r="U107" i="4"/>
  <c r="D26" i="17"/>
  <c r="D46" i="17"/>
  <c r="D50" i="17"/>
  <c r="D52" i="17"/>
  <c r="W149" i="4"/>
  <c r="U41" i="4"/>
  <c r="U181" i="4"/>
  <c r="D53" i="17"/>
  <c r="L19" i="5"/>
  <c r="R96" i="4"/>
  <c r="W124" i="4"/>
  <c r="V348" i="4"/>
  <c r="U49" i="4"/>
  <c r="U381" i="4"/>
  <c r="D32" i="17"/>
  <c r="U50" i="4"/>
  <c r="U436" i="4"/>
  <c r="S192" i="4"/>
  <c r="S143" i="4"/>
  <c r="V143" i="4" s="1"/>
  <c r="S97" i="4"/>
  <c r="S434" i="4"/>
  <c r="S91" i="4"/>
  <c r="V91" i="4" s="1"/>
  <c r="S81" i="4"/>
  <c r="S282" i="4"/>
  <c r="S313" i="4"/>
  <c r="S374" i="4"/>
  <c r="R408" i="4"/>
  <c r="W408" i="4" s="1"/>
  <c r="R104" i="4"/>
  <c r="R146" i="4"/>
  <c r="R271" i="4"/>
  <c r="R454" i="4"/>
  <c r="R378" i="4"/>
  <c r="R130" i="4"/>
  <c r="R237" i="4"/>
  <c r="U237" i="4" s="1"/>
  <c r="R316" i="4"/>
  <c r="R100" i="4"/>
  <c r="R51" i="4"/>
  <c r="R355" i="4"/>
  <c r="R402" i="4"/>
  <c r="R90" i="4"/>
  <c r="R289" i="4"/>
  <c r="U289" i="4" s="1"/>
  <c r="W87" i="4"/>
  <c r="W287" i="4"/>
  <c r="W40" i="4"/>
  <c r="W392" i="4"/>
  <c r="W306" i="4"/>
  <c r="W32" i="4"/>
  <c r="W384" i="4"/>
  <c r="W289" i="4"/>
  <c r="W178" i="4"/>
  <c r="W59" i="4"/>
  <c r="W12" i="4"/>
  <c r="W237" i="4"/>
  <c r="W133" i="4"/>
  <c r="W93" i="4"/>
  <c r="W366" i="4"/>
  <c r="W326" i="4"/>
  <c r="W148" i="4"/>
  <c r="W78" i="4"/>
  <c r="W396" i="4"/>
  <c r="V327" i="4"/>
  <c r="V248" i="4"/>
  <c r="V392" i="4"/>
  <c r="V89" i="4"/>
  <c r="V150" i="4"/>
  <c r="V364" i="4"/>
  <c r="V75" i="4"/>
  <c r="V269" i="4"/>
  <c r="V461" i="4"/>
  <c r="V174" i="4"/>
  <c r="V326" i="4"/>
  <c r="V329" i="4"/>
  <c r="U60" i="4"/>
  <c r="U93" i="4"/>
  <c r="C37" i="16"/>
  <c r="S186" i="4"/>
  <c r="V335" i="4"/>
  <c r="U164" i="4"/>
  <c r="H4" i="5"/>
  <c r="U408" i="4"/>
  <c r="D23" i="17"/>
  <c r="S72" i="4"/>
  <c r="S449" i="4"/>
  <c r="S209" i="4"/>
  <c r="S301" i="4"/>
  <c r="R336" i="4"/>
  <c r="R74" i="4"/>
  <c r="R199" i="4"/>
  <c r="R414" i="4"/>
  <c r="R314" i="4"/>
  <c r="R445" i="4"/>
  <c r="R229" i="4"/>
  <c r="R308" i="4"/>
  <c r="R36" i="4"/>
  <c r="R18" i="4"/>
  <c r="R225" i="4"/>
  <c r="W338" i="4"/>
  <c r="V71" i="4"/>
  <c r="V305" i="4"/>
  <c r="U195" i="4"/>
  <c r="C5" i="16"/>
  <c r="U236" i="4"/>
  <c r="U403" i="4"/>
  <c r="C51" i="17"/>
  <c r="S64" i="4"/>
  <c r="V64" i="4" s="1"/>
  <c r="S15" i="4"/>
  <c r="V15" i="4" s="1"/>
  <c r="S435" i="4"/>
  <c r="S137" i="4"/>
  <c r="S285" i="4"/>
  <c r="S27" i="4"/>
  <c r="V27" i="4" s="1"/>
  <c r="S142" i="4"/>
  <c r="V142" i="4" s="1"/>
  <c r="S205" i="4"/>
  <c r="S322" i="4"/>
  <c r="R328" i="4"/>
  <c r="R24" i="4"/>
  <c r="R9" i="4"/>
  <c r="R191" i="4"/>
  <c r="R334" i="4"/>
  <c r="R274" i="4"/>
  <c r="R437" i="4"/>
  <c r="R226" i="4"/>
  <c r="U226" i="4" s="1"/>
  <c r="R300" i="4"/>
  <c r="R339" i="4"/>
  <c r="R129" i="4"/>
  <c r="R259" i="4"/>
  <c r="R17" i="4"/>
  <c r="R417" i="4"/>
  <c r="R193" i="4"/>
  <c r="W159" i="4"/>
  <c r="W351" i="4"/>
  <c r="W160" i="4"/>
  <c r="W424" i="4"/>
  <c r="W362" i="4"/>
  <c r="W64" i="4"/>
  <c r="W448" i="4"/>
  <c r="W354" i="4"/>
  <c r="W41" i="4"/>
  <c r="W185" i="4"/>
  <c r="W305" i="4"/>
  <c r="W226" i="4"/>
  <c r="W203" i="4"/>
  <c r="W28" i="4"/>
  <c r="W382" i="4"/>
  <c r="W220" i="4"/>
  <c r="W134" i="4"/>
  <c r="W53" i="4"/>
  <c r="W372" i="4"/>
  <c r="W332" i="4"/>
  <c r="W276" i="4"/>
  <c r="W315" i="4"/>
  <c r="W142" i="4"/>
  <c r="W236" i="4"/>
  <c r="V79" i="4"/>
  <c r="V199" i="4"/>
  <c r="V343" i="4"/>
  <c r="V40" i="4"/>
  <c r="V144" i="4"/>
  <c r="V304" i="4"/>
  <c r="V424" i="4"/>
  <c r="V21" i="4"/>
  <c r="V226" i="4"/>
  <c r="V386" i="4"/>
  <c r="V131" i="4"/>
  <c r="V291" i="4"/>
  <c r="V51" i="4"/>
  <c r="V250" i="4"/>
  <c r="V410" i="4"/>
  <c r="V165" i="4"/>
  <c r="V433" i="4"/>
  <c r="V370" i="4"/>
  <c r="V275" i="4"/>
  <c r="V267" i="4"/>
  <c r="V262" i="4"/>
  <c r="V115" i="4"/>
  <c r="V457" i="4"/>
  <c r="V318" i="4"/>
  <c r="V235" i="4"/>
  <c r="U31" i="4"/>
  <c r="U255" i="4"/>
  <c r="U208" i="4"/>
  <c r="U12" i="4"/>
  <c r="U435" i="4"/>
  <c r="U213" i="4"/>
  <c r="D8" i="16"/>
  <c r="V141" i="4"/>
  <c r="W141" i="4"/>
  <c r="V432" i="4"/>
  <c r="W432" i="4"/>
  <c r="W94" i="4"/>
  <c r="V94" i="4"/>
  <c r="W143" i="4"/>
  <c r="U143" i="4"/>
  <c r="W422" i="4"/>
  <c r="V422" i="4"/>
  <c r="V341" i="4"/>
  <c r="W341" i="4"/>
  <c r="W242" i="4"/>
  <c r="V242" i="4"/>
  <c r="V218" i="4"/>
  <c r="W218" i="4"/>
  <c r="W370" i="4"/>
  <c r="U370" i="4"/>
  <c r="U447" i="4"/>
  <c r="W447" i="4"/>
  <c r="W335" i="4"/>
  <c r="U335" i="4"/>
  <c r="U252" i="4"/>
  <c r="W252" i="4"/>
  <c r="U52" i="4"/>
  <c r="W52" i="4"/>
  <c r="U353" i="4"/>
  <c r="W353" i="4"/>
  <c r="U44" i="4"/>
  <c r="W44" i="4"/>
  <c r="U321" i="4"/>
  <c r="W321" i="4"/>
  <c r="V256" i="4"/>
  <c r="W256" i="4"/>
  <c r="V463" i="4"/>
  <c r="W463" i="4"/>
  <c r="V331" i="4"/>
  <c r="W331" i="4"/>
  <c r="W125" i="4"/>
  <c r="V125" i="4"/>
  <c r="W246" i="4"/>
  <c r="V246" i="4"/>
  <c r="U352" i="4"/>
  <c r="W352" i="4"/>
  <c r="W15" i="4"/>
  <c r="U15" i="4"/>
  <c r="U444" i="4"/>
  <c r="W444" i="4"/>
  <c r="U244" i="4"/>
  <c r="W244" i="4"/>
  <c r="U155" i="4"/>
  <c r="W155" i="4"/>
  <c r="V406" i="4"/>
  <c r="W406" i="4"/>
  <c r="V340" i="4"/>
  <c r="W340" i="4"/>
  <c r="W230" i="4"/>
  <c r="V230" i="4"/>
  <c r="V217" i="4"/>
  <c r="W217" i="4"/>
  <c r="U232" i="4"/>
  <c r="W232" i="4"/>
  <c r="U194" i="4"/>
  <c r="W194" i="4"/>
  <c r="W207" i="4"/>
  <c r="U207" i="4"/>
  <c r="U7" i="4"/>
  <c r="W7" i="4"/>
  <c r="U342" i="4"/>
  <c r="W342" i="4"/>
  <c r="U198" i="4"/>
  <c r="W198" i="4"/>
  <c r="W453" i="4"/>
  <c r="U453" i="4"/>
  <c r="V368" i="4"/>
  <c r="W368" i="4"/>
  <c r="V112" i="4"/>
  <c r="W112" i="4"/>
  <c r="W319" i="4"/>
  <c r="V319" i="4"/>
  <c r="V63" i="4"/>
  <c r="W63" i="4"/>
  <c r="V170" i="4"/>
  <c r="W170" i="4"/>
  <c r="W233" i="4"/>
  <c r="V233" i="4"/>
  <c r="W241" i="4"/>
  <c r="V241" i="4"/>
  <c r="V380" i="4"/>
  <c r="W380" i="4"/>
  <c r="V195" i="4"/>
  <c r="W195" i="4"/>
  <c r="U296" i="4"/>
  <c r="W296" i="4"/>
  <c r="U318" i="4"/>
  <c r="W318" i="4"/>
  <c r="U182" i="4"/>
  <c r="W182" i="4"/>
  <c r="U429" i="4"/>
  <c r="W429" i="4"/>
  <c r="W154" i="4"/>
  <c r="U154" i="4"/>
  <c r="U228" i="4"/>
  <c r="W228" i="4"/>
  <c r="U385" i="4"/>
  <c r="W385" i="4"/>
  <c r="U153" i="4"/>
  <c r="W153" i="4"/>
  <c r="W292" i="4"/>
  <c r="V292" i="4"/>
  <c r="V211" i="4"/>
  <c r="W211" i="4"/>
  <c r="W399" i="4"/>
  <c r="V399" i="4"/>
  <c r="V266" i="4"/>
  <c r="W266" i="4"/>
  <c r="V293" i="4"/>
  <c r="W293" i="4"/>
  <c r="U391" i="4"/>
  <c r="W391" i="4"/>
  <c r="U357" i="4"/>
  <c r="W357" i="4"/>
  <c r="U267" i="4"/>
  <c r="W267" i="4"/>
  <c r="U426" i="4"/>
  <c r="W426" i="4"/>
  <c r="U377" i="4"/>
  <c r="W377" i="4"/>
  <c r="U395" i="4"/>
  <c r="W395" i="4"/>
  <c r="V35" i="4"/>
  <c r="W35" i="4"/>
  <c r="V23" i="4"/>
  <c r="W23" i="4"/>
  <c r="W425" i="4"/>
  <c r="U425" i="4"/>
  <c r="W257" i="4"/>
  <c r="V257" i="4"/>
  <c r="W26" i="4"/>
  <c r="V26" i="4"/>
  <c r="W57" i="4"/>
  <c r="V57" i="4"/>
  <c r="U216" i="4"/>
  <c r="W216" i="4"/>
  <c r="U383" i="4"/>
  <c r="W383" i="4"/>
  <c r="W79" i="4"/>
  <c r="U79" i="4"/>
  <c r="U174" i="4"/>
  <c r="W174" i="4"/>
  <c r="W325" i="4"/>
  <c r="U325" i="4"/>
  <c r="U428" i="4"/>
  <c r="W428" i="4"/>
  <c r="U188" i="4"/>
  <c r="W188" i="4"/>
  <c r="U91" i="4"/>
  <c r="W91" i="4"/>
  <c r="W258" i="4"/>
  <c r="U258" i="4"/>
  <c r="W323" i="4"/>
  <c r="V323" i="4"/>
  <c r="V307" i="4"/>
  <c r="W307" i="4"/>
  <c r="W275" i="4"/>
  <c r="U275" i="4"/>
  <c r="V320" i="4"/>
  <c r="W320" i="4"/>
  <c r="U311" i="4"/>
  <c r="W311" i="4"/>
  <c r="U71" i="4"/>
  <c r="W71" i="4"/>
  <c r="U61" i="4"/>
  <c r="W61" i="4"/>
  <c r="W317" i="4"/>
  <c r="U317" i="4"/>
  <c r="W420" i="4"/>
  <c r="U420" i="4"/>
  <c r="W123" i="4"/>
  <c r="U123" i="4"/>
  <c r="U27" i="4"/>
  <c r="W27" i="4"/>
  <c r="V459" i="4"/>
  <c r="W459" i="4"/>
  <c r="U416" i="4"/>
  <c r="W416" i="4"/>
  <c r="U136" i="4"/>
  <c r="W136" i="4"/>
  <c r="U462" i="4"/>
  <c r="W462" i="4"/>
  <c r="W245" i="4"/>
  <c r="U245" i="4"/>
  <c r="U388" i="4"/>
  <c r="W388" i="4"/>
  <c r="U108" i="4"/>
  <c r="W108" i="4"/>
  <c r="U11" i="4"/>
  <c r="W11" i="4"/>
  <c r="U138" i="4"/>
  <c r="W138" i="4"/>
  <c r="W96" i="4"/>
  <c r="U96" i="4"/>
  <c r="W192" i="4"/>
  <c r="V192" i="4"/>
  <c r="W97" i="4"/>
  <c r="V97" i="4"/>
  <c r="W434" i="4"/>
  <c r="V434" i="4"/>
  <c r="W81" i="4"/>
  <c r="V81" i="4"/>
  <c r="W313" i="4"/>
  <c r="V313" i="4"/>
  <c r="V374" i="4"/>
  <c r="W374" i="4"/>
  <c r="U104" i="4"/>
  <c r="W104" i="4"/>
  <c r="U146" i="4"/>
  <c r="W146" i="4"/>
  <c r="W271" i="4"/>
  <c r="U271" i="4"/>
  <c r="U130" i="4"/>
  <c r="W130" i="4"/>
  <c r="U316" i="4"/>
  <c r="W316" i="4"/>
  <c r="U100" i="4"/>
  <c r="W100" i="4"/>
  <c r="U402" i="4"/>
  <c r="W402" i="4"/>
  <c r="V209" i="4"/>
  <c r="W209" i="4"/>
  <c r="W301" i="4"/>
  <c r="V301" i="4"/>
  <c r="U336" i="4"/>
  <c r="W336" i="4"/>
  <c r="U74" i="4"/>
  <c r="W74" i="4"/>
  <c r="W445" i="4"/>
  <c r="U445" i="4"/>
  <c r="W229" i="4"/>
  <c r="U229" i="4"/>
  <c r="U18" i="4"/>
  <c r="W18" i="4"/>
  <c r="V137" i="4"/>
  <c r="W137" i="4"/>
  <c r="W322" i="4"/>
  <c r="V322" i="4"/>
  <c r="U328" i="4"/>
  <c r="W328" i="4"/>
  <c r="U24" i="4"/>
  <c r="W24" i="4"/>
  <c r="U191" i="4"/>
  <c r="W191" i="4"/>
  <c r="U274" i="4"/>
  <c r="W274" i="4"/>
  <c r="U437" i="4"/>
  <c r="W437" i="4"/>
  <c r="U300" i="4"/>
  <c r="W300" i="4"/>
  <c r="U339" i="4"/>
  <c r="W339" i="4"/>
  <c r="U259" i="4"/>
  <c r="W259" i="4"/>
  <c r="U17" i="4"/>
  <c r="W17" i="4"/>
  <c r="U417" i="4"/>
  <c r="W417" i="4"/>
  <c r="U193" i="4"/>
  <c r="W193" i="4"/>
  <c r="W92" i="4"/>
  <c r="V92" i="4"/>
  <c r="W403" i="4"/>
  <c r="V403" i="4"/>
  <c r="U14" i="4"/>
  <c r="W14" i="4"/>
  <c r="U70" i="4"/>
  <c r="W70" i="4"/>
  <c r="W116" i="4"/>
  <c r="U116" i="4"/>
  <c r="W200" i="4"/>
  <c r="V200" i="4"/>
  <c r="W151" i="4"/>
  <c r="V151" i="4"/>
  <c r="W139" i="4"/>
  <c r="V139" i="4"/>
  <c r="W101" i="4"/>
  <c r="V101" i="4"/>
  <c r="U21" i="4"/>
  <c r="W21" i="4"/>
  <c r="U115" i="4"/>
  <c r="W115" i="4"/>
  <c r="W297" i="4"/>
  <c r="U297" i="4"/>
  <c r="W282" i="4"/>
  <c r="V282" i="4"/>
  <c r="U454" i="4"/>
  <c r="W454" i="4"/>
  <c r="U378" i="4"/>
  <c r="W378" i="4"/>
  <c r="W51" i="4"/>
  <c r="U51" i="4"/>
  <c r="U355" i="4"/>
  <c r="W355" i="4"/>
  <c r="W90" i="4"/>
  <c r="U90" i="4"/>
  <c r="V186" i="4"/>
  <c r="W186" i="4"/>
  <c r="V72" i="4"/>
  <c r="W72" i="4"/>
  <c r="V449" i="4"/>
  <c r="W449" i="4"/>
  <c r="U199" i="4"/>
  <c r="W199" i="4"/>
  <c r="U414" i="4"/>
  <c r="W414" i="4"/>
  <c r="W314" i="4"/>
  <c r="U314" i="4"/>
  <c r="W308" i="4"/>
  <c r="U308" i="4"/>
  <c r="U36" i="4"/>
  <c r="W36" i="4"/>
  <c r="U225" i="4"/>
  <c r="W225" i="4"/>
  <c r="V435" i="4"/>
  <c r="W435" i="4"/>
  <c r="V285" i="4"/>
  <c r="W285" i="4"/>
  <c r="W205" i="4"/>
  <c r="V205" i="4"/>
  <c r="W9" i="4"/>
  <c r="U9" i="4"/>
  <c r="W334" i="4"/>
  <c r="U334" i="4"/>
  <c r="W129" i="4"/>
  <c r="U129" i="4"/>
  <c r="O7" i="8"/>
  <c r="O4" i="8"/>
  <c r="O3" i="8"/>
  <c r="O5" i="8"/>
  <c r="O8" i="8"/>
  <c r="O9" i="8"/>
  <c r="O6" i="8"/>
  <c r="O10" i="8"/>
  <c r="E17" i="13"/>
  <c r="E24" i="17"/>
  <c r="E53" i="17"/>
  <c r="E37" i="17"/>
  <c r="E57" i="17"/>
  <c r="E5" i="17"/>
  <c r="E36" i="16"/>
  <c r="E46" i="17"/>
  <c r="E41" i="16"/>
  <c r="E36" i="17"/>
  <c r="E35" i="16"/>
  <c r="E41" i="17"/>
  <c r="E31" i="16"/>
  <c r="E25" i="17"/>
  <c r="E6" i="16"/>
  <c r="E56" i="17"/>
  <c r="E51" i="17"/>
  <c r="E39" i="16"/>
  <c r="E30" i="17"/>
  <c r="E7" i="17"/>
  <c r="E23" i="17"/>
  <c r="E29" i="16"/>
  <c r="E34" i="17"/>
  <c r="E33" i="16"/>
  <c r="E47" i="17"/>
  <c r="E24" i="16"/>
  <c r="E20" i="17"/>
  <c r="E21" i="17"/>
  <c r="E48" i="17"/>
  <c r="E45" i="17"/>
  <c r="E37" i="16"/>
  <c r="E32" i="17"/>
  <c r="E21" i="16"/>
  <c r="E40" i="16"/>
  <c r="E8" i="16"/>
  <c r="E39" i="17"/>
  <c r="E22" i="17"/>
  <c r="E38" i="16"/>
  <c r="E52" i="17"/>
  <c r="E40" i="17"/>
  <c r="E32" i="16"/>
  <c r="E23" i="16"/>
  <c r="E9" i="16"/>
  <c r="E6" i="17"/>
  <c r="E9" i="17"/>
  <c r="E22" i="16"/>
  <c r="E49" i="17"/>
  <c r="E4" i="16"/>
  <c r="E25" i="16"/>
  <c r="E38" i="17"/>
  <c r="E54" i="17"/>
  <c r="E33" i="17"/>
  <c r="E26" i="17"/>
  <c r="E28" i="17"/>
  <c r="E7" i="16"/>
  <c r="E30" i="16"/>
  <c r="E58" i="17"/>
  <c r="E29" i="17"/>
  <c r="E35" i="17"/>
  <c r="E20" i="16"/>
  <c r="E55" i="17"/>
  <c r="E42" i="17"/>
  <c r="E34" i="16"/>
  <c r="E31" i="17"/>
  <c r="E50" i="17"/>
  <c r="E27" i="16"/>
  <c r="E4" i="17"/>
  <c r="E5" i="16"/>
  <c r="E44" i="17"/>
  <c r="E26" i="16"/>
  <c r="E28" i="16"/>
  <c r="E27" i="17"/>
  <c r="E43" i="17"/>
  <c r="AC205" i="4" l="1"/>
  <c r="AE205" i="4" s="1"/>
  <c r="AC285" i="4"/>
  <c r="AE285" i="4" s="1"/>
  <c r="AC435" i="4"/>
  <c r="AE435" i="4" s="1"/>
  <c r="AC449" i="4"/>
  <c r="AE449" i="4" s="1"/>
  <c r="AC72" i="4"/>
  <c r="AE72" i="4" s="1"/>
  <c r="AC186" i="4"/>
  <c r="AE186" i="4" s="1"/>
  <c r="AC282" i="4"/>
  <c r="AE282" i="4" s="1"/>
  <c r="AC101" i="4"/>
  <c r="AE101" i="4" s="1"/>
  <c r="AC139" i="4"/>
  <c r="AE139" i="4" s="1"/>
  <c r="AC151" i="4"/>
  <c r="AE151" i="4" s="1"/>
  <c r="AC200" i="4"/>
  <c r="AE200" i="4" s="1"/>
  <c r="AC403" i="4"/>
  <c r="AE403" i="4" s="1"/>
  <c r="AC92" i="4"/>
  <c r="AE92" i="4" s="1"/>
  <c r="AC322" i="4"/>
  <c r="AE322" i="4" s="1"/>
  <c r="AC137" i="4"/>
  <c r="AE137" i="4" s="1"/>
  <c r="AC301" i="4"/>
  <c r="AE301" i="4" s="1"/>
  <c r="AC209" i="4"/>
  <c r="AE209" i="4" s="1"/>
  <c r="AC374" i="4"/>
  <c r="AE374" i="4" s="1"/>
  <c r="AC313" i="4"/>
  <c r="AE313" i="4" s="1"/>
  <c r="AC81" i="4"/>
  <c r="AE81" i="4" s="1"/>
  <c r="AC434" i="4"/>
  <c r="AE434" i="4" s="1"/>
  <c r="AC97" i="4"/>
  <c r="AE97" i="4" s="1"/>
  <c r="AC192" i="4"/>
  <c r="AE192" i="4" s="1"/>
  <c r="AC459" i="4"/>
  <c r="AE459" i="4" s="1"/>
  <c r="AC320" i="4"/>
  <c r="AE320" i="4" s="1"/>
  <c r="AC307" i="4"/>
  <c r="AE307" i="4" s="1"/>
  <c r="AC323" i="4"/>
  <c r="AE323" i="4" s="1"/>
  <c r="AC57" i="4"/>
  <c r="AE57" i="4" s="1"/>
  <c r="AC26" i="4"/>
  <c r="AE26" i="4" s="1"/>
  <c r="AC257" i="4"/>
  <c r="AE257" i="4" s="1"/>
  <c r="AC23" i="4"/>
  <c r="AE23" i="4" s="1"/>
  <c r="AC35" i="4"/>
  <c r="AE35" i="4" s="1"/>
  <c r="AC293" i="4"/>
  <c r="AE293" i="4" s="1"/>
  <c r="AC266" i="4"/>
  <c r="AE266" i="4" s="1"/>
  <c r="AC399" i="4"/>
  <c r="AE399" i="4" s="1"/>
  <c r="AC211" i="4"/>
  <c r="AE211" i="4" s="1"/>
  <c r="AC292" i="4"/>
  <c r="AE292" i="4" s="1"/>
  <c r="AC195" i="4"/>
  <c r="AE195" i="4" s="1"/>
  <c r="AC380" i="4"/>
  <c r="AE380" i="4" s="1"/>
  <c r="AC241" i="4"/>
  <c r="AE241" i="4" s="1"/>
  <c r="AC233" i="4"/>
  <c r="AE233" i="4" s="1"/>
  <c r="AC170" i="4"/>
  <c r="AE170" i="4" s="1"/>
  <c r="AC63" i="4"/>
  <c r="AE63" i="4" s="1"/>
  <c r="AC319" i="4"/>
  <c r="AE319" i="4" s="1"/>
  <c r="AC112" i="4"/>
  <c r="AE112" i="4" s="1"/>
  <c r="AC368" i="4"/>
  <c r="AE368" i="4" s="1"/>
  <c r="AC217" i="4"/>
  <c r="AE217" i="4" s="1"/>
  <c r="AC230" i="4"/>
  <c r="AE230" i="4" s="1"/>
  <c r="AC340" i="4"/>
  <c r="AE340" i="4" s="1"/>
  <c r="AC406" i="4"/>
  <c r="AE406" i="4" s="1"/>
  <c r="AC246" i="4"/>
  <c r="AE246" i="4" s="1"/>
  <c r="AC125" i="4"/>
  <c r="AE125" i="4" s="1"/>
  <c r="AC331" i="4"/>
  <c r="AE331" i="4" s="1"/>
  <c r="AC463" i="4"/>
  <c r="AE463" i="4" s="1"/>
  <c r="AC256" i="4"/>
  <c r="AE256" i="4" s="1"/>
  <c r="AC218" i="4"/>
  <c r="AE218" i="4" s="1"/>
  <c r="AC242" i="4"/>
  <c r="AE242" i="4" s="1"/>
  <c r="AC341" i="4"/>
  <c r="AE341" i="4" s="1"/>
  <c r="AC422" i="4"/>
  <c r="AE422" i="4" s="1"/>
  <c r="AC94" i="4"/>
  <c r="AE94" i="4" s="1"/>
  <c r="AC432" i="4"/>
  <c r="AE432" i="4" s="1"/>
  <c r="AC141" i="4"/>
  <c r="AE141" i="4" s="1"/>
  <c r="AC235" i="4"/>
  <c r="AE235" i="4" s="1"/>
  <c r="AC318" i="4"/>
  <c r="AE318" i="4" s="1"/>
  <c r="AC457" i="4"/>
  <c r="AE457" i="4" s="1"/>
  <c r="AC115" i="4"/>
  <c r="AE115" i="4" s="1"/>
  <c r="AC262" i="4"/>
  <c r="AE262" i="4" s="1"/>
  <c r="AC267" i="4"/>
  <c r="AE267" i="4" s="1"/>
  <c r="AC275" i="4"/>
  <c r="AE275" i="4" s="1"/>
  <c r="AC370" i="4"/>
  <c r="AE370" i="4" s="1"/>
  <c r="AC433" i="4"/>
  <c r="AE433" i="4" s="1"/>
  <c r="AC165" i="4"/>
  <c r="AE165" i="4" s="1"/>
  <c r="AC410" i="4"/>
  <c r="AE410" i="4" s="1"/>
  <c r="AC250" i="4"/>
  <c r="AE250" i="4" s="1"/>
  <c r="AC51" i="4"/>
  <c r="AE51" i="4" s="1"/>
  <c r="AC291" i="4"/>
  <c r="AE291" i="4" s="1"/>
  <c r="AC131" i="4"/>
  <c r="AE131" i="4" s="1"/>
  <c r="AC386" i="4"/>
  <c r="AE386" i="4" s="1"/>
  <c r="AC226" i="4"/>
  <c r="AE226" i="4" s="1"/>
  <c r="AC21" i="4"/>
  <c r="AE21" i="4" s="1"/>
  <c r="AC424" i="4"/>
  <c r="AE424" i="4" s="1"/>
  <c r="AC304" i="4"/>
  <c r="AE304" i="4" s="1"/>
  <c r="AC144" i="4"/>
  <c r="AE144" i="4" s="1"/>
  <c r="AC40" i="4"/>
  <c r="AE40" i="4" s="1"/>
  <c r="AC343" i="4"/>
  <c r="AE343" i="4" s="1"/>
  <c r="AC199" i="4"/>
  <c r="AE199" i="4" s="1"/>
  <c r="AC79" i="4"/>
  <c r="AE79" i="4" s="1"/>
  <c r="AC142" i="4"/>
  <c r="AE142" i="4" s="1"/>
  <c r="AC27" i="4"/>
  <c r="AE27" i="4" s="1"/>
  <c r="AC15" i="4"/>
  <c r="AE15" i="4" s="1"/>
  <c r="AC64" i="4"/>
  <c r="AE64" i="4" s="1"/>
  <c r="AC305" i="4"/>
  <c r="AE305" i="4" s="1"/>
  <c r="AC71" i="4"/>
  <c r="AE71" i="4" s="1"/>
  <c r="AC335" i="4"/>
  <c r="AE335" i="4" s="1"/>
  <c r="AC329" i="4"/>
  <c r="AE329" i="4" s="1"/>
  <c r="AC326" i="4"/>
  <c r="AE326" i="4" s="1"/>
  <c r="AC174" i="4"/>
  <c r="AE174" i="4" s="1"/>
  <c r="AC461" i="4"/>
  <c r="AE461" i="4" s="1"/>
  <c r="AC269" i="4"/>
  <c r="AE269" i="4" s="1"/>
  <c r="AC75" i="4"/>
  <c r="AE75" i="4" s="1"/>
  <c r="AC364" i="4"/>
  <c r="AE364" i="4" s="1"/>
  <c r="AC150" i="4"/>
  <c r="AE150" i="4" s="1"/>
  <c r="AC89" i="4"/>
  <c r="AE89" i="4" s="1"/>
  <c r="AC392" i="4"/>
  <c r="AE392" i="4" s="1"/>
  <c r="AC248" i="4"/>
  <c r="AE248" i="4" s="1"/>
  <c r="AC327" i="4"/>
  <c r="AE327" i="4" s="1"/>
  <c r="AC91" i="4"/>
  <c r="AE91" i="4" s="1"/>
  <c r="AC143" i="4"/>
  <c r="AE143" i="4" s="1"/>
  <c r="AC348" i="4"/>
  <c r="AE348" i="4" s="1"/>
  <c r="AC70" i="4"/>
  <c r="AE70" i="4" s="1"/>
  <c r="AC102" i="4"/>
  <c r="AE102" i="4" s="1"/>
  <c r="AC147" i="4"/>
  <c r="AE147" i="4" s="1"/>
  <c r="AC354" i="4"/>
  <c r="AE354" i="4" s="1"/>
  <c r="AC279" i="4"/>
  <c r="AE279" i="4" s="1"/>
  <c r="AC133" i="4"/>
  <c r="AE133" i="4" s="1"/>
  <c r="AC225" i="4"/>
  <c r="AE225" i="4" s="1"/>
  <c r="AC332" i="4"/>
  <c r="AE332" i="4" s="1"/>
  <c r="AC128" i="4"/>
  <c r="AE128" i="4" s="1"/>
  <c r="AC105" i="4"/>
  <c r="AE105" i="4" s="1"/>
  <c r="AC146" i="4"/>
  <c r="AE146" i="4" s="1"/>
  <c r="AC148" i="4"/>
  <c r="AE148" i="4" s="1"/>
  <c r="AC245" i="4"/>
  <c r="AE245" i="4" s="1"/>
  <c r="AC271" i="4"/>
  <c r="AE271" i="4" s="1"/>
  <c r="AC436" i="4"/>
  <c r="AE436" i="4" s="1"/>
  <c r="AC298" i="4"/>
  <c r="AE298" i="4" s="1"/>
  <c r="AC414" i="4"/>
  <c r="AE414" i="4" s="1"/>
  <c r="AC411" i="4"/>
  <c r="AE411" i="4" s="1"/>
  <c r="AC281" i="4"/>
  <c r="AE281" i="4" s="1"/>
  <c r="AC182" i="4"/>
  <c r="AE182" i="4" s="1"/>
  <c r="AC296" i="4"/>
  <c r="AE296" i="4" s="1"/>
  <c r="AC191" i="4"/>
  <c r="AE191" i="4" s="1"/>
  <c r="AC161" i="4"/>
  <c r="AE161" i="4" s="1"/>
  <c r="AC283" i="4"/>
  <c r="AE283" i="4" s="1"/>
  <c r="AC58" i="4"/>
  <c r="AE58" i="4" s="1"/>
  <c r="AC366" i="4"/>
  <c r="AE366" i="4" s="1"/>
  <c r="AC447" i="4"/>
  <c r="AE447" i="4" s="1"/>
  <c r="AC234" i="4"/>
  <c r="AE234" i="4" s="1"/>
  <c r="AC77" i="4"/>
  <c r="AE77" i="4" s="1"/>
  <c r="AC44" i="4"/>
  <c r="AE44" i="4" s="1"/>
  <c r="AC66" i="4"/>
  <c r="AE66" i="4" s="1"/>
  <c r="AC419" i="4"/>
  <c r="AE419" i="4" s="1"/>
  <c r="AC140" i="4"/>
  <c r="AE140" i="4" s="1"/>
  <c r="AC120" i="4"/>
  <c r="AE120" i="4" s="1"/>
  <c r="AC417" i="4"/>
  <c r="AE417" i="4" s="1"/>
  <c r="AC381" i="4"/>
  <c r="AE381" i="4" s="1"/>
  <c r="AC315" i="4"/>
  <c r="AE315" i="4" s="1"/>
  <c r="AC154" i="4"/>
  <c r="AE154" i="4" s="1"/>
  <c r="AC22" i="4"/>
  <c r="AE22" i="4" s="1"/>
  <c r="AC33" i="4"/>
  <c r="AE33" i="4" s="1"/>
  <c r="AC14" i="4"/>
  <c r="AE14" i="4" s="1"/>
  <c r="AC395" i="4"/>
  <c r="AE395" i="4" s="1"/>
  <c r="AC42" i="4"/>
  <c r="AE42" i="4" s="1"/>
  <c r="AC82" i="4"/>
  <c r="AE82" i="4" s="1"/>
  <c r="AC11" i="4"/>
  <c r="AE11" i="4" s="1"/>
  <c r="AC25" i="4"/>
  <c r="AE25" i="4" s="1"/>
  <c r="AC208" i="4"/>
  <c r="AE208" i="4" s="1"/>
  <c r="AC263" i="4"/>
  <c r="AE263" i="4" s="1"/>
  <c r="AC453" i="4"/>
  <c r="AE453" i="4" s="1"/>
  <c r="AC178" i="4"/>
  <c r="AE178" i="4" s="1"/>
  <c r="AC114" i="4"/>
  <c r="AE114" i="4" s="1"/>
  <c r="AC158" i="4"/>
  <c r="AE158" i="4" s="1"/>
  <c r="AC328" i="4"/>
  <c r="AE328" i="4" s="1"/>
  <c r="AC106" i="4"/>
  <c r="AE106" i="4" s="1"/>
  <c r="AC373" i="4"/>
  <c r="AE373" i="4" s="1"/>
  <c r="AC93" i="4"/>
  <c r="AE93" i="4" s="1"/>
  <c r="AC189" i="4"/>
  <c r="AE189" i="4" s="1"/>
  <c r="AC398" i="4"/>
  <c r="AE398" i="4" s="1"/>
  <c r="AC121" i="4"/>
  <c r="AE121" i="4" s="1"/>
  <c r="AC10" i="4"/>
  <c r="AE10" i="4" s="1"/>
  <c r="AC136" i="4"/>
  <c r="AE136" i="4" s="1"/>
  <c r="AC254" i="4"/>
  <c r="AE254" i="4" s="1"/>
  <c r="AC134" i="4"/>
  <c r="AE134" i="4" s="1"/>
  <c r="AC308" i="4"/>
  <c r="AE308" i="4" s="1"/>
  <c r="AC389" i="4"/>
  <c r="AE389" i="4" s="1"/>
  <c r="AC183" i="4"/>
  <c r="AE183" i="4" s="1"/>
  <c r="AC437" i="4"/>
  <c r="AE437" i="4" s="1"/>
  <c r="AC29" i="4"/>
  <c r="AE29" i="4" s="1"/>
  <c r="AC286" i="4"/>
  <c r="AE286" i="4" s="1"/>
  <c r="AC337" i="4"/>
  <c r="AE337" i="4" s="1"/>
  <c r="AC164" i="4"/>
  <c r="AE164" i="4" s="1"/>
  <c r="AC36" i="4"/>
  <c r="AE36" i="4" s="1"/>
  <c r="AC384" i="4"/>
  <c r="AE384" i="4" s="1"/>
  <c r="AC439" i="4"/>
  <c r="AE439" i="4" s="1"/>
  <c r="AC45" i="4"/>
  <c r="AE45" i="4" s="1"/>
  <c r="AC358" i="4"/>
  <c r="AE358" i="4" s="1"/>
  <c r="AC171" i="4"/>
  <c r="AE171" i="4" s="1"/>
  <c r="AC188" i="4"/>
  <c r="AE188" i="4" s="1"/>
  <c r="AC314" i="4"/>
  <c r="AE314" i="4" s="1"/>
  <c r="AC249" i="4"/>
  <c r="AE249" i="4" s="1"/>
  <c r="AC130" i="4"/>
  <c r="AE130" i="4" s="1"/>
  <c r="AC232" i="4"/>
  <c r="AE232" i="4" s="1"/>
  <c r="AC20" i="4"/>
  <c r="AE20" i="4" s="1"/>
  <c r="AC265" i="4"/>
  <c r="AE265" i="4" s="1"/>
  <c r="AC405" i="4"/>
  <c r="AE405" i="4" s="1"/>
  <c r="AC244" i="4"/>
  <c r="AE244" i="4" s="1"/>
  <c r="AC166" i="4"/>
  <c r="AE166" i="4" s="1"/>
  <c r="AC38" i="4"/>
  <c r="AE38" i="4" s="1"/>
  <c r="AC377" i="4"/>
  <c r="AE377" i="4" s="1"/>
  <c r="AC118" i="4"/>
  <c r="AE118" i="4" s="1"/>
  <c r="AC407" i="4"/>
  <c r="AE407" i="4" s="1"/>
  <c r="AC426" i="4"/>
  <c r="AE426" i="4" s="1"/>
  <c r="AC306" i="4"/>
  <c r="AE306" i="4" s="1"/>
  <c r="AC34" i="4"/>
  <c r="AE34" i="4" s="1"/>
  <c r="AC454" i="4"/>
  <c r="AE454" i="4" s="1"/>
  <c r="AC76" i="4"/>
  <c r="AE76" i="4" s="1"/>
  <c r="AC365" i="4"/>
  <c r="AE365" i="4" s="1"/>
  <c r="AC460" i="4"/>
  <c r="AE460" i="4" s="1"/>
  <c r="AC268" i="4"/>
  <c r="AE268" i="4" s="1"/>
  <c r="AC46" i="4"/>
  <c r="AE46" i="4" s="1"/>
  <c r="AC464" i="4"/>
  <c r="AE464" i="4" s="1"/>
  <c r="AC56" i="4"/>
  <c r="AE56" i="4" s="1"/>
  <c r="AC375" i="4"/>
  <c r="AE375" i="4" s="1"/>
  <c r="AC255" i="4"/>
  <c r="AE255" i="4" s="1"/>
  <c r="AC95" i="4"/>
  <c r="AE95" i="4" s="1"/>
  <c r="AC153" i="4"/>
  <c r="AE153" i="4" s="1"/>
  <c r="AC425" i="4"/>
  <c r="AE425" i="4" s="1"/>
  <c r="AC448" i="4"/>
  <c r="AE448" i="4" s="1"/>
  <c r="AC347" i="4"/>
  <c r="AE347" i="4" s="1"/>
  <c r="AC203" i="4"/>
  <c r="AE203" i="4" s="1"/>
  <c r="AC156" i="4"/>
  <c r="AE156" i="4" s="1"/>
  <c r="AC83" i="4"/>
  <c r="AE83" i="4" s="1"/>
  <c r="AC155" i="4"/>
  <c r="AE155" i="4" s="1"/>
  <c r="AC12" i="4"/>
  <c r="AE12" i="4" s="1"/>
  <c r="AC400" i="4"/>
  <c r="AE400" i="4" s="1"/>
  <c r="AC455" i="4"/>
  <c r="AE455" i="4" s="1"/>
  <c r="AC68" i="4"/>
  <c r="AE68" i="4" s="1"/>
  <c r="AC213" i="4"/>
  <c r="AE213" i="4" s="1"/>
  <c r="AC169" i="4"/>
  <c r="AE169" i="4" s="1"/>
  <c r="AC193" i="4"/>
  <c r="AE193" i="4" s="1"/>
  <c r="AC210" i="4"/>
  <c r="AE210" i="4" s="1"/>
  <c r="AC356" i="4"/>
  <c r="AE356" i="4" s="1"/>
  <c r="AC259" i="4"/>
  <c r="AE259" i="4" s="1"/>
  <c r="AC41" i="4"/>
  <c r="AE41" i="4" s="1"/>
  <c r="AC240" i="4"/>
  <c r="AE240" i="4" s="1"/>
  <c r="AC159" i="4"/>
  <c r="AE159" i="4" s="1"/>
  <c r="AC212" i="4"/>
  <c r="AE212" i="4" s="1"/>
  <c r="AC78" i="4"/>
  <c r="AE78" i="4" s="1"/>
  <c r="AC52" i="4"/>
  <c r="AE52" i="4" s="1"/>
  <c r="AC387" i="4"/>
  <c r="AE387" i="4" s="1"/>
  <c r="AC290" i="4"/>
  <c r="AE290" i="4" s="1"/>
  <c r="AC376" i="4"/>
  <c r="AE376" i="4" s="1"/>
  <c r="AC415" i="4"/>
  <c r="AE415" i="4" s="1"/>
  <c r="AC7" i="4"/>
  <c r="AE7" i="4" s="1"/>
  <c r="AC116" i="4"/>
  <c r="AE116" i="4" s="1"/>
  <c r="AC338" i="4"/>
  <c r="AE338" i="4" s="1"/>
  <c r="AC59" i="4"/>
  <c r="AE59" i="4" s="1"/>
  <c r="AC361" i="4"/>
  <c r="AE361" i="4" s="1"/>
  <c r="AC229" i="4"/>
  <c r="AE229" i="4" s="1"/>
  <c r="AC185" i="4"/>
  <c r="AE185" i="4" s="1"/>
  <c r="AC278" i="4"/>
  <c r="AE278" i="4" s="1"/>
  <c r="AC119" i="4"/>
  <c r="AE119" i="4" s="1"/>
  <c r="AC277" i="4"/>
  <c r="AE277" i="4" s="1"/>
  <c r="AC69" i="4"/>
  <c r="AE69" i="4" s="1"/>
  <c r="AC243" i="4"/>
  <c r="AE243" i="4" s="1"/>
  <c r="AC401" i="4"/>
  <c r="AE401" i="4" s="1"/>
  <c r="AC385" i="4"/>
  <c r="AE385" i="4" s="1"/>
  <c r="AC222" i="4"/>
  <c r="AE222" i="4" s="1"/>
  <c r="AC339" i="4"/>
  <c r="AE339" i="4" s="1"/>
  <c r="AC187" i="4"/>
  <c r="AE187" i="4" s="1"/>
  <c r="AC270" i="4"/>
  <c r="AE270" i="4" s="1"/>
  <c r="AC173" i="4"/>
  <c r="AE173" i="4" s="1"/>
  <c r="AC404" i="4"/>
  <c r="AE404" i="4" s="1"/>
  <c r="AC30" i="4"/>
  <c r="AE30" i="4" s="1"/>
  <c r="AC284" i="4"/>
  <c r="AE284" i="4" s="1"/>
  <c r="AC379" i="4"/>
  <c r="AE379" i="4" s="1"/>
  <c r="AC353" i="4"/>
  <c r="AE353" i="4" s="1"/>
  <c r="AC458" i="4"/>
  <c r="AE458" i="4" s="1"/>
  <c r="AC126" i="4"/>
  <c r="AE126" i="4" s="1"/>
  <c r="AC317" i="4"/>
  <c r="AE317" i="4" s="1"/>
  <c r="AC390" i="4"/>
  <c r="AE390" i="4" s="1"/>
  <c r="AC124" i="4"/>
  <c r="AE124" i="4" s="1"/>
  <c r="AC177" i="4"/>
  <c r="AE177" i="4" s="1"/>
  <c r="AC420" i="4"/>
  <c r="AE420" i="4" s="1"/>
  <c r="AC260" i="4"/>
  <c r="AE260" i="4" s="1"/>
  <c r="AC62" i="4"/>
  <c r="AE62" i="4" s="1"/>
  <c r="AC355" i="4"/>
  <c r="AE355" i="4" s="1"/>
  <c r="AC163" i="4"/>
  <c r="AE163" i="4" s="1"/>
  <c r="AC396" i="4"/>
  <c r="AE396" i="4" s="1"/>
  <c r="AC236" i="4"/>
  <c r="AE236" i="4" s="1"/>
  <c r="AC456" i="4"/>
  <c r="AE456" i="4" s="1"/>
  <c r="AC312" i="4"/>
  <c r="AE312" i="4" s="1"/>
  <c r="AC168" i="4"/>
  <c r="AE168" i="4" s="1"/>
  <c r="AC48" i="4"/>
  <c r="AE48" i="4" s="1"/>
  <c r="AC351" i="4"/>
  <c r="AE351" i="4" s="1"/>
  <c r="AC247" i="4"/>
  <c r="AE247" i="4" s="1"/>
  <c r="AC87" i="4"/>
  <c r="AE87" i="4" s="1"/>
  <c r="AC132" i="4"/>
  <c r="AE132" i="4" s="1"/>
  <c r="AC61" i="4"/>
  <c r="AE61" i="4" s="1"/>
  <c r="AC276" i="4"/>
  <c r="AE276" i="4" s="1"/>
  <c r="AC302" i="4"/>
  <c r="AE302" i="4" s="1"/>
  <c r="AC108" i="4"/>
  <c r="AE108" i="4" s="1"/>
  <c r="AC54" i="4"/>
  <c r="AE54" i="4" s="1"/>
  <c r="AC330" i="4"/>
  <c r="AE330" i="4" s="1"/>
  <c r="AC149" i="4"/>
  <c r="AE149" i="4" s="1"/>
  <c r="AC309" i="4"/>
  <c r="AE309" i="4" s="1"/>
  <c r="AC67" i="4"/>
  <c r="AE67" i="4" s="1"/>
  <c r="AC196" i="4"/>
  <c r="AE196" i="4" s="1"/>
  <c r="AC194" i="4"/>
  <c r="AE194" i="4" s="1"/>
  <c r="AC198" i="4"/>
  <c r="AE198" i="4" s="1"/>
  <c r="AC253" i="4"/>
  <c r="AE253" i="4" s="1"/>
  <c r="AC180" i="4"/>
  <c r="AE180" i="4" s="1"/>
  <c r="AC321" i="4"/>
  <c r="AE321" i="4" s="1"/>
  <c r="AC109" i="4"/>
  <c r="AE109" i="4" s="1"/>
  <c r="AC227" i="4"/>
  <c r="AE227" i="4" s="1"/>
  <c r="AC206" i="4"/>
  <c r="AE206" i="4" s="1"/>
  <c r="AC418" i="4"/>
  <c r="AE418" i="4" s="1"/>
  <c r="AC214" i="4"/>
  <c r="AE214" i="4" s="1"/>
  <c r="AC316" i="4"/>
  <c r="AE316" i="4" s="1"/>
  <c r="AC445" i="4"/>
  <c r="AE445" i="4" s="1"/>
  <c r="AC261" i="4"/>
  <c r="AE261" i="4" s="1"/>
  <c r="AC220" i="4"/>
  <c r="AE220" i="4" s="1"/>
  <c r="AC190" i="4"/>
  <c r="AE190" i="4" s="1"/>
  <c r="AC350" i="4"/>
  <c r="AE350" i="4" s="1"/>
  <c r="AC53" i="4"/>
  <c r="AE53" i="4" s="1"/>
  <c r="AC207" i="4"/>
  <c r="AE207" i="4" s="1"/>
  <c r="AC382" i="4"/>
  <c r="AE382" i="4" s="1"/>
  <c r="AC221" i="4"/>
  <c r="AE221" i="4" s="1"/>
  <c r="AC394" i="4"/>
  <c r="AE394" i="4" s="1"/>
  <c r="AC202" i="4"/>
  <c r="AE202" i="4" s="1"/>
  <c r="AC145" i="4"/>
  <c r="AE145" i="4" s="1"/>
  <c r="AC452" i="4"/>
  <c r="AE452" i="4" s="1"/>
  <c r="AC238" i="4"/>
  <c r="AE238" i="4" s="1"/>
  <c r="AC451" i="4"/>
  <c r="AE451" i="4" s="1"/>
  <c r="AC345" i="4"/>
  <c r="AE345" i="4" s="1"/>
  <c r="AC450" i="4"/>
  <c r="AE450" i="4" s="1"/>
  <c r="AC65" i="4"/>
  <c r="AE65" i="4" s="1"/>
  <c r="AC272" i="4"/>
  <c r="AE272" i="4" s="1"/>
  <c r="AC16" i="4"/>
  <c r="AE16" i="4" s="1"/>
  <c r="AC223" i="4"/>
  <c r="AE223" i="4" s="1"/>
  <c r="AC6" i="4"/>
  <c r="AE6" i="4" s="1"/>
  <c r="AC412" i="4"/>
  <c r="AE412" i="4" s="1"/>
  <c r="AC237" i="4"/>
  <c r="AE237" i="4" s="1"/>
  <c r="AC388" i="4"/>
  <c r="AE388" i="4" s="1"/>
  <c r="AC100" i="4"/>
  <c r="AE100" i="4" s="1"/>
  <c r="AC113" i="4"/>
  <c r="AE113" i="4" s="1"/>
  <c r="AC429" i="4"/>
  <c r="AE429" i="4" s="1"/>
  <c r="AC18" i="4"/>
  <c r="AE18" i="4" s="1"/>
  <c r="AC157" i="4"/>
  <c r="AE157" i="4" s="1"/>
  <c r="AC74" i="4"/>
  <c r="AE74" i="4" s="1"/>
  <c r="AC28" i="4"/>
  <c r="AE28" i="4" s="1"/>
  <c r="AC73" i="4"/>
  <c r="AE73" i="4" s="1"/>
  <c r="AC297" i="4"/>
  <c r="AE297" i="4" s="1"/>
  <c r="AC84" i="4"/>
  <c r="AE84" i="4" s="1"/>
  <c r="AC362" i="4"/>
  <c r="AE362" i="4" s="1"/>
  <c r="AC181" i="4"/>
  <c r="AE181" i="4" s="1"/>
  <c r="AC215" i="4"/>
  <c r="AE215" i="4" s="1"/>
  <c r="AC8" i="4"/>
  <c r="AE8" i="4" s="1"/>
  <c r="AC264" i="4"/>
  <c r="AE264" i="4" s="1"/>
  <c r="AC413" i="4"/>
  <c r="AE413" i="4" s="1"/>
  <c r="AC444" i="4"/>
  <c r="AE444" i="4" s="1"/>
  <c r="AC346" i="4"/>
  <c r="AE346" i="4" s="1"/>
  <c r="AC117" i="4"/>
  <c r="AE117" i="4" s="1"/>
  <c r="AC393" i="4"/>
  <c r="AE393" i="4" s="1"/>
  <c r="AC201" i="4"/>
  <c r="AE201" i="4" s="1"/>
  <c r="AC402" i="4"/>
  <c r="AE402" i="4" s="1"/>
  <c r="AC443" i="4"/>
  <c r="AE443" i="4" s="1"/>
  <c r="AC129" i="4"/>
  <c r="AE129" i="4" s="1"/>
  <c r="AC372" i="4"/>
  <c r="AE372" i="4" s="1"/>
  <c r="AC43" i="4"/>
  <c r="AE43" i="4" s="1"/>
  <c r="AC294" i="4"/>
  <c r="AE294" i="4" s="1"/>
  <c r="AC273" i="4"/>
  <c r="AE273" i="4" s="1"/>
  <c r="AC442" i="4"/>
  <c r="AE442" i="4" s="1"/>
  <c r="AC334" i="4"/>
  <c r="AE334" i="4" s="1"/>
  <c r="AC228" i="4"/>
  <c r="AE228" i="4" s="1"/>
  <c r="AC441" i="4"/>
  <c r="AE441" i="4" s="1"/>
  <c r="AC333" i="4"/>
  <c r="AE333" i="4" s="1"/>
  <c r="AC99" i="4"/>
  <c r="AE99" i="4" s="1"/>
  <c r="AC438" i="4"/>
  <c r="AE438" i="4" s="1"/>
  <c r="AC310" i="4"/>
  <c r="AE310" i="4" s="1"/>
  <c r="AC204" i="4"/>
  <c r="AE204" i="4" s="1"/>
  <c r="AC98" i="4"/>
  <c r="AE98" i="4" s="1"/>
  <c r="AC440" i="4"/>
  <c r="AE440" i="4" s="1"/>
  <c r="AC360" i="4"/>
  <c r="AE360" i="4" s="1"/>
  <c r="AC184" i="4"/>
  <c r="AE184" i="4" s="1"/>
  <c r="AC104" i="4"/>
  <c r="AE104" i="4" s="1"/>
  <c r="AC391" i="4"/>
  <c r="AE391" i="4" s="1"/>
  <c r="AC311" i="4"/>
  <c r="AE311" i="4" s="1"/>
  <c r="AC135" i="4"/>
  <c r="AE135" i="4" s="1"/>
  <c r="AC55" i="4"/>
  <c r="AE55" i="4" s="1"/>
  <c r="AC300" i="4"/>
  <c r="AE300" i="4" s="1"/>
  <c r="AC110" i="4"/>
  <c r="AE110" i="4" s="1"/>
  <c r="AC378" i="4"/>
  <c r="AE378" i="4" s="1"/>
  <c r="AC251" i="4"/>
  <c r="AE251" i="4" s="1"/>
  <c r="AC50" i="4"/>
  <c r="AE50" i="4" s="1"/>
  <c r="AC397" i="4"/>
  <c r="AE397" i="4" s="1"/>
  <c r="AC462" i="4"/>
  <c r="AE462" i="4" s="1"/>
  <c r="AC127" i="4"/>
  <c r="AE127" i="4" s="1"/>
  <c r="AC383" i="4"/>
  <c r="AE383" i="4" s="1"/>
  <c r="AC176" i="4"/>
  <c r="AE176" i="4" s="1"/>
  <c r="AC299" i="4"/>
  <c r="AE299" i="4" s="1"/>
  <c r="AC138" i="4"/>
  <c r="AE138" i="4" s="1"/>
  <c r="AC371" i="4"/>
  <c r="AE371" i="4" s="1"/>
  <c r="AC421" i="4"/>
  <c r="AE421" i="4" s="1"/>
  <c r="AC289" i="4"/>
  <c r="AE289" i="4" s="1"/>
  <c r="AC107" i="4"/>
  <c r="AE107" i="4" s="1"/>
  <c r="AC430" i="4"/>
  <c r="AE430" i="4" s="1"/>
  <c r="AC324" i="4"/>
  <c r="AE324" i="4" s="1"/>
  <c r="AC90" i="4"/>
  <c r="AE90" i="4" s="1"/>
  <c r="AC86" i="4"/>
  <c r="AE86" i="4" s="1"/>
  <c r="AC60" i="4"/>
  <c r="AE60" i="4" s="1"/>
  <c r="AC49" i="4"/>
  <c r="AE49" i="4" s="1"/>
  <c r="AC336" i="4"/>
  <c r="AE336" i="4" s="1"/>
  <c r="AC80" i="4"/>
  <c r="AE80" i="4" s="1"/>
  <c r="AC287" i="4"/>
  <c r="AE287" i="4" s="1"/>
  <c r="AC31" i="4"/>
  <c r="AE31" i="4" s="1"/>
  <c r="AC122" i="4"/>
  <c r="AE122" i="4" s="1"/>
  <c r="AC409" i="4"/>
  <c r="AE409" i="4" s="1"/>
  <c r="AC85" i="4"/>
  <c r="AE85" i="4" s="1"/>
  <c r="AC258" i="4"/>
  <c r="AE258" i="4" s="1"/>
  <c r="AC342" i="4"/>
  <c r="AE342" i="4" s="1"/>
  <c r="AC427" i="4"/>
  <c r="AE427" i="4" s="1"/>
  <c r="AC17" i="4"/>
  <c r="AE17" i="4" s="1"/>
  <c r="AC123" i="4"/>
  <c r="AE123" i="4" s="1"/>
  <c r="AC252" i="4"/>
  <c r="AE252" i="4" s="1"/>
  <c r="AC179" i="4"/>
  <c r="AE179" i="4" s="1"/>
  <c r="AC349" i="4"/>
  <c r="AE349" i="4" s="1"/>
  <c r="AC363" i="4"/>
  <c r="AE363" i="4" s="1"/>
  <c r="AC39" i="4"/>
  <c r="AE39" i="4" s="1"/>
  <c r="AC103" i="4"/>
  <c r="AE103" i="4" s="1"/>
  <c r="AC167" i="4"/>
  <c r="AE167" i="4" s="1"/>
  <c r="AC231" i="4"/>
  <c r="AE231" i="4" s="1"/>
  <c r="AC295" i="4"/>
  <c r="AE295" i="4" s="1"/>
  <c r="AC359" i="4"/>
  <c r="AE359" i="4" s="1"/>
  <c r="AC423" i="4"/>
  <c r="AE423" i="4" s="1"/>
  <c r="AC24" i="4"/>
  <c r="AE24" i="4" s="1"/>
  <c r="AC88" i="4"/>
  <c r="AE88" i="4" s="1"/>
  <c r="AC152" i="4"/>
  <c r="AE152" i="4" s="1"/>
  <c r="AC216" i="4"/>
  <c r="AE216" i="4" s="1"/>
  <c r="AC280" i="4"/>
  <c r="AE280" i="4" s="1"/>
  <c r="AC344" i="4"/>
  <c r="AE344" i="4" s="1"/>
  <c r="AC408" i="4"/>
  <c r="AE408" i="4" s="1"/>
  <c r="AC274" i="4"/>
  <c r="AE274" i="4" s="1"/>
  <c r="AC369" i="4"/>
  <c r="AE369" i="4" s="1"/>
  <c r="AC219" i="4"/>
  <c r="AE219" i="4" s="1"/>
  <c r="AC13" i="4"/>
  <c r="AE13" i="4" s="1"/>
  <c r="AC37" i="4"/>
  <c r="AE37" i="4" s="1"/>
  <c r="AC428" i="4"/>
  <c r="AE428" i="4" s="1"/>
  <c r="AC172" i="4"/>
  <c r="AE172" i="4" s="1"/>
  <c r="AC416" i="4"/>
  <c r="AE416" i="4" s="1"/>
  <c r="AC352" i="4"/>
  <c r="AE352" i="4" s="1"/>
  <c r="AC288" i="4"/>
  <c r="AE288" i="4" s="1"/>
  <c r="AC224" i="4"/>
  <c r="AE224" i="4" s="1"/>
  <c r="AC160" i="4"/>
  <c r="AE160" i="4" s="1"/>
  <c r="AC96" i="4"/>
  <c r="AE96" i="4" s="1"/>
  <c r="AC32" i="4"/>
  <c r="AE32" i="4" s="1"/>
  <c r="AC431" i="4"/>
  <c r="AE431" i="4" s="1"/>
  <c r="AC367" i="4"/>
  <c r="AE367" i="4" s="1"/>
  <c r="AC303" i="4"/>
  <c r="AE303" i="4" s="1"/>
  <c r="AC239" i="4"/>
  <c r="AE239" i="4" s="1"/>
  <c r="AC175" i="4"/>
  <c r="AE175" i="4" s="1"/>
  <c r="AC111" i="4"/>
  <c r="AE111" i="4" s="1"/>
  <c r="AC47" i="4"/>
  <c r="AE47" i="4" s="1"/>
  <c r="AC357" i="4"/>
  <c r="AE357" i="4" s="1"/>
  <c r="AC19" i="4"/>
  <c r="AE19" i="4" s="1"/>
  <c r="AC325" i="4"/>
  <c r="AE325" i="4" s="1"/>
  <c r="AC9" i="4"/>
  <c r="AE9" i="4" s="1"/>
  <c r="AC446" i="4"/>
  <c r="AE446" i="4" s="1"/>
  <c r="AC197" i="4"/>
  <c r="AE197" i="4" s="1"/>
  <c r="AC162" i="4"/>
  <c r="AE162" i="4" s="1"/>
  <c r="B16" i="13"/>
  <c r="B25" i="13"/>
  <c r="B5" i="13"/>
  <c r="B29" i="13"/>
  <c r="B8" i="13"/>
  <c r="B18" i="13"/>
  <c r="B34" i="13"/>
  <c r="B21" i="13"/>
  <c r="B20" i="13"/>
  <c r="B14" i="13"/>
  <c r="B36" i="13"/>
  <c r="B28" i="13"/>
  <c r="B6" i="13"/>
  <c r="B15" i="13"/>
  <c r="B3" i="17"/>
  <c r="B19" i="13"/>
  <c r="B37" i="13"/>
  <c r="B4" i="13"/>
  <c r="B32" i="13"/>
  <c r="B30" i="13"/>
  <c r="B13" i="13"/>
  <c r="B24" i="13"/>
  <c r="B8" i="17"/>
  <c r="B22" i="13"/>
  <c r="B23" i="13"/>
  <c r="B26" i="13"/>
  <c r="B10" i="13"/>
  <c r="B38" i="13"/>
  <c r="B11" i="13"/>
  <c r="B12" i="13"/>
  <c r="B33" i="13"/>
  <c r="B27" i="13"/>
  <c r="B35" i="13"/>
  <c r="B7" i="13"/>
  <c r="B3" i="13"/>
  <c r="B31" i="13"/>
  <c r="B3" i="16"/>
  <c r="B9" i="13"/>
  <c r="K11" i="12"/>
  <c r="K3" i="12"/>
  <c r="K6" i="12"/>
  <c r="K9" i="12"/>
  <c r="K8" i="12"/>
  <c r="K10" i="12"/>
  <c r="K4" i="12"/>
  <c r="K5" i="12"/>
  <c r="K7" i="12"/>
  <c r="K12" i="12"/>
  <c r="S8" i="1"/>
  <c r="D19" i="13"/>
  <c r="C35" i="13"/>
  <c r="C29" i="13"/>
  <c r="D8" i="13"/>
  <c r="D31" i="13"/>
  <c r="C7" i="13"/>
  <c r="D25" i="13"/>
  <c r="C37" i="13"/>
  <c r="C15" i="13"/>
  <c r="D7" i="13"/>
  <c r="C38" i="13"/>
  <c r="L3" i="12"/>
  <c r="L11" i="12"/>
  <c r="D29" i="13"/>
  <c r="C6" i="13"/>
  <c r="C26" i="13"/>
  <c r="C19" i="13"/>
  <c r="C5" i="13"/>
  <c r="D37" i="13"/>
  <c r="D20" i="13"/>
  <c r="D32" i="13"/>
  <c r="C13" i="13"/>
  <c r="L9" i="12"/>
  <c r="C11" i="13"/>
  <c r="C8" i="13"/>
  <c r="C12" i="13"/>
  <c r="C8" i="17"/>
  <c r="C27" i="13"/>
  <c r="C21" i="13"/>
  <c r="L12" i="12"/>
  <c r="C30" i="13"/>
  <c r="C31" i="13"/>
  <c r="D3" i="16"/>
  <c r="D3" i="13"/>
  <c r="C3" i="17"/>
  <c r="L8" i="12"/>
  <c r="C16" i="13"/>
  <c r="D11" i="13"/>
  <c r="D30" i="13"/>
  <c r="D26" i="13"/>
  <c r="D10" i="13"/>
  <c r="D24" i="13"/>
  <c r="D8" i="17"/>
  <c r="C4" i="13"/>
  <c r="C36" i="13"/>
  <c r="C18" i="13"/>
  <c r="L4" i="12"/>
  <c r="D16" i="13"/>
  <c r="C9" i="13"/>
  <c r="K39" i="5"/>
  <c r="D3" i="17"/>
  <c r="C3" i="13"/>
  <c r="D12" i="13"/>
  <c r="C25" i="13"/>
  <c r="C32" i="13"/>
  <c r="C24" i="13"/>
  <c r="D22" i="13"/>
  <c r="D9" i="13"/>
  <c r="D6" i="13"/>
  <c r="C10" i="13"/>
  <c r="C14" i="13"/>
  <c r="D13" i="13"/>
  <c r="D21" i="13"/>
  <c r="L10" i="12"/>
  <c r="D28" i="13"/>
  <c r="D27" i="13"/>
  <c r="D15" i="13"/>
  <c r="L7" i="12"/>
  <c r="C3" i="16"/>
  <c r="D5" i="13"/>
  <c r="D18" i="13"/>
  <c r="L5" i="12"/>
  <c r="C22" i="13"/>
  <c r="C28" i="13"/>
  <c r="D23" i="13"/>
  <c r="D4" i="13"/>
  <c r="D38" i="13"/>
  <c r="D35" i="13"/>
  <c r="D33" i="13"/>
  <c r="C34" i="13"/>
  <c r="C20" i="13"/>
  <c r="L6" i="12"/>
  <c r="C23" i="13"/>
  <c r="D34" i="13"/>
  <c r="D36" i="13"/>
  <c r="C33" i="13"/>
  <c r="D14" i="13"/>
  <c r="E10" i="13"/>
  <c r="E15" i="13"/>
  <c r="E9" i="13"/>
  <c r="E7" i="13"/>
  <c r="E24" i="13"/>
  <c r="E14" i="13"/>
  <c r="E32" i="13"/>
  <c r="E28" i="13"/>
  <c r="E19" i="13"/>
  <c r="E30" i="13"/>
  <c r="E25" i="13"/>
  <c r="E27" i="13"/>
  <c r="E37" i="13"/>
  <c r="E34" i="13"/>
  <c r="E3" i="16"/>
  <c r="E4" i="13"/>
  <c r="E20" i="13"/>
  <c r="E8" i="17"/>
  <c r="E12" i="13"/>
  <c r="E3" i="13"/>
  <c r="E31" i="13"/>
  <c r="E26" i="13"/>
  <c r="E36" i="13"/>
  <c r="E35" i="13"/>
  <c r="E29" i="13"/>
  <c r="E23" i="13"/>
  <c r="E38" i="13"/>
  <c r="E33" i="13"/>
  <c r="E6" i="13"/>
  <c r="E11" i="13"/>
  <c r="E13" i="13"/>
  <c r="E18" i="13"/>
  <c r="E5" i="13"/>
  <c r="E3" i="17"/>
  <c r="E8" i="13"/>
  <c r="E21" i="13"/>
  <c r="E16" i="13"/>
  <c r="E22" i="13"/>
  <c r="B11" i="16" l="1"/>
  <c r="B17" i="16"/>
  <c r="B15" i="16"/>
  <c r="B16" i="16"/>
  <c r="B13" i="16"/>
  <c r="B19" i="16"/>
  <c r="B10" i="16"/>
  <c r="B14" i="16"/>
  <c r="B18" i="16"/>
  <c r="B12" i="16"/>
  <c r="S9" i="1"/>
  <c r="D14" i="17"/>
  <c r="D11" i="17"/>
  <c r="D18" i="16"/>
  <c r="C12" i="16"/>
  <c r="D18" i="17"/>
  <c r="C13" i="17"/>
  <c r="D10" i="16"/>
  <c r="C19" i="16"/>
  <c r="D19" i="17"/>
  <c r="C16" i="17"/>
  <c r="J40" i="5"/>
  <c r="D15" i="17"/>
  <c r="C11" i="17"/>
  <c r="C17" i="17"/>
  <c r="D13" i="16"/>
  <c r="D19" i="16"/>
  <c r="C13" i="16"/>
  <c r="D16" i="17"/>
  <c r="C10" i="17"/>
  <c r="D12" i="17"/>
  <c r="D15" i="16"/>
  <c r="D12" i="16"/>
  <c r="C15" i="16"/>
  <c r="D17" i="17"/>
  <c r="C15" i="17"/>
  <c r="C12" i="17"/>
  <c r="C10" i="16"/>
  <c r="C16" i="16"/>
  <c r="D11" i="16"/>
  <c r="D17" i="16"/>
  <c r="C19" i="17"/>
  <c r="D16" i="16"/>
  <c r="C17" i="16"/>
  <c r="C18" i="16"/>
  <c r="C18" i="17"/>
  <c r="C14" i="17"/>
  <c r="D10" i="17"/>
  <c r="D13" i="17"/>
  <c r="D14" i="16"/>
  <c r="C14" i="16"/>
  <c r="C11" i="16"/>
  <c r="E15" i="16"/>
  <c r="E17" i="17"/>
  <c r="E13" i="17"/>
  <c r="E14" i="17"/>
  <c r="E10" i="17"/>
  <c r="E11" i="17"/>
  <c r="E11" i="16"/>
  <c r="E17" i="16"/>
  <c r="E13" i="16"/>
  <c r="E14" i="16"/>
  <c r="E16" i="17"/>
  <c r="E16" i="16"/>
  <c r="E15" i="17"/>
  <c r="E19" i="17"/>
  <c r="E18" i="17"/>
  <c r="E10" i="16"/>
  <c r="E12" i="17"/>
  <c r="E18" i="16"/>
  <c r="E19" i="16"/>
  <c r="E12" i="16"/>
  <c r="S10" i="1" l="1"/>
  <c r="K40" i="5"/>
  <c r="J41" i="5"/>
  <c r="L39" i="5"/>
  <c r="B39" i="13" l="1"/>
  <c r="S11" i="1"/>
  <c r="C39" i="13"/>
  <c r="D39" i="13"/>
  <c r="K41" i="5"/>
  <c r="J42" i="5"/>
  <c r="L40" i="5"/>
  <c r="E39" i="13"/>
  <c r="B40" i="13" l="1"/>
  <c r="S12" i="1"/>
  <c r="K42" i="5"/>
  <c r="D40" i="13"/>
  <c r="C40" i="13"/>
  <c r="J43" i="5"/>
  <c r="L41" i="5"/>
  <c r="E40" i="13"/>
  <c r="B41" i="13" l="1"/>
  <c r="S13" i="1"/>
  <c r="K43" i="5"/>
  <c r="D41" i="13"/>
  <c r="C41" i="13"/>
  <c r="J44" i="5"/>
  <c r="L42" i="5"/>
  <c r="E41" i="13"/>
  <c r="B42" i="13" l="1"/>
  <c r="S14" i="1"/>
  <c r="C42" i="13"/>
  <c r="D42" i="13"/>
  <c r="K44" i="5"/>
  <c r="J45" i="5"/>
  <c r="L43" i="5"/>
  <c r="E42" i="13"/>
  <c r="B43" i="13" l="1"/>
  <c r="S15" i="1"/>
  <c r="K45" i="5"/>
  <c r="C43" i="13"/>
  <c r="D43" i="13"/>
  <c r="L44" i="5"/>
  <c r="J46" i="5"/>
  <c r="E43" i="13"/>
  <c r="B44" i="13" l="1"/>
  <c r="S16" i="1"/>
  <c r="K46" i="5"/>
  <c r="D44" i="13"/>
  <c r="C44" i="13"/>
  <c r="L45" i="5"/>
  <c r="J47" i="5"/>
  <c r="E44" i="13"/>
  <c r="B45" i="13" l="1"/>
  <c r="S17" i="1"/>
  <c r="K47" i="5"/>
  <c r="L47" i="5" s="1"/>
  <c r="L46" i="5"/>
  <c r="D45" i="13"/>
  <c r="C45" i="13"/>
  <c r="E45" i="13"/>
  <c r="B46" i="13" l="1"/>
  <c r="S18" i="1"/>
  <c r="C46" i="13"/>
  <c r="D46" i="13"/>
  <c r="E46" i="13"/>
  <c r="S19" i="1" l="1"/>
  <c r="S20" i="1" l="1"/>
  <c r="S21" i="1" l="1"/>
  <c r="S22" i="1" l="1"/>
  <c r="S23" i="1" l="1"/>
  <c r="S24" i="1" l="1"/>
  <c r="S25" i="1" l="1"/>
  <c r="S26" i="1" l="1"/>
  <c r="S27" i="1" l="1"/>
  <c r="S28" i="1" l="1"/>
  <c r="S29" i="1" l="1"/>
  <c r="S30" i="1" l="1"/>
  <c r="S31" i="1" l="1"/>
  <c r="S32" i="1" l="1"/>
  <c r="S33" i="1" l="1"/>
  <c r="S34" i="1" l="1"/>
  <c r="S35" i="1" l="1"/>
  <c r="S36" i="1" l="1"/>
  <c r="S37" i="1" l="1"/>
  <c r="S38" i="1" l="1"/>
  <c r="S39" i="1" l="1"/>
  <c r="S40" i="1" l="1"/>
  <c r="S41" i="1" l="1"/>
  <c r="S42" i="1" l="1"/>
  <c r="S43" i="1" l="1"/>
  <c r="S44" i="1" l="1"/>
  <c r="S45" i="1" l="1"/>
  <c r="S46" i="1" l="1"/>
  <c r="S47" i="1" l="1"/>
  <c r="S48" i="1" l="1"/>
  <c r="S49" i="1" l="1"/>
  <c r="S50" i="1" l="1"/>
  <c r="S51" i="1" l="1"/>
  <c r="S52" i="1" l="1"/>
  <c r="S53" i="1" l="1"/>
  <c r="S54" i="1" l="1"/>
  <c r="S55" i="1" l="1"/>
  <c r="S56" i="1" l="1"/>
  <c r="S57" i="1" l="1"/>
  <c r="S58" i="1" l="1"/>
  <c r="S59" i="1" l="1"/>
  <c r="S60" i="1" l="1"/>
  <c r="S61" i="1" l="1"/>
  <c r="S62" i="1" l="1"/>
  <c r="S63" i="1" l="1"/>
  <c r="S64" i="1" l="1"/>
  <c r="S65" i="1" l="1"/>
  <c r="S66" i="1" l="1"/>
  <c r="S67" i="1" l="1"/>
  <c r="S68" i="1" l="1"/>
  <c r="S69" i="1" l="1"/>
  <c r="S70" i="1" l="1"/>
  <c r="S71" i="1" l="1"/>
  <c r="S72" i="1" l="1"/>
  <c r="S73" i="1" l="1"/>
  <c r="S74" i="1" l="1"/>
  <c r="S75" i="1" l="1"/>
  <c r="S76" i="1" l="1"/>
  <c r="S77" i="1" l="1"/>
  <c r="S78" i="1" l="1"/>
  <c r="S79" i="1" l="1"/>
  <c r="S80" i="1" l="1"/>
  <c r="S81" i="1" l="1"/>
  <c r="S82" i="1" l="1"/>
  <c r="S83" i="1" l="1"/>
  <c r="S84" i="1" l="1"/>
  <c r="S85" i="1" l="1"/>
  <c r="S86" i="1" l="1"/>
  <c r="S87" i="1" l="1"/>
  <c r="S88" i="1" l="1"/>
  <c r="S89" i="1" l="1"/>
  <c r="S90" i="1" l="1"/>
  <c r="S91" i="1" l="1"/>
  <c r="S92" i="1" l="1"/>
  <c r="S93" i="1" l="1"/>
  <c r="S94" i="1" l="1"/>
  <c r="S95" i="1" l="1"/>
  <c r="S96" i="1" l="1"/>
  <c r="S97" i="1" l="1"/>
  <c r="S98" i="1" l="1"/>
  <c r="S99" i="1" l="1"/>
  <c r="S100" i="1" l="1"/>
  <c r="S101" i="1" l="1"/>
  <c r="S102" i="1" l="1"/>
  <c r="S103" i="1" l="1"/>
  <c r="S104" i="1" l="1"/>
  <c r="S105" i="1" l="1"/>
  <c r="S106" i="1" l="1"/>
  <c r="S107" i="1" l="1"/>
  <c r="S108" i="1" l="1"/>
  <c r="S109" i="1" l="1"/>
  <c r="S110" i="1" l="1"/>
  <c r="S111" i="1" l="1"/>
  <c r="S112" i="1" l="1"/>
  <c r="S113" i="1" l="1"/>
  <c r="S114" i="1" l="1"/>
  <c r="S115" i="1" l="1"/>
  <c r="S116" i="1" l="1"/>
  <c r="S117" i="1" l="1"/>
  <c r="S118" i="1" l="1"/>
  <c r="S119" i="1" l="1"/>
  <c r="S120" i="1" l="1"/>
  <c r="S121" i="1" l="1"/>
  <c r="S122" i="1" l="1"/>
  <c r="S123" i="1" l="1"/>
  <c r="S124" i="1" l="1"/>
  <c r="S125" i="1" l="1"/>
  <c r="S126" i="1" l="1"/>
  <c r="S127" i="1" l="1"/>
  <c r="S128" i="1" l="1"/>
  <c r="S129" i="1" l="1"/>
  <c r="S130" i="1" l="1"/>
  <c r="S131" i="1" l="1"/>
  <c r="S132" i="1" l="1"/>
  <c r="S133" i="1" l="1"/>
  <c r="S134" i="1" l="1"/>
  <c r="S135" i="1" l="1"/>
  <c r="S136" i="1" l="1"/>
  <c r="S137" i="1" l="1"/>
  <c r="S138" i="1" l="1"/>
  <c r="S139" i="1" l="1"/>
  <c r="S140" i="1" l="1"/>
  <c r="S141" i="1" l="1"/>
  <c r="S142" i="1" l="1"/>
  <c r="S143" i="1" l="1"/>
  <c r="S144" i="1" l="1"/>
  <c r="S145" i="1" l="1"/>
  <c r="S146" i="1" l="1"/>
  <c r="S147" i="1" l="1"/>
  <c r="S148" i="1" l="1"/>
  <c r="S149" i="1" l="1"/>
  <c r="S150" i="1" l="1"/>
  <c r="S151" i="1" l="1"/>
  <c r="S152" i="1" l="1"/>
  <c r="S153" i="1" l="1"/>
  <c r="S154" i="1" l="1"/>
  <c r="S155" i="1" l="1"/>
  <c r="S156" i="1" l="1"/>
  <c r="S157" i="1" l="1"/>
  <c r="S158" i="1" l="1"/>
  <c r="S159" i="1" l="1"/>
  <c r="S160" i="1" l="1"/>
  <c r="S161" i="1" l="1"/>
  <c r="S162" i="1" l="1"/>
  <c r="S163" i="1" l="1"/>
  <c r="S164" i="1" l="1"/>
  <c r="S165" i="1" l="1"/>
  <c r="S166" i="1" l="1"/>
  <c r="S167" i="1" l="1"/>
  <c r="S168" i="1" l="1"/>
  <c r="S169" i="1" l="1"/>
  <c r="S170" i="1" l="1"/>
  <c r="S171" i="1" l="1"/>
  <c r="S172" i="1" l="1"/>
  <c r="S173" i="1" l="1"/>
  <c r="S174" i="1" l="1"/>
  <c r="S175" i="1" l="1"/>
  <c r="S176" i="1" l="1"/>
  <c r="S177" i="1" l="1"/>
  <c r="S178" i="1" l="1"/>
  <c r="S179" i="1" l="1"/>
  <c r="S180" i="1" l="1"/>
  <c r="S181" i="1" l="1"/>
  <c r="S182" i="1" l="1"/>
  <c r="S183" i="1" l="1"/>
  <c r="S184" i="1" l="1"/>
  <c r="S185" i="1" l="1"/>
  <c r="S186" i="1" l="1"/>
  <c r="S187" i="1" l="1"/>
  <c r="S188" i="1" l="1"/>
  <c r="S189" i="1" l="1"/>
  <c r="S190" i="1" l="1"/>
  <c r="S191" i="1" l="1"/>
  <c r="S192" i="1" l="1"/>
  <c r="S193" i="1" l="1"/>
  <c r="S194" i="1" l="1"/>
  <c r="S195" i="1" l="1"/>
  <c r="S196" i="1" l="1"/>
  <c r="S197" i="1" l="1"/>
  <c r="S198" i="1" l="1"/>
  <c r="S199" i="1" l="1"/>
  <c r="S200" i="1" l="1"/>
  <c r="S201" i="1" l="1"/>
  <c r="S202" i="1" l="1"/>
  <c r="S203" i="1" l="1"/>
  <c r="S204" i="1" l="1"/>
  <c r="S205" i="1" l="1"/>
  <c r="S206" i="1" l="1"/>
  <c r="S207" i="1" l="1"/>
  <c r="S208" i="1" l="1"/>
  <c r="S209" i="1" l="1"/>
  <c r="S210" i="1" l="1"/>
  <c r="S211" i="1" l="1"/>
  <c r="S212" i="1" l="1"/>
  <c r="S213" i="1" l="1"/>
  <c r="S214" i="1" l="1"/>
  <c r="S215" i="1" l="1"/>
  <c r="S216" i="1" l="1"/>
  <c r="S217" i="1" l="1"/>
  <c r="S218" i="1" l="1"/>
  <c r="S219" i="1" l="1"/>
  <c r="S220" i="1" l="1"/>
  <c r="S221" i="1" l="1"/>
  <c r="S222" i="1" l="1"/>
  <c r="S223" i="1" l="1"/>
  <c r="S224" i="1" l="1"/>
  <c r="S225" i="1" l="1"/>
  <c r="S226" i="1" l="1"/>
  <c r="S227" i="1" l="1"/>
  <c r="S228" i="1" l="1"/>
  <c r="S229" i="1" l="1"/>
  <c r="S230" i="1" l="1"/>
  <c r="S231" i="1" l="1"/>
  <c r="S232" i="1" l="1"/>
  <c r="S233" i="1" l="1"/>
  <c r="S234" i="1" l="1"/>
  <c r="S235" i="1" l="1"/>
  <c r="S236" i="1" l="1"/>
  <c r="S237" i="1" l="1"/>
  <c r="S238" i="1" l="1"/>
  <c r="S239" i="1" l="1"/>
  <c r="S240" i="1" l="1"/>
  <c r="S241" i="1" l="1"/>
  <c r="S242" i="1" l="1"/>
  <c r="S243" i="1" l="1"/>
  <c r="S244" i="1" l="1"/>
  <c r="S245" i="1" l="1"/>
  <c r="S246" i="1" l="1"/>
  <c r="S247" i="1" l="1"/>
  <c r="S248" i="1" l="1"/>
  <c r="S249" i="1" l="1"/>
  <c r="S250" i="1" l="1"/>
  <c r="S251" i="1" l="1"/>
  <c r="S252" i="1" l="1"/>
  <c r="S253" i="1" l="1"/>
  <c r="S254" i="1" l="1"/>
  <c r="S255" i="1" l="1"/>
  <c r="S256" i="1" l="1"/>
  <c r="S257" i="1" l="1"/>
  <c r="S258" i="1" l="1"/>
  <c r="S259" i="1" l="1"/>
  <c r="S260" i="1" l="1"/>
  <c r="S261" i="1" l="1"/>
  <c r="S262" i="1" l="1"/>
  <c r="S263" i="1" l="1"/>
  <c r="S264" i="1" l="1"/>
  <c r="S265" i="1" l="1"/>
  <c r="S266" i="1" l="1"/>
  <c r="S267" i="1" l="1"/>
  <c r="S268" i="1" l="1"/>
  <c r="S269" i="1" l="1"/>
  <c r="S270" i="1" l="1"/>
  <c r="S271" i="1" l="1"/>
  <c r="S272" i="1" l="1"/>
  <c r="S273" i="1" l="1"/>
  <c r="S274" i="1" l="1"/>
  <c r="S275" i="1" l="1"/>
  <c r="S276" i="1" l="1"/>
  <c r="S277" i="1" l="1"/>
  <c r="S278" i="1" l="1"/>
  <c r="S279" i="1" l="1"/>
  <c r="S280" i="1" l="1"/>
  <c r="S281" i="1" l="1"/>
  <c r="S282" i="1" l="1"/>
  <c r="S283" i="1" l="1"/>
  <c r="S284" i="1" l="1"/>
  <c r="S285" i="1" l="1"/>
  <c r="S286" i="1" l="1"/>
  <c r="S287" i="1" l="1"/>
  <c r="S288" i="1" l="1"/>
  <c r="S289" i="1" l="1"/>
  <c r="S290" i="1" l="1"/>
  <c r="S291" i="1" l="1"/>
  <c r="S292" i="1" l="1"/>
  <c r="S293" i="1" l="1"/>
  <c r="S294" i="1" l="1"/>
  <c r="S295" i="1" l="1"/>
  <c r="S296" i="1" l="1"/>
  <c r="S297" i="1" l="1"/>
  <c r="S298" i="1" l="1"/>
  <c r="S299" i="1" l="1"/>
  <c r="S300" i="1" l="1"/>
  <c r="S301" i="1" l="1"/>
  <c r="S302" i="1" l="1"/>
  <c r="S303" i="1" l="1"/>
  <c r="S304" i="1" l="1"/>
  <c r="S305" i="1" l="1"/>
  <c r="S306" i="1" l="1"/>
  <c r="U6" i="1" a="1"/>
  <c r="X6" i="1" a="1"/>
  <c r="X69" i="1" l="1"/>
  <c r="X133" i="1"/>
  <c r="X197" i="1"/>
  <c r="X261" i="1"/>
  <c r="X22" i="1"/>
  <c r="X86" i="1"/>
  <c r="X150" i="1"/>
  <c r="X214" i="1"/>
  <c r="X278" i="1"/>
  <c r="X39" i="1"/>
  <c r="X44" i="1"/>
  <c r="X136" i="1"/>
  <c r="X220" i="1"/>
  <c r="X306" i="1"/>
  <c r="X95" i="1"/>
  <c r="X179" i="1"/>
  <c r="X265" i="1"/>
  <c r="X60" i="1"/>
  <c r="X148" i="1"/>
  <c r="X234" i="1"/>
  <c r="X25" i="1"/>
  <c r="X119" i="1"/>
  <c r="X203" i="1"/>
  <c r="X289" i="1"/>
  <c r="X88" i="1"/>
  <c r="X172" i="1"/>
  <c r="X258" i="1"/>
  <c r="X52" i="1"/>
  <c r="X143" i="1"/>
  <c r="X227" i="1"/>
  <c r="X17" i="1"/>
  <c r="X103" i="1"/>
  <c r="X196" i="1"/>
  <c r="X283" i="1"/>
  <c r="X123" i="1"/>
  <c r="X218" i="1"/>
  <c r="X305" i="1"/>
  <c r="X13" i="1"/>
  <c r="X77" i="1"/>
  <c r="Y78" i="1" s="1"/>
  <c r="X141" i="1"/>
  <c r="X205" i="1"/>
  <c r="X269" i="1"/>
  <c r="X30" i="1"/>
  <c r="X94" i="1"/>
  <c r="X158" i="1"/>
  <c r="X222" i="1"/>
  <c r="X286" i="1"/>
  <c r="X47" i="1"/>
  <c r="X58" i="1"/>
  <c r="X146" i="1"/>
  <c r="X232" i="1"/>
  <c r="X9" i="1"/>
  <c r="X105" i="1"/>
  <c r="X191" i="1"/>
  <c r="X275" i="1"/>
  <c r="Y276" i="1" s="1"/>
  <c r="X74" i="1"/>
  <c r="X160" i="1"/>
  <c r="X244" i="1"/>
  <c r="X36" i="1"/>
  <c r="X129" i="1"/>
  <c r="X215" i="1"/>
  <c r="X299" i="1"/>
  <c r="X98" i="1"/>
  <c r="X184" i="1"/>
  <c r="X268" i="1"/>
  <c r="X66" i="1"/>
  <c r="X153" i="1"/>
  <c r="X239" i="1"/>
  <c r="X28" i="1"/>
  <c r="X145" i="1"/>
  <c r="Y146" i="1" s="1"/>
  <c r="X240" i="1"/>
  <c r="Y241" i="1" s="1"/>
  <c r="X57" i="1"/>
  <c r="Y58" i="1" s="1"/>
  <c r="X167" i="1"/>
  <c r="X260" i="1"/>
  <c r="X100" i="1"/>
  <c r="X21" i="1"/>
  <c r="X85" i="1"/>
  <c r="X149" i="1"/>
  <c r="X213" i="1"/>
  <c r="X277" i="1"/>
  <c r="Y278" i="1" s="1"/>
  <c r="X38" i="1"/>
  <c r="X102" i="1"/>
  <c r="X166" i="1"/>
  <c r="X230" i="1"/>
  <c r="X294" i="1"/>
  <c r="X55" i="1"/>
  <c r="X72" i="1"/>
  <c r="X156" i="1"/>
  <c r="X242" i="1"/>
  <c r="X20" i="1"/>
  <c r="X115" i="1"/>
  <c r="X201" i="1"/>
  <c r="X287" i="1"/>
  <c r="X84" i="1"/>
  <c r="X170" i="1"/>
  <c r="X256" i="1"/>
  <c r="Y257" i="1" s="1"/>
  <c r="X50" i="1"/>
  <c r="X139" i="1"/>
  <c r="X225" i="1"/>
  <c r="X12" i="1"/>
  <c r="X108" i="1"/>
  <c r="X194" i="1"/>
  <c r="Y195" i="1" s="1"/>
  <c r="X280" i="1"/>
  <c r="Y281" i="1" s="1"/>
  <c r="X79" i="1"/>
  <c r="X163" i="1"/>
  <c r="X249" i="1"/>
  <c r="X42" i="1"/>
  <c r="X187" i="1"/>
  <c r="X282" i="1"/>
  <c r="Y283" i="1" s="1"/>
  <c r="X122" i="1"/>
  <c r="Y123" i="1" s="1"/>
  <c r="X209" i="1"/>
  <c r="X304" i="1"/>
  <c r="X144" i="1"/>
  <c r="X43" i="1"/>
  <c r="X164" i="1"/>
  <c r="X251" i="1"/>
  <c r="X186" i="1"/>
  <c r="X37" i="1"/>
  <c r="Y38" i="1" s="1"/>
  <c r="X101" i="1"/>
  <c r="Y102" i="1" s="1"/>
  <c r="X165" i="1"/>
  <c r="Y166" i="1" s="1"/>
  <c r="X229" i="1"/>
  <c r="X54" i="1"/>
  <c r="X118" i="1"/>
  <c r="X182" i="1"/>
  <c r="X246" i="1"/>
  <c r="X7" i="1"/>
  <c r="X71" i="1"/>
  <c r="X92" i="1"/>
  <c r="X178" i="1"/>
  <c r="X264" i="1"/>
  <c r="X137" i="1"/>
  <c r="X223" i="1"/>
  <c r="X10" i="1"/>
  <c r="X192" i="1"/>
  <c r="X75" i="1"/>
  <c r="X247" i="1"/>
  <c r="X130" i="1"/>
  <c r="X300" i="1"/>
  <c r="X271" i="1"/>
  <c r="X273" i="1"/>
  <c r="X113" i="1"/>
  <c r="X208" i="1"/>
  <c r="X135" i="1"/>
  <c r="Y136" i="1" s="1"/>
  <c r="X45" i="1"/>
  <c r="Y46" i="1" s="1"/>
  <c r="X173" i="1"/>
  <c r="X237" i="1"/>
  <c r="X126" i="1"/>
  <c r="X254" i="1"/>
  <c r="X8" i="1"/>
  <c r="X188" i="1"/>
  <c r="X274" i="1"/>
  <c r="X233" i="1"/>
  <c r="Y234" i="1" s="1"/>
  <c r="X288" i="1"/>
  <c r="X257" i="1"/>
  <c r="X226" i="1"/>
  <c r="X111" i="1"/>
  <c r="X80" i="1"/>
  <c r="X250" i="1"/>
  <c r="X272" i="1"/>
  <c r="Y273" i="1" s="1"/>
  <c r="X181" i="1"/>
  <c r="X70" i="1"/>
  <c r="X134" i="1"/>
  <c r="X262" i="1"/>
  <c r="X114" i="1"/>
  <c r="X73" i="1"/>
  <c r="X35" i="1"/>
  <c r="Y36" i="1" s="1"/>
  <c r="X298" i="1"/>
  <c r="X65" i="1"/>
  <c r="Y66" i="1" s="1"/>
  <c r="X27" i="1"/>
  <c r="X207" i="1"/>
  <c r="X291" i="1"/>
  <c r="X199" i="1"/>
  <c r="X292" i="1"/>
  <c r="X132" i="1"/>
  <c r="Y133" i="1" s="1"/>
  <c r="X61" i="1"/>
  <c r="Y62" i="1" s="1"/>
  <c r="X189" i="1"/>
  <c r="X78" i="1"/>
  <c r="X206" i="1"/>
  <c r="Y207" i="1" s="1"/>
  <c r="X31" i="1"/>
  <c r="X124" i="1"/>
  <c r="X296" i="1"/>
  <c r="X169" i="1"/>
  <c r="X49" i="1"/>
  <c r="Y50" i="1" s="1"/>
  <c r="X138" i="1"/>
  <c r="Y139" i="1" s="1"/>
  <c r="X224" i="1"/>
  <c r="X107" i="1"/>
  <c r="X279" i="1"/>
  <c r="X162" i="1"/>
  <c r="X41" i="1"/>
  <c r="Y42" i="1" s="1"/>
  <c r="X217" i="1"/>
  <c r="Y218" i="1" s="1"/>
  <c r="X303" i="1"/>
  <c r="X154" i="1"/>
  <c r="X176" i="1"/>
  <c r="X276" i="1"/>
  <c r="X301" i="1"/>
  <c r="X104" i="1"/>
  <c r="X59" i="1"/>
  <c r="Y60" i="1" s="1"/>
  <c r="X24" i="1"/>
  <c r="X87" i="1"/>
  <c r="Y88" i="1" s="1"/>
  <c r="X51" i="1"/>
  <c r="Y52" i="1" s="1"/>
  <c r="X16" i="1"/>
  <c r="X195" i="1"/>
  <c r="X32" i="1"/>
  <c r="X81" i="1"/>
  <c r="X117" i="1"/>
  <c r="Y118" i="1" s="1"/>
  <c r="X245" i="1"/>
  <c r="X198" i="1"/>
  <c r="Y199" i="1" s="1"/>
  <c r="X19" i="1"/>
  <c r="Y20" i="1" s="1"/>
  <c r="X200" i="1"/>
  <c r="X159" i="1"/>
  <c r="X212" i="1"/>
  <c r="X183" i="1"/>
  <c r="X152" i="1"/>
  <c r="Y153" i="1" s="1"/>
  <c r="X236" i="1"/>
  <c r="Y237" i="1" s="1"/>
  <c r="X121" i="1"/>
  <c r="X90" i="1"/>
  <c r="X219" i="1"/>
  <c r="X125" i="1"/>
  <c r="X253" i="1"/>
  <c r="X14" i="1"/>
  <c r="X142" i="1"/>
  <c r="Y143" i="1" s="1"/>
  <c r="X270" i="1"/>
  <c r="X33" i="1"/>
  <c r="Y34" i="1" s="1"/>
  <c r="X210" i="1"/>
  <c r="X83" i="1"/>
  <c r="X255" i="1"/>
  <c r="X11" i="1"/>
  <c r="X193" i="1"/>
  <c r="X76" i="1"/>
  <c r="X248" i="1"/>
  <c r="Y249" i="1" s="1"/>
  <c r="X131" i="1"/>
  <c r="X18" i="1"/>
  <c r="X241" i="1"/>
  <c r="Y242" i="1" s="1"/>
  <c r="X68" i="1"/>
  <c r="X263" i="1"/>
  <c r="X29" i="1"/>
  <c r="Y30" i="1" s="1"/>
  <c r="X93" i="1"/>
  <c r="Y94" i="1" s="1"/>
  <c r="X157" i="1"/>
  <c r="X221" i="1"/>
  <c r="X285" i="1"/>
  <c r="X46" i="1"/>
  <c r="X110" i="1"/>
  <c r="X174" i="1"/>
  <c r="X238" i="1"/>
  <c r="Y239" i="1" s="1"/>
  <c r="X302" i="1"/>
  <c r="X63" i="1"/>
  <c r="Y64" i="1" s="1"/>
  <c r="X82" i="1"/>
  <c r="Y83" i="1" s="1"/>
  <c r="X168" i="1"/>
  <c r="X252" i="1"/>
  <c r="X34" i="1"/>
  <c r="X127" i="1"/>
  <c r="X211" i="1"/>
  <c r="X297" i="1"/>
  <c r="X96" i="1"/>
  <c r="X180" i="1"/>
  <c r="X266" i="1"/>
  <c r="X64" i="1"/>
  <c r="X151" i="1"/>
  <c r="X235" i="1"/>
  <c r="X26" i="1"/>
  <c r="X120" i="1"/>
  <c r="X204" i="1"/>
  <c r="Y205" i="1" s="1"/>
  <c r="X290" i="1"/>
  <c r="Y291" i="1" s="1"/>
  <c r="X89" i="1"/>
  <c r="X175" i="1"/>
  <c r="Y176" i="1" s="1"/>
  <c r="X259" i="1"/>
  <c r="Y260" i="1" s="1"/>
  <c r="X56" i="1"/>
  <c r="X231" i="1"/>
  <c r="Y232" i="1" s="1"/>
  <c r="X91" i="1"/>
  <c r="X293" i="1"/>
  <c r="X48" i="1"/>
  <c r="Y49" i="1" s="1"/>
  <c r="X106" i="1"/>
  <c r="Y107" i="1" s="1"/>
  <c r="X161" i="1"/>
  <c r="X40" i="1"/>
  <c r="X216" i="1"/>
  <c r="X99" i="1"/>
  <c r="Y100" i="1" s="1"/>
  <c r="X185" i="1"/>
  <c r="Y186" i="1" s="1"/>
  <c r="X67" i="1"/>
  <c r="Y68" i="1" s="1"/>
  <c r="X295" i="1"/>
  <c r="Y296" i="1" s="1"/>
  <c r="X228" i="1"/>
  <c r="Y229" i="1" s="1"/>
  <c r="X109" i="1"/>
  <c r="X62" i="1"/>
  <c r="X190" i="1"/>
  <c r="X15" i="1"/>
  <c r="X147" i="1"/>
  <c r="Y148" i="1" s="1"/>
  <c r="X116" i="1"/>
  <c r="X202" i="1"/>
  <c r="Y203" i="1" s="1"/>
  <c r="X171" i="1"/>
  <c r="Y172" i="1" s="1"/>
  <c r="X140" i="1"/>
  <c r="X281" i="1"/>
  <c r="X155" i="1"/>
  <c r="X177" i="1"/>
  <c r="X53" i="1"/>
  <c r="Y54" i="1" s="1"/>
  <c r="X6" i="1"/>
  <c r="Y7" i="1" s="1"/>
  <c r="X23" i="1"/>
  <c r="X284" i="1"/>
  <c r="Y285" i="1" s="1"/>
  <c r="X243" i="1"/>
  <c r="X128" i="1"/>
  <c r="X97" i="1"/>
  <c r="X267" i="1"/>
  <c r="X112" i="1"/>
  <c r="Y113" i="1" s="1"/>
  <c r="U61" i="1"/>
  <c r="U125" i="1"/>
  <c r="U189" i="1"/>
  <c r="U253" i="1"/>
  <c r="U14" i="1"/>
  <c r="U78" i="1"/>
  <c r="U142" i="1"/>
  <c r="U206" i="1"/>
  <c r="U270" i="1"/>
  <c r="U31" i="1"/>
  <c r="U33" i="1"/>
  <c r="U124" i="1"/>
  <c r="U210" i="1"/>
  <c r="U296" i="1"/>
  <c r="U83" i="1"/>
  <c r="U169" i="1"/>
  <c r="U255" i="1"/>
  <c r="U49" i="1"/>
  <c r="U138" i="1"/>
  <c r="U224" i="1"/>
  <c r="U11" i="1"/>
  <c r="U107" i="1"/>
  <c r="U193" i="1"/>
  <c r="U279" i="1"/>
  <c r="U76" i="1"/>
  <c r="U162" i="1"/>
  <c r="U248" i="1"/>
  <c r="U41" i="1"/>
  <c r="U131" i="1"/>
  <c r="U217" i="1"/>
  <c r="U303" i="1"/>
  <c r="U18" i="1"/>
  <c r="U43" i="1"/>
  <c r="U250" i="1"/>
  <c r="U177" i="1"/>
  <c r="U292" i="1"/>
  <c r="U219" i="1"/>
  <c r="U69" i="1"/>
  <c r="U133" i="1"/>
  <c r="U197" i="1"/>
  <c r="U261" i="1"/>
  <c r="U22" i="1"/>
  <c r="U86" i="1"/>
  <c r="U150" i="1"/>
  <c r="U214" i="1"/>
  <c r="U278" i="1"/>
  <c r="U39" i="1"/>
  <c r="U44" i="1"/>
  <c r="U136" i="1"/>
  <c r="U220" i="1"/>
  <c r="U306" i="1"/>
  <c r="U95" i="1"/>
  <c r="U179" i="1"/>
  <c r="U265" i="1"/>
  <c r="U60" i="1"/>
  <c r="U148" i="1"/>
  <c r="U234" i="1"/>
  <c r="U25" i="1"/>
  <c r="U119" i="1"/>
  <c r="U203" i="1"/>
  <c r="U289" i="1"/>
  <c r="U88" i="1"/>
  <c r="U172" i="1"/>
  <c r="U258" i="1"/>
  <c r="V259" i="1" s="1"/>
  <c r="U52" i="1"/>
  <c r="U143" i="1"/>
  <c r="U227" i="1"/>
  <c r="U17" i="1"/>
  <c r="U103" i="1"/>
  <c r="U113" i="1"/>
  <c r="U123" i="1"/>
  <c r="U305" i="1"/>
  <c r="U68" i="1"/>
  <c r="U263" i="1"/>
  <c r="U13" i="1"/>
  <c r="U77" i="1"/>
  <c r="U141" i="1"/>
  <c r="U205" i="1"/>
  <c r="U269" i="1"/>
  <c r="U30" i="1"/>
  <c r="U94" i="1"/>
  <c r="U158" i="1"/>
  <c r="U222" i="1"/>
  <c r="U286" i="1"/>
  <c r="U47" i="1"/>
  <c r="U58" i="1"/>
  <c r="U146" i="1"/>
  <c r="U232" i="1"/>
  <c r="U9" i="1"/>
  <c r="U105" i="1"/>
  <c r="U191" i="1"/>
  <c r="U275" i="1"/>
  <c r="U74" i="1"/>
  <c r="U160" i="1"/>
  <c r="U244" i="1"/>
  <c r="U36" i="1"/>
  <c r="V37" i="1" s="1"/>
  <c r="U129" i="1"/>
  <c r="U215" i="1"/>
  <c r="U299" i="1"/>
  <c r="U98" i="1"/>
  <c r="U184" i="1"/>
  <c r="U268" i="1"/>
  <c r="U66" i="1"/>
  <c r="U153" i="1"/>
  <c r="U239" i="1"/>
  <c r="U28" i="1"/>
  <c r="U145" i="1"/>
  <c r="U155" i="1"/>
  <c r="U167" i="1"/>
  <c r="U32" i="1"/>
  <c r="U209" i="1"/>
  <c r="V210" i="1" s="1"/>
  <c r="U100" i="1"/>
  <c r="V101" i="1" s="1"/>
  <c r="U21" i="1"/>
  <c r="U85" i="1"/>
  <c r="U149" i="1"/>
  <c r="U213" i="1"/>
  <c r="U277" i="1"/>
  <c r="U38" i="1"/>
  <c r="U102" i="1"/>
  <c r="V103" i="1" s="1"/>
  <c r="U166" i="1"/>
  <c r="V167" i="1" s="1"/>
  <c r="U230" i="1"/>
  <c r="U294" i="1"/>
  <c r="U55" i="1"/>
  <c r="U72" i="1"/>
  <c r="U156" i="1"/>
  <c r="U242" i="1"/>
  <c r="U20" i="1"/>
  <c r="U115" i="1"/>
  <c r="V116" i="1" s="1"/>
  <c r="U201" i="1"/>
  <c r="U287" i="1"/>
  <c r="U84" i="1"/>
  <c r="U170" i="1"/>
  <c r="U256" i="1"/>
  <c r="U50" i="1"/>
  <c r="U139" i="1"/>
  <c r="U225" i="1"/>
  <c r="V226" i="1" s="1"/>
  <c r="U12" i="1"/>
  <c r="U108" i="1"/>
  <c r="U194" i="1"/>
  <c r="U280" i="1"/>
  <c r="U79" i="1"/>
  <c r="U163" i="1"/>
  <c r="U249" i="1"/>
  <c r="U42" i="1"/>
  <c r="U187" i="1"/>
  <c r="U199" i="1"/>
  <c r="U251" i="1"/>
  <c r="U112" i="1"/>
  <c r="U295" i="1"/>
  <c r="U144" i="1"/>
  <c r="U29" i="1"/>
  <c r="U93" i="1"/>
  <c r="U157" i="1"/>
  <c r="U221" i="1"/>
  <c r="U285" i="1"/>
  <c r="U46" i="1"/>
  <c r="U110" i="1"/>
  <c r="U174" i="1"/>
  <c r="U238" i="1"/>
  <c r="U302" i="1"/>
  <c r="V303" i="1" s="1"/>
  <c r="U63" i="1"/>
  <c r="U82" i="1"/>
  <c r="U168" i="1"/>
  <c r="U252" i="1"/>
  <c r="V253" i="1" s="1"/>
  <c r="U34" i="1"/>
  <c r="U127" i="1"/>
  <c r="U211" i="1"/>
  <c r="U297" i="1"/>
  <c r="V298" i="1" s="1"/>
  <c r="U96" i="1"/>
  <c r="U180" i="1"/>
  <c r="U266" i="1"/>
  <c r="U64" i="1"/>
  <c r="U151" i="1"/>
  <c r="U235" i="1"/>
  <c r="U26" i="1"/>
  <c r="U120" i="1"/>
  <c r="V121" i="1" s="1"/>
  <c r="U204" i="1"/>
  <c r="U290" i="1"/>
  <c r="U89" i="1"/>
  <c r="U175" i="1"/>
  <c r="U259" i="1"/>
  <c r="U56" i="1"/>
  <c r="U231" i="1"/>
  <c r="U241" i="1"/>
  <c r="V242" i="1" s="1"/>
  <c r="U81" i="1"/>
  <c r="U154" i="1"/>
  <c r="U132" i="1"/>
  <c r="U186" i="1"/>
  <c r="U37" i="1"/>
  <c r="U101" i="1"/>
  <c r="U165" i="1"/>
  <c r="U229" i="1"/>
  <c r="U293" i="1"/>
  <c r="U54" i="1"/>
  <c r="U118" i="1"/>
  <c r="V119" i="1" s="1"/>
  <c r="U182" i="1"/>
  <c r="U246" i="1"/>
  <c r="U7" i="1"/>
  <c r="U71" i="1"/>
  <c r="U92" i="1"/>
  <c r="U178" i="1"/>
  <c r="V179" i="1" s="1"/>
  <c r="U264" i="1"/>
  <c r="U48" i="1"/>
  <c r="U137" i="1"/>
  <c r="U223" i="1"/>
  <c r="U10" i="1"/>
  <c r="U106" i="1"/>
  <c r="V107" i="1" s="1"/>
  <c r="U192" i="1"/>
  <c r="V193" i="1" s="1"/>
  <c r="U276" i="1"/>
  <c r="U75" i="1"/>
  <c r="U161" i="1"/>
  <c r="U247" i="1"/>
  <c r="U40" i="1"/>
  <c r="U130" i="1"/>
  <c r="U216" i="1"/>
  <c r="V217" i="1" s="1"/>
  <c r="U300" i="1"/>
  <c r="U99" i="1"/>
  <c r="U185" i="1"/>
  <c r="U271" i="1"/>
  <c r="U67" i="1"/>
  <c r="U273" i="1"/>
  <c r="U283" i="1"/>
  <c r="U176" i="1"/>
  <c r="U240" i="1"/>
  <c r="U218" i="1"/>
  <c r="V219" i="1" s="1"/>
  <c r="U228" i="1"/>
  <c r="U45" i="1"/>
  <c r="U109" i="1"/>
  <c r="U173" i="1"/>
  <c r="U237" i="1"/>
  <c r="U301" i="1"/>
  <c r="U62" i="1"/>
  <c r="U126" i="1"/>
  <c r="U190" i="1"/>
  <c r="U254" i="1"/>
  <c r="U15" i="1"/>
  <c r="U8" i="1"/>
  <c r="U104" i="1"/>
  <c r="U188" i="1"/>
  <c r="U274" i="1"/>
  <c r="U59" i="1"/>
  <c r="U147" i="1"/>
  <c r="U233" i="1"/>
  <c r="U24" i="1"/>
  <c r="U116" i="1"/>
  <c r="U202" i="1"/>
  <c r="U288" i="1"/>
  <c r="V289" i="1" s="1"/>
  <c r="U87" i="1"/>
  <c r="V88" i="1" s="1"/>
  <c r="U171" i="1"/>
  <c r="U257" i="1"/>
  <c r="U51" i="1"/>
  <c r="U140" i="1"/>
  <c r="U226" i="1"/>
  <c r="U16" i="1"/>
  <c r="U111" i="1"/>
  <c r="U195" i="1"/>
  <c r="U281" i="1"/>
  <c r="U80" i="1"/>
  <c r="U196" i="1"/>
  <c r="U57" i="1"/>
  <c r="U260" i="1"/>
  <c r="U122" i="1"/>
  <c r="U304" i="1"/>
  <c r="U272" i="1"/>
  <c r="V273" i="1" s="1"/>
  <c r="U53" i="1"/>
  <c r="U117" i="1"/>
  <c r="U181" i="1"/>
  <c r="U245" i="1"/>
  <c r="U6" i="1"/>
  <c r="U70" i="1"/>
  <c r="U134" i="1"/>
  <c r="V135" i="1" s="1"/>
  <c r="U198" i="1"/>
  <c r="U262" i="1"/>
  <c r="U23" i="1"/>
  <c r="U19" i="1"/>
  <c r="U114" i="1"/>
  <c r="U200" i="1"/>
  <c r="U284" i="1"/>
  <c r="U73" i="1"/>
  <c r="V74" i="1" s="1"/>
  <c r="U159" i="1"/>
  <c r="V160" i="1" s="1"/>
  <c r="U243" i="1"/>
  <c r="U35" i="1"/>
  <c r="U128" i="1"/>
  <c r="U212" i="1"/>
  <c r="V213" i="1" s="1"/>
  <c r="U298" i="1"/>
  <c r="U97" i="1"/>
  <c r="U183" i="1"/>
  <c r="V184" i="1" s="1"/>
  <c r="U267" i="1"/>
  <c r="V268" i="1" s="1"/>
  <c r="U65" i="1"/>
  <c r="U152" i="1"/>
  <c r="U236" i="1"/>
  <c r="U27" i="1"/>
  <c r="U121" i="1"/>
  <c r="U207" i="1"/>
  <c r="U291" i="1"/>
  <c r="U90" i="1"/>
  <c r="U282" i="1"/>
  <c r="U164" i="1"/>
  <c r="U91" i="1"/>
  <c r="U208" i="1"/>
  <c r="U135" i="1"/>
  <c r="V173" i="1" l="1"/>
  <c r="V40" i="1"/>
  <c r="Y125" i="1"/>
  <c r="Y255" i="1"/>
  <c r="V280" i="1"/>
  <c r="V170" i="1"/>
  <c r="Y9" i="1"/>
  <c r="Y109" i="1"/>
  <c r="Y288" i="1"/>
  <c r="Y144" i="1"/>
  <c r="V275" i="1"/>
  <c r="V301" i="1"/>
  <c r="V292" i="1"/>
  <c r="V112" i="1"/>
  <c r="V72" i="1"/>
  <c r="V27" i="1"/>
  <c r="V212" i="1"/>
  <c r="V140" i="1"/>
  <c r="V67" i="1"/>
  <c r="V245" i="1"/>
  <c r="V124" i="1"/>
  <c r="Y268" i="1"/>
  <c r="Y178" i="1"/>
  <c r="Y16" i="1"/>
  <c r="Y27" i="1"/>
  <c r="Y163" i="1"/>
  <c r="Y200" i="1"/>
  <c r="Y224" i="1"/>
  <c r="Y252" i="1"/>
  <c r="V208" i="1"/>
  <c r="V98" i="1"/>
  <c r="V17" i="1"/>
  <c r="V203" i="1"/>
  <c r="V41" i="1"/>
  <c r="V224" i="1"/>
  <c r="Y69" i="1"/>
  <c r="Y160" i="1"/>
  <c r="Y196" i="1"/>
  <c r="Y265" i="1"/>
  <c r="Y72" i="1"/>
  <c r="Y24" i="1"/>
  <c r="Y222" i="1"/>
  <c r="Y132" i="1"/>
  <c r="Y122" i="1"/>
  <c r="Y299" i="1"/>
  <c r="V131" i="1"/>
  <c r="V11" i="1"/>
  <c r="V57" i="1"/>
  <c r="Y90" i="1"/>
  <c r="V8" i="1"/>
  <c r="V175" i="1"/>
  <c r="V91" i="1"/>
  <c r="Y306" i="1"/>
  <c r="Y129" i="1"/>
  <c r="Y244" i="1"/>
  <c r="Y39" i="1"/>
  <c r="Y269" i="1"/>
  <c r="Y11" i="1"/>
  <c r="Y212" i="1"/>
  <c r="Y115" i="1"/>
  <c r="Y130" i="1"/>
  <c r="Y258" i="1"/>
  <c r="Y19" i="1"/>
  <c r="Y187" i="1"/>
  <c r="V118" i="1"/>
  <c r="V191" i="1"/>
  <c r="V55" i="1"/>
  <c r="V222" i="1"/>
  <c r="V86" i="1"/>
  <c r="V13" i="1"/>
  <c r="V233" i="1"/>
  <c r="V149" i="1"/>
  <c r="V196" i="1"/>
  <c r="V306" i="1"/>
  <c r="V194" i="1"/>
  <c r="V84" i="1"/>
  <c r="V45" i="1"/>
  <c r="V189" i="1"/>
  <c r="V285" i="1"/>
  <c r="V128" i="1"/>
  <c r="V145" i="1"/>
  <c r="V51" i="1"/>
  <c r="V33" i="1"/>
  <c r="V161" i="1"/>
  <c r="V114" i="1"/>
  <c r="V89" i="1"/>
  <c r="V266" i="1"/>
  <c r="V79" i="1"/>
  <c r="V93" i="1"/>
  <c r="V299" i="1"/>
  <c r="V227" i="1"/>
  <c r="V19" i="1"/>
  <c r="V177" i="1"/>
  <c r="V236" i="1"/>
  <c r="V248" i="1"/>
  <c r="V138" i="1"/>
  <c r="Y267" i="1"/>
  <c r="Y211" i="1"/>
  <c r="Y91" i="1"/>
  <c r="Y155" i="1"/>
  <c r="Y190" i="1"/>
  <c r="Y182" i="1"/>
  <c r="Y305" i="1"/>
  <c r="Y76" i="1"/>
  <c r="Y73" i="1"/>
  <c r="Y287" i="1"/>
  <c r="Y117" i="1"/>
  <c r="Y294" i="1"/>
  <c r="Y97" i="1"/>
  <c r="Y158" i="1"/>
  <c r="Y271" i="1"/>
  <c r="Y246" i="1"/>
  <c r="Y25" i="1"/>
  <c r="Y251" i="1"/>
  <c r="Y8" i="1"/>
  <c r="Y85" i="1"/>
  <c r="Y56" i="1"/>
  <c r="Y300" i="1"/>
  <c r="Y22" i="1"/>
  <c r="Y126" i="1"/>
  <c r="Y44" i="1"/>
  <c r="Y105" i="1"/>
  <c r="Y253" i="1"/>
  <c r="Y220" i="1"/>
  <c r="Y225" i="1"/>
  <c r="Y197" i="1"/>
  <c r="V241" i="1"/>
  <c r="V207" i="1"/>
  <c r="Y181" i="1"/>
  <c r="Y264" i="1"/>
  <c r="Y261" i="1"/>
  <c r="Y304" i="1"/>
  <c r="Y214" i="1"/>
  <c r="Y93" i="1"/>
  <c r="Y80" i="1"/>
  <c r="Y185" i="1"/>
  <c r="Y142" i="1"/>
  <c r="Y104" i="1"/>
  <c r="Y215" i="1"/>
  <c r="Y210" i="1"/>
  <c r="Y171" i="1"/>
  <c r="Y99" i="1"/>
  <c r="Y18" i="1"/>
  <c r="Y204" i="1"/>
  <c r="Y96" i="1"/>
  <c r="Y151" i="1"/>
  <c r="Y189" i="1"/>
  <c r="Y193" i="1"/>
  <c r="Y223" i="1"/>
  <c r="Y14" i="1"/>
  <c r="Y120" i="1"/>
  <c r="Y15" i="1"/>
  <c r="Y167" i="1"/>
  <c r="Y110" i="1"/>
  <c r="V246" i="1"/>
  <c r="V141" i="1"/>
  <c r="V110" i="1"/>
  <c r="V47" i="1"/>
  <c r="V214" i="1"/>
  <c r="V14" i="1"/>
  <c r="V54" i="1"/>
  <c r="V154" i="1"/>
  <c r="V158" i="1"/>
  <c r="V263" i="1"/>
  <c r="V82" i="1"/>
  <c r="V168" i="1"/>
  <c r="V294" i="1"/>
  <c r="V199" i="1"/>
  <c r="V22" i="1"/>
  <c r="V31" i="1"/>
  <c r="Y275" i="1"/>
  <c r="V63" i="1"/>
  <c r="V81" i="1"/>
  <c r="V76" i="1"/>
  <c r="Y169" i="1"/>
  <c r="Y286" i="1"/>
  <c r="Y248" i="1"/>
  <c r="Y157" i="1"/>
  <c r="Y75" i="1"/>
  <c r="Y48" i="1"/>
  <c r="Y290" i="1"/>
  <c r="Y180" i="1"/>
  <c r="Y170" i="1"/>
  <c r="Y209" i="1"/>
  <c r="Y150" i="1"/>
  <c r="Y192" i="1"/>
  <c r="Y228" i="1"/>
  <c r="Y87" i="1"/>
  <c r="V239" i="1"/>
  <c r="V250" i="1"/>
  <c r="V147" i="1"/>
  <c r="V270" i="1"/>
  <c r="V61" i="1"/>
  <c r="V143" i="1"/>
  <c r="Y92" i="1"/>
  <c r="Y121" i="1"/>
  <c r="Y298" i="1"/>
  <c r="Y303" i="1"/>
  <c r="Y77" i="1"/>
  <c r="Y297" i="1"/>
  <c r="Y293" i="1"/>
  <c r="Y74" i="1"/>
  <c r="Y81" i="1"/>
  <c r="Y114" i="1"/>
  <c r="Y247" i="1"/>
  <c r="Y295" i="1"/>
  <c r="Y86" i="1"/>
  <c r="Y29" i="1"/>
  <c r="Y216" i="1"/>
  <c r="Y106" i="1"/>
  <c r="Y159" i="1"/>
  <c r="Y26" i="1"/>
  <c r="Y221" i="1"/>
  <c r="Y23" i="1"/>
  <c r="V230" i="1"/>
  <c r="V218" i="1"/>
  <c r="Y184" i="1"/>
  <c r="Y82" i="1"/>
  <c r="Y112" i="1"/>
  <c r="Y274" i="1"/>
  <c r="Y183" i="1"/>
  <c r="Y188" i="1"/>
  <c r="Y13" i="1"/>
  <c r="Y202" i="1"/>
  <c r="Y231" i="1"/>
  <c r="Y240" i="1"/>
  <c r="Y10" i="1"/>
  <c r="Y95" i="1"/>
  <c r="Y219" i="1"/>
  <c r="Y53" i="1"/>
  <c r="Y235" i="1"/>
  <c r="Y137" i="1"/>
  <c r="Y262" i="1"/>
  <c r="V94" i="1"/>
  <c r="V21" i="1"/>
  <c r="V164" i="1"/>
  <c r="V59" i="1"/>
  <c r="V201" i="1"/>
  <c r="V261" i="1"/>
  <c r="V117" i="1"/>
  <c r="V9" i="1"/>
  <c r="V247" i="1"/>
  <c r="V152" i="1"/>
  <c r="V35" i="1"/>
  <c r="V80" i="1"/>
  <c r="V257" i="1"/>
  <c r="V157" i="1"/>
  <c r="V185" i="1"/>
  <c r="V75" i="1"/>
  <c r="V48" i="1"/>
  <c r="V290" i="1"/>
  <c r="V215" i="1"/>
  <c r="V220" i="1"/>
  <c r="Y98" i="1"/>
  <c r="Y156" i="1"/>
  <c r="Y191" i="1"/>
  <c r="Y217" i="1"/>
  <c r="Y57" i="1"/>
  <c r="Y236" i="1"/>
  <c r="Y128" i="1"/>
  <c r="Y175" i="1"/>
  <c r="Y12" i="1"/>
  <c r="Y254" i="1"/>
  <c r="Y213" i="1"/>
  <c r="Y33" i="1"/>
  <c r="Y302" i="1"/>
  <c r="Y280" i="1"/>
  <c r="Y32" i="1"/>
  <c r="Y292" i="1"/>
  <c r="Y263" i="1"/>
  <c r="Y227" i="1"/>
  <c r="Y127" i="1"/>
  <c r="Y272" i="1"/>
  <c r="Y138" i="1"/>
  <c r="Y119" i="1"/>
  <c r="Y165" i="1"/>
  <c r="Y43" i="1"/>
  <c r="Y226" i="1"/>
  <c r="Y116" i="1"/>
  <c r="Y101" i="1"/>
  <c r="Y154" i="1"/>
  <c r="Y37" i="1"/>
  <c r="Y233" i="1"/>
  <c r="Y31" i="1"/>
  <c r="Y124" i="1"/>
  <c r="Y259" i="1"/>
  <c r="Y149" i="1"/>
  <c r="Y45" i="1"/>
  <c r="Y198" i="1"/>
  <c r="V43" i="1"/>
  <c r="V105" i="1"/>
  <c r="V108" i="1"/>
  <c r="Y194" i="1"/>
  <c r="V136" i="1"/>
  <c r="V28" i="1"/>
  <c r="V68" i="1"/>
  <c r="V187" i="1"/>
  <c r="V65" i="1"/>
  <c r="V281" i="1"/>
  <c r="V171" i="1"/>
  <c r="V99" i="1"/>
  <c r="V276" i="1"/>
  <c r="V287" i="1"/>
  <c r="V204" i="1"/>
  <c r="V96" i="1"/>
  <c r="V125" i="1"/>
  <c r="Y282" i="1"/>
  <c r="Y63" i="1"/>
  <c r="Y41" i="1"/>
  <c r="Y152" i="1"/>
  <c r="Y35" i="1"/>
  <c r="Y111" i="1"/>
  <c r="Y256" i="1"/>
  <c r="Y277" i="1"/>
  <c r="Y108" i="1"/>
  <c r="Y208" i="1"/>
  <c r="Y135" i="1"/>
  <c r="Y238" i="1"/>
  <c r="Y301" i="1"/>
  <c r="Y55" i="1"/>
  <c r="Y250" i="1"/>
  <c r="Y140" i="1"/>
  <c r="Y21" i="1"/>
  <c r="Y103" i="1"/>
  <c r="Y67" i="1"/>
  <c r="Y245" i="1"/>
  <c r="Y147" i="1"/>
  <c r="Y270" i="1"/>
  <c r="Y284" i="1"/>
  <c r="Y173" i="1"/>
  <c r="Y61" i="1"/>
  <c r="Y40" i="1"/>
  <c r="Y134" i="1"/>
  <c r="V243" i="1"/>
  <c r="V25" i="1"/>
  <c r="V129" i="1"/>
  <c r="V52" i="1"/>
  <c r="V234" i="1"/>
  <c r="V255" i="1"/>
  <c r="V162" i="1"/>
  <c r="V49" i="1"/>
  <c r="V85" i="1"/>
  <c r="Y141" i="1"/>
  <c r="Y162" i="1"/>
  <c r="Y65" i="1"/>
  <c r="Y47" i="1"/>
  <c r="Y84" i="1"/>
  <c r="Y201" i="1"/>
  <c r="Y17" i="1"/>
  <c r="Y177" i="1"/>
  <c r="Y79" i="1"/>
  <c r="Y28" i="1"/>
  <c r="Y71" i="1"/>
  <c r="Y289" i="1"/>
  <c r="Y174" i="1"/>
  <c r="Y131" i="1"/>
  <c r="Y179" i="1"/>
  <c r="Y230" i="1"/>
  <c r="Y145" i="1"/>
  <c r="Y164" i="1"/>
  <c r="Y51" i="1"/>
  <c r="Y243" i="1"/>
  <c r="Y168" i="1"/>
  <c r="Y161" i="1"/>
  <c r="Y59" i="1"/>
  <c r="Y206" i="1"/>
  <c r="Y89" i="1"/>
  <c r="Y266" i="1"/>
  <c r="Y279" i="1"/>
  <c r="Y70" i="1"/>
  <c r="V198" i="1"/>
  <c r="V232" i="1"/>
  <c r="V284" i="1"/>
  <c r="V269" i="1"/>
  <c r="V206" i="1"/>
  <c r="V304" i="1"/>
  <c r="V279" i="1"/>
  <c r="V274" i="1"/>
  <c r="V38" i="1"/>
  <c r="V260" i="1"/>
  <c r="V111" i="1"/>
  <c r="V296" i="1"/>
  <c r="V278" i="1"/>
  <c r="V142" i="1"/>
  <c r="V104" i="1"/>
  <c r="V180" i="1"/>
  <c r="V132" i="1"/>
  <c r="V12" i="1"/>
  <c r="V211" i="1"/>
  <c r="V15" i="1"/>
  <c r="V134" i="1"/>
  <c r="V39" i="1"/>
  <c r="V70" i="1"/>
  <c r="V122" i="1"/>
  <c r="V16" i="1"/>
  <c r="V113" i="1"/>
  <c r="V156" i="1"/>
  <c r="V78" i="1"/>
  <c r="V18" i="1"/>
  <c r="V151" i="1"/>
  <c r="V293" i="1"/>
  <c r="V42" i="1"/>
  <c r="V225" i="1"/>
  <c r="V254" i="1"/>
  <c r="V30" i="1"/>
  <c r="V123" i="1"/>
  <c r="V238" i="1"/>
  <c r="V7" i="1"/>
  <c r="V174" i="1"/>
  <c r="V183" i="1"/>
  <c r="V92" i="1"/>
  <c r="V237" i="1"/>
  <c r="V20" i="1"/>
  <c r="V182" i="1"/>
  <c r="V197" i="1"/>
  <c r="V46" i="1"/>
  <c r="V272" i="1"/>
  <c r="V133" i="1"/>
  <c r="V90" i="1"/>
  <c r="V267" i="1"/>
  <c r="V169" i="1"/>
  <c r="V286" i="1"/>
  <c r="V252" i="1"/>
  <c r="V195" i="1"/>
  <c r="V56" i="1"/>
  <c r="V150" i="1"/>
  <c r="V146" i="1"/>
  <c r="V300" i="1"/>
  <c r="V192" i="1"/>
  <c r="V223" i="1"/>
  <c r="V228" i="1"/>
  <c r="V120" i="1"/>
  <c r="V87" i="1"/>
  <c r="V178" i="1"/>
  <c r="V249" i="1"/>
  <c r="V139" i="1"/>
  <c r="V34" i="1"/>
  <c r="V190" i="1"/>
  <c r="V302" i="1"/>
  <c r="V297" i="1"/>
  <c r="V209" i="1"/>
  <c r="V115" i="1"/>
  <c r="V165" i="1"/>
  <c r="V153" i="1"/>
  <c r="V36" i="1"/>
  <c r="V24" i="1"/>
  <c r="V258" i="1"/>
  <c r="V148" i="1"/>
  <c r="V229" i="1"/>
  <c r="V186" i="1"/>
  <c r="V265" i="1"/>
  <c r="V155" i="1"/>
  <c r="V291" i="1"/>
  <c r="V181" i="1"/>
  <c r="V83" i="1"/>
  <c r="V200" i="1"/>
  <c r="V109" i="1"/>
  <c r="V288" i="1"/>
  <c r="V295" i="1"/>
  <c r="V29" i="1"/>
  <c r="V216" i="1"/>
  <c r="V106" i="1"/>
  <c r="V159" i="1"/>
  <c r="V264" i="1"/>
  <c r="V144" i="1"/>
  <c r="V26" i="1"/>
  <c r="V221" i="1"/>
  <c r="V23" i="1"/>
  <c r="V251" i="1"/>
  <c r="V163" i="1"/>
  <c r="V50" i="1"/>
  <c r="V32" i="1"/>
  <c r="V126" i="1"/>
  <c r="V305" i="1"/>
  <c r="V166" i="1"/>
  <c r="V71" i="1"/>
  <c r="V102" i="1"/>
  <c r="V58" i="1"/>
  <c r="V176" i="1"/>
  <c r="V73" i="1"/>
  <c r="V283" i="1"/>
  <c r="V66" i="1"/>
  <c r="V244" i="1"/>
  <c r="V282" i="1"/>
  <c r="V172" i="1"/>
  <c r="V60" i="1"/>
  <c r="V127" i="1"/>
  <c r="V100" i="1"/>
  <c r="V277" i="1"/>
  <c r="V205" i="1"/>
  <c r="V97" i="1"/>
  <c r="V64" i="1"/>
  <c r="V188" i="1"/>
  <c r="V202" i="1"/>
  <c r="V231" i="1"/>
  <c r="V240" i="1"/>
  <c r="V130" i="1"/>
  <c r="V10" i="1"/>
  <c r="V95" i="1"/>
  <c r="V69" i="1"/>
  <c r="V53" i="1"/>
  <c r="V235" i="1"/>
  <c r="V137" i="1"/>
  <c r="V262" i="1"/>
  <c r="V44" i="1"/>
  <c r="V77" i="1"/>
  <c r="V256" i="1"/>
  <c r="V271" i="1"/>
  <c r="V62" i="1"/>
  <c r="M3" i="13" a="1"/>
  <c r="M3" i="17" a="1"/>
  <c r="M33" i="17" l="1"/>
  <c r="M7" i="17"/>
  <c r="M12" i="17"/>
  <c r="M35" i="17"/>
  <c r="M30" i="17"/>
  <c r="M22" i="17"/>
  <c r="M17" i="17"/>
  <c r="M20" i="17"/>
  <c r="M38" i="17"/>
  <c r="M6" i="17"/>
  <c r="M24" i="17"/>
  <c r="M27" i="17"/>
  <c r="M34" i="17"/>
  <c r="M31" i="17"/>
  <c r="M23" i="17"/>
  <c r="M3" i="17"/>
  <c r="M5" i="17"/>
  <c r="M8" i="17"/>
  <c r="M14" i="17"/>
  <c r="M10" i="17"/>
  <c r="M26" i="17"/>
  <c r="M16" i="17"/>
  <c r="M25" i="17"/>
  <c r="M37" i="17"/>
  <c r="M40" i="17"/>
  <c r="M32" i="17"/>
  <c r="M28" i="17"/>
  <c r="M4" i="17"/>
  <c r="M36" i="17"/>
  <c r="M9" i="17"/>
  <c r="M13" i="17"/>
  <c r="M21" i="17"/>
  <c r="M29" i="17"/>
  <c r="M15" i="17"/>
  <c r="M41" i="17"/>
  <c r="M19" i="17"/>
  <c r="M39" i="17"/>
  <c r="M18" i="17"/>
  <c r="M11" i="17"/>
  <c r="M28" i="13"/>
  <c r="M45" i="13"/>
  <c r="M35" i="13"/>
  <c r="M14" i="13"/>
  <c r="M41" i="13"/>
  <c r="M37" i="13"/>
  <c r="M46" i="13"/>
  <c r="M13" i="13"/>
  <c r="M3" i="13"/>
  <c r="M34" i="13"/>
  <c r="M16" i="13"/>
  <c r="M25" i="13"/>
  <c r="M42" i="13"/>
  <c r="M44" i="13"/>
  <c r="M38" i="13"/>
  <c r="M23" i="13"/>
  <c r="M40" i="13"/>
  <c r="M18" i="13"/>
  <c r="M29" i="13"/>
  <c r="M39" i="13"/>
  <c r="M24" i="13"/>
  <c r="M31" i="13"/>
  <c r="M32" i="13"/>
  <c r="M7" i="13"/>
  <c r="M6" i="13"/>
  <c r="M9" i="13"/>
  <c r="M12" i="13"/>
  <c r="M20" i="13"/>
  <c r="M15" i="13"/>
  <c r="M22" i="13"/>
  <c r="M11" i="13"/>
  <c r="M8" i="13"/>
  <c r="M17" i="13"/>
  <c r="M21" i="13"/>
  <c r="M10" i="13"/>
  <c r="M5" i="13"/>
  <c r="M36" i="13"/>
  <c r="M30" i="13"/>
  <c r="M33" i="13"/>
  <c r="M27" i="13"/>
  <c r="M19" i="13"/>
  <c r="M26" i="13"/>
  <c r="M43" i="13"/>
  <c r="M4" i="13"/>
  <c r="O19" i="17"/>
  <c r="P14" i="17"/>
  <c r="P34" i="17"/>
  <c r="N33" i="17"/>
  <c r="P21" i="17"/>
  <c r="O32" i="17"/>
  <c r="O37" i="17"/>
  <c r="P15" i="17"/>
  <c r="O31" i="17"/>
  <c r="O12" i="17"/>
  <c r="O16" i="17"/>
  <c r="N24" i="17"/>
  <c r="N4" i="17"/>
  <c r="N7" i="17"/>
  <c r="O21" i="17"/>
  <c r="O33" i="17"/>
  <c r="N37" i="17"/>
  <c r="P11" i="17"/>
  <c r="O23" i="17"/>
  <c r="N32" i="17"/>
  <c r="N5" i="17"/>
  <c r="N38" i="17"/>
  <c r="N34" i="17"/>
  <c r="N40" i="17"/>
  <c r="N36" i="17"/>
  <c r="N27" i="17"/>
  <c r="N35" i="17"/>
  <c r="O22" i="17"/>
  <c r="P39" i="17"/>
  <c r="P18" i="17"/>
  <c r="P22" i="17"/>
  <c r="P28" i="17"/>
  <c r="O36" i="17"/>
  <c r="N17" i="17"/>
  <c r="N8" i="17"/>
  <c r="N19" i="17"/>
  <c r="N28" i="17"/>
  <c r="P29" i="17"/>
  <c r="P26" i="17"/>
  <c r="P17" i="17"/>
  <c r="N15" i="17"/>
  <c r="P6" i="17"/>
  <c r="N14" i="17"/>
  <c r="P30" i="17"/>
  <c r="P7" i="17"/>
  <c r="P16" i="17"/>
  <c r="P9" i="17"/>
  <c r="O24" i="17"/>
  <c r="P41" i="17"/>
  <c r="N31" i="17"/>
  <c r="P10" i="17"/>
  <c r="O26" i="17"/>
  <c r="O35" i="17"/>
  <c r="N18" i="17"/>
  <c r="N29" i="17"/>
  <c r="N26" i="17"/>
  <c r="O13" i="17"/>
  <c r="P31" i="17"/>
  <c r="O34" i="17"/>
  <c r="P32" i="17"/>
  <c r="P13" i="17"/>
  <c r="N20" i="17"/>
  <c r="P27" i="17"/>
  <c r="O7" i="17"/>
  <c r="N6" i="17"/>
  <c r="O14" i="17"/>
  <c r="O18" i="17"/>
  <c r="P12" i="17"/>
  <c r="N13" i="17"/>
  <c r="N12" i="17"/>
  <c r="P4" i="17"/>
  <c r="P23" i="17"/>
  <c r="P38" i="17"/>
  <c r="O39" i="17"/>
  <c r="P25" i="17"/>
  <c r="P37" i="17"/>
  <c r="N30" i="17"/>
  <c r="N9" i="17"/>
  <c r="O29" i="17"/>
  <c r="P33" i="17"/>
  <c r="O17" i="17"/>
  <c r="O25" i="17"/>
  <c r="O20" i="17"/>
  <c r="N16" i="17"/>
  <c r="O11" i="17"/>
  <c r="O30" i="17"/>
  <c r="O3" i="17"/>
  <c r="O8" i="17"/>
  <c r="N23" i="17"/>
  <c r="N22" i="17"/>
  <c r="N41" i="17"/>
  <c r="O15" i="17"/>
  <c r="O4" i="17"/>
  <c r="O27" i="17"/>
  <c r="O41" i="17"/>
  <c r="N11" i="17"/>
  <c r="O10" i="17"/>
  <c r="P35" i="17"/>
  <c r="N10" i="17"/>
  <c r="O28" i="17"/>
  <c r="O6" i="17"/>
  <c r="P5" i="17"/>
  <c r="P3" i="17"/>
  <c r="P40" i="17"/>
  <c r="P19" i="17"/>
  <c r="N25" i="17"/>
  <c r="N39" i="17"/>
  <c r="P8" i="17"/>
  <c r="O9" i="17"/>
  <c r="O5" i="17"/>
  <c r="N3" i="17"/>
  <c r="P20" i="17"/>
  <c r="N21" i="17"/>
  <c r="O40" i="17"/>
  <c r="P24" i="17"/>
  <c r="O38" i="17"/>
  <c r="P36" i="17"/>
  <c r="Q20" i="17"/>
  <c r="Q15" i="17"/>
  <c r="Q23" i="17"/>
  <c r="Q8" i="17"/>
  <c r="Q24" i="17"/>
  <c r="Q19" i="17"/>
  <c r="Q16" i="17"/>
  <c r="Q40" i="17"/>
  <c r="Q6" i="17"/>
  <c r="Q37" i="17"/>
  <c r="Q11" i="17"/>
  <c r="Q32" i="17"/>
  <c r="Q13" i="17"/>
  <c r="Q18" i="17"/>
  <c r="Q17" i="17"/>
  <c r="Q14" i="17"/>
  <c r="Q10" i="17"/>
  <c r="Q31" i="17"/>
  <c r="Q9" i="17"/>
  <c r="Q34" i="17"/>
  <c r="Q25" i="17"/>
  <c r="Q5" i="17"/>
  <c r="Q7" i="17"/>
  <c r="Q29" i="17"/>
  <c r="Q12" i="17"/>
  <c r="Q22" i="17"/>
  <c r="Q33" i="17"/>
  <c r="Q41" i="17"/>
  <c r="Q26" i="17"/>
  <c r="Q38" i="17"/>
  <c r="Q27" i="17"/>
  <c r="Q4" i="17"/>
  <c r="Q28" i="17"/>
  <c r="Q3" i="17"/>
  <c r="Q36" i="17"/>
  <c r="Q30" i="17"/>
  <c r="Q21" i="17"/>
  <c r="Q35" i="17"/>
  <c r="Q39" i="17"/>
  <c r="Q2" i="17" l="1"/>
  <c r="P7" i="13"/>
  <c r="P5" i="13"/>
  <c r="O38" i="13"/>
  <c r="O26" i="13"/>
  <c r="N28" i="13"/>
  <c r="P14" i="13"/>
  <c r="P40" i="13"/>
  <c r="O30" i="13"/>
  <c r="P41" i="13"/>
  <c r="P42" i="13"/>
  <c r="N39" i="13"/>
  <c r="P37" i="13"/>
  <c r="P13" i="13"/>
  <c r="P38" i="13"/>
  <c r="O6" i="13"/>
  <c r="P30" i="13"/>
  <c r="N45" i="13"/>
  <c r="P20" i="13"/>
  <c r="P18" i="13"/>
  <c r="O8" i="13"/>
  <c r="P6" i="13"/>
  <c r="N10" i="13"/>
  <c r="N13" i="13"/>
  <c r="N15" i="13"/>
  <c r="N23" i="13"/>
  <c r="O20" i="13"/>
  <c r="N44" i="13"/>
  <c r="O42" i="13"/>
  <c r="N35" i="13"/>
  <c r="O40" i="13"/>
  <c r="P24" i="13"/>
  <c r="O14" i="13"/>
  <c r="P43" i="13"/>
  <c r="O7" i="13"/>
  <c r="O10" i="13"/>
  <c r="P32" i="13"/>
  <c r="P21" i="13"/>
  <c r="O13" i="13"/>
  <c r="O31" i="13"/>
  <c r="P9" i="13"/>
  <c r="P44" i="13"/>
  <c r="N4" i="13"/>
  <c r="N38" i="13"/>
  <c r="O28" i="13"/>
  <c r="P36" i="13"/>
  <c r="N27" i="13"/>
  <c r="N20" i="13"/>
  <c r="N20" i="20"/>
  <c r="P29" i="13"/>
  <c r="O17" i="13"/>
  <c r="N24" i="13"/>
  <c r="O44" i="13"/>
  <c r="O24" i="13"/>
  <c r="P23" i="13"/>
  <c r="N36" i="13"/>
  <c r="N34" i="13"/>
  <c r="O34" i="13"/>
  <c r="O27" i="13"/>
  <c r="P8" i="13"/>
  <c r="N5" i="13"/>
  <c r="O25" i="13"/>
  <c r="P27" i="13"/>
  <c r="O15" i="13"/>
  <c r="N42" i="13"/>
  <c r="O11" i="13"/>
  <c r="N46" i="13"/>
  <c r="O4" i="13"/>
  <c r="P31" i="13"/>
  <c r="N40" i="13"/>
  <c r="O39" i="13"/>
  <c r="O5" i="13"/>
  <c r="N14" i="13"/>
  <c r="N25" i="13"/>
  <c r="O12" i="13"/>
  <c r="O19" i="13"/>
  <c r="N18" i="13"/>
  <c r="P19" i="13"/>
  <c r="O22" i="13"/>
  <c r="N9" i="13"/>
  <c r="N37" i="13"/>
  <c r="N20" i="19"/>
  <c r="O3" i="13"/>
  <c r="N7" i="13"/>
  <c r="O32" i="13"/>
  <c r="O29" i="13"/>
  <c r="N6" i="13"/>
  <c r="P11" i="13"/>
  <c r="N22" i="13"/>
  <c r="N17" i="13"/>
  <c r="O36" i="13"/>
  <c r="P26" i="13"/>
  <c r="N16" i="13"/>
  <c r="N8" i="13"/>
  <c r="P34" i="13"/>
  <c r="N32" i="13"/>
  <c r="O21" i="13"/>
  <c r="N11" i="13"/>
  <c r="P39" i="13"/>
  <c r="P3" i="13"/>
  <c r="P16" i="13"/>
  <c r="O16" i="13"/>
  <c r="N12" i="13"/>
  <c r="P4" i="13"/>
  <c r="N29" i="13"/>
  <c r="O46" i="13"/>
  <c r="P33" i="13"/>
  <c r="N30" i="13"/>
  <c r="O43" i="13"/>
  <c r="P12" i="13"/>
  <c r="O23" i="13"/>
  <c r="O18" i="13"/>
  <c r="P46" i="13"/>
  <c r="P25" i="13"/>
  <c r="N31" i="13"/>
  <c r="O41" i="13"/>
  <c r="P10" i="13"/>
  <c r="N21" i="13"/>
  <c r="N33" i="13"/>
  <c r="N26" i="13"/>
  <c r="P28" i="13"/>
  <c r="O9" i="13"/>
  <c r="P15" i="13"/>
  <c r="P45" i="13"/>
  <c r="N3" i="13"/>
  <c r="O37" i="13"/>
  <c r="O35" i="13"/>
  <c r="P22" i="13"/>
  <c r="N20" i="18"/>
  <c r="P35" i="13"/>
  <c r="O33" i="13"/>
  <c r="O45" i="13"/>
  <c r="N41" i="13"/>
  <c r="P17" i="13"/>
  <c r="N19" i="13"/>
  <c r="N43" i="13"/>
  <c r="Q10" i="13"/>
  <c r="Q4" i="13"/>
  <c r="Q36" i="13"/>
  <c r="Q12" i="13"/>
  <c r="Q44" i="13"/>
  <c r="Q11" i="13"/>
  <c r="Q39" i="13"/>
  <c r="Q32" i="13"/>
  <c r="Q43" i="13"/>
  <c r="Q29" i="13"/>
  <c r="Q3" i="13"/>
  <c r="Q40" i="13"/>
  <c r="Q24" i="13"/>
  <c r="Q22" i="13"/>
  <c r="Q37" i="13"/>
  <c r="Q34" i="13"/>
  <c r="Q35" i="13"/>
  <c r="Q38" i="13"/>
  <c r="Q30" i="13"/>
  <c r="Q45" i="13"/>
  <c r="Q18" i="13"/>
  <c r="Q19" i="13"/>
  <c r="Q17" i="13"/>
  <c r="Q23" i="13"/>
  <c r="Q15" i="13"/>
  <c r="Q16" i="13"/>
  <c r="Q26" i="13"/>
  <c r="Q8" i="13"/>
  <c r="Q25" i="13"/>
  <c r="Q14" i="13"/>
  <c r="Q21" i="13"/>
  <c r="Q46" i="13"/>
  <c r="Q7" i="13"/>
  <c r="Q5" i="13"/>
  <c r="Q27" i="13"/>
  <c r="Q33" i="13"/>
  <c r="Q41" i="13"/>
  <c r="Q9" i="13"/>
  <c r="Q28" i="13"/>
  <c r="Q6" i="13"/>
  <c r="Q42" i="13"/>
  <c r="Q20" i="13"/>
  <c r="Q31" i="13"/>
  <c r="Q13" i="13"/>
  <c r="Q2" i="13" l="1"/>
  <c r="N21" i="20"/>
  <c r="N21" i="18"/>
  <c r="N22" i="20"/>
  <c r="N21" i="19"/>
  <c r="N22" i="19" s="1"/>
  <c r="N23" i="19"/>
  <c r="N23" i="20"/>
  <c r="N22" i="18"/>
  <c r="N24" i="20"/>
  <c r="N25" i="20" s="1"/>
  <c r="N26" i="20" s="1"/>
  <c r="N27" i="20" s="1"/>
  <c r="N28" i="20" s="1"/>
  <c r="N29" i="20" s="1"/>
  <c r="N30" i="20"/>
  <c r="N31" i="20" s="1"/>
  <c r="N32" i="20" s="1"/>
  <c r="N33" i="20" s="1"/>
  <c r="N34" i="20" s="1"/>
  <c r="N35" i="20" s="1"/>
  <c r="N36" i="20" s="1"/>
  <c r="N37" i="20" s="1"/>
  <c r="N38" i="20"/>
  <c r="N39" i="20" s="1"/>
  <c r="N40" i="20" s="1"/>
  <c r="N41" i="20" s="1"/>
  <c r="N42" i="20" s="1"/>
  <c r="N43" i="20" s="1"/>
  <c r="N44" i="20" s="1"/>
  <c r="N45" i="20" s="1"/>
  <c r="N46" i="20"/>
  <c r="N47" i="20" s="1"/>
  <c r="N48" i="20" s="1"/>
  <c r="N49" i="20" s="1"/>
  <c r="N50" i="20" s="1"/>
  <c r="N51" i="20" s="1"/>
  <c r="N52" i="20" s="1"/>
  <c r="N53" i="20" s="1"/>
  <c r="N54" i="20"/>
  <c r="N55" i="20" s="1"/>
  <c r="N56" i="20" s="1"/>
  <c r="N57" i="20" s="1"/>
  <c r="N58" i="20" s="1"/>
  <c r="N59" i="20" s="1"/>
  <c r="N60" i="20" s="1"/>
  <c r="N61" i="20" s="1"/>
  <c r="N62" i="20"/>
  <c r="N63" i="20" s="1"/>
  <c r="N64" i="20" s="1"/>
  <c r="N65" i="20" s="1"/>
  <c r="N66" i="20" s="1"/>
  <c r="N67" i="20" s="1"/>
  <c r="N68" i="20" s="1"/>
  <c r="N69" i="20" s="1"/>
  <c r="N70" i="20"/>
  <c r="N71" i="20" s="1"/>
  <c r="N72" i="20" s="1"/>
  <c r="N73" i="20" s="1"/>
  <c r="N74" i="20" s="1"/>
  <c r="N75" i="20" s="1"/>
  <c r="N76" i="20" s="1"/>
  <c r="N77" i="20" s="1"/>
  <c r="N78" i="20"/>
  <c r="N79" i="20" s="1"/>
  <c r="N80" i="20" s="1"/>
  <c r="N81" i="20" s="1"/>
  <c r="N82" i="20" s="1"/>
  <c r="N83" i="20" s="1"/>
  <c r="N84" i="20" s="1"/>
  <c r="N85" i="20" s="1"/>
  <c r="N86" i="20"/>
  <c r="N87" i="20" s="1"/>
  <c r="N88" i="20" s="1"/>
  <c r="N89" i="20" s="1"/>
  <c r="N90" i="20" s="1"/>
  <c r="N91" i="20" s="1"/>
  <c r="N92" i="20" s="1"/>
  <c r="N93" i="20" s="1"/>
  <c r="N94" i="20"/>
  <c r="N95" i="20" s="1"/>
  <c r="N96" i="20" s="1"/>
  <c r="N97" i="20" s="1"/>
  <c r="N98" i="20" s="1"/>
  <c r="N99" i="20" s="1"/>
  <c r="N100" i="20" s="1"/>
  <c r="N101" i="20" s="1"/>
  <c r="N102" i="20"/>
  <c r="N103" i="20" s="1"/>
  <c r="N104" i="20" s="1"/>
  <c r="N105" i="20" s="1"/>
  <c r="N106" i="20" s="1"/>
  <c r="N107" i="20" s="1"/>
  <c r="N108" i="20" s="1"/>
  <c r="N109" i="20" s="1"/>
  <c r="N110" i="20" s="1"/>
  <c r="N111" i="20" s="1"/>
  <c r="N112" i="20" s="1"/>
  <c r="N113" i="20" s="1"/>
  <c r="N114" i="20" s="1"/>
  <c r="N115" i="20" s="1"/>
  <c r="N116" i="20" s="1"/>
  <c r="N117" i="20" s="1"/>
  <c r="N118" i="20" s="1"/>
  <c r="N119" i="20" s="1"/>
  <c r="N120" i="20" s="1"/>
  <c r="N121" i="20" s="1"/>
  <c r="N122" i="20" s="1"/>
  <c r="N123" i="20" s="1"/>
  <c r="N124" i="20" s="1"/>
  <c r="N125" i="20" s="1"/>
  <c r="N126" i="20" s="1"/>
  <c r="N127" i="20" s="1"/>
  <c r="N128" i="20" s="1"/>
  <c r="N129" i="20" s="1"/>
  <c r="N130" i="20" s="1"/>
  <c r="N131" i="20" s="1"/>
  <c r="N132" i="20" s="1"/>
  <c r="N133" i="20" s="1"/>
  <c r="N134" i="20" s="1"/>
  <c r="N135" i="20" s="1"/>
  <c r="N136" i="20" s="1"/>
  <c r="N137" i="20" s="1"/>
  <c r="N138" i="20" s="1"/>
  <c r="N139" i="20" s="1"/>
  <c r="N140" i="20" s="1"/>
  <c r="N141" i="20" s="1"/>
  <c r="N142" i="20" s="1"/>
  <c r="N143" i="20" s="1"/>
  <c r="N144" i="20" s="1"/>
  <c r="N145" i="20" s="1"/>
  <c r="N146" i="20" s="1"/>
  <c r="N147" i="20" s="1"/>
  <c r="N148" i="20" s="1"/>
  <c r="N149" i="20" s="1"/>
  <c r="N150" i="20" s="1"/>
  <c r="N151" i="20" s="1"/>
  <c r="N152" i="20" s="1"/>
  <c r="N153" i="20" s="1"/>
  <c r="N154" i="20" s="1"/>
  <c r="N155" i="20" s="1"/>
  <c r="N156" i="20" s="1"/>
  <c r="N157" i="20" s="1"/>
  <c r="N158" i="20"/>
  <c r="N159" i="20" s="1"/>
  <c r="N160" i="20" s="1"/>
  <c r="N161" i="20" s="1"/>
  <c r="N162" i="20" s="1"/>
  <c r="N163" i="20" s="1"/>
  <c r="N164" i="20" s="1"/>
  <c r="N165" i="20" s="1"/>
  <c r="N166" i="20"/>
  <c r="N167" i="20" s="1"/>
  <c r="N168" i="20" s="1"/>
  <c r="N169" i="20" s="1"/>
  <c r="N170" i="20" s="1"/>
  <c r="N171" i="20" s="1"/>
  <c r="N172" i="20" s="1"/>
  <c r="N173" i="20" s="1"/>
  <c r="N174" i="20" s="1"/>
  <c r="N175" i="20" s="1"/>
  <c r="N176" i="20" s="1"/>
  <c r="N177" i="20" s="1"/>
  <c r="N178" i="20" s="1"/>
  <c r="N179" i="20" s="1"/>
  <c r="N180" i="20" s="1"/>
  <c r="N181" i="20" s="1"/>
  <c r="N182" i="20" s="1"/>
  <c r="N183" i="20" s="1"/>
  <c r="N184" i="20" s="1"/>
  <c r="N185" i="20" s="1"/>
  <c r="N186" i="20" s="1"/>
  <c r="N187" i="20" s="1"/>
  <c r="N188" i="20" s="1"/>
  <c r="N189" i="20" s="1"/>
  <c r="N190" i="20" s="1"/>
  <c r="N191" i="20" s="1"/>
  <c r="N192" i="20" s="1"/>
  <c r="N193" i="20" s="1"/>
  <c r="N194" i="20" s="1"/>
  <c r="N195" i="20" s="1"/>
  <c r="N196" i="20" s="1"/>
  <c r="N197" i="20" s="1"/>
  <c r="N198" i="20" s="1"/>
  <c r="N199" i="20" s="1"/>
  <c r="N200" i="20" s="1"/>
  <c r="N201" i="20" s="1"/>
  <c r="N202" i="20" s="1"/>
  <c r="N203" i="20" s="1"/>
  <c r="N204" i="20" s="1"/>
  <c r="N205" i="20" s="1"/>
  <c r="N206" i="20" s="1"/>
  <c r="N207" i="20" s="1"/>
  <c r="N208" i="20" s="1"/>
  <c r="N209" i="20" s="1"/>
  <c r="N210" i="20" s="1"/>
  <c r="N211" i="20" s="1"/>
  <c r="N212" i="20" s="1"/>
  <c r="N213" i="20" s="1"/>
  <c r="N214" i="20" s="1"/>
  <c r="N215" i="20" s="1"/>
  <c r="N216" i="20" s="1"/>
  <c r="N217" i="20" s="1"/>
  <c r="N218" i="20" s="1"/>
  <c r="N219" i="20" s="1"/>
  <c r="N220" i="20" s="1"/>
  <c r="N221" i="20" s="1"/>
  <c r="N222" i="20"/>
  <c r="N223" i="20" s="1"/>
  <c r="N224" i="20" s="1"/>
  <c r="N225" i="20" s="1"/>
  <c r="N226" i="20" s="1"/>
  <c r="N227" i="20" s="1"/>
  <c r="N228" i="20" s="1"/>
  <c r="N229" i="20" s="1"/>
  <c r="N230" i="20"/>
  <c r="N231" i="20" s="1"/>
  <c r="N232" i="20" s="1"/>
  <c r="N233" i="20" s="1"/>
  <c r="N234" i="20" s="1"/>
  <c r="N235" i="20" s="1"/>
  <c r="N236" i="20" s="1"/>
  <c r="N237" i="20" s="1"/>
  <c r="N238" i="20" s="1"/>
  <c r="N239" i="20" s="1"/>
  <c r="N240" i="20" s="1"/>
  <c r="N241" i="20" s="1"/>
  <c r="N242" i="20" s="1"/>
  <c r="N243" i="20" s="1"/>
  <c r="N244" i="20" s="1"/>
  <c r="N245" i="20" s="1"/>
  <c r="N246" i="20" s="1"/>
  <c r="N247" i="20" s="1"/>
  <c r="N248" i="20" s="1"/>
  <c r="N249" i="20" s="1"/>
  <c r="N250" i="20" s="1"/>
  <c r="N251" i="20" s="1"/>
  <c r="N252" i="20" s="1"/>
  <c r="N253" i="20" s="1"/>
  <c r="N254" i="20" s="1"/>
  <c r="N255" i="20" s="1"/>
  <c r="N256" i="20" s="1"/>
  <c r="N257" i="20" s="1"/>
  <c r="N258" i="20" s="1"/>
  <c r="N259" i="20" s="1"/>
  <c r="N260" i="20" s="1"/>
  <c r="N261" i="20" s="1"/>
  <c r="N262" i="20"/>
  <c r="N263" i="20" s="1"/>
  <c r="N264" i="20" s="1"/>
  <c r="N265" i="20" s="1"/>
  <c r="N266" i="20" s="1"/>
  <c r="N267" i="20" s="1"/>
  <c r="N268" i="20"/>
  <c r="N269" i="20" s="1"/>
  <c r="N270" i="20" s="1"/>
  <c r="N271" i="20" s="1"/>
  <c r="N272" i="20" s="1"/>
  <c r="N273" i="20" s="1"/>
  <c r="N274" i="20" s="1"/>
  <c r="N275" i="20" s="1"/>
  <c r="N276" i="20" s="1"/>
  <c r="N277" i="20" s="1"/>
  <c r="N278" i="20" s="1"/>
  <c r="N279" i="20" s="1"/>
  <c r="N280" i="20" s="1"/>
  <c r="N281" i="20" s="1"/>
  <c r="N282" i="20" s="1"/>
  <c r="N283" i="20" s="1"/>
  <c r="N284" i="20" s="1"/>
  <c r="N285" i="20" s="1"/>
  <c r="N286" i="20" s="1"/>
  <c r="N287" i="20" s="1"/>
  <c r="N288" i="20" s="1"/>
  <c r="N289" i="20" s="1"/>
  <c r="N290" i="20" s="1"/>
  <c r="N291" i="20" s="1"/>
  <c r="N292" i="20" s="1"/>
  <c r="N293" i="20" s="1"/>
  <c r="N294" i="20" s="1"/>
  <c r="N295" i="20" s="1"/>
  <c r="N296" i="20" s="1"/>
  <c r="N297" i="20" s="1"/>
  <c r="N298" i="20" s="1"/>
  <c r="N299" i="20" s="1"/>
  <c r="N300" i="20" s="1"/>
  <c r="N301" i="20" s="1"/>
  <c r="N302" i="20" s="1"/>
  <c r="N303" i="20" s="1"/>
  <c r="N304" i="20" s="1"/>
  <c r="N305" i="20" s="1"/>
  <c r="N306" i="20" s="1"/>
  <c r="N307" i="20" s="1"/>
  <c r="N308" i="20" s="1"/>
  <c r="N309" i="20" s="1"/>
  <c r="N310" i="20" s="1"/>
  <c r="N311" i="20" s="1"/>
  <c r="N312" i="20" s="1"/>
  <c r="N313" i="20" s="1"/>
  <c r="N314" i="20" s="1"/>
  <c r="N315" i="20" s="1"/>
  <c r="N316" i="20" s="1"/>
  <c r="N317" i="20" s="1"/>
  <c r="N318" i="20" s="1"/>
  <c r="N319" i="20" s="1"/>
  <c r="N320" i="20" s="1"/>
  <c r="N321" i="20" s="1"/>
  <c r="N322" i="20" s="1"/>
  <c r="N323" i="20" s="1"/>
  <c r="N324" i="20" s="1"/>
  <c r="N325" i="20" s="1"/>
  <c r="N326" i="20" s="1"/>
  <c r="N327" i="20" s="1"/>
  <c r="N328" i="20" s="1"/>
  <c r="N329" i="20" s="1"/>
  <c r="N330" i="20" s="1"/>
  <c r="N331" i="20" s="1"/>
  <c r="N332" i="20" s="1"/>
  <c r="N333" i="20" s="1"/>
  <c r="N334" i="20" s="1"/>
  <c r="N335" i="20" s="1"/>
  <c r="N336" i="20" s="1"/>
  <c r="N337" i="20" s="1"/>
  <c r="N338" i="20" s="1"/>
  <c r="N339" i="20" s="1"/>
  <c r="N340" i="20" s="1"/>
  <c r="N341" i="20" s="1"/>
  <c r="N342" i="20" s="1"/>
  <c r="N343" i="20" s="1"/>
  <c r="N344" i="20" s="1"/>
  <c r="N345" i="20" s="1"/>
  <c r="N346" i="20" s="1"/>
  <c r="N347" i="20" s="1"/>
  <c r="N348" i="20"/>
  <c r="N349" i="20" s="1"/>
  <c r="N350" i="20" s="1"/>
  <c r="N351" i="20" s="1"/>
  <c r="N352" i="20" s="1"/>
  <c r="N353" i="20" s="1"/>
  <c r="N354" i="20" s="1"/>
  <c r="N355" i="20" s="1"/>
  <c r="N356" i="20" s="1"/>
  <c r="N357" i="20" s="1"/>
  <c r="N358" i="20" s="1"/>
  <c r="N359" i="20" s="1"/>
  <c r="N360" i="20" s="1"/>
  <c r="N361" i="20" s="1"/>
  <c r="N362" i="20" s="1"/>
  <c r="N363" i="20" s="1"/>
  <c r="N364" i="20" s="1"/>
  <c r="N365" i="20" s="1"/>
  <c r="N366" i="20" s="1"/>
  <c r="N367" i="20" s="1"/>
  <c r="N368" i="20" s="1"/>
  <c r="N369" i="20" s="1"/>
  <c r="N370" i="20" s="1"/>
  <c r="N371" i="20" s="1"/>
  <c r="N372" i="20" s="1"/>
  <c r="N373" i="20" s="1"/>
  <c r="N374" i="20" s="1"/>
  <c r="N375" i="20" s="1"/>
  <c r="N376" i="20" s="1"/>
  <c r="N377" i="20" s="1"/>
  <c r="N378" i="20" s="1"/>
  <c r="N379" i="20" s="1"/>
  <c r="N380" i="20" s="1"/>
  <c r="N381" i="20" s="1"/>
  <c r="N382" i="20" s="1"/>
  <c r="N383" i="20" s="1"/>
  <c r="N384" i="20" s="1"/>
  <c r="N385" i="20" s="1"/>
  <c r="N386" i="20" s="1"/>
  <c r="N387" i="20" s="1"/>
  <c r="N388" i="20" s="1"/>
  <c r="N389" i="20" s="1"/>
  <c r="N390" i="20" s="1"/>
  <c r="N391" i="20" s="1"/>
  <c r="N392" i="20" s="1"/>
  <c r="N393" i="20" s="1"/>
  <c r="N394" i="20" s="1"/>
  <c r="N395" i="20" s="1"/>
  <c r="N396" i="20" s="1"/>
  <c r="N397" i="20" s="1"/>
  <c r="N398" i="20" s="1"/>
  <c r="N399" i="20" s="1"/>
  <c r="N400" i="20" s="1"/>
  <c r="N401" i="20" s="1"/>
  <c r="N402" i="20" s="1"/>
  <c r="N403" i="20" s="1"/>
  <c r="N404" i="20" s="1"/>
  <c r="N405" i="20" s="1"/>
  <c r="N406" i="20" s="1"/>
  <c r="N407" i="20" s="1"/>
  <c r="N408" i="20" s="1"/>
  <c r="N409" i="20" s="1"/>
  <c r="N410" i="20" s="1"/>
  <c r="N411" i="20" s="1"/>
  <c r="N412" i="20"/>
  <c r="N413" i="20" s="1"/>
  <c r="N414" i="20" s="1"/>
  <c r="N415" i="20" s="1"/>
  <c r="N416" i="20" s="1"/>
  <c r="N417" i="20" s="1"/>
  <c r="N418" i="20" s="1"/>
  <c r="N419" i="20" s="1"/>
  <c r="N420" i="20" s="1"/>
  <c r="N421" i="20" s="1"/>
  <c r="N422" i="20" s="1"/>
  <c r="N423" i="20" s="1"/>
  <c r="N424" i="20" s="1"/>
  <c r="N425" i="20" s="1"/>
  <c r="N426" i="20" s="1"/>
  <c r="N427" i="20" s="1"/>
  <c r="N428" i="20" s="1"/>
  <c r="N429" i="20" s="1"/>
  <c r="N430" i="20" s="1"/>
  <c r="N431" i="20" s="1"/>
  <c r="N432" i="20" s="1"/>
  <c r="N433" i="20" s="1"/>
  <c r="N434" i="20" s="1"/>
  <c r="N435" i="20" s="1"/>
  <c r="N436" i="20" s="1"/>
  <c r="N437" i="20" s="1"/>
  <c r="N438" i="20" s="1"/>
  <c r="N439" i="20" s="1"/>
  <c r="N440" i="20" s="1"/>
  <c r="N441" i="20" s="1"/>
  <c r="N442" i="20" s="1"/>
  <c r="N443" i="20" s="1"/>
  <c r="N444" i="20" s="1"/>
  <c r="N445" i="20" s="1"/>
  <c r="N446" i="20" s="1"/>
  <c r="N447" i="20" s="1"/>
  <c r="N448" i="20" s="1"/>
  <c r="N449" i="20" s="1"/>
  <c r="N450" i="20" s="1"/>
  <c r="N451" i="20" s="1"/>
  <c r="N452" i="20" s="1"/>
  <c r="N453" i="20"/>
  <c r="N454" i="20" s="1"/>
  <c r="N455" i="20" s="1"/>
  <c r="N456" i="20" s="1"/>
  <c r="N457" i="20" s="1"/>
  <c r="N458" i="20" s="1"/>
  <c r="N459" i="20" s="1"/>
  <c r="N460" i="20" s="1"/>
  <c r="N461" i="20" s="1"/>
  <c r="N462" i="20" s="1"/>
  <c r="N463" i="20" s="1"/>
  <c r="N464" i="20" s="1"/>
  <c r="N465" i="20" s="1"/>
  <c r="N466" i="20" s="1"/>
  <c r="N467" i="20" s="1"/>
  <c r="N468" i="20" s="1"/>
  <c r="N469" i="20" s="1"/>
  <c r="N470" i="20" s="1"/>
  <c r="N471" i="20" s="1"/>
  <c r="N472" i="20" s="1"/>
  <c r="N473" i="20" s="1"/>
  <c r="N474" i="20" s="1"/>
  <c r="N475" i="20" s="1"/>
  <c r="N476" i="20" s="1"/>
  <c r="N477" i="20" s="1"/>
  <c r="N478" i="20" s="1"/>
  <c r="N479" i="20" s="1"/>
  <c r="N480" i="20" s="1"/>
  <c r="N481" i="20" s="1"/>
  <c r="N482" i="20" s="1"/>
  <c r="N483" i="20" s="1"/>
  <c r="N484" i="20" s="1"/>
  <c r="N485" i="20" s="1"/>
  <c r="N486" i="20" s="1"/>
  <c r="N487" i="20" s="1"/>
  <c r="N488" i="20" s="1"/>
  <c r="N489" i="20" s="1"/>
  <c r="N490" i="20" s="1"/>
  <c r="N491" i="20"/>
  <c r="N492" i="20" s="1"/>
  <c r="N493" i="20" s="1"/>
  <c r="N494" i="20" s="1"/>
  <c r="N495" i="20" s="1"/>
  <c r="N496" i="20" s="1"/>
  <c r="N497" i="20" s="1"/>
  <c r="N498" i="20" s="1"/>
  <c r="N499" i="20" s="1"/>
  <c r="N500" i="20" s="1"/>
  <c r="N501" i="20" s="1"/>
  <c r="N502" i="20" s="1"/>
  <c r="N503" i="20" s="1"/>
  <c r="N504" i="20" s="1"/>
  <c r="N505" i="20" s="1"/>
  <c r="N506" i="20" s="1"/>
  <c r="N507" i="20" s="1"/>
  <c r="N508" i="20" s="1"/>
  <c r="N509" i="20" s="1"/>
  <c r="N510" i="20" s="1"/>
  <c r="N511" i="20" s="1"/>
  <c r="N512" i="20" s="1"/>
  <c r="N513" i="20" s="1"/>
  <c r="N514" i="20" s="1"/>
  <c r="N515" i="20" s="1"/>
  <c r="N516" i="20" s="1"/>
  <c r="N517" i="20" s="1"/>
  <c r="N518" i="20"/>
  <c r="N519" i="20" s="1"/>
  <c r="N520" i="20" s="1"/>
  <c r="N521" i="20" s="1"/>
  <c r="N522" i="20" s="1"/>
  <c r="N523" i="20" s="1"/>
  <c r="N524" i="20" s="1"/>
  <c r="N525" i="20" s="1"/>
  <c r="N526" i="20" s="1"/>
  <c r="N527" i="20" s="1"/>
  <c r="N528" i="20" s="1"/>
  <c r="N529" i="20" s="1"/>
  <c r="N530" i="20" s="1"/>
  <c r="N531" i="20" s="1"/>
  <c r="N532" i="20" s="1"/>
  <c r="N533" i="20" s="1"/>
  <c r="N534" i="20" s="1"/>
  <c r="N535" i="20" s="1"/>
  <c r="N536" i="20" s="1"/>
  <c r="N537" i="20" s="1"/>
  <c r="N538" i="20" s="1"/>
  <c r="N539" i="20" s="1"/>
  <c r="N540" i="20" s="1"/>
  <c r="N541" i="20" s="1"/>
  <c r="N542" i="20" s="1"/>
  <c r="N543" i="20" s="1"/>
  <c r="N544" i="20" s="1"/>
  <c r="N545" i="20" s="1"/>
  <c r="N546" i="20" s="1"/>
  <c r="N547" i="20" s="1"/>
  <c r="N548" i="20" s="1"/>
  <c r="N549" i="20" s="1"/>
  <c r="N550" i="20" s="1"/>
  <c r="N551" i="20" s="1"/>
  <c r="N552" i="20" s="1"/>
  <c r="N553" i="20" s="1"/>
  <c r="N554" i="20" s="1"/>
  <c r="N555" i="20" s="1"/>
  <c r="N556" i="20"/>
  <c r="N557" i="20" s="1"/>
  <c r="N558" i="20" s="1"/>
  <c r="N559" i="20" s="1"/>
  <c r="N560" i="20" s="1"/>
  <c r="N561" i="20" s="1"/>
  <c r="N562" i="20" s="1"/>
  <c r="N563" i="20" s="1"/>
  <c r="N564" i="20" s="1"/>
  <c r="N565" i="20" s="1"/>
  <c r="N566" i="20" s="1"/>
  <c r="N567" i="20" s="1"/>
  <c r="N568" i="20" s="1"/>
  <c r="N569" i="20" s="1"/>
  <c r="N570" i="20" s="1"/>
  <c r="N571" i="20" s="1"/>
  <c r="N572" i="20" s="1"/>
  <c r="N573" i="20" s="1"/>
  <c r="N574" i="20" s="1"/>
  <c r="N575" i="20" s="1"/>
  <c r="N576" i="20" s="1"/>
  <c r="N577" i="20" s="1"/>
  <c r="N578" i="20" s="1"/>
  <c r="N579" i="20" s="1"/>
  <c r="N580" i="20" s="1"/>
  <c r="N581" i="20" s="1"/>
  <c r="N582" i="20" s="1"/>
  <c r="N583" i="20" s="1"/>
  <c r="N584" i="20" s="1"/>
  <c r="N585" i="20" s="1"/>
  <c r="N586" i="20" s="1"/>
  <c r="N587" i="20" s="1"/>
  <c r="N588" i="20" s="1"/>
  <c r="N589" i="20" s="1"/>
  <c r="N590" i="20" s="1"/>
  <c r="N591" i="20" s="1"/>
  <c r="N592" i="20" s="1"/>
  <c r="N593" i="20" s="1"/>
  <c r="N594" i="20"/>
  <c r="N595" i="20" s="1"/>
  <c r="N596" i="20" s="1"/>
  <c r="N597" i="20" s="1"/>
  <c r="N598" i="20" s="1"/>
  <c r="N599" i="20" s="1"/>
  <c r="N600" i="20" s="1"/>
  <c r="N601" i="20" s="1"/>
  <c r="N602" i="20" s="1"/>
  <c r="N603" i="20" s="1"/>
  <c r="N604" i="20" s="1"/>
  <c r="N605" i="20" s="1"/>
  <c r="N606" i="20" s="1"/>
  <c r="N607" i="20" s="1"/>
  <c r="N608" i="20" s="1"/>
  <c r="N609" i="20" s="1"/>
  <c r="N610" i="20" s="1"/>
  <c r="N611" i="20" s="1"/>
  <c r="N612" i="20" s="1"/>
  <c r="N613" i="20" s="1"/>
  <c r="N614" i="20" s="1"/>
  <c r="N615" i="20" s="1"/>
  <c r="N616" i="20" s="1"/>
  <c r="N617" i="20" s="1"/>
  <c r="N618" i="20" s="1"/>
  <c r="N619" i="20" s="1"/>
  <c r="N620" i="20" s="1"/>
  <c r="N621" i="20"/>
  <c r="N622" i="20" s="1"/>
  <c r="N623" i="20" s="1"/>
  <c r="N624" i="20" s="1"/>
  <c r="N625" i="20" s="1"/>
  <c r="N626" i="20" s="1"/>
  <c r="N627" i="20" s="1"/>
  <c r="N628" i="20" s="1"/>
  <c r="N629" i="20" s="1"/>
  <c r="N630" i="20" s="1"/>
  <c r="N631" i="20" s="1"/>
  <c r="N632" i="20" s="1"/>
  <c r="N633" i="20" s="1"/>
  <c r="N634" i="20" s="1"/>
  <c r="N635" i="20" s="1"/>
  <c r="N636" i="20" s="1"/>
  <c r="N637" i="20" s="1"/>
  <c r="N638" i="20" s="1"/>
  <c r="N639" i="20" s="1"/>
  <c r="N640" i="20" s="1"/>
  <c r="N641" i="20" s="1"/>
  <c r="N642" i="20" s="1"/>
  <c r="N643" i="20" s="1"/>
  <c r="N644" i="20" s="1"/>
  <c r="N645" i="20" s="1"/>
  <c r="N646" i="20" s="1"/>
  <c r="N647" i="20" s="1"/>
  <c r="N648" i="20" s="1"/>
  <c r="N649" i="20" s="1"/>
  <c r="N650" i="20" s="1"/>
  <c r="N651" i="20" s="1"/>
  <c r="N652" i="20" s="1"/>
  <c r="N653" i="20" s="1"/>
  <c r="N654" i="20" s="1"/>
  <c r="N655" i="20" s="1"/>
  <c r="N656" i="20" s="1"/>
  <c r="N657" i="20" s="1"/>
  <c r="N658" i="20" s="1"/>
  <c r="N659" i="20"/>
  <c r="N660" i="20" s="1"/>
  <c r="N661" i="20" s="1"/>
  <c r="N662" i="20" s="1"/>
  <c r="N663" i="20" s="1"/>
  <c r="N664" i="20" s="1"/>
  <c r="N665" i="20" s="1"/>
  <c r="N666" i="20" s="1"/>
  <c r="N667" i="20" s="1"/>
  <c r="N668" i="20" s="1"/>
  <c r="N669" i="20" s="1"/>
  <c r="N670" i="20" s="1"/>
  <c r="N671" i="20" s="1"/>
  <c r="N672" i="20" s="1"/>
  <c r="N673" i="20" s="1"/>
  <c r="N674" i="20" s="1"/>
  <c r="N675" i="20" s="1"/>
  <c r="N676" i="20" s="1"/>
  <c r="N677" i="20" s="1"/>
  <c r="N678" i="20" s="1"/>
  <c r="N679" i="20" s="1"/>
  <c r="N680" i="20" s="1"/>
  <c r="N681" i="20" s="1"/>
  <c r="N682" i="20" s="1"/>
  <c r="N683" i="20" s="1"/>
  <c r="N684" i="20" s="1"/>
  <c r="N685" i="20" s="1"/>
  <c r="N686" i="20" s="1"/>
  <c r="N687" i="20" s="1"/>
  <c r="N688" i="20" s="1"/>
  <c r="N689" i="20" s="1"/>
  <c r="N690" i="20"/>
  <c r="N691" i="20" s="1"/>
  <c r="N692" i="20" s="1"/>
  <c r="N693" i="20" s="1"/>
  <c r="N694" i="20" s="1"/>
  <c r="N695" i="20" s="1"/>
  <c r="N696" i="20" s="1"/>
  <c r="N697" i="20" s="1"/>
  <c r="N698" i="20" s="1"/>
  <c r="N699" i="20" s="1"/>
  <c r="N700" i="20" s="1"/>
  <c r="N701" i="20" s="1"/>
  <c r="N702" i="20" s="1"/>
  <c r="N703" i="20" s="1"/>
  <c r="N704" i="20" s="1"/>
  <c r="N705" i="20" s="1"/>
  <c r="N706" i="20" s="1"/>
  <c r="N707" i="20" s="1"/>
  <c r="N708" i="20" s="1"/>
  <c r="N709" i="20" s="1"/>
  <c r="N710" i="20"/>
  <c r="N711" i="20" s="1"/>
  <c r="N712" i="20" s="1"/>
  <c r="N713" i="20" s="1"/>
  <c r="N714" i="20" s="1"/>
  <c r="N715" i="20" s="1"/>
  <c r="N716" i="20" s="1"/>
  <c r="N717" i="20" s="1"/>
  <c r="N718" i="20" s="1"/>
  <c r="N719" i="20" s="1"/>
  <c r="N720" i="20" s="1"/>
  <c r="N721" i="20" s="1"/>
  <c r="N722" i="20" s="1"/>
  <c r="N723" i="20" s="1"/>
  <c r="N724" i="20" s="1"/>
  <c r="N725" i="20" s="1"/>
  <c r="N726" i="20" s="1"/>
  <c r="N727" i="20" s="1"/>
  <c r="N728" i="20" s="1"/>
  <c r="N729" i="20" s="1"/>
  <c r="N730" i="20" s="1"/>
  <c r="N731" i="20" s="1"/>
  <c r="N732" i="20"/>
  <c r="N733" i="20" s="1"/>
  <c r="N734" i="20" s="1"/>
  <c r="N735" i="20" s="1"/>
  <c r="N736" i="20" s="1"/>
  <c r="N737" i="20" s="1"/>
  <c r="N738" i="20" s="1"/>
  <c r="N739" i="20" s="1"/>
  <c r="N740" i="20" s="1"/>
  <c r="N741" i="20" s="1"/>
  <c r="N742" i="20" s="1"/>
  <c r="N743" i="20" s="1"/>
  <c r="N744" i="20" s="1"/>
  <c r="N745" i="20" s="1"/>
  <c r="N746" i="20" s="1"/>
  <c r="N747" i="20" s="1"/>
  <c r="N748" i="20" s="1"/>
  <c r="N749" i="20" s="1"/>
  <c r="N750" i="20" s="1"/>
  <c r="N751" i="20" s="1"/>
  <c r="N752" i="20" s="1"/>
  <c r="N753" i="20"/>
  <c r="N754" i="20" s="1"/>
  <c r="N755" i="20" s="1"/>
  <c r="N756" i="20" s="1"/>
  <c r="N757" i="20" s="1"/>
  <c r="N758" i="20" s="1"/>
  <c r="N759" i="20" s="1"/>
  <c r="N760" i="20" s="1"/>
  <c r="N761" i="20" s="1"/>
  <c r="N762" i="20" s="1"/>
  <c r="N763" i="20" s="1"/>
  <c r="N764" i="20" s="1"/>
  <c r="N765" i="20" s="1"/>
  <c r="N766" i="20"/>
  <c r="N767" i="20" s="1"/>
  <c r="N768" i="20" s="1"/>
  <c r="N769" i="20" s="1"/>
  <c r="N770" i="20" s="1"/>
  <c r="N771" i="20" s="1"/>
  <c r="N772" i="20" s="1"/>
  <c r="N773" i="20" s="1"/>
  <c r="N774" i="20" s="1"/>
  <c r="N775" i="20" s="1"/>
  <c r="N776" i="20" s="1"/>
  <c r="N777" i="20" s="1"/>
  <c r="N778" i="20" s="1"/>
  <c r="N779" i="20" s="1"/>
  <c r="N780" i="20" s="1"/>
  <c r="N781" i="20" s="1"/>
  <c r="N782" i="20" s="1"/>
  <c r="N783" i="20" s="1"/>
  <c r="N784" i="20" s="1"/>
  <c r="N785" i="20" s="1"/>
  <c r="N786" i="20"/>
  <c r="N787" i="20" s="1"/>
  <c r="N788" i="20" s="1"/>
  <c r="N789" i="20" s="1"/>
  <c r="N790" i="20" s="1"/>
  <c r="N791" i="20" s="1"/>
  <c r="N792" i="20" s="1"/>
  <c r="N793" i="20" s="1"/>
  <c r="N794" i="20" s="1"/>
  <c r="N795" i="20" s="1"/>
  <c r="N796" i="20" s="1"/>
  <c r="N797" i="20" s="1"/>
  <c r="N798" i="20" s="1"/>
  <c r="N799" i="20" s="1"/>
  <c r="N800" i="20" s="1"/>
  <c r="N801" i="20" s="1"/>
  <c r="N802" i="20" s="1"/>
  <c r="N803" i="20" s="1"/>
  <c r="N804" i="20"/>
  <c r="N805" i="20" s="1"/>
  <c r="N806" i="20" s="1"/>
  <c r="N807" i="20" s="1"/>
  <c r="N808" i="20" s="1"/>
  <c r="N809" i="20" s="1"/>
  <c r="N810" i="20" s="1"/>
  <c r="N811" i="20" s="1"/>
  <c r="N812" i="20" s="1"/>
  <c r="N813" i="20" s="1"/>
  <c r="N814" i="20" s="1"/>
  <c r="N815" i="20" s="1"/>
  <c r="N816" i="20" s="1"/>
  <c r="N817" i="20" s="1"/>
  <c r="N818" i="20" s="1"/>
  <c r="N819" i="20"/>
  <c r="N820" i="20" s="1"/>
  <c r="N821" i="20" s="1"/>
  <c r="N822" i="20" s="1"/>
  <c r="N823" i="20" s="1"/>
  <c r="N824" i="20" s="1"/>
  <c r="N825" i="20" s="1"/>
  <c r="N826" i="20" s="1"/>
  <c r="N827" i="20" s="1"/>
  <c r="N828" i="20" s="1"/>
  <c r="N829" i="20" s="1"/>
  <c r="N830" i="20" s="1"/>
  <c r="N831" i="20" s="1"/>
  <c r="N832" i="20" s="1"/>
  <c r="N833" i="20" s="1"/>
  <c r="N834" i="20" s="1"/>
  <c r="N835" i="20" s="1"/>
  <c r="N836" i="20" s="1"/>
  <c r="N837" i="20"/>
  <c r="N838" i="20" s="1"/>
  <c r="N839" i="20" s="1"/>
  <c r="N840" i="20" s="1"/>
  <c r="N841" i="20" s="1"/>
  <c r="N842" i="20" s="1"/>
  <c r="N843" i="20" s="1"/>
  <c r="N844" i="20" s="1"/>
  <c r="N845" i="20" s="1"/>
  <c r="N846" i="20" s="1"/>
  <c r="N847" i="20" s="1"/>
  <c r="N848" i="20" s="1"/>
  <c r="N849" i="20" s="1"/>
  <c r="N850" i="20" s="1"/>
  <c r="N851" i="20" s="1"/>
  <c r="N852" i="20"/>
  <c r="N853" i="20" s="1"/>
  <c r="N854" i="20" s="1"/>
  <c r="N855" i="20" s="1"/>
  <c r="N856" i="20" s="1"/>
  <c r="N857" i="20" s="1"/>
  <c r="N858" i="20" s="1"/>
  <c r="N859" i="20" s="1"/>
  <c r="N860" i="20" s="1"/>
  <c r="N861" i="20" s="1"/>
  <c r="N862" i="20" s="1"/>
  <c r="N863" i="20" s="1"/>
  <c r="N864" i="20" s="1"/>
  <c r="N865" i="20" s="1"/>
  <c r="N866" i="20" s="1"/>
  <c r="N867" i="20" s="1"/>
  <c r="N868" i="20" s="1"/>
  <c r="N869" i="20" s="1"/>
  <c r="N870" i="20"/>
  <c r="N871" i="20" s="1"/>
  <c r="N872" i="20" s="1"/>
  <c r="N873" i="20" s="1"/>
  <c r="N874" i="20" s="1"/>
  <c r="N875" i="20" s="1"/>
  <c r="N876" i="20" s="1"/>
  <c r="N877" i="20" s="1"/>
  <c r="N878" i="20" s="1"/>
  <c r="N879" i="20" s="1"/>
  <c r="N880" i="20" s="1"/>
  <c r="N881" i="20" s="1"/>
  <c r="N882" i="20" s="1"/>
  <c r="N883" i="20" s="1"/>
  <c r="N884" i="20" s="1"/>
  <c r="N885" i="20" s="1"/>
  <c r="N886" i="20" s="1"/>
  <c r="N887" i="20" s="1"/>
  <c r="N888" i="20" s="1"/>
  <c r="N889" i="20" s="1"/>
  <c r="N890" i="20"/>
  <c r="N891" i="20" s="1"/>
  <c r="N892" i="20" s="1"/>
  <c r="N893" i="20" s="1"/>
  <c r="N894" i="20" s="1"/>
  <c r="N895" i="20" s="1"/>
  <c r="N896" i="20" s="1"/>
  <c r="N897" i="20" s="1"/>
  <c r="N898" i="20" s="1"/>
  <c r="N899" i="20" s="1"/>
  <c r="N900" i="20" s="1"/>
  <c r="N901" i="20" s="1"/>
  <c r="N902" i="20" s="1"/>
  <c r="N903" i="20" s="1"/>
  <c r="N904" i="20" s="1"/>
  <c r="N905" i="20"/>
  <c r="N906" i="20" s="1"/>
  <c r="N907" i="20" s="1"/>
  <c r="N908" i="20" s="1"/>
  <c r="N909" i="20" s="1"/>
  <c r="N910" i="20" s="1"/>
  <c r="N911" i="20" s="1"/>
  <c r="N912" i="20" s="1"/>
  <c r="N913" i="20" s="1"/>
  <c r="N914" i="20" s="1"/>
  <c r="N915" i="20" s="1"/>
  <c r="N916" i="20" s="1"/>
  <c r="N917" i="20" s="1"/>
  <c r="N918" i="20" s="1"/>
  <c r="N919" i="20" s="1"/>
  <c r="N920" i="20" s="1"/>
  <c r="N921" i="20" s="1"/>
  <c r="N922" i="20"/>
  <c r="N923" i="20" s="1"/>
  <c r="N924" i="20" s="1"/>
  <c r="N925" i="20" s="1"/>
  <c r="N926" i="20" s="1"/>
  <c r="N927" i="20" s="1"/>
  <c r="N928" i="20" s="1"/>
  <c r="N929" i="20" s="1"/>
  <c r="N930" i="20" s="1"/>
  <c r="N931" i="20" s="1"/>
  <c r="N932" i="20" s="1"/>
  <c r="N933" i="20" s="1"/>
  <c r="N934" i="20"/>
  <c r="N935" i="20" s="1"/>
  <c r="N936" i="20" s="1"/>
  <c r="N937" i="20" s="1"/>
  <c r="N938" i="20" s="1"/>
  <c r="N939" i="20" s="1"/>
  <c r="N940" i="20" s="1"/>
  <c r="N941" i="20" s="1"/>
  <c r="N942" i="20" s="1"/>
  <c r="N943" i="20" s="1"/>
  <c r="N944" i="20" s="1"/>
  <c r="N945" i="20" s="1"/>
  <c r="N946" i="20" s="1"/>
  <c r="N947" i="20" s="1"/>
  <c r="N948" i="20"/>
  <c r="N949" i="20" s="1"/>
  <c r="N950" i="20" s="1"/>
  <c r="N951" i="20" s="1"/>
  <c r="N952" i="20" s="1"/>
  <c r="N953" i="20" s="1"/>
  <c r="N954" i="20" s="1"/>
  <c r="N955" i="20" s="1"/>
  <c r="N956" i="20" s="1"/>
  <c r="N957" i="20" s="1"/>
  <c r="N958" i="20" s="1"/>
  <c r="N959" i="20" s="1"/>
  <c r="N960" i="20" s="1"/>
  <c r="N961" i="20" s="1"/>
  <c r="N962" i="20" s="1"/>
  <c r="N963" i="20" s="1"/>
  <c r="N964" i="20"/>
  <c r="N965" i="20" s="1"/>
  <c r="N966" i="20" s="1"/>
  <c r="N967" i="20" s="1"/>
  <c r="N968" i="20" s="1"/>
  <c r="N969" i="20" s="1"/>
  <c r="N970" i="20" s="1"/>
  <c r="N971" i="20" s="1"/>
  <c r="N972" i="20" s="1"/>
  <c r="N973" i="20" s="1"/>
  <c r="N974" i="20" s="1"/>
  <c r="N975" i="20" s="1"/>
  <c r="N976" i="20" s="1"/>
  <c r="N977" i="20" s="1"/>
  <c r="N978" i="20"/>
  <c r="N979" i="20" s="1"/>
  <c r="N980" i="20" s="1"/>
  <c r="N981" i="20" s="1"/>
  <c r="N982" i="20" s="1"/>
  <c r="N983" i="20" s="1"/>
  <c r="N984" i="20" s="1"/>
  <c r="N985" i="20" s="1"/>
  <c r="N986" i="20" s="1"/>
  <c r="N987" i="20" s="1"/>
  <c r="N988" i="20" s="1"/>
  <c r="N989" i="20" s="1"/>
  <c r="N990" i="20"/>
  <c r="N991" i="20" s="1"/>
  <c r="N992" i="20" s="1"/>
  <c r="N993" i="20" s="1"/>
  <c r="N994" i="20" s="1"/>
  <c r="N995" i="20" s="1"/>
  <c r="N996" i="20" s="1"/>
  <c r="N997" i="20" s="1"/>
  <c r="N998" i="20" s="1"/>
  <c r="N999" i="20" s="1"/>
  <c r="N1000" i="20" s="1"/>
  <c r="N1001" i="20" s="1"/>
  <c r="N1002" i="20" s="1"/>
  <c r="N1003" i="20" s="1"/>
  <c r="N1004" i="20" s="1"/>
  <c r="N1005" i="20"/>
  <c r="N1006" i="20" s="1"/>
  <c r="N1007" i="20" s="1"/>
  <c r="N1008" i="20" s="1"/>
  <c r="N1009" i="20" s="1"/>
  <c r="N1010" i="20" s="1"/>
  <c r="N1011" i="20" s="1"/>
  <c r="N1012" i="20" s="1"/>
  <c r="N1013" i="20" s="1"/>
  <c r="N1014" i="20" s="1"/>
  <c r="N1015" i="20" s="1"/>
  <c r="N1016" i="20" s="1"/>
  <c r="N1017" i="20" s="1"/>
  <c r="N1018" i="20" s="1"/>
  <c r="N1019" i="20"/>
  <c r="N1020" i="20" s="1"/>
  <c r="N1021" i="20" s="1"/>
  <c r="N1022" i="20" s="1"/>
  <c r="N1023" i="20" s="1"/>
  <c r="N1024" i="20" s="1"/>
  <c r="N1025" i="20" s="1"/>
  <c r="N1026" i="20" s="1"/>
  <c r="N1027" i="20" s="1"/>
  <c r="N1028" i="20" s="1"/>
  <c r="N1029" i="20" s="1"/>
  <c r="N1030" i="20" s="1"/>
  <c r="N1031" i="20"/>
  <c r="N1032" i="20" s="1"/>
  <c r="N1033" i="20" s="1"/>
  <c r="N1034" i="20" s="1"/>
  <c r="N1035" i="20" s="1"/>
  <c r="N1036" i="20" s="1"/>
  <c r="N1037" i="20" s="1"/>
  <c r="N1038" i="20" s="1"/>
  <c r="N1039" i="20" s="1"/>
  <c r="N1040" i="20" s="1"/>
  <c r="N1041" i="20" s="1"/>
  <c r="N1042" i="20" s="1"/>
  <c r="N1043" i="20"/>
  <c r="N1044" i="20" s="1"/>
  <c r="N1045" i="20" s="1"/>
  <c r="N1046" i="20" s="1"/>
  <c r="N1047" i="20" s="1"/>
  <c r="N1048" i="20" s="1"/>
  <c r="N1049" i="20" s="1"/>
  <c r="N1050" i="20" s="1"/>
  <c r="N1051" i="20" s="1"/>
  <c r="N1052" i="20" s="1"/>
  <c r="N1053" i="20"/>
  <c r="N1054" i="20" s="1"/>
  <c r="N1055" i="20" s="1"/>
  <c r="N1056" i="20" s="1"/>
  <c r="N1057" i="20" s="1"/>
  <c r="N1058" i="20" s="1"/>
  <c r="N1059" i="20" s="1"/>
  <c r="N1060" i="20" s="1"/>
  <c r="N1061" i="20" s="1"/>
  <c r="N1062" i="20" s="1"/>
  <c r="N1063" i="20"/>
  <c r="N1064" i="20" s="1"/>
  <c r="N1065" i="20" s="1"/>
  <c r="N1066" i="20" s="1"/>
  <c r="N1067" i="20" s="1"/>
  <c r="N1068" i="20" s="1"/>
  <c r="N1069" i="20" s="1"/>
  <c r="N1070" i="20" s="1"/>
  <c r="N1071" i="20" s="1"/>
  <c r="N1072" i="20" s="1"/>
  <c r="N1073" i="20" s="1"/>
  <c r="N1074" i="20" s="1"/>
  <c r="N1075" i="20"/>
  <c r="N1076" i="20" s="1"/>
  <c r="N1077" i="20" s="1"/>
  <c r="N1078" i="20" s="1"/>
  <c r="N1079" i="20" s="1"/>
  <c r="N1080" i="20" s="1"/>
  <c r="N1081" i="20" s="1"/>
  <c r="N1082" i="20" s="1"/>
  <c r="N1083" i="20" s="1"/>
  <c r="N1084" i="20" s="1"/>
  <c r="N1085" i="20"/>
  <c r="N1086" i="20" s="1"/>
  <c r="N1087" i="20" s="1"/>
  <c r="N1088" i="20" s="1"/>
  <c r="N1089" i="20" s="1"/>
  <c r="N1090" i="20" s="1"/>
  <c r="N1091" i="20" s="1"/>
  <c r="N1092" i="20" s="1"/>
  <c r="N1093" i="20" s="1"/>
  <c r="N1094" i="20" s="1"/>
  <c r="N1095" i="20" s="1"/>
  <c r="N1096" i="20" s="1"/>
  <c r="N1097" i="20" s="1"/>
  <c r="N1098" i="20" s="1"/>
  <c r="N1099" i="20" s="1"/>
  <c r="N1100" i="20" s="1"/>
  <c r="N1101" i="20" s="1"/>
  <c r="N1102" i="20" s="1"/>
  <c r="N1103" i="20" s="1"/>
  <c r="N1104" i="20" s="1"/>
  <c r="N1105" i="20" s="1"/>
  <c r="N1106" i="20" s="1"/>
  <c r="N1107" i="20" s="1"/>
  <c r="N1108" i="20" s="1"/>
  <c r="N1109" i="20" s="1"/>
  <c r="N1110" i="20" s="1"/>
  <c r="N1111" i="20" s="1"/>
  <c r="N1112" i="20" s="1"/>
  <c r="N1113" i="20" s="1"/>
  <c r="N1114" i="20" s="1"/>
  <c r="N1115" i="20" s="1"/>
  <c r="N1116" i="20" s="1"/>
  <c r="N1117" i="20" s="1"/>
  <c r="N1118" i="20" s="1"/>
  <c r="N1119" i="20" s="1"/>
  <c r="N1120" i="20" s="1"/>
  <c r="N1121" i="20" s="1"/>
  <c r="N1122" i="20" s="1"/>
  <c r="N1123" i="20" s="1"/>
  <c r="N1124" i="20" s="1"/>
  <c r="N1125" i="20" s="1"/>
  <c r="N1126" i="20" s="1"/>
  <c r="N1127" i="20" s="1"/>
  <c r="N1128" i="20" s="1"/>
  <c r="N1129" i="20" s="1"/>
  <c r="N1130" i="20" s="1"/>
  <c r="N1131" i="20" s="1"/>
  <c r="N1132" i="20" s="1"/>
  <c r="N1133" i="20" s="1"/>
  <c r="N1134" i="20" s="1"/>
  <c r="N1135" i="20" s="1"/>
  <c r="N1136" i="20" s="1"/>
  <c r="N1137" i="20" s="1"/>
  <c r="N1138" i="20" s="1"/>
  <c r="N1139" i="20" s="1"/>
  <c r="N1140" i="20" s="1"/>
  <c r="N1141" i="20" s="1"/>
  <c r="N1142" i="20" s="1"/>
  <c r="N1143" i="20" s="1"/>
  <c r="N1144" i="20" s="1"/>
  <c r="N1145" i="20" s="1"/>
  <c r="N1146" i="20" s="1"/>
  <c r="N1147" i="20" s="1"/>
  <c r="N1148" i="20" s="1"/>
  <c r="N1149" i="20" s="1"/>
  <c r="N1150" i="20" s="1"/>
  <c r="N1151" i="20" s="1"/>
  <c r="N1152" i="20" s="1"/>
  <c r="N1153" i="20" s="1"/>
  <c r="N1154" i="20" s="1"/>
  <c r="N1155" i="20" s="1"/>
  <c r="N1156" i="20" s="1"/>
  <c r="N1157" i="20" s="1"/>
  <c r="N1158" i="20" s="1"/>
  <c r="N1159" i="20" s="1"/>
  <c r="N1160" i="20" s="1"/>
  <c r="N1161" i="20" s="1"/>
  <c r="N1162" i="20" s="1"/>
  <c r="N1163" i="20" s="1"/>
  <c r="N1164" i="20" s="1"/>
  <c r="N1165" i="20" s="1"/>
  <c r="N1166" i="20" s="1"/>
  <c r="N1167" i="20" s="1"/>
  <c r="N1168" i="20" s="1"/>
  <c r="N1169" i="20" s="1"/>
  <c r="N1170" i="20" s="1"/>
  <c r="N1171" i="20"/>
  <c r="N1172" i="20" s="1"/>
  <c r="N1173" i="20" s="1"/>
  <c r="N1174" i="20" s="1"/>
  <c r="N1175" i="20" s="1"/>
  <c r="N1176" i="20" s="1"/>
  <c r="N1177" i="20" s="1"/>
  <c r="N1178" i="20" s="1"/>
  <c r="N1179" i="20" s="1"/>
  <c r="N1180" i="20" s="1"/>
  <c r="N1181" i="20" s="1"/>
  <c r="N1182" i="20" s="1"/>
  <c r="N1183" i="20" s="1"/>
  <c r="N1184" i="20" s="1"/>
  <c r="N1185" i="20" s="1"/>
  <c r="N1186" i="20" s="1"/>
  <c r="N1187" i="20" s="1"/>
  <c r="N1188" i="20" s="1"/>
  <c r="N1189" i="20" s="1"/>
  <c r="N1190" i="20" s="1"/>
  <c r="N1191" i="20" s="1"/>
  <c r="N1192" i="20" s="1"/>
  <c r="N1193" i="20" s="1"/>
  <c r="N1194" i="20" s="1"/>
  <c r="N1195" i="20" s="1"/>
  <c r="N1196" i="20" s="1"/>
  <c r="N1197" i="20" s="1"/>
  <c r="N1198" i="20" s="1"/>
  <c r="N1199" i="20" s="1"/>
  <c r="N1200" i="20" s="1"/>
  <c r="N1201" i="20" s="1"/>
  <c r="N1202" i="20" s="1"/>
  <c r="N1203" i="20" s="1"/>
  <c r="N1204" i="20" s="1"/>
  <c r="N1205" i="20" s="1"/>
  <c r="N1206" i="20" s="1"/>
  <c r="N1207" i="20" s="1"/>
  <c r="N1208" i="20" s="1"/>
  <c r="N1209" i="20" s="1"/>
  <c r="N1210" i="20" s="1"/>
  <c r="N1211" i="20" s="1"/>
  <c r="N1212" i="20" s="1"/>
  <c r="N1213" i="20" s="1"/>
  <c r="N1214" i="20" s="1"/>
  <c r="N1215" i="20" s="1"/>
  <c r="N1216" i="20" s="1"/>
  <c r="N1217" i="20" s="1"/>
  <c r="N1218" i="20" s="1"/>
  <c r="N1219" i="20" s="1"/>
  <c r="N1220" i="20" s="1"/>
  <c r="N1221" i="20" s="1"/>
  <c r="N1222" i="20" s="1"/>
  <c r="N1223" i="20" s="1"/>
  <c r="N1224" i="20"/>
  <c r="N1225" i="20" s="1"/>
  <c r="N1226" i="20" s="1"/>
  <c r="N1227" i="20" s="1"/>
  <c r="N1228" i="20" s="1"/>
  <c r="N1229" i="20" s="1"/>
  <c r="N1230" i="20" s="1"/>
  <c r="N1231" i="20" s="1"/>
  <c r="N1232" i="20" s="1"/>
  <c r="N1233" i="20" s="1"/>
  <c r="N1234" i="20" s="1"/>
  <c r="N1235" i="20" s="1"/>
  <c r="N1236" i="20" s="1"/>
  <c r="N1237" i="20" s="1"/>
  <c r="N1238" i="20" s="1"/>
  <c r="N1239" i="20" s="1"/>
  <c r="N1240" i="20" s="1"/>
  <c r="N1241" i="20" s="1"/>
  <c r="N1242" i="20" s="1"/>
  <c r="N1243" i="20" s="1"/>
  <c r="N1244" i="20" s="1"/>
  <c r="N1245" i="20" s="1"/>
  <c r="N1246" i="20" s="1"/>
  <c r="N1247" i="20" s="1"/>
  <c r="N1248" i="20" s="1"/>
  <c r="N1249" i="20" s="1"/>
  <c r="N1250" i="20" s="1"/>
  <c r="N1251" i="20" s="1"/>
  <c r="N1252" i="20" s="1"/>
  <c r="N1253" i="20" s="1"/>
  <c r="N1254" i="20" s="1"/>
  <c r="N1255" i="20" s="1"/>
  <c r="N1256" i="20" s="1"/>
  <c r="N1257" i="20" s="1"/>
  <c r="N1258" i="20" s="1"/>
  <c r="N1259" i="20" s="1"/>
  <c r="N1260" i="20" s="1"/>
  <c r="N1261" i="20" s="1"/>
  <c r="N1262" i="20" s="1"/>
  <c r="N1263" i="20" s="1"/>
  <c r="N1264" i="20" s="1"/>
  <c r="N1265" i="20" s="1"/>
  <c r="N1266" i="20" s="1"/>
  <c r="N1267" i="20" s="1"/>
  <c r="N1268" i="20"/>
  <c r="N1269" i="20" s="1"/>
  <c r="N1270" i="20" s="1"/>
  <c r="N1271" i="20" s="1"/>
  <c r="N1272" i="20" s="1"/>
  <c r="N1273" i="20" s="1"/>
  <c r="N1274" i="20" s="1"/>
  <c r="N1275" i="20" s="1"/>
  <c r="N1276" i="20" s="1"/>
  <c r="N1277" i="20" s="1"/>
  <c r="N1278" i="20" s="1"/>
  <c r="N1279" i="20" s="1"/>
  <c r="N1280" i="20" s="1"/>
  <c r="N1281" i="20" s="1"/>
  <c r="N1282" i="20" s="1"/>
  <c r="N1283" i="20" s="1"/>
  <c r="N1284" i="20" s="1"/>
  <c r="N1285" i="20" s="1"/>
  <c r="N1286" i="20" s="1"/>
  <c r="N1287" i="20" s="1"/>
  <c r="N1288" i="20" s="1"/>
  <c r="N1289" i="20" s="1"/>
  <c r="N1290" i="20" s="1"/>
  <c r="N1291" i="20" s="1"/>
  <c r="N1292" i="20" s="1"/>
  <c r="N1293" i="20" s="1"/>
  <c r="N1294" i="20" s="1"/>
  <c r="N1295" i="20" s="1"/>
  <c r="N1296" i="20" s="1"/>
  <c r="N1297" i="20" s="1"/>
  <c r="N1298" i="20" s="1"/>
  <c r="N1299" i="20" s="1"/>
  <c r="N1300" i="20" s="1"/>
  <c r="N1301" i="20" s="1"/>
  <c r="N1302" i="20" s="1"/>
  <c r="N1303" i="20" s="1"/>
  <c r="N1304" i="20" s="1"/>
  <c r="N1305" i="20" s="1"/>
  <c r="N1306" i="20" s="1"/>
  <c r="N1307" i="20" s="1"/>
  <c r="N1308" i="20" s="1"/>
  <c r="N1309" i="20" s="1"/>
  <c r="N1310" i="20"/>
  <c r="N1311" i="20" s="1"/>
  <c r="N1312" i="20" s="1"/>
  <c r="N1313" i="20" s="1"/>
  <c r="N1314" i="20" s="1"/>
  <c r="N1315" i="20" s="1"/>
  <c r="N1316" i="20" s="1"/>
  <c r="N1317" i="20" s="1"/>
  <c r="N1318" i="20" s="1"/>
  <c r="N1319" i="20" s="1"/>
  <c r="N1320" i="20" s="1"/>
  <c r="N1321" i="20" s="1"/>
  <c r="N1322" i="20" s="1"/>
  <c r="N1323" i="20" s="1"/>
  <c r="N1324" i="20" s="1"/>
  <c r="N1325" i="20" s="1"/>
  <c r="N1326" i="20" s="1"/>
  <c r="N1327" i="20" s="1"/>
  <c r="N1328" i="20" s="1"/>
  <c r="N1329" i="20" s="1"/>
  <c r="N1330" i="20" s="1"/>
  <c r="N1331" i="20" s="1"/>
  <c r="N1332" i="20" s="1"/>
  <c r="N1333" i="20" s="1"/>
  <c r="N1334" i="20" s="1"/>
  <c r="N1335" i="20" s="1"/>
  <c r="N1336" i="20" s="1"/>
  <c r="N1337" i="20" s="1"/>
  <c r="N1338" i="20" s="1"/>
  <c r="N1339" i="20" s="1"/>
  <c r="N1340" i="20" s="1"/>
  <c r="N1341" i="20" s="1"/>
  <c r="N1342" i="20" s="1"/>
  <c r="N1343" i="20" s="1"/>
  <c r="N1344" i="20" s="1"/>
  <c r="N1345" i="20" s="1"/>
  <c r="N1346" i="20" s="1"/>
  <c r="N1347" i="20" s="1"/>
  <c r="N1348" i="20" s="1"/>
  <c r="N1349" i="20" s="1"/>
  <c r="N1350" i="20" s="1"/>
  <c r="N1351" i="20" s="1"/>
  <c r="N1352" i="20"/>
  <c r="N1353" i="20" s="1"/>
  <c r="N1354" i="20" s="1"/>
  <c r="N1355" i="20" s="1"/>
  <c r="N1356" i="20" s="1"/>
  <c r="N1357" i="20" s="1"/>
  <c r="N1358" i="20" s="1"/>
  <c r="N1359" i="20" s="1"/>
  <c r="N1360" i="20" s="1"/>
  <c r="N1361" i="20" s="1"/>
  <c r="N1362" i="20" s="1"/>
  <c r="N1363" i="20" s="1"/>
  <c r="N1364" i="20" s="1"/>
  <c r="N1365" i="20" s="1"/>
  <c r="N1366" i="20" s="1"/>
  <c r="N1367" i="20" s="1"/>
  <c r="N1368" i="20" s="1"/>
  <c r="N1369" i="20" s="1"/>
  <c r="N1370" i="20" s="1"/>
  <c r="N1371" i="20" s="1"/>
  <c r="N1372" i="20" s="1"/>
  <c r="N1373" i="20" s="1"/>
  <c r="N1374" i="20" s="1"/>
  <c r="N1375" i="20" s="1"/>
  <c r="N1376" i="20" s="1"/>
  <c r="N1377" i="20" s="1"/>
  <c r="N1378" i="20" s="1"/>
  <c r="N1379" i="20" s="1"/>
  <c r="N1380" i="20" s="1"/>
  <c r="N1381" i="20" s="1"/>
  <c r="N1382" i="20" s="1"/>
  <c r="N1383" i="20" s="1"/>
  <c r="N1384" i="20" s="1"/>
  <c r="N1385" i="20" s="1"/>
  <c r="N1386" i="20" s="1"/>
  <c r="N1387" i="20" s="1"/>
  <c r="N1388" i="20" s="1"/>
  <c r="N1389" i="20" s="1"/>
  <c r="N1390" i="20" s="1"/>
  <c r="N1391" i="20" s="1"/>
  <c r="N1392" i="20" s="1"/>
  <c r="N1393" i="20" s="1"/>
  <c r="N1394" i="20" s="1"/>
  <c r="N1395" i="20" s="1"/>
  <c r="N1396" i="20"/>
  <c r="N1397" i="20" s="1"/>
  <c r="N1398" i="20" s="1"/>
  <c r="N1399" i="20" s="1"/>
  <c r="N1400" i="20" s="1"/>
  <c r="N1401" i="20" s="1"/>
  <c r="N1402" i="20" s="1"/>
  <c r="N1403" i="20" s="1"/>
  <c r="N1404" i="20" s="1"/>
  <c r="N1405" i="20" s="1"/>
  <c r="N1406" i="20" s="1"/>
  <c r="N1407" i="20" s="1"/>
  <c r="N1408" i="20" s="1"/>
  <c r="N1409" i="20" s="1"/>
  <c r="N1410" i="20" s="1"/>
  <c r="N1411" i="20" s="1"/>
  <c r="N1412" i="20" s="1"/>
  <c r="N1413" i="20" s="1"/>
  <c r="N1414" i="20" s="1"/>
  <c r="N1415" i="20" s="1"/>
  <c r="N1416" i="20" s="1"/>
  <c r="N1417" i="20" s="1"/>
  <c r="N1418" i="20" s="1"/>
  <c r="N1419" i="20" s="1"/>
  <c r="N1420" i="20" s="1"/>
  <c r="N1421" i="20" s="1"/>
  <c r="N1422" i="20" s="1"/>
  <c r="N1423" i="20" s="1"/>
  <c r="N1424" i="20" s="1"/>
  <c r="N1425" i="20" s="1"/>
  <c r="N1426" i="20" s="1"/>
  <c r="N1427" i="20" s="1"/>
  <c r="N1428" i="20" s="1"/>
  <c r="N1429" i="20" s="1"/>
  <c r="N1430" i="20" s="1"/>
  <c r="N1431" i="20" s="1"/>
  <c r="N1432" i="20" s="1"/>
  <c r="N1433" i="20" s="1"/>
  <c r="N1434" i="20" s="1"/>
  <c r="N1435" i="20" s="1"/>
  <c r="N1436" i="20" s="1"/>
  <c r="N1437" i="20" s="1"/>
  <c r="N1438" i="20"/>
  <c r="N1439" i="20" s="1"/>
  <c r="N1440" i="20" s="1"/>
  <c r="N1441" i="20" s="1"/>
  <c r="N1442" i="20" s="1"/>
  <c r="N1443" i="20" s="1"/>
  <c r="N1444" i="20" s="1"/>
  <c r="N1445" i="20" s="1"/>
  <c r="N1446" i="20" s="1"/>
  <c r="N1447" i="20" s="1"/>
  <c r="N1448" i="20" s="1"/>
  <c r="N1449" i="20" s="1"/>
  <c r="N1450" i="20" s="1"/>
  <c r="N1451" i="20" s="1"/>
  <c r="N1452" i="20" s="1"/>
  <c r="N1453" i="20" s="1"/>
  <c r="N1454" i="20" s="1"/>
  <c r="N1455" i="20" s="1"/>
  <c r="N1456" i="20" s="1"/>
  <c r="N1457" i="20" s="1"/>
  <c r="N1458" i="20" s="1"/>
  <c r="N1459" i="20" s="1"/>
  <c r="N1460" i="20" s="1"/>
  <c r="N1461" i="20" s="1"/>
  <c r="N1462" i="20" s="1"/>
  <c r="N1463" i="20" s="1"/>
  <c r="N1464" i="20" s="1"/>
  <c r="N1465" i="20" s="1"/>
  <c r="N1466" i="20" s="1"/>
  <c r="N1467" i="20" s="1"/>
  <c r="N1468" i="20" s="1"/>
  <c r="N1469" i="20" s="1"/>
  <c r="N1470" i="20" s="1"/>
  <c r="N1471" i="20" s="1"/>
  <c r="N1472" i="20" s="1"/>
  <c r="N1473" i="20" s="1"/>
  <c r="N1474" i="20" s="1"/>
  <c r="N1475" i="20" s="1"/>
  <c r="N1476" i="20"/>
  <c r="N1477" i="20" s="1"/>
  <c r="N1478" i="20" s="1"/>
  <c r="N1479" i="20" s="1"/>
  <c r="N1480" i="20" s="1"/>
  <c r="N1481" i="20" s="1"/>
  <c r="N1482" i="20" s="1"/>
  <c r="N1483" i="20" s="1"/>
  <c r="N1484" i="20" s="1"/>
  <c r="N1485" i="20" s="1"/>
  <c r="N1486" i="20" s="1"/>
  <c r="N1487" i="20" s="1"/>
  <c r="N1488" i="20" s="1"/>
  <c r="N1489" i="20" s="1"/>
  <c r="N1490" i="20" s="1"/>
  <c r="N1491" i="20" s="1"/>
  <c r="N1492" i="20" s="1"/>
  <c r="N1493" i="20" s="1"/>
  <c r="N1494" i="20" s="1"/>
  <c r="N1495" i="20" s="1"/>
  <c r="N1496" i="20" s="1"/>
  <c r="N1497" i="20" s="1"/>
  <c r="N1498" i="20" s="1"/>
  <c r="N1499" i="20" s="1"/>
  <c r="N1500" i="20" s="1"/>
  <c r="N1501" i="20" s="1"/>
  <c r="N1502" i="20"/>
  <c r="N1503" i="20" s="1"/>
  <c r="N1504" i="20" s="1"/>
  <c r="N1505" i="20" s="1"/>
  <c r="N1506" i="20" s="1"/>
  <c r="N1507" i="20" s="1"/>
  <c r="N1508" i="20" s="1"/>
  <c r="N1509" i="20" s="1"/>
  <c r="N1510" i="20" s="1"/>
  <c r="N1511" i="20" s="1"/>
  <c r="N1512" i="20" s="1"/>
  <c r="N1513" i="20" s="1"/>
  <c r="N1514" i="20" s="1"/>
  <c r="N1515" i="20" s="1"/>
  <c r="N1516" i="20" s="1"/>
  <c r="N1517" i="20" s="1"/>
  <c r="N1518" i="20" s="1"/>
  <c r="N1519" i="20" s="1"/>
  <c r="N1520" i="20" s="1"/>
  <c r="N1521" i="20" s="1"/>
  <c r="N1522" i="20" s="1"/>
  <c r="N1523" i="20" s="1"/>
  <c r="N1524" i="20" s="1"/>
  <c r="N1525" i="20" s="1"/>
  <c r="N1526" i="20" s="1"/>
  <c r="N1527" i="20" s="1"/>
  <c r="N1528" i="20" s="1"/>
  <c r="N1529" i="20" s="1"/>
  <c r="N1530" i="20"/>
  <c r="N1531" i="20" s="1"/>
  <c r="N1532" i="20" s="1"/>
  <c r="N1533" i="20" s="1"/>
  <c r="N1534" i="20" s="1"/>
  <c r="N1535" i="20" s="1"/>
  <c r="N1536" i="20" s="1"/>
  <c r="N1537" i="20" s="1"/>
  <c r="N1538" i="20" s="1"/>
  <c r="N1539" i="20" s="1"/>
  <c r="N1540" i="20" s="1"/>
  <c r="N1541" i="20" s="1"/>
  <c r="N1542" i="20" s="1"/>
  <c r="N1543" i="20" s="1"/>
  <c r="N1544" i="20" s="1"/>
  <c r="N1545" i="20" s="1"/>
  <c r="N1546" i="20" s="1"/>
  <c r="N1547" i="20" s="1"/>
  <c r="N1548" i="20" s="1"/>
  <c r="N1549" i="20" s="1"/>
  <c r="N1550" i="20" s="1"/>
  <c r="N1551" i="20"/>
  <c r="N1552" i="20" s="1"/>
  <c r="N1553" i="20" s="1"/>
  <c r="N1554" i="20" s="1"/>
  <c r="N1555" i="20" s="1"/>
  <c r="N1556" i="20" s="1"/>
  <c r="N1557" i="20" s="1"/>
  <c r="N1558" i="20" s="1"/>
  <c r="N1559" i="20" s="1"/>
  <c r="N1560" i="20" s="1"/>
  <c r="N1561" i="20" s="1"/>
  <c r="N1562" i="20" s="1"/>
  <c r="N1563" i="20" s="1"/>
  <c r="N1564" i="20" s="1"/>
  <c r="N1565" i="20" s="1"/>
  <c r="N1566" i="20" s="1"/>
  <c r="N1567" i="20" s="1"/>
  <c r="N1568" i="20" s="1"/>
  <c r="N1569" i="20" s="1"/>
  <c r="N1570" i="20" s="1"/>
  <c r="N1571" i="20"/>
  <c r="N1572" i="20" s="1"/>
  <c r="N1573" i="20" s="1"/>
  <c r="N1574" i="20" s="1"/>
  <c r="N1575" i="20" s="1"/>
  <c r="N1576" i="20" s="1"/>
  <c r="N1577" i="20" s="1"/>
  <c r="N1578" i="20" s="1"/>
  <c r="N1579" i="20" s="1"/>
  <c r="N1580" i="20" s="1"/>
  <c r="N1581" i="20" s="1"/>
  <c r="N1582" i="20" s="1"/>
  <c r="N1583" i="20" s="1"/>
  <c r="N1584" i="20" s="1"/>
  <c r="N1585" i="20" s="1"/>
  <c r="N1586" i="20" s="1"/>
  <c r="N1587" i="20" s="1"/>
  <c r="N1588" i="20" s="1"/>
  <c r="N1589" i="20" s="1"/>
  <c r="N1590" i="20" s="1"/>
  <c r="N1591" i="20" s="1"/>
  <c r="N1592" i="20" s="1"/>
  <c r="N1593" i="20" s="1"/>
  <c r="N1594" i="20"/>
  <c r="N1595" i="20" s="1"/>
  <c r="N1596" i="20" s="1"/>
  <c r="N1597" i="20" s="1"/>
  <c r="N1598" i="20" s="1"/>
  <c r="N1599" i="20" s="1"/>
  <c r="N1600" i="20" s="1"/>
  <c r="N1601" i="20" s="1"/>
  <c r="N1602" i="20" s="1"/>
  <c r="N1603" i="20" s="1"/>
  <c r="N1604" i="20" s="1"/>
  <c r="N1605" i="20" s="1"/>
  <c r="N1606" i="20" s="1"/>
  <c r="N1607" i="20" s="1"/>
  <c r="N1608" i="20" s="1"/>
  <c r="N1609" i="20" s="1"/>
  <c r="N1610" i="20" s="1"/>
  <c r="N1611" i="20" s="1"/>
  <c r="N1612" i="20" s="1"/>
  <c r="N1613" i="20" s="1"/>
  <c r="N1614" i="20" s="1"/>
  <c r="N1615" i="20"/>
  <c r="N1616" i="20" s="1"/>
  <c r="N1617" i="20" s="1"/>
  <c r="N1618" i="20" s="1"/>
  <c r="N1619" i="20" s="1"/>
  <c r="N1620" i="20" s="1"/>
  <c r="N1621" i="20" s="1"/>
  <c r="N1622" i="20" s="1"/>
  <c r="N1623" i="20" s="1"/>
  <c r="N1624" i="20" s="1"/>
  <c r="N1625" i="20" s="1"/>
  <c r="N1626" i="20" s="1"/>
  <c r="N1627" i="20" s="1"/>
  <c r="N1628" i="20" s="1"/>
  <c r="N1629" i="20" s="1"/>
  <c r="N1630" i="20" s="1"/>
  <c r="N1631" i="20" s="1"/>
  <c r="N1632" i="20" s="1"/>
  <c r="N1633" i="20" s="1"/>
  <c r="N1634" i="20" s="1"/>
  <c r="N1635" i="20"/>
  <c r="N1636" i="20" s="1"/>
  <c r="N1637" i="20" s="1"/>
  <c r="N1638" i="20" s="1"/>
  <c r="N1639" i="20" s="1"/>
  <c r="N1640" i="20" s="1"/>
  <c r="N1641" i="20" s="1"/>
  <c r="N1642" i="20" s="1"/>
  <c r="N1643" i="20" s="1"/>
  <c r="N1644" i="20" s="1"/>
  <c r="N1645" i="20" s="1"/>
  <c r="N1646" i="20" s="1"/>
  <c r="N1647" i="20" s="1"/>
  <c r="N1648" i="20" s="1"/>
  <c r="N1649" i="20" s="1"/>
  <c r="N1650" i="20" s="1"/>
  <c r="N1651" i="20" s="1"/>
  <c r="N1652" i="20" s="1"/>
  <c r="N1653" i="20" s="1"/>
  <c r="N1654" i="20" s="1"/>
  <c r="N1655" i="20" s="1"/>
  <c r="N1656" i="20"/>
  <c r="N1657" i="20" s="1"/>
  <c r="N1658" i="20" s="1"/>
  <c r="N1659" i="20" s="1"/>
  <c r="N1660" i="20" s="1"/>
  <c r="N1661" i="20" s="1"/>
  <c r="N1662" i="20" s="1"/>
  <c r="N1663" i="20" s="1"/>
  <c r="N1664" i="20" s="1"/>
  <c r="N1665" i="20" s="1"/>
  <c r="N1666" i="20" s="1"/>
  <c r="N1667" i="20" s="1"/>
  <c r="N1668" i="20" s="1"/>
  <c r="N1669" i="20" s="1"/>
  <c r="N1670" i="20" s="1"/>
  <c r="N1671" i="20"/>
  <c r="N1672" i="20" s="1"/>
  <c r="N1673" i="20" s="1"/>
  <c r="N1674" i="20" s="1"/>
  <c r="N1675" i="20" s="1"/>
  <c r="N1676" i="20" s="1"/>
  <c r="N1677" i="20" s="1"/>
  <c r="N1678" i="20" s="1"/>
  <c r="N1679" i="20" s="1"/>
  <c r="N1680" i="20" s="1"/>
  <c r="N1681" i="20" s="1"/>
  <c r="N1682" i="20"/>
  <c r="N1683" i="20" s="1"/>
  <c r="N1684" i="20" s="1"/>
  <c r="N1685" i="20" s="1"/>
  <c r="N1686" i="20" s="1"/>
  <c r="N1687" i="20" s="1"/>
  <c r="N1688" i="20" s="1"/>
  <c r="N1689" i="20" s="1"/>
  <c r="N1690" i="20" s="1"/>
  <c r="N1691" i="20" s="1"/>
  <c r="N1692" i="20" s="1"/>
  <c r="N1693" i="20" s="1"/>
  <c r="N1694" i="20" s="1"/>
  <c r="N1695" i="20" s="1"/>
  <c r="N1696" i="20"/>
  <c r="N1697" i="20" s="1"/>
  <c r="N1698" i="20" s="1"/>
  <c r="N1699" i="20" s="1"/>
  <c r="N1700" i="20" s="1"/>
  <c r="N1701" i="20" s="1"/>
  <c r="N1702" i="20" s="1"/>
  <c r="N1703" i="20" s="1"/>
  <c r="N1704" i="20" s="1"/>
  <c r="N1705" i="20" s="1"/>
  <c r="N1706" i="20" s="1"/>
  <c r="N1707" i="20"/>
  <c r="N1708" i="20" s="1"/>
  <c r="N1709" i="20" s="1"/>
  <c r="N1710" i="20" s="1"/>
  <c r="N1711" i="20" s="1"/>
  <c r="N1712" i="20" s="1"/>
  <c r="N1713" i="20" s="1"/>
  <c r="N1714" i="20" s="1"/>
  <c r="N1715" i="20" s="1"/>
  <c r="N1716" i="20" s="1"/>
  <c r="N1717" i="20" s="1"/>
  <c r="N1718" i="20" s="1"/>
  <c r="N1719" i="20" s="1"/>
  <c r="N1720" i="20" s="1"/>
  <c r="N1721" i="20"/>
  <c r="N1722" i="20" s="1"/>
  <c r="N1723" i="20" s="1"/>
  <c r="N1724" i="20" s="1"/>
  <c r="N1725" i="20" s="1"/>
  <c r="N1726" i="20" s="1"/>
  <c r="N1727" i="20" s="1"/>
  <c r="N1728" i="20" s="1"/>
  <c r="N1729" i="20" s="1"/>
  <c r="N1730" i="20" s="1"/>
  <c r="N1731" i="20" s="1"/>
  <c r="N1732" i="20" s="1"/>
  <c r="N1733" i="20" s="1"/>
  <c r="N1734" i="20" s="1"/>
  <c r="N1735" i="20"/>
  <c r="N1736" i="20" s="1"/>
  <c r="N1737" i="20" s="1"/>
  <c r="N1738" i="20" s="1"/>
  <c r="N1739" i="20" s="1"/>
  <c r="N1740" i="20" s="1"/>
  <c r="N1741" i="20" s="1"/>
  <c r="N1742" i="20" s="1"/>
  <c r="N1743" i="20" s="1"/>
  <c r="N1744" i="20" s="1"/>
  <c r="N1745" i="20" s="1"/>
  <c r="N1746" i="20"/>
  <c r="N1747" i="20" s="1"/>
  <c r="N1748" i="20" s="1"/>
  <c r="N1749" i="20" s="1"/>
  <c r="N1750" i="20" s="1"/>
  <c r="N1751" i="20" s="1"/>
  <c r="N1752" i="20" s="1"/>
  <c r="N1753" i="20" s="1"/>
  <c r="N1754" i="20" s="1"/>
  <c r="N1755" i="20" s="1"/>
  <c r="N1756" i="20" s="1"/>
  <c r="N1757" i="20" s="1"/>
  <c r="N1758" i="20" s="1"/>
  <c r="N1759" i="20" s="1"/>
  <c r="N1760" i="20"/>
  <c r="N1761" i="20" s="1"/>
  <c r="N1762" i="20" s="1"/>
  <c r="N1763" i="20" s="1"/>
  <c r="N1764" i="20" s="1"/>
  <c r="N1765" i="20" s="1"/>
  <c r="N1766" i="20" s="1"/>
  <c r="N1767" i="20" s="1"/>
  <c r="N1768" i="20" s="1"/>
  <c r="N1769" i="20" s="1"/>
  <c r="N1770" i="20" s="1"/>
  <c r="N1771" i="20"/>
  <c r="N1772" i="20" s="1"/>
  <c r="N1773" i="20" s="1"/>
  <c r="N1774" i="20" s="1"/>
  <c r="N1775" i="20" s="1"/>
  <c r="N1776" i="20" s="1"/>
  <c r="N1777" i="20" s="1"/>
  <c r="N1778" i="20" s="1"/>
  <c r="N1779" i="20" s="1"/>
  <c r="N1780" i="20" s="1"/>
  <c r="N1781" i="20" s="1"/>
  <c r="N1782" i="20" s="1"/>
  <c r="N1783" i="20" s="1"/>
  <c r="N1784" i="20" s="1"/>
  <c r="N1785" i="20"/>
  <c r="N1786" i="20" s="1"/>
  <c r="N1787" i="20" s="1"/>
  <c r="N1788" i="20" s="1"/>
  <c r="N1789" i="20" s="1"/>
  <c r="N1790" i="20" s="1"/>
  <c r="N1791" i="20" s="1"/>
  <c r="N1792" i="20" s="1"/>
  <c r="N1793" i="20" s="1"/>
  <c r="N1794" i="20" s="1"/>
  <c r="N1795" i="20" s="1"/>
  <c r="N1796" i="20" s="1"/>
  <c r="N1797" i="20" s="1"/>
  <c r="N1798" i="20" s="1"/>
  <c r="N1799" i="20"/>
  <c r="N1800" i="20" s="1"/>
  <c r="N1801" i="20" s="1"/>
  <c r="N1802" i="20" s="1"/>
  <c r="N1803" i="20" s="1"/>
  <c r="N1804" i="20" s="1"/>
  <c r="N1805" i="20" s="1"/>
  <c r="N1806" i="20" s="1"/>
  <c r="N1807" i="20" s="1"/>
  <c r="N1808" i="20" s="1"/>
  <c r="N1809" i="20" s="1"/>
  <c r="N1810" i="20"/>
  <c r="N1811" i="20" s="1"/>
  <c r="N1812" i="20" s="1"/>
  <c r="N1813" i="20" s="1"/>
  <c r="N1814" i="20" s="1"/>
  <c r="N1815" i="20" s="1"/>
  <c r="N1816" i="20" s="1"/>
  <c r="N1817" i="20" s="1"/>
  <c r="N1818" i="20" s="1"/>
  <c r="N1819" i="20" s="1"/>
  <c r="N1820" i="20" s="1"/>
  <c r="N1821" i="20" s="1"/>
  <c r="N1822" i="20" s="1"/>
  <c r="N1823" i="20" s="1"/>
  <c r="N1824" i="20"/>
  <c r="N1825" i="20" s="1"/>
  <c r="N1826" i="20" s="1"/>
  <c r="N1827" i="20" s="1"/>
  <c r="N1828" i="20" s="1"/>
  <c r="N1829" i="20" s="1"/>
  <c r="N1830" i="20" s="1"/>
  <c r="N1831" i="20" s="1"/>
  <c r="N1832" i="20" s="1"/>
  <c r="N1833" i="20" s="1"/>
  <c r="N1834" i="20" s="1"/>
  <c r="N1835" i="20"/>
  <c r="N1836" i="20" s="1"/>
  <c r="N1837" i="20" s="1"/>
  <c r="N1838" i="20" s="1"/>
  <c r="N1839" i="20" s="1"/>
  <c r="N1840" i="20" s="1"/>
  <c r="N1841" i="20" s="1"/>
  <c r="N1842" i="20" s="1"/>
  <c r="N1843" i="20" s="1"/>
  <c r="N1844" i="20" s="1"/>
  <c r="N1845" i="20" s="1"/>
  <c r="N1846" i="20" s="1"/>
  <c r="N1847" i="20" s="1"/>
  <c r="N1848" i="20" s="1"/>
  <c r="N1849" i="20"/>
  <c r="N1850" i="20" s="1"/>
  <c r="N1851" i="20" s="1"/>
  <c r="N1852" i="20" s="1"/>
  <c r="N1853" i="20" s="1"/>
  <c r="N1854" i="20" s="1"/>
  <c r="N1855" i="20" s="1"/>
  <c r="N1856" i="20" s="1"/>
  <c r="N1857" i="20" s="1"/>
  <c r="N1858" i="20" s="1"/>
  <c r="N1859" i="20" s="1"/>
  <c r="N1860" i="20" s="1"/>
  <c r="N1861" i="20" s="1"/>
  <c r="N1862" i="20" s="1"/>
  <c r="N1863" i="20"/>
  <c r="N1864" i="20" s="1"/>
  <c r="N1865" i="20" s="1"/>
  <c r="N1866" i="20" s="1"/>
  <c r="N1867" i="20" s="1"/>
  <c r="N1868" i="20" s="1"/>
  <c r="N1869" i="20" s="1"/>
  <c r="N1870" i="20" s="1"/>
  <c r="N1871" i="20" s="1"/>
  <c r="N1872" i="20" s="1"/>
  <c r="N1873" i="20" s="1"/>
  <c r="N1874" i="20"/>
  <c r="N1875" i="20" s="1"/>
  <c r="N1876" i="20" s="1"/>
  <c r="N1877" i="20" s="1"/>
  <c r="N1878" i="20" s="1"/>
  <c r="N1879" i="20" s="1"/>
  <c r="N1880" i="20" s="1"/>
  <c r="N1881" i="20" s="1"/>
  <c r="N1882" i="20" s="1"/>
  <c r="N1883" i="20" s="1"/>
  <c r="N1884" i="20" s="1"/>
  <c r="N1885" i="20" s="1"/>
  <c r="N1886" i="20" s="1"/>
  <c r="N1887" i="20" s="1"/>
  <c r="N1888" i="20"/>
  <c r="N1889" i="20" s="1"/>
  <c r="N1890" i="20" s="1"/>
  <c r="N1891" i="20" s="1"/>
  <c r="N1892" i="20" s="1"/>
  <c r="N1893" i="20" s="1"/>
  <c r="N1894" i="20" s="1"/>
  <c r="N1895" i="20" s="1"/>
  <c r="N1896" i="20" s="1"/>
  <c r="N1897" i="20" s="1"/>
  <c r="N1898" i="20" s="1"/>
  <c r="N1899" i="20"/>
  <c r="N1900" i="20" s="1"/>
  <c r="N1901" i="20" s="1"/>
  <c r="N1902" i="20" s="1"/>
  <c r="N1903" i="20" s="1"/>
  <c r="N1904" i="20" s="1"/>
  <c r="N1905" i="20" s="1"/>
  <c r="N1906" i="20" s="1"/>
  <c r="N1907" i="20" s="1"/>
  <c r="N1908" i="20" s="1"/>
  <c r="N1909" i="20" s="1"/>
  <c r="N1910" i="20" s="1"/>
  <c r="N1911" i="20" s="1"/>
  <c r="N1912" i="20"/>
  <c r="N1913" i="20" s="1"/>
  <c r="N1914" i="20" s="1"/>
  <c r="N1915" i="20" s="1"/>
  <c r="N1916" i="20" s="1"/>
  <c r="N1917" i="20" s="1"/>
  <c r="N1918" i="20" s="1"/>
  <c r="N1919" i="20" s="1"/>
  <c r="N1920" i="20" s="1"/>
  <c r="N1921" i="20" s="1"/>
  <c r="N1922" i="20"/>
  <c r="N1923" i="20" s="1"/>
  <c r="N1924" i="20" s="1"/>
  <c r="N1925" i="20" s="1"/>
  <c r="N1926" i="20" s="1"/>
  <c r="N1927" i="20" s="1"/>
  <c r="N1928" i="20" s="1"/>
  <c r="N1929" i="20" s="1"/>
  <c r="N1930" i="20" s="1"/>
  <c r="N1931" i="20" s="1"/>
  <c r="N1932" i="20" s="1"/>
  <c r="N1933" i="20" s="1"/>
  <c r="N1934" i="20"/>
  <c r="N1935" i="20" s="1"/>
  <c r="N1936" i="20" s="1"/>
  <c r="N1937" i="20" s="1"/>
  <c r="N1938" i="20" s="1"/>
  <c r="N1939" i="20" s="1"/>
  <c r="N1940" i="20" s="1"/>
  <c r="N1941" i="20" s="1"/>
  <c r="N1942" i="20" s="1"/>
  <c r="N1943" i="20" s="1"/>
  <c r="N1944" i="20"/>
  <c r="N1945" i="20" s="1"/>
  <c r="N1946" i="20" s="1"/>
  <c r="N1947" i="20" s="1"/>
  <c r="N1948" i="20" s="1"/>
  <c r="N1949" i="20" s="1"/>
  <c r="N1950" i="20" s="1"/>
  <c r="N1951" i="20" s="1"/>
  <c r="N1952" i="20" s="1"/>
  <c r="N1953" i="20" s="1"/>
  <c r="N1954" i="20"/>
  <c r="N1955" i="20" s="1"/>
  <c r="N1956" i="20" s="1"/>
  <c r="N1957" i="20" s="1"/>
  <c r="N1958" i="20" s="1"/>
  <c r="N1959" i="20" s="1"/>
  <c r="N1960" i="20" s="1"/>
  <c r="N1961" i="20" s="1"/>
  <c r="N1962" i="20" s="1"/>
  <c r="N1963" i="20" s="1"/>
  <c r="N1964" i="20" s="1"/>
  <c r="N1965" i="20" s="1"/>
  <c r="N1966" i="20"/>
  <c r="N1967" i="20" s="1"/>
  <c r="N1968" i="20" s="1"/>
  <c r="N1969" i="20" s="1"/>
  <c r="N1970" i="20" s="1"/>
  <c r="N1971" i="20" s="1"/>
  <c r="N1972" i="20" s="1"/>
  <c r="N1973" i="20" s="1"/>
  <c r="N1974" i="20" s="1"/>
  <c r="N1975" i="20" s="1"/>
  <c r="N1976" i="20"/>
  <c r="N1977" i="20" s="1"/>
  <c r="N1978" i="20" s="1"/>
  <c r="N1979" i="20" s="1"/>
  <c r="N1980" i="20" s="1"/>
  <c r="N1981" i="20" s="1"/>
  <c r="N1982" i="20" s="1"/>
  <c r="N1983" i="20" s="1"/>
  <c r="N1984" i="20" s="1"/>
  <c r="N1985" i="20" s="1"/>
  <c r="N1986" i="20"/>
  <c r="N1987" i="20" s="1"/>
  <c r="N1988" i="20" s="1"/>
  <c r="N1989" i="20" s="1"/>
  <c r="N1990" i="20" s="1"/>
  <c r="N1991" i="20" s="1"/>
  <c r="N1992" i="20" s="1"/>
  <c r="N1993" i="20" s="1"/>
  <c r="N1994" i="20" s="1"/>
  <c r="N1995" i="20" s="1"/>
  <c r="N1996" i="20" s="1"/>
  <c r="N1997" i="20" s="1"/>
  <c r="N1998" i="20" s="1"/>
  <c r="N1999" i="20" s="1"/>
  <c r="N2000" i="20" s="1"/>
  <c r="N2001" i="20" s="1"/>
  <c r="N2002" i="20" s="1"/>
  <c r="N2003" i="20" s="1"/>
  <c r="N2004" i="20" s="1"/>
  <c r="N2005" i="20" s="1"/>
  <c r="N2006" i="20" s="1"/>
  <c r="N2007" i="20" s="1"/>
  <c r="N2008" i="20" s="1"/>
  <c r="N2009" i="20" s="1"/>
  <c r="N2010" i="20" s="1"/>
  <c r="N2011" i="20" s="1"/>
  <c r="N2012" i="20" s="1"/>
  <c r="N2013" i="20" s="1"/>
  <c r="N2014" i="20" s="1"/>
  <c r="N2015" i="20" s="1"/>
  <c r="N2016" i="20" s="1"/>
  <c r="N2017" i="20" s="1"/>
  <c r="N2018" i="20" s="1"/>
  <c r="N2019" i="20" s="1"/>
  <c r="N2020" i="20" s="1"/>
  <c r="N2021" i="20" s="1"/>
  <c r="N2022" i="20" s="1"/>
  <c r="N2023" i="20" s="1"/>
  <c r="N2024" i="20" s="1"/>
  <c r="N2025" i="20" s="1"/>
  <c r="N2026" i="20" s="1"/>
  <c r="N2027" i="20" s="1"/>
  <c r="N2028" i="20" s="1"/>
  <c r="N2029" i="20" s="1"/>
  <c r="N2030" i="20" s="1"/>
  <c r="N2031" i="20" s="1"/>
  <c r="N2032" i="20" s="1"/>
  <c r="N2033" i="20" s="1"/>
  <c r="N2034" i="20" s="1"/>
  <c r="N2035" i="20" s="1"/>
  <c r="N2036" i="20" s="1"/>
  <c r="N2037" i="20" s="1"/>
  <c r="N2038" i="20" s="1"/>
  <c r="N2039" i="20" s="1"/>
  <c r="N2040" i="20" s="1"/>
  <c r="N2041" i="20" s="1"/>
  <c r="N2042" i="20" s="1"/>
  <c r="N2043" i="20" s="1"/>
  <c r="N2044" i="20" s="1"/>
  <c r="N2045" i="20" s="1"/>
  <c r="N2046" i="20" s="1"/>
  <c r="N2047" i="20" s="1"/>
  <c r="N2048" i="20" s="1"/>
  <c r="N2049" i="20" s="1"/>
  <c r="N2050" i="20" s="1"/>
  <c r="N2051" i="20" s="1"/>
  <c r="N2052" i="20" s="1"/>
  <c r="N2053" i="20" s="1"/>
  <c r="N2054" i="20" s="1"/>
  <c r="N2055" i="20" s="1"/>
  <c r="N2056" i="20" s="1"/>
  <c r="N2057" i="20" s="1"/>
  <c r="N2058" i="20" s="1"/>
  <c r="N2059" i="20" s="1"/>
  <c r="N2060" i="20" s="1"/>
  <c r="N2061" i="20" s="1"/>
  <c r="N2062" i="20" s="1"/>
  <c r="N2063" i="20" s="1"/>
  <c r="N2064" i="20" s="1"/>
  <c r="N2065" i="20" s="1"/>
  <c r="N2066" i="20" s="1"/>
  <c r="N2067" i="20" s="1"/>
  <c r="N2068" i="20" s="1"/>
  <c r="N2069" i="20" s="1"/>
  <c r="N2070" i="20" s="1"/>
  <c r="N2071" i="20" s="1"/>
  <c r="N2072" i="20"/>
  <c r="N2073" i="20" s="1"/>
  <c r="N2074" i="20" s="1"/>
  <c r="N2075" i="20" s="1"/>
  <c r="N2076" i="20" s="1"/>
  <c r="N2077" i="20" s="1"/>
  <c r="N2078" i="20" s="1"/>
  <c r="N2079" i="20" s="1"/>
  <c r="N2080" i="20" s="1"/>
  <c r="N2081" i="20" s="1"/>
  <c r="N2082" i="20" s="1"/>
  <c r="N2083" i="20" s="1"/>
  <c r="N2084" i="20" s="1"/>
  <c r="N2085" i="20" s="1"/>
  <c r="N2086" i="20" s="1"/>
  <c r="N2087" i="20" s="1"/>
  <c r="N2088" i="20" s="1"/>
  <c r="N2089" i="20" s="1"/>
  <c r="N2090" i="20" s="1"/>
  <c r="N2091" i="20" s="1"/>
  <c r="N2092" i="20" s="1"/>
  <c r="N2093" i="20" s="1"/>
  <c r="N2094" i="20" s="1"/>
  <c r="N2095" i="20" s="1"/>
  <c r="N2096" i="20" s="1"/>
  <c r="N2097" i="20" s="1"/>
  <c r="N2098" i="20" s="1"/>
  <c r="N2099" i="20" s="1"/>
  <c r="N2100" i="20" s="1"/>
  <c r="N2101" i="20" s="1"/>
  <c r="N2102" i="20" s="1"/>
  <c r="N2103" i="20" s="1"/>
  <c r="N2104" i="20" s="1"/>
  <c r="N2105" i="20" s="1"/>
  <c r="N2106" i="20" s="1"/>
  <c r="N2107" i="20" s="1"/>
  <c r="N2108" i="20" s="1"/>
  <c r="N2109" i="20" s="1"/>
  <c r="N2110" i="20" s="1"/>
  <c r="N2111" i="20" s="1"/>
  <c r="N2112" i="20" s="1"/>
  <c r="N2113" i="20" s="1"/>
  <c r="N2114" i="20" s="1"/>
  <c r="N2115" i="20" s="1"/>
  <c r="N2116" i="20" s="1"/>
  <c r="N2117" i="20" s="1"/>
  <c r="N2118" i="20" s="1"/>
  <c r="N2119" i="20" s="1"/>
  <c r="N2120" i="20" s="1"/>
  <c r="N2121" i="20" s="1"/>
  <c r="N2122" i="20" s="1"/>
  <c r="N2123" i="20" s="1"/>
  <c r="N2124" i="20" s="1"/>
  <c r="N2125" i="20" s="1"/>
  <c r="N2126" i="20" s="1"/>
  <c r="N2127" i="20" s="1"/>
  <c r="N2128" i="20" s="1"/>
  <c r="N2129" i="20" s="1"/>
  <c r="N2130" i="20" s="1"/>
  <c r="N2131" i="20" s="1"/>
  <c r="N2132" i="20" s="1"/>
  <c r="N2133" i="20" s="1"/>
  <c r="N2134" i="20" s="1"/>
  <c r="N2135" i="20" s="1"/>
  <c r="N2136" i="20" s="1"/>
  <c r="N2137" i="20" s="1"/>
  <c r="N2138" i="20" s="1"/>
  <c r="N2139" i="20" s="1"/>
  <c r="N2140" i="20" s="1"/>
  <c r="N2141" i="20" s="1"/>
  <c r="N2142" i="20" s="1"/>
  <c r="N2143" i="20" s="1"/>
  <c r="N2144" i="20" s="1"/>
  <c r="N2145" i="20" s="1"/>
  <c r="N2146" i="20" s="1"/>
  <c r="N2147" i="20" s="1"/>
  <c r="N2148" i="20" s="1"/>
  <c r="N2149" i="20" s="1"/>
  <c r="N2150" i="20" s="1"/>
  <c r="N2151" i="20" s="1"/>
  <c r="N2152" i="20" s="1"/>
  <c r="N2153" i="20" s="1"/>
  <c r="N2154" i="20" s="1"/>
  <c r="N2155" i="20" s="1"/>
  <c r="N2156" i="20" s="1"/>
  <c r="N2157" i="20" s="1"/>
  <c r="N2158" i="20"/>
  <c r="N2159" i="20" s="1"/>
  <c r="N2160" i="20" s="1"/>
  <c r="N2161" i="20" s="1"/>
  <c r="N2162" i="20" s="1"/>
  <c r="N2163" i="20" s="1"/>
  <c r="N2164" i="20" s="1"/>
  <c r="N2165" i="20" s="1"/>
  <c r="N2166" i="20" s="1"/>
  <c r="N2167" i="20" s="1"/>
  <c r="N2168" i="20" s="1"/>
  <c r="N2169" i="20" s="1"/>
  <c r="N2170" i="20" s="1"/>
  <c r="N2171" i="20" s="1"/>
  <c r="N2172" i="20" s="1"/>
  <c r="N2173" i="20" s="1"/>
  <c r="N2174" i="20" s="1"/>
  <c r="N2175" i="20" s="1"/>
  <c r="N2176" i="20" s="1"/>
  <c r="N2177" i="20" s="1"/>
  <c r="N2178" i="20" s="1"/>
  <c r="N2179" i="20" s="1"/>
  <c r="N2180" i="20" s="1"/>
  <c r="N2181" i="20" s="1"/>
  <c r="N2182" i="20" s="1"/>
  <c r="N2183" i="20" s="1"/>
  <c r="N2184" i="20" s="1"/>
  <c r="N2185" i="20" s="1"/>
  <c r="N2186" i="20" s="1"/>
  <c r="N2187" i="20" s="1"/>
  <c r="N2188" i="20" s="1"/>
  <c r="N2189" i="20" s="1"/>
  <c r="N2190" i="20" s="1"/>
  <c r="N2191" i="20" s="1"/>
  <c r="N2192" i="20" s="1"/>
  <c r="N2193" i="20" s="1"/>
  <c r="N2194" i="20" s="1"/>
  <c r="N2195" i="20" s="1"/>
  <c r="N2196" i="20" s="1"/>
  <c r="N2197" i="20" s="1"/>
  <c r="N2198" i="20" s="1"/>
  <c r="N2199" i="20" s="1"/>
  <c r="N2200" i="20"/>
  <c r="N2201" i="20" s="1"/>
  <c r="N2202" i="20" s="1"/>
  <c r="N2203" i="20" s="1"/>
  <c r="N2204" i="20" s="1"/>
  <c r="N2205" i="20" s="1"/>
  <c r="N2206" i="20" s="1"/>
  <c r="N2207" i="20" s="1"/>
  <c r="N2208" i="20" s="1"/>
  <c r="N2209" i="20" s="1"/>
  <c r="N2210" i="20" s="1"/>
  <c r="N2211" i="20" s="1"/>
  <c r="N2212" i="20" s="1"/>
  <c r="N2213" i="20" s="1"/>
  <c r="N2214" i="20" s="1"/>
  <c r="N2215" i="20" s="1"/>
  <c r="N2216" i="20" s="1"/>
  <c r="N2217" i="20" s="1"/>
  <c r="N2218" i="20" s="1"/>
  <c r="N2219" i="20" s="1"/>
  <c r="N2220" i="20" s="1"/>
  <c r="N2221" i="20" s="1"/>
  <c r="N2222" i="20" s="1"/>
  <c r="N2223" i="20" s="1"/>
  <c r="N2224" i="20" s="1"/>
  <c r="N2225" i="20" s="1"/>
  <c r="N2226" i="20" s="1"/>
  <c r="N2227" i="20" s="1"/>
  <c r="N2228" i="20" s="1"/>
  <c r="N2229" i="20" s="1"/>
  <c r="N2230" i="20" s="1"/>
  <c r="N2231" i="20" s="1"/>
  <c r="N2232" i="20" s="1"/>
  <c r="N2233" i="20" s="1"/>
  <c r="N2234" i="20" s="1"/>
  <c r="N2235" i="20" s="1"/>
  <c r="N2236" i="20" s="1"/>
  <c r="N2237" i="20" s="1"/>
  <c r="N2238" i="20" s="1"/>
  <c r="N2239" i="20" s="1"/>
  <c r="N2240" i="20" s="1"/>
  <c r="N2241" i="20" s="1"/>
  <c r="N2242" i="20"/>
  <c r="N2243" i="20" s="1"/>
  <c r="N2244" i="20" s="1"/>
  <c r="N2245" i="20" s="1"/>
  <c r="N2246" i="20" s="1"/>
  <c r="N2247" i="20" s="1"/>
  <c r="N2248" i="20" s="1"/>
  <c r="N2249" i="20" s="1"/>
  <c r="N2250" i="20" s="1"/>
  <c r="N2251" i="20" s="1"/>
  <c r="N2252" i="20" s="1"/>
  <c r="N2253" i="20" s="1"/>
  <c r="N2254" i="20" s="1"/>
  <c r="N2255" i="20" s="1"/>
  <c r="N2256" i="20" s="1"/>
  <c r="N2257" i="20" s="1"/>
  <c r="N2258" i="20" s="1"/>
  <c r="N2259" i="20" s="1"/>
  <c r="N2260" i="20" s="1"/>
  <c r="N2261" i="20" s="1"/>
  <c r="N2262" i="20" s="1"/>
  <c r="N2263" i="20" s="1"/>
  <c r="N2264" i="20" s="1"/>
  <c r="N2265" i="20" s="1"/>
  <c r="N2266" i="20" s="1"/>
  <c r="N2267" i="20" s="1"/>
  <c r="N2268" i="20" s="1"/>
  <c r="N2269" i="20" s="1"/>
  <c r="N2270" i="20" s="1"/>
  <c r="N2271" i="20" s="1"/>
  <c r="N2272" i="20" s="1"/>
  <c r="N2273" i="20" s="1"/>
  <c r="N2274" i="20" s="1"/>
  <c r="N2275" i="20" s="1"/>
  <c r="N2276" i="20" s="1"/>
  <c r="N2277" i="20" s="1"/>
  <c r="N2278" i="20" s="1"/>
  <c r="N2279" i="20" s="1"/>
  <c r="N2280" i="20" s="1"/>
  <c r="N2281" i="20" s="1"/>
  <c r="N2282" i="20" s="1"/>
  <c r="N2283" i="20" s="1"/>
  <c r="N2284" i="20" s="1"/>
  <c r="N2285" i="20" s="1"/>
  <c r="N2286" i="20"/>
  <c r="N2287" i="20" s="1"/>
  <c r="N2288" i="20" s="1"/>
  <c r="N2289" i="20" s="1"/>
  <c r="N2290" i="20" s="1"/>
  <c r="N2291" i="20" s="1"/>
  <c r="N2292" i="20" s="1"/>
  <c r="N2293" i="20" s="1"/>
  <c r="N2294" i="20" s="1"/>
  <c r="N2295" i="20" s="1"/>
  <c r="N2296" i="20" s="1"/>
  <c r="N2297" i="20" s="1"/>
  <c r="N2298" i="20" s="1"/>
  <c r="N2299" i="20" s="1"/>
  <c r="N2300" i="20" s="1"/>
  <c r="N2301" i="20" s="1"/>
  <c r="N2302" i="20" s="1"/>
  <c r="N2303" i="20" s="1"/>
  <c r="N2304" i="20" s="1"/>
  <c r="N2305" i="20" s="1"/>
  <c r="N2306" i="20" s="1"/>
  <c r="N2307" i="20" s="1"/>
  <c r="N2308" i="20" s="1"/>
  <c r="N2309" i="20" s="1"/>
  <c r="N2310" i="20" s="1"/>
  <c r="N2311" i="20" s="1"/>
  <c r="N2312" i="20" s="1"/>
  <c r="N2313" i="20" s="1"/>
  <c r="N2314" i="20" s="1"/>
  <c r="N2315" i="20" s="1"/>
  <c r="N2316" i="20" s="1"/>
  <c r="N2317" i="20" s="1"/>
  <c r="N2318" i="20" s="1"/>
  <c r="N2319" i="20" s="1"/>
  <c r="N2320" i="20" s="1"/>
  <c r="N2321" i="20" s="1"/>
  <c r="N2322" i="20" s="1"/>
  <c r="N2323" i="20" s="1"/>
  <c r="N2324" i="20" s="1"/>
  <c r="N2325" i="20" s="1"/>
  <c r="N2326" i="20" s="1"/>
  <c r="N2327" i="20" s="1"/>
  <c r="N2328" i="20"/>
  <c r="N2329" i="20" s="1"/>
  <c r="N2330" i="20" s="1"/>
  <c r="N2331" i="20" s="1"/>
  <c r="N2332" i="20" s="1"/>
  <c r="N2333" i="20" s="1"/>
  <c r="N2334" i="20" s="1"/>
  <c r="N2335" i="20" s="1"/>
  <c r="N2336" i="20" s="1"/>
  <c r="N2337" i="20" s="1"/>
  <c r="N2338" i="20" s="1"/>
  <c r="N2339" i="20" s="1"/>
  <c r="N2340" i="20" s="1"/>
  <c r="N2341" i="20" s="1"/>
  <c r="N2342" i="20" s="1"/>
  <c r="N2343" i="20" s="1"/>
  <c r="N2344" i="20" s="1"/>
  <c r="N2345" i="20" s="1"/>
  <c r="N2346" i="20" s="1"/>
  <c r="N2347" i="20" s="1"/>
  <c r="N2348" i="20" s="1"/>
  <c r="N2349" i="20" s="1"/>
  <c r="N2350" i="20" s="1"/>
  <c r="N2351" i="20" s="1"/>
  <c r="N2352" i="20" s="1"/>
  <c r="N2353" i="20" s="1"/>
  <c r="N2354" i="20" s="1"/>
  <c r="N2355" i="20" s="1"/>
  <c r="N2356" i="20" s="1"/>
  <c r="N2357" i="20" s="1"/>
  <c r="N2358" i="20" s="1"/>
  <c r="N2359" i="20" s="1"/>
  <c r="N2360" i="20" s="1"/>
  <c r="N2361" i="20" s="1"/>
  <c r="N2362" i="20" s="1"/>
  <c r="N2363" i="20" s="1"/>
  <c r="N2364" i="20" s="1"/>
  <c r="N2365" i="20" s="1"/>
  <c r="N2366" i="20" s="1"/>
  <c r="N2367" i="20"/>
  <c r="N2368" i="20" s="1"/>
  <c r="N2369" i="20" s="1"/>
  <c r="N2370" i="20" s="1"/>
  <c r="N2371" i="20" s="1"/>
  <c r="N2372" i="20" s="1"/>
  <c r="N2373" i="20" s="1"/>
  <c r="N2374" i="20" s="1"/>
  <c r="N2375" i="20" s="1"/>
  <c r="N2376" i="20" s="1"/>
  <c r="N2377" i="20" s="1"/>
  <c r="N2378" i="20" s="1"/>
  <c r="N2379" i="20" s="1"/>
  <c r="N2380" i="20" s="1"/>
  <c r="N2381" i="20" s="1"/>
  <c r="N2382" i="20" s="1"/>
  <c r="N2383" i="20" s="1"/>
  <c r="N2384" i="20" s="1"/>
  <c r="N2385" i="20" s="1"/>
  <c r="N2386" i="20" s="1"/>
  <c r="N2387" i="20" s="1"/>
  <c r="N2388" i="20" s="1"/>
  <c r="N2389" i="20" s="1"/>
  <c r="N2390" i="20" s="1"/>
  <c r="N2391" i="20" s="1"/>
  <c r="N2392" i="20" s="1"/>
  <c r="N2393" i="20"/>
  <c r="N2394" i="20" s="1"/>
  <c r="N2395" i="20" s="1"/>
  <c r="N2396" i="20" s="1"/>
  <c r="N2397" i="20" s="1"/>
  <c r="N2398" i="20" s="1"/>
  <c r="N2399" i="20" s="1"/>
  <c r="N2400" i="20" s="1"/>
  <c r="N2401" i="20" s="1"/>
  <c r="N2402" i="20" s="1"/>
  <c r="N2403" i="20" s="1"/>
  <c r="N2404" i="20" s="1"/>
  <c r="N2405" i="20" s="1"/>
  <c r="N2406" i="20" s="1"/>
  <c r="N2407" i="20" s="1"/>
  <c r="N2408" i="20" s="1"/>
  <c r="N2409" i="20" s="1"/>
  <c r="N2410" i="20" s="1"/>
  <c r="N2411" i="20" s="1"/>
  <c r="N2412" i="20" s="1"/>
  <c r="N2413" i="20" s="1"/>
  <c r="N2414" i="20" s="1"/>
  <c r="N2415" i="20" s="1"/>
  <c r="N2416" i="20" s="1"/>
  <c r="N2417" i="20" s="1"/>
  <c r="N2418" i="20" s="1"/>
  <c r="N2419" i="20" s="1"/>
  <c r="N2420" i="20" s="1"/>
  <c r="N2421" i="20" s="1"/>
  <c r="N2422" i="20" s="1"/>
  <c r="N2423" i="20" s="1"/>
  <c r="N2424" i="20"/>
  <c r="N2425" i="20" s="1"/>
  <c r="N2426" i="20" s="1"/>
  <c r="N2427" i="20" s="1"/>
  <c r="N2428" i="20" s="1"/>
  <c r="N2429" i="20" s="1"/>
  <c r="N2430" i="20" s="1"/>
  <c r="N2431" i="20" s="1"/>
  <c r="N2432" i="20" s="1"/>
  <c r="N2433" i="20" s="1"/>
  <c r="N2434" i="20" s="1"/>
  <c r="N2435" i="20" s="1"/>
  <c r="N2436" i="20" s="1"/>
  <c r="N2437" i="20" s="1"/>
  <c r="N2438" i="20" s="1"/>
  <c r="N2439" i="20" s="1"/>
  <c r="N2440" i="20" s="1"/>
  <c r="N2441" i="20" s="1"/>
  <c r="N2442" i="20" s="1"/>
  <c r="N2443" i="20" s="1"/>
  <c r="N2444" i="20" s="1"/>
  <c r="N2445" i="20" s="1"/>
  <c r="N2446" i="20" s="1"/>
  <c r="N2447" i="20" s="1"/>
  <c r="N2448" i="20" s="1"/>
  <c r="N2449" i="20" s="1"/>
  <c r="N2450" i="20" s="1"/>
  <c r="N2451" i="20"/>
  <c r="N2452" i="20" s="1"/>
  <c r="N2453" i="20" s="1"/>
  <c r="N2454" i="20" s="1"/>
  <c r="N2455" i="20" s="1"/>
  <c r="N2456" i="20" s="1"/>
  <c r="N2457" i="20" s="1"/>
  <c r="N2458" i="20" s="1"/>
  <c r="N2459" i="20" s="1"/>
  <c r="N2460" i="20" s="1"/>
  <c r="N2461" i="20" s="1"/>
  <c r="N2462" i="20" s="1"/>
  <c r="N2463" i="20" s="1"/>
  <c r="N2464" i="20" s="1"/>
  <c r="N2465" i="20" s="1"/>
  <c r="N2466" i="20" s="1"/>
  <c r="N2467" i="20" s="1"/>
  <c r="N2468" i="20" s="1"/>
  <c r="N2469" i="20" s="1"/>
  <c r="N2470" i="20" s="1"/>
  <c r="N2471" i="20" s="1"/>
  <c r="N2472" i="20" s="1"/>
  <c r="N2473" i="20" s="1"/>
  <c r="N2474" i="20" s="1"/>
  <c r="N2475" i="20" s="1"/>
  <c r="N2476" i="20" s="1"/>
  <c r="N2477" i="20" s="1"/>
  <c r="N2478" i="20" s="1"/>
  <c r="N2479" i="20"/>
  <c r="N2480" i="20" s="1"/>
  <c r="N2481" i="20" s="1"/>
  <c r="N2482" i="20" s="1"/>
  <c r="N2483" i="20" s="1"/>
  <c r="N2484" i="20" s="1"/>
  <c r="N2485" i="20" s="1"/>
  <c r="N2486" i="20" s="1"/>
  <c r="N2487" i="20" s="1"/>
  <c r="N2488" i="20" s="1"/>
  <c r="N2489" i="20" s="1"/>
  <c r="N2490" i="20" s="1"/>
  <c r="N2491" i="20" s="1"/>
  <c r="N2492" i="20" s="1"/>
  <c r="N2493" i="20" s="1"/>
  <c r="N2494" i="20" s="1"/>
  <c r="N2495" i="20" s="1"/>
  <c r="N2496" i="20" s="1"/>
  <c r="N2497" i="20" s="1"/>
  <c r="N2498" i="20" s="1"/>
  <c r="N2499" i="20" s="1"/>
  <c r="N2500" i="20" s="1"/>
  <c r="N2501" i="20" s="1"/>
  <c r="N2502" i="20" s="1"/>
  <c r="N2503" i="20" s="1"/>
  <c r="N2504" i="20" s="1"/>
  <c r="N2505" i="20" s="1"/>
  <c r="N2506" i="20" s="1"/>
  <c r="N2507" i="20" s="1"/>
  <c r="N2508" i="20" s="1"/>
  <c r="N2509" i="20" s="1"/>
  <c r="N2510" i="20"/>
  <c r="N2511" i="20" s="1"/>
  <c r="N2512" i="20" s="1"/>
  <c r="N2513" i="20" s="1"/>
  <c r="N2514" i="20" s="1"/>
  <c r="N2515" i="20" s="1"/>
  <c r="N2516" i="20" s="1"/>
  <c r="N2517" i="20" s="1"/>
  <c r="N2518" i="20" s="1"/>
  <c r="N2519" i="20" s="1"/>
  <c r="N2520" i="20" s="1"/>
  <c r="N2521" i="20" s="1"/>
  <c r="N2522" i="20" s="1"/>
  <c r="N2523" i="20" s="1"/>
  <c r="N2524" i="20" s="1"/>
  <c r="N2525" i="20" s="1"/>
  <c r="N2526" i="20" s="1"/>
  <c r="N2527" i="20" s="1"/>
  <c r="N2528" i="20" s="1"/>
  <c r="N2529" i="20" s="1"/>
  <c r="N2530" i="20" s="1"/>
  <c r="N2531" i="20" s="1"/>
  <c r="N2532" i="20" s="1"/>
  <c r="N2533" i="20" s="1"/>
  <c r="N2534" i="20" s="1"/>
  <c r="N2535" i="20" s="1"/>
  <c r="N2536" i="20" s="1"/>
  <c r="N2537" i="20"/>
  <c r="N2538" i="20" s="1"/>
  <c r="N2539" i="20" s="1"/>
  <c r="N2540" i="20" s="1"/>
  <c r="N2541" i="20" s="1"/>
  <c r="N2542" i="20" s="1"/>
  <c r="N2543" i="20" s="1"/>
  <c r="N2544" i="20" s="1"/>
  <c r="N2545" i="20" s="1"/>
  <c r="N2546" i="20" s="1"/>
  <c r="N2547" i="20" s="1"/>
  <c r="N2548" i="20" s="1"/>
  <c r="N2549" i="20" s="1"/>
  <c r="N2550" i="20" s="1"/>
  <c r="N2551" i="20" s="1"/>
  <c r="N2552" i="20" s="1"/>
  <c r="N2553" i="20" s="1"/>
  <c r="N2554" i="20" s="1"/>
  <c r="N2555" i="20" s="1"/>
  <c r="N2556" i="20" s="1"/>
  <c r="N2557" i="20" s="1"/>
  <c r="N2558" i="20" s="1"/>
  <c r="N2559" i="20" s="1"/>
  <c r="N2560" i="20" s="1"/>
  <c r="N2561" i="20" s="1"/>
  <c r="N2562" i="20" s="1"/>
  <c r="N2563" i="20"/>
  <c r="N2564" i="20" s="1"/>
  <c r="N2565" i="20" s="1"/>
  <c r="N2566" i="20" s="1"/>
  <c r="N2567" i="20" s="1"/>
  <c r="N2568" i="20" s="1"/>
  <c r="N2569" i="20" s="1"/>
  <c r="N2570" i="20" s="1"/>
  <c r="N2571" i="20" s="1"/>
  <c r="N2572" i="20" s="1"/>
  <c r="N2573" i="20" s="1"/>
  <c r="N2574" i="20" s="1"/>
  <c r="N2575" i="20" s="1"/>
  <c r="N2576" i="20" s="1"/>
  <c r="N2577" i="20" s="1"/>
  <c r="N2578" i="20" s="1"/>
  <c r="N2579" i="20" s="1"/>
  <c r="N2580" i="20" s="1"/>
  <c r="N2581" i="20" s="1"/>
  <c r="N2582" i="20" s="1"/>
  <c r="N2583" i="20"/>
  <c r="N2584" i="20" s="1"/>
  <c r="N2585" i="20" s="1"/>
  <c r="N2586" i="20" s="1"/>
  <c r="N2587" i="20" s="1"/>
  <c r="N2588" i="20" s="1"/>
  <c r="N2589" i="20" s="1"/>
  <c r="N2590" i="20" s="1"/>
  <c r="N2591" i="20" s="1"/>
  <c r="N2592" i="20" s="1"/>
  <c r="N2593" i="20" s="1"/>
  <c r="N2594" i="20" s="1"/>
  <c r="N2595" i="20" s="1"/>
  <c r="N2596" i="20" s="1"/>
  <c r="N2597" i="20" s="1"/>
  <c r="N2598" i="20" s="1"/>
  <c r="N2599" i="20" s="1"/>
  <c r="N2600" i="20" s="1"/>
  <c r="N2601" i="20"/>
  <c r="N2602" i="20" s="1"/>
  <c r="N2603" i="20" s="1"/>
  <c r="N2604" i="20" s="1"/>
  <c r="N2605" i="20" s="1"/>
  <c r="N2606" i="20" s="1"/>
  <c r="N2607" i="20" s="1"/>
  <c r="N2608" i="20" s="1"/>
  <c r="N2609" i="20" s="1"/>
  <c r="N2610" i="20" s="1"/>
  <c r="N2611" i="20" s="1"/>
  <c r="N2612" i="20" s="1"/>
  <c r="N2613" i="20" s="1"/>
  <c r="N2614" i="20" s="1"/>
  <c r="N2615" i="20" s="1"/>
  <c r="N2616" i="20"/>
  <c r="N2617" i="20" s="1"/>
  <c r="N2618" i="20" s="1"/>
  <c r="N2619" i="20" s="1"/>
  <c r="N2620" i="20" s="1"/>
  <c r="N2621" i="20" s="1"/>
  <c r="N2622" i="20" s="1"/>
  <c r="N2623" i="20" s="1"/>
  <c r="N2624" i="20" s="1"/>
  <c r="N2625" i="20" s="1"/>
  <c r="N2626" i="20" s="1"/>
  <c r="N2627" i="20" s="1"/>
  <c r="N2628" i="20" s="1"/>
  <c r="N2629" i="20" s="1"/>
  <c r="N2630" i="20" s="1"/>
  <c r="N2631" i="20" s="1"/>
  <c r="N2632" i="20" s="1"/>
  <c r="N2633" i="20" s="1"/>
  <c r="N2634" i="20"/>
  <c r="N2635" i="20" s="1"/>
  <c r="N2636" i="20" s="1"/>
  <c r="N2637" i="20" s="1"/>
  <c r="N2638" i="20" s="1"/>
  <c r="N2639" i="20" s="1"/>
  <c r="N2640" i="20" s="1"/>
  <c r="N2641" i="20" s="1"/>
  <c r="N2642" i="20" s="1"/>
  <c r="N2643" i="20" s="1"/>
  <c r="N2644" i="20" s="1"/>
  <c r="N2645" i="20" s="1"/>
  <c r="N2646" i="20" s="1"/>
  <c r="N2647" i="20" s="1"/>
  <c r="N2648" i="20" s="1"/>
  <c r="N2649" i="20"/>
  <c r="N2650" i="20" s="1"/>
  <c r="N2651" i="20" s="1"/>
  <c r="N2652" i="20" s="1"/>
  <c r="N2653" i="20" s="1"/>
  <c r="N2654" i="20" s="1"/>
  <c r="N2655" i="20" s="1"/>
  <c r="N2656" i="20" s="1"/>
  <c r="N2657" i="20" s="1"/>
  <c r="N2658" i="20" s="1"/>
  <c r="N2659" i="20" s="1"/>
  <c r="N2660" i="20" s="1"/>
  <c r="N2661" i="20" s="1"/>
  <c r="N2662" i="20" s="1"/>
  <c r="N2663" i="20" s="1"/>
  <c r="N2664" i="20" s="1"/>
  <c r="N2665" i="20" s="1"/>
  <c r="N2666" i="20" s="1"/>
  <c r="N2667" i="20"/>
  <c r="N2668" i="20" s="1"/>
  <c r="N2669" i="20" s="1"/>
  <c r="N2670" i="20" s="1"/>
  <c r="N2671" i="20" s="1"/>
  <c r="N2672" i="20" s="1"/>
  <c r="N2673" i="20" s="1"/>
  <c r="N2674" i="20" s="1"/>
  <c r="N2675" i="20" s="1"/>
  <c r="N2676" i="20" s="1"/>
  <c r="N2677" i="20" s="1"/>
  <c r="N2678" i="20" s="1"/>
  <c r="N2679" i="20" s="1"/>
  <c r="N2680" i="20" s="1"/>
  <c r="N2681" i="20" s="1"/>
  <c r="N2682" i="20" s="1"/>
  <c r="N2683" i="20" s="1"/>
  <c r="N2684" i="20" s="1"/>
  <c r="N2685" i="20" s="1"/>
  <c r="N2686" i="20" s="1"/>
  <c r="N2687" i="20"/>
  <c r="N2688" i="20" s="1"/>
  <c r="N2689" i="20" s="1"/>
  <c r="N2690" i="20" s="1"/>
  <c r="N2691" i="20" s="1"/>
  <c r="N2692" i="20" s="1"/>
  <c r="N2693" i="20" s="1"/>
  <c r="N2694" i="20" s="1"/>
  <c r="N2695" i="20" s="1"/>
  <c r="N2696" i="20" s="1"/>
  <c r="N2697" i="20" s="1"/>
  <c r="N2698" i="20" s="1"/>
  <c r="N2699" i="20" s="1"/>
  <c r="N2700" i="20" s="1"/>
  <c r="N2701" i="20" s="1"/>
  <c r="N2702" i="20"/>
  <c r="N2703" i="20" s="1"/>
  <c r="N2704" i="20" s="1"/>
  <c r="N2705" i="20" s="1"/>
  <c r="N2706" i="20" s="1"/>
  <c r="N2707" i="20" s="1"/>
  <c r="N2708" i="20" s="1"/>
  <c r="N2709" i="20" s="1"/>
  <c r="N2710" i="20" s="1"/>
  <c r="N2711" i="20" s="1"/>
  <c r="N2712" i="20" s="1"/>
  <c r="N2713" i="20" s="1"/>
  <c r="N2714" i="20" s="1"/>
  <c r="N2715" i="20" s="1"/>
  <c r="N2716" i="20" s="1"/>
  <c r="N2717" i="20" s="1"/>
  <c r="N2718" i="20" s="1"/>
  <c r="N2719" i="20" s="1"/>
  <c r="N2720" i="20"/>
  <c r="N2721" i="20" s="1"/>
  <c r="N2722" i="20" s="1"/>
  <c r="N2723" i="20" s="1"/>
  <c r="N2724" i="20" s="1"/>
  <c r="N2725" i="20" s="1"/>
  <c r="N2726" i="20" s="1"/>
  <c r="N2727" i="20" s="1"/>
  <c r="N2728" i="20" s="1"/>
  <c r="N2729" i="20" s="1"/>
  <c r="N2730" i="20" s="1"/>
  <c r="N2731" i="20"/>
  <c r="N2732" i="20" s="1"/>
  <c r="N2733" i="20" s="1"/>
  <c r="N2734" i="20" s="1"/>
  <c r="N2735" i="20" s="1"/>
  <c r="N2736" i="20" s="1"/>
  <c r="N2737" i="20" s="1"/>
  <c r="N2738" i="20" s="1"/>
  <c r="N2739" i="20" s="1"/>
  <c r="N2740" i="20" s="1"/>
  <c r="N2741" i="20" s="1"/>
  <c r="N2742" i="20" s="1"/>
  <c r="N2743" i="20" s="1"/>
  <c r="N2744" i="20" s="1"/>
  <c r="N2745" i="20"/>
  <c r="N2746" i="20" s="1"/>
  <c r="N2747" i="20" s="1"/>
  <c r="N2748" i="20" s="1"/>
  <c r="N2749" i="20" s="1"/>
  <c r="N2750" i="20" s="1"/>
  <c r="N2751" i="20" s="1"/>
  <c r="N2752" i="20" s="1"/>
  <c r="N2753" i="20" s="1"/>
  <c r="N2754" i="20" s="1"/>
  <c r="N2755" i="20" s="1"/>
  <c r="N2756" i="20" s="1"/>
  <c r="N2757" i="20" s="1"/>
  <c r="N2758" i="20" s="1"/>
  <c r="N2759" i="20"/>
  <c r="N2760" i="20" s="1"/>
  <c r="N2761" i="20" s="1"/>
  <c r="N2762" i="20" s="1"/>
  <c r="N2763" i="20" s="1"/>
  <c r="N2764" i="20" s="1"/>
  <c r="N2765" i="20" s="1"/>
  <c r="N2766" i="20" s="1"/>
  <c r="N2767" i="20" s="1"/>
  <c r="N2768" i="20" s="1"/>
  <c r="N2769" i="20" s="1"/>
  <c r="N2770" i="20"/>
  <c r="N2771" i="20" s="1"/>
  <c r="N2772" i="20" s="1"/>
  <c r="N2773" i="20" s="1"/>
  <c r="N2774" i="20" s="1"/>
  <c r="N2775" i="20" s="1"/>
  <c r="N2776" i="20" s="1"/>
  <c r="N2777" i="20" s="1"/>
  <c r="N2778" i="20" s="1"/>
  <c r="N2779" i="20" s="1"/>
  <c r="N2780" i="20" s="1"/>
  <c r="N2781" i="20" s="1"/>
  <c r="N2782" i="20" s="1"/>
  <c r="N2783" i="20" s="1"/>
  <c r="N2784" i="20"/>
  <c r="N2785" i="20" s="1"/>
  <c r="N2786" i="20" s="1"/>
  <c r="N2787" i="20" s="1"/>
  <c r="N2788" i="20" s="1"/>
  <c r="N2789" i="20" s="1"/>
  <c r="N2790" i="20" s="1"/>
  <c r="N2791" i="20" s="1"/>
  <c r="N2792" i="20" s="1"/>
  <c r="N2793" i="20" s="1"/>
  <c r="N2794" i="20" s="1"/>
  <c r="N2795" i="20"/>
  <c r="N2796" i="20" s="1"/>
  <c r="N2797" i="20" s="1"/>
  <c r="N2798" i="20" s="1"/>
  <c r="N2799" i="20" s="1"/>
  <c r="N2800" i="20" s="1"/>
  <c r="N2801" i="20" s="1"/>
  <c r="N2802" i="20" s="1"/>
  <c r="N2803" i="20" s="1"/>
  <c r="N2804" i="20" s="1"/>
  <c r="N2805" i="20" s="1"/>
  <c r="N2806" i="20" s="1"/>
  <c r="N2807" i="20" s="1"/>
  <c r="N2808" i="20" s="1"/>
  <c r="N2809" i="20"/>
  <c r="N2810" i="20" s="1"/>
  <c r="N2811" i="20" s="1"/>
  <c r="N2812" i="20" s="1"/>
  <c r="N2813" i="20" s="1"/>
  <c r="N2814" i="20" s="1"/>
  <c r="N2815" i="20" s="1"/>
  <c r="N2816" i="20" s="1"/>
  <c r="N2817" i="20" s="1"/>
  <c r="N2818" i="20" s="1"/>
  <c r="N2819" i="20" s="1"/>
  <c r="N2820" i="20" s="1"/>
  <c r="N2821" i="20" s="1"/>
  <c r="N2822" i="20" s="1"/>
  <c r="N2823" i="20"/>
  <c r="N2824" i="20" s="1"/>
  <c r="N2825" i="20" s="1"/>
  <c r="N2826" i="20" s="1"/>
  <c r="N2827" i="20" s="1"/>
  <c r="N2828" i="20" s="1"/>
  <c r="N2829" i="20" s="1"/>
  <c r="N2830" i="20" s="1"/>
  <c r="N2831" i="20" s="1"/>
  <c r="N2832" i="20" s="1"/>
  <c r="N2833" i="20" s="1"/>
  <c r="N2834" i="20"/>
  <c r="N2835" i="20" s="1"/>
  <c r="N2836" i="20" s="1"/>
  <c r="N2837" i="20" s="1"/>
  <c r="N2838" i="20" s="1"/>
  <c r="N2839" i="20" s="1"/>
  <c r="N2840" i="20" s="1"/>
  <c r="N2841" i="20" s="1"/>
  <c r="N2842" i="20" s="1"/>
  <c r="N2843" i="20" s="1"/>
  <c r="N2844" i="20" s="1"/>
  <c r="N2845" i="20" s="1"/>
  <c r="N2846" i="20" s="1"/>
  <c r="N2847" i="20" s="1"/>
  <c r="N2848" i="20"/>
  <c r="N2849" i="20" s="1"/>
  <c r="N2850" i="20" s="1"/>
  <c r="N2851" i="20" s="1"/>
  <c r="N2852" i="20" s="1"/>
  <c r="N2853" i="20" s="1"/>
  <c r="N2854" i="20" s="1"/>
  <c r="N2855" i="20" s="1"/>
  <c r="N2856" i="20" s="1"/>
  <c r="N2857" i="20" s="1"/>
  <c r="N2858" i="20"/>
  <c r="N2859" i="20" s="1"/>
  <c r="N2860" i="20" s="1"/>
  <c r="N2861" i="20" s="1"/>
  <c r="N2862" i="20" s="1"/>
  <c r="N2863" i="20" s="1"/>
  <c r="N2864" i="20" s="1"/>
  <c r="N2865" i="20" s="1"/>
  <c r="N2866" i="20" s="1"/>
  <c r="N2867" i="20" s="1"/>
  <c r="N2868" i="20" s="1"/>
  <c r="N2869" i="20" s="1"/>
  <c r="N2870" i="20" s="1"/>
  <c r="N2871" i="20" s="1"/>
  <c r="N2872" i="20"/>
  <c r="N2873" i="20" s="1"/>
  <c r="N2874" i="20" s="1"/>
  <c r="N2875" i="20" s="1"/>
  <c r="N2876" i="20" s="1"/>
  <c r="N2877" i="20" s="1"/>
  <c r="N2878" i="20" s="1"/>
  <c r="N2879" i="20" s="1"/>
  <c r="N2880" i="20" s="1"/>
  <c r="N2881" i="20" s="1"/>
  <c r="N2882" i="20" s="1"/>
  <c r="N2883" i="20"/>
  <c r="N2884" i="20" s="1"/>
  <c r="N2885" i="20" s="1"/>
  <c r="N2886" i="20" s="1"/>
  <c r="N2887" i="20" s="1"/>
  <c r="N2888" i="20" s="1"/>
  <c r="N2889" i="20" s="1"/>
  <c r="N2890" i="20" s="1"/>
  <c r="N2891" i="20" s="1"/>
  <c r="N2892" i="20" s="1"/>
  <c r="N2893" i="20" s="1"/>
  <c r="N2894" i="20" s="1"/>
  <c r="N2895" i="20" s="1"/>
  <c r="N2896" i="20" s="1"/>
  <c r="N2897" i="20"/>
  <c r="N2898" i="20" s="1"/>
  <c r="N2899" i="20" s="1"/>
  <c r="N2900" i="20" s="1"/>
  <c r="N2901" i="20" s="1"/>
  <c r="N2902" i="20" s="1"/>
  <c r="N2903" i="20" s="1"/>
  <c r="N2904" i="20" s="1"/>
  <c r="N2905" i="20" s="1"/>
  <c r="N2906" i="20" s="1"/>
  <c r="N2907" i="20" s="1"/>
  <c r="N2908" i="20" s="1"/>
  <c r="N2909" i="20" s="1"/>
  <c r="N2910" i="20" s="1"/>
  <c r="N2911" i="20"/>
  <c r="N2912" i="20" s="1"/>
  <c r="N2913" i="20" s="1"/>
  <c r="N2914" i="20" s="1"/>
  <c r="N2915" i="20" s="1"/>
  <c r="N2916" i="20" s="1"/>
  <c r="N2917" i="20" s="1"/>
  <c r="N2918" i="20" s="1"/>
  <c r="N2919" i="20" s="1"/>
  <c r="N2920" i="20" s="1"/>
  <c r="N2921" i="20" s="1"/>
  <c r="N2922" i="20"/>
  <c r="N2923" i="20" s="1"/>
  <c r="N2924" i="20" s="1"/>
  <c r="N2925" i="20" s="1"/>
  <c r="N2926" i="20" s="1"/>
  <c r="N2927" i="20" s="1"/>
  <c r="N2928" i="20" s="1"/>
  <c r="N2929" i="20" s="1"/>
  <c r="N2930" i="20" s="1"/>
  <c r="N2931" i="20" s="1"/>
  <c r="N2932" i="20" s="1"/>
  <c r="N2933" i="20" s="1"/>
  <c r="N2934" i="20" s="1"/>
  <c r="N2935" i="20" s="1"/>
  <c r="N2936" i="20"/>
  <c r="N2937" i="20" s="1"/>
  <c r="N2938" i="20" s="1"/>
  <c r="N2939" i="20" s="1"/>
  <c r="N2940" i="20" s="1"/>
  <c r="N2941" i="20" s="1"/>
  <c r="N2942" i="20" s="1"/>
  <c r="N2943" i="20" s="1"/>
  <c r="N2944" i="20" s="1"/>
  <c r="N2945" i="20" s="1"/>
  <c r="N2946" i="20" s="1"/>
  <c r="N2947" i="20"/>
  <c r="N2948" i="20" s="1"/>
  <c r="N2949" i="20" s="1"/>
  <c r="N2950" i="20" s="1"/>
  <c r="N2951" i="20" s="1"/>
  <c r="N2952" i="20" s="1"/>
  <c r="N2953" i="20" s="1"/>
  <c r="N2954" i="20" s="1"/>
  <c r="N2955" i="20" s="1"/>
  <c r="N2956" i="20" s="1"/>
  <c r="N2957" i="20" s="1"/>
  <c r="N2958" i="20" s="1"/>
  <c r="N2959" i="20" s="1"/>
  <c r="N2960" i="20" s="1"/>
  <c r="N2961" i="20" s="1"/>
  <c r="N2962" i="20" s="1"/>
  <c r="N2963" i="20" s="1"/>
  <c r="N2964" i="20" s="1"/>
  <c r="N2965" i="20" s="1"/>
  <c r="N2966" i="20" s="1"/>
  <c r="N2967" i="20" s="1"/>
  <c r="N2968" i="20" s="1"/>
  <c r="N2969" i="20" s="1"/>
  <c r="N2970" i="20" s="1"/>
  <c r="N2971" i="20" s="1"/>
  <c r="N2972" i="20" s="1"/>
  <c r="N2973" i="20" s="1"/>
  <c r="N2974" i="20" s="1"/>
  <c r="N2975" i="20" s="1"/>
  <c r="N2976" i="20" s="1"/>
  <c r="N2977" i="20" s="1"/>
  <c r="N2978" i="20" s="1"/>
  <c r="N2979" i="20" s="1"/>
  <c r="N2980" i="20" s="1"/>
  <c r="N2981" i="20" s="1"/>
  <c r="N2982" i="20" s="1"/>
  <c r="N2983" i="20" s="1"/>
  <c r="N2984" i="20" s="1"/>
  <c r="N2985" i="20" s="1"/>
  <c r="N2986" i="20" s="1"/>
  <c r="N2987" i="20" s="1"/>
  <c r="N2988" i="20" s="1"/>
  <c r="N2989" i="20" s="1"/>
  <c r="N2990" i="20" s="1"/>
  <c r="N2991" i="20" s="1"/>
  <c r="N2992" i="20" s="1"/>
  <c r="N2993" i="20" s="1"/>
  <c r="N2994" i="20" s="1"/>
  <c r="N2995" i="20" s="1"/>
  <c r="N2996" i="20" s="1"/>
  <c r="N2997" i="20" s="1"/>
  <c r="N2998" i="20" s="1"/>
  <c r="N2999" i="20" s="1"/>
  <c r="N3000" i="20" s="1"/>
  <c r="N3001" i="20" s="1"/>
  <c r="N3002" i="20" s="1"/>
  <c r="N3003" i="20" s="1"/>
  <c r="N3004" i="20" s="1"/>
  <c r="N3005" i="20" s="1"/>
  <c r="N3006" i="20" s="1"/>
  <c r="N3007" i="20" s="1"/>
  <c r="N3008" i="20" s="1"/>
  <c r="N3009" i="20" s="1"/>
  <c r="N3010" i="20" s="1"/>
  <c r="N3011" i="20" s="1"/>
  <c r="N3012" i="20" s="1"/>
  <c r="N3013" i="20" s="1"/>
  <c r="N3014" i="20" s="1"/>
  <c r="N3015" i="20" s="1"/>
  <c r="N3016" i="20" s="1"/>
  <c r="N3017" i="20" s="1"/>
  <c r="N3018" i="20" s="1"/>
  <c r="N3019" i="20" s="1"/>
  <c r="N3020" i="20" s="1"/>
  <c r="N3021" i="20" s="1"/>
  <c r="N3022" i="20" s="1"/>
  <c r="N3023" i="20" s="1"/>
  <c r="N3024" i="20" s="1"/>
  <c r="N3025" i="20" s="1"/>
  <c r="N3026" i="20" s="1"/>
  <c r="N3027" i="20" s="1"/>
  <c r="N3028" i="20" s="1"/>
  <c r="N3029" i="20" s="1"/>
  <c r="N3030" i="20" s="1"/>
  <c r="N3031" i="20" s="1"/>
  <c r="N3032" i="20" s="1"/>
  <c r="N3033" i="20" s="1"/>
  <c r="N3034" i="20" s="1"/>
  <c r="N3035" i="20" s="1"/>
  <c r="N3036" i="20" s="1"/>
  <c r="N3037" i="20" s="1"/>
  <c r="N3038" i="20" s="1"/>
  <c r="N3039" i="20" s="1"/>
  <c r="N3040" i="20" s="1"/>
  <c r="N3041" i="20" s="1"/>
  <c r="N3042" i="20"/>
  <c r="N3043" i="20" s="1"/>
  <c r="N3044" i="20" s="1"/>
  <c r="N3045" i="20" s="1"/>
  <c r="N3046" i="20" s="1"/>
  <c r="N3047" i="20" s="1"/>
  <c r="N3048" i="20" s="1"/>
  <c r="N3049" i="20" s="1"/>
  <c r="N3050" i="20" s="1"/>
  <c r="N3051" i="20" s="1"/>
  <c r="N3052" i="20" s="1"/>
  <c r="N3053" i="20" s="1"/>
  <c r="N3054" i="20" s="1"/>
  <c r="N3055" i="20" s="1"/>
  <c r="N3056" i="20" s="1"/>
  <c r="N3057" i="20" s="1"/>
  <c r="N3058" i="20" s="1"/>
  <c r="N3059" i="20" s="1"/>
  <c r="N3060" i="20" s="1"/>
  <c r="N3061" i="20" s="1"/>
  <c r="N3062" i="20" s="1"/>
  <c r="N3063" i="20" s="1"/>
  <c r="N3064" i="20" s="1"/>
  <c r="N3065" i="20" s="1"/>
  <c r="N3066" i="20" s="1"/>
  <c r="N3067" i="20" s="1"/>
  <c r="N3068" i="20" s="1"/>
  <c r="N3069" i="20" s="1"/>
  <c r="N3070" i="20" s="1"/>
  <c r="N3071" i="20" s="1"/>
  <c r="N3072" i="20" s="1"/>
  <c r="N3073" i="20" s="1"/>
  <c r="N3074" i="20" s="1"/>
  <c r="N3075" i="20" s="1"/>
  <c r="N3076" i="20" s="1"/>
  <c r="N3077" i="20" s="1"/>
  <c r="N3078" i="20" s="1"/>
  <c r="N3079" i="20" s="1"/>
  <c r="N3080" i="20" s="1"/>
  <c r="N3081" i="20" s="1"/>
  <c r="N3082" i="20" s="1"/>
  <c r="N3083" i="20" s="1"/>
  <c r="N3084" i="20" s="1"/>
  <c r="N3085" i="20" s="1"/>
  <c r="N3086" i="20" s="1"/>
  <c r="N3087" i="20" s="1"/>
  <c r="N3088" i="20" s="1"/>
  <c r="N3089" i="20" s="1"/>
  <c r="N3090" i="20" s="1"/>
  <c r="N3091" i="20" s="1"/>
  <c r="N3092" i="20" s="1"/>
  <c r="N3093" i="20" s="1"/>
  <c r="N3094" i="20" s="1"/>
  <c r="N3095" i="20" s="1"/>
  <c r="N3096" i="20" s="1"/>
  <c r="N3097" i="20" s="1"/>
  <c r="N3098" i="20" s="1"/>
  <c r="N3099" i="20" s="1"/>
  <c r="N3100" i="20" s="1"/>
  <c r="N3101" i="20" s="1"/>
  <c r="N3102" i="20" s="1"/>
  <c r="N3103" i="20" s="1"/>
  <c r="N3104" i="20" s="1"/>
  <c r="N3105" i="20" s="1"/>
  <c r="N3106" i="20" s="1"/>
  <c r="N3107" i="20" s="1"/>
  <c r="N3108" i="20" s="1"/>
  <c r="N3109" i="20" s="1"/>
  <c r="N3110" i="20" s="1"/>
  <c r="N3111" i="20" s="1"/>
  <c r="N3112" i="20" s="1"/>
  <c r="N3113" i="20" s="1"/>
  <c r="N3114" i="20" s="1"/>
  <c r="N3115" i="20" s="1"/>
  <c r="N3116" i="20" s="1"/>
  <c r="N3117" i="20" s="1"/>
  <c r="N3118" i="20" s="1"/>
  <c r="N3119" i="20" s="1"/>
  <c r="N3120" i="20" s="1"/>
  <c r="N3121" i="20" s="1"/>
  <c r="N3122" i="20" s="1"/>
  <c r="N3123" i="20" s="1"/>
  <c r="N3124" i="20" s="1"/>
  <c r="N3125" i="20" s="1"/>
  <c r="N3126" i="20" s="1"/>
  <c r="N3127" i="20" s="1"/>
  <c r="N3128" i="20"/>
  <c r="N3129" i="20" s="1"/>
  <c r="N3130" i="20" s="1"/>
  <c r="N3131" i="20" s="1"/>
  <c r="N3132" i="20" s="1"/>
  <c r="N3133" i="20" s="1"/>
  <c r="N3134" i="20" s="1"/>
  <c r="N3135" i="20" s="1"/>
  <c r="N3136" i="20" s="1"/>
  <c r="N3137" i="20" s="1"/>
  <c r="N3138" i="20" s="1"/>
  <c r="N3139" i="20" s="1"/>
  <c r="N3140" i="20" s="1"/>
  <c r="N3141" i="20" s="1"/>
  <c r="N3142" i="20" s="1"/>
  <c r="N3143" i="20" s="1"/>
  <c r="N3144" i="20" s="1"/>
  <c r="N3145" i="20" s="1"/>
  <c r="N3146" i="20" s="1"/>
  <c r="N3147" i="20" s="1"/>
  <c r="N3148" i="20" s="1"/>
  <c r="N3149" i="20" s="1"/>
  <c r="N3150" i="20" s="1"/>
  <c r="N3151" i="20" s="1"/>
  <c r="N3152" i="20" s="1"/>
  <c r="N3153" i="20" s="1"/>
  <c r="N3154" i="20" s="1"/>
  <c r="N3155" i="20" s="1"/>
  <c r="N3156" i="20" s="1"/>
  <c r="N3157" i="20" s="1"/>
  <c r="N3158" i="20" s="1"/>
  <c r="N3159" i="20" s="1"/>
  <c r="N3160" i="20" s="1"/>
  <c r="N3161" i="20" s="1"/>
  <c r="N3162" i="20" s="1"/>
  <c r="N3163" i="20" s="1"/>
  <c r="N3164" i="20" s="1"/>
  <c r="N3165" i="20" s="1"/>
  <c r="N3166" i="20" s="1"/>
  <c r="N3167" i="20" s="1"/>
  <c r="N3168" i="20" s="1"/>
  <c r="N3169" i="20" s="1"/>
  <c r="N3170" i="20" s="1"/>
  <c r="N3171" i="20" s="1"/>
  <c r="N3172" i="20" s="1"/>
  <c r="N3173" i="20" s="1"/>
  <c r="N3174" i="20" s="1"/>
  <c r="N3175" i="20" s="1"/>
  <c r="N3176" i="20" s="1"/>
  <c r="N3177" i="20" s="1"/>
  <c r="N3178" i="20" s="1"/>
  <c r="N3179" i="20" s="1"/>
  <c r="N3180" i="20" s="1"/>
  <c r="N3181" i="20" s="1"/>
  <c r="N3182" i="20" s="1"/>
  <c r="N3183" i="20"/>
  <c r="N3184" i="20" s="1"/>
  <c r="N3185" i="20" s="1"/>
  <c r="N3186" i="20" s="1"/>
  <c r="N3187" i="20" s="1"/>
  <c r="N3188" i="20" s="1"/>
  <c r="N3189" i="20" s="1"/>
  <c r="N3190" i="20" s="1"/>
  <c r="N3191" i="20" s="1"/>
  <c r="N3192" i="20" s="1"/>
  <c r="N3193" i="20" s="1"/>
  <c r="N3194" i="20" s="1"/>
  <c r="N3195" i="20" s="1"/>
  <c r="N3196" i="20" s="1"/>
  <c r="N3197" i="20" s="1"/>
  <c r="N3198" i="20" s="1"/>
  <c r="N3199" i="20" s="1"/>
  <c r="N3200" i="20" s="1"/>
  <c r="N3201" i="20" s="1"/>
  <c r="N3202" i="20" s="1"/>
  <c r="N3203" i="20" s="1"/>
  <c r="N3204" i="20" s="1"/>
  <c r="N3205" i="20" s="1"/>
  <c r="N3206" i="20" s="1"/>
  <c r="N3207" i="20" s="1"/>
  <c r="N3208" i="20" s="1"/>
  <c r="N3209" i="20" s="1"/>
  <c r="N3210" i="20" s="1"/>
  <c r="N3211" i="20" s="1"/>
  <c r="N3212" i="20" s="1"/>
  <c r="N3213" i="20" s="1"/>
  <c r="N3214" i="20" s="1"/>
  <c r="N3215" i="20" s="1"/>
  <c r="N3216" i="20" s="1"/>
  <c r="N3217" i="20" s="1"/>
  <c r="N3218" i="20" s="1"/>
  <c r="N3219" i="20" s="1"/>
  <c r="N3220" i="20" s="1"/>
  <c r="N3221" i="20" s="1"/>
  <c r="N3222" i="20" s="1"/>
  <c r="N3223" i="20" s="1"/>
  <c r="N3224" i="20" s="1"/>
  <c r="N3225" i="20"/>
  <c r="N3226" i="20" s="1"/>
  <c r="N3227" i="20" s="1"/>
  <c r="N3228" i="20" s="1"/>
  <c r="N3229" i="20" s="1"/>
  <c r="N3230" i="20" s="1"/>
  <c r="N3231" i="20" s="1"/>
  <c r="N3232" i="20" s="1"/>
  <c r="N3233" i="20" s="1"/>
  <c r="N3234" i="20" s="1"/>
  <c r="N3235" i="20" s="1"/>
  <c r="N3236" i="20" s="1"/>
  <c r="N3237" i="20" s="1"/>
  <c r="N3238" i="20" s="1"/>
  <c r="N3239" i="20" s="1"/>
  <c r="N3240" i="20" s="1"/>
  <c r="N3241" i="20" s="1"/>
  <c r="N3242" i="20" s="1"/>
  <c r="N3243" i="20" s="1"/>
  <c r="N3244" i="20" s="1"/>
  <c r="N3245" i="20" s="1"/>
  <c r="N3246" i="20" s="1"/>
  <c r="N3247" i="20" s="1"/>
  <c r="N3248" i="20" s="1"/>
  <c r="N3249" i="20" s="1"/>
  <c r="N3250" i="20" s="1"/>
  <c r="N3251" i="20" s="1"/>
  <c r="N3252" i="20" s="1"/>
  <c r="N3253" i="20" s="1"/>
  <c r="N3254" i="20" s="1"/>
  <c r="N3255" i="20" s="1"/>
  <c r="N3256" i="20" s="1"/>
  <c r="N3257" i="20" s="1"/>
  <c r="N3258" i="20" s="1"/>
  <c r="N3259" i="20" s="1"/>
  <c r="N3260" i="20" s="1"/>
  <c r="N3261" i="20" s="1"/>
  <c r="N3262" i="20" s="1"/>
  <c r="N3263" i="20" s="1"/>
  <c r="N3264" i="20" s="1"/>
  <c r="N3265" i="20" s="1"/>
  <c r="N3266" i="20" s="1"/>
  <c r="N3267" i="20"/>
  <c r="N3268" i="20" s="1"/>
  <c r="N3269" i="20" s="1"/>
  <c r="N3270" i="20" s="1"/>
  <c r="N3271" i="20" s="1"/>
  <c r="N3272" i="20" s="1"/>
  <c r="N3273" i="20" s="1"/>
  <c r="N3274" i="20" s="1"/>
  <c r="N3275" i="20" s="1"/>
  <c r="N3276" i="20" s="1"/>
  <c r="N3277" i="20" s="1"/>
  <c r="N3278" i="20" s="1"/>
  <c r="N3279" i="20" s="1"/>
  <c r="N3280" i="20" s="1"/>
  <c r="N3281" i="20" s="1"/>
  <c r="N3282" i="20" s="1"/>
  <c r="N3283" i="20" s="1"/>
  <c r="N3284" i="20" s="1"/>
  <c r="N3285" i="20" s="1"/>
  <c r="N3286" i="20" s="1"/>
  <c r="N3287" i="20" s="1"/>
  <c r="N3288" i="20" s="1"/>
  <c r="N3289" i="20" s="1"/>
  <c r="N3290" i="20" s="1"/>
  <c r="N3291" i="20" s="1"/>
  <c r="N3292" i="20" s="1"/>
  <c r="N3293" i="20" s="1"/>
  <c r="N3294" i="20" s="1"/>
  <c r="N3295" i="20" s="1"/>
  <c r="N3296" i="20" s="1"/>
  <c r="N3297" i="20" s="1"/>
  <c r="N3298" i="20" s="1"/>
  <c r="N3299" i="20" s="1"/>
  <c r="N3300" i="20" s="1"/>
  <c r="N3301" i="20" s="1"/>
  <c r="N3302" i="20" s="1"/>
  <c r="N3303" i="20" s="1"/>
  <c r="N3304" i="20" s="1"/>
  <c r="N3305" i="20" s="1"/>
  <c r="N3306" i="20" s="1"/>
  <c r="N3307" i="20" s="1"/>
  <c r="N3308" i="20" s="1"/>
  <c r="N3309" i="20" s="1"/>
  <c r="N3310" i="20" s="1"/>
  <c r="N3311" i="20"/>
  <c r="N3312" i="20" s="1"/>
  <c r="N3313" i="20" s="1"/>
  <c r="N3314" i="20" s="1"/>
  <c r="N3315" i="20" s="1"/>
  <c r="N3316" i="20" s="1"/>
  <c r="N3317" i="20" s="1"/>
  <c r="N3318" i="20" s="1"/>
  <c r="N3319" i="20" s="1"/>
  <c r="N3320" i="20" s="1"/>
  <c r="N3321" i="20" s="1"/>
  <c r="N3322" i="20" s="1"/>
  <c r="N3323" i="20" s="1"/>
  <c r="N3324" i="20" s="1"/>
  <c r="N3325" i="20" s="1"/>
  <c r="N3326" i="20" s="1"/>
  <c r="N3327" i="20" s="1"/>
  <c r="N3328" i="20" s="1"/>
  <c r="N3329" i="20" s="1"/>
  <c r="N3330" i="20" s="1"/>
  <c r="N3331" i="20" s="1"/>
  <c r="N3332" i="20" s="1"/>
  <c r="N3333" i="20" s="1"/>
  <c r="N3334" i="20" s="1"/>
  <c r="N3335" i="20" s="1"/>
  <c r="N3336" i="20" s="1"/>
  <c r="N3337" i="20" s="1"/>
  <c r="N3338" i="20" s="1"/>
  <c r="N3339" i="20" s="1"/>
  <c r="N3340" i="20" s="1"/>
  <c r="N3341" i="20" s="1"/>
  <c r="N3342" i="20" s="1"/>
  <c r="N3343" i="20" s="1"/>
  <c r="N3344" i="20" s="1"/>
  <c r="N3345" i="20" s="1"/>
  <c r="N3346" i="20" s="1"/>
  <c r="N3347" i="20" s="1"/>
  <c r="N3348" i="20" s="1"/>
  <c r="N3349" i="20" s="1"/>
  <c r="N3350" i="20" s="1"/>
  <c r="N3351" i="20" s="1"/>
  <c r="N3352" i="20" s="1"/>
  <c r="N3353" i="20"/>
  <c r="N3354" i="20" s="1"/>
  <c r="N3355" i="20" s="1"/>
  <c r="N3356" i="20" s="1"/>
  <c r="N3357" i="20" s="1"/>
  <c r="N3358" i="20" s="1"/>
  <c r="N3359" i="20" s="1"/>
  <c r="N3360" i="20" s="1"/>
  <c r="N3361" i="20" s="1"/>
  <c r="N3362" i="20" s="1"/>
  <c r="N3363" i="20" s="1"/>
  <c r="N3364" i="20" s="1"/>
  <c r="N3365" i="20" s="1"/>
  <c r="N3366" i="20" s="1"/>
  <c r="N3367" i="20" s="1"/>
  <c r="N3368" i="20" s="1"/>
  <c r="N3369" i="20" s="1"/>
  <c r="N3370" i="20" s="1"/>
  <c r="N3371" i="20" s="1"/>
  <c r="N3372" i="20" s="1"/>
  <c r="N3373" i="20" s="1"/>
  <c r="N3374" i="20" s="1"/>
  <c r="N3375" i="20" s="1"/>
  <c r="N3376" i="20" s="1"/>
  <c r="N3377" i="20" s="1"/>
  <c r="N3378" i="20" s="1"/>
  <c r="N3379" i="20" s="1"/>
  <c r="N3380" i="20" s="1"/>
  <c r="N3381" i="20" s="1"/>
  <c r="N3382" i="20" s="1"/>
  <c r="N3383" i="20" s="1"/>
  <c r="N3384" i="20" s="1"/>
  <c r="N3385" i="20" s="1"/>
  <c r="N3386" i="20" s="1"/>
  <c r="N3387" i="20" s="1"/>
  <c r="N3388" i="20" s="1"/>
  <c r="N3389" i="20" s="1"/>
  <c r="N3390" i="20" s="1"/>
  <c r="N3391" i="20" s="1"/>
  <c r="N3392" i="20" s="1"/>
  <c r="N3393" i="20" s="1"/>
  <c r="N3394" i="20"/>
  <c r="N3395" i="20" s="1"/>
  <c r="N3396" i="20" s="1"/>
  <c r="N3397" i="20" s="1"/>
  <c r="N3398" i="20" s="1"/>
  <c r="N3399" i="20" s="1"/>
  <c r="N3400" i="20" s="1"/>
  <c r="N3401" i="20" s="1"/>
  <c r="N3402" i="20" s="1"/>
  <c r="N3403" i="20" s="1"/>
  <c r="N3404" i="20" s="1"/>
  <c r="N3405" i="20" s="1"/>
  <c r="N3406" i="20" s="1"/>
  <c r="N3407" i="20" s="1"/>
  <c r="N3408" i="20" s="1"/>
  <c r="N3409" i="20" s="1"/>
  <c r="N3410" i="20" s="1"/>
  <c r="N3411" i="20" s="1"/>
  <c r="N3412" i="20" s="1"/>
  <c r="N3413" i="20" s="1"/>
  <c r="N3414" i="20" s="1"/>
  <c r="N3415" i="20" s="1"/>
  <c r="N3416" i="20" s="1"/>
  <c r="N3417" i="20" s="1"/>
  <c r="N3418" i="20" s="1"/>
  <c r="N3419" i="20" s="1"/>
  <c r="N3420" i="20" s="1"/>
  <c r="N3421" i="20" s="1"/>
  <c r="N3422" i="20" s="1"/>
  <c r="N3423" i="20"/>
  <c r="N3424" i="20" s="1"/>
  <c r="N3425" i="20" s="1"/>
  <c r="N3426" i="20" s="1"/>
  <c r="N3427" i="20" s="1"/>
  <c r="N3428" i="20" s="1"/>
  <c r="N3429" i="20" s="1"/>
  <c r="N3430" i="20" s="1"/>
  <c r="N3431" i="20" s="1"/>
  <c r="N3432" i="20" s="1"/>
  <c r="N3433" i="20" s="1"/>
  <c r="N3434" i="20" s="1"/>
  <c r="N3435" i="20" s="1"/>
  <c r="N3436" i="20" s="1"/>
  <c r="N3437" i="20" s="1"/>
  <c r="N3438" i="20" s="1"/>
  <c r="N3439" i="20" s="1"/>
  <c r="N3440" i="20" s="1"/>
  <c r="N3441" i="20" s="1"/>
  <c r="N3442" i="20" s="1"/>
  <c r="N3443" i="20" s="1"/>
  <c r="N3444" i="20" s="1"/>
  <c r="N3445" i="20" s="1"/>
  <c r="N3446" i="20" s="1"/>
  <c r="N3447" i="20" s="1"/>
  <c r="N3448" i="20" s="1"/>
  <c r="N3449" i="20"/>
  <c r="N3450" i="20" s="1"/>
  <c r="N3451" i="20" s="1"/>
  <c r="N3452" i="20" s="1"/>
  <c r="N3453" i="20" s="1"/>
  <c r="N3454" i="20" s="1"/>
  <c r="N3455" i="20" s="1"/>
  <c r="N3456" i="20" s="1"/>
  <c r="N3457" i="20" s="1"/>
  <c r="N3458" i="20" s="1"/>
  <c r="N3459" i="20" s="1"/>
  <c r="N3460" i="20" s="1"/>
  <c r="N3461" i="20" s="1"/>
  <c r="N3462" i="20" s="1"/>
  <c r="N3463" i="20" s="1"/>
  <c r="N3464" i="20" s="1"/>
  <c r="N3465" i="20" s="1"/>
  <c r="N3466" i="20" s="1"/>
  <c r="N3467" i="20" s="1"/>
  <c r="N3468" i="20" s="1"/>
  <c r="N3469" i="20" s="1"/>
  <c r="N3470" i="20" s="1"/>
  <c r="N3471" i="20" s="1"/>
  <c r="N3472" i="20" s="1"/>
  <c r="N3473" i="20" s="1"/>
  <c r="N3474" i="20" s="1"/>
  <c r="N3475" i="20" s="1"/>
  <c r="N3476" i="20" s="1"/>
  <c r="N3477" i="20" s="1"/>
  <c r="N3478" i="20" s="1"/>
  <c r="N3479" i="20" s="1"/>
  <c r="N3480" i="20"/>
  <c r="N3481" i="20" s="1"/>
  <c r="N3482" i="20" s="1"/>
  <c r="N3483" i="20" s="1"/>
  <c r="N3484" i="20" s="1"/>
  <c r="N3485" i="20" s="1"/>
  <c r="N3486" i="20" s="1"/>
  <c r="N3487" i="20" s="1"/>
  <c r="N3488" i="20" s="1"/>
  <c r="N3489" i="20" s="1"/>
  <c r="N3490" i="20" s="1"/>
  <c r="N3491" i="20" s="1"/>
  <c r="N3492" i="20" s="1"/>
  <c r="N3493" i="20" s="1"/>
  <c r="N3494" i="20" s="1"/>
  <c r="N3495" i="20" s="1"/>
  <c r="N3496" i="20" s="1"/>
  <c r="N3497" i="20" s="1"/>
  <c r="N3498" i="20" s="1"/>
  <c r="N3499" i="20" s="1"/>
  <c r="N3500" i="20" s="1"/>
  <c r="N3501" i="20" s="1"/>
  <c r="N3502" i="20" s="1"/>
  <c r="N3503" i="20" s="1"/>
  <c r="N3504" i="20" s="1"/>
  <c r="N3505" i="20" s="1"/>
  <c r="N3506" i="20" s="1"/>
  <c r="N3507" i="20"/>
  <c r="N3508" i="20" s="1"/>
  <c r="N3509" i="20" s="1"/>
  <c r="N3510" i="20" s="1"/>
  <c r="N3511" i="20" s="1"/>
  <c r="N3512" i="20" s="1"/>
  <c r="N3513" i="20" s="1"/>
  <c r="N3514" i="20" s="1"/>
  <c r="N3515" i="20" s="1"/>
  <c r="N3516" i="20" s="1"/>
  <c r="N3517" i="20" s="1"/>
  <c r="N3518" i="20" s="1"/>
  <c r="N3519" i="20" s="1"/>
  <c r="N3520" i="20" s="1"/>
  <c r="N3521" i="20" s="1"/>
  <c r="N3522" i="20" s="1"/>
  <c r="N3523" i="20" s="1"/>
  <c r="N3524" i="20" s="1"/>
  <c r="N3525" i="20" s="1"/>
  <c r="N3526" i="20" s="1"/>
  <c r="N3527" i="20" s="1"/>
  <c r="N3528" i="20" s="1"/>
  <c r="N3529" i="20" s="1"/>
  <c r="N3530" i="20" s="1"/>
  <c r="N3531" i="20" s="1"/>
  <c r="N3532" i="20" s="1"/>
  <c r="N3533" i="20" s="1"/>
  <c r="N3534" i="20" s="1"/>
  <c r="N3535" i="20"/>
  <c r="N3536" i="20" s="1"/>
  <c r="N3537" i="20" s="1"/>
  <c r="N3538" i="20" s="1"/>
  <c r="N3539" i="20" s="1"/>
  <c r="N3540" i="20" s="1"/>
  <c r="N3541" i="20" s="1"/>
  <c r="N3542" i="20" s="1"/>
  <c r="N3543" i="20" s="1"/>
  <c r="N3544" i="20" s="1"/>
  <c r="N3545" i="20" s="1"/>
  <c r="N3546" i="20" s="1"/>
  <c r="N3547" i="20" s="1"/>
  <c r="N3548" i="20" s="1"/>
  <c r="N3549" i="20" s="1"/>
  <c r="N3550" i="20" s="1"/>
  <c r="N3551" i="20" s="1"/>
  <c r="N23" i="18"/>
  <c r="N24" i="18" s="1"/>
  <c r="N25" i="18" s="1"/>
  <c r="N26" i="18"/>
  <c r="N27" i="18" s="1"/>
  <c r="N28" i="18"/>
  <c r="N29" i="18"/>
  <c r="N30" i="18"/>
  <c r="N31" i="18"/>
  <c r="N32" i="18"/>
  <c r="N33" i="18" s="1"/>
  <c r="N34" i="18" s="1"/>
  <c r="N35" i="18" s="1"/>
  <c r="N36" i="18" s="1"/>
  <c r="N37" i="18" s="1"/>
  <c r="N38" i="18" s="1"/>
  <c r="N39" i="18" s="1"/>
  <c r="N40" i="18" s="1"/>
  <c r="N41" i="18" s="1"/>
  <c r="N42" i="18" s="1"/>
  <c r="N43" i="18" s="1"/>
  <c r="N44" i="18" s="1"/>
  <c r="N45" i="18" s="1"/>
  <c r="N46" i="18"/>
  <c r="N47" i="18" s="1"/>
  <c r="N48" i="18" s="1"/>
  <c r="N49" i="18" s="1"/>
  <c r="N50" i="18" s="1"/>
  <c r="N51" i="18" s="1"/>
  <c r="N52" i="18" s="1"/>
  <c r="N53" i="18" s="1"/>
  <c r="N54" i="18" s="1"/>
  <c r="N55" i="18" s="1"/>
  <c r="N56" i="18" s="1"/>
  <c r="N57" i="18"/>
  <c r="N58" i="18" s="1"/>
  <c r="N59" i="18" s="1"/>
  <c r="N60" i="18" s="1"/>
  <c r="N61" i="18" s="1"/>
  <c r="N62" i="18" s="1"/>
  <c r="N63" i="18" s="1"/>
  <c r="N64" i="18" s="1"/>
  <c r="N65" i="18" s="1"/>
  <c r="N66" i="18" s="1"/>
  <c r="N67" i="18" s="1"/>
  <c r="N68" i="18" s="1"/>
  <c r="N69" i="18"/>
  <c r="N70" i="18" s="1"/>
  <c r="N71" i="18" s="1"/>
  <c r="N72" i="18" s="1"/>
  <c r="N73" i="18" s="1"/>
  <c r="N74" i="18" s="1"/>
  <c r="N75" i="18" s="1"/>
  <c r="N76" i="18" s="1"/>
  <c r="N77" i="18" s="1"/>
  <c r="N78" i="18" s="1"/>
  <c r="N79" i="18" s="1"/>
  <c r="N80" i="18" s="1"/>
  <c r="N81" i="18" s="1"/>
  <c r="N82" i="18"/>
  <c r="N83" i="18" s="1"/>
  <c r="N84" i="18" s="1"/>
  <c r="N85" i="18" s="1"/>
  <c r="N86" i="18" s="1"/>
  <c r="N87" i="18" s="1"/>
  <c r="N88" i="18" s="1"/>
  <c r="N89" i="18" s="1"/>
  <c r="N90" i="18" s="1"/>
  <c r="N91" i="18" s="1"/>
  <c r="N92" i="18" s="1"/>
  <c r="N93" i="18" s="1"/>
  <c r="N94" i="18"/>
  <c r="N95" i="18" s="1"/>
  <c r="N96" i="18" s="1"/>
  <c r="N97" i="18" s="1"/>
  <c r="N98" i="18" s="1"/>
  <c r="N99" i="18" s="1"/>
  <c r="N100" i="18" s="1"/>
  <c r="N101" i="18" s="1"/>
  <c r="N102" i="18" s="1"/>
  <c r="N103" i="18" s="1"/>
  <c r="N104" i="18" s="1"/>
  <c r="N105" i="18" s="1"/>
  <c r="N106" i="18" s="1"/>
  <c r="N107" i="18" s="1"/>
  <c r="N108" i="18" s="1"/>
  <c r="N109" i="18" s="1"/>
  <c r="N110" i="18" s="1"/>
  <c r="N111" i="18" s="1"/>
  <c r="N112" i="18" s="1"/>
  <c r="N113" i="18" s="1"/>
  <c r="N114" i="18" s="1"/>
  <c r="N115" i="18" s="1"/>
  <c r="N116" i="18" s="1"/>
  <c r="N117" i="18" s="1"/>
  <c r="N118" i="18" s="1"/>
  <c r="N119" i="18" s="1"/>
  <c r="N120" i="18" s="1"/>
  <c r="N121" i="18" s="1"/>
  <c r="N122" i="18" s="1"/>
  <c r="N123" i="18" s="1"/>
  <c r="N124" i="18" s="1"/>
  <c r="N125" i="18" s="1"/>
  <c r="N126" i="18" s="1"/>
  <c r="N127" i="18" s="1"/>
  <c r="N128" i="18" s="1"/>
  <c r="N129" i="18" s="1"/>
  <c r="N130" i="18" s="1"/>
  <c r="N131" i="18" s="1"/>
  <c r="N132" i="18" s="1"/>
  <c r="N133" i="18" s="1"/>
  <c r="N134" i="18" s="1"/>
  <c r="N135" i="18" s="1"/>
  <c r="N136" i="18" s="1"/>
  <c r="N137" i="18" s="1"/>
  <c r="N138" i="18"/>
  <c r="N139" i="18" s="1"/>
  <c r="N140" i="18" s="1"/>
  <c r="N141" i="18" s="1"/>
  <c r="N142" i="18" s="1"/>
  <c r="N143" i="18" s="1"/>
  <c r="N144" i="18" s="1"/>
  <c r="N145" i="18" s="1"/>
  <c r="N146" i="18" s="1"/>
  <c r="N147" i="18" s="1"/>
  <c r="N148" i="18" s="1"/>
  <c r="N149" i="18" s="1"/>
  <c r="N150" i="18" s="1"/>
  <c r="N151" i="18" s="1"/>
  <c r="N152" i="18" s="1"/>
  <c r="N153" i="18" s="1"/>
  <c r="N154" i="18" s="1"/>
  <c r="N155" i="18" s="1"/>
  <c r="N156" i="18" s="1"/>
  <c r="N157" i="18" s="1"/>
  <c r="N158" i="18" s="1"/>
  <c r="N159" i="18" s="1"/>
  <c r="N160" i="18" s="1"/>
  <c r="N161" i="18" s="1"/>
  <c r="N162" i="18" s="1"/>
  <c r="N163" i="18" s="1"/>
  <c r="N164" i="18" s="1"/>
  <c r="N165" i="18" s="1"/>
  <c r="N166" i="18" s="1"/>
  <c r="N167" i="18" s="1"/>
  <c r="N168" i="18"/>
  <c r="N169" i="18" s="1"/>
  <c r="N170" i="18" s="1"/>
  <c r="N171" i="18" s="1"/>
  <c r="N172" i="18" s="1"/>
  <c r="N173" i="18" s="1"/>
  <c r="N174" i="18" s="1"/>
  <c r="N175" i="18" s="1"/>
  <c r="N176" i="18" s="1"/>
  <c r="N177" i="18" s="1"/>
  <c r="N178" i="18" s="1"/>
  <c r="N179" i="18" s="1"/>
  <c r="N180" i="18" s="1"/>
  <c r="N181" i="18" s="1"/>
  <c r="N182" i="18" s="1"/>
  <c r="N183" i="18" s="1"/>
  <c r="N184" i="18" s="1"/>
  <c r="N185" i="18" s="1"/>
  <c r="N186" i="18" s="1"/>
  <c r="N187" i="18" s="1"/>
  <c r="N188" i="18" s="1"/>
  <c r="N189" i="18" s="1"/>
  <c r="N190" i="18" s="1"/>
  <c r="N191" i="18" s="1"/>
  <c r="N192" i="18" s="1"/>
  <c r="N193" i="18" s="1"/>
  <c r="N194" i="18" s="1"/>
  <c r="N195" i="18" s="1"/>
  <c r="N196" i="18" s="1"/>
  <c r="N197" i="18" s="1"/>
  <c r="N198" i="18" s="1"/>
  <c r="N199" i="18" s="1"/>
  <c r="N200" i="18" s="1"/>
  <c r="N201" i="18" s="1"/>
  <c r="N202" i="18" s="1"/>
  <c r="N203" i="18" s="1"/>
  <c r="N204" i="18"/>
  <c r="N205" i="18" s="1"/>
  <c r="N206" i="18" s="1"/>
  <c r="N207" i="18" s="1"/>
  <c r="N208" i="18" s="1"/>
  <c r="N209" i="18" s="1"/>
  <c r="N210" i="18" s="1"/>
  <c r="N211" i="18" s="1"/>
  <c r="N212" i="18" s="1"/>
  <c r="N213" i="18" s="1"/>
  <c r="N214" i="18" s="1"/>
  <c r="N215" i="18" s="1"/>
  <c r="N216" i="18" s="1"/>
  <c r="N217" i="18" s="1"/>
  <c r="N218" i="18" s="1"/>
  <c r="N219" i="18" s="1"/>
  <c r="N220" i="18" s="1"/>
  <c r="N221" i="18" s="1"/>
  <c r="N222" i="18" s="1"/>
  <c r="N223" i="18" s="1"/>
  <c r="N224" i="18" s="1"/>
  <c r="N225" i="18" s="1"/>
  <c r="N226" i="18" s="1"/>
  <c r="N227" i="18" s="1"/>
  <c r="N228" i="18" s="1"/>
  <c r="N229" i="18" s="1"/>
  <c r="N230" i="18" s="1"/>
  <c r="N231" i="18" s="1"/>
  <c r="N232" i="18" s="1"/>
  <c r="N233" i="18" s="1"/>
  <c r="N234" i="18" s="1"/>
  <c r="N235" i="18" s="1"/>
  <c r="N236" i="18" s="1"/>
  <c r="N237" i="18"/>
  <c r="N238" i="18" s="1"/>
  <c r="N239" i="18" s="1"/>
  <c r="N240" i="18" s="1"/>
  <c r="N241" i="18" s="1"/>
  <c r="N242" i="18" s="1"/>
  <c r="N243" i="18" s="1"/>
  <c r="N244" i="18" s="1"/>
  <c r="N245" i="18" s="1"/>
  <c r="N246" i="18" s="1"/>
  <c r="N247" i="18" s="1"/>
  <c r="N248" i="18" s="1"/>
  <c r="N249" i="18" s="1"/>
  <c r="N250" i="18" s="1"/>
  <c r="N251" i="18" s="1"/>
  <c r="N252" i="18" s="1"/>
  <c r="N253" i="18" s="1"/>
  <c r="N254" i="18" s="1"/>
  <c r="N255" i="18" s="1"/>
  <c r="N256" i="18" s="1"/>
  <c r="N257" i="18" s="1"/>
  <c r="N258" i="18" s="1"/>
  <c r="N259" i="18" s="1"/>
  <c r="N260" i="18" s="1"/>
  <c r="N261" i="18" s="1"/>
  <c r="N262" i="18" s="1"/>
  <c r="N263" i="18" s="1"/>
  <c r="N264" i="18" s="1"/>
  <c r="N265" i="18" s="1"/>
  <c r="N266" i="18"/>
  <c r="N267" i="18" s="1"/>
  <c r="N268" i="18" s="1"/>
  <c r="N269" i="18" s="1"/>
  <c r="N270" i="18" s="1"/>
  <c r="N271" i="18" s="1"/>
  <c r="N272" i="18" s="1"/>
  <c r="N273" i="18" s="1"/>
  <c r="N274" i="18" s="1"/>
  <c r="N275" i="18" s="1"/>
  <c r="N276" i="18" s="1"/>
  <c r="N277" i="18" s="1"/>
  <c r="N278" i="18" s="1"/>
  <c r="N279" i="18" s="1"/>
  <c r="N280" i="18" s="1"/>
  <c r="N281" i="18" s="1"/>
  <c r="N282" i="18" s="1"/>
  <c r="N283" i="18" s="1"/>
  <c r="N284" i="18" s="1"/>
  <c r="N285" i="18" s="1"/>
  <c r="N286" i="18" s="1"/>
  <c r="N287" i="18" s="1"/>
  <c r="N288" i="18" s="1"/>
  <c r="N289" i="18" s="1"/>
  <c r="N290" i="18" s="1"/>
  <c r="N291" i="18" s="1"/>
  <c r="N292" i="18" s="1"/>
  <c r="N293" i="18" s="1"/>
  <c r="N294" i="18" s="1"/>
  <c r="N295" i="18" s="1"/>
  <c r="N296" i="18" s="1"/>
  <c r="N297" i="18" s="1"/>
  <c r="N298" i="18" s="1"/>
  <c r="N299" i="18" s="1"/>
  <c r="N300" i="18" s="1"/>
  <c r="N301" i="18" s="1"/>
  <c r="N302" i="18"/>
  <c r="N303" i="18" s="1"/>
  <c r="N304" i="18" s="1"/>
  <c r="N305" i="18" s="1"/>
  <c r="N306" i="18" s="1"/>
  <c r="N307" i="18" s="1"/>
  <c r="N308" i="18" s="1"/>
  <c r="N309" i="18" s="1"/>
  <c r="N310" i="18" s="1"/>
  <c r="N311" i="18" s="1"/>
  <c r="N312" i="18" s="1"/>
  <c r="N313" i="18" s="1"/>
  <c r="N314" i="18" s="1"/>
  <c r="N315" i="18" s="1"/>
  <c r="N316" i="18" s="1"/>
  <c r="N317" i="18" s="1"/>
  <c r="N318" i="18" s="1"/>
  <c r="N319" i="18" s="1"/>
  <c r="N320" i="18" s="1"/>
  <c r="N321" i="18" s="1"/>
  <c r="N322" i="18" s="1"/>
  <c r="N323" i="18" s="1"/>
  <c r="N324" i="18" s="1"/>
  <c r="N325" i="18" s="1"/>
  <c r="N326" i="18" s="1"/>
  <c r="N327" i="18" s="1"/>
  <c r="N328" i="18" s="1"/>
  <c r="N329" i="18"/>
  <c r="N330" i="18" s="1"/>
  <c r="N331" i="18" s="1"/>
  <c r="N332" i="18" s="1"/>
  <c r="N333" i="18" s="1"/>
  <c r="N334" i="18" s="1"/>
  <c r="N335" i="18" s="1"/>
  <c r="N336" i="18" s="1"/>
  <c r="N337" i="18" s="1"/>
  <c r="N338" i="18" s="1"/>
  <c r="N339" i="18" s="1"/>
  <c r="N340" i="18" s="1"/>
  <c r="N341" i="18" s="1"/>
  <c r="N342" i="18" s="1"/>
  <c r="N343" i="18" s="1"/>
  <c r="N344" i="18" s="1"/>
  <c r="N345" i="18" s="1"/>
  <c r="N346" i="18" s="1"/>
  <c r="N347" i="18" s="1"/>
  <c r="N348" i="18" s="1"/>
  <c r="N349" i="18" s="1"/>
  <c r="N350" i="18" s="1"/>
  <c r="N351" i="18" s="1"/>
  <c r="N352" i="18" s="1"/>
  <c r="N353" i="18" s="1"/>
  <c r="N354" i="18" s="1"/>
  <c r="N355" i="18" s="1"/>
  <c r="N356" i="18" s="1"/>
  <c r="N357" i="18"/>
  <c r="N358" i="18" s="1"/>
  <c r="N359" i="18" s="1"/>
  <c r="N360" i="18" s="1"/>
  <c r="N361" i="18" s="1"/>
  <c r="N362" i="18" s="1"/>
  <c r="N363" i="18" s="1"/>
  <c r="N364" i="18" s="1"/>
  <c r="N365" i="18" s="1"/>
  <c r="N366" i="18" s="1"/>
  <c r="N367" i="18" s="1"/>
  <c r="N368" i="18" s="1"/>
  <c r="N369" i="18" s="1"/>
  <c r="N370" i="18" s="1"/>
  <c r="N371" i="18" s="1"/>
  <c r="N372" i="18" s="1"/>
  <c r="N373" i="18" s="1"/>
  <c r="N374" i="18" s="1"/>
  <c r="N375" i="18" s="1"/>
  <c r="N376" i="18" s="1"/>
  <c r="N377" i="18" s="1"/>
  <c r="N378" i="18" s="1"/>
  <c r="N379" i="18" s="1"/>
  <c r="N380" i="18" s="1"/>
  <c r="N381" i="18" s="1"/>
  <c r="N382" i="18" s="1"/>
  <c r="N383" i="18" s="1"/>
  <c r="N384" i="18" s="1"/>
  <c r="N385" i="18" s="1"/>
  <c r="N386" i="18"/>
  <c r="N387" i="18" s="1"/>
  <c r="N388" i="18" s="1"/>
  <c r="N389" i="18" s="1"/>
  <c r="N390" i="18" s="1"/>
  <c r="N391" i="18" s="1"/>
  <c r="N392" i="18" s="1"/>
  <c r="N393" i="18" s="1"/>
  <c r="N394" i="18" s="1"/>
  <c r="N395" i="18" s="1"/>
  <c r="N396" i="18" s="1"/>
  <c r="N397" i="18" s="1"/>
  <c r="N398" i="18" s="1"/>
  <c r="N399" i="18" s="1"/>
  <c r="N400" i="18" s="1"/>
  <c r="N401" i="18" s="1"/>
  <c r="N402" i="18" s="1"/>
  <c r="N403" i="18" s="1"/>
  <c r="N404" i="18" s="1"/>
  <c r="N405" i="18" s="1"/>
  <c r="N406" i="18" s="1"/>
  <c r="N407" i="18" s="1"/>
  <c r="N408" i="18" s="1"/>
  <c r="N409" i="18" s="1"/>
  <c r="N410" i="18" s="1"/>
  <c r="N411" i="18" s="1"/>
  <c r="N412" i="18" s="1"/>
  <c r="N413" i="18" s="1"/>
  <c r="N414" i="18" s="1"/>
  <c r="N415" i="18"/>
  <c r="N416" i="18" s="1"/>
  <c r="N417" i="18" s="1"/>
  <c r="N418" i="18" s="1"/>
  <c r="N419" i="18" s="1"/>
  <c r="N420" i="18" s="1"/>
  <c r="N421" i="18" s="1"/>
  <c r="N422" i="18" s="1"/>
  <c r="N423" i="18" s="1"/>
  <c r="N424" i="18" s="1"/>
  <c r="N425" i="18" s="1"/>
  <c r="N426" i="18" s="1"/>
  <c r="N427" i="18" s="1"/>
  <c r="N428" i="18" s="1"/>
  <c r="N429" i="18" s="1"/>
  <c r="N430" i="18" s="1"/>
  <c r="N431" i="18" s="1"/>
  <c r="N432" i="18" s="1"/>
  <c r="N433" i="18" s="1"/>
  <c r="N434" i="18" s="1"/>
  <c r="N435" i="18" s="1"/>
  <c r="N436" i="18" s="1"/>
  <c r="N437" i="18" s="1"/>
  <c r="N438" i="18" s="1"/>
  <c r="N439" i="18" s="1"/>
  <c r="N440" i="18"/>
  <c r="N441" i="18" s="1"/>
  <c r="N442" i="18" s="1"/>
  <c r="N443" i="18" s="1"/>
  <c r="N444" i="18" s="1"/>
  <c r="N445" i="18" s="1"/>
  <c r="N446" i="18" s="1"/>
  <c r="N447" i="18" s="1"/>
  <c r="N448" i="18" s="1"/>
  <c r="N449" i="18" s="1"/>
  <c r="N450" i="18" s="1"/>
  <c r="N451" i="18" s="1"/>
  <c r="N452" i="18" s="1"/>
  <c r="N453" i="18" s="1"/>
  <c r="N454" i="18" s="1"/>
  <c r="N455" i="18" s="1"/>
  <c r="N456" i="18" s="1"/>
  <c r="N457" i="18" s="1"/>
  <c r="N458" i="18"/>
  <c r="N459" i="18" s="1"/>
  <c r="N460" i="18" s="1"/>
  <c r="N461" i="18" s="1"/>
  <c r="N462" i="18" s="1"/>
  <c r="N463" i="18" s="1"/>
  <c r="N464" i="18" s="1"/>
  <c r="N465" i="18" s="1"/>
  <c r="N466" i="18" s="1"/>
  <c r="N467" i="18" s="1"/>
  <c r="N468" i="18" s="1"/>
  <c r="N469" i="18" s="1"/>
  <c r="N470" i="18" s="1"/>
  <c r="N471" i="18" s="1"/>
  <c r="N472" i="18" s="1"/>
  <c r="N473" i="18"/>
  <c r="N474" i="18" s="1"/>
  <c r="N475" i="18" s="1"/>
  <c r="N476" i="18" s="1"/>
  <c r="N477" i="18" s="1"/>
  <c r="N478" i="18" s="1"/>
  <c r="N479" i="18" s="1"/>
  <c r="N480" i="18" s="1"/>
  <c r="N481" i="18" s="1"/>
  <c r="N482" i="18" s="1"/>
  <c r="N483" i="18" s="1"/>
  <c r="N484" i="18" s="1"/>
  <c r="N485" i="18" s="1"/>
  <c r="N486" i="18" s="1"/>
  <c r="N487" i="18" s="1"/>
  <c r="N488" i="18" s="1"/>
  <c r="N489" i="18" s="1"/>
  <c r="N490" i="18" s="1"/>
  <c r="N491" i="18" s="1"/>
  <c r="N492" i="18" s="1"/>
  <c r="N493" i="18"/>
  <c r="N494" i="18" s="1"/>
  <c r="N495" i="18" s="1"/>
  <c r="N496" i="18" s="1"/>
  <c r="N497" i="18" s="1"/>
  <c r="N498" i="18" s="1"/>
  <c r="N499" i="18" s="1"/>
  <c r="N500" i="18" s="1"/>
  <c r="N501" i="18" s="1"/>
  <c r="N502" i="18" s="1"/>
  <c r="N503" i="18" s="1"/>
  <c r="N504" i="18" s="1"/>
  <c r="N505" i="18" s="1"/>
  <c r="N506" i="18" s="1"/>
  <c r="N507" i="18" s="1"/>
  <c r="N508" i="18" s="1"/>
  <c r="N509" i="18" s="1"/>
  <c r="N510" i="18" s="1"/>
  <c r="N511" i="18"/>
  <c r="N512" i="18" s="1"/>
  <c r="N513" i="18" s="1"/>
  <c r="N514" i="18" s="1"/>
  <c r="N515" i="18" s="1"/>
  <c r="N516" i="18" s="1"/>
  <c r="N517" i="18" s="1"/>
  <c r="N518" i="18" s="1"/>
  <c r="N519" i="18" s="1"/>
  <c r="N520" i="18" s="1"/>
  <c r="N521" i="18" s="1"/>
  <c r="N522" i="18" s="1"/>
  <c r="N523" i="18" s="1"/>
  <c r="N524" i="18" s="1"/>
  <c r="N525" i="18" s="1"/>
  <c r="N526" i="18"/>
  <c r="N527" i="18" s="1"/>
  <c r="N528" i="18" s="1"/>
  <c r="N529" i="18" s="1"/>
  <c r="N530" i="18" s="1"/>
  <c r="N531" i="18" s="1"/>
  <c r="N532" i="18" s="1"/>
  <c r="N533" i="18" s="1"/>
  <c r="N534" i="18" s="1"/>
  <c r="N535" i="18" s="1"/>
  <c r="N536" i="18" s="1"/>
  <c r="N537" i="18" s="1"/>
  <c r="N538" i="18" s="1"/>
  <c r="N539" i="18" s="1"/>
  <c r="N540" i="18" s="1"/>
  <c r="N541" i="18" s="1"/>
  <c r="N542" i="18" s="1"/>
  <c r="N543" i="18" s="1"/>
  <c r="N544" i="18"/>
  <c r="N545" i="18" s="1"/>
  <c r="N546" i="18" s="1"/>
  <c r="N547" i="18" s="1"/>
  <c r="N548" i="18" s="1"/>
  <c r="N549" i="18" s="1"/>
  <c r="N550" i="18" s="1"/>
  <c r="N551" i="18" s="1"/>
  <c r="N552" i="18" s="1"/>
  <c r="N553" i="18" s="1"/>
  <c r="N554" i="18" s="1"/>
  <c r="N555" i="18" s="1"/>
  <c r="N556" i="18" s="1"/>
  <c r="N557" i="18" s="1"/>
  <c r="N558" i="18" s="1"/>
  <c r="N559" i="18"/>
  <c r="N560" i="18" s="1"/>
  <c r="N561" i="18" s="1"/>
  <c r="N562" i="18" s="1"/>
  <c r="N563" i="18" s="1"/>
  <c r="N564" i="18" s="1"/>
  <c r="N565" i="18" s="1"/>
  <c r="N566" i="18" s="1"/>
  <c r="N567" i="18" s="1"/>
  <c r="N568" i="18" s="1"/>
  <c r="N569" i="18" s="1"/>
  <c r="N570" i="18" s="1"/>
  <c r="N571" i="18" s="1"/>
  <c r="N572" i="18" s="1"/>
  <c r="N573" i="18" s="1"/>
  <c r="N574" i="18" s="1"/>
  <c r="N575" i="18" s="1"/>
  <c r="N576" i="18" s="1"/>
  <c r="N577" i="18"/>
  <c r="N578" i="18" s="1"/>
  <c r="N579" i="18" s="1"/>
  <c r="N580" i="18" s="1"/>
  <c r="N581" i="18" s="1"/>
  <c r="N582" i="18" s="1"/>
  <c r="N583" i="18" s="1"/>
  <c r="N584" i="18" s="1"/>
  <c r="N585" i="18" s="1"/>
  <c r="N586" i="18" s="1"/>
  <c r="N587" i="18" s="1"/>
  <c r="N588" i="18" s="1"/>
  <c r="N589" i="18" s="1"/>
  <c r="N590" i="18" s="1"/>
  <c r="N591" i="18" s="1"/>
  <c r="N592" i="18" s="1"/>
  <c r="N593" i="18" s="1"/>
  <c r="N594" i="18" s="1"/>
  <c r="N595" i="18" s="1"/>
  <c r="N596" i="18" s="1"/>
  <c r="N597" i="18"/>
  <c r="N598" i="18" s="1"/>
  <c r="N599" i="18" s="1"/>
  <c r="N600" i="18" s="1"/>
  <c r="N601" i="18" s="1"/>
  <c r="N602" i="18" s="1"/>
  <c r="N603" i="18" s="1"/>
  <c r="N604" i="18" s="1"/>
  <c r="N605" i="18" s="1"/>
  <c r="N606" i="18" s="1"/>
  <c r="N607" i="18" s="1"/>
  <c r="N608" i="18" s="1"/>
  <c r="N609" i="18" s="1"/>
  <c r="N610" i="18"/>
  <c r="N611" i="18" s="1"/>
  <c r="N612" i="18" s="1"/>
  <c r="N613" i="18" s="1"/>
  <c r="N614" i="18" s="1"/>
  <c r="N615" i="18" s="1"/>
  <c r="N616" i="18" s="1"/>
  <c r="N617" i="18" s="1"/>
  <c r="N618" i="18" s="1"/>
  <c r="N619" i="18" s="1"/>
  <c r="N620" i="18" s="1"/>
  <c r="N621" i="18" s="1"/>
  <c r="N622" i="18" s="1"/>
  <c r="N623" i="18" s="1"/>
  <c r="N624" i="18" s="1"/>
  <c r="N625" i="18" s="1"/>
  <c r="N626" i="18" s="1"/>
  <c r="N627" i="18" s="1"/>
  <c r="N628" i="18" s="1"/>
  <c r="N629" i="18" s="1"/>
  <c r="N630" i="18"/>
  <c r="N631" i="18" s="1"/>
  <c r="N632" i="18" s="1"/>
  <c r="N633" i="18" s="1"/>
  <c r="N634" i="18" s="1"/>
  <c r="N635" i="18" s="1"/>
  <c r="N636" i="18" s="1"/>
  <c r="N637" i="18" s="1"/>
  <c r="N638" i="18" s="1"/>
  <c r="N639" i="18" s="1"/>
  <c r="N640" i="18" s="1"/>
  <c r="N641" i="18" s="1"/>
  <c r="N642" i="18" s="1"/>
  <c r="N643" i="18" s="1"/>
  <c r="N644" i="18" s="1"/>
  <c r="N645" i="18"/>
  <c r="N646" i="18" s="1"/>
  <c r="N647" i="18" s="1"/>
  <c r="N648" i="18" s="1"/>
  <c r="N649" i="18" s="1"/>
  <c r="N650" i="18" s="1"/>
  <c r="N651" i="18" s="1"/>
  <c r="N652" i="18" s="1"/>
  <c r="N653" i="18" s="1"/>
  <c r="N654" i="18" s="1"/>
  <c r="N655" i="18" s="1"/>
  <c r="N656" i="18" s="1"/>
  <c r="N657" i="18" s="1"/>
  <c r="N658" i="18" s="1"/>
  <c r="N659" i="18" s="1"/>
  <c r="N660" i="18" s="1"/>
  <c r="N661" i="18" s="1"/>
  <c r="N662" i="18" s="1"/>
  <c r="N663" i="18"/>
  <c r="N664" i="18" s="1"/>
  <c r="N665" i="18" s="1"/>
  <c r="N666" i="18" s="1"/>
  <c r="N667" i="18" s="1"/>
  <c r="N668" i="18" s="1"/>
  <c r="N669" i="18" s="1"/>
  <c r="N670" i="18" s="1"/>
  <c r="N671" i="18" s="1"/>
  <c r="N672" i="18" s="1"/>
  <c r="N673" i="18" s="1"/>
  <c r="N674" i="18" s="1"/>
  <c r="N675" i="18" s="1"/>
  <c r="N676" i="18" s="1"/>
  <c r="N677" i="18" s="1"/>
  <c r="N678" i="18" s="1"/>
  <c r="N679" i="18" s="1"/>
  <c r="N680" i="18" s="1"/>
  <c r="N681" i="18"/>
  <c r="N682" i="18" s="1"/>
  <c r="N683" i="18" s="1"/>
  <c r="N684" i="18" s="1"/>
  <c r="N685" i="18" s="1"/>
  <c r="N686" i="18" s="1"/>
  <c r="N687" i="18" s="1"/>
  <c r="N688" i="18" s="1"/>
  <c r="N689" i="18" s="1"/>
  <c r="N690" i="18" s="1"/>
  <c r="N691" i="18" s="1"/>
  <c r="N692" i="18" s="1"/>
  <c r="N693" i="18" s="1"/>
  <c r="N694" i="18" s="1"/>
  <c r="N695" i="18" s="1"/>
  <c r="N696" i="18"/>
  <c r="N697" i="18" s="1"/>
  <c r="N698" i="18" s="1"/>
  <c r="N699" i="18" s="1"/>
  <c r="N700" i="18" s="1"/>
  <c r="N701" i="18" s="1"/>
  <c r="N702" i="18" s="1"/>
  <c r="N703" i="18" s="1"/>
  <c r="N704" i="18" s="1"/>
  <c r="N705" i="18" s="1"/>
  <c r="N706" i="18" s="1"/>
  <c r="N707" i="18" s="1"/>
  <c r="N708" i="18" s="1"/>
  <c r="N709" i="18" s="1"/>
  <c r="N710" i="18" s="1"/>
  <c r="N711" i="18" s="1"/>
  <c r="N712" i="18" s="1"/>
  <c r="N713" i="18" s="1"/>
  <c r="N714" i="18"/>
  <c r="N715" i="18" s="1"/>
  <c r="N716" i="18" s="1"/>
  <c r="N717" i="18" s="1"/>
  <c r="N718" i="18" s="1"/>
  <c r="N719" i="18" s="1"/>
  <c r="N720" i="18" s="1"/>
  <c r="N721" i="18" s="1"/>
  <c r="N722" i="18" s="1"/>
  <c r="N723" i="18" s="1"/>
  <c r="N724" i="18" s="1"/>
  <c r="N725" i="18" s="1"/>
  <c r="N726" i="18" s="1"/>
  <c r="N727" i="18" s="1"/>
  <c r="N728" i="18" s="1"/>
  <c r="N729" i="18"/>
  <c r="N730" i="18" s="1"/>
  <c r="N731" i="18" s="1"/>
  <c r="N732" i="18" s="1"/>
  <c r="N733" i="18" s="1"/>
  <c r="N734" i="18" s="1"/>
  <c r="N735" i="18" s="1"/>
  <c r="N736" i="18" s="1"/>
  <c r="N737" i="18" s="1"/>
  <c r="N738" i="18" s="1"/>
  <c r="N739" i="18" s="1"/>
  <c r="N740" i="18" s="1"/>
  <c r="N741" i="18" s="1"/>
  <c r="N742" i="18" s="1"/>
  <c r="N743" i="18" s="1"/>
  <c r="N744" i="18" s="1"/>
  <c r="N745" i="18" s="1"/>
  <c r="N746" i="18" s="1"/>
  <c r="N747" i="18" s="1"/>
  <c r="N748" i="18" s="1"/>
  <c r="N749" i="18"/>
  <c r="N750" i="18" s="1"/>
  <c r="N751" i="18" s="1"/>
  <c r="N752" i="18" s="1"/>
  <c r="N753" i="18" s="1"/>
  <c r="N754" i="18" s="1"/>
  <c r="N755" i="18" s="1"/>
  <c r="N756" i="18" s="1"/>
  <c r="N757" i="18" s="1"/>
  <c r="N758" i="18" s="1"/>
  <c r="N759" i="18" s="1"/>
  <c r="N760" i="18" s="1"/>
  <c r="N761" i="18" s="1"/>
  <c r="N762" i="18" s="1"/>
  <c r="N763" i="18" s="1"/>
  <c r="N764" i="18" s="1"/>
  <c r="N765" i="18" s="1"/>
  <c r="N766" i="18" s="1"/>
  <c r="N767" i="18"/>
  <c r="N768" i="18" s="1"/>
  <c r="N769" i="18" s="1"/>
  <c r="N770" i="18" s="1"/>
  <c r="N771" i="18" s="1"/>
  <c r="N772" i="18" s="1"/>
  <c r="N773" i="18" s="1"/>
  <c r="N774" i="18" s="1"/>
  <c r="N775" i="18" s="1"/>
  <c r="N776" i="18" s="1"/>
  <c r="N777" i="18" s="1"/>
  <c r="N778" i="18" s="1"/>
  <c r="N779" i="18" s="1"/>
  <c r="N780" i="18" s="1"/>
  <c r="N781" i="18" s="1"/>
  <c r="N782" i="18"/>
  <c r="N783" i="18" s="1"/>
  <c r="N784" i="18" s="1"/>
  <c r="N785" i="18" s="1"/>
  <c r="N786" i="18" s="1"/>
  <c r="N787" i="18" s="1"/>
  <c r="N788" i="18" s="1"/>
  <c r="N789" i="18" s="1"/>
  <c r="N790" i="18" s="1"/>
  <c r="N791" i="18" s="1"/>
  <c r="N792" i="18" s="1"/>
  <c r="N793" i="18" s="1"/>
  <c r="N794" i="18" s="1"/>
  <c r="N795" i="18" s="1"/>
  <c r="N796" i="18" s="1"/>
  <c r="N797" i="18" s="1"/>
  <c r="N798" i="18" s="1"/>
  <c r="N799" i="18" s="1"/>
  <c r="N800" i="18"/>
  <c r="N801" i="18" s="1"/>
  <c r="N802" i="18" s="1"/>
  <c r="N803" i="18" s="1"/>
  <c r="N804" i="18" s="1"/>
  <c r="N805" i="18" s="1"/>
  <c r="N806" i="18" s="1"/>
  <c r="N807" i="18" s="1"/>
  <c r="N808" i="18" s="1"/>
  <c r="N809" i="18" s="1"/>
  <c r="N810" i="18" s="1"/>
  <c r="N811" i="18" s="1"/>
  <c r="N812" i="18" s="1"/>
  <c r="N813" i="18" s="1"/>
  <c r="N814" i="18" s="1"/>
  <c r="N815" i="18"/>
  <c r="N816" i="18" s="1"/>
  <c r="N817" i="18" s="1"/>
  <c r="N818" i="18" s="1"/>
  <c r="N819" i="18" s="1"/>
  <c r="N820" i="18" s="1"/>
  <c r="N821" i="18" s="1"/>
  <c r="N822" i="18" s="1"/>
  <c r="N823" i="18" s="1"/>
  <c r="N824" i="18" s="1"/>
  <c r="N825" i="18" s="1"/>
  <c r="N826" i="18" s="1"/>
  <c r="N827" i="18" s="1"/>
  <c r="N828" i="18" s="1"/>
  <c r="N829" i="18" s="1"/>
  <c r="N830" i="18" s="1"/>
  <c r="N831" i="18" s="1"/>
  <c r="N832" i="18" s="1"/>
  <c r="N833" i="18"/>
  <c r="N834" i="18" s="1"/>
  <c r="N835" i="18" s="1"/>
  <c r="N836" i="18" s="1"/>
  <c r="N837" i="18" s="1"/>
  <c r="N838" i="18" s="1"/>
  <c r="N839" i="18" s="1"/>
  <c r="N840" i="18" s="1"/>
  <c r="N841" i="18" s="1"/>
  <c r="N842" i="18" s="1"/>
  <c r="N843" i="18" s="1"/>
  <c r="N844" i="18" s="1"/>
  <c r="N845" i="18" s="1"/>
  <c r="N846" i="18" s="1"/>
  <c r="N847" i="18" s="1"/>
  <c r="N848" i="18" s="1"/>
  <c r="N849" i="18" s="1"/>
  <c r="N850" i="18" s="1"/>
  <c r="N851" i="18" s="1"/>
  <c r="N852" i="18" s="1"/>
  <c r="N853" i="18"/>
  <c r="N854" i="18" s="1"/>
  <c r="N855" i="18" s="1"/>
  <c r="N856" i="18" s="1"/>
  <c r="N857" i="18" s="1"/>
  <c r="N858" i="18" s="1"/>
  <c r="N859" i="18" s="1"/>
  <c r="N860" i="18" s="1"/>
  <c r="N861" i="18" s="1"/>
  <c r="N862" i="18" s="1"/>
  <c r="N863" i="18" s="1"/>
  <c r="N864" i="18" s="1"/>
  <c r="N865" i="18" s="1"/>
  <c r="N866" i="18"/>
  <c r="N867" i="18" s="1"/>
  <c r="N868" i="18" s="1"/>
  <c r="N869" i="18" s="1"/>
  <c r="N870" i="18" s="1"/>
  <c r="N871" i="18" s="1"/>
  <c r="N872" i="18" s="1"/>
  <c r="N873" i="18" s="1"/>
  <c r="N874" i="18" s="1"/>
  <c r="N875" i="18" s="1"/>
  <c r="N876" i="18" s="1"/>
  <c r="N877" i="18" s="1"/>
  <c r="N878" i="18" s="1"/>
  <c r="N879" i="18" s="1"/>
  <c r="N880" i="18" s="1"/>
  <c r="N881" i="18" s="1"/>
  <c r="N882" i="18" s="1"/>
  <c r="N883" i="18" s="1"/>
  <c r="N884" i="18" s="1"/>
  <c r="N885" i="18" s="1"/>
  <c r="N886" i="18"/>
  <c r="N887" i="18" s="1"/>
  <c r="N888" i="18" s="1"/>
  <c r="N889" i="18" s="1"/>
  <c r="N890" i="18" s="1"/>
  <c r="N891" i="18" s="1"/>
  <c r="N892" i="18" s="1"/>
  <c r="N893" i="18" s="1"/>
  <c r="N894" i="18" s="1"/>
  <c r="N895" i="18" s="1"/>
  <c r="N896" i="18" s="1"/>
  <c r="N897" i="18" s="1"/>
  <c r="N898" i="18" s="1"/>
  <c r="N899" i="18" s="1"/>
  <c r="N900" i="18" s="1"/>
  <c r="N901" i="18"/>
  <c r="N902" i="18" s="1"/>
  <c r="N903" i="18" s="1"/>
  <c r="N904" i="18" s="1"/>
  <c r="N905" i="18" s="1"/>
  <c r="N906" i="18" s="1"/>
  <c r="N907" i="18" s="1"/>
  <c r="N908" i="18" s="1"/>
  <c r="N909" i="18" s="1"/>
  <c r="N910" i="18" s="1"/>
  <c r="N911" i="18" s="1"/>
  <c r="N912" i="18" s="1"/>
  <c r="N913" i="18" s="1"/>
  <c r="N914" i="18" s="1"/>
  <c r="N915" i="18" s="1"/>
  <c r="N916" i="18" s="1"/>
  <c r="N917" i="18" s="1"/>
  <c r="N918" i="18" s="1"/>
  <c r="N919" i="18"/>
  <c r="N920" i="18" s="1"/>
  <c r="N921" i="18" s="1"/>
  <c r="N922" i="18" s="1"/>
  <c r="N923" i="18" s="1"/>
  <c r="N924" i="18" s="1"/>
  <c r="N925" i="18" s="1"/>
  <c r="N926" i="18" s="1"/>
  <c r="N927" i="18" s="1"/>
  <c r="N928" i="18" s="1"/>
  <c r="N929" i="18" s="1"/>
  <c r="N930" i="18" s="1"/>
  <c r="N931" i="18" s="1"/>
  <c r="N932" i="18" s="1"/>
  <c r="N933" i="18" s="1"/>
  <c r="N934" i="18" s="1"/>
  <c r="N935" i="18" s="1"/>
  <c r="N936" i="18" s="1"/>
  <c r="N937" i="18"/>
  <c r="N938" i="18" s="1"/>
  <c r="N939" i="18" s="1"/>
  <c r="N940" i="18" s="1"/>
  <c r="N941" i="18" s="1"/>
  <c r="N942" i="18" s="1"/>
  <c r="N943" i="18" s="1"/>
  <c r="N944" i="18" s="1"/>
  <c r="N945" i="18" s="1"/>
  <c r="N946" i="18" s="1"/>
  <c r="N947" i="18" s="1"/>
  <c r="N948" i="18" s="1"/>
  <c r="N949" i="18" s="1"/>
  <c r="N950" i="18" s="1"/>
  <c r="N951" i="18"/>
  <c r="N952" i="18" s="1"/>
  <c r="N953" i="18" s="1"/>
  <c r="N954" i="18" s="1"/>
  <c r="N955" i="18" s="1"/>
  <c r="N956" i="18" s="1"/>
  <c r="N957" i="18" s="1"/>
  <c r="N958" i="18" s="1"/>
  <c r="N959" i="18" s="1"/>
  <c r="N960" i="18" s="1"/>
  <c r="N961" i="18" s="1"/>
  <c r="N962" i="18" s="1"/>
  <c r="N963" i="18" s="1"/>
  <c r="N964" i="18" s="1"/>
  <c r="N965" i="18"/>
  <c r="N966" i="18" s="1"/>
  <c r="N967" i="18" s="1"/>
  <c r="N968" i="18" s="1"/>
  <c r="N969" i="18" s="1"/>
  <c r="N970" i="18" s="1"/>
  <c r="N971" i="18" s="1"/>
  <c r="N972" i="18" s="1"/>
  <c r="N973" i="18" s="1"/>
  <c r="N974" i="18" s="1"/>
  <c r="N975" i="18" s="1"/>
  <c r="N976" i="18" s="1"/>
  <c r="N977" i="18" s="1"/>
  <c r="N978" i="18" s="1"/>
  <c r="N979" i="18" s="1"/>
  <c r="N980" i="18" s="1"/>
  <c r="N981" i="18"/>
  <c r="N982" i="18" s="1"/>
  <c r="N983" i="18" s="1"/>
  <c r="N984" i="18" s="1"/>
  <c r="N985" i="18" s="1"/>
  <c r="N986" i="18" s="1"/>
  <c r="N987" i="18" s="1"/>
  <c r="N988" i="18" s="1"/>
  <c r="N989" i="18" s="1"/>
  <c r="N990" i="18" s="1"/>
  <c r="N991" i="18" s="1"/>
  <c r="N992" i="18" s="1"/>
  <c r="N993" i="18"/>
  <c r="N994" i="18" s="1"/>
  <c r="N995" i="18" s="1"/>
  <c r="N996" i="18" s="1"/>
  <c r="N997" i="18" s="1"/>
  <c r="N998" i="18" s="1"/>
  <c r="N999" i="18" s="1"/>
  <c r="N1000" i="18" s="1"/>
  <c r="N1001" i="18" s="1"/>
  <c r="N1002" i="18" s="1"/>
  <c r="N1003" i="18" s="1"/>
  <c r="N1004" i="18" s="1"/>
  <c r="N1005" i="18" s="1"/>
  <c r="N1006" i="18" s="1"/>
  <c r="N1007" i="18"/>
  <c r="N1008" i="18" s="1"/>
  <c r="N1009" i="18" s="1"/>
  <c r="N1010" i="18" s="1"/>
  <c r="N1011" i="18" s="1"/>
  <c r="N1012" i="18" s="1"/>
  <c r="N1013" i="18" s="1"/>
  <c r="N1014" i="18" s="1"/>
  <c r="N1015" i="18" s="1"/>
  <c r="N1016" i="18" s="1"/>
  <c r="N1017" i="18" s="1"/>
  <c r="N1018" i="18" s="1"/>
  <c r="N1019" i="18" s="1"/>
  <c r="N1020" i="18" s="1"/>
  <c r="N1021" i="18" s="1"/>
  <c r="N1022" i="18" s="1"/>
  <c r="N1023" i="18"/>
  <c r="N1024" i="18" s="1"/>
  <c r="N1025" i="18" s="1"/>
  <c r="N1026" i="18" s="1"/>
  <c r="N1027" i="18" s="1"/>
  <c r="N1028" i="18" s="1"/>
  <c r="N1029" i="18" s="1"/>
  <c r="N1030" i="18" s="1"/>
  <c r="N1031" i="18" s="1"/>
  <c r="N1032" i="18" s="1"/>
  <c r="N1033" i="18" s="1"/>
  <c r="N1034" i="18" s="1"/>
  <c r="N1035" i="18" s="1"/>
  <c r="N1036" i="18" s="1"/>
  <c r="N1037" i="18"/>
  <c r="N1038" i="18" s="1"/>
  <c r="N1039" i="18" s="1"/>
  <c r="N1040" i="18" s="1"/>
  <c r="N1041" i="18" s="1"/>
  <c r="N1042" i="18" s="1"/>
  <c r="N1043" i="18" s="1"/>
  <c r="N1044" i="18" s="1"/>
  <c r="N1045" i="18" s="1"/>
  <c r="N1046" i="18" s="1"/>
  <c r="N1047" i="18" s="1"/>
  <c r="N1048" i="18" s="1"/>
  <c r="N1049" i="18"/>
  <c r="N1050" i="18" s="1"/>
  <c r="N1051" i="18" s="1"/>
  <c r="N1052" i="18" s="1"/>
  <c r="N1053" i="18" s="1"/>
  <c r="N1054" i="18" s="1"/>
  <c r="N1055" i="18" s="1"/>
  <c r="N1056" i="18" s="1"/>
  <c r="N1057" i="18" s="1"/>
  <c r="N1058" i="18" s="1"/>
  <c r="N1059" i="18" s="1"/>
  <c r="N1060" i="18" s="1"/>
  <c r="N1061" i="18" s="1"/>
  <c r="N1062" i="18" s="1"/>
  <c r="N1063" i="18" s="1"/>
  <c r="N1064" i="18" s="1"/>
  <c r="N1065" i="18"/>
  <c r="N1066" i="18" s="1"/>
  <c r="N1067" i="18" s="1"/>
  <c r="N1068" i="18" s="1"/>
  <c r="N1069" i="18" s="1"/>
  <c r="N1070" i="18" s="1"/>
  <c r="N1071" i="18" s="1"/>
  <c r="N1072" i="18" s="1"/>
  <c r="N1073" i="18" s="1"/>
  <c r="N1074" i="18" s="1"/>
  <c r="N1075" i="18" s="1"/>
  <c r="N1076" i="18" s="1"/>
  <c r="N1077" i="18" s="1"/>
  <c r="N1078" i="18" s="1"/>
  <c r="N1079" i="18"/>
  <c r="N1080" i="18" s="1"/>
  <c r="N1081" i="18" s="1"/>
  <c r="N1082" i="18" s="1"/>
  <c r="N1083" i="18" s="1"/>
  <c r="N1084" i="18" s="1"/>
  <c r="N1085" i="18" s="1"/>
  <c r="N1086" i="18" s="1"/>
  <c r="N1087" i="18" s="1"/>
  <c r="N1088" i="18" s="1"/>
  <c r="N1089" i="18" s="1"/>
  <c r="N1090" i="18" s="1"/>
  <c r="N1091" i="18" s="1"/>
  <c r="N1092" i="18" s="1"/>
  <c r="N1093" i="18"/>
  <c r="N1094" i="18" s="1"/>
  <c r="N1095" i="18" s="1"/>
  <c r="N1096" i="18" s="1"/>
  <c r="N1097" i="18" s="1"/>
  <c r="N1098" i="18" s="1"/>
  <c r="N1099" i="18" s="1"/>
  <c r="N1100" i="18" s="1"/>
  <c r="N1101" i="18" s="1"/>
  <c r="N1102" i="18" s="1"/>
  <c r="N1103" i="18" s="1"/>
  <c r="N1104" i="18" s="1"/>
  <c r="N1105" i="18" s="1"/>
  <c r="N1106" i="18" s="1"/>
  <c r="N1107" i="18"/>
  <c r="N1108" i="18" s="1"/>
  <c r="N1109" i="18" s="1"/>
  <c r="N1110" i="18" s="1"/>
  <c r="N1111" i="18" s="1"/>
  <c r="N1112" i="18" s="1"/>
  <c r="N1113" i="18" s="1"/>
  <c r="N1114" i="18" s="1"/>
  <c r="N1115" i="18" s="1"/>
  <c r="N1116" i="18" s="1"/>
  <c r="N1117" i="18"/>
  <c r="N1118" i="18" s="1"/>
  <c r="N1119" i="18" s="1"/>
  <c r="N1120" i="18" s="1"/>
  <c r="N1121" i="18" s="1"/>
  <c r="N1122" i="18" s="1"/>
  <c r="N1123" i="18" s="1"/>
  <c r="N1124" i="18" s="1"/>
  <c r="N1125" i="18" s="1"/>
  <c r="N1126" i="18" s="1"/>
  <c r="N1127" i="18"/>
  <c r="N1128" i="18" s="1"/>
  <c r="N1129" i="18" s="1"/>
  <c r="N1130" i="18" s="1"/>
  <c r="N1131" i="18" s="1"/>
  <c r="N1132" i="18" s="1"/>
  <c r="N1133" i="18" s="1"/>
  <c r="N1134" i="18" s="1"/>
  <c r="N1135" i="18" s="1"/>
  <c r="N1136" i="18" s="1"/>
  <c r="N1137" i="18" s="1"/>
  <c r="N1138" i="18" s="1"/>
  <c r="N1139" i="18"/>
  <c r="N1140" i="18" s="1"/>
  <c r="N1141" i="18" s="1"/>
  <c r="N1142" i="18" s="1"/>
  <c r="N1143" i="18" s="1"/>
  <c r="N1144" i="18" s="1"/>
  <c r="N1145" i="18" s="1"/>
  <c r="N1146" i="18" s="1"/>
  <c r="N1147" i="18" s="1"/>
  <c r="N1148" i="18" s="1"/>
  <c r="N1149" i="18"/>
  <c r="N1150" i="18" s="1"/>
  <c r="N1151" i="18" s="1"/>
  <c r="N1152" i="18" s="1"/>
  <c r="N1153" i="18" s="1"/>
  <c r="N1154" i="18" s="1"/>
  <c r="N1155" i="18" s="1"/>
  <c r="N1156" i="18" s="1"/>
  <c r="N1157" i="18" s="1"/>
  <c r="N1158" i="18" s="1"/>
  <c r="N1159" i="18"/>
  <c r="N1160" i="18" s="1"/>
  <c r="N1161" i="18" s="1"/>
  <c r="N1162" i="18" s="1"/>
  <c r="N1163" i="18" s="1"/>
  <c r="N1164" i="18" s="1"/>
  <c r="N1165" i="18" s="1"/>
  <c r="N1166" i="18" s="1"/>
  <c r="N1167" i="18" s="1"/>
  <c r="N1168" i="18" s="1"/>
  <c r="N1169" i="18" s="1"/>
  <c r="N1170" i="18" s="1"/>
  <c r="N1171" i="18"/>
  <c r="N1172" i="18" s="1"/>
  <c r="N1173" i="18" s="1"/>
  <c r="N1174" i="18" s="1"/>
  <c r="N1175" i="18" s="1"/>
  <c r="N1176" i="18" s="1"/>
  <c r="N1177" i="18" s="1"/>
  <c r="N1178" i="18" s="1"/>
  <c r="N1179" i="18" s="1"/>
  <c r="N1180" i="18" s="1"/>
  <c r="N1181" i="18"/>
  <c r="N1182" i="18" s="1"/>
  <c r="N1183" i="18" s="1"/>
  <c r="N1184" i="18" s="1"/>
  <c r="N1185" i="18" s="1"/>
  <c r="N1186" i="18" s="1"/>
  <c r="N1187" i="18" s="1"/>
  <c r="N1188" i="18" s="1"/>
  <c r="N1189" i="18" s="1"/>
  <c r="N1190" i="18" s="1"/>
  <c r="N1191" i="18"/>
  <c r="N1192" i="18" s="1"/>
  <c r="N1193" i="18" s="1"/>
  <c r="N1194" i="18" s="1"/>
  <c r="N1195" i="18" s="1"/>
  <c r="N1196" i="18" s="1"/>
  <c r="N1197" i="18" s="1"/>
  <c r="N1198" i="18" s="1"/>
  <c r="N1199" i="18" s="1"/>
  <c r="N1200" i="18" s="1"/>
  <c r="N1201" i="18" s="1"/>
  <c r="N1202" i="18" s="1"/>
  <c r="N1203" i="18"/>
  <c r="N1204" i="18" s="1"/>
  <c r="N1205" i="18" s="1"/>
  <c r="N1206" i="18" s="1"/>
  <c r="N1207" i="18" s="1"/>
  <c r="N1208" i="18" s="1"/>
  <c r="N1209" i="18" s="1"/>
  <c r="N1210" i="18" s="1"/>
  <c r="N1211" i="18" s="1"/>
  <c r="N1212" i="18" s="1"/>
  <c r="N1213" i="18"/>
  <c r="N1214" i="18" s="1"/>
  <c r="N1215" i="18" s="1"/>
  <c r="N1216" i="18" s="1"/>
  <c r="N1217" i="18" s="1"/>
  <c r="N1218" i="18" s="1"/>
  <c r="N1219" i="18" s="1"/>
  <c r="N1220" i="18" s="1"/>
  <c r="N1221" i="18" s="1"/>
  <c r="N1222" i="18" s="1"/>
  <c r="N1223" i="18"/>
  <c r="N1224" i="18" s="1"/>
  <c r="N1225" i="18" s="1"/>
  <c r="N1226" i="18" s="1"/>
  <c r="N1227" i="18" s="1"/>
  <c r="N1228" i="18" s="1"/>
  <c r="N1229" i="18" s="1"/>
  <c r="N1230" i="18" s="1"/>
  <c r="N1231" i="18" s="1"/>
  <c r="N1232" i="18" s="1"/>
  <c r="N1233" i="18" s="1"/>
  <c r="N1234" i="18" s="1"/>
  <c r="N1235" i="18"/>
  <c r="N1236" i="18" s="1"/>
  <c r="N1237" i="18" s="1"/>
  <c r="N1238" i="18" s="1"/>
  <c r="N1239" i="18" s="1"/>
  <c r="N1240" i="18" s="1"/>
  <c r="N1241" i="18" s="1"/>
  <c r="N1242" i="18" s="1"/>
  <c r="N1243" i="18" s="1"/>
  <c r="N1244" i="18" s="1"/>
  <c r="N1245" i="18"/>
  <c r="N1246" i="18" s="1"/>
  <c r="N1247" i="18" s="1"/>
  <c r="N1248" i="18" s="1"/>
  <c r="N1249" i="18" s="1"/>
  <c r="N1250" i="18" s="1"/>
  <c r="N1251" i="18" s="1"/>
  <c r="N1252" i="18" s="1"/>
  <c r="N1253" i="18" s="1"/>
  <c r="N1254" i="18" s="1"/>
  <c r="N1255" i="18"/>
  <c r="N1256" i="18" s="1"/>
  <c r="N1257" i="18" s="1"/>
  <c r="N1258" i="18" s="1"/>
  <c r="N1259" i="18" s="1"/>
  <c r="N1260" i="18" s="1"/>
  <c r="N1261" i="18" s="1"/>
  <c r="N1262" i="18" s="1"/>
  <c r="N1263" i="18" s="1"/>
  <c r="N1264" i="18" s="1"/>
  <c r="N1265" i="18" s="1"/>
  <c r="N1266" i="18" s="1"/>
  <c r="N1267" i="18"/>
  <c r="N1268" i="18" s="1"/>
  <c r="N1269" i="18" s="1"/>
  <c r="N1270" i="18" s="1"/>
  <c r="N1271" i="18" s="1"/>
  <c r="N1272" i="18" s="1"/>
  <c r="N1273" i="18" s="1"/>
  <c r="N1274" i="18" s="1"/>
  <c r="N1275" i="18" s="1"/>
  <c r="N1276" i="18" s="1"/>
  <c r="N1277" i="18"/>
  <c r="N1278" i="18" s="1"/>
  <c r="N1279" i="18" s="1"/>
  <c r="N1280" i="18" s="1"/>
  <c r="N1281" i="18" s="1"/>
  <c r="N1282" i="18" s="1"/>
  <c r="N1283" i="18" s="1"/>
  <c r="N1284" i="18" s="1"/>
  <c r="N1285" i="18" s="1"/>
  <c r="N1286" i="18" s="1"/>
  <c r="N1287" i="18"/>
  <c r="N1288" i="18" s="1"/>
  <c r="N1289" i="18" s="1"/>
  <c r="N1290" i="18" s="1"/>
  <c r="N1291" i="18" s="1"/>
  <c r="N1292" i="18" s="1"/>
  <c r="N1293" i="18" s="1"/>
  <c r="N1294" i="18" s="1"/>
  <c r="N1295" i="18" s="1"/>
  <c r="N1296" i="18" s="1"/>
  <c r="N1297" i="18" s="1"/>
  <c r="N1298" i="18" s="1"/>
  <c r="N1299" i="18"/>
  <c r="N1300" i="18" s="1"/>
  <c r="N1301" i="18" s="1"/>
  <c r="N1302" i="18" s="1"/>
  <c r="N1303" i="18" s="1"/>
  <c r="N1304" i="18" s="1"/>
  <c r="N1305" i="18" s="1"/>
  <c r="N1306" i="18" s="1"/>
  <c r="N1307" i="18" s="1"/>
  <c r="N1308" i="18" s="1"/>
  <c r="N1309" i="18"/>
  <c r="N1310" i="18" s="1"/>
  <c r="N1311" i="18" s="1"/>
  <c r="N1312" i="18" s="1"/>
  <c r="N1313" i="18" s="1"/>
  <c r="N1314" i="18" s="1"/>
  <c r="N1315" i="18" s="1"/>
  <c r="N1316" i="18" s="1"/>
  <c r="N1317" i="18" s="1"/>
  <c r="N1318" i="18" s="1"/>
  <c r="N1319" i="18"/>
  <c r="N1320" i="18" s="1"/>
  <c r="N1321" i="18" s="1"/>
  <c r="N1322" i="18" s="1"/>
  <c r="N1323" i="18" s="1"/>
  <c r="N1324" i="18" s="1"/>
  <c r="N1325" i="18" s="1"/>
  <c r="N1326" i="18" s="1"/>
  <c r="N1327" i="18" s="1"/>
  <c r="N1328" i="18" s="1"/>
  <c r="N1329" i="18" s="1"/>
  <c r="N1330" i="18" s="1"/>
  <c r="N1331" i="18"/>
  <c r="N1332" i="18" s="1"/>
  <c r="N1333" i="18" s="1"/>
  <c r="N1334" i="18" s="1"/>
  <c r="N1335" i="18" s="1"/>
  <c r="N1336" i="18" s="1"/>
  <c r="N1337" i="18" s="1"/>
  <c r="N1338" i="18" s="1"/>
  <c r="N1339" i="18" s="1"/>
  <c r="N1340" i="18" s="1"/>
  <c r="N1341" i="18"/>
  <c r="N1342" i="18" s="1"/>
  <c r="N1343" i="18" s="1"/>
  <c r="N1344" i="18" s="1"/>
  <c r="N1345" i="18" s="1"/>
  <c r="N1346" i="18" s="1"/>
  <c r="N1347" i="18" s="1"/>
  <c r="N1348" i="18" s="1"/>
  <c r="N1349" i="18" s="1"/>
  <c r="N1350" i="18" s="1"/>
  <c r="N1351" i="18"/>
  <c r="N1352" i="18" s="1"/>
  <c r="N1353" i="18" s="1"/>
  <c r="N1354" i="18" s="1"/>
  <c r="N1355" i="18" s="1"/>
  <c r="N1356" i="18" s="1"/>
  <c r="N1357" i="18" s="1"/>
  <c r="N1358" i="18" s="1"/>
  <c r="N1359" i="18" s="1"/>
  <c r="N1360" i="18" s="1"/>
  <c r="N1361" i="18" s="1"/>
  <c r="N1362" i="18" s="1"/>
  <c r="N1363" i="18"/>
  <c r="N1364" i="18" s="1"/>
  <c r="N1365" i="18" s="1"/>
  <c r="N1366" i="18" s="1"/>
  <c r="N1367" i="18" s="1"/>
  <c r="N1368" i="18" s="1"/>
  <c r="N1369" i="18" s="1"/>
  <c r="N1370" i="18" s="1"/>
  <c r="N1371" i="18" s="1"/>
  <c r="N1372" i="18" s="1"/>
  <c r="N1373" i="18"/>
  <c r="N1374" i="18" s="1"/>
  <c r="N1375" i="18" s="1"/>
  <c r="N1376" i="18" s="1"/>
  <c r="N1377" i="18" s="1"/>
  <c r="N1378" i="18" s="1"/>
  <c r="N1379" i="18" s="1"/>
  <c r="N1380" i="18" s="1"/>
  <c r="N1381" i="18" s="1"/>
  <c r="N1382" i="18" s="1"/>
  <c r="N1383" i="18"/>
  <c r="N1384" i="18" s="1"/>
  <c r="N1385" i="18" s="1"/>
  <c r="N1386" i="18" s="1"/>
  <c r="N1387" i="18" s="1"/>
  <c r="N1388" i="18" s="1"/>
  <c r="N1389" i="18" s="1"/>
  <c r="N1390" i="18" s="1"/>
  <c r="N1391" i="18" s="1"/>
  <c r="N1392" i="18" s="1"/>
  <c r="N1393" i="18" s="1"/>
  <c r="N1394" i="18" s="1"/>
  <c r="N1395" i="18"/>
  <c r="N1396" i="18" s="1"/>
  <c r="N1397" i="18" s="1"/>
  <c r="N1398" i="18" s="1"/>
  <c r="N1399" i="18" s="1"/>
  <c r="N1400" i="18" s="1"/>
  <c r="N1401" i="18" s="1"/>
  <c r="N1402" i="18" s="1"/>
  <c r="N1403" i="18" s="1"/>
  <c r="N1404" i="18" s="1"/>
  <c r="N1405" i="18"/>
  <c r="N1406" i="18" s="1"/>
  <c r="N1407" i="18" s="1"/>
  <c r="N1408" i="18" s="1"/>
  <c r="N1409" i="18" s="1"/>
  <c r="N1410" i="18" s="1"/>
  <c r="N1411" i="18" s="1"/>
  <c r="N1412" i="18" s="1"/>
  <c r="N1413" i="18" s="1"/>
  <c r="N1414" i="18" s="1"/>
  <c r="N1415" i="18"/>
  <c r="N1416" i="18" s="1"/>
  <c r="N1417" i="18" s="1"/>
  <c r="N1418" i="18" s="1"/>
  <c r="N1419" i="18" s="1"/>
  <c r="N1420" i="18" s="1"/>
  <c r="N1421" i="18" s="1"/>
  <c r="N1422" i="18" s="1"/>
  <c r="N1423" i="18" s="1"/>
  <c r="N1424" i="18" s="1"/>
  <c r="N1425" i="18" s="1"/>
  <c r="N1426" i="18" s="1"/>
  <c r="N1427" i="18"/>
  <c r="N1428" i="18" s="1"/>
  <c r="N1429" i="18" s="1"/>
  <c r="N1430" i="18" s="1"/>
  <c r="N1431" i="18" s="1"/>
  <c r="N1432" i="18" s="1"/>
  <c r="N1433" i="18" s="1"/>
  <c r="N1434" i="18" s="1"/>
  <c r="N1435" i="18" s="1"/>
  <c r="N1436" i="18" s="1"/>
  <c r="N1437" i="18"/>
  <c r="N1438" i="18" s="1"/>
  <c r="N1439" i="18" s="1"/>
  <c r="N1440" i="18" s="1"/>
  <c r="N1441" i="18" s="1"/>
  <c r="N1442" i="18" s="1"/>
  <c r="N1443" i="18" s="1"/>
  <c r="N1444" i="18" s="1"/>
  <c r="N1445" i="18" s="1"/>
  <c r="N1446" i="18" s="1"/>
  <c r="N1447" i="18"/>
  <c r="N1448" i="18" s="1"/>
  <c r="N1449" i="18" s="1"/>
  <c r="N1450" i="18" s="1"/>
  <c r="N1451" i="18" s="1"/>
  <c r="N1452" i="18" s="1"/>
  <c r="N1453" i="18" s="1"/>
  <c r="N1454" i="18" s="1"/>
  <c r="N1455" i="18" s="1"/>
  <c r="N1456" i="18" s="1"/>
  <c r="N1457" i="18" s="1"/>
  <c r="N1458" i="18" s="1"/>
  <c r="N1459" i="18"/>
  <c r="N1460" i="18" s="1"/>
  <c r="N1461" i="18" s="1"/>
  <c r="N1462" i="18" s="1"/>
  <c r="N1463" i="18" s="1"/>
  <c r="N1464" i="18" s="1"/>
  <c r="N1465" i="18" s="1"/>
  <c r="N1466" i="18" s="1"/>
  <c r="N1467" i="18" s="1"/>
  <c r="N1468" i="18" s="1"/>
  <c r="N1469" i="18"/>
  <c r="N1470" i="18" s="1"/>
  <c r="N1471" i="18" s="1"/>
  <c r="N1472" i="18" s="1"/>
  <c r="N1473" i="18" s="1"/>
  <c r="N1474" i="18" s="1"/>
  <c r="N1475" i="18" s="1"/>
  <c r="N1476" i="18" s="1"/>
  <c r="N1477" i="18" s="1"/>
  <c r="N1478" i="18" s="1"/>
  <c r="N1479" i="18"/>
  <c r="N1480" i="18" s="1"/>
  <c r="N1481" i="18" s="1"/>
  <c r="N1482" i="18" s="1"/>
  <c r="N1483" i="18" s="1"/>
  <c r="N1484" i="18" s="1"/>
  <c r="N1485" i="18" s="1"/>
  <c r="N1486" i="18" s="1"/>
  <c r="N1487" i="18" s="1"/>
  <c r="N1488" i="18" s="1"/>
  <c r="N1489" i="18" s="1"/>
  <c r="N1490" i="18" s="1"/>
  <c r="N1491" i="18"/>
  <c r="N1492" i="18" s="1"/>
  <c r="N1493" i="18" s="1"/>
  <c r="N1494" i="18" s="1"/>
  <c r="N1495" i="18" s="1"/>
  <c r="N1496" i="18" s="1"/>
  <c r="N1497" i="18" s="1"/>
  <c r="N1498" i="18" s="1"/>
  <c r="N1499" i="18" s="1"/>
  <c r="N1500" i="18" s="1"/>
  <c r="N1501" i="18"/>
  <c r="N1502" i="18" s="1"/>
  <c r="N1503" i="18" s="1"/>
  <c r="N1504" i="18" s="1"/>
  <c r="N1505" i="18" s="1"/>
  <c r="N1506" i="18" s="1"/>
  <c r="N1507" i="18" s="1"/>
  <c r="N1508" i="18" s="1"/>
  <c r="N1509" i="18" s="1"/>
  <c r="N1510" i="18" s="1"/>
  <c r="N1511" i="18"/>
  <c r="N1512" i="18" s="1"/>
  <c r="N1513" i="18" s="1"/>
  <c r="N1514" i="18" s="1"/>
  <c r="N1515" i="18" s="1"/>
  <c r="N1516" i="18" s="1"/>
  <c r="N1517" i="18" s="1"/>
  <c r="N1518" i="18" s="1"/>
  <c r="N1519" i="18" s="1"/>
  <c r="N1520" i="18" s="1"/>
  <c r="N1521" i="18" s="1"/>
  <c r="N1522" i="18" s="1"/>
  <c r="N1523" i="18"/>
  <c r="N1524" i="18" s="1"/>
  <c r="N1525" i="18" s="1"/>
  <c r="N1526" i="18" s="1"/>
  <c r="N1527" i="18" s="1"/>
  <c r="N1528" i="18" s="1"/>
  <c r="N1529" i="18" s="1"/>
  <c r="N1530" i="18" s="1"/>
  <c r="N1531" i="18" s="1"/>
  <c r="N1532" i="18"/>
  <c r="N1533" i="18" s="1"/>
  <c r="N1534" i="18" s="1"/>
  <c r="N1535" i="18" s="1"/>
  <c r="N1536" i="18" s="1"/>
  <c r="N1537" i="18" s="1"/>
  <c r="N1538" i="18" s="1"/>
  <c r="N1539" i="18" s="1"/>
  <c r="N1540" i="18" s="1"/>
  <c r="N1541" i="18" s="1"/>
  <c r="N1542" i="18"/>
  <c r="N1543" i="18" s="1"/>
  <c r="N1544" i="18" s="1"/>
  <c r="N1545" i="18" s="1"/>
  <c r="N1546" i="18" s="1"/>
  <c r="N1547" i="18" s="1"/>
  <c r="N1548" i="18" s="1"/>
  <c r="N1549" i="18" s="1"/>
  <c r="N1550" i="18" s="1"/>
  <c r="N1551" i="18" s="1"/>
  <c r="N1552" i="18" s="1"/>
  <c r="N1553" i="18" s="1"/>
  <c r="M3" i="16" a="1"/>
  <c r="N1554" i="18"/>
  <c r="N1555" i="18" s="1"/>
  <c r="N1556" i="18" s="1"/>
  <c r="N1557" i="18" s="1"/>
  <c r="N1558" i="18" s="1"/>
  <c r="N1559" i="18" s="1"/>
  <c r="N1560" i="18" s="1"/>
  <c r="N1561" i="18" s="1"/>
  <c r="N1562" i="18" s="1"/>
  <c r="N1563" i="18" s="1"/>
  <c r="K1" i="13"/>
  <c r="R2" i="13" s="1" a="1"/>
  <c r="N1564" i="18"/>
  <c r="N1565" i="18" s="1"/>
  <c r="N1566" i="18" s="1"/>
  <c r="N1567" i="18" s="1"/>
  <c r="N1568" i="18" s="1"/>
  <c r="N1569" i="18" s="1"/>
  <c r="N1570" i="18" s="1"/>
  <c r="N1571" i="18" s="1"/>
  <c r="N1572" i="18" s="1"/>
  <c r="N1573" i="18" s="1"/>
  <c r="N1574" i="18"/>
  <c r="N1575" i="18" s="1"/>
  <c r="N1576" i="18" s="1"/>
  <c r="N1577" i="18" s="1"/>
  <c r="N1578" i="18" s="1"/>
  <c r="N1579" i="18" s="1"/>
  <c r="N1580" i="18" s="1"/>
  <c r="N1581" i="18" s="1"/>
  <c r="N1582" i="18" s="1"/>
  <c r="N1583" i="18" s="1"/>
  <c r="N1584" i="18" s="1"/>
  <c r="N1585" i="18" s="1"/>
  <c r="N1586" i="18"/>
  <c r="N1587" i="18" s="1"/>
  <c r="N1588" i="18" s="1"/>
  <c r="N1589" i="18" s="1"/>
  <c r="N1590" i="18" s="1"/>
  <c r="N1591" i="18" s="1"/>
  <c r="N1592" i="18" s="1"/>
  <c r="N1593" i="18" s="1"/>
  <c r="N1594" i="18" s="1"/>
  <c r="N1595" i="18" s="1"/>
  <c r="N1596" i="18"/>
  <c r="N1597" i="18" s="1"/>
  <c r="N1598" i="18" s="1"/>
  <c r="N1599" i="18" s="1"/>
  <c r="N1600" i="18" s="1"/>
  <c r="N1601" i="18" s="1"/>
  <c r="N1602" i="18" s="1"/>
  <c r="N1603" i="18" s="1"/>
  <c r="N1604" i="18" s="1"/>
  <c r="N1605" i="18" s="1"/>
  <c r="N1606" i="18"/>
  <c r="N1607" i="18" s="1"/>
  <c r="N1608" i="18" s="1"/>
  <c r="N1609" i="18" s="1"/>
  <c r="N1610" i="18" s="1"/>
  <c r="N1611" i="18" s="1"/>
  <c r="N1612" i="18" s="1"/>
  <c r="N1613" i="18" s="1"/>
  <c r="N1614" i="18" s="1"/>
  <c r="N1615" i="18" s="1"/>
  <c r="N1616" i="18" s="1"/>
  <c r="N1617" i="18" s="1"/>
  <c r="N1618" i="18" s="1"/>
  <c r="N1619" i="18" s="1"/>
  <c r="N1620" i="18" s="1"/>
  <c r="N1621" i="18" s="1"/>
  <c r="N1622" i="18" s="1"/>
  <c r="N1623" i="18" s="1"/>
  <c r="N1624" i="18" s="1"/>
  <c r="N1625" i="18" s="1"/>
  <c r="N1626" i="18" s="1"/>
  <c r="N1627" i="18" s="1"/>
  <c r="N1628" i="18" s="1"/>
  <c r="N1629" i="18" s="1"/>
  <c r="N1630" i="18" s="1"/>
  <c r="N1631" i="18" s="1"/>
  <c r="N1632" i="18" s="1"/>
  <c r="N1633" i="18" s="1"/>
  <c r="N1634" i="18" s="1"/>
  <c r="N1635" i="18" s="1"/>
  <c r="N1636" i="18" s="1"/>
  <c r="N1637" i="18" s="1"/>
  <c r="N1638" i="18" s="1"/>
  <c r="N1639" i="18" s="1"/>
  <c r="N1640" i="18" s="1"/>
  <c r="N1641" i="18" s="1"/>
  <c r="N1642" i="18" s="1"/>
  <c r="N1643" i="18" s="1"/>
  <c r="N1644" i="18" s="1"/>
  <c r="N1645" i="18" s="1"/>
  <c r="N1646" i="18" s="1"/>
  <c r="N1647" i="18" s="1"/>
  <c r="N1648" i="18" s="1"/>
  <c r="N1649" i="18" s="1"/>
  <c r="N1650" i="18" s="1"/>
  <c r="N1651" i="18" s="1"/>
  <c r="N1652" i="18" s="1"/>
  <c r="N1653" i="18" s="1"/>
  <c r="N1654" i="18" s="1"/>
  <c r="N1655" i="18" s="1"/>
  <c r="N1656" i="18" s="1"/>
  <c r="N1657" i="18" s="1"/>
  <c r="N1658" i="18" s="1"/>
  <c r="N1659" i="18" s="1"/>
  <c r="N1660" i="18" s="1"/>
  <c r="N1661" i="18" s="1"/>
  <c r="N1662" i="18" s="1"/>
  <c r="N1663" i="18" s="1"/>
  <c r="N1664" i="18" s="1"/>
  <c r="N1665" i="18" s="1"/>
  <c r="N1666" i="18" s="1"/>
  <c r="N1667" i="18" s="1"/>
  <c r="N1668" i="18" s="1"/>
  <c r="N1669" i="18" s="1"/>
  <c r="N1670" i="18" s="1"/>
  <c r="N1671" i="18" s="1"/>
  <c r="N1672" i="18" s="1"/>
  <c r="N1673" i="18" s="1"/>
  <c r="N1674" i="18" s="1"/>
  <c r="N1675" i="18" s="1"/>
  <c r="N1676" i="18" s="1"/>
  <c r="N1677" i="18" s="1"/>
  <c r="N1678" i="18" s="1"/>
  <c r="N1679" i="18" s="1"/>
  <c r="N1680" i="18" s="1"/>
  <c r="N1681" i="18" s="1"/>
  <c r="N1682" i="18" s="1"/>
  <c r="N1683" i="18" s="1"/>
  <c r="N1684" i="18" s="1"/>
  <c r="N1685" i="18" s="1"/>
  <c r="N1686" i="18" s="1"/>
  <c r="N1687" i="18" s="1"/>
  <c r="N1688" i="18" s="1"/>
  <c r="N1689" i="18" s="1"/>
  <c r="N1690" i="18" s="1"/>
  <c r="N1691" i="18" s="1"/>
  <c r="N1692" i="18"/>
  <c r="N1693" i="18" s="1"/>
  <c r="N1694" i="18" s="1"/>
  <c r="N1695" i="18" s="1"/>
  <c r="N1696" i="18" s="1"/>
  <c r="N1697" i="18" s="1"/>
  <c r="N1698" i="18" s="1"/>
  <c r="N1699" i="18" s="1"/>
  <c r="N1700" i="18" s="1"/>
  <c r="N1701" i="18" s="1"/>
  <c r="N1702" i="18" s="1"/>
  <c r="N1703" i="18" s="1"/>
  <c r="N1704" i="18" s="1"/>
  <c r="N1705" i="18" s="1"/>
  <c r="N1706" i="18" s="1"/>
  <c r="N1707" i="18" s="1"/>
  <c r="N1708" i="18" s="1"/>
  <c r="N1709" i="18" s="1"/>
  <c r="N1710" i="18" s="1"/>
  <c r="N1711" i="18" s="1"/>
  <c r="N1712" i="18" s="1"/>
  <c r="N1713" i="18" s="1"/>
  <c r="N1714" i="18" s="1"/>
  <c r="N1715" i="18" s="1"/>
  <c r="N1716" i="18" s="1"/>
  <c r="N1717" i="18" s="1"/>
  <c r="N1718" i="18" s="1"/>
  <c r="N1719" i="18" s="1"/>
  <c r="N1720" i="18" s="1"/>
  <c r="N1721" i="18" s="1"/>
  <c r="N1722" i="18" s="1"/>
  <c r="N1723" i="18" s="1"/>
  <c r="N1724" i="18" s="1"/>
  <c r="N1725" i="18" s="1"/>
  <c r="N1726" i="18" s="1"/>
  <c r="N1727" i="18" s="1"/>
  <c r="N1728" i="18" s="1"/>
  <c r="N1729" i="18" s="1"/>
  <c r="N1730" i="18" s="1"/>
  <c r="N1731" i="18" s="1"/>
  <c r="N1732" i="18" s="1"/>
  <c r="N1733" i="18" s="1"/>
  <c r="N1734" i="18" s="1"/>
  <c r="N1735" i="18" s="1"/>
  <c r="N1736" i="18" s="1"/>
  <c r="N1737" i="18" s="1"/>
  <c r="N1738" i="18" s="1"/>
  <c r="N1739" i="18" s="1"/>
  <c r="N1740" i="18" s="1"/>
  <c r="N1741" i="18" s="1"/>
  <c r="N1742" i="18" s="1"/>
  <c r="N1743" i="18" s="1"/>
  <c r="N1744" i="18" s="1"/>
  <c r="N1745" i="18" s="1"/>
  <c r="N1746" i="18" s="1"/>
  <c r="N1747" i="18" s="1"/>
  <c r="N1748" i="18" s="1"/>
  <c r="N1749" i="18" s="1"/>
  <c r="N1750" i="18" s="1"/>
  <c r="N1751" i="18" s="1"/>
  <c r="N1752" i="18" s="1"/>
  <c r="N1753" i="18" s="1"/>
  <c r="N1754" i="18" s="1"/>
  <c r="N1755" i="18" s="1"/>
  <c r="N1756" i="18" s="1"/>
  <c r="N1757" i="18" s="1"/>
  <c r="N1758" i="18" s="1"/>
  <c r="N1759" i="18" s="1"/>
  <c r="N1760" i="18" s="1"/>
  <c r="N1761" i="18" s="1"/>
  <c r="N1762" i="18" s="1"/>
  <c r="N1763" i="18" s="1"/>
  <c r="N1764" i="18" s="1"/>
  <c r="N1765" i="18" s="1"/>
  <c r="N1766" i="18" s="1"/>
  <c r="N1767" i="18" s="1"/>
  <c r="N1768" i="18" s="1"/>
  <c r="N1769" i="18" s="1"/>
  <c r="N1770" i="18" s="1"/>
  <c r="N1771" i="18" s="1"/>
  <c r="N1772" i="18" s="1"/>
  <c r="N1773" i="18" s="1"/>
  <c r="N1774" i="18" s="1"/>
  <c r="N1775" i="18" s="1"/>
  <c r="N1776" i="18" s="1"/>
  <c r="N1777" i="18" s="1"/>
  <c r="N1778" i="18"/>
  <c r="N1779" i="18" s="1"/>
  <c r="N1780" i="18" s="1"/>
  <c r="N1781" i="18" s="1"/>
  <c r="N1782" i="18" s="1"/>
  <c r="N1783" i="18" s="1"/>
  <c r="N1784" i="18" s="1"/>
  <c r="N1785" i="18" s="1"/>
  <c r="N1786" i="18" s="1"/>
  <c r="N1787" i="18" s="1"/>
  <c r="N1788" i="18" s="1"/>
  <c r="N1789" i="18" s="1"/>
  <c r="N1790" i="18" s="1"/>
  <c r="N1791" i="18" s="1"/>
  <c r="N1792" i="18" s="1"/>
  <c r="N1793" i="18" s="1"/>
  <c r="N1794" i="18" s="1"/>
  <c r="N1795" i="18" s="1"/>
  <c r="N1796" i="18" s="1"/>
  <c r="N1797" i="18" s="1"/>
  <c r="N1798" i="18" s="1"/>
  <c r="N1799" i="18" s="1"/>
  <c r="N1800" i="18" s="1"/>
  <c r="N1801" i="18" s="1"/>
  <c r="N1802" i="18" s="1"/>
  <c r="N1803" i="18" s="1"/>
  <c r="N1804" i="18" s="1"/>
  <c r="N1805" i="18" s="1"/>
  <c r="N1806" i="18" s="1"/>
  <c r="N1807" i="18" s="1"/>
  <c r="N1808" i="18" s="1"/>
  <c r="N1809" i="18" s="1"/>
  <c r="N1810" i="18" s="1"/>
  <c r="N1811" i="18" s="1"/>
  <c r="N1812" i="18" s="1"/>
  <c r="N1813" i="18" s="1"/>
  <c r="N1814" i="18" s="1"/>
  <c r="N1815" i="18" s="1"/>
  <c r="N1816" i="18" s="1"/>
  <c r="N1817" i="18" s="1"/>
  <c r="N1818" i="18" s="1"/>
  <c r="N1819" i="18" s="1"/>
  <c r="N1820" i="18" s="1"/>
  <c r="N1821" i="18" s="1"/>
  <c r="N1822" i="18" s="1"/>
  <c r="N1823" i="18" s="1"/>
  <c r="N1824" i="18" s="1"/>
  <c r="N1825" i="18" s="1"/>
  <c r="N1826" i="18" s="1"/>
  <c r="N1827" i="18" s="1"/>
  <c r="N1828" i="18" s="1"/>
  <c r="N1829" i="18" s="1"/>
  <c r="N1830" i="18" s="1"/>
  <c r="N1831" i="18" s="1"/>
  <c r="N1832" i="18" s="1"/>
  <c r="N1833" i="18" s="1"/>
  <c r="N1834" i="18" s="1"/>
  <c r="N1835" i="18" s="1"/>
  <c r="N1836" i="18" s="1"/>
  <c r="N1837" i="18" s="1"/>
  <c r="N1838" i="18" s="1"/>
  <c r="N1839" i="18" s="1"/>
  <c r="N1840" i="18" s="1"/>
  <c r="N1841" i="18" s="1"/>
  <c r="N1842" i="18" s="1"/>
  <c r="N1843" i="18" s="1"/>
  <c r="N1844" i="18" s="1"/>
  <c r="N1845" i="18" s="1"/>
  <c r="N1846" i="18" s="1"/>
  <c r="N1847" i="18" s="1"/>
  <c r="N1848" i="18" s="1"/>
  <c r="N1849" i="18" s="1"/>
  <c r="N1850" i="18" s="1"/>
  <c r="N1851" i="18" s="1"/>
  <c r="N1852" i="18" s="1"/>
  <c r="N1853" i="18" s="1"/>
  <c r="N1854" i="18" s="1"/>
  <c r="N1855" i="18" s="1"/>
  <c r="N1856" i="18" s="1"/>
  <c r="N1857" i="18" s="1"/>
  <c r="N1858" i="18" s="1"/>
  <c r="N1859" i="18" s="1"/>
  <c r="N1860" i="18" s="1"/>
  <c r="N1861" i="18" s="1"/>
  <c r="N1862" i="18"/>
  <c r="N1863" i="18" s="1"/>
  <c r="N1864" i="18" s="1"/>
  <c r="N1865" i="18" s="1"/>
  <c r="N1866" i="18" s="1"/>
  <c r="N1867" i="18" s="1"/>
  <c r="N1868" i="18" s="1"/>
  <c r="N1869" i="18" s="1"/>
  <c r="N1870" i="18" s="1"/>
  <c r="N1871" i="18" s="1"/>
  <c r="N1872" i="18" s="1"/>
  <c r="N1873" i="18" s="1"/>
  <c r="N1874" i="18" s="1"/>
  <c r="N1875" i="18" s="1"/>
  <c r="N1876" i="18" s="1"/>
  <c r="N1877" i="18" s="1"/>
  <c r="N1878" i="18" s="1"/>
  <c r="N1879" i="18" s="1"/>
  <c r="N1880" i="18" s="1"/>
  <c r="N1881" i="18" s="1"/>
  <c r="N1882" i="18" s="1"/>
  <c r="N1883" i="18" s="1"/>
  <c r="N1884" i="18" s="1"/>
  <c r="N1885" i="18" s="1"/>
  <c r="N1886" i="18" s="1"/>
  <c r="N1887" i="18" s="1"/>
  <c r="N1888" i="18" s="1"/>
  <c r="N1889" i="18" s="1"/>
  <c r="N1890" i="18" s="1"/>
  <c r="N1891" i="18" s="1"/>
  <c r="N1892" i="18" s="1"/>
  <c r="N1893" i="18" s="1"/>
  <c r="N1894" i="18" s="1"/>
  <c r="N1895" i="18" s="1"/>
  <c r="N1896" i="18" s="1"/>
  <c r="N1897" i="18" s="1"/>
  <c r="N1898" i="18" s="1"/>
  <c r="N1899" i="18" s="1"/>
  <c r="N1900" i="18" s="1"/>
  <c r="N1901" i="18" s="1"/>
  <c r="N1902" i="18" s="1"/>
  <c r="N1903" i="18" s="1"/>
  <c r="N1904" i="18" s="1"/>
  <c r="N1905" i="18" s="1"/>
  <c r="N1906" i="18"/>
  <c r="N1907" i="18" s="1"/>
  <c r="N1908" i="18" s="1"/>
  <c r="N1909" i="18" s="1"/>
  <c r="N1910" i="18" s="1"/>
  <c r="N1911" i="18" s="1"/>
  <c r="N1912" i="18" s="1"/>
  <c r="N1913" i="18" s="1"/>
  <c r="N1914" i="18" s="1"/>
  <c r="N1915" i="18" s="1"/>
  <c r="N1916" i="18" s="1"/>
  <c r="N1917" i="18" s="1"/>
  <c r="N1918" i="18" s="1"/>
  <c r="N1919" i="18" s="1"/>
  <c r="N1920" i="18" s="1"/>
  <c r="N1921" i="18" s="1"/>
  <c r="N1922" i="18" s="1"/>
  <c r="N1923" i="18" s="1"/>
  <c r="N1924" i="18" s="1"/>
  <c r="N1925" i="18" s="1"/>
  <c r="N1926" i="18" s="1"/>
  <c r="N1927" i="18" s="1"/>
  <c r="N1928" i="18" s="1"/>
  <c r="N1929" i="18" s="1"/>
  <c r="N1930" i="18" s="1"/>
  <c r="N1931" i="18" s="1"/>
  <c r="N1932" i="18" s="1"/>
  <c r="N1933" i="18" s="1"/>
  <c r="N1934" i="18" s="1"/>
  <c r="N1935" i="18" s="1"/>
  <c r="N1936" i="18" s="1"/>
  <c r="N1937" i="18" s="1"/>
  <c r="N1938" i="18" s="1"/>
  <c r="N1939" i="18" s="1"/>
  <c r="N1940" i="18" s="1"/>
  <c r="N1941" i="18" s="1"/>
  <c r="N1942" i="18" s="1"/>
  <c r="N1943" i="18" s="1"/>
  <c r="N1944" i="18" s="1"/>
  <c r="N1945" i="18" s="1"/>
  <c r="N1946" i="18" s="1"/>
  <c r="N1947" i="18" s="1"/>
  <c r="N1948" i="18"/>
  <c r="N1949" i="18" s="1"/>
  <c r="N1950" i="18" s="1"/>
  <c r="N1951" i="18" s="1"/>
  <c r="N1952" i="18" s="1"/>
  <c r="N1953" i="18" s="1"/>
  <c r="N1954" i="18" s="1"/>
  <c r="N1955" i="18" s="1"/>
  <c r="N1956" i="18" s="1"/>
  <c r="N1957" i="18" s="1"/>
  <c r="N1958" i="18" s="1"/>
  <c r="N1959" i="18" s="1"/>
  <c r="N1960" i="18" s="1"/>
  <c r="N1961" i="18" s="1"/>
  <c r="N1962" i="18" s="1"/>
  <c r="N1963" i="18" s="1"/>
  <c r="N1964" i="18" s="1"/>
  <c r="N1965" i="18" s="1"/>
  <c r="N1966" i="18" s="1"/>
  <c r="N1967" i="18" s="1"/>
  <c r="N1968" i="18" s="1"/>
  <c r="N1969" i="18" s="1"/>
  <c r="N1970" i="18" s="1"/>
  <c r="N1971" i="18" s="1"/>
  <c r="N1972" i="18" s="1"/>
  <c r="N1973" i="18" s="1"/>
  <c r="N1974" i="18" s="1"/>
  <c r="N1975" i="18" s="1"/>
  <c r="N1976" i="18" s="1"/>
  <c r="N1977" i="18" s="1"/>
  <c r="N1978" i="18" s="1"/>
  <c r="N1979" i="18" s="1"/>
  <c r="N1980" i="18" s="1"/>
  <c r="N1981" i="18" s="1"/>
  <c r="N1982" i="18" s="1"/>
  <c r="N1983" i="18" s="1"/>
  <c r="N1984" i="18" s="1"/>
  <c r="N1985" i="18" s="1"/>
  <c r="N1986" i="18" s="1"/>
  <c r="N1987" i="18" s="1"/>
  <c r="N1988" i="18" s="1"/>
  <c r="N1989" i="18" s="1"/>
  <c r="N1990" i="18"/>
  <c r="N1991" i="18" s="1"/>
  <c r="N1992" i="18" s="1"/>
  <c r="N1993" i="18" s="1"/>
  <c r="N1994" i="18" s="1"/>
  <c r="N1995" i="18" s="1"/>
  <c r="N1996" i="18" s="1"/>
  <c r="N1997" i="18" s="1"/>
  <c r="N1998" i="18" s="1"/>
  <c r="N1999" i="18" s="1"/>
  <c r="N2000" i="18" s="1"/>
  <c r="N2001" i="18" s="1"/>
  <c r="N2002" i="18" s="1"/>
  <c r="N2003" i="18" s="1"/>
  <c r="N2004" i="18" s="1"/>
  <c r="N2005" i="18" s="1"/>
  <c r="N2006" i="18" s="1"/>
  <c r="N2007" i="18" s="1"/>
  <c r="N2008" i="18" s="1"/>
  <c r="N2009" i="18" s="1"/>
  <c r="N2010" i="18" s="1"/>
  <c r="N2011" i="18" s="1"/>
  <c r="N2012" i="18" s="1"/>
  <c r="N2013" i="18" s="1"/>
  <c r="N2014" i="18" s="1"/>
  <c r="N2015" i="18" s="1"/>
  <c r="N2016" i="18" s="1"/>
  <c r="N2017" i="18" s="1"/>
  <c r="N2018" i="18" s="1"/>
  <c r="N2019" i="18" s="1"/>
  <c r="N2020" i="18" s="1"/>
  <c r="N2021" i="18" s="1"/>
  <c r="N2022" i="18" s="1"/>
  <c r="N2023" i="18" s="1"/>
  <c r="N2024" i="18" s="1"/>
  <c r="N2025" i="18" s="1"/>
  <c r="N2026" i="18" s="1"/>
  <c r="N2027" i="18" s="1"/>
  <c r="N2028" i="18" s="1"/>
  <c r="N2029" i="18" s="1"/>
  <c r="N2030" i="18" s="1"/>
  <c r="N2031" i="18" s="1"/>
  <c r="N2032" i="18" s="1"/>
  <c r="N2033" i="18" s="1"/>
  <c r="N2034" i="18"/>
  <c r="N2035" i="18" s="1"/>
  <c r="N2036" i="18" s="1"/>
  <c r="N2037" i="18" s="1"/>
  <c r="N2038" i="18" s="1"/>
  <c r="N2039" i="18" s="1"/>
  <c r="N2040" i="18" s="1"/>
  <c r="N2041" i="18" s="1"/>
  <c r="N2042" i="18" s="1"/>
  <c r="N2043" i="18" s="1"/>
  <c r="N2044" i="18" s="1"/>
  <c r="N2045" i="18" s="1"/>
  <c r="N2046" i="18" s="1"/>
  <c r="N2047" i="18" s="1"/>
  <c r="N2048" i="18" s="1"/>
  <c r="N2049" i="18" s="1"/>
  <c r="N2050" i="18" s="1"/>
  <c r="N2051" i="18" s="1"/>
  <c r="N2052" i="18" s="1"/>
  <c r="N2053" i="18" s="1"/>
  <c r="N2054" i="18" s="1"/>
  <c r="N2055" i="18" s="1"/>
  <c r="N2056" i="18" s="1"/>
  <c r="N2057" i="18" s="1"/>
  <c r="N2058" i="18" s="1"/>
  <c r="N2059" i="18" s="1"/>
  <c r="N2060" i="18" s="1"/>
  <c r="N2061" i="18" s="1"/>
  <c r="N2062" i="18" s="1"/>
  <c r="N2063" i="18" s="1"/>
  <c r="N2064" i="18" s="1"/>
  <c r="N2065" i="18" s="1"/>
  <c r="N2066" i="18" s="1"/>
  <c r="N2067" i="18" s="1"/>
  <c r="N2068" i="18" s="1"/>
  <c r="N2069" i="18" s="1"/>
  <c r="N2070" i="18" s="1"/>
  <c r="N2071" i="18" s="1"/>
  <c r="N2072" i="18" s="1"/>
  <c r="N2073" i="18" s="1"/>
  <c r="N2074" i="18" s="1"/>
  <c r="N2075" i="18" s="1"/>
  <c r="N2076" i="18"/>
  <c r="N2077" i="18" s="1"/>
  <c r="N2078" i="18" s="1"/>
  <c r="N2079" i="18" s="1"/>
  <c r="N2080" i="18" s="1"/>
  <c r="N2081" i="18" s="1"/>
  <c r="N2082" i="18" s="1"/>
  <c r="N2083" i="18" s="1"/>
  <c r="N2084" i="18" s="1"/>
  <c r="N2085" i="18" s="1"/>
  <c r="N2086" i="18" s="1"/>
  <c r="N2087" i="18" s="1"/>
  <c r="N2088" i="18" s="1"/>
  <c r="N2089" i="18" s="1"/>
  <c r="N2090" i="18" s="1"/>
  <c r="N2091" i="18" s="1"/>
  <c r="N2092" i="18" s="1"/>
  <c r="N2093" i="18" s="1"/>
  <c r="N2094" i="18" s="1"/>
  <c r="N2095" i="18" s="1"/>
  <c r="N2096" i="18" s="1"/>
  <c r="N2097" i="18" s="1"/>
  <c r="N2098" i="18" s="1"/>
  <c r="N2099" i="18" s="1"/>
  <c r="N2100" i="18" s="1"/>
  <c r="N2101" i="18" s="1"/>
  <c r="N2102" i="18" s="1"/>
  <c r="N2103" i="18" s="1"/>
  <c r="N2104" i="18" s="1"/>
  <c r="N2105" i="18" s="1"/>
  <c r="N2106" i="18" s="1"/>
  <c r="N2107" i="18" s="1"/>
  <c r="N2108" i="18" s="1"/>
  <c r="N2109" i="18" s="1"/>
  <c r="N2110" i="18" s="1"/>
  <c r="N2111" i="18" s="1"/>
  <c r="N2112" i="18" s="1"/>
  <c r="N2113" i="18" s="1"/>
  <c r="N2114" i="18" s="1"/>
  <c r="N2115" i="18" s="1"/>
  <c r="N2116" i="18" s="1"/>
  <c r="N2117" i="18" s="1"/>
  <c r="N2118" i="18"/>
  <c r="N2119" i="18" s="1"/>
  <c r="N2120" i="18" s="1"/>
  <c r="N2121" i="18" s="1"/>
  <c r="N2122" i="18" s="1"/>
  <c r="N2123" i="18" s="1"/>
  <c r="N2124" i="18" s="1"/>
  <c r="N2125" i="18" s="1"/>
  <c r="N2126" i="18" s="1"/>
  <c r="N2127" i="18" s="1"/>
  <c r="N2128" i="18" s="1"/>
  <c r="N2129" i="18" s="1"/>
  <c r="N2130" i="18" s="1"/>
  <c r="N2131" i="18" s="1"/>
  <c r="N2132" i="18" s="1"/>
  <c r="N2133" i="18" s="1"/>
  <c r="N2134" i="18" s="1"/>
  <c r="N2135" i="18" s="1"/>
  <c r="N2136" i="18" s="1"/>
  <c r="N2137" i="18" s="1"/>
  <c r="N2138" i="18" s="1"/>
  <c r="N2139" i="18" s="1"/>
  <c r="N2140" i="18" s="1"/>
  <c r="N2141" i="18" s="1"/>
  <c r="N2142" i="18" s="1"/>
  <c r="N2143" i="18" s="1"/>
  <c r="N2144" i="18" s="1"/>
  <c r="N2145" i="18" s="1"/>
  <c r="N2146" i="18" s="1"/>
  <c r="N2147" i="18" s="1"/>
  <c r="N2148" i="18" s="1"/>
  <c r="N2149" i="18" s="1"/>
  <c r="N2150" i="18" s="1"/>
  <c r="N2151" i="18" s="1"/>
  <c r="N2152" i="18" s="1"/>
  <c r="N2153" i="18" s="1"/>
  <c r="N2154" i="18" s="1"/>
  <c r="N2155" i="18" s="1"/>
  <c r="N2156" i="18" s="1"/>
  <c r="N2157" i="18" s="1"/>
  <c r="N2158" i="18" s="1"/>
  <c r="N2159" i="18" s="1"/>
  <c r="N2160" i="18" s="1"/>
  <c r="N2161" i="18" s="1"/>
  <c r="N2162" i="18"/>
  <c r="N2163" i="18" s="1"/>
  <c r="N2164" i="18" s="1"/>
  <c r="N2165" i="18" s="1"/>
  <c r="N2166" i="18" s="1"/>
  <c r="N2167" i="18" s="1"/>
  <c r="N2168" i="18" s="1"/>
  <c r="N2169" i="18" s="1"/>
  <c r="N2170" i="18" s="1"/>
  <c r="N2171" i="18" s="1"/>
  <c r="N2172" i="18" s="1"/>
  <c r="N2173" i="18" s="1"/>
  <c r="N2174" i="18" s="1"/>
  <c r="N2175" i="18" s="1"/>
  <c r="N2176" i="18" s="1"/>
  <c r="N2177" i="18" s="1"/>
  <c r="N2178" i="18" s="1"/>
  <c r="N2179" i="18" s="1"/>
  <c r="N2180" i="18" s="1"/>
  <c r="N2181" i="18" s="1"/>
  <c r="N2182" i="18" s="1"/>
  <c r="N2183" i="18" s="1"/>
  <c r="N2184" i="18" s="1"/>
  <c r="N2185" i="18" s="1"/>
  <c r="N2186" i="18" s="1"/>
  <c r="N2187" i="18" s="1"/>
  <c r="N2188" i="18" s="1"/>
  <c r="N2189" i="18" s="1"/>
  <c r="N2190" i="18" s="1"/>
  <c r="N2191" i="18" s="1"/>
  <c r="N2192" i="18" s="1"/>
  <c r="N2193" i="18" s="1"/>
  <c r="N2194" i="18" s="1"/>
  <c r="N2195" i="18" s="1"/>
  <c r="N2196" i="18" s="1"/>
  <c r="N2197" i="18" s="1"/>
  <c r="N2198" i="18" s="1"/>
  <c r="N2199" i="18" s="1"/>
  <c r="N2200" i="18" s="1"/>
  <c r="N2201" i="18" s="1"/>
  <c r="N2202" i="18" s="1"/>
  <c r="N2203" i="18" s="1"/>
  <c r="N2204" i="18"/>
  <c r="N2205" i="18" s="1"/>
  <c r="N2206" i="18" s="1"/>
  <c r="N2207" i="18" s="1"/>
  <c r="N2208" i="18" s="1"/>
  <c r="N2209" i="18" s="1"/>
  <c r="N2210" i="18" s="1"/>
  <c r="N2211" i="18" s="1"/>
  <c r="N2212" i="18" s="1"/>
  <c r="N2213" i="18" s="1"/>
  <c r="N2214" i="18" s="1"/>
  <c r="N2215" i="18" s="1"/>
  <c r="N2216" i="18" s="1"/>
  <c r="N2217" i="18" s="1"/>
  <c r="N2218" i="18" s="1"/>
  <c r="N2219" i="18" s="1"/>
  <c r="N2220" i="18" s="1"/>
  <c r="N2221" i="18" s="1"/>
  <c r="N2222" i="18" s="1"/>
  <c r="N2223" i="18" s="1"/>
  <c r="N2224" i="18" s="1"/>
  <c r="N2225" i="18" s="1"/>
  <c r="N2226" i="18" s="1"/>
  <c r="N2227" i="18" s="1"/>
  <c r="N2228" i="18" s="1"/>
  <c r="N2229" i="18" s="1"/>
  <c r="N2230" i="18" s="1"/>
  <c r="N2231" i="18"/>
  <c r="N2232" i="18" s="1"/>
  <c r="N2233" i="18" s="1"/>
  <c r="N2234" i="18" s="1"/>
  <c r="N2235" i="18" s="1"/>
  <c r="N2236" i="18" s="1"/>
  <c r="N2237" i="18" s="1"/>
  <c r="N2238" i="18" s="1"/>
  <c r="N2239" i="18" s="1"/>
  <c r="N2240" i="18" s="1"/>
  <c r="N2241" i="18" s="1"/>
  <c r="N2242" i="18" s="1"/>
  <c r="N2243" i="18" s="1"/>
  <c r="N2244" i="18" s="1"/>
  <c r="N2245" i="18" s="1"/>
  <c r="N2246" i="18" s="1"/>
  <c r="N2247" i="18" s="1"/>
  <c r="N2248" i="18" s="1"/>
  <c r="N2249" i="18" s="1"/>
  <c r="N2250" i="18" s="1"/>
  <c r="N2251" i="18" s="1"/>
  <c r="N2252" i="18" s="1"/>
  <c r="N2253" i="18" s="1"/>
  <c r="N2254" i="18" s="1"/>
  <c r="N2255" i="18" s="1"/>
  <c r="N2256" i="18" s="1"/>
  <c r="N2257" i="18" s="1"/>
  <c r="N2258" i="18" s="1"/>
  <c r="N2259" i="18"/>
  <c r="N2260" i="18" s="1"/>
  <c r="N2261" i="18" s="1"/>
  <c r="N2262" i="18" s="1"/>
  <c r="N2263" i="18" s="1"/>
  <c r="N2264" i="18" s="1"/>
  <c r="N2265" i="18" s="1"/>
  <c r="N2266" i="18" s="1"/>
  <c r="N2267" i="18" s="1"/>
  <c r="N2268" i="18" s="1"/>
  <c r="N2269" i="18" s="1"/>
  <c r="N2270" i="18" s="1"/>
  <c r="N2271" i="18" s="1"/>
  <c r="N2272" i="18" s="1"/>
  <c r="N2273" i="18" s="1"/>
  <c r="N2274" i="18" s="1"/>
  <c r="N2275" i="18" s="1"/>
  <c r="N2276" i="18" s="1"/>
  <c r="N2277" i="18" s="1"/>
  <c r="N2278" i="18" s="1"/>
  <c r="N2279" i="18" s="1"/>
  <c r="N2280" i="18" s="1"/>
  <c r="N2281" i="18" s="1"/>
  <c r="N2282" i="18" s="1"/>
  <c r="N2283" i="18" s="1"/>
  <c r="N2284" i="18" s="1"/>
  <c r="N2285" i="18" s="1"/>
  <c r="N2286" i="18" s="1"/>
  <c r="N2287" i="18" s="1"/>
  <c r="N2288" i="18" s="1"/>
  <c r="N2289" i="18" s="1"/>
  <c r="N2290" i="18"/>
  <c r="N2291" i="18" s="1"/>
  <c r="N2292" i="18" s="1"/>
  <c r="N2293" i="18" s="1"/>
  <c r="N2294" i="18" s="1"/>
  <c r="N2295" i="18" s="1"/>
  <c r="N2296" i="18" s="1"/>
  <c r="N2297" i="18" s="1"/>
  <c r="N2298" i="18" s="1"/>
  <c r="N2299" i="18" s="1"/>
  <c r="N2300" i="18" s="1"/>
  <c r="N2301" i="18" s="1"/>
  <c r="N2302" i="18" s="1"/>
  <c r="N2303" i="18" s="1"/>
  <c r="N2304" i="18" s="1"/>
  <c r="N2305" i="18" s="1"/>
  <c r="N2306" i="18" s="1"/>
  <c r="N2307" i="18" s="1"/>
  <c r="N2308" i="18" s="1"/>
  <c r="N2309" i="18" s="1"/>
  <c r="N2310" i="18" s="1"/>
  <c r="N2311" i="18"/>
  <c r="N2312" i="18" s="1"/>
  <c r="N2313" i="18" s="1"/>
  <c r="N2314" i="18" s="1"/>
  <c r="N2315" i="18" s="1"/>
  <c r="N2316" i="18" s="1"/>
  <c r="N2317" i="18" s="1"/>
  <c r="N2318" i="18" s="1"/>
  <c r="N2319" i="18" s="1"/>
  <c r="N2320" i="18" s="1"/>
  <c r="N2321" i="18" s="1"/>
  <c r="N2322" i="18" s="1"/>
  <c r="N2323" i="18" s="1"/>
  <c r="N2324" i="18" s="1"/>
  <c r="N2325" i="18" s="1"/>
  <c r="N2326" i="18" s="1"/>
  <c r="N2327" i="18" s="1"/>
  <c r="N2328" i="18" s="1"/>
  <c r="N2329" i="18" s="1"/>
  <c r="N2330" i="18" s="1"/>
  <c r="N2331" i="18"/>
  <c r="N2332" i="18" s="1"/>
  <c r="N2333" i="18" s="1"/>
  <c r="N2334" i="18" s="1"/>
  <c r="N2335" i="18" s="1"/>
  <c r="N2336" i="18" s="1"/>
  <c r="N2337" i="18" s="1"/>
  <c r="N2338" i="18" s="1"/>
  <c r="N2339" i="18" s="1"/>
  <c r="N2340" i="18" s="1"/>
  <c r="N2341" i="18" s="1"/>
  <c r="N2342" i="18" s="1"/>
  <c r="N2343" i="18" s="1"/>
  <c r="N2344" i="18" s="1"/>
  <c r="N2345" i="18" s="1"/>
  <c r="N2346" i="18"/>
  <c r="N2347" i="18" s="1"/>
  <c r="N2348" i="18" s="1"/>
  <c r="N2349" i="18" s="1"/>
  <c r="N2350" i="18" s="1"/>
  <c r="N2351" i="18" s="1"/>
  <c r="N2352" i="18" s="1"/>
  <c r="N2353" i="18" s="1"/>
  <c r="N2354" i="18" s="1"/>
  <c r="N2355" i="18" s="1"/>
  <c r="N2356" i="18" s="1"/>
  <c r="N2357" i="18" s="1"/>
  <c r="N2358" i="18" s="1"/>
  <c r="N2359" i="18" s="1"/>
  <c r="N2360" i="18"/>
  <c r="N2361" i="18" s="1"/>
  <c r="N2362" i="18" s="1"/>
  <c r="N2363" i="18" s="1"/>
  <c r="N2364" i="18" s="1"/>
  <c r="N2365" i="18" s="1"/>
  <c r="N2366" i="18" s="1"/>
  <c r="N2367" i="18" s="1"/>
  <c r="N2368" i="18" s="1"/>
  <c r="N2369" i="18" s="1"/>
  <c r="N2370" i="18" s="1"/>
  <c r="N2371" i="18"/>
  <c r="N2372" i="18" s="1"/>
  <c r="N2373" i="18" s="1"/>
  <c r="N2374" i="18" s="1"/>
  <c r="N2375" i="18" s="1"/>
  <c r="N2376" i="18" s="1"/>
  <c r="N2377" i="18" s="1"/>
  <c r="N2378" i="18" s="1"/>
  <c r="N2379" i="18" s="1"/>
  <c r="N2380" i="18" s="1"/>
  <c r="N2381" i="18" s="1"/>
  <c r="N2382" i="18" s="1"/>
  <c r="N2383" i="18" s="1"/>
  <c r="N2384" i="18" s="1"/>
  <c r="N2385" i="18"/>
  <c r="N2386" i="18" s="1"/>
  <c r="N2387" i="18" s="1"/>
  <c r="N2388" i="18" s="1"/>
  <c r="N2389" i="18" s="1"/>
  <c r="N2390" i="18" s="1"/>
  <c r="N2391" i="18" s="1"/>
  <c r="N2392" i="18" s="1"/>
  <c r="N2393" i="18" s="1"/>
  <c r="N2394" i="18" s="1"/>
  <c r="N2395" i="18" s="1"/>
  <c r="N2396" i="18" s="1"/>
  <c r="N2397" i="18" s="1"/>
  <c r="N2398" i="18" s="1"/>
  <c r="N2399" i="18"/>
  <c r="N2400" i="18" s="1"/>
  <c r="N2401" i="18" s="1"/>
  <c r="N2402" i="18" s="1"/>
  <c r="N2403" i="18" s="1"/>
  <c r="N2404" i="18" s="1"/>
  <c r="N2405" i="18" s="1"/>
  <c r="N2406" i="18" s="1"/>
  <c r="N2407" i="18" s="1"/>
  <c r="N2408" i="18" s="1"/>
  <c r="N2409" i="18" s="1"/>
  <c r="N2410" i="18"/>
  <c r="N2411" i="18" s="1"/>
  <c r="N2412" i="18" s="1"/>
  <c r="N2413" i="18" s="1"/>
  <c r="N2414" i="18" s="1"/>
  <c r="N2415" i="18" s="1"/>
  <c r="N2416" i="18" s="1"/>
  <c r="N2417" i="18" s="1"/>
  <c r="N2418" i="18" s="1"/>
  <c r="N2419" i="18" s="1"/>
  <c r="N2420" i="18" s="1"/>
  <c r="N2421" i="18" s="1"/>
  <c r="N2422" i="18" s="1"/>
  <c r="N2423" i="18" s="1"/>
  <c r="N2424" i="18"/>
  <c r="N2425" i="18" s="1"/>
  <c r="N2426" i="18" s="1"/>
  <c r="N2427" i="18" s="1"/>
  <c r="N2428" i="18" s="1"/>
  <c r="N2429" i="18" s="1"/>
  <c r="N2430" i="18" s="1"/>
  <c r="N2431" i="18" s="1"/>
  <c r="N2432" i="18" s="1"/>
  <c r="N2433" i="18" s="1"/>
  <c r="N2434" i="18" s="1"/>
  <c r="N2435" i="18"/>
  <c r="N2436" i="18" s="1"/>
  <c r="N2437" i="18" s="1"/>
  <c r="N2438" i="18" s="1"/>
  <c r="N2439" i="18" s="1"/>
  <c r="N2440" i="18" s="1"/>
  <c r="N2441" i="18" s="1"/>
  <c r="N2442" i="18" s="1"/>
  <c r="N2443" i="18" s="1"/>
  <c r="N2444" i="18" s="1"/>
  <c r="N2445" i="18" s="1"/>
  <c r="N2446" i="18" s="1"/>
  <c r="N2447" i="18" s="1"/>
  <c r="N2448" i="18" s="1"/>
  <c r="N2449" i="18"/>
  <c r="N2450" i="18" s="1"/>
  <c r="N2451" i="18" s="1"/>
  <c r="N2452" i="18" s="1"/>
  <c r="N2453" i="18" s="1"/>
  <c r="N2454" i="18" s="1"/>
  <c r="N2455" i="18" s="1"/>
  <c r="N2456" i="18" s="1"/>
  <c r="N2457" i="18" s="1"/>
  <c r="N2458" i="18" s="1"/>
  <c r="N2459" i="18" s="1"/>
  <c r="N2460" i="18" s="1"/>
  <c r="N2461" i="18" s="1"/>
  <c r="N2462" i="18" s="1"/>
  <c r="N2463" i="18"/>
  <c r="N2464" i="18" s="1"/>
  <c r="N2465" i="18" s="1"/>
  <c r="N2466" i="18" s="1"/>
  <c r="N2467" i="18" s="1"/>
  <c r="N2468" i="18" s="1"/>
  <c r="N2469" i="18" s="1"/>
  <c r="N2470" i="18" s="1"/>
  <c r="N2471" i="18" s="1"/>
  <c r="N2472" i="18" s="1"/>
  <c r="N2473" i="18" s="1"/>
  <c r="N2474" i="18"/>
  <c r="N2475" i="18" s="1"/>
  <c r="N2476" i="18" s="1"/>
  <c r="N2477" i="18" s="1"/>
  <c r="N2478" i="18" s="1"/>
  <c r="N2479" i="18" s="1"/>
  <c r="N2480" i="18" s="1"/>
  <c r="N2481" i="18" s="1"/>
  <c r="N2482" i="18" s="1"/>
  <c r="N2483" i="18" s="1"/>
  <c r="N2484" i="18" s="1"/>
  <c r="N2485" i="18" s="1"/>
  <c r="N2486" i="18" s="1"/>
  <c r="N2487" i="18" s="1"/>
  <c r="N2488" i="18"/>
  <c r="N2489" i="18" s="1"/>
  <c r="N2490" i="18" s="1"/>
  <c r="N2491" i="18" s="1"/>
  <c r="N2492" i="18" s="1"/>
  <c r="N2493" i="18" s="1"/>
  <c r="N2494" i="18" s="1"/>
  <c r="N2495" i="18" s="1"/>
  <c r="N2496" i="18" s="1"/>
  <c r="N2497" i="18" s="1"/>
  <c r="N2498" i="18" s="1"/>
  <c r="N2499" i="18"/>
  <c r="N2500" i="18" s="1"/>
  <c r="N2501" i="18" s="1"/>
  <c r="N2502" i="18" s="1"/>
  <c r="N2503" i="18" s="1"/>
  <c r="N2504" i="18" s="1"/>
  <c r="N2505" i="18" s="1"/>
  <c r="N2506" i="18" s="1"/>
  <c r="N2507" i="18" s="1"/>
  <c r="N2508" i="18" s="1"/>
  <c r="N2509" i="18" s="1"/>
  <c r="N2510" i="18" s="1"/>
  <c r="N2511" i="18" s="1"/>
  <c r="N2512" i="18" s="1"/>
  <c r="N2513" i="18"/>
  <c r="N2514" i="18" s="1"/>
  <c r="N2515" i="18" s="1"/>
  <c r="N2516" i="18" s="1"/>
  <c r="N2517" i="18" s="1"/>
  <c r="N2518" i="18" s="1"/>
  <c r="N2519" i="18" s="1"/>
  <c r="N2520" i="18" s="1"/>
  <c r="N2521" i="18" s="1"/>
  <c r="N2522" i="18" s="1"/>
  <c r="N2523" i="18" s="1"/>
  <c r="N2524" i="18" s="1"/>
  <c r="N2525" i="18" s="1"/>
  <c r="N2526" i="18" s="1"/>
  <c r="N2527" i="18"/>
  <c r="N2528" i="18" s="1"/>
  <c r="N2529" i="18" s="1"/>
  <c r="N2530" i="18" s="1"/>
  <c r="N2531" i="18" s="1"/>
  <c r="N2532" i="18" s="1"/>
  <c r="N2533" i="18" s="1"/>
  <c r="N2534" i="18" s="1"/>
  <c r="N2535" i="18" s="1"/>
  <c r="N2536" i="18" s="1"/>
  <c r="N2537" i="18" s="1"/>
  <c r="N2538" i="18"/>
  <c r="N2539" i="18" s="1"/>
  <c r="N2540" i="18" s="1"/>
  <c r="N2541" i="18" s="1"/>
  <c r="N2542" i="18" s="1"/>
  <c r="N2543" i="18" s="1"/>
  <c r="N2544" i="18" s="1"/>
  <c r="N2545" i="18" s="1"/>
  <c r="N2546" i="18" s="1"/>
  <c r="N2547" i="18" s="1"/>
  <c r="N2548" i="18" s="1"/>
  <c r="N2549" i="18" s="1"/>
  <c r="N2550" i="18" s="1"/>
  <c r="N2551" i="18" s="1"/>
  <c r="N2552" i="18"/>
  <c r="N2553" i="18" s="1"/>
  <c r="N2554" i="18" s="1"/>
  <c r="N2555" i="18" s="1"/>
  <c r="N2556" i="18" s="1"/>
  <c r="N2557" i="18" s="1"/>
  <c r="N2558" i="18" s="1"/>
  <c r="N2559" i="18" s="1"/>
  <c r="N2560" i="18" s="1"/>
  <c r="N2561" i="18" s="1"/>
  <c r="N2562" i="18" s="1"/>
  <c r="N2563" i="18"/>
  <c r="N2564" i="18" s="1"/>
  <c r="N2565" i="18" s="1"/>
  <c r="N2566" i="18" s="1"/>
  <c r="N2567" i="18" s="1"/>
  <c r="N2568" i="18" s="1"/>
  <c r="N2569" i="18" s="1"/>
  <c r="N2570" i="18" s="1"/>
  <c r="N2571" i="18" s="1"/>
  <c r="N2572" i="18" s="1"/>
  <c r="N2573" i="18" s="1"/>
  <c r="N2574" i="18" s="1"/>
  <c r="N2575" i="18" s="1"/>
  <c r="N2576" i="18" s="1"/>
  <c r="N2577" i="18"/>
  <c r="N2578" i="18" s="1"/>
  <c r="N2579" i="18" s="1"/>
  <c r="N2580" i="18" s="1"/>
  <c r="N2581" i="18" s="1"/>
  <c r="N2582" i="18" s="1"/>
  <c r="N2583" i="18" s="1"/>
  <c r="N2584" i="18" s="1"/>
  <c r="N2585" i="18" s="1"/>
  <c r="N2586" i="18" s="1"/>
  <c r="N2587" i="18" s="1"/>
  <c r="N2588" i="18" s="1"/>
  <c r="N2589" i="18" s="1"/>
  <c r="N2590" i="18" s="1"/>
  <c r="N2591" i="18"/>
  <c r="N2592" i="18" s="1"/>
  <c r="N2593" i="18" s="1"/>
  <c r="N2594" i="18" s="1"/>
  <c r="N2595" i="18" s="1"/>
  <c r="N2596" i="18" s="1"/>
  <c r="N2597" i="18" s="1"/>
  <c r="N2598" i="18" s="1"/>
  <c r="N2599" i="18" s="1"/>
  <c r="N2600" i="18" s="1"/>
  <c r="N2601" i="18" s="1"/>
  <c r="N2602" i="18"/>
  <c r="N2603" i="18" s="1"/>
  <c r="N2604" i="18" s="1"/>
  <c r="N2605" i="18" s="1"/>
  <c r="N2606" i="18" s="1"/>
  <c r="N2607" i="18" s="1"/>
  <c r="N2608" i="18" s="1"/>
  <c r="N2609" i="18" s="1"/>
  <c r="N2610" i="18" s="1"/>
  <c r="N2611" i="18" s="1"/>
  <c r="N2612" i="18" s="1"/>
  <c r="N2613" i="18" s="1"/>
  <c r="N2614" i="18" s="1"/>
  <c r="N2615" i="18" s="1"/>
  <c r="N2616" i="18"/>
  <c r="N2617" i="18" s="1"/>
  <c r="N2618" i="18" s="1"/>
  <c r="N2619" i="18" s="1"/>
  <c r="N2620" i="18" s="1"/>
  <c r="N2621" i="18" s="1"/>
  <c r="N2622" i="18" s="1"/>
  <c r="N2623" i="18" s="1"/>
  <c r="N2624" i="18" s="1"/>
  <c r="N2625" i="18" s="1"/>
  <c r="N2626" i="18" s="1"/>
  <c r="N2627" i="18"/>
  <c r="N2628" i="18" s="1"/>
  <c r="N2629" i="18" s="1"/>
  <c r="N2630" i="18" s="1"/>
  <c r="N2631" i="18" s="1"/>
  <c r="N2632" i="18" s="1"/>
  <c r="N2633" i="18" s="1"/>
  <c r="N2634" i="18" s="1"/>
  <c r="N2635" i="18" s="1"/>
  <c r="N2636" i="18" s="1"/>
  <c r="N2637" i="18" s="1"/>
  <c r="N2638" i="18" s="1"/>
  <c r="N2639" i="18" s="1"/>
  <c r="N2640" i="18" s="1"/>
  <c r="N2641" i="18"/>
  <c r="N2642" i="18" s="1"/>
  <c r="N2643" i="18" s="1"/>
  <c r="N2644" i="18" s="1"/>
  <c r="N2645" i="18" s="1"/>
  <c r="N2646" i="18" s="1"/>
  <c r="N2647" i="18" s="1"/>
  <c r="N2648" i="18" s="1"/>
  <c r="N2649" i="18" s="1"/>
  <c r="N2650" i="18" s="1"/>
  <c r="N2651" i="18" s="1"/>
  <c r="N2652" i="18" s="1"/>
  <c r="N2653" i="18" s="1"/>
  <c r="N2654" i="18" s="1"/>
  <c r="N2655" i="18"/>
  <c r="N2656" i="18" s="1"/>
  <c r="N2657" i="18" s="1"/>
  <c r="N2658" i="18" s="1"/>
  <c r="N2659" i="18" s="1"/>
  <c r="N2660" i="18" s="1"/>
  <c r="N2661" i="18" s="1"/>
  <c r="N2662" i="18" s="1"/>
  <c r="N2663" i="18" s="1"/>
  <c r="N2664" i="18" s="1"/>
  <c r="N2665" i="18" s="1"/>
  <c r="N2666" i="18"/>
  <c r="N2667" i="18" s="1"/>
  <c r="N2668" i="18" s="1"/>
  <c r="N2669" i="18" s="1"/>
  <c r="N2670" i="18" s="1"/>
  <c r="N2671" i="18" s="1"/>
  <c r="N2672" i="18" s="1"/>
  <c r="N2673" i="18" s="1"/>
  <c r="N2674" i="18" s="1"/>
  <c r="N2675" i="18" s="1"/>
  <c r="N2676" i="18" s="1"/>
  <c r="N2677" i="18" s="1"/>
  <c r="N2678" i="18" s="1"/>
  <c r="N2679" i="18" s="1"/>
  <c r="N2680" i="18"/>
  <c r="N2681" i="18" s="1"/>
  <c r="N2682" i="18" s="1"/>
  <c r="N2683" i="18" s="1"/>
  <c r="N2684" i="18" s="1"/>
  <c r="N2685" i="18" s="1"/>
  <c r="N2686" i="18" s="1"/>
  <c r="N2687" i="18" s="1"/>
  <c r="N2688" i="18" s="1"/>
  <c r="N2689" i="18" s="1"/>
  <c r="N2690" i="18" s="1"/>
  <c r="N2691" i="18"/>
  <c r="N2692" i="18" s="1"/>
  <c r="N2693" i="18" s="1"/>
  <c r="N2694" i="18" s="1"/>
  <c r="N2695" i="18" s="1"/>
  <c r="N2696" i="18" s="1"/>
  <c r="N2697" i="18" s="1"/>
  <c r="N2698" i="18" s="1"/>
  <c r="N2699" i="18" s="1"/>
  <c r="N2700" i="18" s="1"/>
  <c r="N2701" i="18" s="1"/>
  <c r="N2702" i="18" s="1"/>
  <c r="N2703" i="18" s="1"/>
  <c r="N2704" i="18" s="1"/>
  <c r="N2705" i="18"/>
  <c r="N2706" i="18" s="1"/>
  <c r="N2707" i="18" s="1"/>
  <c r="N2708" i="18" s="1"/>
  <c r="N2709" i="18" s="1"/>
  <c r="N2710" i="18" s="1"/>
  <c r="N2711" i="18" s="1"/>
  <c r="N2712" i="18" s="1"/>
  <c r="N2713" i="18" s="1"/>
  <c r="N2714" i="18" s="1"/>
  <c r="N2715" i="18" s="1"/>
  <c r="N2716" i="18" s="1"/>
  <c r="N2717" i="18" s="1"/>
  <c r="N2718" i="18" s="1"/>
  <c r="N2719" i="18"/>
  <c r="N2720" i="18" s="1"/>
  <c r="N2721" i="18" s="1"/>
  <c r="N2722" i="18" s="1"/>
  <c r="N2723" i="18" s="1"/>
  <c r="N2724" i="18" s="1"/>
  <c r="N2725" i="18" s="1"/>
  <c r="N2726" i="18" s="1"/>
  <c r="N2727" i="18" s="1"/>
  <c r="N2728" i="18" s="1"/>
  <c r="N2729" i="18" s="1"/>
  <c r="N2730" i="18"/>
  <c r="N2731" i="18" s="1"/>
  <c r="N2732" i="18" s="1"/>
  <c r="N2733" i="18" s="1"/>
  <c r="N2734" i="18" s="1"/>
  <c r="N2735" i="18" s="1"/>
  <c r="N2736" i="18" s="1"/>
  <c r="N2737" i="18" s="1"/>
  <c r="N2738" i="18" s="1"/>
  <c r="N2739" i="18" s="1"/>
  <c r="N2740" i="18" s="1"/>
  <c r="N2741" i="18" s="1"/>
  <c r="N2742" i="18" s="1"/>
  <c r="N2743" i="18" s="1"/>
  <c r="N2744" i="18"/>
  <c r="N2745" i="18" s="1"/>
  <c r="N2746" i="18" s="1"/>
  <c r="N2747" i="18" s="1"/>
  <c r="N2748" i="18" s="1"/>
  <c r="N2749" i="18" s="1"/>
  <c r="N2750" i="18" s="1"/>
  <c r="N2751" i="18" s="1"/>
  <c r="N2752" i="18" s="1"/>
  <c r="N2753" i="18" s="1"/>
  <c r="N2754" i="18" s="1"/>
  <c r="N2755" i="18"/>
  <c r="N2756" i="18" s="1"/>
  <c r="N2757" i="18" s="1"/>
  <c r="N2758" i="18" s="1"/>
  <c r="N2759" i="18" s="1"/>
  <c r="N2760" i="18" s="1"/>
  <c r="N2761" i="18" s="1"/>
  <c r="N2762" i="18" s="1"/>
  <c r="N2763" i="18" s="1"/>
  <c r="N2764" i="18" s="1"/>
  <c r="N2765" i="18" s="1"/>
  <c r="N2766" i="18" s="1"/>
  <c r="N2767" i="18" s="1"/>
  <c r="N2768" i="18" s="1"/>
  <c r="N2769" i="18"/>
  <c r="N2770" i="18" s="1"/>
  <c r="N2771" i="18" s="1"/>
  <c r="N2772" i="18" s="1"/>
  <c r="N2773" i="18" s="1"/>
  <c r="N2774" i="18" s="1"/>
  <c r="N2775" i="18" s="1"/>
  <c r="N2776" i="18" s="1"/>
  <c r="N2777" i="18" s="1"/>
  <c r="N2778" i="18" s="1"/>
  <c r="N2779" i="18" s="1"/>
  <c r="N2780" i="18" s="1"/>
  <c r="N2781" i="18" s="1"/>
  <c r="N2782" i="18" s="1"/>
  <c r="N2783" i="18"/>
  <c r="N2784" i="18" s="1"/>
  <c r="N2785" i="18" s="1"/>
  <c r="N2786" i="18" s="1"/>
  <c r="N2787" i="18" s="1"/>
  <c r="N2788" i="18" s="1"/>
  <c r="N2789" i="18" s="1"/>
  <c r="N2790" i="18" s="1"/>
  <c r="N2791" i="18" s="1"/>
  <c r="N2792" i="18" s="1"/>
  <c r="N2793" i="18" s="1"/>
  <c r="N2794" i="18"/>
  <c r="N2795" i="18" s="1"/>
  <c r="N2796" i="18" s="1"/>
  <c r="N2797" i="18" s="1"/>
  <c r="N2798" i="18" s="1"/>
  <c r="N2799" i="18" s="1"/>
  <c r="N2800" i="18" s="1"/>
  <c r="N2801" i="18" s="1"/>
  <c r="N2802" i="18" s="1"/>
  <c r="N2803" i="18" s="1"/>
  <c r="N2804" i="18" s="1"/>
  <c r="N2805" i="18" s="1"/>
  <c r="N2806" i="18" s="1"/>
  <c r="N2807" i="18" s="1"/>
  <c r="N2808" i="18"/>
  <c r="N2809" i="18" s="1"/>
  <c r="N2810" i="18" s="1"/>
  <c r="N2811" i="18" s="1"/>
  <c r="N2812" i="18" s="1"/>
  <c r="N2813" i="18" s="1"/>
  <c r="N2814" i="18" s="1"/>
  <c r="N2815" i="18" s="1"/>
  <c r="N2816" i="18" s="1"/>
  <c r="N2817" i="18" s="1"/>
  <c r="N2818" i="18" s="1"/>
  <c r="N2819" i="18"/>
  <c r="N2820" i="18" s="1"/>
  <c r="N2821" i="18" s="1"/>
  <c r="N2822" i="18" s="1"/>
  <c r="N2823" i="18" s="1"/>
  <c r="N2824" i="18" s="1"/>
  <c r="N2825" i="18" s="1"/>
  <c r="N2826" i="18" s="1"/>
  <c r="N2827" i="18" s="1"/>
  <c r="N2828" i="18" s="1"/>
  <c r="N2829" i="18" s="1"/>
  <c r="N2830" i="18" s="1"/>
  <c r="N2831" i="18" s="1"/>
  <c r="N2832" i="18" s="1"/>
  <c r="N2833" i="18"/>
  <c r="N2834" i="18" s="1"/>
  <c r="N2835" i="18" s="1"/>
  <c r="N2836" i="18" s="1"/>
  <c r="N2837" i="18" s="1"/>
  <c r="N2838" i="18" s="1"/>
  <c r="N2839" i="18" s="1"/>
  <c r="N2840" i="18" s="1"/>
  <c r="N2841" i="18" s="1"/>
  <c r="N2842" i="18" s="1"/>
  <c r="N2843" i="18" s="1"/>
  <c r="N2844" i="18" s="1"/>
  <c r="N2845" i="18" s="1"/>
  <c r="N2846" i="18"/>
  <c r="N2847" i="18" s="1"/>
  <c r="N2848" i="18" s="1"/>
  <c r="N2849" i="18" s="1"/>
  <c r="N2850" i="18" s="1"/>
  <c r="N2851" i="18" s="1"/>
  <c r="N2852" i="18" s="1"/>
  <c r="N2853" i="18" s="1"/>
  <c r="N2854" i="18" s="1"/>
  <c r="N2855" i="18" s="1"/>
  <c r="N2856" i="18"/>
  <c r="N2857" i="18" s="1"/>
  <c r="N2858" i="18" s="1"/>
  <c r="N2859" i="18" s="1"/>
  <c r="N2860" i="18" s="1"/>
  <c r="N2861" i="18" s="1"/>
  <c r="N2862" i="18" s="1"/>
  <c r="N2863" i="18" s="1"/>
  <c r="N2864" i="18" s="1"/>
  <c r="N2865" i="18" s="1"/>
  <c r="N2866" i="18"/>
  <c r="N2867" i="18" s="1"/>
  <c r="N2868" i="18" s="1"/>
  <c r="N2869" i="18" s="1"/>
  <c r="N2870" i="18" s="1"/>
  <c r="N2871" i="18" s="1"/>
  <c r="N2872" i="18" s="1"/>
  <c r="N2873" i="18" s="1"/>
  <c r="N2874" i="18" s="1"/>
  <c r="N2875" i="18" s="1"/>
  <c r="N2876" i="18" s="1"/>
  <c r="N2877" i="18" s="1"/>
  <c r="N2878" i="18"/>
  <c r="N2879" i="18" s="1"/>
  <c r="N2880" i="18" s="1"/>
  <c r="N2881" i="18" s="1"/>
  <c r="N2882" i="18" s="1"/>
  <c r="N2883" i="18" s="1"/>
  <c r="N2884" i="18" s="1"/>
  <c r="N2885" i="18" s="1"/>
  <c r="N2886" i="18" s="1"/>
  <c r="N2887" i="18" s="1"/>
  <c r="N2888" i="18"/>
  <c r="N2889" i="18" s="1"/>
  <c r="N2890" i="18" s="1"/>
  <c r="N2891" i="18" s="1"/>
  <c r="N2892" i="18" s="1"/>
  <c r="N2893" i="18" s="1"/>
  <c r="N2894" i="18" s="1"/>
  <c r="N2895" i="18" s="1"/>
  <c r="N2896" i="18" s="1"/>
  <c r="N2897" i="18" s="1"/>
  <c r="N2898" i="18"/>
  <c r="N2899" i="18" s="1"/>
  <c r="N2900" i="18" s="1"/>
  <c r="N2901" i="18" s="1"/>
  <c r="N2902" i="18" s="1"/>
  <c r="N2903" i="18" s="1"/>
  <c r="N2904" i="18" s="1"/>
  <c r="N2905" i="18" s="1"/>
  <c r="N2906" i="18" s="1"/>
  <c r="N2907" i="18" s="1"/>
  <c r="N2908" i="18" s="1"/>
  <c r="N2909" i="18" s="1"/>
  <c r="N2910" i="18"/>
  <c r="N2911" i="18" s="1"/>
  <c r="N2912" i="18" s="1"/>
  <c r="N2913" i="18" s="1"/>
  <c r="N2914" i="18" s="1"/>
  <c r="N2915" i="18" s="1"/>
  <c r="N2916" i="18" s="1"/>
  <c r="N2917" i="18" s="1"/>
  <c r="N2918" i="18" s="1"/>
  <c r="N2919" i="18" s="1"/>
  <c r="N2920" i="18"/>
  <c r="N2921" i="18" s="1"/>
  <c r="N2922" i="18" s="1"/>
  <c r="N2923" i="18" s="1"/>
  <c r="N2924" i="18" s="1"/>
  <c r="N2925" i="18" s="1"/>
  <c r="N2926" i="18" s="1"/>
  <c r="N2927" i="18" s="1"/>
  <c r="N2928" i="18" s="1"/>
  <c r="N2929" i="18" s="1"/>
  <c r="N2930" i="18"/>
  <c r="N2931" i="18" s="1"/>
  <c r="N2932" i="18" s="1"/>
  <c r="N2933" i="18" s="1"/>
  <c r="N2934" i="18" s="1"/>
  <c r="N2935" i="18" s="1"/>
  <c r="N2936" i="18" s="1"/>
  <c r="N2937" i="18" s="1"/>
  <c r="N2938" i="18" s="1"/>
  <c r="N2939" i="18" s="1"/>
  <c r="N2940" i="18" s="1"/>
  <c r="N2941" i="18" s="1"/>
  <c r="N2942" i="18"/>
  <c r="N2943" i="18" s="1"/>
  <c r="N2944" i="18" s="1"/>
  <c r="N2945" i="18" s="1"/>
  <c r="N2946" i="18" s="1"/>
  <c r="N2947" i="18" s="1"/>
  <c r="N2948" i="18" s="1"/>
  <c r="N2949" i="18" s="1"/>
  <c r="N2950" i="18" s="1"/>
  <c r="N2951" i="18" s="1"/>
  <c r="N2952" i="18"/>
  <c r="N2953" i="18" s="1"/>
  <c r="N2954" i="18" s="1"/>
  <c r="N2955" i="18" s="1"/>
  <c r="N2956" i="18" s="1"/>
  <c r="N2957" i="18" s="1"/>
  <c r="N2958" i="18" s="1"/>
  <c r="N2959" i="18" s="1"/>
  <c r="N2960" i="18" s="1"/>
  <c r="N2961" i="18" s="1"/>
  <c r="N2962" i="18"/>
  <c r="N2963" i="18" s="1"/>
  <c r="N2964" i="18" s="1"/>
  <c r="N2965" i="18" s="1"/>
  <c r="N2966" i="18" s="1"/>
  <c r="N2967" i="18" s="1"/>
  <c r="N2968" i="18" s="1"/>
  <c r="N2969" i="18" s="1"/>
  <c r="N2970" i="18" s="1"/>
  <c r="N2971" i="18" s="1"/>
  <c r="N2972" i="18" s="1"/>
  <c r="N2973" i="18" s="1"/>
  <c r="N2974" i="18"/>
  <c r="N2975" i="18" s="1"/>
  <c r="N2976" i="18" s="1"/>
  <c r="N2977" i="18" s="1"/>
  <c r="N2978" i="18" s="1"/>
  <c r="N2979" i="18" s="1"/>
  <c r="N2980" i="18" s="1"/>
  <c r="N2981" i="18" s="1"/>
  <c r="N2982" i="18" s="1"/>
  <c r="N2983" i="18"/>
  <c r="N2984" i="18" s="1"/>
  <c r="N2985" i="18" s="1"/>
  <c r="N2986" i="18" s="1"/>
  <c r="N2987" i="18" s="1"/>
  <c r="N2988" i="18" s="1"/>
  <c r="N2989" i="18" s="1"/>
  <c r="N2990" i="18" s="1"/>
  <c r="N2991" i="18" s="1"/>
  <c r="N2992" i="18" s="1"/>
  <c r="N2993" i="18"/>
  <c r="N2994" i="18" s="1"/>
  <c r="N2995" i="18" s="1"/>
  <c r="N2996" i="18" s="1"/>
  <c r="N2997" i="18" s="1"/>
  <c r="N2998" i="18" s="1"/>
  <c r="N2999" i="18" s="1"/>
  <c r="N3000" i="18" s="1"/>
  <c r="N3001" i="18" s="1"/>
  <c r="N3002" i="18" s="1"/>
  <c r="N3003" i="18"/>
  <c r="N3004" i="18" s="1"/>
  <c r="N3005" i="18" s="1"/>
  <c r="N3006" i="18" s="1"/>
  <c r="N3007" i="18" s="1"/>
  <c r="N3008" i="18" s="1"/>
  <c r="N3009" i="18" s="1"/>
  <c r="N3010" i="18" s="1"/>
  <c r="N3011" i="18" s="1"/>
  <c r="N3012" i="18" s="1"/>
  <c r="N3013" i="18" s="1"/>
  <c r="N3014" i="18" s="1"/>
  <c r="N3015" i="18"/>
  <c r="N3016" i="18" s="1"/>
  <c r="N3017" i="18" s="1"/>
  <c r="N3018" i="18" s="1"/>
  <c r="N3019" i="18" s="1"/>
  <c r="N3020" i="18" s="1"/>
  <c r="N3021" i="18" s="1"/>
  <c r="N3022" i="18" s="1"/>
  <c r="N3023" i="18" s="1"/>
  <c r="N3024" i="18" s="1"/>
  <c r="N3025" i="18"/>
  <c r="N3026" i="18" s="1"/>
  <c r="N3027" i="18" s="1"/>
  <c r="N3028" i="18" s="1"/>
  <c r="N3029" i="18" s="1"/>
  <c r="N3030" i="18" s="1"/>
  <c r="N3031" i="18" s="1"/>
  <c r="N3032" i="18" s="1"/>
  <c r="N3033" i="18" s="1"/>
  <c r="N3034" i="18" s="1"/>
  <c r="S18" i="18"/>
  <c r="O29" i="18"/>
  <c r="O42" i="18"/>
  <c r="O62" i="18"/>
  <c r="O77" i="18"/>
  <c r="O95" i="18"/>
  <c r="O113" i="18"/>
  <c r="O128" i="18"/>
  <c r="O146" i="18"/>
  <c r="O161" i="18"/>
  <c r="O181" i="18"/>
  <c r="O199" i="18"/>
  <c r="O214" i="18"/>
  <c r="O232" i="18"/>
  <c r="O247" i="18"/>
  <c r="O265" i="18"/>
  <c r="O285" i="18"/>
  <c r="O298" i="18"/>
  <c r="O318" i="18"/>
  <c r="O333" i="18"/>
  <c r="O351" i="18"/>
  <c r="O369" i="18"/>
  <c r="O384" i="18"/>
  <c r="O402" i="18"/>
  <c r="O417" i="18"/>
  <c r="O437" i="18"/>
  <c r="O455" i="18"/>
  <c r="O470" i="18"/>
  <c r="O488" i="18"/>
  <c r="O503" i="18"/>
  <c r="O521" i="18"/>
  <c r="O541" i="18"/>
  <c r="O554" i="18"/>
  <c r="O574" i="18"/>
  <c r="O589" i="18"/>
  <c r="O607" i="18"/>
  <c r="O625" i="18"/>
  <c r="O640" i="18"/>
  <c r="O658" i="18"/>
  <c r="O673" i="18"/>
  <c r="O693" i="18"/>
  <c r="O711" i="18"/>
  <c r="O726" i="18"/>
  <c r="O744" i="18"/>
  <c r="O759" i="18"/>
  <c r="O777" i="18"/>
  <c r="O797" i="18"/>
  <c r="O810" i="18"/>
  <c r="O830" i="18"/>
  <c r="O845" i="18"/>
  <c r="O863" i="18"/>
  <c r="O881" i="18"/>
  <c r="O896" i="18"/>
  <c r="O914" i="18"/>
  <c r="O929" i="18"/>
  <c r="O949" i="18"/>
  <c r="O967" i="18"/>
  <c r="O982" i="18"/>
  <c r="O1000" i="18"/>
  <c r="O1014" i="18"/>
  <c r="O1028" i="18"/>
  <c r="O1042" i="18"/>
  <c r="O1053" i="18"/>
  <c r="O1067" i="18"/>
  <c r="O1078" i="18"/>
  <c r="O1092" i="18"/>
  <c r="O1102" i="18"/>
  <c r="O1114" i="18"/>
  <c r="O1124" i="18"/>
  <c r="O1134" i="18"/>
  <c r="O1146" i="18"/>
  <c r="O1156" i="18"/>
  <c r="O1166" i="18"/>
  <c r="O1178" i="18"/>
  <c r="O1188" i="18"/>
  <c r="O1198" i="18"/>
  <c r="O1210" i="18"/>
  <c r="O1220" i="18"/>
  <c r="O1230" i="18"/>
  <c r="O1242" i="18"/>
  <c r="O1252" i="18"/>
  <c r="O1262" i="18"/>
  <c r="O1274" i="18"/>
  <c r="O1284" i="18"/>
  <c r="O1294" i="18"/>
  <c r="O1306" i="18"/>
  <c r="O1316" i="18"/>
  <c r="O1326" i="18"/>
  <c r="O1338" i="18"/>
  <c r="O1348" i="18"/>
  <c r="O1358" i="18"/>
  <c r="O1370" i="18"/>
  <c r="O1380" i="18"/>
  <c r="O1390" i="18"/>
  <c r="O1402" i="18"/>
  <c r="O1412" i="18"/>
  <c r="O1422" i="18"/>
  <c r="O1434" i="18"/>
  <c r="O1444" i="18"/>
  <c r="O1454" i="18"/>
  <c r="O1466" i="18"/>
  <c r="O1476" i="18"/>
  <c r="O1486" i="18"/>
  <c r="O1498" i="18"/>
  <c r="O1508" i="18"/>
  <c r="O1518" i="18"/>
  <c r="O1530" i="18"/>
  <c r="O1540" i="18"/>
  <c r="O1550" i="18"/>
  <c r="O1562" i="18"/>
  <c r="O1572" i="18"/>
  <c r="O1582" i="18"/>
  <c r="O1594" i="18"/>
  <c r="O1604" i="18"/>
  <c r="O1614" i="18"/>
  <c r="O1626" i="18"/>
  <c r="O1636" i="18"/>
  <c r="O1646" i="18"/>
  <c r="O1658" i="18"/>
  <c r="O1668" i="18"/>
  <c r="O1678" i="18"/>
  <c r="O1690" i="18"/>
  <c r="O1700" i="18"/>
  <c r="O1710" i="18"/>
  <c r="O1722" i="18"/>
  <c r="O1732" i="18"/>
  <c r="O1742" i="18"/>
  <c r="O1754" i="18"/>
  <c r="O1764" i="18"/>
  <c r="O1774" i="18"/>
  <c r="O1786" i="18"/>
  <c r="O1796" i="18"/>
  <c r="O1806" i="18"/>
  <c r="O1818" i="18"/>
  <c r="O1828" i="18"/>
  <c r="O1838" i="18"/>
  <c r="O1850" i="18"/>
  <c r="O1860" i="18"/>
  <c r="O1870" i="18"/>
  <c r="O1882" i="18"/>
  <c r="O1892" i="18"/>
  <c r="O1902" i="18"/>
  <c r="O1914" i="18"/>
  <c r="O1924" i="18"/>
  <c r="O1934" i="18"/>
  <c r="O1946" i="18"/>
  <c r="O1956" i="18"/>
  <c r="O1966" i="18"/>
  <c r="O1978" i="18"/>
  <c r="O1988" i="18"/>
  <c r="O1998" i="18"/>
  <c r="O2010" i="18"/>
  <c r="O2020" i="18"/>
  <c r="O2030" i="18"/>
  <c r="O2042" i="18"/>
  <c r="O2052" i="18"/>
  <c r="O2062" i="18"/>
  <c r="O2074" i="18"/>
  <c r="O2084" i="18"/>
  <c r="O2094" i="18"/>
  <c r="O2106" i="18"/>
  <c r="O2116" i="18"/>
  <c r="O2126" i="18"/>
  <c r="O2138" i="18"/>
  <c r="O2148" i="18"/>
  <c r="O2158" i="18"/>
  <c r="O2170" i="18"/>
  <c r="O2180" i="18"/>
  <c r="O2190" i="18"/>
  <c r="O2202" i="18"/>
  <c r="O2212" i="18"/>
  <c r="O2222" i="18"/>
  <c r="O2234" i="18"/>
  <c r="O2244" i="18"/>
  <c r="O2254" i="18"/>
  <c r="O2266" i="18"/>
  <c r="O2276" i="18"/>
  <c r="O2286" i="18"/>
  <c r="O2298" i="18"/>
  <c r="N3035" i="18"/>
  <c r="N3036" i="18" s="1"/>
  <c r="N3037" i="18" s="1"/>
  <c r="N3038" i="18" s="1"/>
  <c r="N3039" i="18" s="1"/>
  <c r="N3040" i="18" s="1"/>
  <c r="N3041" i="18" s="1"/>
  <c r="N3042" i="18" s="1"/>
  <c r="N3043" i="18" s="1"/>
  <c r="N3044" i="18" s="1"/>
  <c r="N3045" i="18" s="1"/>
  <c r="N3046" i="18" s="1"/>
  <c r="O19" i="18"/>
  <c r="O30" i="18"/>
  <c r="O45" i="18"/>
  <c r="O63" i="18"/>
  <c r="O81" i="18"/>
  <c r="O96" i="18"/>
  <c r="O114" i="18"/>
  <c r="O129" i="18"/>
  <c r="O149" i="18"/>
  <c r="O167" i="18"/>
  <c r="O182" i="18"/>
  <c r="O200" i="18"/>
  <c r="O215" i="18"/>
  <c r="O233" i="18"/>
  <c r="O253" i="18"/>
  <c r="O266" i="18"/>
  <c r="O286" i="18"/>
  <c r="O301" i="18"/>
  <c r="O319" i="18"/>
  <c r="O337" i="18"/>
  <c r="O352" i="18"/>
  <c r="O370" i="18"/>
  <c r="O385" i="18"/>
  <c r="O405" i="18"/>
  <c r="O423" i="18"/>
  <c r="O438" i="18"/>
  <c r="O456" i="18"/>
  <c r="O471" i="18"/>
  <c r="O489" i="18"/>
  <c r="O509" i="18"/>
  <c r="O522" i="18"/>
  <c r="O542" i="18"/>
  <c r="O557" i="18"/>
  <c r="O575" i="18"/>
  <c r="O593" i="18"/>
  <c r="O608" i="18"/>
  <c r="O626" i="18"/>
  <c r="O641" i="18"/>
  <c r="O661" i="18"/>
  <c r="O679" i="18"/>
  <c r="O694" i="18"/>
  <c r="O712" i="18"/>
  <c r="O727" i="18"/>
  <c r="O745" i="18"/>
  <c r="O765" i="18"/>
  <c r="O778" i="18"/>
  <c r="O798" i="18"/>
  <c r="O813" i="18"/>
  <c r="O831" i="18"/>
  <c r="O849" i="18"/>
  <c r="O864" i="18"/>
  <c r="O882" i="18"/>
  <c r="O897" i="18"/>
  <c r="O917" i="18"/>
  <c r="O935" i="18"/>
  <c r="O950" i="18"/>
  <c r="O968" i="18"/>
  <c r="O983" i="18"/>
  <c r="O1001" i="18"/>
  <c r="O1018" i="18"/>
  <c r="O1029" i="18"/>
  <c r="O1043" i="18"/>
  <c r="O1054" i="18"/>
  <c r="O1068" i="18"/>
  <c r="O1082" i="18"/>
  <c r="O1093" i="18"/>
  <c r="O1105" i="18"/>
  <c r="O1115" i="18"/>
  <c r="O1125" i="18"/>
  <c r="O1137" i="18"/>
  <c r="O1147" i="18"/>
  <c r="O1157" i="18"/>
  <c r="O1169" i="18"/>
  <c r="O1179" i="18"/>
  <c r="O1189" i="18"/>
  <c r="O1201" i="18"/>
  <c r="O1211" i="18"/>
  <c r="O1221" i="18"/>
  <c r="O1233" i="18"/>
  <c r="O1243" i="18"/>
  <c r="O1253" i="18"/>
  <c r="O1265" i="18"/>
  <c r="O1275" i="18"/>
  <c r="O1285" i="18"/>
  <c r="O1297" i="18"/>
  <c r="O1307" i="18"/>
  <c r="O1317" i="18"/>
  <c r="O1329" i="18"/>
  <c r="O1339" i="18"/>
  <c r="O1349" i="18"/>
  <c r="O1361" i="18"/>
  <c r="O1371" i="18"/>
  <c r="O1381" i="18"/>
  <c r="O1393" i="18"/>
  <c r="O1403" i="18"/>
  <c r="O1413" i="18"/>
  <c r="O1425" i="18"/>
  <c r="O1435" i="18"/>
  <c r="O1445" i="18"/>
  <c r="O1457" i="18"/>
  <c r="O1467" i="18"/>
  <c r="O1477" i="18"/>
  <c r="O1489" i="18"/>
  <c r="O1499" i="18"/>
  <c r="O1509" i="18"/>
  <c r="O1521" i="18"/>
  <c r="O1531" i="18"/>
  <c r="O1541" i="18"/>
  <c r="O1553" i="18"/>
  <c r="O1563" i="18"/>
  <c r="O1573" i="18"/>
  <c r="O1585" i="18"/>
  <c r="O1595" i="18"/>
  <c r="O1605" i="18"/>
  <c r="O1617" i="18"/>
  <c r="O1627" i="18"/>
  <c r="O1637" i="18"/>
  <c r="O1649" i="18"/>
  <c r="O1659" i="18"/>
  <c r="O1669" i="18"/>
  <c r="O1681" i="18"/>
  <c r="O1691" i="18"/>
  <c r="O1701" i="18"/>
  <c r="O1713" i="18"/>
  <c r="O1723" i="18"/>
  <c r="O1733" i="18"/>
  <c r="O1745" i="18"/>
  <c r="O1755" i="18"/>
  <c r="O1765" i="18"/>
  <c r="O1777" i="18"/>
  <c r="O1787" i="18"/>
  <c r="O1797" i="18"/>
  <c r="O1809" i="18"/>
  <c r="O1819" i="18"/>
  <c r="O1829" i="18"/>
  <c r="O1841" i="18"/>
  <c r="O1851" i="18"/>
  <c r="O1861" i="18"/>
  <c r="O1873" i="18"/>
  <c r="O1883" i="18"/>
  <c r="O1893" i="18"/>
  <c r="O1905" i="18"/>
  <c r="O1915" i="18"/>
  <c r="O1925" i="18"/>
  <c r="O1937" i="18"/>
  <c r="O1947" i="18"/>
  <c r="O1957" i="18"/>
  <c r="O1969" i="18"/>
  <c r="O1979" i="18"/>
  <c r="O1989" i="18"/>
  <c r="O2001" i="18"/>
  <c r="O2011" i="18"/>
  <c r="O2021" i="18"/>
  <c r="O2033" i="18"/>
  <c r="O2043" i="18"/>
  <c r="O2053" i="18"/>
  <c r="O2065" i="18"/>
  <c r="O2075" i="18"/>
  <c r="O2085" i="18"/>
  <c r="O2097" i="18"/>
  <c r="O2107" i="18"/>
  <c r="O2117" i="18"/>
  <c r="O2129" i="18"/>
  <c r="O2139" i="18"/>
  <c r="O2149" i="18"/>
  <c r="O2161" i="18"/>
  <c r="O2171" i="18"/>
  <c r="O2181" i="18"/>
  <c r="O2193" i="18"/>
  <c r="O2203" i="18"/>
  <c r="O2213" i="18"/>
  <c r="O2225" i="18"/>
  <c r="O2235" i="18"/>
  <c r="O2245" i="18"/>
  <c r="O2257" i="18"/>
  <c r="O2267" i="18"/>
  <c r="O2277" i="18"/>
  <c r="O2289" i="18"/>
  <c r="O2299" i="18"/>
  <c r="O2309" i="18"/>
  <c r="N3047" i="18"/>
  <c r="N3048" i="18" s="1"/>
  <c r="N3049" i="18" s="1"/>
  <c r="N3050" i="18" s="1"/>
  <c r="N3051" i="18" s="1"/>
  <c r="N3052" i="18" s="1"/>
  <c r="N3053" i="18" s="1"/>
  <c r="N3054" i="18" s="1"/>
  <c r="N3055" i="18" s="1"/>
  <c r="N3056" i="18" s="1"/>
  <c r="K4" i="13"/>
  <c r="O31" i="18"/>
  <c r="O49" i="18"/>
  <c r="O64" i="18"/>
  <c r="O82" i="18"/>
  <c r="O97" i="18"/>
  <c r="O117" i="18"/>
  <c r="O135" i="18"/>
  <c r="O150" i="18"/>
  <c r="O168" i="18"/>
  <c r="O183" i="18"/>
  <c r="O201" i="18"/>
  <c r="O221" i="18"/>
  <c r="O234" i="18"/>
  <c r="O254" i="18"/>
  <c r="O269" i="18"/>
  <c r="O287" i="18"/>
  <c r="O305" i="18"/>
  <c r="O320" i="18"/>
  <c r="O338" i="18"/>
  <c r="O353" i="18"/>
  <c r="O373" i="18"/>
  <c r="O391" i="18"/>
  <c r="O406" i="18"/>
  <c r="O424" i="18"/>
  <c r="O439" i="18"/>
  <c r="O457" i="18"/>
  <c r="O477" i="18"/>
  <c r="O490" i="18"/>
  <c r="O510" i="18"/>
  <c r="O525" i="18"/>
  <c r="O543" i="18"/>
  <c r="O561" i="18"/>
  <c r="O576" i="18"/>
  <c r="O594" i="18"/>
  <c r="O609" i="18"/>
  <c r="O629" i="18"/>
  <c r="O647" i="18"/>
  <c r="O662" i="18"/>
  <c r="O680" i="18"/>
  <c r="O695" i="18"/>
  <c r="O713" i="18"/>
  <c r="O733" i="18"/>
  <c r="O746" i="18"/>
  <c r="O766" i="18"/>
  <c r="O781" i="18"/>
  <c r="O799" i="18"/>
  <c r="O817" i="18"/>
  <c r="O832" i="18"/>
  <c r="O850" i="18"/>
  <c r="O865" i="18"/>
  <c r="O885" i="18"/>
  <c r="O903" i="18"/>
  <c r="O918" i="18"/>
  <c r="O936" i="18"/>
  <c r="O951" i="18"/>
  <c r="O969" i="18"/>
  <c r="O989" i="18"/>
  <c r="O1002" i="18"/>
  <c r="O1019" i="18"/>
  <c r="O1030" i="18"/>
  <c r="O1044" i="18"/>
  <c r="O1058" i="18"/>
  <c r="O1069" i="18"/>
  <c r="O1083" i="18"/>
  <c r="O1094" i="18"/>
  <c r="O1106" i="18"/>
  <c r="O1116" i="18"/>
  <c r="O1126" i="18"/>
  <c r="O1138" i="18"/>
  <c r="O1148" i="18"/>
  <c r="O1158" i="18"/>
  <c r="O1170" i="18"/>
  <c r="O1180" i="18"/>
  <c r="O1190" i="18"/>
  <c r="O1202" i="18"/>
  <c r="O1212" i="18"/>
  <c r="O1222" i="18"/>
  <c r="O1234" i="18"/>
  <c r="O1244" i="18"/>
  <c r="O1254" i="18"/>
  <c r="O1266" i="18"/>
  <c r="O1276" i="18"/>
  <c r="O1286" i="18"/>
  <c r="O1298" i="18"/>
  <c r="O1308" i="18"/>
  <c r="O1318" i="18"/>
  <c r="O1330" i="18"/>
  <c r="O1340" i="18"/>
  <c r="O1350" i="18"/>
  <c r="O1362" i="18"/>
  <c r="O1372" i="18"/>
  <c r="O1382" i="18"/>
  <c r="O1394" i="18"/>
  <c r="N3057" i="18"/>
  <c r="N3058" i="18" s="1"/>
  <c r="N3059" i="18" s="1"/>
  <c r="N3060" i="18" s="1"/>
  <c r="N3061" i="18" s="1"/>
  <c r="N3062" i="18" s="1"/>
  <c r="N3063" i="18" s="1"/>
  <c r="N3064" i="18" s="1"/>
  <c r="N3065" i="18" s="1"/>
  <c r="N3066" i="18" s="1"/>
  <c r="N3067" i="18" s="1"/>
  <c r="N3068" i="18" s="1"/>
  <c r="N3069" i="18" s="1"/>
  <c r="N3070" i="18" s="1"/>
  <c r="N3071" i="18" s="1"/>
  <c r="N3072" i="18" s="1"/>
  <c r="N3073" i="18" s="1"/>
  <c r="N3074" i="18" s="1"/>
  <c r="N3075" i="18" s="1"/>
  <c r="N3076" i="18" s="1"/>
  <c r="N3077" i="18" s="1"/>
  <c r="N3078" i="18" s="1"/>
  <c r="N3079" i="18" s="1"/>
  <c r="N3080" i="18" s="1"/>
  <c r="N3081" i="18" s="1"/>
  <c r="N3082" i="18" s="1"/>
  <c r="N3083" i="18" s="1"/>
  <c r="N3084" i="18" s="1"/>
  <c r="N3085" i="18" s="1"/>
  <c r="N3086" i="18" s="1"/>
  <c r="N3087" i="18" s="1"/>
  <c r="N3088" i="18" s="1"/>
  <c r="N3089" i="18" s="1"/>
  <c r="N3090" i="18" s="1"/>
  <c r="N3091" i="18" s="1"/>
  <c r="N3092" i="18" s="1"/>
  <c r="N3093" i="18" s="1"/>
  <c r="N3094" i="18" s="1"/>
  <c r="N3095" i="18" s="1"/>
  <c r="N3096" i="18" s="1"/>
  <c r="N3097" i="18" s="1"/>
  <c r="N3098" i="18" s="1"/>
  <c r="N3099" i="18" s="1"/>
  <c r="N3100" i="18" s="1"/>
  <c r="N3101" i="18" s="1"/>
  <c r="N3102" i="18" s="1"/>
  <c r="N3103" i="18" s="1"/>
  <c r="N3104" i="18" s="1"/>
  <c r="N3105" i="18" s="1"/>
  <c r="N3106" i="18" s="1"/>
  <c r="N3107" i="18" s="1"/>
  <c r="N3108" i="18" s="1"/>
  <c r="N3109" i="18" s="1"/>
  <c r="N3110" i="18" s="1"/>
  <c r="N3111" i="18" s="1"/>
  <c r="N3112" i="18" s="1"/>
  <c r="N3113" i="18" s="1"/>
  <c r="N3114" i="18" s="1"/>
  <c r="N3115" i="18" s="1"/>
  <c r="N3116" i="18" s="1"/>
  <c r="N3117" i="18" s="1"/>
  <c r="N3118" i="18" s="1"/>
  <c r="N3119" i="18" s="1"/>
  <c r="N3120" i="18" s="1"/>
  <c r="N3121" i="18" s="1"/>
  <c r="N3122" i="18" s="1"/>
  <c r="N3123" i="18" s="1"/>
  <c r="N3124" i="18" s="1"/>
  <c r="N3125" i="18" s="1"/>
  <c r="N3126" i="18" s="1"/>
  <c r="N3127" i="18" s="1"/>
  <c r="N3128" i="18" s="1"/>
  <c r="N3129" i="18" s="1"/>
  <c r="N3130" i="18" s="1"/>
  <c r="N3131" i="18" s="1"/>
  <c r="N3132" i="18" s="1"/>
  <c r="N3133" i="18" s="1"/>
  <c r="N3134" i="18" s="1"/>
  <c r="N3135" i="18" s="1"/>
  <c r="N3136" i="18" s="1"/>
  <c r="N3137" i="18" s="1"/>
  <c r="N3138" i="18" s="1"/>
  <c r="N3139" i="18" s="1"/>
  <c r="N3140" i="18" s="1"/>
  <c r="N3141" i="18" s="1"/>
  <c r="N3142" i="18" s="1"/>
  <c r="N3143" i="18"/>
  <c r="N3144" i="18" s="1"/>
  <c r="N3145" i="18" s="1"/>
  <c r="N3146" i="18" s="1"/>
  <c r="N3147" i="18" s="1"/>
  <c r="N3148" i="18" s="1"/>
  <c r="N3149" i="18" s="1"/>
  <c r="N3150" i="18" s="1"/>
  <c r="N3151" i="18" s="1"/>
  <c r="N3152" i="18" s="1"/>
  <c r="N3153" i="18" s="1"/>
  <c r="N3154" i="18" s="1"/>
  <c r="N3155" i="18" s="1"/>
  <c r="N3156" i="18" s="1"/>
  <c r="N3157" i="18" s="1"/>
  <c r="N3158" i="18" s="1"/>
  <c r="N3159" i="18" s="1"/>
  <c r="N3160" i="18" s="1"/>
  <c r="N3161" i="18" s="1"/>
  <c r="N3162" i="18" s="1"/>
  <c r="N3163" i="18" s="1"/>
  <c r="N3164" i="18" s="1"/>
  <c r="N3165" i="18" s="1"/>
  <c r="N3166" i="18" s="1"/>
  <c r="N3167" i="18" s="1"/>
  <c r="N3168" i="18" s="1"/>
  <c r="N3169" i="18" s="1"/>
  <c r="N3170" i="18" s="1"/>
  <c r="N3171" i="18" s="1"/>
  <c r="N3172" i="18" s="1"/>
  <c r="N3173" i="18" s="1"/>
  <c r="N3174" i="18" s="1"/>
  <c r="N3175" i="18" s="1"/>
  <c r="N3176" i="18" s="1"/>
  <c r="N3177" i="18" s="1"/>
  <c r="N3178" i="18" s="1"/>
  <c r="N3179" i="18" s="1"/>
  <c r="N3180" i="18" s="1"/>
  <c r="N3181" i="18" s="1"/>
  <c r="N3182" i="18" s="1"/>
  <c r="N3183" i="18" s="1"/>
  <c r="N3184" i="18" s="1"/>
  <c r="N3185" i="18" s="1"/>
  <c r="N3186" i="18" s="1"/>
  <c r="N3187" i="18" s="1"/>
  <c r="N3188" i="18" s="1"/>
  <c r="N3189" i="18" s="1"/>
  <c r="N3190" i="18" s="1"/>
  <c r="N3191" i="18" s="1"/>
  <c r="N3192" i="18" s="1"/>
  <c r="N3193" i="18" s="1"/>
  <c r="N3194" i="18" s="1"/>
  <c r="N3195" i="18" s="1"/>
  <c r="N3196" i="18" s="1"/>
  <c r="N3197" i="18" s="1"/>
  <c r="N3198" i="18" s="1"/>
  <c r="N3199" i="18" s="1"/>
  <c r="N3200" i="18" s="1"/>
  <c r="N3201" i="18" s="1"/>
  <c r="N3202" i="18" s="1"/>
  <c r="N3203" i="18" s="1"/>
  <c r="N3204" i="18" s="1"/>
  <c r="N3205" i="18" s="1"/>
  <c r="N3206" i="18" s="1"/>
  <c r="N3207" i="18" s="1"/>
  <c r="N3208" i="18" s="1"/>
  <c r="N3209" i="18" s="1"/>
  <c r="N3210" i="18" s="1"/>
  <c r="N3211" i="18" s="1"/>
  <c r="N3212" i="18" s="1"/>
  <c r="N3213" i="18" s="1"/>
  <c r="N3214" i="18" s="1"/>
  <c r="N3215" i="18" s="1"/>
  <c r="N3216" i="18" s="1"/>
  <c r="N3217" i="18" s="1"/>
  <c r="N3218" i="18" s="1"/>
  <c r="N3219" i="18" s="1"/>
  <c r="N3220" i="18" s="1"/>
  <c r="N3221" i="18" s="1"/>
  <c r="N3222" i="18" s="1"/>
  <c r="N3223" i="18" s="1"/>
  <c r="N3224" i="18" s="1"/>
  <c r="N3225" i="18" s="1"/>
  <c r="N3226" i="18" s="1"/>
  <c r="N3227" i="18"/>
  <c r="N3228" i="18" s="1"/>
  <c r="N3229" i="18" s="1"/>
  <c r="N3230" i="18" s="1"/>
  <c r="N3231" i="18" s="1"/>
  <c r="N3232" i="18" s="1"/>
  <c r="N3233" i="18" s="1"/>
  <c r="N3234" i="18" s="1"/>
  <c r="N3235" i="18" s="1"/>
  <c r="N3236" i="18" s="1"/>
  <c r="N3237" i="18" s="1"/>
  <c r="N3238" i="18" s="1"/>
  <c r="N3239" i="18" s="1"/>
  <c r="N3240" i="18" s="1"/>
  <c r="N3241" i="18" s="1"/>
  <c r="N3242" i="18" s="1"/>
  <c r="N3243" i="18" s="1"/>
  <c r="N3244" i="18" s="1"/>
  <c r="N3245" i="18" s="1"/>
  <c r="N3246" i="18" s="1"/>
  <c r="N3247" i="18" s="1"/>
  <c r="N3248" i="18" s="1"/>
  <c r="N3249" i="18" s="1"/>
  <c r="N3250" i="18" s="1"/>
  <c r="N3251" i="18" s="1"/>
  <c r="N3252" i="18" s="1"/>
  <c r="N3253" i="18" s="1"/>
  <c r="N3254" i="18" s="1"/>
  <c r="N3255" i="18" s="1"/>
  <c r="N3256" i="18" s="1"/>
  <c r="N3257" i="18" s="1"/>
  <c r="N3258" i="18" s="1"/>
  <c r="N3259" i="18" s="1"/>
  <c r="N3260" i="18" s="1"/>
  <c r="N3261" i="18" s="1"/>
  <c r="N3262" i="18" s="1"/>
  <c r="N3263" i="18" s="1"/>
  <c r="N3264" i="18" s="1"/>
  <c r="N3265" i="18" s="1"/>
  <c r="N3266" i="18" s="1"/>
  <c r="N3267" i="18" s="1"/>
  <c r="N3268" i="18" s="1"/>
  <c r="N3269" i="18" s="1"/>
  <c r="N3270" i="18" s="1"/>
  <c r="N3271" i="18" s="1"/>
  <c r="N3272" i="18" s="1"/>
  <c r="N3273" i="18" s="1"/>
  <c r="N3274" i="18" s="1"/>
  <c r="N3275" i="18" s="1"/>
  <c r="N3276" i="18" s="1"/>
  <c r="N3277" i="18" s="1"/>
  <c r="N3278" i="18" s="1"/>
  <c r="N3279" i="18" s="1"/>
  <c r="N3280" i="18" s="1"/>
  <c r="N3281" i="18" s="1"/>
  <c r="N3282" i="18" s="1"/>
  <c r="N3283" i="18" s="1"/>
  <c r="N3284" i="18" s="1"/>
  <c r="N3285" i="18" s="1"/>
  <c r="N3286" i="18" s="1"/>
  <c r="N3287" i="18" s="1"/>
  <c r="N3288" i="18" s="1"/>
  <c r="N3289" i="18" s="1"/>
  <c r="N3290" i="18" s="1"/>
  <c r="N3291" i="18" s="1"/>
  <c r="N3292" i="18" s="1"/>
  <c r="N3293" i="18" s="1"/>
  <c r="N3294" i="18" s="1"/>
  <c r="N3295" i="18" s="1"/>
  <c r="N3296" i="18" s="1"/>
  <c r="N3297" i="18" s="1"/>
  <c r="N3298" i="18" s="1"/>
  <c r="N3299" i="18" s="1"/>
  <c r="N3300" i="18" s="1"/>
  <c r="N3301" i="18" s="1"/>
  <c r="N3302" i="18" s="1"/>
  <c r="N3303" i="18" s="1"/>
  <c r="N3304" i="18" s="1"/>
  <c r="N3305" i="18" s="1"/>
  <c r="N3306" i="18" s="1"/>
  <c r="N3307" i="18" s="1"/>
  <c r="N3308" i="18" s="1"/>
  <c r="N3309" i="18" s="1"/>
  <c r="N3310" i="18" s="1"/>
  <c r="N3311" i="18" s="1"/>
  <c r="N3312" i="18" s="1"/>
  <c r="N3313" i="18"/>
  <c r="N3314" i="18" s="1"/>
  <c r="N3315" i="18" s="1"/>
  <c r="N3316" i="18" s="1"/>
  <c r="N3317" i="18" s="1"/>
  <c r="N3318" i="18" s="1"/>
  <c r="N3319" i="18" s="1"/>
  <c r="N3320" i="18" s="1"/>
  <c r="N3321" i="18" s="1"/>
  <c r="N3322" i="18" s="1"/>
  <c r="N3323" i="18" s="1"/>
  <c r="N3324" i="18" s="1"/>
  <c r="N3325" i="18" s="1"/>
  <c r="N3326" i="18" s="1"/>
  <c r="N3327" i="18" s="1"/>
  <c r="N3328" i="18" s="1"/>
  <c r="N3329" i="18" s="1"/>
  <c r="N3330" i="18" s="1"/>
  <c r="N3331" i="18" s="1"/>
  <c r="N3332" i="18" s="1"/>
  <c r="N3333" i="18" s="1"/>
  <c r="N3334" i="18" s="1"/>
  <c r="N3335" i="18" s="1"/>
  <c r="N3336" i="18" s="1"/>
  <c r="N3337" i="18" s="1"/>
  <c r="N3338" i="18" s="1"/>
  <c r="N3339" i="18" s="1"/>
  <c r="N3340" i="18" s="1"/>
  <c r="N3341" i="18" s="1"/>
  <c r="N3342" i="18" s="1"/>
  <c r="N3343" i="18" s="1"/>
  <c r="N3344" i="18" s="1"/>
  <c r="N3345" i="18" s="1"/>
  <c r="N3346" i="18" s="1"/>
  <c r="N3347" i="18" s="1"/>
  <c r="N3348" i="18" s="1"/>
  <c r="N3349" i="18" s="1"/>
  <c r="N3350" i="18" s="1"/>
  <c r="N3351" i="18" s="1"/>
  <c r="N3352" i="18" s="1"/>
  <c r="N3353" i="18" s="1"/>
  <c r="N3354" i="18" s="1"/>
  <c r="N3355" i="18" s="1"/>
  <c r="N3356" i="18" s="1"/>
  <c r="N3357" i="18" s="1"/>
  <c r="N3358" i="18" s="1"/>
  <c r="N3359" i="18" s="1"/>
  <c r="N3360" i="18" s="1"/>
  <c r="N3361" i="18" s="1"/>
  <c r="N3362" i="18" s="1"/>
  <c r="N3363" i="18" s="1"/>
  <c r="N3364" i="18" s="1"/>
  <c r="N3365" i="18" s="1"/>
  <c r="N3366" i="18" s="1"/>
  <c r="N3367" i="18" s="1"/>
  <c r="N3368" i="18" s="1"/>
  <c r="N3369" i="18" s="1"/>
  <c r="N3370" i="18" s="1"/>
  <c r="N3371" i="18" s="1"/>
  <c r="N3372" i="18" s="1"/>
  <c r="N3373" i="18" s="1"/>
  <c r="N3374" i="18" s="1"/>
  <c r="N3375" i="18" s="1"/>
  <c r="N3376" i="18" s="1"/>
  <c r="N3377" i="18" s="1"/>
  <c r="N3378" i="18" s="1"/>
  <c r="N3379" i="18" s="1"/>
  <c r="N3380" i="18" s="1"/>
  <c r="N3381" i="18" s="1"/>
  <c r="N3382" i="18" s="1"/>
  <c r="N3383" i="18" s="1"/>
  <c r="N3384" i="18" s="1"/>
  <c r="N3385" i="18" s="1"/>
  <c r="N3386" i="18" s="1"/>
  <c r="N3387" i="18" s="1"/>
  <c r="N3388" i="18" s="1"/>
  <c r="N3389" i="18" s="1"/>
  <c r="N3390" i="18" s="1"/>
  <c r="N3391" i="18" s="1"/>
  <c r="N3392" i="18" s="1"/>
  <c r="N3393" i="18" s="1"/>
  <c r="N3394" i="18"/>
  <c r="N3395" i="18" s="1"/>
  <c r="N3396" i="18" s="1"/>
  <c r="N3397" i="18" s="1"/>
  <c r="N3398" i="18" s="1"/>
  <c r="N3399" i="18" s="1"/>
  <c r="N3400" i="18" s="1"/>
  <c r="N3401" i="18" s="1"/>
  <c r="N3402" i="18" s="1"/>
  <c r="N3403" i="18" s="1"/>
  <c r="N3404" i="18" s="1"/>
  <c r="N3405" i="18" s="1"/>
  <c r="N3406" i="18" s="1"/>
  <c r="N3407" i="18" s="1"/>
  <c r="N3408" i="18" s="1"/>
  <c r="N3409" i="18" s="1"/>
  <c r="N3410" i="18" s="1"/>
  <c r="N3411" i="18" s="1"/>
  <c r="N3412" i="18" s="1"/>
  <c r="N3413" i="18" s="1"/>
  <c r="N3414" i="18" s="1"/>
  <c r="N3415" i="18" s="1"/>
  <c r="N3416" i="18" s="1"/>
  <c r="N3417" i="18" s="1"/>
  <c r="N3418" i="18" s="1"/>
  <c r="N3419" i="18" s="1"/>
  <c r="N3420" i="18" s="1"/>
  <c r="N3421" i="18" s="1"/>
  <c r="N3422" i="18"/>
  <c r="N3423" i="18" s="1"/>
  <c r="N3424" i="18" s="1"/>
  <c r="N3425" i="18" s="1"/>
  <c r="N3426" i="18" s="1"/>
  <c r="N3427" i="18" s="1"/>
  <c r="N3428" i="18" s="1"/>
  <c r="N3429" i="18" s="1"/>
  <c r="N3430" i="18" s="1"/>
  <c r="N3431" i="18" s="1"/>
  <c r="N3432" i="18" s="1"/>
  <c r="N3433" i="18" s="1"/>
  <c r="N3434" i="18" s="1"/>
  <c r="N3435" i="18" s="1"/>
  <c r="N3436" i="18" s="1"/>
  <c r="N3437" i="18" s="1"/>
  <c r="N3438" i="18" s="1"/>
  <c r="N3439" i="18" s="1"/>
  <c r="N3440" i="18" s="1"/>
  <c r="N3441" i="18" s="1"/>
  <c r="N3442" i="18" s="1"/>
  <c r="N3443" i="18" s="1"/>
  <c r="N3444" i="18" s="1"/>
  <c r="N3445" i="18" s="1"/>
  <c r="N3446" i="18" s="1"/>
  <c r="N3447" i="18" s="1"/>
  <c r="N3448" i="18" s="1"/>
  <c r="N3449" i="18" s="1"/>
  <c r="N3450" i="18" s="1"/>
  <c r="N3451" i="18"/>
  <c r="N3452" i="18" s="1"/>
  <c r="N3453" i="18" s="1"/>
  <c r="N3454" i="18" s="1"/>
  <c r="N3455" i="18" s="1"/>
  <c r="N3456" i="18" s="1"/>
  <c r="N3457" i="18" s="1"/>
  <c r="N3458" i="18" s="1"/>
  <c r="N3459" i="18" s="1"/>
  <c r="N3460" i="18" s="1"/>
  <c r="N3461" i="18" s="1"/>
  <c r="N3462" i="18" s="1"/>
  <c r="N3463" i="18" s="1"/>
  <c r="N3464" i="18" s="1"/>
  <c r="N3465" i="18" s="1"/>
  <c r="N3466" i="18" s="1"/>
  <c r="N3467" i="18" s="1"/>
  <c r="N3468" i="18" s="1"/>
  <c r="N3469" i="18" s="1"/>
  <c r="N3470" i="18" s="1"/>
  <c r="N3471" i="18" s="1"/>
  <c r="N3472" i="18" s="1"/>
  <c r="N3473" i="18" s="1"/>
  <c r="N3474" i="18" s="1"/>
  <c r="N3475" i="18" s="1"/>
  <c r="N3476" i="18" s="1"/>
  <c r="N3477" i="18" s="1"/>
  <c r="N3478" i="18" s="1"/>
  <c r="N3479" i="18" s="1"/>
  <c r="N3480" i="18"/>
  <c r="N3481" i="18" s="1"/>
  <c r="N3482" i="18" s="1"/>
  <c r="N3483" i="18" s="1"/>
  <c r="N3484" i="18" s="1"/>
  <c r="N3485" i="18" s="1"/>
  <c r="N3486" i="18" s="1"/>
  <c r="N3487" i="18" s="1"/>
  <c r="N3488" i="18" s="1"/>
  <c r="N3489" i="18" s="1"/>
  <c r="N3490" i="18" s="1"/>
  <c r="N3491" i="18" s="1"/>
  <c r="N3492" i="18" s="1"/>
  <c r="N3493" i="18" s="1"/>
  <c r="N3494" i="18" s="1"/>
  <c r="N3495" i="18" s="1"/>
  <c r="N3496" i="18" s="1"/>
  <c r="N3497" i="18" s="1"/>
  <c r="N3498" i="18" s="1"/>
  <c r="N3499" i="18" s="1"/>
  <c r="N3500" i="18" s="1"/>
  <c r="N3501" i="18" s="1"/>
  <c r="N3502" i="18" s="1"/>
  <c r="N3503" i="18" s="1"/>
  <c r="N3504" i="18" s="1"/>
  <c r="N3505" i="18" s="1"/>
  <c r="N3506" i="18"/>
  <c r="N3507" i="18" s="1"/>
  <c r="N3508" i="18" s="1"/>
  <c r="N3509" i="18" s="1"/>
  <c r="N3510" i="18" s="1"/>
  <c r="N3511" i="18" s="1"/>
  <c r="N3512" i="18" s="1"/>
  <c r="N3513" i="18" s="1"/>
  <c r="N3514" i="18" s="1"/>
  <c r="N3515" i="18" s="1"/>
  <c r="N3516" i="18" s="1"/>
  <c r="N3517" i="18" s="1"/>
  <c r="N3518" i="18" s="1"/>
  <c r="N3519" i="18" s="1"/>
  <c r="N3520" i="18" s="1"/>
  <c r="N3521" i="18" s="1"/>
  <c r="N3522" i="18" s="1"/>
  <c r="N3523" i="18" s="1"/>
  <c r="N3524" i="18" s="1"/>
  <c r="N3525" i="18" s="1"/>
  <c r="N3526" i="18" s="1"/>
  <c r="N3527" i="18" s="1"/>
  <c r="N3528" i="18" s="1"/>
  <c r="N3529" i="18" s="1"/>
  <c r="N3530" i="18" s="1"/>
  <c r="N3531" i="18" s="1"/>
  <c r="N3532" i="18" s="1"/>
  <c r="N3533" i="18" s="1"/>
  <c r="N3534" i="18" s="1"/>
  <c r="N3535" i="18" s="1"/>
  <c r="N3536" i="18" s="1"/>
  <c r="N3537" i="18"/>
  <c r="N3538" i="18" s="1"/>
  <c r="N3539" i="18" s="1"/>
  <c r="N3540" i="18" s="1"/>
  <c r="N3541" i="18" s="1"/>
  <c r="N3542" i="18" s="1"/>
  <c r="N3543" i="18" s="1"/>
  <c r="N3544" i="18" s="1"/>
  <c r="N3545" i="18" s="1"/>
  <c r="N3546" i="18" s="1"/>
  <c r="N3547" i="18" s="1"/>
  <c r="N3548" i="18" s="1"/>
  <c r="N3549" i="18" s="1"/>
  <c r="N3550" i="18" s="1"/>
  <c r="N3551" i="18" s="1"/>
  <c r="O32" i="18"/>
  <c r="O50" i="18"/>
  <c r="O65" i="18"/>
  <c r="O85" i="18"/>
  <c r="O103" i="18"/>
  <c r="O118" i="18"/>
  <c r="O136" i="18"/>
  <c r="O151" i="18"/>
  <c r="O169" i="18"/>
  <c r="O189" i="18"/>
  <c r="O202" i="18"/>
  <c r="O222" i="18"/>
  <c r="O237" i="18"/>
  <c r="O255" i="18"/>
  <c r="O273" i="18"/>
  <c r="O288" i="18"/>
  <c r="O306" i="18"/>
  <c r="O321" i="18"/>
  <c r="O341" i="18"/>
  <c r="O359" i="18"/>
  <c r="O374" i="18"/>
  <c r="O392" i="18"/>
  <c r="O407" i="18"/>
  <c r="O425" i="18"/>
  <c r="O445" i="18"/>
  <c r="O458" i="18"/>
  <c r="O478" i="18"/>
  <c r="O493" i="18"/>
  <c r="O511" i="18"/>
  <c r="O529" i="18"/>
  <c r="O544" i="18"/>
  <c r="O562" i="18"/>
  <c r="O577" i="18"/>
  <c r="O597" i="18"/>
  <c r="O615" i="18"/>
  <c r="O630" i="18"/>
  <c r="O648" i="18"/>
  <c r="O663" i="18"/>
  <c r="O681" i="18"/>
  <c r="O701" i="18"/>
  <c r="O714" i="18"/>
  <c r="O734" i="18"/>
  <c r="O749" i="18"/>
  <c r="O767" i="18"/>
  <c r="O785" i="18"/>
  <c r="O800" i="18"/>
  <c r="O818" i="18"/>
  <c r="O833" i="18"/>
  <c r="O853" i="18"/>
  <c r="O871" i="18"/>
  <c r="O886" i="18"/>
  <c r="O904" i="18"/>
  <c r="O919" i="18"/>
  <c r="O937" i="18"/>
  <c r="O957" i="18"/>
  <c r="O970" i="18"/>
  <c r="O990" i="18"/>
  <c r="O1005" i="18"/>
  <c r="O1020" i="18"/>
  <c r="O1034" i="18"/>
  <c r="O1045" i="18"/>
  <c r="O1059" i="18"/>
  <c r="O1070" i="18"/>
  <c r="O1084" i="18"/>
  <c r="O1097" i="18"/>
  <c r="O1107" i="18"/>
  <c r="O1117" i="18"/>
  <c r="O1129" i="18"/>
  <c r="O1139" i="18"/>
  <c r="O1149" i="18"/>
  <c r="O1161" i="18"/>
  <c r="O1171" i="18"/>
  <c r="O1181" i="18"/>
  <c r="O1193" i="18"/>
  <c r="O1203" i="18"/>
  <c r="O1213" i="18"/>
  <c r="O1225" i="18"/>
  <c r="O1235" i="18"/>
  <c r="O1245" i="18"/>
  <c r="O1257" i="18"/>
  <c r="O1267" i="18"/>
  <c r="O1277" i="18"/>
  <c r="O1289" i="18"/>
  <c r="O1299" i="18"/>
  <c r="O1309" i="18"/>
  <c r="O1321" i="18"/>
  <c r="O1331" i="18"/>
  <c r="O1341" i="18"/>
  <c r="O1353" i="18"/>
  <c r="O1363" i="18"/>
  <c r="O1373" i="18"/>
  <c r="O1385" i="18"/>
  <c r="O1395" i="18"/>
  <c r="O1405" i="18"/>
  <c r="O1417" i="18"/>
  <c r="O1427" i="18"/>
  <c r="O1437" i="18"/>
  <c r="O1449" i="18"/>
  <c r="O1459" i="18"/>
  <c r="O1469" i="18"/>
  <c r="O1481" i="18"/>
  <c r="O1491" i="18"/>
  <c r="O1501" i="18"/>
  <c r="O1513" i="18"/>
  <c r="O1523" i="18"/>
  <c r="O1533" i="18"/>
  <c r="O1545" i="18"/>
  <c r="O1555" i="18"/>
  <c r="O1565" i="18"/>
  <c r="O1577" i="18"/>
  <c r="O1587" i="18"/>
  <c r="O1597" i="18"/>
  <c r="O1609" i="18"/>
  <c r="O1619" i="18"/>
  <c r="O1629" i="18"/>
  <c r="O1641" i="18"/>
  <c r="O1651" i="18"/>
  <c r="O1661" i="18"/>
  <c r="O1673" i="18"/>
  <c r="O1683" i="18"/>
  <c r="O1693" i="18"/>
  <c r="O1705" i="18"/>
  <c r="O1715" i="18"/>
  <c r="O1725" i="18"/>
  <c r="O1737" i="18"/>
  <c r="O1747" i="18"/>
  <c r="O1757" i="18"/>
  <c r="O1769" i="18"/>
  <c r="O1779" i="18"/>
  <c r="O1404" i="18"/>
  <c r="O1490" i="18"/>
  <c r="O1574" i="18"/>
  <c r="O1660" i="18"/>
  <c r="O1746" i="18"/>
  <c r="O1810" i="18"/>
  <c r="O1852" i="18"/>
  <c r="O1894" i="18"/>
  <c r="O1938" i="18"/>
  <c r="O1980" i="18"/>
  <c r="O2022" i="18"/>
  <c r="O2066" i="18"/>
  <c r="O2108" i="18"/>
  <c r="O2147" i="18"/>
  <c r="O2173" i="18"/>
  <c r="O2204" i="18"/>
  <c r="O2233" i="18"/>
  <c r="O2259" i="18"/>
  <c r="O2290" i="18"/>
  <c r="O2313" i="18"/>
  <c r="O2331" i="18"/>
  <c r="O2349" i="18"/>
  <c r="O2364" i="18"/>
  <c r="O2382" i="18"/>
  <c r="O2397" i="18"/>
  <c r="O2417" i="18"/>
  <c r="O2435" i="18"/>
  <c r="O2450" i="18"/>
  <c r="O2468" i="18"/>
  <c r="O2483" i="18"/>
  <c r="O2501" i="18"/>
  <c r="O2521" i="18"/>
  <c r="O2534" i="18"/>
  <c r="O2554" i="18"/>
  <c r="O2569" i="18"/>
  <c r="O2587" i="18"/>
  <c r="O2605" i="18"/>
  <c r="O2620" i="18"/>
  <c r="O2638" i="18"/>
  <c r="O2653" i="18"/>
  <c r="O2671" i="18"/>
  <c r="O2685" i="18"/>
  <c r="O2696" i="18"/>
  <c r="O2710" i="18"/>
  <c r="O2721" i="18"/>
  <c r="O2735" i="18"/>
  <c r="O2749" i="18"/>
  <c r="O2760" i="18"/>
  <c r="O2774" i="18"/>
  <c r="O2785" i="18"/>
  <c r="O2799" i="18"/>
  <c r="O2813" i="18"/>
  <c r="O2824" i="18"/>
  <c r="O2838" i="18"/>
  <c r="O2849" i="18"/>
  <c r="O2863" i="18"/>
  <c r="O2877" i="18"/>
  <c r="O2888" i="18"/>
  <c r="O2902" i="18"/>
  <c r="O2913" i="18"/>
  <c r="O2927" i="18"/>
  <c r="O2941" i="18"/>
  <c r="O2952" i="18"/>
  <c r="O2966" i="18"/>
  <c r="O2977" i="18"/>
  <c r="O2991" i="18"/>
  <c r="O3005" i="18"/>
  <c r="O3016" i="18"/>
  <c r="O3030" i="18"/>
  <c r="O3041" i="18"/>
  <c r="O3055" i="18"/>
  <c r="O3069" i="18"/>
  <c r="O3080" i="18"/>
  <c r="O3094" i="18"/>
  <c r="O3105" i="18"/>
  <c r="O3119" i="18"/>
  <c r="O3133" i="18"/>
  <c r="O3144" i="18"/>
  <c r="O3158" i="18"/>
  <c r="O3169" i="18"/>
  <c r="O3183" i="18"/>
  <c r="O3197" i="18"/>
  <c r="O3208" i="18"/>
  <c r="O3221" i="18"/>
  <c r="O3231" i="18"/>
  <c r="O3241" i="18"/>
  <c r="O3253" i="18"/>
  <c r="O3263" i="18"/>
  <c r="O3273" i="18"/>
  <c r="O3285" i="18"/>
  <c r="O3295" i="18"/>
  <c r="O3305" i="18"/>
  <c r="O3317" i="18"/>
  <c r="O3327" i="18"/>
  <c r="O3337" i="18"/>
  <c r="O3349" i="18"/>
  <c r="O3359" i="18"/>
  <c r="O3369" i="18"/>
  <c r="O3381" i="18"/>
  <c r="O3391" i="18"/>
  <c r="O3401" i="18"/>
  <c r="O3413" i="18"/>
  <c r="O3423" i="18"/>
  <c r="O3433" i="18"/>
  <c r="O3445" i="18"/>
  <c r="O3455" i="18"/>
  <c r="O3465" i="18"/>
  <c r="O3477" i="18"/>
  <c r="O3487" i="18"/>
  <c r="O3497" i="18"/>
  <c r="O3509" i="18"/>
  <c r="O3519" i="18"/>
  <c r="O3529" i="18"/>
  <c r="O3541" i="18"/>
  <c r="P19" i="18" a="1"/>
  <c r="O1414" i="18"/>
  <c r="O1500" i="18"/>
  <c r="O1586" i="18"/>
  <c r="O1670" i="18"/>
  <c r="O1756" i="18"/>
  <c r="O1811" i="18"/>
  <c r="O1853" i="18"/>
  <c r="O1897" i="18"/>
  <c r="O1939" i="18"/>
  <c r="O1981" i="18"/>
  <c r="O2025" i="18"/>
  <c r="O2067" i="18"/>
  <c r="O2109" i="18"/>
  <c r="O2150" i="18"/>
  <c r="O2179" i="18"/>
  <c r="O2205" i="18"/>
  <c r="O2236" i="18"/>
  <c r="O2265" i="18"/>
  <c r="O2291" i="18"/>
  <c r="O2317" i="18"/>
  <c r="O2332" i="18"/>
  <c r="O2350" i="18"/>
  <c r="O2365" i="18"/>
  <c r="O2385" i="18"/>
  <c r="O2403" i="18"/>
  <c r="O2418" i="18"/>
  <c r="O2436" i="18"/>
  <c r="O2451" i="18"/>
  <c r="O2469" i="18"/>
  <c r="O2489" i="18"/>
  <c r="O2502" i="18"/>
  <c r="O2522" i="18"/>
  <c r="O2537" i="18"/>
  <c r="O2555" i="18"/>
  <c r="O2573" i="18"/>
  <c r="O2588" i="18"/>
  <c r="O2606" i="18"/>
  <c r="O2621" i="18"/>
  <c r="O2641" i="18"/>
  <c r="O2659" i="18"/>
  <c r="O2672" i="18"/>
  <c r="O2686" i="18"/>
  <c r="O2697" i="18"/>
  <c r="O2711" i="18"/>
  <c r="O2725" i="18"/>
  <c r="O2736" i="18"/>
  <c r="O2750" i="18"/>
  <c r="O2761" i="18"/>
  <c r="O2775" i="18"/>
  <c r="O2789" i="18"/>
  <c r="O2800" i="18"/>
  <c r="O2814" i="18"/>
  <c r="O2825" i="18"/>
  <c r="O2839" i="18"/>
  <c r="O2853" i="18"/>
  <c r="O2864" i="18"/>
  <c r="O2878" i="18"/>
  <c r="O2889" i="18"/>
  <c r="O2903" i="18"/>
  <c r="O2917" i="18"/>
  <c r="O2928" i="18"/>
  <c r="O2942" i="18"/>
  <c r="O2953" i="18"/>
  <c r="O2967" i="18"/>
  <c r="O2981" i="18"/>
  <c r="O2992" i="18"/>
  <c r="O3006" i="18"/>
  <c r="O3017" i="18"/>
  <c r="O3031" i="18"/>
  <c r="O3045" i="18"/>
  <c r="O3056" i="18"/>
  <c r="O3070" i="18"/>
  <c r="O3081" i="18"/>
  <c r="O3095" i="18"/>
  <c r="O3109" i="18"/>
  <c r="O3120" i="18"/>
  <c r="O3134" i="18"/>
  <c r="O3145" i="18"/>
  <c r="O3159" i="18"/>
  <c r="O3173" i="18"/>
  <c r="O3184" i="18"/>
  <c r="O3198" i="18"/>
  <c r="O3209" i="18"/>
  <c r="O3222" i="18"/>
  <c r="O3232" i="18"/>
  <c r="O3244" i="18"/>
  <c r="O3254" i="18"/>
  <c r="O3264" i="18"/>
  <c r="O3276" i="18"/>
  <c r="O3286" i="18"/>
  <c r="O3296" i="18"/>
  <c r="O3308" i="18"/>
  <c r="O3318" i="18"/>
  <c r="O3328" i="18"/>
  <c r="O3340" i="18"/>
  <c r="O3350" i="18"/>
  <c r="O3360" i="18"/>
  <c r="O3372" i="18"/>
  <c r="O3382" i="18"/>
  <c r="O3392" i="18"/>
  <c r="O3404" i="18"/>
  <c r="O3414" i="18"/>
  <c r="O3424" i="18"/>
  <c r="O3436" i="18"/>
  <c r="O3446" i="18"/>
  <c r="O3456" i="18"/>
  <c r="O3468" i="18"/>
  <c r="O3478" i="18"/>
  <c r="O3488" i="18"/>
  <c r="O3500" i="18"/>
  <c r="O3510" i="18"/>
  <c r="O3520" i="18"/>
  <c r="O3532" i="18"/>
  <c r="O3542" i="18"/>
  <c r="O3551" i="18"/>
  <c r="O1426" i="18"/>
  <c r="O1510" i="18"/>
  <c r="O1596" i="18"/>
  <c r="O1682" i="18"/>
  <c r="O1766" i="18"/>
  <c r="O1820" i="18"/>
  <c r="O1862" i="18"/>
  <c r="O1906" i="18"/>
  <c r="O1948" i="18"/>
  <c r="O1990" i="18"/>
  <c r="O2034" i="18"/>
  <c r="O2076" i="18"/>
  <c r="O2118" i="18"/>
  <c r="O2153" i="18"/>
  <c r="O2182" i="18"/>
  <c r="O2211" i="18"/>
  <c r="O2237" i="18"/>
  <c r="O2268" i="18"/>
  <c r="O2297" i="18"/>
  <c r="O2318" i="18"/>
  <c r="O2333" i="18"/>
  <c r="O2353" i="18"/>
  <c r="O2371" i="18"/>
  <c r="O2386" i="18"/>
  <c r="O2404" i="18"/>
  <c r="O2419" i="18"/>
  <c r="O2437" i="18"/>
  <c r="O2457" i="18"/>
  <c r="O2470" i="18"/>
  <c r="O2490" i="18"/>
  <c r="O2505" i="18"/>
  <c r="O2523" i="18"/>
  <c r="O2541" i="18"/>
  <c r="O2556" i="18"/>
  <c r="O2574" i="18"/>
  <c r="O2589" i="18"/>
  <c r="O2609" i="18"/>
  <c r="O2627" i="18"/>
  <c r="O2642" i="18"/>
  <c r="O2660" i="18"/>
  <c r="O2673" i="18"/>
  <c r="O2687" i="18"/>
  <c r="O2701" i="18"/>
  <c r="O2712" i="18"/>
  <c r="O2726" i="18"/>
  <c r="O2737" i="18"/>
  <c r="O2751" i="18"/>
  <c r="O2765" i="18"/>
  <c r="O2776" i="18"/>
  <c r="O2790" i="18"/>
  <c r="O2801" i="18"/>
  <c r="O2815" i="18"/>
  <c r="O2829" i="18"/>
  <c r="O2840" i="18"/>
  <c r="O2854" i="18"/>
  <c r="O2865" i="18"/>
  <c r="O2879" i="18"/>
  <c r="O2893" i="18"/>
  <c r="O2904" i="18"/>
  <c r="O2918" i="18"/>
  <c r="O2929" i="18"/>
  <c r="O2943" i="18"/>
  <c r="O2957" i="18"/>
  <c r="O2968" i="18"/>
  <c r="O2982" i="18"/>
  <c r="O2993" i="18"/>
  <c r="O3007" i="18"/>
  <c r="O3021" i="18"/>
  <c r="O3032" i="18"/>
  <c r="O3046" i="18"/>
  <c r="O3057" i="18"/>
  <c r="O3071" i="18"/>
  <c r="O3085" i="18"/>
  <c r="O3096" i="18"/>
  <c r="O3110" i="18"/>
  <c r="O3121" i="18"/>
  <c r="O3135" i="18"/>
  <c r="O3149" i="18"/>
  <c r="O3160" i="18"/>
  <c r="O3174" i="18"/>
  <c r="O3185" i="18"/>
  <c r="O3199" i="18"/>
  <c r="O3213" i="18"/>
  <c r="O3223" i="18"/>
  <c r="O3233" i="18"/>
  <c r="O3245" i="18"/>
  <c r="O3255" i="18"/>
  <c r="O3265" i="18"/>
  <c r="O3277" i="18"/>
  <c r="O3287" i="18"/>
  <c r="O3297" i="18"/>
  <c r="O3309" i="18"/>
  <c r="O3319" i="18"/>
  <c r="O3329" i="18"/>
  <c r="O3341" i="18"/>
  <c r="O3351" i="18"/>
  <c r="O3361" i="18"/>
  <c r="O3373" i="18"/>
  <c r="O3383" i="18"/>
  <c r="O3393" i="18"/>
  <c r="O3405" i="18"/>
  <c r="O3415" i="18"/>
  <c r="O3425" i="18"/>
  <c r="O3437" i="18"/>
  <c r="O3447" i="18"/>
  <c r="O3457" i="18"/>
  <c r="O3469" i="18"/>
  <c r="O3479" i="18"/>
  <c r="O3489" i="18"/>
  <c r="O3501" i="18"/>
  <c r="O3511" i="18"/>
  <c r="O3521" i="18"/>
  <c r="O3533" i="18"/>
  <c r="O3543" i="18"/>
  <c r="O1436" i="18"/>
  <c r="O1522" i="18"/>
  <c r="O1606" i="18"/>
  <c r="O1692" i="18"/>
  <c r="O1778" i="18"/>
  <c r="O1821" i="18"/>
  <c r="O1865" i="18"/>
  <c r="O1907" i="18"/>
  <c r="O1949" i="18"/>
  <c r="O1993" i="18"/>
  <c r="O2035" i="18"/>
  <c r="O2077" i="18"/>
  <c r="O2121" i="18"/>
  <c r="O2157" i="18"/>
  <c r="O2185" i="18"/>
  <c r="O2214" i="18"/>
  <c r="O2243" i="18"/>
  <c r="O2269" i="18"/>
  <c r="O2300" i="18"/>
  <c r="O2321" i="18"/>
  <c r="O2339" i="18"/>
  <c r="O2354" i="18"/>
  <c r="O2372" i="18"/>
  <c r="O2387" i="18"/>
  <c r="O2405" i="18"/>
  <c r="O2425" i="18"/>
  <c r="O2438" i="18"/>
  <c r="O2458" i="18"/>
  <c r="O2473" i="18"/>
  <c r="O2491" i="18"/>
  <c r="O2509" i="18"/>
  <c r="O2524" i="18"/>
  <c r="O2542" i="18"/>
  <c r="O2557" i="18"/>
  <c r="O2577" i="18"/>
  <c r="O2595" i="18"/>
  <c r="O2610" i="18"/>
  <c r="O2628" i="18"/>
  <c r="O2643" i="18"/>
  <c r="O2661" i="18"/>
  <c r="O2677" i="18"/>
  <c r="O2688" i="18"/>
  <c r="O2702" i="18"/>
  <c r="O2713" i="18"/>
  <c r="O2727" i="18"/>
  <c r="O2741" i="18"/>
  <c r="O2752" i="18"/>
  <c r="O2766" i="18"/>
  <c r="O2777" i="18"/>
  <c r="O2791" i="18"/>
  <c r="O2805" i="18"/>
  <c r="O2816" i="18"/>
  <c r="O2830" i="18"/>
  <c r="O2841" i="18"/>
  <c r="O2855" i="18"/>
  <c r="O2869" i="18"/>
  <c r="O2880" i="18"/>
  <c r="O2894" i="18"/>
  <c r="O2905" i="18"/>
  <c r="O2919" i="18"/>
  <c r="O2933" i="18"/>
  <c r="O2944" i="18"/>
  <c r="O2958" i="18"/>
  <c r="O2969" i="18"/>
  <c r="O2983" i="18"/>
  <c r="O2997" i="18"/>
  <c r="O3008" i="18"/>
  <c r="O3022" i="18"/>
  <c r="O3033" i="18"/>
  <c r="O3047" i="18"/>
  <c r="O3061" i="18"/>
  <c r="O3072" i="18"/>
  <c r="O3086" i="18"/>
  <c r="O3097" i="18"/>
  <c r="O3111" i="18"/>
  <c r="O3125" i="18"/>
  <c r="O3136" i="18"/>
  <c r="O3150" i="18"/>
  <c r="O3161" i="18"/>
  <c r="O3175" i="18"/>
  <c r="O3189" i="18"/>
  <c r="O3200" i="18"/>
  <c r="O3214" i="18"/>
  <c r="O3224" i="18"/>
  <c r="O3236" i="18"/>
  <c r="O3246" i="18"/>
  <c r="O3256" i="18"/>
  <c r="O1446" i="18"/>
  <c r="O1532" i="18"/>
  <c r="O1618" i="18"/>
  <c r="O1702" i="18"/>
  <c r="O1788" i="18"/>
  <c r="O1830" i="18"/>
  <c r="O1874" i="18"/>
  <c r="O1916" i="18"/>
  <c r="O1958" i="18"/>
  <c r="O2002" i="18"/>
  <c r="O2044" i="18"/>
  <c r="O2086" i="18"/>
  <c r="O2130" i="18"/>
  <c r="O2162" i="18"/>
  <c r="O2189" i="18"/>
  <c r="O2217" i="18"/>
  <c r="O2246" i="18"/>
  <c r="O2275" i="18"/>
  <c r="O2301" i="18"/>
  <c r="O2322" i="18"/>
  <c r="O2340" i="18"/>
  <c r="O2355" i="18"/>
  <c r="O2373" i="18"/>
  <c r="O2393" i="18"/>
  <c r="O2406" i="18"/>
  <c r="O2426" i="18"/>
  <c r="O2441" i="18"/>
  <c r="O2459" i="18"/>
  <c r="O2477" i="18"/>
  <c r="O2492" i="18"/>
  <c r="O2510" i="18"/>
  <c r="O2525" i="18"/>
  <c r="O2545" i="18"/>
  <c r="O2563" i="18"/>
  <c r="O2578" i="18"/>
  <c r="O2596" i="18"/>
  <c r="O2611" i="18"/>
  <c r="O2629" i="18"/>
  <c r="O2649" i="18"/>
  <c r="O2662" i="18"/>
  <c r="O2678" i="18"/>
  <c r="O2689" i="18"/>
  <c r="O2703" i="18"/>
  <c r="O2717" i="18"/>
  <c r="O2728" i="18"/>
  <c r="O2742" i="18"/>
  <c r="O2753" i="18"/>
  <c r="O2767" i="18"/>
  <c r="O2781" i="18"/>
  <c r="O2792" i="18"/>
  <c r="O2806" i="18"/>
  <c r="O2817" i="18"/>
  <c r="O2831" i="18"/>
  <c r="O2845" i="18"/>
  <c r="O2856" i="18"/>
  <c r="O2870" i="18"/>
  <c r="O2881" i="18"/>
  <c r="O2895" i="18"/>
  <c r="O2909" i="18"/>
  <c r="O2920" i="18"/>
  <c r="O2934" i="18"/>
  <c r="O2945" i="18"/>
  <c r="O2959" i="18"/>
  <c r="O2973" i="18"/>
  <c r="O2984" i="18"/>
  <c r="O2998" i="18"/>
  <c r="O3009" i="18"/>
  <c r="O3023" i="18"/>
  <c r="O3037" i="18"/>
  <c r="O3048" i="18"/>
  <c r="O3062" i="18"/>
  <c r="O3073" i="18"/>
  <c r="O3087" i="18"/>
  <c r="O3101" i="18"/>
  <c r="O3112" i="18"/>
  <c r="O3126" i="18"/>
  <c r="O3137" i="18"/>
  <c r="O3151" i="18"/>
  <c r="O3165" i="18"/>
  <c r="O3176" i="18"/>
  <c r="O3190" i="18"/>
  <c r="O3201" i="18"/>
  <c r="O3215" i="18"/>
  <c r="O3225" i="18"/>
  <c r="O3237" i="18"/>
  <c r="O3247" i="18"/>
  <c r="O3257" i="18"/>
  <c r="O3269" i="18"/>
  <c r="O3279" i="18"/>
  <c r="O1458" i="18"/>
  <c r="O1542" i="18"/>
  <c r="O1628" i="18"/>
  <c r="O1714" i="18"/>
  <c r="O1789" i="18"/>
  <c r="O1833" i="18"/>
  <c r="O1875" i="18"/>
  <c r="O1917" i="18"/>
  <c r="O1961" i="18"/>
  <c r="O2003" i="18"/>
  <c r="O2045" i="18"/>
  <c r="O2089" i="18"/>
  <c r="O2131" i="18"/>
  <c r="O2163" i="18"/>
  <c r="O2194" i="18"/>
  <c r="O2221" i="18"/>
  <c r="O2249" i="18"/>
  <c r="O2278" i="18"/>
  <c r="O2307" i="18"/>
  <c r="O2323" i="18"/>
  <c r="O2341" i="18"/>
  <c r="O2361" i="18"/>
  <c r="O2374" i="18"/>
  <c r="O2394" i="18"/>
  <c r="O2409" i="18"/>
  <c r="O2427" i="18"/>
  <c r="O2445" i="18"/>
  <c r="O2460" i="18"/>
  <c r="O2478" i="18"/>
  <c r="O2493" i="18"/>
  <c r="O2513" i="18"/>
  <c r="O2531" i="18"/>
  <c r="O2546" i="18"/>
  <c r="O2564" i="18"/>
  <c r="O2579" i="18"/>
  <c r="O2597" i="18"/>
  <c r="O2617" i="18"/>
  <c r="O2630" i="18"/>
  <c r="O2650" i="18"/>
  <c r="O2665" i="18"/>
  <c r="O2679" i="18"/>
  <c r="O2693" i="18"/>
  <c r="O2704" i="18"/>
  <c r="O2718" i="18"/>
  <c r="O2729" i="18"/>
  <c r="O2743" i="18"/>
  <c r="O2757" i="18"/>
  <c r="O2768" i="18"/>
  <c r="O2782" i="18"/>
  <c r="O2793" i="18"/>
  <c r="O2807" i="18"/>
  <c r="O2821" i="18"/>
  <c r="O2832" i="18"/>
  <c r="O2846" i="18"/>
  <c r="O2857" i="18"/>
  <c r="O2871" i="18"/>
  <c r="O2885" i="18"/>
  <c r="O2896" i="18"/>
  <c r="O2910" i="18"/>
  <c r="O2921" i="18"/>
  <c r="O2935" i="18"/>
  <c r="O2949" i="18"/>
  <c r="O2960" i="18"/>
  <c r="O2974" i="18"/>
  <c r="O2985" i="18"/>
  <c r="O2999" i="18"/>
  <c r="O3013" i="18"/>
  <c r="O3024" i="18"/>
  <c r="O3038" i="18"/>
  <c r="O3049" i="18"/>
  <c r="O3063" i="18"/>
  <c r="O3077" i="18"/>
  <c r="O3088" i="18"/>
  <c r="O3102" i="18"/>
  <c r="O3113" i="18"/>
  <c r="O3127" i="18"/>
  <c r="O3141" i="18"/>
  <c r="O3152" i="18"/>
  <c r="O3166" i="18"/>
  <c r="O3177" i="18"/>
  <c r="O3191" i="18"/>
  <c r="O3205" i="18"/>
  <c r="O1468" i="18"/>
  <c r="O1554" i="18"/>
  <c r="O1638" i="18"/>
  <c r="O1724" i="18"/>
  <c r="O1798" i="18"/>
  <c r="O1842" i="18"/>
  <c r="O1884" i="18"/>
  <c r="O1926" i="18"/>
  <c r="O1478" i="18"/>
  <c r="O1564" i="18"/>
  <c r="O1650" i="18"/>
  <c r="O1734" i="18"/>
  <c r="O1801" i="18"/>
  <c r="O1843" i="18"/>
  <c r="O1885" i="18"/>
  <c r="O1929" i="18"/>
  <c r="O1971" i="18"/>
  <c r="O2013" i="18"/>
  <c r="O2057" i="18"/>
  <c r="O1970" i="18"/>
  <c r="O2172" i="18"/>
  <c r="O2285" i="18"/>
  <c r="O2363" i="18"/>
  <c r="O2429" i="18"/>
  <c r="O2500" i="18"/>
  <c r="O2566" i="18"/>
  <c r="O2637" i="18"/>
  <c r="O2695" i="18"/>
  <c r="O2745" i="18"/>
  <c r="O2798" i="18"/>
  <c r="O2848" i="18"/>
  <c r="O2901" i="18"/>
  <c r="O2951" i="18"/>
  <c r="O3001" i="18"/>
  <c r="O3054" i="18"/>
  <c r="O3104" i="18"/>
  <c r="O3157" i="18"/>
  <c r="O3207" i="18"/>
  <c r="O3239" i="18"/>
  <c r="O3268" i="18"/>
  <c r="O3288" i="18"/>
  <c r="O3303" i="18"/>
  <c r="O3321" i="18"/>
  <c r="O3336" i="18"/>
  <c r="O3356" i="18"/>
  <c r="O3374" i="18"/>
  <c r="O3389" i="18"/>
  <c r="O3407" i="18"/>
  <c r="O3422" i="18"/>
  <c r="O3440" i="18"/>
  <c r="O3460" i="18"/>
  <c r="O3473" i="18"/>
  <c r="O3493" i="18"/>
  <c r="O3508" i="18"/>
  <c r="O3526" i="18"/>
  <c r="O3544" i="18"/>
  <c r="O2012" i="18"/>
  <c r="O2195" i="18"/>
  <c r="O2308" i="18"/>
  <c r="O2377" i="18"/>
  <c r="O2446" i="18"/>
  <c r="O2514" i="18"/>
  <c r="O2585" i="18"/>
  <c r="O2651" i="18"/>
  <c r="O2705" i="18"/>
  <c r="O2758" i="18"/>
  <c r="O2808" i="18"/>
  <c r="O2861" i="18"/>
  <c r="O2911" i="18"/>
  <c r="O2961" i="18"/>
  <c r="O3014" i="18"/>
  <c r="O3064" i="18"/>
  <c r="O3117" i="18"/>
  <c r="O3167" i="18"/>
  <c r="O3216" i="18"/>
  <c r="O3240" i="18"/>
  <c r="O3270" i="18"/>
  <c r="O3289" i="18"/>
  <c r="O3304" i="18"/>
  <c r="O3324" i="18"/>
  <c r="O3342" i="18"/>
  <c r="O3357" i="18"/>
  <c r="O3375" i="18"/>
  <c r="O3390" i="18"/>
  <c r="O3408" i="18"/>
  <c r="O3428" i="18"/>
  <c r="O3441" i="18"/>
  <c r="O3461" i="18"/>
  <c r="O3476" i="18"/>
  <c r="O3494" i="18"/>
  <c r="O3512" i="18"/>
  <c r="O3527" i="18"/>
  <c r="O3545" i="18"/>
  <c r="O2054" i="18"/>
  <c r="O2201" i="18"/>
  <c r="O2310" i="18"/>
  <c r="O2381" i="18"/>
  <c r="O2449" i="18"/>
  <c r="O2515" i="18"/>
  <c r="O2586" i="18"/>
  <c r="O2652" i="18"/>
  <c r="O2709" i="18"/>
  <c r="O2759" i="18"/>
  <c r="O2809" i="18"/>
  <c r="O2862" i="18"/>
  <c r="O2912" i="18"/>
  <c r="O2965" i="18"/>
  <c r="O3015" i="18"/>
  <c r="O3065" i="18"/>
  <c r="O3118" i="18"/>
  <c r="O3168" i="18"/>
  <c r="O3217" i="18"/>
  <c r="O3248" i="18"/>
  <c r="O3271" i="18"/>
  <c r="O3292" i="18"/>
  <c r="O3310" i="18"/>
  <c r="O3325" i="18"/>
  <c r="O3343" i="18"/>
  <c r="O3358" i="18"/>
  <c r="O3376" i="18"/>
  <c r="O3396" i="18"/>
  <c r="O3409" i="18"/>
  <c r="O3429" i="18"/>
  <c r="O3444" i="18"/>
  <c r="O3462" i="18"/>
  <c r="O3480" i="18"/>
  <c r="O3495" i="18"/>
  <c r="O3513" i="18"/>
  <c r="O3528" i="18"/>
  <c r="O3548" i="18"/>
  <c r="O2098" i="18"/>
  <c r="O2226" i="18"/>
  <c r="O2329" i="18"/>
  <c r="O2395" i="18"/>
  <c r="O2461" i="18"/>
  <c r="O2532" i="18"/>
  <c r="O2598" i="18"/>
  <c r="O2669" i="18"/>
  <c r="O2719" i="18"/>
  <c r="O2769" i="18"/>
  <c r="O2822" i="18"/>
  <c r="O2872" i="18"/>
  <c r="O2925" i="18"/>
  <c r="O2975" i="18"/>
  <c r="O3025" i="18"/>
  <c r="O3078" i="18"/>
  <c r="O3128" i="18"/>
  <c r="O3181" i="18"/>
  <c r="O3220" i="18"/>
  <c r="O3249" i="18"/>
  <c r="O3272" i="18"/>
  <c r="O3293" i="18"/>
  <c r="O3311" i="18"/>
  <c r="O3326" i="18"/>
  <c r="O3344" i="18"/>
  <c r="O3364" i="18"/>
  <c r="O3377" i="18"/>
  <c r="O3397" i="18"/>
  <c r="O3412" i="18"/>
  <c r="O3430" i="18"/>
  <c r="O3448" i="18"/>
  <c r="O3463" i="18"/>
  <c r="O3481" i="18"/>
  <c r="O3496" i="18"/>
  <c r="O3516" i="18"/>
  <c r="O3534" i="18"/>
  <c r="O3549" i="18"/>
  <c r="O2099" i="18"/>
  <c r="O2227" i="18"/>
  <c r="O2330" i="18"/>
  <c r="O2396" i="18"/>
  <c r="O2467" i="18"/>
  <c r="O2533" i="18"/>
  <c r="O2601" i="18"/>
  <c r="O2670" i="18"/>
  <c r="O2720" i="18"/>
  <c r="O2773" i="18"/>
  <c r="O2823" i="18"/>
  <c r="O2873" i="18"/>
  <c r="O2926" i="18"/>
  <c r="O2976" i="18"/>
  <c r="O3029" i="18"/>
  <c r="O3079" i="18"/>
  <c r="O3129" i="18"/>
  <c r="O3182" i="18"/>
  <c r="O3228" i="18"/>
  <c r="O3252" i="18"/>
  <c r="O3278" i="18"/>
  <c r="O3294" i="18"/>
  <c r="O3312" i="18"/>
  <c r="O3332" i="18"/>
  <c r="O3345" i="18"/>
  <c r="O3365" i="18"/>
  <c r="O3380" i="18"/>
  <c r="O3398" i="18"/>
  <c r="O3416" i="18"/>
  <c r="O3431" i="18"/>
  <c r="O3449" i="18"/>
  <c r="O3464" i="18"/>
  <c r="O3484" i="18"/>
  <c r="O3502" i="18"/>
  <c r="O3517" i="18"/>
  <c r="O3535" i="18"/>
  <c r="O3550" i="18"/>
  <c r="O2140" i="18"/>
  <c r="O2253" i="18"/>
  <c r="O2342" i="18"/>
  <c r="O2413" i="18"/>
  <c r="O2481" i="18"/>
  <c r="O2547" i="18"/>
  <c r="O2618" i="18"/>
  <c r="O2680" i="18"/>
  <c r="O2733" i="18"/>
  <c r="O2783" i="18"/>
  <c r="O2833" i="18"/>
  <c r="O2886" i="18"/>
  <c r="O2936" i="18"/>
  <c r="O2989" i="18"/>
  <c r="O3039" i="18"/>
  <c r="O3089" i="18"/>
  <c r="O3142" i="18"/>
  <c r="O3192" i="18"/>
  <c r="O3229" i="18"/>
  <c r="O3260" i="18"/>
  <c r="O2141" i="18"/>
  <c r="O2482" i="18"/>
  <c r="O2734" i="18"/>
  <c r="O2937" i="18"/>
  <c r="O3143" i="18"/>
  <c r="O3280" i="18"/>
  <c r="O3320" i="18"/>
  <c r="O3367" i="18"/>
  <c r="O3417" i="18"/>
  <c r="O3454" i="18"/>
  <c r="O3504" i="18"/>
  <c r="O2887" i="18"/>
  <c r="O2169" i="18"/>
  <c r="O2499" i="18"/>
  <c r="O2744" i="18"/>
  <c r="O2950" i="18"/>
  <c r="O3153" i="18"/>
  <c r="O3281" i="18"/>
  <c r="O3333" i="18"/>
  <c r="O3368" i="18"/>
  <c r="O3420" i="18"/>
  <c r="O3470" i="18"/>
  <c r="O3505" i="18"/>
  <c r="O3261" i="18"/>
  <c r="O2258" i="18"/>
  <c r="O2553" i="18"/>
  <c r="O2784" i="18"/>
  <c r="O2990" i="18"/>
  <c r="O3193" i="18"/>
  <c r="O3284" i="18"/>
  <c r="O3334" i="18"/>
  <c r="O3384" i="18"/>
  <c r="O3421" i="18"/>
  <c r="O3471" i="18"/>
  <c r="O3518" i="18"/>
  <c r="O3093" i="18"/>
  <c r="O2281" i="18"/>
  <c r="O2565" i="18"/>
  <c r="O2797" i="18"/>
  <c r="O3000" i="18"/>
  <c r="O3206" i="18"/>
  <c r="O3300" i="18"/>
  <c r="O3335" i="18"/>
  <c r="O3385" i="18"/>
  <c r="O3432" i="18"/>
  <c r="O3472" i="18"/>
  <c r="O3524" i="18"/>
  <c r="O2345" i="18"/>
  <c r="O2619" i="18"/>
  <c r="O2837" i="18"/>
  <c r="O3040" i="18"/>
  <c r="O3230" i="18"/>
  <c r="O3301" i="18"/>
  <c r="O3348" i="18"/>
  <c r="O3388" i="18"/>
  <c r="O3438" i="18"/>
  <c r="O3485" i="18"/>
  <c r="O3525" i="18"/>
  <c r="O2362" i="18"/>
  <c r="O2633" i="18"/>
  <c r="O2847" i="18"/>
  <c r="O3053" i="18"/>
  <c r="O3238" i="18"/>
  <c r="O3302" i="18"/>
  <c r="O3352" i="18"/>
  <c r="O3399" i="18"/>
  <c r="O3439" i="18"/>
  <c r="O3486" i="18"/>
  <c r="O3536" i="18"/>
  <c r="O2414" i="18"/>
  <c r="O2681" i="18"/>
  <c r="O3313" i="18"/>
  <c r="O3353" i="18"/>
  <c r="O3400" i="18"/>
  <c r="O3452" i="18"/>
  <c r="O3492" i="18"/>
  <c r="O3537" i="18"/>
  <c r="O2428" i="18"/>
  <c r="O2694" i="18"/>
  <c r="O2897" i="18"/>
  <c r="O3103" i="18"/>
  <c r="O3262" i="18"/>
  <c r="O3316" i="18"/>
  <c r="O3366" i="18"/>
  <c r="O3406" i="18"/>
  <c r="O3453" i="18"/>
  <c r="O3503" i="18"/>
  <c r="O3540" i="18"/>
  <c r="K1" i="17"/>
  <c r="T18" i="20"/>
  <c r="Q19" i="20" a="1"/>
  <c r="O2137" i="18"/>
  <c r="O2125" i="18"/>
  <c r="O2115" i="18"/>
  <c r="O2105" i="18"/>
  <c r="O2093" i="18"/>
  <c r="O2083" i="18"/>
  <c r="O2073" i="18"/>
  <c r="O2061" i="18"/>
  <c r="O2051" i="18"/>
  <c r="O2041" i="18"/>
  <c r="O2029" i="18"/>
  <c r="O2019" i="18"/>
  <c r="O2009" i="18"/>
  <c r="O1997" i="18"/>
  <c r="O1987" i="18"/>
  <c r="O1977" i="18"/>
  <c r="O1965" i="18"/>
  <c r="O1955" i="18"/>
  <c r="O1945" i="18"/>
  <c r="O1933" i="18"/>
  <c r="O1923" i="18"/>
  <c r="O1913" i="18"/>
  <c r="O1901" i="18"/>
  <c r="O1891" i="18"/>
  <c r="O1881" i="18"/>
  <c r="O1869" i="18"/>
  <c r="O1859" i="18"/>
  <c r="O1849" i="18"/>
  <c r="O1837" i="18"/>
  <c r="O1827" i="18"/>
  <c r="O1817" i="18"/>
  <c r="O1805" i="18"/>
  <c r="O1795" i="18"/>
  <c r="O1785" i="18"/>
  <c r="O1773" i="18"/>
  <c r="O1763" i="18"/>
  <c r="O1753" i="18"/>
  <c r="O1741" i="18"/>
  <c r="O1731" i="18"/>
  <c r="O1721" i="18"/>
  <c r="O1709" i="18"/>
  <c r="O1699" i="18"/>
  <c r="O1689" i="18"/>
  <c r="O1677" i="18"/>
  <c r="O1667" i="18"/>
  <c r="O1657" i="18"/>
  <c r="O1645" i="18"/>
  <c r="O1635" i="18"/>
  <c r="O1625" i="18"/>
  <c r="O1613" i="18"/>
  <c r="O1603" i="18"/>
  <c r="O1593" i="18"/>
  <c r="O1581" i="18"/>
  <c r="O1571" i="18"/>
  <c r="O1561" i="18"/>
  <c r="O1549" i="18"/>
  <c r="O1539" i="18"/>
  <c r="O1529" i="18"/>
  <c r="O1517" i="18"/>
  <c r="O1507" i="18"/>
  <c r="O1497" i="18"/>
  <c r="O1485" i="18"/>
  <c r="O1475" i="18"/>
  <c r="O1465" i="18"/>
  <c r="O1453" i="18"/>
  <c r="O1443" i="18"/>
  <c r="O1433" i="18"/>
  <c r="O1421" i="18"/>
  <c r="O1411" i="18"/>
  <c r="O1401" i="18"/>
  <c r="O1389" i="18"/>
  <c r="O1379" i="18"/>
  <c r="O1369" i="18"/>
  <c r="O1357" i="18"/>
  <c r="O1347" i="18"/>
  <c r="O1337" i="18"/>
  <c r="O1325" i="18"/>
  <c r="O1315" i="18"/>
  <c r="O1305" i="18"/>
  <c r="O1293" i="18"/>
  <c r="O1283" i="18"/>
  <c r="O1273" i="18"/>
  <c r="O1261" i="18"/>
  <c r="O1251" i="18"/>
  <c r="O1241" i="18"/>
  <c r="O1229" i="18"/>
  <c r="O1219" i="18"/>
  <c r="O1209" i="18"/>
  <c r="O1197" i="18"/>
  <c r="O1187" i="18"/>
  <c r="O1177" i="18"/>
  <c r="O1165" i="18"/>
  <c r="O1155" i="18"/>
  <c r="O1145" i="18"/>
  <c r="O1133" i="18"/>
  <c r="O1123" i="18"/>
  <c r="O1113" i="18"/>
  <c r="O1101" i="18"/>
  <c r="O1091" i="18"/>
  <c r="O1077" i="18"/>
  <c r="O1066" i="18"/>
  <c r="O1052" i="18"/>
  <c r="O1038" i="18"/>
  <c r="O1027" i="18"/>
  <c r="O1013" i="18"/>
  <c r="O999" i="18"/>
  <c r="O981" i="18"/>
  <c r="O961" i="18"/>
  <c r="O946" i="18"/>
  <c r="O928" i="18"/>
  <c r="O913" i="18"/>
  <c r="O895" i="18"/>
  <c r="O877" i="18"/>
  <c r="O862" i="18"/>
  <c r="O842" i="18"/>
  <c r="O829" i="18"/>
  <c r="O809" i="18"/>
  <c r="O791" i="18"/>
  <c r="O776" i="18"/>
  <c r="O758" i="18"/>
  <c r="O743" i="18"/>
  <c r="O725" i="18"/>
  <c r="O705" i="18"/>
  <c r="O690" i="18"/>
  <c r="O672" i="18"/>
  <c r="O657" i="18"/>
  <c r="O639" i="18"/>
  <c r="O621" i="18"/>
  <c r="O606" i="18"/>
  <c r="O586" i="18"/>
  <c r="O573" i="18"/>
  <c r="O553" i="18"/>
  <c r="O535" i="18"/>
  <c r="O520" i="18"/>
  <c r="O502" i="18"/>
  <c r="O487" i="18"/>
  <c r="O469" i="18"/>
  <c r="O449" i="18"/>
  <c r="O434" i="18"/>
  <c r="O416" i="18"/>
  <c r="O401" i="18"/>
  <c r="O383" i="18"/>
  <c r="O365" i="18"/>
  <c r="O350" i="18"/>
  <c r="O330" i="18"/>
  <c r="O317" i="18"/>
  <c r="O297" i="18"/>
  <c r="O279" i="18"/>
  <c r="O264" i="18"/>
  <c r="O246" i="18"/>
  <c r="O231" i="18"/>
  <c r="O213" i="18"/>
  <c r="O193" i="18"/>
  <c r="O178" i="18"/>
  <c r="O160" i="18"/>
  <c r="O145" i="18"/>
  <c r="O127" i="18"/>
  <c r="O109" i="18"/>
  <c r="O94" i="18"/>
  <c r="O74" i="18"/>
  <c r="O61" i="18"/>
  <c r="O41" i="18"/>
  <c r="O23" i="18"/>
  <c r="O3212" i="18"/>
  <c r="O3204" i="18"/>
  <c r="O3196" i="18"/>
  <c r="O3188" i="18"/>
  <c r="O3180" i="18"/>
  <c r="O3172" i="18"/>
  <c r="O3164" i="18"/>
  <c r="O3156" i="18"/>
  <c r="O3148" i="18"/>
  <c r="O3140" i="18"/>
  <c r="O3132" i="18"/>
  <c r="O3124" i="18"/>
  <c r="O3116" i="18"/>
  <c r="O3108" i="18"/>
  <c r="O3100" i="18"/>
  <c r="O3092" i="18"/>
  <c r="O3084" i="18"/>
  <c r="O3076" i="18"/>
  <c r="O3068" i="18"/>
  <c r="O3060" i="18"/>
  <c r="O3052" i="18"/>
  <c r="O3044" i="18"/>
  <c r="O3036" i="18"/>
  <c r="O3028" i="18"/>
  <c r="O3020" i="18"/>
  <c r="O3012" i="18"/>
  <c r="O3004" i="18"/>
  <c r="O2996" i="18"/>
  <c r="O2988" i="18"/>
  <c r="O2980" i="18"/>
  <c r="O2972" i="18"/>
  <c r="O2964" i="18"/>
  <c r="O2956" i="18"/>
  <c r="O2948" i="18"/>
  <c r="O2940" i="18"/>
  <c r="O2932" i="18"/>
  <c r="O2924" i="18"/>
  <c r="O2916" i="18"/>
  <c r="O2908" i="18"/>
  <c r="O2900" i="18"/>
  <c r="O2892" i="18"/>
  <c r="O2884" i="18"/>
  <c r="O2876" i="18"/>
  <c r="O2868" i="18"/>
  <c r="O2860" i="18"/>
  <c r="O2852" i="18"/>
  <c r="O2844" i="18"/>
  <c r="O2836" i="18"/>
  <c r="O2828" i="18"/>
  <c r="O2820" i="18"/>
  <c r="O2812" i="18"/>
  <c r="O2804" i="18"/>
  <c r="O2796" i="18"/>
  <c r="O2788" i="18"/>
  <c r="O2780" i="18"/>
  <c r="O2772" i="18"/>
  <c r="O2764" i="18"/>
  <c r="O2756" i="18"/>
  <c r="O2748" i="18"/>
  <c r="O2740" i="18"/>
  <c r="O2732" i="18"/>
  <c r="O2724" i="18"/>
  <c r="O2716" i="18"/>
  <c r="O2708" i="18"/>
  <c r="O2700" i="18"/>
  <c r="O2692" i="18"/>
  <c r="O2684" i="18"/>
  <c r="O2676" i="18"/>
  <c r="O2668" i="18"/>
  <c r="O2658" i="18"/>
  <c r="O2646" i="18"/>
  <c r="O2636" i="18"/>
  <c r="O2626" i="18"/>
  <c r="O2614" i="18"/>
  <c r="O2604" i="18"/>
  <c r="O2594" i="18"/>
  <c r="O2582" i="18"/>
  <c r="O2572" i="18"/>
  <c r="O2562" i="18"/>
  <c r="O2550" i="18"/>
  <c r="O2540" i="18"/>
  <c r="O2530" i="18"/>
  <c r="O2518" i="18"/>
  <c r="O2508" i="18"/>
  <c r="O2498" i="18"/>
  <c r="O2486" i="18"/>
  <c r="O2476" i="18"/>
  <c r="O2466" i="18"/>
  <c r="O2454" i="18"/>
  <c r="O2444" i="18"/>
  <c r="O2434" i="18"/>
  <c r="O2422" i="18"/>
  <c r="O2412" i="18"/>
  <c r="O2402" i="18"/>
  <c r="O2390" i="18"/>
  <c r="O2380" i="18"/>
  <c r="O2370" i="18"/>
  <c r="O2358" i="18"/>
  <c r="O2348" i="18"/>
  <c r="O2338" i="18"/>
  <c r="O2326" i="18"/>
  <c r="O2316" i="18"/>
  <c r="O2306" i="18"/>
  <c r="O2294" i="18"/>
  <c r="O2284" i="18"/>
  <c r="O2274" i="18"/>
  <c r="O2262" i="18"/>
  <c r="O2252" i="18"/>
  <c r="O2242" i="18"/>
  <c r="O2230" i="18"/>
  <c r="O2220" i="18"/>
  <c r="O2210" i="18"/>
  <c r="O2198" i="18"/>
  <c r="O2188" i="18"/>
  <c r="O2178" i="18"/>
  <c r="O2166" i="18"/>
  <c r="O2156" i="18"/>
  <c r="O2146" i="18"/>
  <c r="O2134" i="18"/>
  <c r="O2124" i="18"/>
  <c r="O2114" i="18"/>
  <c r="O2102" i="18"/>
  <c r="O2092" i="18"/>
  <c r="O2082" i="18"/>
  <c r="O2070" i="18"/>
  <c r="O2060" i="18"/>
  <c r="O2050" i="18"/>
  <c r="O2038" i="18"/>
  <c r="O2028" i="18"/>
  <c r="O2018" i="18"/>
  <c r="O2006" i="18"/>
  <c r="O1996" i="18"/>
  <c r="O1986" i="18"/>
  <c r="O1974" i="18"/>
  <c r="O1964" i="18"/>
  <c r="O1954" i="18"/>
  <c r="O1942" i="18"/>
  <c r="O1932" i="18"/>
  <c r="O1922" i="18"/>
  <c r="O1910" i="18"/>
  <c r="O1900" i="18"/>
  <c r="O1890" i="18"/>
  <c r="O1878" i="18"/>
  <c r="O1868" i="18"/>
  <c r="O1858" i="18"/>
  <c r="O1846" i="18"/>
  <c r="O1836" i="18"/>
  <c r="O1826" i="18"/>
  <c r="O1814" i="18"/>
  <c r="O1804" i="18"/>
  <c r="O1794" i="18"/>
  <c r="O1782" i="18"/>
  <c r="O1772" i="18"/>
  <c r="O1762" i="18"/>
  <c r="O1750" i="18"/>
  <c r="O1740" i="18"/>
  <c r="O1730" i="18"/>
  <c r="O1718" i="18"/>
  <c r="O1708" i="18"/>
  <c r="O1698" i="18"/>
  <c r="O1686" i="18"/>
  <c r="O1676" i="18"/>
  <c r="O1666" i="18"/>
  <c r="O1654" i="18"/>
  <c r="O1644" i="18"/>
  <c r="O1634" i="18"/>
  <c r="O1622" i="18"/>
  <c r="O1612" i="18"/>
  <c r="O1602" i="18"/>
  <c r="O1590" i="18"/>
  <c r="O1580" i="18"/>
  <c r="O1570" i="18"/>
  <c r="O1558" i="18"/>
  <c r="O1548" i="18"/>
  <c r="O1538" i="18"/>
  <c r="O1526" i="18"/>
  <c r="O1516" i="18"/>
  <c r="O1506" i="18"/>
  <c r="O1494" i="18"/>
  <c r="O1484" i="18"/>
  <c r="O1474" i="18"/>
  <c r="O1462" i="18"/>
  <c r="O1452" i="18"/>
  <c r="O1442" i="18"/>
  <c r="O1430" i="18"/>
  <c r="O1420" i="18"/>
  <c r="O1410" i="18"/>
  <c r="O1398" i="18"/>
  <c r="O1388" i="18"/>
  <c r="O1378" i="18"/>
  <c r="O1366" i="18"/>
  <c r="O1356" i="18"/>
  <c r="O1346" i="18"/>
  <c r="O1334" i="18"/>
  <c r="O1324" i="18"/>
  <c r="O1314" i="18"/>
  <c r="O1302" i="18"/>
  <c r="O1292" i="18"/>
  <c r="O1282" i="18"/>
  <c r="O1270" i="18"/>
  <c r="O1260" i="18"/>
  <c r="O1250" i="18"/>
  <c r="O1238" i="18"/>
  <c r="O1228" i="18"/>
  <c r="O1218" i="18"/>
  <c r="O1206" i="18"/>
  <c r="O1196" i="18"/>
  <c r="O1186" i="18"/>
  <c r="O1174" i="18"/>
  <c r="O1164" i="18"/>
  <c r="O1154" i="18"/>
  <c r="O1142" i="18"/>
  <c r="O1132" i="18"/>
  <c r="O1122" i="18"/>
  <c r="O1110" i="18"/>
  <c r="O1100" i="18"/>
  <c r="O1090" i="18"/>
  <c r="O1076" i="18"/>
  <c r="O1062" i="18"/>
  <c r="O1051" i="18"/>
  <c r="O1037" i="18"/>
  <c r="O1026" i="18"/>
  <c r="O1011" i="18"/>
  <c r="O993" i="18"/>
  <c r="O978" i="18"/>
  <c r="O960" i="18"/>
  <c r="O945" i="18"/>
  <c r="O927" i="18"/>
  <c r="O909" i="18"/>
  <c r="O894" i="18"/>
  <c r="O874" i="18"/>
  <c r="O861" i="18"/>
  <c r="O841" i="18"/>
  <c r="O823" i="18"/>
  <c r="O808" i="18"/>
  <c r="O790" i="18"/>
  <c r="O775" i="18"/>
  <c r="O757" i="18"/>
  <c r="O737" i="18"/>
  <c r="O722" i="18"/>
  <c r="O704" i="18"/>
  <c r="O689" i="18"/>
  <c r="O671" i="18"/>
  <c r="O653" i="18"/>
  <c r="O638" i="18"/>
  <c r="O618" i="18"/>
  <c r="O605" i="18"/>
  <c r="O585" i="18"/>
  <c r="O567" i="18"/>
  <c r="O552" i="18"/>
  <c r="O534" i="18"/>
  <c r="O519" i="18"/>
  <c r="O501" i="18"/>
  <c r="O481" i="18"/>
  <c r="O466" i="18"/>
  <c r="O448" i="18"/>
  <c r="O433" i="18"/>
  <c r="O415" i="18"/>
  <c r="O397" i="18"/>
  <c r="O382" i="18"/>
  <c r="O362" i="18"/>
  <c r="O349" i="18"/>
  <c r="O329" i="18"/>
  <c r="O311" i="18"/>
  <c r="O296" i="18"/>
  <c r="O278" i="18"/>
  <c r="O263" i="18"/>
  <c r="O245" i="18"/>
  <c r="O225" i="18"/>
  <c r="O210" i="18"/>
  <c r="O192" i="18"/>
  <c r="O177" i="18"/>
  <c r="O159" i="18"/>
  <c r="O141" i="18"/>
  <c r="O126" i="18"/>
  <c r="O106" i="18"/>
  <c r="O93" i="18"/>
  <c r="O73" i="18"/>
  <c r="O55" i="18"/>
  <c r="O40" i="18"/>
  <c r="O22" i="18"/>
  <c r="O21" i="18"/>
  <c r="O3547" i="18"/>
  <c r="O3539" i="18"/>
  <c r="O3531" i="18"/>
  <c r="O3523" i="18"/>
  <c r="O3515" i="18"/>
  <c r="O3507" i="18"/>
  <c r="O3499" i="18"/>
  <c r="O3491" i="18"/>
  <c r="O3483" i="18"/>
  <c r="O3475" i="18"/>
  <c r="O3467" i="18"/>
  <c r="O3459" i="18"/>
  <c r="O3451" i="18"/>
  <c r="O3443" i="18"/>
  <c r="O3435" i="18"/>
  <c r="O3427" i="18"/>
  <c r="O3419" i="18"/>
  <c r="O3411" i="18"/>
  <c r="O3403" i="18"/>
  <c r="O3395" i="18"/>
  <c r="O3387" i="18"/>
  <c r="O3379" i="18"/>
  <c r="O3371" i="18"/>
  <c r="O3363" i="18"/>
  <c r="O3355" i="18"/>
  <c r="O3347" i="18"/>
  <c r="O3339" i="18"/>
  <c r="O3331" i="18"/>
  <c r="O3323" i="18"/>
  <c r="O3315" i="18"/>
  <c r="O3307" i="18"/>
  <c r="O3299" i="18"/>
  <c r="O3291" i="18"/>
  <c r="O3283" i="18"/>
  <c r="O3275" i="18"/>
  <c r="O3267" i="18"/>
  <c r="O3259" i="18"/>
  <c r="O3251" i="18"/>
  <c r="O3243" i="18"/>
  <c r="O3235" i="18"/>
  <c r="O3227" i="18"/>
  <c r="O3219" i="18"/>
  <c r="O3211" i="18"/>
  <c r="O3203" i="18"/>
  <c r="O3195" i="18"/>
  <c r="O3187" i="18"/>
  <c r="O3179" i="18"/>
  <c r="O3171" i="18"/>
  <c r="O3163" i="18"/>
  <c r="O3155" i="18"/>
  <c r="O3147" i="18"/>
  <c r="O3139" i="18"/>
  <c r="O3131" i="18"/>
  <c r="O3123" i="18"/>
  <c r="O3115" i="18"/>
  <c r="O3107" i="18"/>
  <c r="O3099" i="18"/>
  <c r="O3091" i="18"/>
  <c r="O3083" i="18"/>
  <c r="O3075" i="18"/>
  <c r="O3067" i="18"/>
  <c r="O3059" i="18"/>
  <c r="O3051" i="18"/>
  <c r="O3043" i="18"/>
  <c r="O3035" i="18"/>
  <c r="O3027" i="18"/>
  <c r="O3019" i="18"/>
  <c r="O3011" i="18"/>
  <c r="O3003" i="18"/>
  <c r="O2995" i="18"/>
  <c r="O2987" i="18"/>
  <c r="O2979" i="18"/>
  <c r="O2971" i="18"/>
  <c r="O2963" i="18"/>
  <c r="O2955" i="18"/>
  <c r="O2947" i="18"/>
  <c r="O2939" i="18"/>
  <c r="O2931" i="18"/>
  <c r="O2923" i="18"/>
  <c r="O2915" i="18"/>
  <c r="O2907" i="18"/>
  <c r="O2899" i="18"/>
  <c r="O2891" i="18"/>
  <c r="O2883" i="18"/>
  <c r="O2875" i="18"/>
  <c r="O2867" i="18"/>
  <c r="O2859" i="18"/>
  <c r="O2851" i="18"/>
  <c r="O2843" i="18"/>
  <c r="O2835" i="18"/>
  <c r="O2827" i="18"/>
  <c r="O2819" i="18"/>
  <c r="O2811" i="18"/>
  <c r="O2803" i="18"/>
  <c r="O2795" i="18"/>
  <c r="O2787" i="18"/>
  <c r="O2779" i="18"/>
  <c r="O2771" i="18"/>
  <c r="O2763" i="18"/>
  <c r="O2755" i="18"/>
  <c r="O2747" i="18"/>
  <c r="O2739" i="18"/>
  <c r="O2731" i="18"/>
  <c r="O2723" i="18"/>
  <c r="O2715" i="18"/>
  <c r="O2707" i="18"/>
  <c r="O2699" i="18"/>
  <c r="O2691" i="18"/>
  <c r="O2683" i="18"/>
  <c r="O2675" i="18"/>
  <c r="O2667" i="18"/>
  <c r="O2657" i="18"/>
  <c r="O2645" i="18"/>
  <c r="O2635" i="18"/>
  <c r="O2625" i="18"/>
  <c r="O2613" i="18"/>
  <c r="O2603" i="18"/>
  <c r="O2593" i="18"/>
  <c r="O2581" i="18"/>
  <c r="O2571" i="18"/>
  <c r="O2561" i="18"/>
  <c r="O2549" i="18"/>
  <c r="O2539" i="18"/>
  <c r="O2529" i="18"/>
  <c r="O2517" i="18"/>
  <c r="O2507" i="18"/>
  <c r="O2497" i="18"/>
  <c r="O2485" i="18"/>
  <c r="O2475" i="18"/>
  <c r="O2465" i="18"/>
  <c r="O2453" i="18"/>
  <c r="O2443" i="18"/>
  <c r="O2433" i="18"/>
  <c r="O2421" i="18"/>
  <c r="O2411" i="18"/>
  <c r="O2401" i="18"/>
  <c r="O2389" i="18"/>
  <c r="O2379" i="18"/>
  <c r="O2369" i="18"/>
  <c r="O2357" i="18"/>
  <c r="O2347" i="18"/>
  <c r="O2337" i="18"/>
  <c r="O2325" i="18"/>
  <c r="O2315" i="18"/>
  <c r="O2305" i="18"/>
  <c r="O2293" i="18"/>
  <c r="O2283" i="18"/>
  <c r="O2273" i="18"/>
  <c r="O2261" i="18"/>
  <c r="O2251" i="18"/>
  <c r="O2241" i="18"/>
  <c r="O2229" i="18"/>
  <c r="O2219" i="18"/>
  <c r="O2209" i="18"/>
  <c r="O2197" i="18"/>
  <c r="O2187" i="18"/>
  <c r="O2177" i="18"/>
  <c r="O2165" i="18"/>
  <c r="O2155" i="18"/>
  <c r="O2145" i="18"/>
  <c r="O2133" i="18"/>
  <c r="O2123" i="18"/>
  <c r="O2113" i="18"/>
  <c r="O2101" i="18"/>
  <c r="O2091" i="18"/>
  <c r="O2081" i="18"/>
  <c r="O2069" i="18"/>
  <c r="O2059" i="18"/>
  <c r="O2049" i="18"/>
  <c r="O2037" i="18"/>
  <c r="O2027" i="18"/>
  <c r="O2017" i="18"/>
  <c r="O2005" i="18"/>
  <c r="O1995" i="18"/>
  <c r="O1985" i="18"/>
  <c r="O1973" i="18"/>
  <c r="O1963" i="18"/>
  <c r="O1953" i="18"/>
  <c r="O1941" i="18"/>
  <c r="O1931" i="18"/>
  <c r="O1921" i="18"/>
  <c r="O1909" i="18"/>
  <c r="O1899" i="18"/>
  <c r="O1889" i="18"/>
  <c r="O1877" i="18"/>
  <c r="O1867" i="18"/>
  <c r="O1857" i="18"/>
  <c r="O1845" i="18"/>
  <c r="O1835" i="18"/>
  <c r="O1825" i="18"/>
  <c r="O1813" i="18"/>
  <c r="O1803" i="18"/>
  <c r="O1793" i="18"/>
  <c r="O1781" i="18"/>
  <c r="O1771" i="18"/>
  <c r="O1761" i="18"/>
  <c r="O1749" i="18"/>
  <c r="O1739" i="18"/>
  <c r="O1729" i="18"/>
  <c r="O1717" i="18"/>
  <c r="O1707" i="18"/>
  <c r="O1697" i="18"/>
  <c r="O1685" i="18"/>
  <c r="O1675" i="18"/>
  <c r="O1665" i="18"/>
  <c r="O1653" i="18"/>
  <c r="O1643" i="18"/>
  <c r="O1633" i="18"/>
  <c r="O1621" i="18"/>
  <c r="O1611" i="18"/>
  <c r="O1601" i="18"/>
  <c r="O1589" i="18"/>
  <c r="O1579" i="18"/>
  <c r="O1569" i="18"/>
  <c r="O1557" i="18"/>
  <c r="O1547" i="18"/>
  <c r="O1537" i="18"/>
  <c r="O1525" i="18"/>
  <c r="O1515" i="18"/>
  <c r="O1505" i="18"/>
  <c r="O1493" i="18"/>
  <c r="O1483" i="18"/>
  <c r="O1473" i="18"/>
  <c r="O1461" i="18"/>
  <c r="O1451" i="18"/>
  <c r="O1441" i="18"/>
  <c r="O1429" i="18"/>
  <c r="O1419" i="18"/>
  <c r="O1409" i="18"/>
  <c r="O1397" i="18"/>
  <c r="O1387" i="18"/>
  <c r="O1377" i="18"/>
  <c r="O1365" i="18"/>
  <c r="O1355" i="18"/>
  <c r="O1345" i="18"/>
  <c r="O1333" i="18"/>
  <c r="O1323" i="18"/>
  <c r="O1313" i="18"/>
  <c r="O1301" i="18"/>
  <c r="O1291" i="18"/>
  <c r="O1281" i="18"/>
  <c r="O1269" i="18"/>
  <c r="O1259" i="18"/>
  <c r="O1249" i="18"/>
  <c r="O1237" i="18"/>
  <c r="O1227" i="18"/>
  <c r="O1217" i="18"/>
  <c r="O1205" i="18"/>
  <c r="O1195" i="18"/>
  <c r="O1185" i="18"/>
  <c r="O1173" i="18"/>
  <c r="O1163" i="18"/>
  <c r="O1153" i="18"/>
  <c r="O1141" i="18"/>
  <c r="O1131" i="18"/>
  <c r="O1121" i="18"/>
  <c r="O1109" i="18"/>
  <c r="O1099" i="18"/>
  <c r="O1086" i="18"/>
  <c r="O1075" i="18"/>
  <c r="O1061" i="18"/>
  <c r="O1050" i="18"/>
  <c r="O1036" i="18"/>
  <c r="O1022" i="18"/>
  <c r="O1010" i="18"/>
  <c r="O992" i="18"/>
  <c r="O977" i="18"/>
  <c r="O959" i="18"/>
  <c r="O941" i="18"/>
  <c r="O926" i="18"/>
  <c r="O906" i="18"/>
  <c r="O893" i="18"/>
  <c r="O873" i="18"/>
  <c r="O855" i="18"/>
  <c r="O840" i="18"/>
  <c r="O822" i="18"/>
  <c r="O807" i="18"/>
  <c r="O789" i="18"/>
  <c r="O769" i="18"/>
  <c r="O754" i="18"/>
  <c r="O736" i="18"/>
  <c r="O721" i="18"/>
  <c r="O703" i="18"/>
  <c r="O685" i="18"/>
  <c r="O670" i="18"/>
  <c r="O650" i="18"/>
  <c r="O637" i="18"/>
  <c r="O617" i="18"/>
  <c r="O599" i="18"/>
  <c r="O584" i="18"/>
  <c r="O566" i="18"/>
  <c r="O551" i="18"/>
  <c r="O533" i="18"/>
  <c r="O513" i="18"/>
  <c r="O498" i="18"/>
  <c r="O480" i="18"/>
  <c r="O465" i="18"/>
  <c r="O447" i="18"/>
  <c r="O429" i="18"/>
  <c r="O414" i="18"/>
  <c r="O394" i="18"/>
  <c r="O381" i="18"/>
  <c r="O361" i="18"/>
  <c r="O343" i="18"/>
  <c r="O328" i="18"/>
  <c r="O310" i="18"/>
  <c r="O295" i="18"/>
  <c r="O277" i="18"/>
  <c r="O257" i="18"/>
  <c r="O242" i="18"/>
  <c r="O224" i="18"/>
  <c r="O209" i="18"/>
  <c r="O191" i="18"/>
  <c r="O173" i="18"/>
  <c r="O158" i="18"/>
  <c r="O138" i="18"/>
  <c r="O125" i="18"/>
  <c r="O105" i="18"/>
  <c r="O87" i="18"/>
  <c r="O72" i="18"/>
  <c r="O54" i="18"/>
  <c r="O39" i="18"/>
  <c r="O3546" i="18"/>
  <c r="O3538" i="18"/>
  <c r="O3530" i="18"/>
  <c r="O3522" i="18"/>
  <c r="O3514" i="18"/>
  <c r="O3506" i="18"/>
  <c r="O3498" i="18"/>
  <c r="O3490" i="18"/>
  <c r="O3482" i="18"/>
  <c r="O3474" i="18"/>
  <c r="O3466" i="18"/>
  <c r="O3458" i="18"/>
  <c r="O3450" i="18"/>
  <c r="O3442" i="18"/>
  <c r="O3434" i="18"/>
  <c r="O3426" i="18"/>
  <c r="O3418" i="18"/>
  <c r="O3410" i="18"/>
  <c r="O3402" i="18"/>
  <c r="O3394" i="18"/>
  <c r="O3386" i="18"/>
  <c r="O3378" i="18"/>
  <c r="O3370" i="18"/>
  <c r="O3362" i="18"/>
  <c r="O3354" i="18"/>
  <c r="O3346" i="18"/>
  <c r="O3338" i="18"/>
  <c r="O3330" i="18"/>
  <c r="O3322" i="18"/>
  <c r="O3314" i="18"/>
  <c r="O3306" i="18"/>
  <c r="O3298" i="18"/>
  <c r="O3290" i="18"/>
  <c r="O3282" i="18"/>
  <c r="O3274" i="18"/>
  <c r="O3266" i="18"/>
  <c r="O3258" i="18"/>
  <c r="O3250" i="18"/>
  <c r="O3242" i="18"/>
  <c r="O3234" i="18"/>
  <c r="O3226" i="18"/>
  <c r="O3218" i="18"/>
  <c r="O3210" i="18"/>
  <c r="O3202" i="18"/>
  <c r="O3194" i="18"/>
  <c r="O3186" i="18"/>
  <c r="O3178" i="18"/>
  <c r="O3170" i="18"/>
  <c r="O3162" i="18"/>
  <c r="O3154" i="18"/>
  <c r="O3146" i="18"/>
  <c r="O3138" i="18"/>
  <c r="O3130" i="18"/>
  <c r="O3122" i="18"/>
  <c r="O3114" i="18"/>
  <c r="O3106" i="18"/>
  <c r="O3098" i="18"/>
  <c r="O3090" i="18"/>
  <c r="O3082" i="18"/>
  <c r="O3074" i="18"/>
  <c r="O3066" i="18"/>
  <c r="O3058" i="18"/>
  <c r="O3050" i="18"/>
  <c r="O3042" i="18"/>
  <c r="O3034" i="18"/>
  <c r="O3026" i="18"/>
  <c r="O3018" i="18"/>
  <c r="O3010" i="18"/>
  <c r="O3002" i="18"/>
  <c r="O2994" i="18"/>
  <c r="O2986" i="18"/>
  <c r="O2978" i="18"/>
  <c r="O2970" i="18"/>
  <c r="O2962" i="18"/>
  <c r="O2954" i="18"/>
  <c r="O2946" i="18"/>
  <c r="O2938" i="18"/>
  <c r="O2930" i="18"/>
  <c r="O2922" i="18"/>
  <c r="O2914" i="18"/>
  <c r="O2906" i="18"/>
  <c r="O2898" i="18"/>
  <c r="O2890" i="18"/>
  <c r="O2882" i="18"/>
  <c r="O2874" i="18"/>
  <c r="O2866" i="18"/>
  <c r="O2858" i="18"/>
  <c r="O2850" i="18"/>
  <c r="O2842" i="18"/>
  <c r="O2834" i="18"/>
  <c r="O2826" i="18"/>
  <c r="O2818" i="18"/>
  <c r="O2810" i="18"/>
  <c r="O2802" i="18"/>
  <c r="O2794" i="18"/>
  <c r="O2786" i="18"/>
  <c r="O2778" i="18"/>
  <c r="O2770" i="18"/>
  <c r="O2762" i="18"/>
  <c r="O2754" i="18"/>
  <c r="O2746" i="18"/>
  <c r="O2738" i="18"/>
  <c r="O2730" i="18"/>
  <c r="O2722" i="18"/>
  <c r="O2714" i="18"/>
  <c r="O2706" i="18"/>
  <c r="O2698" i="18"/>
  <c r="O2690" i="18"/>
  <c r="O2682" i="18"/>
  <c r="O2674" i="18"/>
  <c r="O2666" i="18"/>
  <c r="O2654" i="18"/>
  <c r="O2644" i="18"/>
  <c r="O2634" i="18"/>
  <c r="O2622" i="18"/>
  <c r="O2612" i="18"/>
  <c r="O2602" i="18"/>
  <c r="O2590" i="18"/>
  <c r="O2580" i="18"/>
  <c r="O2570" i="18"/>
  <c r="O2558" i="18"/>
  <c r="O2548" i="18"/>
  <c r="O2538" i="18"/>
  <c r="O2526" i="18"/>
  <c r="O2516" i="18"/>
  <c r="O2506" i="18"/>
  <c r="O2494" i="18"/>
  <c r="O2484" i="18"/>
  <c r="O2474" i="18"/>
  <c r="O2462" i="18"/>
  <c r="O2452" i="18"/>
  <c r="O2442" i="18"/>
  <c r="O2430" i="18"/>
  <c r="O2420" i="18"/>
  <c r="O2410" i="18"/>
  <c r="O2398" i="18"/>
  <c r="O2388" i="18"/>
  <c r="O2378" i="18"/>
  <c r="O2366" i="18"/>
  <c r="O2356" i="18"/>
  <c r="O2346" i="18"/>
  <c r="O2334" i="18"/>
  <c r="O2324" i="18"/>
  <c r="O2314" i="18"/>
  <c r="O2302" i="18"/>
  <c r="O2292" i="18"/>
  <c r="O2282" i="18"/>
  <c r="O2270" i="18"/>
  <c r="O2260" i="18"/>
  <c r="O2250" i="18"/>
  <c r="O2238" i="18"/>
  <c r="O2228" i="18"/>
  <c r="O2218" i="18"/>
  <c r="O2206" i="18"/>
  <c r="O2196" i="18"/>
  <c r="O2186" i="18"/>
  <c r="O2174" i="18"/>
  <c r="O2164" i="18"/>
  <c r="O2154" i="18"/>
  <c r="O2142" i="18"/>
  <c r="O2132" i="18"/>
  <c r="O2122" i="18"/>
  <c r="O2110" i="18"/>
  <c r="O2100" i="18"/>
  <c r="O2090" i="18"/>
  <c r="O2078" i="18"/>
  <c r="O2068" i="18"/>
  <c r="O2058" i="18"/>
  <c r="O2046" i="18"/>
  <c r="O2036" i="18"/>
  <c r="O2026" i="18"/>
  <c r="O2014" i="18"/>
  <c r="O2004" i="18"/>
  <c r="O1994" i="18"/>
  <c r="O1982" i="18"/>
  <c r="O1972" i="18"/>
  <c r="O1962" i="18"/>
  <c r="O1950" i="18"/>
  <c r="O1940" i="18"/>
  <c r="O1930" i="18"/>
  <c r="O1918" i="18"/>
  <c r="O1908" i="18"/>
  <c r="O1898" i="18"/>
  <c r="O1886" i="18"/>
  <c r="O1876" i="18"/>
  <c r="O1866" i="18"/>
  <c r="O1854" i="18"/>
  <c r="O1844" i="18"/>
  <c r="O1834" i="18"/>
  <c r="O1822" i="18"/>
  <c r="O1812" i="18"/>
  <c r="O1802" i="18"/>
  <c r="O1790" i="18"/>
  <c r="O1780" i="18"/>
  <c r="O1770" i="18"/>
  <c r="O1758" i="18"/>
  <c r="O1748" i="18"/>
  <c r="O1738" i="18"/>
  <c r="O1726" i="18"/>
  <c r="O1716" i="18"/>
  <c r="O1706" i="18"/>
  <c r="O1694" i="18"/>
  <c r="O1684" i="18"/>
  <c r="O1674" i="18"/>
  <c r="O1662" i="18"/>
  <c r="O1652" i="18"/>
  <c r="O1642" i="18"/>
  <c r="O1630" i="18"/>
  <c r="O1620" i="18"/>
  <c r="O1610" i="18"/>
  <c r="O1598" i="18"/>
  <c r="O1588" i="18"/>
  <c r="O1578" i="18"/>
  <c r="O1566" i="18"/>
  <c r="O1556" i="18"/>
  <c r="O1546" i="18"/>
  <c r="O1534" i="18"/>
  <c r="O1524" i="18"/>
  <c r="O1514" i="18"/>
  <c r="O1502" i="18"/>
  <c r="O1492" i="18"/>
  <c r="O1482" i="18"/>
  <c r="O1470" i="18"/>
  <c r="O1460" i="18"/>
  <c r="O1450" i="18"/>
  <c r="O1438" i="18"/>
  <c r="O1428" i="18"/>
  <c r="O1418" i="18"/>
  <c r="O1406" i="18"/>
  <c r="O1396" i="18"/>
  <c r="O1386" i="18"/>
  <c r="O1374" i="18"/>
  <c r="O1364" i="18"/>
  <c r="O1354" i="18"/>
  <c r="O1342" i="18"/>
  <c r="O1332" i="18"/>
  <c r="O1322" i="18"/>
  <c r="O1310" i="18"/>
  <c r="O1300" i="18"/>
  <c r="O1290" i="18"/>
  <c r="O1278" i="18"/>
  <c r="O1268" i="18"/>
  <c r="O1258" i="18"/>
  <c r="O1246" i="18"/>
  <c r="O1236" i="18"/>
  <c r="O1226" i="18"/>
  <c r="O1214" i="18"/>
  <c r="O1204" i="18"/>
  <c r="O1194" i="18"/>
  <c r="O1182" i="18"/>
  <c r="O1172" i="18"/>
  <c r="O1162" i="18"/>
  <c r="O1150" i="18"/>
  <c r="O1140" i="18"/>
  <c r="O1130" i="18"/>
  <c r="O1118" i="18"/>
  <c r="O1108" i="18"/>
  <c r="O1098" i="18"/>
  <c r="O1085" i="18"/>
  <c r="O1074" i="18"/>
  <c r="O1060" i="18"/>
  <c r="O1046" i="18"/>
  <c r="O1035" i="18"/>
  <c r="O1021" i="18"/>
  <c r="O1009" i="18"/>
  <c r="O991" i="18"/>
  <c r="O973" i="18"/>
  <c r="O958" i="18"/>
  <c r="O938" i="18"/>
  <c r="O925" i="18"/>
  <c r="O905" i="18"/>
  <c r="O887" i="18"/>
  <c r="O872" i="18"/>
  <c r="O854" i="18"/>
  <c r="O839" i="18"/>
  <c r="O821" i="18"/>
  <c r="O801" i="18"/>
  <c r="O786" i="18"/>
  <c r="O768" i="18"/>
  <c r="O753" i="18"/>
  <c r="O735" i="18"/>
  <c r="O717" i="18"/>
  <c r="O702" i="18"/>
  <c r="O682" i="18"/>
  <c r="O669" i="18"/>
  <c r="O649" i="18"/>
  <c r="O631" i="18"/>
  <c r="O616" i="18"/>
  <c r="O598" i="18"/>
  <c r="O583" i="18"/>
  <c r="O565" i="18"/>
  <c r="O545" i="18"/>
  <c r="O530" i="18"/>
  <c r="O512" i="18"/>
  <c r="O497" i="18"/>
  <c r="O479" i="18"/>
  <c r="O461" i="18"/>
  <c r="O446" i="18"/>
  <c r="O426" i="18"/>
  <c r="O413" i="18"/>
  <c r="O393" i="18"/>
  <c r="O375" i="18"/>
  <c r="O360" i="18"/>
  <c r="O342" i="18"/>
  <c r="O327" i="18"/>
  <c r="O309" i="18"/>
  <c r="O289" i="18"/>
  <c r="O274" i="18"/>
  <c r="O256" i="18"/>
  <c r="O241" i="18"/>
  <c r="O223" i="18"/>
  <c r="O205" i="18"/>
  <c r="O190" i="18"/>
  <c r="O170" i="18"/>
  <c r="O157" i="18"/>
  <c r="O137" i="18"/>
  <c r="O119" i="18"/>
  <c r="O104" i="18"/>
  <c r="O86" i="18"/>
  <c r="O71" i="18"/>
  <c r="O53" i="18"/>
  <c r="O33" i="18"/>
  <c r="O1089" i="18"/>
  <c r="O1081" i="18"/>
  <c r="O1073" i="18"/>
  <c r="O1065" i="18"/>
  <c r="O1057" i="18"/>
  <c r="O1049" i="18"/>
  <c r="O1041" i="18"/>
  <c r="O1033" i="18"/>
  <c r="O1025" i="18"/>
  <c r="O1017" i="18"/>
  <c r="O1008" i="18"/>
  <c r="O998" i="18"/>
  <c r="O986" i="18"/>
  <c r="O976" i="18"/>
  <c r="O966" i="18"/>
  <c r="O954" i="18"/>
  <c r="O944" i="18"/>
  <c r="O934" i="18"/>
  <c r="O922" i="18"/>
  <c r="O912" i="18"/>
  <c r="O902" i="18"/>
  <c r="O890" i="18"/>
  <c r="O880" i="18"/>
  <c r="O870" i="18"/>
  <c r="O858" i="18"/>
  <c r="O848" i="18"/>
  <c r="O838" i="18"/>
  <c r="O826" i="18"/>
  <c r="O816" i="18"/>
  <c r="O806" i="18"/>
  <c r="O794" i="18"/>
  <c r="O784" i="18"/>
  <c r="O774" i="18"/>
  <c r="O762" i="18"/>
  <c r="O752" i="18"/>
  <c r="O742" i="18"/>
  <c r="O730" i="18"/>
  <c r="O720" i="18"/>
  <c r="O710" i="18"/>
  <c r="O698" i="18"/>
  <c r="O688" i="18"/>
  <c r="O678" i="18"/>
  <c r="O666" i="18"/>
  <c r="O656" i="18"/>
  <c r="O646" i="18"/>
  <c r="O634" i="18"/>
  <c r="O624" i="18"/>
  <c r="O614" i="18"/>
  <c r="O602" i="18"/>
  <c r="O592" i="18"/>
  <c r="O582" i="18"/>
  <c r="O570" i="18"/>
  <c r="O560" i="18"/>
  <c r="O550" i="18"/>
  <c r="O538" i="18"/>
  <c r="O528" i="18"/>
  <c r="O518" i="18"/>
  <c r="O506" i="18"/>
  <c r="O496" i="18"/>
  <c r="O486" i="18"/>
  <c r="O474" i="18"/>
  <c r="O464" i="18"/>
  <c r="O454" i="18"/>
  <c r="O442" i="18"/>
  <c r="O432" i="18"/>
  <c r="O422" i="18"/>
  <c r="O410" i="18"/>
  <c r="O400" i="18"/>
  <c r="O390" i="18"/>
  <c r="O378" i="18"/>
  <c r="O368" i="18"/>
  <c r="O358" i="18"/>
  <c r="O346" i="18"/>
  <c r="O336" i="18"/>
  <c r="O326" i="18"/>
  <c r="O314" i="18"/>
  <c r="O304" i="18"/>
  <c r="O294" i="18"/>
  <c r="O282" i="18"/>
  <c r="O272" i="18"/>
  <c r="O262" i="18"/>
  <c r="O250" i="18"/>
  <c r="O240" i="18"/>
  <c r="O230" i="18"/>
  <c r="O218" i="18"/>
  <c r="O208" i="18"/>
  <c r="O198" i="18"/>
  <c r="O186" i="18"/>
  <c r="O176" i="18"/>
  <c r="O166" i="18"/>
  <c r="O154" i="18"/>
  <c r="O144" i="18"/>
  <c r="O134" i="18"/>
  <c r="O122" i="18"/>
  <c r="O112" i="18"/>
  <c r="O102" i="18"/>
  <c r="O90" i="18"/>
  <c r="O80" i="18"/>
  <c r="O70" i="18"/>
  <c r="O58" i="18"/>
  <c r="O48" i="18"/>
  <c r="O38" i="18"/>
  <c r="O26" i="18"/>
  <c r="O2664" i="18"/>
  <c r="O2656" i="18"/>
  <c r="O2648" i="18"/>
  <c r="O2640" i="18"/>
  <c r="O2632" i="18"/>
  <c r="O2624" i="18"/>
  <c r="O2616" i="18"/>
  <c r="O2608" i="18"/>
  <c r="O2600" i="18"/>
  <c r="O2592" i="18"/>
  <c r="O2584" i="18"/>
  <c r="O2576" i="18"/>
  <c r="O2568" i="18"/>
  <c r="O2560" i="18"/>
  <c r="O2552" i="18"/>
  <c r="O2544" i="18"/>
  <c r="O2536" i="18"/>
  <c r="O2528" i="18"/>
  <c r="O2520" i="18"/>
  <c r="O2512" i="18"/>
  <c r="O2504" i="18"/>
  <c r="O2496" i="18"/>
  <c r="O2488" i="18"/>
  <c r="O2480" i="18"/>
  <c r="O2472" i="18"/>
  <c r="O2464" i="18"/>
  <c r="O2456" i="18"/>
  <c r="O2448" i="18"/>
  <c r="O2440" i="18"/>
  <c r="O2432" i="18"/>
  <c r="O2424" i="18"/>
  <c r="O2416" i="18"/>
  <c r="O2408" i="18"/>
  <c r="O2400" i="18"/>
  <c r="O2392" i="18"/>
  <c r="O2384" i="18"/>
  <c r="O2376" i="18"/>
  <c r="O2368" i="18"/>
  <c r="O2360" i="18"/>
  <c r="O2352" i="18"/>
  <c r="O2344" i="18"/>
  <c r="O2336" i="18"/>
  <c r="O2328" i="18"/>
  <c r="O2320" i="18"/>
  <c r="O2312" i="18"/>
  <c r="O2304" i="18"/>
  <c r="O2296" i="18"/>
  <c r="O2288" i="18"/>
  <c r="O2280" i="18"/>
  <c r="O2272" i="18"/>
  <c r="O2264" i="18"/>
  <c r="O2256" i="18"/>
  <c r="O2248" i="18"/>
  <c r="O2240" i="18"/>
  <c r="O2232" i="18"/>
  <c r="O2224" i="18"/>
  <c r="O2216" i="18"/>
  <c r="O2208" i="18"/>
  <c r="O2200" i="18"/>
  <c r="O2192" i="18"/>
  <c r="O2184" i="18"/>
  <c r="O2176" i="18"/>
  <c r="O2168" i="18"/>
  <c r="O2160" i="18"/>
  <c r="O2152" i="18"/>
  <c r="O2144" i="18"/>
  <c r="O2136" i="18"/>
  <c r="O2128" i="18"/>
  <c r="O2120" i="18"/>
  <c r="O2112" i="18"/>
  <c r="O2104" i="18"/>
  <c r="O2096" i="18"/>
  <c r="O2088" i="18"/>
  <c r="O2080" i="18"/>
  <c r="O2072" i="18"/>
  <c r="O2064" i="18"/>
  <c r="O2056" i="18"/>
  <c r="O2048" i="18"/>
  <c r="O2040" i="18"/>
  <c r="O2032" i="18"/>
  <c r="O2024" i="18"/>
  <c r="O2016" i="18"/>
  <c r="O2008" i="18"/>
  <c r="O2000" i="18"/>
  <c r="O1992" i="18"/>
  <c r="O1984" i="18"/>
  <c r="O1976" i="18"/>
  <c r="O1968" i="18"/>
  <c r="O1960" i="18"/>
  <c r="O1952" i="18"/>
  <c r="O1944" i="18"/>
  <c r="O1936" i="18"/>
  <c r="O1928" i="18"/>
  <c r="O1920" i="18"/>
  <c r="O1912" i="18"/>
  <c r="O1904" i="18"/>
  <c r="O1896" i="18"/>
  <c r="O1888" i="18"/>
  <c r="O1880" i="18"/>
  <c r="O1872" i="18"/>
  <c r="O1864" i="18"/>
  <c r="O1856" i="18"/>
  <c r="O1848" i="18"/>
  <c r="O1840" i="18"/>
  <c r="O1832" i="18"/>
  <c r="O1824" i="18"/>
  <c r="O1816" i="18"/>
  <c r="O1808" i="18"/>
  <c r="O1800" i="18"/>
  <c r="O1792" i="18"/>
  <c r="O1784" i="18"/>
  <c r="O1776" i="18"/>
  <c r="O1768" i="18"/>
  <c r="O1760" i="18"/>
  <c r="O1752" i="18"/>
  <c r="O1744" i="18"/>
  <c r="O1736" i="18"/>
  <c r="O1728" i="18"/>
  <c r="O1720" i="18"/>
  <c r="O1712" i="18"/>
  <c r="O1704" i="18"/>
  <c r="O1696" i="18"/>
  <c r="O1688" i="18"/>
  <c r="O1680" i="18"/>
  <c r="O1672" i="18"/>
  <c r="O1664" i="18"/>
  <c r="O1656" i="18"/>
  <c r="O1648" i="18"/>
  <c r="O1640" i="18"/>
  <c r="O1632" i="18"/>
  <c r="O1624" i="18"/>
  <c r="O1616" i="18"/>
  <c r="O1608" i="18"/>
  <c r="O1600" i="18"/>
  <c r="O1592" i="18"/>
  <c r="O1584" i="18"/>
  <c r="O1576" i="18"/>
  <c r="O1568" i="18"/>
  <c r="O1560" i="18"/>
  <c r="O1552" i="18"/>
  <c r="O1544" i="18"/>
  <c r="O1536" i="18"/>
  <c r="O1528" i="18"/>
  <c r="O1520" i="18"/>
  <c r="O1512" i="18"/>
  <c r="O1504" i="18"/>
  <c r="O1496" i="18"/>
  <c r="O1488" i="18"/>
  <c r="O1480" i="18"/>
  <c r="O1472" i="18"/>
  <c r="O1464" i="18"/>
  <c r="O1456" i="18"/>
  <c r="O1448" i="18"/>
  <c r="O1440" i="18"/>
  <c r="O1432" i="18"/>
  <c r="O1424" i="18"/>
  <c r="O1416" i="18"/>
  <c r="O1408" i="18"/>
  <c r="O1400" i="18"/>
  <c r="O1392" i="18"/>
  <c r="O1384" i="18"/>
  <c r="O1376" i="18"/>
  <c r="O1368" i="18"/>
  <c r="O1360" i="18"/>
  <c r="O1352" i="18"/>
  <c r="O1344" i="18"/>
  <c r="O1336" i="18"/>
  <c r="O1328" i="18"/>
  <c r="O1320" i="18"/>
  <c r="O1312" i="18"/>
  <c r="O1304" i="18"/>
  <c r="O1296" i="18"/>
  <c r="O1288" i="18"/>
  <c r="O1280" i="18"/>
  <c r="O1272" i="18"/>
  <c r="O1264" i="18"/>
  <c r="O1256" i="18"/>
  <c r="O1248" i="18"/>
  <c r="O1240" i="18"/>
  <c r="O1232" i="18"/>
  <c r="O1224" i="18"/>
  <c r="O1216" i="18"/>
  <c r="O1208" i="18"/>
  <c r="O1200" i="18"/>
  <c r="O1192" i="18"/>
  <c r="O1184" i="18"/>
  <c r="O1176" i="18"/>
  <c r="O1168" i="18"/>
  <c r="O1160" i="18"/>
  <c r="O1152" i="18"/>
  <c r="O1144" i="18"/>
  <c r="O1136" i="18"/>
  <c r="O1128" i="18"/>
  <c r="O1120" i="18"/>
  <c r="O1112" i="18"/>
  <c r="O1104" i="18"/>
  <c r="O1096" i="18"/>
  <c r="O1088" i="18"/>
  <c r="O1080" i="18"/>
  <c r="O1072" i="18"/>
  <c r="O1064" i="18"/>
  <c r="O1056" i="18"/>
  <c r="O1048" i="18"/>
  <c r="O1040" i="18"/>
  <c r="O1032" i="18"/>
  <c r="O1024" i="18"/>
  <c r="O1016" i="18"/>
  <c r="O1007" i="18"/>
  <c r="O997" i="18"/>
  <c r="O985" i="18"/>
  <c r="O975" i="18"/>
  <c r="O965" i="18"/>
  <c r="O953" i="18"/>
  <c r="O943" i="18"/>
  <c r="O933" i="18"/>
  <c r="O921" i="18"/>
  <c r="O911" i="18"/>
  <c r="O901" i="18"/>
  <c r="O889" i="18"/>
  <c r="O879" i="18"/>
  <c r="O869" i="18"/>
  <c r="O857" i="18"/>
  <c r="O847" i="18"/>
  <c r="O837" i="18"/>
  <c r="O825" i="18"/>
  <c r="O815" i="18"/>
  <c r="O805" i="18"/>
  <c r="O793" i="18"/>
  <c r="O783" i="18"/>
  <c r="O773" i="18"/>
  <c r="O761" i="18"/>
  <c r="O751" i="18"/>
  <c r="O741" i="18"/>
  <c r="O729" i="18"/>
  <c r="O719" i="18"/>
  <c r="O709" i="18"/>
  <c r="O697" i="18"/>
  <c r="O687" i="18"/>
  <c r="O677" i="18"/>
  <c r="O665" i="18"/>
  <c r="O655" i="18"/>
  <c r="O645" i="18"/>
  <c r="O633" i="18"/>
  <c r="O623" i="18"/>
  <c r="O613" i="18"/>
  <c r="O601" i="18"/>
  <c r="O591" i="18"/>
  <c r="O581" i="18"/>
  <c r="O569" i="18"/>
  <c r="O559" i="18"/>
  <c r="O549" i="18"/>
  <c r="O537" i="18"/>
  <c r="O527" i="18"/>
  <c r="O517" i="18"/>
  <c r="O505" i="18"/>
  <c r="O495" i="18"/>
  <c r="O485" i="18"/>
  <c r="O473" i="18"/>
  <c r="O463" i="18"/>
  <c r="O453" i="18"/>
  <c r="O441" i="18"/>
  <c r="O431" i="18"/>
  <c r="O421" i="18"/>
  <c r="O409" i="18"/>
  <c r="O399" i="18"/>
  <c r="O389" i="18"/>
  <c r="O377" i="18"/>
  <c r="O367" i="18"/>
  <c r="O357" i="18"/>
  <c r="O345" i="18"/>
  <c r="O335" i="18"/>
  <c r="O325" i="18"/>
  <c r="O313" i="18"/>
  <c r="O303" i="18"/>
  <c r="O293" i="18"/>
  <c r="O281" i="18"/>
  <c r="O271" i="18"/>
  <c r="O261" i="18"/>
  <c r="O249" i="18"/>
  <c r="O239" i="18"/>
  <c r="O229" i="18"/>
  <c r="O217" i="18"/>
  <c r="O207" i="18"/>
  <c r="O197" i="18"/>
  <c r="O185" i="18"/>
  <c r="O175" i="18"/>
  <c r="O165" i="18"/>
  <c r="O153" i="18"/>
  <c r="O143" i="18"/>
  <c r="O133" i="18"/>
  <c r="O121" i="18"/>
  <c r="O111" i="18"/>
  <c r="O101" i="18"/>
  <c r="O89" i="18"/>
  <c r="O79" i="18"/>
  <c r="O69" i="18"/>
  <c r="O57" i="18"/>
  <c r="O47" i="18"/>
  <c r="O37" i="18"/>
  <c r="O25" i="18"/>
  <c r="O2663" i="18"/>
  <c r="O2655" i="18"/>
  <c r="O2647" i="18"/>
  <c r="O2639" i="18"/>
  <c r="O2631" i="18"/>
  <c r="O2623" i="18"/>
  <c r="O2615" i="18"/>
  <c r="O2607" i="18"/>
  <c r="O2599" i="18"/>
  <c r="O2591" i="18"/>
  <c r="O2583" i="18"/>
  <c r="O2575" i="18"/>
  <c r="O2567" i="18"/>
  <c r="O2559" i="18"/>
  <c r="O2551" i="18"/>
  <c r="O2543" i="18"/>
  <c r="O2535" i="18"/>
  <c r="O2527" i="18"/>
  <c r="O2519" i="18"/>
  <c r="O2511" i="18"/>
  <c r="O2503" i="18"/>
  <c r="O2495" i="18"/>
  <c r="O2487" i="18"/>
  <c r="O2479" i="18"/>
  <c r="O2471" i="18"/>
  <c r="O2463" i="18"/>
  <c r="O2455" i="18"/>
  <c r="O2447" i="18"/>
  <c r="O2439" i="18"/>
  <c r="O2431" i="18"/>
  <c r="O2423" i="18"/>
  <c r="O2415" i="18"/>
  <c r="O2407" i="18"/>
  <c r="O2399" i="18"/>
  <c r="O2391" i="18"/>
  <c r="O2383" i="18"/>
  <c r="O2375" i="18"/>
  <c r="O2367" i="18"/>
  <c r="O2359" i="18"/>
  <c r="O2351" i="18"/>
  <c r="O2343" i="18"/>
  <c r="O2335" i="18"/>
  <c r="O2327" i="18"/>
  <c r="O2319" i="18"/>
  <c r="O2311" i="18"/>
  <c r="O2303" i="18"/>
  <c r="O2295" i="18"/>
  <c r="O2287" i="18"/>
  <c r="O2279" i="18"/>
  <c r="O2271" i="18"/>
  <c r="O2263" i="18"/>
  <c r="O2255" i="18"/>
  <c r="O2247" i="18"/>
  <c r="O2239" i="18"/>
  <c r="O2231" i="18"/>
  <c r="O2223" i="18"/>
  <c r="O2215" i="18"/>
  <c r="O2207" i="18"/>
  <c r="O2199" i="18"/>
  <c r="O2191" i="18"/>
  <c r="O2183" i="18"/>
  <c r="O2175" i="18"/>
  <c r="O2167" i="18"/>
  <c r="O2159" i="18"/>
  <c r="O2151" i="18"/>
  <c r="O2143" i="18"/>
  <c r="O2135" i="18"/>
  <c r="O2127" i="18"/>
  <c r="O2119" i="18"/>
  <c r="O2111" i="18"/>
  <c r="O2103" i="18"/>
  <c r="O2095" i="18"/>
  <c r="O2087" i="18"/>
  <c r="O2079" i="18"/>
  <c r="O2071" i="18"/>
  <c r="O2063" i="18"/>
  <c r="O2055" i="18"/>
  <c r="O2047" i="18"/>
  <c r="O2039" i="18"/>
  <c r="O2031" i="18"/>
  <c r="O2023" i="18"/>
  <c r="O2015" i="18"/>
  <c r="O2007" i="18"/>
  <c r="O1999" i="18"/>
  <c r="O1991" i="18"/>
  <c r="O1983" i="18"/>
  <c r="O1975" i="18"/>
  <c r="O1967" i="18"/>
  <c r="O1959" i="18"/>
  <c r="O1951" i="18"/>
  <c r="O1943" i="18"/>
  <c r="O1935" i="18"/>
  <c r="O1927" i="18"/>
  <c r="O1919" i="18"/>
  <c r="O1911" i="18"/>
  <c r="O1903" i="18"/>
  <c r="O1895" i="18"/>
  <c r="O1887" i="18"/>
  <c r="O1879" i="18"/>
  <c r="O1871" i="18"/>
  <c r="O1863" i="18"/>
  <c r="O1855" i="18"/>
  <c r="O1847" i="18"/>
  <c r="O1839" i="18"/>
  <c r="O1831" i="18"/>
  <c r="O1823" i="18"/>
  <c r="O1815" i="18"/>
  <c r="O1807" i="18"/>
  <c r="O1799" i="18"/>
  <c r="O1791" i="18"/>
  <c r="O1783" i="18"/>
  <c r="O1775" i="18"/>
  <c r="O1767" i="18"/>
  <c r="O1759" i="18"/>
  <c r="O1751" i="18"/>
  <c r="O1743" i="18"/>
  <c r="O1735" i="18"/>
  <c r="O1727" i="18"/>
  <c r="O1719" i="18"/>
  <c r="O1711" i="18"/>
  <c r="O1703" i="18"/>
  <c r="O1695" i="18"/>
  <c r="O1687" i="18"/>
  <c r="O1679" i="18"/>
  <c r="O1671" i="18"/>
  <c r="O1663" i="18"/>
  <c r="O1655" i="18"/>
  <c r="O1647" i="18"/>
  <c r="O1639" i="18"/>
  <c r="O1631" i="18"/>
  <c r="O1623" i="18"/>
  <c r="O1615" i="18"/>
  <c r="O1607" i="18"/>
  <c r="O1599" i="18"/>
  <c r="O1591" i="18"/>
  <c r="O1583" i="18"/>
  <c r="O1575" i="18"/>
  <c r="O1567" i="18"/>
  <c r="O1559" i="18"/>
  <c r="O1551" i="18"/>
  <c r="O1543" i="18"/>
  <c r="O1535" i="18"/>
  <c r="O1527" i="18"/>
  <c r="O1519" i="18"/>
  <c r="O1511" i="18"/>
  <c r="O1503" i="18"/>
  <c r="O1495" i="18"/>
  <c r="O1487" i="18"/>
  <c r="O1479" i="18"/>
  <c r="O1471" i="18"/>
  <c r="O1463" i="18"/>
  <c r="O1455" i="18"/>
  <c r="O1447" i="18"/>
  <c r="O1439" i="18"/>
  <c r="O1431" i="18"/>
  <c r="O1423" i="18"/>
  <c r="O1415" i="18"/>
  <c r="O1407" i="18"/>
  <c r="O1399" i="18"/>
  <c r="O1391" i="18"/>
  <c r="O1383" i="18"/>
  <c r="O1375" i="18"/>
  <c r="O1367" i="18"/>
  <c r="O1359" i="18"/>
  <c r="O1351" i="18"/>
  <c r="O1343" i="18"/>
  <c r="O1335" i="18"/>
  <c r="O1327" i="18"/>
  <c r="O1319" i="18"/>
  <c r="O1311" i="18"/>
  <c r="O1303" i="18"/>
  <c r="O1295" i="18"/>
  <c r="O1287" i="18"/>
  <c r="O1279" i="18"/>
  <c r="O1271" i="18"/>
  <c r="O1263" i="18"/>
  <c r="O1255" i="18"/>
  <c r="O1247" i="18"/>
  <c r="O1239" i="18"/>
  <c r="O1231" i="18"/>
  <c r="O1223" i="18"/>
  <c r="O1215" i="18"/>
  <c r="O1207" i="18"/>
  <c r="O1199" i="18"/>
  <c r="O1191" i="18"/>
  <c r="O1183" i="18"/>
  <c r="O1175" i="18"/>
  <c r="O1167" i="18"/>
  <c r="O1159" i="18"/>
  <c r="O1151" i="18"/>
  <c r="O1143" i="18"/>
  <c r="O1135" i="18"/>
  <c r="O1127" i="18"/>
  <c r="O1119" i="18"/>
  <c r="O1111" i="18"/>
  <c r="O1103" i="18"/>
  <c r="O1095" i="18"/>
  <c r="O1087" i="18"/>
  <c r="O1079" i="18"/>
  <c r="O1071" i="18"/>
  <c r="O1063" i="18"/>
  <c r="O1055" i="18"/>
  <c r="O1047" i="18"/>
  <c r="O1039" i="18"/>
  <c r="O1031" i="18"/>
  <c r="O1023" i="18"/>
  <c r="O1015" i="18"/>
  <c r="O1006" i="18"/>
  <c r="O994" i="18"/>
  <c r="O984" i="18"/>
  <c r="O974" i="18"/>
  <c r="O962" i="18"/>
  <c r="O952" i="18"/>
  <c r="O942" i="18"/>
  <c r="O930" i="18"/>
  <c r="O920" i="18"/>
  <c r="O910" i="18"/>
  <c r="O898" i="18"/>
  <c r="O888" i="18"/>
  <c r="O878" i="18"/>
  <c r="O866" i="18"/>
  <c r="O856" i="18"/>
  <c r="O846" i="18"/>
  <c r="O834" i="18"/>
  <c r="O824" i="18"/>
  <c r="O814" i="18"/>
  <c r="O802" i="18"/>
  <c r="O792" i="18"/>
  <c r="O782" i="18"/>
  <c r="O770" i="18"/>
  <c r="O760" i="18"/>
  <c r="O750" i="18"/>
  <c r="O738" i="18"/>
  <c r="O728" i="18"/>
  <c r="O718" i="18"/>
  <c r="O706" i="18"/>
  <c r="O696" i="18"/>
  <c r="O686" i="18"/>
  <c r="O674" i="18"/>
  <c r="O664" i="18"/>
  <c r="O654" i="18"/>
  <c r="O642" i="18"/>
  <c r="O632" i="18"/>
  <c r="O622" i="18"/>
  <c r="O610" i="18"/>
  <c r="O600" i="18"/>
  <c r="O590" i="18"/>
  <c r="O578" i="18"/>
  <c r="O568" i="18"/>
  <c r="O558" i="18"/>
  <c r="O546" i="18"/>
  <c r="O536" i="18"/>
  <c r="O526" i="18"/>
  <c r="O514" i="18"/>
  <c r="O504" i="18"/>
  <c r="O494" i="18"/>
  <c r="O482" i="18"/>
  <c r="O472" i="18"/>
  <c r="O462" i="18"/>
  <c r="O450" i="18"/>
  <c r="O440" i="18"/>
  <c r="O430" i="18"/>
  <c r="O418" i="18"/>
  <c r="O408" i="18"/>
  <c r="O398" i="18"/>
  <c r="O386" i="18"/>
  <c r="O376" i="18"/>
  <c r="O366" i="18"/>
  <c r="O354" i="18"/>
  <c r="O344" i="18"/>
  <c r="O334" i="18"/>
  <c r="O322" i="18"/>
  <c r="O312" i="18"/>
  <c r="O302" i="18"/>
  <c r="O290" i="18"/>
  <c r="O280" i="18"/>
  <c r="O270" i="18"/>
  <c r="O258" i="18"/>
  <c r="O248" i="18"/>
  <c r="O238" i="18"/>
  <c r="O226" i="18"/>
  <c r="O216" i="18"/>
  <c r="O206" i="18"/>
  <c r="O194" i="18"/>
  <c r="O184" i="18"/>
  <c r="O174" i="18"/>
  <c r="O162" i="18"/>
  <c r="O152" i="18"/>
  <c r="O142" i="18"/>
  <c r="O130" i="18"/>
  <c r="O120" i="18"/>
  <c r="O110" i="18"/>
  <c r="O98" i="18"/>
  <c r="O88" i="18"/>
  <c r="O78" i="18"/>
  <c r="O66" i="18"/>
  <c r="O56" i="18"/>
  <c r="O46" i="18"/>
  <c r="O34" i="18"/>
  <c r="O24" i="18"/>
  <c r="O20" i="18"/>
  <c r="O1012" i="18"/>
  <c r="O1004" i="18"/>
  <c r="O996" i="18"/>
  <c r="O988" i="18"/>
  <c r="O980" i="18"/>
  <c r="O972" i="18"/>
  <c r="O964" i="18"/>
  <c r="O956" i="18"/>
  <c r="O948" i="18"/>
  <c r="O940" i="18"/>
  <c r="O932" i="18"/>
  <c r="O924" i="18"/>
  <c r="O916" i="18"/>
  <c r="O908" i="18"/>
  <c r="O900" i="18"/>
  <c r="O892" i="18"/>
  <c r="O884" i="18"/>
  <c r="O876" i="18"/>
  <c r="O868" i="18"/>
  <c r="O860" i="18"/>
  <c r="O852" i="18"/>
  <c r="O844" i="18"/>
  <c r="O836" i="18"/>
  <c r="O828" i="18"/>
  <c r="O820" i="18"/>
  <c r="O812" i="18"/>
  <c r="O804" i="18"/>
  <c r="O796" i="18"/>
  <c r="O788" i="18"/>
  <c r="O780" i="18"/>
  <c r="O772" i="18"/>
  <c r="O764" i="18"/>
  <c r="O756" i="18"/>
  <c r="O748" i="18"/>
  <c r="O740" i="18"/>
  <c r="O732" i="18"/>
  <c r="O724" i="18"/>
  <c r="O716" i="18"/>
  <c r="O708" i="18"/>
  <c r="O700" i="18"/>
  <c r="O692" i="18"/>
  <c r="O684" i="18"/>
  <c r="O676" i="18"/>
  <c r="O668" i="18"/>
  <c r="O660" i="18"/>
  <c r="O652" i="18"/>
  <c r="O644" i="18"/>
  <c r="O636" i="18"/>
  <c r="O628" i="18"/>
  <c r="O620" i="18"/>
  <c r="O612" i="18"/>
  <c r="O604" i="18"/>
  <c r="O596" i="18"/>
  <c r="O588" i="18"/>
  <c r="O580" i="18"/>
  <c r="O572" i="18"/>
  <c r="O564" i="18"/>
  <c r="O556" i="18"/>
  <c r="O548" i="18"/>
  <c r="O540" i="18"/>
  <c r="O532" i="18"/>
  <c r="O524" i="18"/>
  <c r="O516" i="18"/>
  <c r="O508" i="18"/>
  <c r="O500" i="18"/>
  <c r="O492" i="18"/>
  <c r="O484" i="18"/>
  <c r="O476" i="18"/>
  <c r="O468" i="18"/>
  <c r="O460" i="18"/>
  <c r="O452" i="18"/>
  <c r="O444" i="18"/>
  <c r="O436" i="18"/>
  <c r="O428" i="18"/>
  <c r="O420" i="18"/>
  <c r="O412" i="18"/>
  <c r="O404" i="18"/>
  <c r="O396" i="18"/>
  <c r="O388" i="18"/>
  <c r="O380" i="18"/>
  <c r="O372" i="18"/>
  <c r="O364" i="18"/>
  <c r="O356" i="18"/>
  <c r="O348" i="18"/>
  <c r="O340" i="18"/>
  <c r="O332" i="18"/>
  <c r="O324" i="18"/>
  <c r="O316" i="18"/>
  <c r="O308" i="18"/>
  <c r="O300" i="18"/>
  <c r="O292" i="18"/>
  <c r="O284" i="18"/>
  <c r="O276" i="18"/>
  <c r="O268" i="18"/>
  <c r="O260" i="18"/>
  <c r="O252" i="18"/>
  <c r="O244" i="18"/>
  <c r="O236" i="18"/>
  <c r="O228" i="18"/>
  <c r="O220" i="18"/>
  <c r="O212" i="18"/>
  <c r="O204" i="18"/>
  <c r="O196" i="18"/>
  <c r="O188" i="18"/>
  <c r="O180" i="18"/>
  <c r="O172" i="18"/>
  <c r="O164" i="18"/>
  <c r="O156" i="18"/>
  <c r="O148" i="18"/>
  <c r="O140" i="18"/>
  <c r="O132" i="18"/>
  <c r="O124" i="18"/>
  <c r="O116" i="18"/>
  <c r="O108" i="18"/>
  <c r="O100" i="18"/>
  <c r="O92" i="18"/>
  <c r="O84" i="18"/>
  <c r="O76" i="18"/>
  <c r="O68" i="18"/>
  <c r="O60" i="18"/>
  <c r="O52" i="18"/>
  <c r="O44" i="18"/>
  <c r="O36" i="18"/>
  <c r="O28" i="18"/>
  <c r="O1003" i="18"/>
  <c r="O995" i="18"/>
  <c r="O987" i="18"/>
  <c r="O979" i="18"/>
  <c r="O971" i="18"/>
  <c r="O963" i="18"/>
  <c r="O955" i="18"/>
  <c r="O947" i="18"/>
  <c r="O939" i="18"/>
  <c r="O931" i="18"/>
  <c r="O923" i="18"/>
  <c r="O915" i="18"/>
  <c r="O907" i="18"/>
  <c r="O899" i="18"/>
  <c r="O891" i="18"/>
  <c r="O883" i="18"/>
  <c r="O875" i="18"/>
  <c r="O867" i="18"/>
  <c r="O859" i="18"/>
  <c r="O851" i="18"/>
  <c r="O843" i="18"/>
  <c r="O835" i="18"/>
  <c r="O827" i="18"/>
  <c r="O819" i="18"/>
  <c r="O811" i="18"/>
  <c r="O803" i="18"/>
  <c r="O795" i="18"/>
  <c r="O787" i="18"/>
  <c r="O779" i="18"/>
  <c r="O771" i="18"/>
  <c r="O763" i="18"/>
  <c r="O755" i="18"/>
  <c r="O747" i="18"/>
  <c r="O739" i="18"/>
  <c r="O731" i="18"/>
  <c r="O723" i="18"/>
  <c r="O715" i="18"/>
  <c r="O707" i="18"/>
  <c r="O699" i="18"/>
  <c r="O691" i="18"/>
  <c r="O683" i="18"/>
  <c r="O675" i="18"/>
  <c r="O667" i="18"/>
  <c r="O659" i="18"/>
  <c r="O651" i="18"/>
  <c r="O643" i="18"/>
  <c r="O635" i="18"/>
  <c r="O627" i="18"/>
  <c r="O619" i="18"/>
  <c r="O611" i="18"/>
  <c r="O603" i="18"/>
  <c r="O595" i="18"/>
  <c r="O587" i="18"/>
  <c r="O579" i="18"/>
  <c r="O571" i="18"/>
  <c r="O563" i="18"/>
  <c r="O555" i="18"/>
  <c r="O547" i="18"/>
  <c r="O539" i="18"/>
  <c r="O531" i="18"/>
  <c r="O523" i="18"/>
  <c r="O515" i="18"/>
  <c r="O507" i="18"/>
  <c r="O499" i="18"/>
  <c r="O491" i="18"/>
  <c r="O483" i="18"/>
  <c r="O475" i="18"/>
  <c r="O467" i="18"/>
  <c r="O459" i="18"/>
  <c r="O451" i="18"/>
  <c r="O443" i="18"/>
  <c r="O435" i="18"/>
  <c r="O427" i="18"/>
  <c r="O419" i="18"/>
  <c r="O411" i="18"/>
  <c r="O403" i="18"/>
  <c r="O395" i="18"/>
  <c r="O387" i="18"/>
  <c r="O379" i="18"/>
  <c r="O371" i="18"/>
  <c r="O363" i="18"/>
  <c r="O355" i="18"/>
  <c r="O347" i="18"/>
  <c r="O339" i="18"/>
  <c r="O331" i="18"/>
  <c r="O323" i="18"/>
  <c r="O315" i="18"/>
  <c r="O307" i="18"/>
  <c r="O299" i="18"/>
  <c r="O291" i="18"/>
  <c r="O283" i="18"/>
  <c r="O275" i="18"/>
  <c r="O267" i="18"/>
  <c r="O259" i="18"/>
  <c r="O251" i="18"/>
  <c r="O243" i="18"/>
  <c r="O235" i="18"/>
  <c r="O227" i="18"/>
  <c r="O219" i="18"/>
  <c r="O211" i="18"/>
  <c r="O203" i="18"/>
  <c r="O195" i="18"/>
  <c r="O187" i="18"/>
  <c r="O179" i="18"/>
  <c r="O171" i="18"/>
  <c r="O163" i="18"/>
  <c r="O155" i="18"/>
  <c r="O147" i="18"/>
  <c r="O139" i="18"/>
  <c r="O131" i="18"/>
  <c r="O123" i="18"/>
  <c r="O115" i="18"/>
  <c r="O107" i="18"/>
  <c r="O99" i="18"/>
  <c r="O91" i="18"/>
  <c r="O83" i="18"/>
  <c r="O75" i="18"/>
  <c r="O67" i="18"/>
  <c r="O59" i="18"/>
  <c r="O51" i="18"/>
  <c r="O43" i="18"/>
  <c r="O35" i="18"/>
  <c r="O27" i="18"/>
  <c r="R2" i="17" a="1"/>
  <c r="K4" i="17"/>
  <c r="T19" i="20"/>
  <c r="O3548" i="20"/>
  <c r="O3516" i="20"/>
  <c r="O3484" i="20"/>
  <c r="O3452" i="20"/>
  <c r="O3420" i="20"/>
  <c r="O3388" i="20"/>
  <c r="O3356" i="20"/>
  <c r="O3324" i="20"/>
  <c r="O3292" i="20"/>
  <c r="O3260" i="20"/>
  <c r="O3228" i="20"/>
  <c r="O3196" i="20"/>
  <c r="O3164" i="20"/>
  <c r="O3107" i="20"/>
  <c r="O3043" i="20"/>
  <c r="O2979" i="20"/>
  <c r="O2915" i="20"/>
  <c r="O2851" i="20"/>
  <c r="O3547" i="20"/>
  <c r="O3515" i="20"/>
  <c r="O3483" i="20"/>
  <c r="O3451" i="20"/>
  <c r="O3419" i="20"/>
  <c r="O3387" i="20"/>
  <c r="O3355" i="20"/>
  <c r="O3323" i="20"/>
  <c r="O3291" i="20"/>
  <c r="O3259" i="20"/>
  <c r="O3227" i="20"/>
  <c r="O3195" i="20"/>
  <c r="O3163" i="20"/>
  <c r="O3099" i="20"/>
  <c r="O3035" i="20"/>
  <c r="O2971" i="20"/>
  <c r="O2907" i="20"/>
  <c r="O2843" i="20"/>
  <c r="O3540" i="20"/>
  <c r="O3508" i="20"/>
  <c r="O3476" i="20"/>
  <c r="O3444" i="20"/>
  <c r="O3412" i="20"/>
  <c r="O3380" i="20"/>
  <c r="O3348" i="20"/>
  <c r="O3316" i="20"/>
  <c r="O3284" i="20"/>
  <c r="O3252" i="20"/>
  <c r="O3220" i="20"/>
  <c r="O3188" i="20"/>
  <c r="O3155" i="20"/>
  <c r="O3091" i="20"/>
  <c r="O3027" i="20"/>
  <c r="O2963" i="20"/>
  <c r="O2899" i="20"/>
  <c r="O2835" i="20"/>
  <c r="O3539" i="20"/>
  <c r="O3507" i="20"/>
  <c r="O3475" i="20"/>
  <c r="O3443" i="20"/>
  <c r="O3411" i="20"/>
  <c r="O3379" i="20"/>
  <c r="O3347" i="20"/>
  <c r="O3315" i="20"/>
  <c r="O3283" i="20"/>
  <c r="O3251" i="20"/>
  <c r="O3219" i="20"/>
  <c r="O3187" i="20"/>
  <c r="O3147" i="20"/>
  <c r="O3083" i="20"/>
  <c r="O3019" i="20"/>
  <c r="O2955" i="20"/>
  <c r="O2891" i="20"/>
  <c r="O2827" i="20"/>
  <c r="O3532" i="20"/>
  <c r="O3500" i="20"/>
  <c r="O3468" i="20"/>
  <c r="O3436" i="20"/>
  <c r="O3404" i="20"/>
  <c r="O3372" i="20"/>
  <c r="O3340" i="20"/>
  <c r="O3308" i="20"/>
  <c r="O3276" i="20"/>
  <c r="O3244" i="20"/>
  <c r="O3212" i="20"/>
  <c r="O3180" i="20"/>
  <c r="O3139" i="20"/>
  <c r="O3075" i="20"/>
  <c r="O3011" i="20"/>
  <c r="O2947" i="20"/>
  <c r="O2883" i="20"/>
  <c r="O2819" i="20"/>
  <c r="O3531" i="20"/>
  <c r="O3499" i="20"/>
  <c r="O3467" i="20"/>
  <c r="O3435" i="20"/>
  <c r="O3403" i="20"/>
  <c r="O3371" i="20"/>
  <c r="O3339" i="20"/>
  <c r="O3307" i="20"/>
  <c r="O3275" i="20"/>
  <c r="O3243" i="20"/>
  <c r="O3211" i="20"/>
  <c r="O3179" i="20"/>
  <c r="O3131" i="20"/>
  <c r="O3067" i="20"/>
  <c r="O3003" i="20"/>
  <c r="O2939" i="20"/>
  <c r="O2875" i="20"/>
  <c r="O2811" i="20"/>
  <c r="O3524" i="20"/>
  <c r="O3492" i="20"/>
  <c r="O3460" i="20"/>
  <c r="O3428" i="20"/>
  <c r="O3396" i="20"/>
  <c r="O3364" i="20"/>
  <c r="O3332" i="20"/>
  <c r="O3300" i="20"/>
  <c r="O3268" i="20"/>
  <c r="O3236" i="20"/>
  <c r="O3204" i="20"/>
  <c r="O3172" i="20"/>
  <c r="O3123" i="20"/>
  <c r="O3059" i="20"/>
  <c r="O2995" i="20"/>
  <c r="O2931" i="20"/>
  <c r="O2867" i="20"/>
  <c r="O2803" i="20"/>
  <c r="O3523" i="20"/>
  <c r="O3491" i="20"/>
  <c r="O3459" i="20"/>
  <c r="O3427" i="20"/>
  <c r="O3395" i="20"/>
  <c r="O3363" i="20"/>
  <c r="O3331" i="20"/>
  <c r="O3299" i="20"/>
  <c r="O3267" i="20"/>
  <c r="O3235" i="20"/>
  <c r="O3203" i="20"/>
  <c r="O3171" i="20"/>
  <c r="O3115" i="20"/>
  <c r="O3051" i="20"/>
  <c r="O2987" i="20"/>
  <c r="O2923" i="20"/>
  <c r="O2859" i="20"/>
  <c r="O2795" i="20"/>
  <c r="O3156" i="20"/>
  <c r="O3148" i="20"/>
  <c r="O3140" i="20"/>
  <c r="O3132" i="20"/>
  <c r="O3124" i="20"/>
  <c r="O3116" i="20"/>
  <c r="O3108" i="20"/>
  <c r="O3100" i="20"/>
  <c r="O3092" i="20"/>
  <c r="O3084" i="20"/>
  <c r="O3076" i="20"/>
  <c r="O3068" i="20"/>
  <c r="O3060" i="20"/>
  <c r="O3052" i="20"/>
  <c r="O3044" i="20"/>
  <c r="O3036" i="20"/>
  <c r="O3028" i="20"/>
  <c r="O3020" i="20"/>
  <c r="O3012" i="20"/>
  <c r="O3004" i="20"/>
  <c r="O2996" i="20"/>
  <c r="O2988" i="20"/>
  <c r="O2980" i="20"/>
  <c r="O2972" i="20"/>
  <c r="O2964" i="20"/>
  <c r="O2956" i="20"/>
  <c r="O2948" i="20"/>
  <c r="O2940" i="20"/>
  <c r="O2932" i="20"/>
  <c r="O2924" i="20"/>
  <c r="O2916" i="20"/>
  <c r="O2908" i="20"/>
  <c r="O2900" i="20"/>
  <c r="O2892" i="20"/>
  <c r="O2884" i="20"/>
  <c r="O2876" i="20"/>
  <c r="O2868" i="20"/>
  <c r="O2860" i="20"/>
  <c r="O2852" i="20"/>
  <c r="O2844" i="20"/>
  <c r="O2836" i="20"/>
  <c r="O2828" i="20"/>
  <c r="O2820" i="20"/>
  <c r="O2812" i="20"/>
  <c r="O2804" i="20"/>
  <c r="O2796" i="20"/>
  <c r="O2788" i="20"/>
  <c r="O2780" i="20"/>
  <c r="O2772" i="20"/>
  <c r="O2764" i="20"/>
  <c r="O2756" i="20"/>
  <c r="O2748" i="20"/>
  <c r="O2740" i="20"/>
  <c r="O2732" i="20"/>
  <c r="O2724" i="20"/>
  <c r="O2716" i="20"/>
  <c r="O2708" i="20"/>
  <c r="O2700" i="20"/>
  <c r="O2692" i="20"/>
  <c r="O2684" i="20"/>
  <c r="O2676" i="20"/>
  <c r="O2668" i="20"/>
  <c r="O2660" i="20"/>
  <c r="O2652" i="20"/>
  <c r="O2644" i="20"/>
  <c r="O2636" i="20"/>
  <c r="O2628" i="20"/>
  <c r="O2620" i="20"/>
  <c r="O2612" i="20"/>
  <c r="O2604" i="20"/>
  <c r="O2596" i="20"/>
  <c r="O2588" i="20"/>
  <c r="O2580" i="20"/>
  <c r="O2572" i="20"/>
  <c r="O2564" i="20"/>
  <c r="O2556" i="20"/>
  <c r="O2546" i="20"/>
  <c r="O2537" i="20"/>
  <c r="O2528" i="20"/>
  <c r="O2519" i="20"/>
  <c r="O2510" i="20"/>
  <c r="O2500" i="20"/>
  <c r="O2488" i="20"/>
  <c r="O2478" i="20"/>
  <c r="O2468" i="20"/>
  <c r="O2456" i="20"/>
  <c r="O2446" i="20"/>
  <c r="O2436" i="20"/>
  <c r="O2424" i="20"/>
  <c r="O2414" i="20"/>
  <c r="O2404" i="20"/>
  <c r="O2392" i="20"/>
  <c r="O2382" i="20"/>
  <c r="O2372" i="20"/>
  <c r="O2360" i="20"/>
  <c r="O2350" i="20"/>
  <c r="O2340" i="20"/>
  <c r="O2328" i="20"/>
  <c r="O2318" i="20"/>
  <c r="O2308" i="20"/>
  <c r="O2296" i="20"/>
  <c r="O2286" i="20"/>
  <c r="O2276" i="20"/>
  <c r="O2264" i="20"/>
  <c r="O2253" i="20"/>
  <c r="O2239" i="20"/>
  <c r="O2225" i="20"/>
  <c r="O2214" i="20"/>
  <c r="O2200" i="20"/>
  <c r="O2189" i="20"/>
  <c r="O2175" i="20"/>
  <c r="O2161" i="20"/>
  <c r="O2150" i="20"/>
  <c r="O2136" i="20"/>
  <c r="O2125" i="20"/>
  <c r="O2111" i="20"/>
  <c r="O2097" i="20"/>
  <c r="O2086" i="20"/>
  <c r="O2072" i="20"/>
  <c r="O2061" i="20"/>
  <c r="O2047" i="20"/>
  <c r="O2033" i="20"/>
  <c r="O2022" i="20"/>
  <c r="O2008" i="20"/>
  <c r="O1997" i="20"/>
  <c r="O1983" i="20"/>
  <c r="O1969" i="20"/>
  <c r="O1958" i="20"/>
  <c r="O1944" i="20"/>
  <c r="O1933" i="20"/>
  <c r="O1919" i="20"/>
  <c r="O1905" i="20"/>
  <c r="O1894" i="20"/>
  <c r="O1880" i="20"/>
  <c r="O1869" i="20"/>
  <c r="O1855" i="20"/>
  <c r="O1841" i="20"/>
  <c r="O1830" i="20"/>
  <c r="O1816" i="20"/>
  <c r="O1805" i="20"/>
  <c r="O1791" i="20"/>
  <c r="O1777" i="20"/>
  <c r="O1766" i="20"/>
  <c r="O1752" i="20"/>
  <c r="O1741" i="20"/>
  <c r="O1727" i="20"/>
  <c r="O1713" i="20"/>
  <c r="O1702" i="20"/>
  <c r="O1688" i="20"/>
  <c r="O1677" i="20"/>
  <c r="O1663" i="20"/>
  <c r="O1649" i="20"/>
  <c r="O1638" i="20"/>
  <c r="O1624" i="20"/>
  <c r="O1613" i="20"/>
  <c r="O1599" i="20"/>
  <c r="O1585" i="20"/>
  <c r="O1574" i="20"/>
  <c r="O1560" i="20"/>
  <c r="O1549" i="20"/>
  <c r="O1535" i="20"/>
  <c r="O1521" i="20"/>
  <c r="O1510" i="20"/>
  <c r="O1496" i="20"/>
  <c r="O1477" i="20"/>
  <c r="O1456" i="20"/>
  <c r="O1433" i="20"/>
  <c r="O1413" i="20"/>
  <c r="O1392" i="20"/>
  <c r="O1368" i="20"/>
  <c r="O1312" i="20"/>
  <c r="O1248" i="20"/>
  <c r="O1184" i="20"/>
  <c r="O1120" i="20"/>
  <c r="O1056" i="20"/>
  <c r="O992" i="20"/>
  <c r="O2787" i="20"/>
  <c r="O2779" i="20"/>
  <c r="O2771" i="20"/>
  <c r="O2763" i="20"/>
  <c r="O2755" i="20"/>
  <c r="O2747" i="20"/>
  <c r="O2739" i="20"/>
  <c r="O2731" i="20"/>
  <c r="O2723" i="20"/>
  <c r="O2715" i="20"/>
  <c r="O2707" i="20"/>
  <c r="O2699" i="20"/>
  <c r="O2691" i="20"/>
  <c r="O2683" i="20"/>
  <c r="O2675" i="20"/>
  <c r="O2667" i="20"/>
  <c r="O2659" i="20"/>
  <c r="O2651" i="20"/>
  <c r="O2643" i="20"/>
  <c r="O2635" i="20"/>
  <c r="O2627" i="20"/>
  <c r="O2619" i="20"/>
  <c r="O2611" i="20"/>
  <c r="O2603" i="20"/>
  <c r="O2595" i="20"/>
  <c r="O2587" i="20"/>
  <c r="O2579" i="20"/>
  <c r="O2571" i="20"/>
  <c r="O2563" i="20"/>
  <c r="O2554" i="20"/>
  <c r="O2545" i="20"/>
  <c r="O2536" i="20"/>
  <c r="O2527" i="20"/>
  <c r="O2518" i="20"/>
  <c r="O2509" i="20"/>
  <c r="O2497" i="20"/>
  <c r="O2487" i="20"/>
  <c r="O2477" i="20"/>
  <c r="O2465" i="20"/>
  <c r="O2455" i="20"/>
  <c r="O2445" i="20"/>
  <c r="O2433" i="20"/>
  <c r="O2423" i="20"/>
  <c r="O2413" i="20"/>
  <c r="O2401" i="20"/>
  <c r="O2391" i="20"/>
  <c r="O2381" i="20"/>
  <c r="O2369" i="20"/>
  <c r="O2359" i="20"/>
  <c r="O2349" i="20"/>
  <c r="O2337" i="20"/>
  <c r="O2327" i="20"/>
  <c r="O2317" i="20"/>
  <c r="O2305" i="20"/>
  <c r="O2295" i="20"/>
  <c r="O2285" i="20"/>
  <c r="O2273" i="20"/>
  <c r="O2263" i="20"/>
  <c r="O2249" i="20"/>
  <c r="O2238" i="20"/>
  <c r="O2224" i="20"/>
  <c r="O2213" i="20"/>
  <c r="O2199" i="20"/>
  <c r="O2185" i="20"/>
  <c r="O2174" i="20"/>
  <c r="O2160" i="20"/>
  <c r="O2149" i="20"/>
  <c r="O2135" i="20"/>
  <c r="O2121" i="20"/>
  <c r="O2110" i="20"/>
  <c r="O2096" i="20"/>
  <c r="O2085" i="20"/>
  <c r="O2071" i="20"/>
  <c r="O2057" i="20"/>
  <c r="O2046" i="20"/>
  <c r="O2032" i="20"/>
  <c r="O2021" i="20"/>
  <c r="O2007" i="20"/>
  <c r="O1993" i="20"/>
  <c r="O1982" i="20"/>
  <c r="O1968" i="20"/>
  <c r="O1957" i="20"/>
  <c r="O1943" i="20"/>
  <c r="O1929" i="20"/>
  <c r="O1918" i="20"/>
  <c r="O1904" i="20"/>
  <c r="O1893" i="20"/>
  <c r="O1879" i="20"/>
  <c r="O1865" i="20"/>
  <c r="O1854" i="20"/>
  <c r="O1840" i="20"/>
  <c r="O1829" i="20"/>
  <c r="O1815" i="20"/>
  <c r="O1801" i="20"/>
  <c r="O1790" i="20"/>
  <c r="O1776" i="20"/>
  <c r="O1765" i="20"/>
  <c r="O1751" i="20"/>
  <c r="O1737" i="20"/>
  <c r="O1726" i="20"/>
  <c r="O1712" i="20"/>
  <c r="O1701" i="20"/>
  <c r="O1687" i="20"/>
  <c r="O1673" i="20"/>
  <c r="O1662" i="20"/>
  <c r="O1648" i="20"/>
  <c r="O1637" i="20"/>
  <c r="O1623" i="20"/>
  <c r="O1609" i="20"/>
  <c r="O1598" i="20"/>
  <c r="O1584" i="20"/>
  <c r="O1573" i="20"/>
  <c r="O1559" i="20"/>
  <c r="O1545" i="20"/>
  <c r="O1534" i="20"/>
  <c r="O1520" i="20"/>
  <c r="O1509" i="20"/>
  <c r="O1495" i="20"/>
  <c r="O1473" i="20"/>
  <c r="O1453" i="20"/>
  <c r="O1432" i="20"/>
  <c r="O1409" i="20"/>
  <c r="O1389" i="20"/>
  <c r="O1365" i="20"/>
  <c r="O1304" i="20"/>
  <c r="O1240" i="20"/>
  <c r="O1176" i="20"/>
  <c r="O1112" i="20"/>
  <c r="O1048" i="20"/>
  <c r="O984" i="20"/>
  <c r="O3546" i="20"/>
  <c r="O3538" i="20"/>
  <c r="O3530" i="20"/>
  <c r="O3522" i="20"/>
  <c r="O3514" i="20"/>
  <c r="O3506" i="20"/>
  <c r="O3498" i="20"/>
  <c r="O3490" i="20"/>
  <c r="O3482" i="20"/>
  <c r="O3474" i="20"/>
  <c r="O3466" i="20"/>
  <c r="O3458" i="20"/>
  <c r="O3450" i="20"/>
  <c r="O3442" i="20"/>
  <c r="O3434" i="20"/>
  <c r="O3426" i="20"/>
  <c r="O3418" i="20"/>
  <c r="O3410" i="20"/>
  <c r="O3402" i="20"/>
  <c r="O3394" i="20"/>
  <c r="O3386" i="20"/>
  <c r="O3378" i="20"/>
  <c r="O3370" i="20"/>
  <c r="O3362" i="20"/>
  <c r="O3354" i="20"/>
  <c r="O3346" i="20"/>
  <c r="O3338" i="20"/>
  <c r="O3330" i="20"/>
  <c r="O3322" i="20"/>
  <c r="O3314" i="20"/>
  <c r="O3306" i="20"/>
  <c r="O3298" i="20"/>
  <c r="O3290" i="20"/>
  <c r="O3282" i="20"/>
  <c r="O3274" i="20"/>
  <c r="O3266" i="20"/>
  <c r="O3258" i="20"/>
  <c r="O3250" i="20"/>
  <c r="O3242" i="20"/>
  <c r="O3234" i="20"/>
  <c r="O3226" i="20"/>
  <c r="O3218" i="20"/>
  <c r="O3210" i="20"/>
  <c r="O3202" i="20"/>
  <c r="O3194" i="20"/>
  <c r="O3186" i="20"/>
  <c r="O3178" i="20"/>
  <c r="O3170" i="20"/>
  <c r="O3162" i="20"/>
  <c r="O3154" i="20"/>
  <c r="O3146" i="20"/>
  <c r="O3138" i="20"/>
  <c r="O3130" i="20"/>
  <c r="O3122" i="20"/>
  <c r="O3114" i="20"/>
  <c r="O3106" i="20"/>
  <c r="O3098" i="20"/>
  <c r="O3090" i="20"/>
  <c r="O3082" i="20"/>
  <c r="O3074" i="20"/>
  <c r="O3066" i="20"/>
  <c r="O3058" i="20"/>
  <c r="O3050" i="20"/>
  <c r="O3042" i="20"/>
  <c r="O3034" i="20"/>
  <c r="O3026" i="20"/>
  <c r="O3018" i="20"/>
  <c r="O3010" i="20"/>
  <c r="O3002" i="20"/>
  <c r="O2994" i="20"/>
  <c r="O2986" i="20"/>
  <c r="O2978" i="20"/>
  <c r="O2970" i="20"/>
  <c r="O2962" i="20"/>
  <c r="O2954" i="20"/>
  <c r="O2946" i="20"/>
  <c r="O2938" i="20"/>
  <c r="O2930" i="20"/>
  <c r="O2922" i="20"/>
  <c r="O2914" i="20"/>
  <c r="O2906" i="20"/>
  <c r="O2898" i="20"/>
  <c r="O2890" i="20"/>
  <c r="O2882" i="20"/>
  <c r="O2874" i="20"/>
  <c r="O2866" i="20"/>
  <c r="O2858" i="20"/>
  <c r="O2850" i="20"/>
  <c r="O2842" i="20"/>
  <c r="O2834" i="20"/>
  <c r="O2826" i="20"/>
  <c r="O2818" i="20"/>
  <c r="O2810" i="20"/>
  <c r="O2802" i="20"/>
  <c r="O2794" i="20"/>
  <c r="O2786" i="20"/>
  <c r="O2778" i="20"/>
  <c r="O2770" i="20"/>
  <c r="O2762" i="20"/>
  <c r="O2754" i="20"/>
  <c r="O2746" i="20"/>
  <c r="O2738" i="20"/>
  <c r="O2730" i="20"/>
  <c r="O2722" i="20"/>
  <c r="O2714" i="20"/>
  <c r="O2706" i="20"/>
  <c r="O2698" i="20"/>
  <c r="O2690" i="20"/>
  <c r="O2682" i="20"/>
  <c r="O2674" i="20"/>
  <c r="O2666" i="20"/>
  <c r="O2658" i="20"/>
  <c r="O2650" i="20"/>
  <c r="O2642" i="20"/>
  <c r="O2634" i="20"/>
  <c r="O2626" i="20"/>
  <c r="O2618" i="20"/>
  <c r="O2610" i="20"/>
  <c r="O2602" i="20"/>
  <c r="O2594" i="20"/>
  <c r="O2586" i="20"/>
  <c r="O2578" i="20"/>
  <c r="O2570" i="20"/>
  <c r="O2562" i="20"/>
  <c r="O2553" i="20"/>
  <c r="O2544" i="20"/>
  <c r="O2535" i="20"/>
  <c r="O2526" i="20"/>
  <c r="O2517" i="20"/>
  <c r="O2508" i="20"/>
  <c r="O2496" i="20"/>
  <c r="O2486" i="20"/>
  <c r="O2476" i="20"/>
  <c r="O2464" i="20"/>
  <c r="O2454" i="20"/>
  <c r="O2444" i="20"/>
  <c r="O2432" i="20"/>
  <c r="O2422" i="20"/>
  <c r="O2412" i="20"/>
  <c r="O2400" i="20"/>
  <c r="O2390" i="20"/>
  <c r="O2380" i="20"/>
  <c r="O2368" i="20"/>
  <c r="O2358" i="20"/>
  <c r="O2348" i="20"/>
  <c r="O2336" i="20"/>
  <c r="O2326" i="20"/>
  <c r="O2316" i="20"/>
  <c r="O2304" i="20"/>
  <c r="O2294" i="20"/>
  <c r="O2284" i="20"/>
  <c r="O2272" i="20"/>
  <c r="O2262" i="20"/>
  <c r="O2248" i="20"/>
  <c r="O2237" i="20"/>
  <c r="O2223" i="20"/>
  <c r="O2209" i="20"/>
  <c r="O2198" i="20"/>
  <c r="O2184" i="20"/>
  <c r="O2173" i="20"/>
  <c r="O2159" i="20"/>
  <c r="O2145" i="20"/>
  <c r="O2134" i="20"/>
  <c r="O2120" i="20"/>
  <c r="O2109" i="20"/>
  <c r="O2095" i="20"/>
  <c r="O2081" i="20"/>
  <c r="O2070" i="20"/>
  <c r="O2056" i="20"/>
  <c r="O2045" i="20"/>
  <c r="O2031" i="20"/>
  <c r="O2017" i="20"/>
  <c r="O2006" i="20"/>
  <c r="O1992" i="20"/>
  <c r="O1981" i="20"/>
  <c r="O1967" i="20"/>
  <c r="O1953" i="20"/>
  <c r="O1942" i="20"/>
  <c r="O1928" i="20"/>
  <c r="O1917" i="20"/>
  <c r="O1903" i="20"/>
  <c r="O1889" i="20"/>
  <c r="O1878" i="20"/>
  <c r="O1864" i="20"/>
  <c r="O1853" i="20"/>
  <c r="O1839" i="20"/>
  <c r="O1825" i="20"/>
  <c r="O1814" i="20"/>
  <c r="O1800" i="20"/>
  <c r="O1789" i="20"/>
  <c r="O1775" i="20"/>
  <c r="O1761" i="20"/>
  <c r="O1750" i="20"/>
  <c r="O1736" i="20"/>
  <c r="O1725" i="20"/>
  <c r="O1711" i="20"/>
  <c r="O1697" i="20"/>
  <c r="O1686" i="20"/>
  <c r="O1672" i="20"/>
  <c r="O1661" i="20"/>
  <c r="O1647" i="20"/>
  <c r="O1633" i="20"/>
  <c r="O1622" i="20"/>
  <c r="O1608" i="20"/>
  <c r="O1597" i="20"/>
  <c r="O1583" i="20"/>
  <c r="O1569" i="20"/>
  <c r="O1558" i="20"/>
  <c r="O1544" i="20"/>
  <c r="O1533" i="20"/>
  <c r="O1519" i="20"/>
  <c r="O1505" i="20"/>
  <c r="O1493" i="20"/>
  <c r="O1472" i="20"/>
  <c r="O1449" i="20"/>
  <c r="O1429" i="20"/>
  <c r="O1408" i="20"/>
  <c r="O1385" i="20"/>
  <c r="O1360" i="20"/>
  <c r="O1296" i="20"/>
  <c r="O1232" i="20"/>
  <c r="O1168" i="20"/>
  <c r="O1104" i="20"/>
  <c r="O1040" i="20"/>
  <c r="O976" i="20"/>
  <c r="O3545" i="20"/>
  <c r="O3537" i="20"/>
  <c r="O3529" i="20"/>
  <c r="O3521" i="20"/>
  <c r="O3513" i="20"/>
  <c r="O3505" i="20"/>
  <c r="O3497" i="20"/>
  <c r="O3489" i="20"/>
  <c r="O3481" i="20"/>
  <c r="O3473" i="20"/>
  <c r="O3465" i="20"/>
  <c r="O3457" i="20"/>
  <c r="O3449" i="20"/>
  <c r="O3441" i="20"/>
  <c r="O3433" i="20"/>
  <c r="O3425" i="20"/>
  <c r="O3417" i="20"/>
  <c r="O3409" i="20"/>
  <c r="O3401" i="20"/>
  <c r="O3393" i="20"/>
  <c r="O3385" i="20"/>
  <c r="O3377" i="20"/>
  <c r="O3369" i="20"/>
  <c r="O3361" i="20"/>
  <c r="O3353" i="20"/>
  <c r="O3345" i="20"/>
  <c r="O3337" i="20"/>
  <c r="O3329" i="20"/>
  <c r="O3321" i="20"/>
  <c r="O3313" i="20"/>
  <c r="O3305" i="20"/>
  <c r="O3297" i="20"/>
  <c r="O3289" i="20"/>
  <c r="O3281" i="20"/>
  <c r="O3273" i="20"/>
  <c r="O3265" i="20"/>
  <c r="O3257" i="20"/>
  <c r="O3249" i="20"/>
  <c r="O3241" i="20"/>
  <c r="O3233" i="20"/>
  <c r="O3225" i="20"/>
  <c r="O3217" i="20"/>
  <c r="O3209" i="20"/>
  <c r="O3201" i="20"/>
  <c r="O3193" i="20"/>
  <c r="O3185" i="20"/>
  <c r="O3177" i="20"/>
  <c r="O3169" i="20"/>
  <c r="O3161" i="20"/>
  <c r="O3153" i="20"/>
  <c r="O3145" i="20"/>
  <c r="O3137" i="20"/>
  <c r="O3129" i="20"/>
  <c r="O3121" i="20"/>
  <c r="O3113" i="20"/>
  <c r="O3105" i="20"/>
  <c r="O3097" i="20"/>
  <c r="O3089" i="20"/>
  <c r="O3081" i="20"/>
  <c r="O3073" i="20"/>
  <c r="O3065" i="20"/>
  <c r="O3057" i="20"/>
  <c r="O3049" i="20"/>
  <c r="O3041" i="20"/>
  <c r="O3033" i="20"/>
  <c r="O3025" i="20"/>
  <c r="O3017" i="20"/>
  <c r="O3009" i="20"/>
  <c r="O3001" i="20"/>
  <c r="O2993" i="20"/>
  <c r="O2985" i="20"/>
  <c r="O2977" i="20"/>
  <c r="O2969" i="20"/>
  <c r="O2961" i="20"/>
  <c r="O2953" i="20"/>
  <c r="O2945" i="20"/>
  <c r="O2937" i="20"/>
  <c r="O2929" i="20"/>
  <c r="O2921" i="20"/>
  <c r="O2913" i="20"/>
  <c r="O2905" i="20"/>
  <c r="O2897" i="20"/>
  <c r="O2889" i="20"/>
  <c r="O2881" i="20"/>
  <c r="O2873" i="20"/>
  <c r="O2865" i="20"/>
  <c r="O2857" i="20"/>
  <c r="O2849" i="20"/>
  <c r="O2841" i="20"/>
  <c r="O2833" i="20"/>
  <c r="O2825" i="20"/>
  <c r="O2817" i="20"/>
  <c r="O2809" i="20"/>
  <c r="O2801" i="20"/>
  <c r="O2793" i="20"/>
  <c r="O2785" i="20"/>
  <c r="O2777" i="20"/>
  <c r="O2769" i="20"/>
  <c r="O2761" i="20"/>
  <c r="O2753" i="20"/>
  <c r="O2745" i="20"/>
  <c r="O2737" i="20"/>
  <c r="O2729" i="20"/>
  <c r="O2721" i="20"/>
  <c r="O2713" i="20"/>
  <c r="O2705" i="20"/>
  <c r="O2697" i="20"/>
  <c r="O2689" i="20"/>
  <c r="O2681" i="20"/>
  <c r="O2673" i="20"/>
  <c r="O2665" i="20"/>
  <c r="O2657" i="20"/>
  <c r="O2649" i="20"/>
  <c r="O2641" i="20"/>
  <c r="O2633" i="20"/>
  <c r="O2625" i="20"/>
  <c r="O2617" i="20"/>
  <c r="O2609" i="20"/>
  <c r="O2601" i="20"/>
  <c r="O2593" i="20"/>
  <c r="O2585" i="20"/>
  <c r="O2577" i="20"/>
  <c r="O2569" i="20"/>
  <c r="O2561" i="20"/>
  <c r="O2552" i="20"/>
  <c r="O2543" i="20"/>
  <c r="O2534" i="20"/>
  <c r="O2525" i="20"/>
  <c r="O2516" i="20"/>
  <c r="O2505" i="20"/>
  <c r="O2495" i="20"/>
  <c r="O2485" i="20"/>
  <c r="O2473" i="20"/>
  <c r="O2463" i="20"/>
  <c r="O2453" i="20"/>
  <c r="O2441" i="20"/>
  <c r="O2431" i="20"/>
  <c r="O2421" i="20"/>
  <c r="O2409" i="20"/>
  <c r="O2399" i="20"/>
  <c r="O2389" i="20"/>
  <c r="O2377" i="20"/>
  <c r="O2367" i="20"/>
  <c r="O2357" i="20"/>
  <c r="O2345" i="20"/>
  <c r="O2335" i="20"/>
  <c r="O2325" i="20"/>
  <c r="O2313" i="20"/>
  <c r="O2303" i="20"/>
  <c r="O2293" i="20"/>
  <c r="O2281" i="20"/>
  <c r="O2271" i="20"/>
  <c r="O2261" i="20"/>
  <c r="O2247" i="20"/>
  <c r="O2233" i="20"/>
  <c r="O2222" i="20"/>
  <c r="O2208" i="20"/>
  <c r="O2197" i="20"/>
  <c r="O2183" i="20"/>
  <c r="O2169" i="20"/>
  <c r="O2158" i="20"/>
  <c r="O2144" i="20"/>
  <c r="O2133" i="20"/>
  <c r="O2119" i="20"/>
  <c r="O2105" i="20"/>
  <c r="O2094" i="20"/>
  <c r="O2080" i="20"/>
  <c r="O2069" i="20"/>
  <c r="O2055" i="20"/>
  <c r="O2041" i="20"/>
  <c r="O2030" i="20"/>
  <c r="O2016" i="20"/>
  <c r="O2005" i="20"/>
  <c r="O1991" i="20"/>
  <c r="O1977" i="20"/>
  <c r="O1966" i="20"/>
  <c r="O1952" i="20"/>
  <c r="O1941" i="20"/>
  <c r="O1927" i="20"/>
  <c r="O1913" i="20"/>
  <c r="O1902" i="20"/>
  <c r="O1888" i="20"/>
  <c r="O1877" i="20"/>
  <c r="O1863" i="20"/>
  <c r="O1849" i="20"/>
  <c r="O1838" i="20"/>
  <c r="O1824" i="20"/>
  <c r="O1813" i="20"/>
  <c r="O1799" i="20"/>
  <c r="O1785" i="20"/>
  <c r="O1774" i="20"/>
  <c r="O1760" i="20"/>
  <c r="O1749" i="20"/>
  <c r="O1735" i="20"/>
  <c r="O1721" i="20"/>
  <c r="O1710" i="20"/>
  <c r="O1696" i="20"/>
  <c r="O1685" i="20"/>
  <c r="O1671" i="20"/>
  <c r="O1657" i="20"/>
  <c r="O1646" i="20"/>
  <c r="O1632" i="20"/>
  <c r="O1621" i="20"/>
  <c r="O1607" i="20"/>
  <c r="O1593" i="20"/>
  <c r="O1582" i="20"/>
  <c r="O1568" i="20"/>
  <c r="O1557" i="20"/>
  <c r="O1543" i="20"/>
  <c r="O1529" i="20"/>
  <c r="O1518" i="20"/>
  <c r="O1504" i="20"/>
  <c r="O1489" i="20"/>
  <c r="O1469" i="20"/>
  <c r="O1448" i="20"/>
  <c r="O1425" i="20"/>
  <c r="O1405" i="20"/>
  <c r="O1384" i="20"/>
  <c r="O1352" i="20"/>
  <c r="O1288" i="20"/>
  <c r="O1224" i="20"/>
  <c r="O1160" i="20"/>
  <c r="O1096" i="20"/>
  <c r="O1032" i="20"/>
  <c r="O968" i="20"/>
  <c r="O3551" i="20"/>
  <c r="O3544" i="20"/>
  <c r="O3536" i="20"/>
  <c r="O3528" i="20"/>
  <c r="O3520" i="20"/>
  <c r="O3512" i="20"/>
  <c r="O3504" i="20"/>
  <c r="O3496" i="20"/>
  <c r="O3488" i="20"/>
  <c r="O3480" i="20"/>
  <c r="O3472" i="20"/>
  <c r="O3464" i="20"/>
  <c r="O3456" i="20"/>
  <c r="O3448" i="20"/>
  <c r="O3440" i="20"/>
  <c r="O3432" i="20"/>
  <c r="O3424" i="20"/>
  <c r="O3416" i="20"/>
  <c r="O3408" i="20"/>
  <c r="O3400" i="20"/>
  <c r="O3392" i="20"/>
  <c r="O3384" i="20"/>
  <c r="O3376" i="20"/>
  <c r="O3368" i="20"/>
  <c r="O3360" i="20"/>
  <c r="O3352" i="20"/>
  <c r="O3344" i="20"/>
  <c r="O3336" i="20"/>
  <c r="O3328" i="20"/>
  <c r="O3320" i="20"/>
  <c r="O3312" i="20"/>
  <c r="O3304" i="20"/>
  <c r="O3296" i="20"/>
  <c r="O3288" i="20"/>
  <c r="O3280" i="20"/>
  <c r="O3272" i="20"/>
  <c r="O3264" i="20"/>
  <c r="O3256" i="20"/>
  <c r="O3248" i="20"/>
  <c r="O3240" i="20"/>
  <c r="O3232" i="20"/>
  <c r="O3224" i="20"/>
  <c r="O3216" i="20"/>
  <c r="O3208" i="20"/>
  <c r="O3200" i="20"/>
  <c r="O3192" i="20"/>
  <c r="O3184" i="20"/>
  <c r="O3176" i="20"/>
  <c r="O3168" i="20"/>
  <c r="O3160" i="20"/>
  <c r="O3152" i="20"/>
  <c r="O3144" i="20"/>
  <c r="O3136" i="20"/>
  <c r="O3128" i="20"/>
  <c r="O3120" i="20"/>
  <c r="O3112" i="20"/>
  <c r="O3104" i="20"/>
  <c r="O3096" i="20"/>
  <c r="O3088" i="20"/>
  <c r="O3080" i="20"/>
  <c r="O3072" i="20"/>
  <c r="O3064" i="20"/>
  <c r="O3056" i="20"/>
  <c r="O3048" i="20"/>
  <c r="O3040" i="20"/>
  <c r="O3032" i="20"/>
  <c r="O3024" i="20"/>
  <c r="O3016" i="20"/>
  <c r="O3008" i="20"/>
  <c r="O3000" i="20"/>
  <c r="O2992" i="20"/>
  <c r="O2984" i="20"/>
  <c r="O2976" i="20"/>
  <c r="O2968" i="20"/>
  <c r="O2960" i="20"/>
  <c r="O2952" i="20"/>
  <c r="O2944" i="20"/>
  <c r="O2936" i="20"/>
  <c r="O2928" i="20"/>
  <c r="O2920" i="20"/>
  <c r="O2912" i="20"/>
  <c r="O2904" i="20"/>
  <c r="O2896" i="20"/>
  <c r="O2888" i="20"/>
  <c r="O2880" i="20"/>
  <c r="O2872" i="20"/>
  <c r="O2864" i="20"/>
  <c r="O2856" i="20"/>
  <c r="O2848" i="20"/>
  <c r="O2840" i="20"/>
  <c r="O2832" i="20"/>
  <c r="O2824" i="20"/>
  <c r="O2816" i="20"/>
  <c r="O2808" i="20"/>
  <c r="O2800" i="20"/>
  <c r="O2792" i="20"/>
  <c r="O2784" i="20"/>
  <c r="O2776" i="20"/>
  <c r="O2768" i="20"/>
  <c r="O2760" i="20"/>
  <c r="O2752" i="20"/>
  <c r="O2744" i="20"/>
  <c r="O2736" i="20"/>
  <c r="O2728" i="20"/>
  <c r="O2720" i="20"/>
  <c r="O2712" i="20"/>
  <c r="O2704" i="20"/>
  <c r="O2696" i="20"/>
  <c r="O2688" i="20"/>
  <c r="O2680" i="20"/>
  <c r="O2672" i="20"/>
  <c r="O2664" i="20"/>
  <c r="O2656" i="20"/>
  <c r="O2648" i="20"/>
  <c r="O2640" i="20"/>
  <c r="O2632" i="20"/>
  <c r="O2624" i="20"/>
  <c r="O2616" i="20"/>
  <c r="O2608" i="20"/>
  <c r="O2600" i="20"/>
  <c r="O2592" i="20"/>
  <c r="O2584" i="20"/>
  <c r="O2576" i="20"/>
  <c r="O2568" i="20"/>
  <c r="O2560" i="20"/>
  <c r="O2551" i="20"/>
  <c r="O2542" i="20"/>
  <c r="O2533" i="20"/>
  <c r="O2524" i="20"/>
  <c r="O2514" i="20"/>
  <c r="O2504" i="20"/>
  <c r="O2494" i="20"/>
  <c r="O2484" i="20"/>
  <c r="O2472" i="20"/>
  <c r="O2462" i="20"/>
  <c r="O2452" i="20"/>
  <c r="O2440" i="20"/>
  <c r="O2430" i="20"/>
  <c r="O2420" i="20"/>
  <c r="O2408" i="20"/>
  <c r="O2398" i="20"/>
  <c r="O2388" i="20"/>
  <c r="O2376" i="20"/>
  <c r="O2366" i="20"/>
  <c r="O2356" i="20"/>
  <c r="O2344" i="20"/>
  <c r="O2334" i="20"/>
  <c r="O2324" i="20"/>
  <c r="O2312" i="20"/>
  <c r="O2302" i="20"/>
  <c r="O2292" i="20"/>
  <c r="O2280" i="20"/>
  <c r="O2270" i="20"/>
  <c r="O2257" i="20"/>
  <c r="O2246" i="20"/>
  <c r="O2232" i="20"/>
  <c r="O2221" i="20"/>
  <c r="O2207" i="20"/>
  <c r="O2193" i="20"/>
  <c r="O2182" i="20"/>
  <c r="O2168" i="20"/>
  <c r="O2157" i="20"/>
  <c r="O2143" i="20"/>
  <c r="O2129" i="20"/>
  <c r="O2118" i="20"/>
  <c r="O2104" i="20"/>
  <c r="O2093" i="20"/>
  <c r="O2079" i="20"/>
  <c r="O2065" i="20"/>
  <c r="O2054" i="20"/>
  <c r="O2040" i="20"/>
  <c r="O2029" i="20"/>
  <c r="O2015" i="20"/>
  <c r="O2001" i="20"/>
  <c r="O1990" i="20"/>
  <c r="O1976" i="20"/>
  <c r="O1965" i="20"/>
  <c r="O1951" i="20"/>
  <c r="O1937" i="20"/>
  <c r="O1926" i="20"/>
  <c r="O1912" i="20"/>
  <c r="O1901" i="20"/>
  <c r="O1887" i="20"/>
  <c r="O1873" i="20"/>
  <c r="O1862" i="20"/>
  <c r="O1848" i="20"/>
  <c r="O1837" i="20"/>
  <c r="O1823" i="20"/>
  <c r="O1809" i="20"/>
  <c r="O1798" i="20"/>
  <c r="O1784" i="20"/>
  <c r="O1773" i="20"/>
  <c r="O1759" i="20"/>
  <c r="O1745" i="20"/>
  <c r="O1734" i="20"/>
  <c r="O1720" i="20"/>
  <c r="O1709" i="20"/>
  <c r="O1695" i="20"/>
  <c r="O1681" i="20"/>
  <c r="O1670" i="20"/>
  <c r="O1656" i="20"/>
  <c r="O1645" i="20"/>
  <c r="O1631" i="20"/>
  <c r="O1617" i="20"/>
  <c r="O1606" i="20"/>
  <c r="O1592" i="20"/>
  <c r="O1581" i="20"/>
  <c r="O1567" i="20"/>
  <c r="O1553" i="20"/>
  <c r="O1542" i="20"/>
  <c r="O1528" i="20"/>
  <c r="O1517" i="20"/>
  <c r="O1503" i="20"/>
  <c r="O1488" i="20"/>
  <c r="O1465" i="20"/>
  <c r="O1445" i="20"/>
  <c r="O1424" i="20"/>
  <c r="O1401" i="20"/>
  <c r="O1381" i="20"/>
  <c r="O1344" i="20"/>
  <c r="O1280" i="20"/>
  <c r="O1216" i="20"/>
  <c r="O1152" i="20"/>
  <c r="O1088" i="20"/>
  <c r="O1024" i="20"/>
  <c r="O960" i="20"/>
  <c r="P19" i="20" a="1"/>
  <c r="O3543" i="20"/>
  <c r="O3535" i="20"/>
  <c r="O3527" i="20"/>
  <c r="O3519" i="20"/>
  <c r="O3511" i="20"/>
  <c r="O3503" i="20"/>
  <c r="O3495" i="20"/>
  <c r="O3487" i="20"/>
  <c r="O3479" i="20"/>
  <c r="O3471" i="20"/>
  <c r="O3463" i="20"/>
  <c r="O3455" i="20"/>
  <c r="O3447" i="20"/>
  <c r="O3439" i="20"/>
  <c r="O3431" i="20"/>
  <c r="O3423" i="20"/>
  <c r="O3415" i="20"/>
  <c r="O3407" i="20"/>
  <c r="O3399" i="20"/>
  <c r="O3391" i="20"/>
  <c r="O3383" i="20"/>
  <c r="O3375" i="20"/>
  <c r="O3367" i="20"/>
  <c r="O3359" i="20"/>
  <c r="O3351" i="20"/>
  <c r="O3343" i="20"/>
  <c r="O3335" i="20"/>
  <c r="O3327" i="20"/>
  <c r="O3319" i="20"/>
  <c r="O3311" i="20"/>
  <c r="O3303" i="20"/>
  <c r="O3295" i="20"/>
  <c r="O3287" i="20"/>
  <c r="O3279" i="20"/>
  <c r="O3271" i="20"/>
  <c r="O3263" i="20"/>
  <c r="O3255" i="20"/>
  <c r="O3247" i="20"/>
  <c r="O3239" i="20"/>
  <c r="O3231" i="20"/>
  <c r="O3223" i="20"/>
  <c r="O3215" i="20"/>
  <c r="O3207" i="20"/>
  <c r="O3199" i="20"/>
  <c r="O3191" i="20"/>
  <c r="O3183" i="20"/>
  <c r="O3175" i="20"/>
  <c r="O3167" i="20"/>
  <c r="O3159" i="20"/>
  <c r="O3151" i="20"/>
  <c r="O3143" i="20"/>
  <c r="O3135" i="20"/>
  <c r="O3127" i="20"/>
  <c r="O3119" i="20"/>
  <c r="O3111" i="20"/>
  <c r="O3103" i="20"/>
  <c r="O3095" i="20"/>
  <c r="O3087" i="20"/>
  <c r="O3079" i="20"/>
  <c r="O3071" i="20"/>
  <c r="O3063" i="20"/>
  <c r="O3055" i="20"/>
  <c r="O3047" i="20"/>
  <c r="O3039" i="20"/>
  <c r="O3031" i="20"/>
  <c r="O3023" i="20"/>
  <c r="O3015" i="20"/>
  <c r="O3007" i="20"/>
  <c r="O2999" i="20"/>
  <c r="O2991" i="20"/>
  <c r="O2983" i="20"/>
  <c r="O2975" i="20"/>
  <c r="O2967" i="20"/>
  <c r="O2959" i="20"/>
  <c r="O2951" i="20"/>
  <c r="O2943" i="20"/>
  <c r="O2935" i="20"/>
  <c r="O2927" i="20"/>
  <c r="O2919" i="20"/>
  <c r="O2911" i="20"/>
  <c r="O2903" i="20"/>
  <c r="O2895" i="20"/>
  <c r="O2887" i="20"/>
  <c r="O2879" i="20"/>
  <c r="O2871" i="20"/>
  <c r="O2863" i="20"/>
  <c r="O2855" i="20"/>
  <c r="O2847" i="20"/>
  <c r="O2839" i="20"/>
  <c r="O2831" i="20"/>
  <c r="O2823" i="20"/>
  <c r="O2815" i="20"/>
  <c r="O2807" i="20"/>
  <c r="O2799" i="20"/>
  <c r="O2791" i="20"/>
  <c r="O2783" i="20"/>
  <c r="O2775" i="20"/>
  <c r="O2767" i="20"/>
  <c r="O2759" i="20"/>
  <c r="O2751" i="20"/>
  <c r="O2743" i="20"/>
  <c r="O2735" i="20"/>
  <c r="O2727" i="20"/>
  <c r="O2719" i="20"/>
  <c r="O2711" i="20"/>
  <c r="O2703" i="20"/>
  <c r="O2695" i="20"/>
  <c r="O2687" i="20"/>
  <c r="O2679" i="20"/>
  <c r="O2671" i="20"/>
  <c r="O2663" i="20"/>
  <c r="O2655" i="20"/>
  <c r="O2647" i="20"/>
  <c r="O2639" i="20"/>
  <c r="O2631" i="20"/>
  <c r="O2623" i="20"/>
  <c r="O2615" i="20"/>
  <c r="O2607" i="20"/>
  <c r="O2599" i="20"/>
  <c r="O2591" i="20"/>
  <c r="O2583" i="20"/>
  <c r="O2575" i="20"/>
  <c r="O2567" i="20"/>
  <c r="O2559" i="20"/>
  <c r="O2550" i="20"/>
  <c r="O2541" i="20"/>
  <c r="O2532" i="20"/>
  <c r="O2522" i="20"/>
  <c r="O2513" i="20"/>
  <c r="O2503" i="20"/>
  <c r="O2493" i="20"/>
  <c r="O2481" i="20"/>
  <c r="O2471" i="20"/>
  <c r="O2461" i="20"/>
  <c r="O2449" i="20"/>
  <c r="O2439" i="20"/>
  <c r="O2429" i="20"/>
  <c r="O2417" i="20"/>
  <c r="O2407" i="20"/>
  <c r="O2397" i="20"/>
  <c r="O2385" i="20"/>
  <c r="O2375" i="20"/>
  <c r="O2365" i="20"/>
  <c r="O2353" i="20"/>
  <c r="O2343" i="20"/>
  <c r="O2333" i="20"/>
  <c r="O2321" i="20"/>
  <c r="O2311" i="20"/>
  <c r="O2301" i="20"/>
  <c r="O2289" i="20"/>
  <c r="O2279" i="20"/>
  <c r="O2269" i="20"/>
  <c r="O2256" i="20"/>
  <c r="O2245" i="20"/>
  <c r="O2231" i="20"/>
  <c r="O2217" i="20"/>
  <c r="O2206" i="20"/>
  <c r="O2192" i="20"/>
  <c r="O2181" i="20"/>
  <c r="O2167" i="20"/>
  <c r="O2153" i="20"/>
  <c r="O2142" i="20"/>
  <c r="O2128" i="20"/>
  <c r="O2117" i="20"/>
  <c r="O2103" i="20"/>
  <c r="O2089" i="20"/>
  <c r="O2078" i="20"/>
  <c r="O2064" i="20"/>
  <c r="O2053" i="20"/>
  <c r="O2039" i="20"/>
  <c r="O2025" i="20"/>
  <c r="O2014" i="20"/>
  <c r="O2000" i="20"/>
  <c r="O1989" i="20"/>
  <c r="O1975" i="20"/>
  <c r="O1961" i="20"/>
  <c r="O1950" i="20"/>
  <c r="O1936" i="20"/>
  <c r="O1925" i="20"/>
  <c r="O1911" i="20"/>
  <c r="O1897" i="20"/>
  <c r="O1886" i="20"/>
  <c r="O1872" i="20"/>
  <c r="O1861" i="20"/>
  <c r="O1847" i="20"/>
  <c r="O1833" i="20"/>
  <c r="O1822" i="20"/>
  <c r="O1808" i="20"/>
  <c r="O1797" i="20"/>
  <c r="O1783" i="20"/>
  <c r="O1769" i="20"/>
  <c r="O1758" i="20"/>
  <c r="O1744" i="20"/>
  <c r="O1733" i="20"/>
  <c r="O1719" i="20"/>
  <c r="O1705" i="20"/>
  <c r="O1694" i="20"/>
  <c r="O1680" i="20"/>
  <c r="O1669" i="20"/>
  <c r="O1655" i="20"/>
  <c r="O1641" i="20"/>
  <c r="O1630" i="20"/>
  <c r="O1616" i="20"/>
  <c r="O1605" i="20"/>
  <c r="O1591" i="20"/>
  <c r="O1577" i="20"/>
  <c r="O1566" i="20"/>
  <c r="O1552" i="20"/>
  <c r="O1541" i="20"/>
  <c r="O1527" i="20"/>
  <c r="O1513" i="20"/>
  <c r="O1502" i="20"/>
  <c r="O1485" i="20"/>
  <c r="O1464" i="20"/>
  <c r="O1441" i="20"/>
  <c r="O1421" i="20"/>
  <c r="O1400" i="20"/>
  <c r="O1377" i="20"/>
  <c r="O1336" i="20"/>
  <c r="O1272" i="20"/>
  <c r="O1208" i="20"/>
  <c r="O1144" i="20"/>
  <c r="O1080" i="20"/>
  <c r="O1016" i="20"/>
  <c r="O952" i="20"/>
  <c r="O3550" i="20"/>
  <c r="O3542" i="20"/>
  <c r="O3534" i="20"/>
  <c r="O3526" i="20"/>
  <c r="O3518" i="20"/>
  <c r="O3510" i="20"/>
  <c r="O3502" i="20"/>
  <c r="O3494" i="20"/>
  <c r="O3486" i="20"/>
  <c r="O3478" i="20"/>
  <c r="O3470" i="20"/>
  <c r="O3462" i="20"/>
  <c r="O3454" i="20"/>
  <c r="O3446" i="20"/>
  <c r="O3438" i="20"/>
  <c r="O3430" i="20"/>
  <c r="O3422" i="20"/>
  <c r="O3414" i="20"/>
  <c r="O3406" i="20"/>
  <c r="O3398" i="20"/>
  <c r="O3390" i="20"/>
  <c r="O3382" i="20"/>
  <c r="O3374" i="20"/>
  <c r="O3366" i="20"/>
  <c r="O3358" i="20"/>
  <c r="O3350" i="20"/>
  <c r="O3342" i="20"/>
  <c r="O3334" i="20"/>
  <c r="O3326" i="20"/>
  <c r="O3318" i="20"/>
  <c r="O3310" i="20"/>
  <c r="O3302" i="20"/>
  <c r="O3294" i="20"/>
  <c r="O3286" i="20"/>
  <c r="O3278" i="20"/>
  <c r="O3270" i="20"/>
  <c r="O3262" i="20"/>
  <c r="O3254" i="20"/>
  <c r="O3246" i="20"/>
  <c r="O3238" i="20"/>
  <c r="O3230" i="20"/>
  <c r="O3222" i="20"/>
  <c r="O3214" i="20"/>
  <c r="O3206" i="20"/>
  <c r="O3198" i="20"/>
  <c r="O3190" i="20"/>
  <c r="O3182" i="20"/>
  <c r="O3174" i="20"/>
  <c r="O3166" i="20"/>
  <c r="O3158" i="20"/>
  <c r="O3150" i="20"/>
  <c r="O3142" i="20"/>
  <c r="O3134" i="20"/>
  <c r="O3126" i="20"/>
  <c r="O3118" i="20"/>
  <c r="O3110" i="20"/>
  <c r="O3102" i="20"/>
  <c r="O3094" i="20"/>
  <c r="O3086" i="20"/>
  <c r="O3078" i="20"/>
  <c r="O3070" i="20"/>
  <c r="O3062" i="20"/>
  <c r="O3054" i="20"/>
  <c r="O3046" i="20"/>
  <c r="O3038" i="20"/>
  <c r="O3030" i="20"/>
  <c r="O3022" i="20"/>
  <c r="O3014" i="20"/>
  <c r="O3006" i="20"/>
  <c r="O2998" i="20"/>
  <c r="O2990" i="20"/>
  <c r="O2982" i="20"/>
  <c r="O2974" i="20"/>
  <c r="O2966" i="20"/>
  <c r="O2958" i="20"/>
  <c r="O2950" i="20"/>
  <c r="O2942" i="20"/>
  <c r="O2934" i="20"/>
  <c r="O2926" i="20"/>
  <c r="O2918" i="20"/>
  <c r="O2910" i="20"/>
  <c r="O2902" i="20"/>
  <c r="O2894" i="20"/>
  <c r="O2886" i="20"/>
  <c r="O2878" i="20"/>
  <c r="O2870" i="20"/>
  <c r="O2862" i="20"/>
  <c r="O2854" i="20"/>
  <c r="O2846" i="20"/>
  <c r="O2838" i="20"/>
  <c r="O2830" i="20"/>
  <c r="O2822" i="20"/>
  <c r="O2814" i="20"/>
  <c r="O2806" i="20"/>
  <c r="O2798" i="20"/>
  <c r="O2790" i="20"/>
  <c r="O2782" i="20"/>
  <c r="O2774" i="20"/>
  <c r="O2766" i="20"/>
  <c r="O2758" i="20"/>
  <c r="O2750" i="20"/>
  <c r="O2742" i="20"/>
  <c r="O2734" i="20"/>
  <c r="O2726" i="20"/>
  <c r="O2718" i="20"/>
  <c r="O2710" i="20"/>
  <c r="O2702" i="20"/>
  <c r="O2694" i="20"/>
  <c r="O2686" i="20"/>
  <c r="O2678" i="20"/>
  <c r="O2670" i="20"/>
  <c r="O2662" i="20"/>
  <c r="O2654" i="20"/>
  <c r="O2646" i="20"/>
  <c r="O2638" i="20"/>
  <c r="O2630" i="20"/>
  <c r="O2622" i="20"/>
  <c r="O2614" i="20"/>
  <c r="O2606" i="20"/>
  <c r="O2598" i="20"/>
  <c r="O2590" i="20"/>
  <c r="O2582" i="20"/>
  <c r="O2574" i="20"/>
  <c r="O2566" i="20"/>
  <c r="O2558" i="20"/>
  <c r="O2549" i="20"/>
  <c r="O2540" i="20"/>
  <c r="O2530" i="20"/>
  <c r="O2521" i="20"/>
  <c r="O2512" i="20"/>
  <c r="O2502" i="20"/>
  <c r="O2492" i="20"/>
  <c r="O2480" i="20"/>
  <c r="O2470" i="20"/>
  <c r="O2460" i="20"/>
  <c r="O2448" i="20"/>
  <c r="O2438" i="20"/>
  <c r="O2428" i="20"/>
  <c r="O2416" i="20"/>
  <c r="O2406" i="20"/>
  <c r="O2396" i="20"/>
  <c r="O2384" i="20"/>
  <c r="O2374" i="20"/>
  <c r="O2364" i="20"/>
  <c r="O2352" i="20"/>
  <c r="O2342" i="20"/>
  <c r="O2332" i="20"/>
  <c r="O2320" i="20"/>
  <c r="O2310" i="20"/>
  <c r="O2300" i="20"/>
  <c r="O2288" i="20"/>
  <c r="O2278" i="20"/>
  <c r="O2268" i="20"/>
  <c r="O2255" i="20"/>
  <c r="O2241" i="20"/>
  <c r="O2230" i="20"/>
  <c r="O2216" i="20"/>
  <c r="O2205" i="20"/>
  <c r="O2191" i="20"/>
  <c r="O2177" i="20"/>
  <c r="O2166" i="20"/>
  <c r="O2152" i="20"/>
  <c r="O2141" i="20"/>
  <c r="O2127" i="20"/>
  <c r="O2113" i="20"/>
  <c r="O2102" i="20"/>
  <c r="O2088" i="20"/>
  <c r="O2077" i="20"/>
  <c r="O2063" i="20"/>
  <c r="O2049" i="20"/>
  <c r="O2038" i="20"/>
  <c r="O2024" i="20"/>
  <c r="O2013" i="20"/>
  <c r="O1999" i="20"/>
  <c r="O1985" i="20"/>
  <c r="O1974" i="20"/>
  <c r="O1960" i="20"/>
  <c r="O1949" i="20"/>
  <c r="O1935" i="20"/>
  <c r="O1921" i="20"/>
  <c r="O1910" i="20"/>
  <c r="O1896" i="20"/>
  <c r="O1885" i="20"/>
  <c r="O1871" i="20"/>
  <c r="O1857" i="20"/>
  <c r="O1846" i="20"/>
  <c r="O1832" i="20"/>
  <c r="O1821" i="20"/>
  <c r="O1807" i="20"/>
  <c r="O1793" i="20"/>
  <c r="O1782" i="20"/>
  <c r="O1768" i="20"/>
  <c r="O1757" i="20"/>
  <c r="O1743" i="20"/>
  <c r="O1729" i="20"/>
  <c r="O1718" i="20"/>
  <c r="O1704" i="20"/>
  <c r="O1693" i="20"/>
  <c r="O1679" i="20"/>
  <c r="O1665" i="20"/>
  <c r="O1654" i="20"/>
  <c r="O1640" i="20"/>
  <c r="O1629" i="20"/>
  <c r="O1615" i="20"/>
  <c r="O1601" i="20"/>
  <c r="O1590" i="20"/>
  <c r="O1576" i="20"/>
  <c r="O1565" i="20"/>
  <c r="O1551" i="20"/>
  <c r="O1537" i="20"/>
  <c r="O1526" i="20"/>
  <c r="O1512" i="20"/>
  <c r="O1501" i="20"/>
  <c r="O1481" i="20"/>
  <c r="O1461" i="20"/>
  <c r="O1440" i="20"/>
  <c r="O1417" i="20"/>
  <c r="O1397" i="20"/>
  <c r="O1376" i="20"/>
  <c r="O1328" i="20"/>
  <c r="O1264" i="20"/>
  <c r="O1200" i="20"/>
  <c r="O1136" i="20"/>
  <c r="O1072" i="20"/>
  <c r="O1008" i="20"/>
  <c r="O944" i="20"/>
  <c r="O3549" i="20"/>
  <c r="O3541" i="20"/>
  <c r="O3533" i="20"/>
  <c r="O3525" i="20"/>
  <c r="O3517" i="20"/>
  <c r="O3509" i="20"/>
  <c r="O3501" i="20"/>
  <c r="O3493" i="20"/>
  <c r="O3485" i="20"/>
  <c r="O3477" i="20"/>
  <c r="O3469" i="20"/>
  <c r="O3461" i="20"/>
  <c r="O3453" i="20"/>
  <c r="O3445" i="20"/>
  <c r="O3437" i="20"/>
  <c r="O3429" i="20"/>
  <c r="O3421" i="20"/>
  <c r="O3413" i="20"/>
  <c r="O3405" i="20"/>
  <c r="O3397" i="20"/>
  <c r="O3389" i="20"/>
  <c r="O3381" i="20"/>
  <c r="O3373" i="20"/>
  <c r="O3365" i="20"/>
  <c r="O3357" i="20"/>
  <c r="O3349" i="20"/>
  <c r="O3341" i="20"/>
  <c r="O3333" i="20"/>
  <c r="O3325" i="20"/>
  <c r="O3317" i="20"/>
  <c r="O3309" i="20"/>
  <c r="O3301" i="20"/>
  <c r="O3293" i="20"/>
  <c r="O3285" i="20"/>
  <c r="O3277" i="20"/>
  <c r="O3269" i="20"/>
  <c r="O3261" i="20"/>
  <c r="O3253" i="20"/>
  <c r="O3245" i="20"/>
  <c r="O3237" i="20"/>
  <c r="O3229" i="20"/>
  <c r="O3221" i="20"/>
  <c r="O3213" i="20"/>
  <c r="O3205" i="20"/>
  <c r="O3197" i="20"/>
  <c r="O3189" i="20"/>
  <c r="O3181" i="20"/>
  <c r="O3173" i="20"/>
  <c r="O3165" i="20"/>
  <c r="O3157" i="20"/>
  <c r="O3149" i="20"/>
  <c r="O3141" i="20"/>
  <c r="O3133" i="20"/>
  <c r="O3125" i="20"/>
  <c r="O3117" i="20"/>
  <c r="O3109" i="20"/>
  <c r="O3101" i="20"/>
  <c r="O3093" i="20"/>
  <c r="O3085" i="20"/>
  <c r="O3077" i="20"/>
  <c r="O3069" i="20"/>
  <c r="O3061" i="20"/>
  <c r="O3053" i="20"/>
  <c r="O3045" i="20"/>
  <c r="O3037" i="20"/>
  <c r="O3029" i="20"/>
  <c r="O3021" i="20"/>
  <c r="O3013" i="20"/>
  <c r="O3005" i="20"/>
  <c r="O2997" i="20"/>
  <c r="O2989" i="20"/>
  <c r="O2981" i="20"/>
  <c r="O2973" i="20"/>
  <c r="O2965" i="20"/>
  <c r="O2957" i="20"/>
  <c r="O2949" i="20"/>
  <c r="O2941" i="20"/>
  <c r="O2933" i="20"/>
  <c r="O2925" i="20"/>
  <c r="O2917" i="20"/>
  <c r="O2909" i="20"/>
  <c r="O2901" i="20"/>
  <c r="O2893" i="20"/>
  <c r="O2885" i="20"/>
  <c r="O2877" i="20"/>
  <c r="O2869" i="20"/>
  <c r="O2861" i="20"/>
  <c r="O2853" i="20"/>
  <c r="O2845" i="20"/>
  <c r="O2837" i="20"/>
  <c r="O2829" i="20"/>
  <c r="O2821" i="20"/>
  <c r="O2813" i="20"/>
  <c r="O2805" i="20"/>
  <c r="O2797" i="20"/>
  <c r="O2789" i="20"/>
  <c r="O2781" i="20"/>
  <c r="O2773" i="20"/>
  <c r="O2765" i="20"/>
  <c r="O2757" i="20"/>
  <c r="O2749" i="20"/>
  <c r="O2741" i="20"/>
  <c r="O2733" i="20"/>
  <c r="O2725" i="20"/>
  <c r="O2717" i="20"/>
  <c r="O2709" i="20"/>
  <c r="O2701" i="20"/>
  <c r="O2693" i="20"/>
  <c r="O2685" i="20"/>
  <c r="O2677" i="20"/>
  <c r="O2669" i="20"/>
  <c r="O2661" i="20"/>
  <c r="O2653" i="20"/>
  <c r="O2645" i="20"/>
  <c r="O2637" i="20"/>
  <c r="O2629" i="20"/>
  <c r="O2621" i="20"/>
  <c r="O2613" i="20"/>
  <c r="O2605" i="20"/>
  <c r="O2597" i="20"/>
  <c r="O2589" i="20"/>
  <c r="O2581" i="20"/>
  <c r="O2573" i="20"/>
  <c r="O2565" i="20"/>
  <c r="O2557" i="20"/>
  <c r="O2548" i="20"/>
  <c r="O2538" i="20"/>
  <c r="O2529" i="20"/>
  <c r="O2520" i="20"/>
  <c r="O2511" i="20"/>
  <c r="O2501" i="20"/>
  <c r="O2489" i="20"/>
  <c r="O2479" i="20"/>
  <c r="O2469" i="20"/>
  <c r="O2457" i="20"/>
  <c r="O2447" i="20"/>
  <c r="O2437" i="20"/>
  <c r="O2425" i="20"/>
  <c r="O2415" i="20"/>
  <c r="O2405" i="20"/>
  <c r="O2393" i="20"/>
  <c r="O2383" i="20"/>
  <c r="O2373" i="20"/>
  <c r="O2361" i="20"/>
  <c r="O2351" i="20"/>
  <c r="O2341" i="20"/>
  <c r="O2329" i="20"/>
  <c r="O2319" i="20"/>
  <c r="O2309" i="20"/>
  <c r="O2297" i="20"/>
  <c r="O2287" i="20"/>
  <c r="O2277" i="20"/>
  <c r="O2265" i="20"/>
  <c r="O2254" i="20"/>
  <c r="O2240" i="20"/>
  <c r="O2229" i="20"/>
  <c r="O2215" i="20"/>
  <c r="O2201" i="20"/>
  <c r="O2190" i="20"/>
  <c r="O2176" i="20"/>
  <c r="O2165" i="20"/>
  <c r="O2151" i="20"/>
  <c r="O2137" i="20"/>
  <c r="O2126" i="20"/>
  <c r="O2112" i="20"/>
  <c r="O2101" i="20"/>
  <c r="O2087" i="20"/>
  <c r="O2073" i="20"/>
  <c r="O2062" i="20"/>
  <c r="O2048" i="20"/>
  <c r="O2037" i="20"/>
  <c r="O2023" i="20"/>
  <c r="O2009" i="20"/>
  <c r="O1998" i="20"/>
  <c r="O1984" i="20"/>
  <c r="O1973" i="20"/>
  <c r="O1959" i="20"/>
  <c r="O1945" i="20"/>
  <c r="O1934" i="20"/>
  <c r="O1920" i="20"/>
  <c r="O1909" i="20"/>
  <c r="O1895" i="20"/>
  <c r="O1881" i="20"/>
  <c r="O1870" i="20"/>
  <c r="O1856" i="20"/>
  <c r="O1845" i="20"/>
  <c r="O1831" i="20"/>
  <c r="O1817" i="20"/>
  <c r="O1806" i="20"/>
  <c r="O1792" i="20"/>
  <c r="O1781" i="20"/>
  <c r="O1767" i="20"/>
  <c r="O1753" i="20"/>
  <c r="O1742" i="20"/>
  <c r="O1728" i="20"/>
  <c r="O1717" i="20"/>
  <c r="O1703" i="20"/>
  <c r="O1689" i="20"/>
  <c r="O1678" i="20"/>
  <c r="O1664" i="20"/>
  <c r="O1653" i="20"/>
  <c r="O1639" i="20"/>
  <c r="O1625" i="20"/>
  <c r="O1614" i="20"/>
  <c r="O1600" i="20"/>
  <c r="O1589" i="20"/>
  <c r="O1575" i="20"/>
  <c r="O1561" i="20"/>
  <c r="O1550" i="20"/>
  <c r="O1536" i="20"/>
  <c r="O1525" i="20"/>
  <c r="O1511" i="20"/>
  <c r="O1497" i="20"/>
  <c r="O1480" i="20"/>
  <c r="O1457" i="20"/>
  <c r="O1437" i="20"/>
  <c r="O1416" i="20"/>
  <c r="O1393" i="20"/>
  <c r="O1373" i="20"/>
  <c r="O1320" i="20"/>
  <c r="O1256" i="20"/>
  <c r="O1192" i="20"/>
  <c r="O1128" i="20"/>
  <c r="O1064" i="20"/>
  <c r="O1000" i="20"/>
  <c r="O936" i="20"/>
  <c r="O1369" i="20"/>
  <c r="O1361" i="20"/>
  <c r="O1353" i="20"/>
  <c r="O1345" i="20"/>
  <c r="O1337" i="20"/>
  <c r="O1329" i="20"/>
  <c r="O1321" i="20"/>
  <c r="O1313" i="20"/>
  <c r="O1305" i="20"/>
  <c r="O1297" i="20"/>
  <c r="O1289" i="20"/>
  <c r="O1281" i="20"/>
  <c r="O1273" i="20"/>
  <c r="O1265" i="20"/>
  <c r="O1257" i="20"/>
  <c r="O1249" i="20"/>
  <c r="O1241" i="20"/>
  <c r="O1233" i="20"/>
  <c r="O1225" i="20"/>
  <c r="O1217" i="20"/>
  <c r="O1209" i="20"/>
  <c r="O1201" i="20"/>
  <c r="O1193" i="20"/>
  <c r="O1185" i="20"/>
  <c r="O1177" i="20"/>
  <c r="O1169" i="20"/>
  <c r="O1161" i="20"/>
  <c r="O1153" i="20"/>
  <c r="O1145" i="20"/>
  <c r="O1137" i="20"/>
  <c r="O1129" i="20"/>
  <c r="O1121" i="20"/>
  <c r="O1113" i="20"/>
  <c r="O1105" i="20"/>
  <c r="O1097" i="20"/>
  <c r="O1089" i="20"/>
  <c r="O1081" i="20"/>
  <c r="O1073" i="20"/>
  <c r="O1065" i="20"/>
  <c r="O1057" i="20"/>
  <c r="O1049" i="20"/>
  <c r="O1041" i="20"/>
  <c r="O1033" i="20"/>
  <c r="O1025" i="20"/>
  <c r="O1017" i="20"/>
  <c r="O1009" i="20"/>
  <c r="O1001" i="20"/>
  <c r="O993" i="20"/>
  <c r="O985" i="20"/>
  <c r="O977" i="20"/>
  <c r="O969" i="20"/>
  <c r="O961" i="20"/>
  <c r="O953" i="20"/>
  <c r="O945" i="20"/>
  <c r="O937" i="20"/>
  <c r="O929" i="20"/>
  <c r="O921" i="20"/>
  <c r="O913" i="20"/>
  <c r="O905" i="20"/>
  <c r="O897" i="20"/>
  <c r="O889" i="20"/>
  <c r="O881" i="20"/>
  <c r="O873" i="20"/>
  <c r="O865" i="20"/>
  <c r="O857" i="20"/>
  <c r="O849" i="20"/>
  <c r="O841" i="20"/>
  <c r="O833" i="20"/>
  <c r="O825" i="20"/>
  <c r="O817" i="20"/>
  <c r="O809" i="20"/>
  <c r="O801" i="20"/>
  <c r="O793" i="20"/>
  <c r="O785" i="20"/>
  <c r="O777" i="20"/>
  <c r="O769" i="20"/>
  <c r="O761" i="20"/>
  <c r="O753" i="20"/>
  <c r="O745" i="20"/>
  <c r="O737" i="20"/>
  <c r="O729" i="20"/>
  <c r="O721" i="20"/>
  <c r="O713" i="20"/>
  <c r="O705" i="20"/>
  <c r="O697" i="20"/>
  <c r="O689" i="20"/>
  <c r="O681" i="20"/>
  <c r="O673" i="20"/>
  <c r="O665" i="20"/>
  <c r="O657" i="20"/>
  <c r="O649" i="20"/>
  <c r="O641" i="20"/>
  <c r="O633" i="20"/>
  <c r="O625" i="20"/>
  <c r="O617" i="20"/>
  <c r="O609" i="20"/>
  <c r="O601" i="20"/>
  <c r="O593" i="20"/>
  <c r="O585" i="20"/>
  <c r="O577" i="20"/>
  <c r="O569" i="20"/>
  <c r="O561" i="20"/>
  <c r="O553" i="20"/>
  <c r="O545" i="20"/>
  <c r="O537" i="20"/>
  <c r="O529" i="20"/>
  <c r="O521" i="20"/>
  <c r="O513" i="20"/>
  <c r="O505" i="20"/>
  <c r="O497" i="20"/>
  <c r="O489" i="20"/>
  <c r="O481" i="20"/>
  <c r="O473" i="20"/>
  <c r="O465" i="20"/>
  <c r="O457" i="20"/>
  <c r="O449" i="20"/>
  <c r="O441" i="20"/>
  <c r="O433" i="20"/>
  <c r="O425" i="20"/>
  <c r="O417" i="20"/>
  <c r="O409" i="20"/>
  <c r="O401" i="20"/>
  <c r="O393" i="20"/>
  <c r="O385" i="20"/>
  <c r="O377" i="20"/>
  <c r="O369" i="20"/>
  <c r="O361" i="20"/>
  <c r="O353" i="20"/>
  <c r="O345" i="20"/>
  <c r="O337" i="20"/>
  <c r="O329" i="20"/>
  <c r="O321" i="20"/>
  <c r="O313" i="20"/>
  <c r="O305" i="20"/>
  <c r="O297" i="20"/>
  <c r="O289" i="20"/>
  <c r="O281" i="20"/>
  <c r="O273" i="20"/>
  <c r="O265" i="20"/>
  <c r="O257" i="20"/>
  <c r="O249" i="20"/>
  <c r="O241" i="20"/>
  <c r="O233" i="20"/>
  <c r="O225" i="20"/>
  <c r="O217" i="20"/>
  <c r="O209" i="20"/>
  <c r="O201" i="20"/>
  <c r="O193" i="20"/>
  <c r="O185" i="20"/>
  <c r="O177" i="20"/>
  <c r="O169" i="20"/>
  <c r="O161" i="20"/>
  <c r="O153" i="20"/>
  <c r="O145" i="20"/>
  <c r="O137" i="20"/>
  <c r="O129" i="20"/>
  <c r="O121" i="20"/>
  <c r="O113" i="20"/>
  <c r="O105" i="20"/>
  <c r="O97" i="20"/>
  <c r="O89" i="20"/>
  <c r="O81" i="20"/>
  <c r="O73" i="20"/>
  <c r="O65" i="20"/>
  <c r="O57" i="20"/>
  <c r="O49" i="20"/>
  <c r="O41" i="20"/>
  <c r="O33" i="20"/>
  <c r="O25" i="20"/>
  <c r="O928" i="20"/>
  <c r="O920" i="20"/>
  <c r="O912" i="20"/>
  <c r="O904" i="20"/>
  <c r="O896" i="20"/>
  <c r="O888" i="20"/>
  <c r="O880" i="20"/>
  <c r="O872" i="20"/>
  <c r="O864" i="20"/>
  <c r="O856" i="20"/>
  <c r="O848" i="20"/>
  <c r="O840" i="20"/>
  <c r="O832" i="20"/>
  <c r="O824" i="20"/>
  <c r="O816" i="20"/>
  <c r="O808" i="20"/>
  <c r="O800" i="20"/>
  <c r="O792" i="20"/>
  <c r="O784" i="20"/>
  <c r="O776" i="20"/>
  <c r="O768" i="20"/>
  <c r="O760" i="20"/>
  <c r="O752" i="20"/>
  <c r="O744" i="20"/>
  <c r="O736" i="20"/>
  <c r="O728" i="20"/>
  <c r="O720" i="20"/>
  <c r="O712" i="20"/>
  <c r="O704" i="20"/>
  <c r="O696" i="20"/>
  <c r="O688" i="20"/>
  <c r="O680" i="20"/>
  <c r="O672" i="20"/>
  <c r="O664" i="20"/>
  <c r="O656" i="20"/>
  <c r="O648" i="20"/>
  <c r="O640" i="20"/>
  <c r="O632" i="20"/>
  <c r="O624" i="20"/>
  <c r="O616" i="20"/>
  <c r="O608" i="20"/>
  <c r="O600" i="20"/>
  <c r="O592" i="20"/>
  <c r="O584" i="20"/>
  <c r="O576" i="20"/>
  <c r="O568" i="20"/>
  <c r="O560" i="20"/>
  <c r="O552" i="20"/>
  <c r="O544" i="20"/>
  <c r="O536" i="20"/>
  <c r="O528" i="20"/>
  <c r="O520" i="20"/>
  <c r="O512" i="20"/>
  <c r="O504" i="20"/>
  <c r="O496" i="20"/>
  <c r="O488" i="20"/>
  <c r="O480" i="20"/>
  <c r="O472" i="20"/>
  <c r="O464" i="20"/>
  <c r="O456" i="20"/>
  <c r="O448" i="20"/>
  <c r="O440" i="20"/>
  <c r="O432" i="20"/>
  <c r="O424" i="20"/>
  <c r="O416" i="20"/>
  <c r="O408" i="20"/>
  <c r="O400" i="20"/>
  <c r="O392" i="20"/>
  <c r="O384" i="20"/>
  <c r="O376" i="20"/>
  <c r="O368" i="20"/>
  <c r="O360" i="20"/>
  <c r="O352" i="20"/>
  <c r="O344" i="20"/>
  <c r="O336" i="20"/>
  <c r="O328" i="20"/>
  <c r="O320" i="20"/>
  <c r="O312" i="20"/>
  <c r="O304" i="20"/>
  <c r="O296" i="20"/>
  <c r="O288" i="20"/>
  <c r="O280" i="20"/>
  <c r="O272" i="20"/>
  <c r="O264" i="20"/>
  <c r="O256" i="20"/>
  <c r="O248" i="20"/>
  <c r="O240" i="20"/>
  <c r="O232" i="20"/>
  <c r="O224" i="20"/>
  <c r="O216" i="20"/>
  <c r="O208" i="20"/>
  <c r="O200" i="20"/>
  <c r="O192" i="20"/>
  <c r="O184" i="20"/>
  <c r="O176" i="20"/>
  <c r="O168" i="20"/>
  <c r="O160" i="20"/>
  <c r="O152" i="20"/>
  <c r="O144" i="20"/>
  <c r="O136" i="20"/>
  <c r="O128" i="20"/>
  <c r="O120" i="20"/>
  <c r="O112" i="20"/>
  <c r="O104" i="20"/>
  <c r="O96" i="20"/>
  <c r="O88" i="20"/>
  <c r="O80" i="20"/>
  <c r="O72" i="20"/>
  <c r="O64" i="20"/>
  <c r="O56" i="20"/>
  <c r="O48" i="20"/>
  <c r="O40" i="20"/>
  <c r="O32" i="20"/>
  <c r="O24" i="20"/>
  <c r="O1487" i="20"/>
  <c r="O1479" i="20"/>
  <c r="O1471" i="20"/>
  <c r="O1463" i="20"/>
  <c r="O1455" i="20"/>
  <c r="O1447" i="20"/>
  <c r="O1439" i="20"/>
  <c r="O1431" i="20"/>
  <c r="O1423" i="20"/>
  <c r="O1415" i="20"/>
  <c r="O1407" i="20"/>
  <c r="O1399" i="20"/>
  <c r="O1391" i="20"/>
  <c r="O1383" i="20"/>
  <c r="O1375" i="20"/>
  <c r="O1367" i="20"/>
  <c r="O1359" i="20"/>
  <c r="O1351" i="20"/>
  <c r="O1343" i="20"/>
  <c r="O1335" i="20"/>
  <c r="O1327" i="20"/>
  <c r="O1319" i="20"/>
  <c r="O1311" i="20"/>
  <c r="O1303" i="20"/>
  <c r="O1295" i="20"/>
  <c r="O1287" i="20"/>
  <c r="O1279" i="20"/>
  <c r="O1271" i="20"/>
  <c r="O1263" i="20"/>
  <c r="O1255" i="20"/>
  <c r="O1247" i="20"/>
  <c r="O1239" i="20"/>
  <c r="O1231" i="20"/>
  <c r="O1223" i="20"/>
  <c r="O1215" i="20"/>
  <c r="O1207" i="20"/>
  <c r="O1199" i="20"/>
  <c r="O1191" i="20"/>
  <c r="O1183" i="20"/>
  <c r="O1175" i="20"/>
  <c r="O1167" i="20"/>
  <c r="O1159" i="20"/>
  <c r="O1151" i="20"/>
  <c r="O1143" i="20"/>
  <c r="O1135" i="20"/>
  <c r="O1127" i="20"/>
  <c r="O1119" i="20"/>
  <c r="O1111" i="20"/>
  <c r="O1103" i="20"/>
  <c r="O1095" i="20"/>
  <c r="O1087" i="20"/>
  <c r="O1079" i="20"/>
  <c r="O1071" i="20"/>
  <c r="O1063" i="20"/>
  <c r="O1055" i="20"/>
  <c r="O1047" i="20"/>
  <c r="O1039" i="20"/>
  <c r="O1031" i="20"/>
  <c r="O1023" i="20"/>
  <c r="O1015" i="20"/>
  <c r="O1007" i="20"/>
  <c r="O999" i="20"/>
  <c r="O991" i="20"/>
  <c r="O983" i="20"/>
  <c r="O975" i="20"/>
  <c r="O967" i="20"/>
  <c r="O959" i="20"/>
  <c r="O951" i="20"/>
  <c r="O943" i="20"/>
  <c r="O935" i="20"/>
  <c r="O927" i="20"/>
  <c r="O919" i="20"/>
  <c r="O911" i="20"/>
  <c r="O903" i="20"/>
  <c r="O895" i="20"/>
  <c r="O887" i="20"/>
  <c r="O879" i="20"/>
  <c r="O871" i="20"/>
  <c r="O863" i="20"/>
  <c r="O855" i="20"/>
  <c r="O847" i="20"/>
  <c r="O839" i="20"/>
  <c r="O831" i="20"/>
  <c r="O823" i="20"/>
  <c r="O815" i="20"/>
  <c r="O807" i="20"/>
  <c r="O799" i="20"/>
  <c r="O791" i="20"/>
  <c r="O783" i="20"/>
  <c r="O775" i="20"/>
  <c r="O767" i="20"/>
  <c r="O759" i="20"/>
  <c r="O751" i="20"/>
  <c r="O743" i="20"/>
  <c r="O735" i="20"/>
  <c r="O727" i="20"/>
  <c r="O719" i="20"/>
  <c r="O711" i="20"/>
  <c r="O703" i="20"/>
  <c r="O695" i="20"/>
  <c r="O687" i="20"/>
  <c r="O679" i="20"/>
  <c r="O671" i="20"/>
  <c r="O663" i="20"/>
  <c r="O655" i="20"/>
  <c r="O647" i="20"/>
  <c r="O639" i="20"/>
  <c r="O631" i="20"/>
  <c r="O623" i="20"/>
  <c r="O615" i="20"/>
  <c r="O607" i="20"/>
  <c r="O599" i="20"/>
  <c r="O591" i="20"/>
  <c r="O583" i="20"/>
  <c r="O575" i="20"/>
  <c r="O567" i="20"/>
  <c r="O559" i="20"/>
  <c r="O551" i="20"/>
  <c r="O543" i="20"/>
  <c r="O535" i="20"/>
  <c r="O527" i="20"/>
  <c r="O519" i="20"/>
  <c r="O511" i="20"/>
  <c r="O503" i="20"/>
  <c r="O495" i="20"/>
  <c r="O487" i="20"/>
  <c r="O479" i="20"/>
  <c r="O471" i="20"/>
  <c r="O463" i="20"/>
  <c r="O455" i="20"/>
  <c r="O447" i="20"/>
  <c r="O439" i="20"/>
  <c r="O431" i="20"/>
  <c r="O423" i="20"/>
  <c r="O415" i="20"/>
  <c r="O407" i="20"/>
  <c r="O399" i="20"/>
  <c r="O391" i="20"/>
  <c r="O383" i="20"/>
  <c r="O375" i="20"/>
  <c r="O367" i="20"/>
  <c r="O359" i="20"/>
  <c r="O351" i="20"/>
  <c r="O343" i="20"/>
  <c r="O335" i="20"/>
  <c r="O327" i="20"/>
  <c r="O319" i="20"/>
  <c r="O311" i="20"/>
  <c r="O303" i="20"/>
  <c r="O295" i="20"/>
  <c r="O287" i="20"/>
  <c r="O279" i="20"/>
  <c r="O271" i="20"/>
  <c r="O263" i="20"/>
  <c r="O255" i="20"/>
  <c r="O247" i="20"/>
  <c r="O239" i="20"/>
  <c r="O231" i="20"/>
  <c r="O223" i="20"/>
  <c r="O215" i="20"/>
  <c r="O207" i="20"/>
  <c r="O199" i="20"/>
  <c r="O191" i="20"/>
  <c r="O183" i="20"/>
  <c r="O175" i="20"/>
  <c r="O167" i="20"/>
  <c r="O159" i="20"/>
  <c r="O151" i="20"/>
  <c r="O143" i="20"/>
  <c r="O135" i="20"/>
  <c r="O127" i="20"/>
  <c r="O119" i="20"/>
  <c r="O111" i="20"/>
  <c r="O103" i="20"/>
  <c r="O95" i="20"/>
  <c r="O87" i="20"/>
  <c r="O79" i="20"/>
  <c r="O71" i="20"/>
  <c r="O63" i="20"/>
  <c r="O55" i="20"/>
  <c r="O47" i="20"/>
  <c r="O39" i="20"/>
  <c r="O31" i="20"/>
  <c r="O21" i="20"/>
  <c r="O1494" i="20"/>
  <c r="O1486" i="20"/>
  <c r="O1478" i="20"/>
  <c r="O1470" i="20"/>
  <c r="O1462" i="20"/>
  <c r="O1454" i="20"/>
  <c r="O1446" i="20"/>
  <c r="O1438" i="20"/>
  <c r="O1430" i="20"/>
  <c r="O1422" i="20"/>
  <c r="O1414" i="20"/>
  <c r="O1406" i="20"/>
  <c r="O1398" i="20"/>
  <c r="O1390" i="20"/>
  <c r="O1382" i="20"/>
  <c r="O1374" i="20"/>
  <c r="O1366" i="20"/>
  <c r="O1358" i="20"/>
  <c r="O1350" i="20"/>
  <c r="O1342" i="20"/>
  <c r="O1334" i="20"/>
  <c r="O1326" i="20"/>
  <c r="O1318" i="20"/>
  <c r="O1310" i="20"/>
  <c r="O1302" i="20"/>
  <c r="O1294" i="20"/>
  <c r="O1286" i="20"/>
  <c r="O1278" i="20"/>
  <c r="O1270" i="20"/>
  <c r="O1262" i="20"/>
  <c r="O1254" i="20"/>
  <c r="O1246" i="20"/>
  <c r="O1238" i="20"/>
  <c r="O1230" i="20"/>
  <c r="O1222" i="20"/>
  <c r="O1214" i="20"/>
  <c r="O1206" i="20"/>
  <c r="O1198" i="20"/>
  <c r="O1190" i="20"/>
  <c r="O1182" i="20"/>
  <c r="O1174" i="20"/>
  <c r="O1166" i="20"/>
  <c r="O1158" i="20"/>
  <c r="O1150" i="20"/>
  <c r="O1142" i="20"/>
  <c r="O1134" i="20"/>
  <c r="O1126" i="20"/>
  <c r="O1118" i="20"/>
  <c r="O1110" i="20"/>
  <c r="O1102" i="20"/>
  <c r="O1094" i="20"/>
  <c r="O1086" i="20"/>
  <c r="O1078" i="20"/>
  <c r="O1070" i="20"/>
  <c r="O1062" i="20"/>
  <c r="O1054" i="20"/>
  <c r="O1046" i="20"/>
  <c r="O1038" i="20"/>
  <c r="O1030" i="20"/>
  <c r="O1022" i="20"/>
  <c r="O1014" i="20"/>
  <c r="O1006" i="20"/>
  <c r="O998" i="20"/>
  <c r="O990" i="20"/>
  <c r="O982" i="20"/>
  <c r="O974" i="20"/>
  <c r="O966" i="20"/>
  <c r="O958" i="20"/>
  <c r="O950" i="20"/>
  <c r="O942" i="20"/>
  <c r="O934" i="20"/>
  <c r="O926" i="20"/>
  <c r="O918" i="20"/>
  <c r="O910" i="20"/>
  <c r="O902" i="20"/>
  <c r="O894" i="20"/>
  <c r="O886" i="20"/>
  <c r="O878" i="20"/>
  <c r="O870" i="20"/>
  <c r="O862" i="20"/>
  <c r="O854" i="20"/>
  <c r="O846" i="20"/>
  <c r="O838" i="20"/>
  <c r="O830" i="20"/>
  <c r="O822" i="20"/>
  <c r="O814" i="20"/>
  <c r="O806" i="20"/>
  <c r="O798" i="20"/>
  <c r="O790" i="20"/>
  <c r="O782" i="20"/>
  <c r="O774" i="20"/>
  <c r="O766" i="20"/>
  <c r="O758" i="20"/>
  <c r="O750" i="20"/>
  <c r="O742" i="20"/>
  <c r="O734" i="20"/>
  <c r="O726" i="20"/>
  <c r="O718" i="20"/>
  <c r="O710" i="20"/>
  <c r="O702" i="20"/>
  <c r="O694" i="20"/>
  <c r="O686" i="20"/>
  <c r="O678" i="20"/>
  <c r="O670" i="20"/>
  <c r="O662" i="20"/>
  <c r="O654" i="20"/>
  <c r="O646" i="20"/>
  <c r="O638" i="20"/>
  <c r="O630" i="20"/>
  <c r="O622" i="20"/>
  <c r="O614" i="20"/>
  <c r="O606" i="20"/>
  <c r="O598" i="20"/>
  <c r="O590" i="20"/>
  <c r="O582" i="20"/>
  <c r="O574" i="20"/>
  <c r="O566" i="20"/>
  <c r="O558" i="20"/>
  <c r="O550" i="20"/>
  <c r="O542" i="20"/>
  <c r="O534" i="20"/>
  <c r="O526" i="20"/>
  <c r="O518" i="20"/>
  <c r="O510" i="20"/>
  <c r="O502" i="20"/>
  <c r="O494" i="20"/>
  <c r="O486" i="20"/>
  <c r="O478" i="20"/>
  <c r="O470" i="20"/>
  <c r="O462" i="20"/>
  <c r="O454" i="20"/>
  <c r="O446" i="20"/>
  <c r="O438" i="20"/>
  <c r="O430" i="20"/>
  <c r="O422" i="20"/>
  <c r="O414" i="20"/>
  <c r="O406" i="20"/>
  <c r="O398" i="20"/>
  <c r="O390" i="20"/>
  <c r="O382" i="20"/>
  <c r="O374" i="20"/>
  <c r="O366" i="20"/>
  <c r="O358" i="20"/>
  <c r="O350" i="20"/>
  <c r="O342" i="20"/>
  <c r="O334" i="20"/>
  <c r="O326" i="20"/>
  <c r="O318" i="20"/>
  <c r="O310" i="20"/>
  <c r="O302" i="20"/>
  <c r="O294" i="20"/>
  <c r="O286" i="20"/>
  <c r="O278" i="20"/>
  <c r="O270" i="20"/>
  <c r="O262" i="20"/>
  <c r="O254" i="20"/>
  <c r="O246" i="20"/>
  <c r="O238" i="20"/>
  <c r="O230" i="20"/>
  <c r="O222" i="20"/>
  <c r="O214" i="20"/>
  <c r="O206" i="20"/>
  <c r="O198" i="20"/>
  <c r="O190" i="20"/>
  <c r="O182" i="20"/>
  <c r="O174" i="20"/>
  <c r="O166" i="20"/>
  <c r="O158" i="20"/>
  <c r="O150" i="20"/>
  <c r="O142" i="20"/>
  <c r="O134" i="20"/>
  <c r="O126" i="20"/>
  <c r="O118" i="20"/>
  <c r="O110" i="20"/>
  <c r="O102" i="20"/>
  <c r="O94" i="20"/>
  <c r="O86" i="20"/>
  <c r="O78" i="20"/>
  <c r="O70" i="20"/>
  <c r="O62" i="20"/>
  <c r="O54" i="20"/>
  <c r="O46" i="20"/>
  <c r="O38" i="20"/>
  <c r="O30" i="20"/>
  <c r="O23" i="20"/>
  <c r="O20" i="20"/>
  <c r="O1357" i="20"/>
  <c r="O1349" i="20"/>
  <c r="O1341" i="20"/>
  <c r="O1333" i="20"/>
  <c r="O1325" i="20"/>
  <c r="O1317" i="20"/>
  <c r="O1309" i="20"/>
  <c r="O1301" i="20"/>
  <c r="O1293" i="20"/>
  <c r="O1285" i="20"/>
  <c r="O1277" i="20"/>
  <c r="O1269" i="20"/>
  <c r="O1261" i="20"/>
  <c r="O1253" i="20"/>
  <c r="O1245" i="20"/>
  <c r="O1237" i="20"/>
  <c r="O1229" i="20"/>
  <c r="O1221" i="20"/>
  <c r="O1213" i="20"/>
  <c r="O1205" i="20"/>
  <c r="O1197" i="20"/>
  <c r="O1189" i="20"/>
  <c r="O1181" i="20"/>
  <c r="O1173" i="20"/>
  <c r="O1165" i="20"/>
  <c r="O1157" i="20"/>
  <c r="O1149" i="20"/>
  <c r="O1141" i="20"/>
  <c r="O1133" i="20"/>
  <c r="O1125" i="20"/>
  <c r="O1117" i="20"/>
  <c r="O1109" i="20"/>
  <c r="O1101" i="20"/>
  <c r="O1093" i="20"/>
  <c r="O1085" i="20"/>
  <c r="O1077" i="20"/>
  <c r="O1069" i="20"/>
  <c r="O1061" i="20"/>
  <c r="O1053" i="20"/>
  <c r="O1045" i="20"/>
  <c r="O1037" i="20"/>
  <c r="O1029" i="20"/>
  <c r="O1021" i="20"/>
  <c r="O1013" i="20"/>
  <c r="O1005" i="20"/>
  <c r="O997" i="20"/>
  <c r="O989" i="20"/>
  <c r="O981" i="20"/>
  <c r="O973" i="20"/>
  <c r="O965" i="20"/>
  <c r="O957" i="20"/>
  <c r="O949" i="20"/>
  <c r="O941" i="20"/>
  <c r="O933" i="20"/>
  <c r="O925" i="20"/>
  <c r="O917" i="20"/>
  <c r="O909" i="20"/>
  <c r="O901" i="20"/>
  <c r="O893" i="20"/>
  <c r="O885" i="20"/>
  <c r="O877" i="20"/>
  <c r="O869" i="20"/>
  <c r="O861" i="20"/>
  <c r="O853" i="20"/>
  <c r="O845" i="20"/>
  <c r="O837" i="20"/>
  <c r="O829" i="20"/>
  <c r="O821" i="20"/>
  <c r="O813" i="20"/>
  <c r="O805" i="20"/>
  <c r="O797" i="20"/>
  <c r="O789" i="20"/>
  <c r="O781" i="20"/>
  <c r="O773" i="20"/>
  <c r="O765" i="20"/>
  <c r="O757" i="20"/>
  <c r="O749" i="20"/>
  <c r="O741" i="20"/>
  <c r="O733" i="20"/>
  <c r="O725" i="20"/>
  <c r="O717" i="20"/>
  <c r="O709" i="20"/>
  <c r="O701" i="20"/>
  <c r="O693" i="20"/>
  <c r="O685" i="20"/>
  <c r="O677" i="20"/>
  <c r="O669" i="20"/>
  <c r="O661" i="20"/>
  <c r="O653" i="20"/>
  <c r="O645" i="20"/>
  <c r="O637" i="20"/>
  <c r="O629" i="20"/>
  <c r="O621" i="20"/>
  <c r="O613" i="20"/>
  <c r="O605" i="20"/>
  <c r="O597" i="20"/>
  <c r="O589" i="20"/>
  <c r="O581" i="20"/>
  <c r="O573" i="20"/>
  <c r="O565" i="20"/>
  <c r="O557" i="20"/>
  <c r="O549" i="20"/>
  <c r="O541" i="20"/>
  <c r="O533" i="20"/>
  <c r="O525" i="20"/>
  <c r="O517" i="20"/>
  <c r="O509" i="20"/>
  <c r="O501" i="20"/>
  <c r="O493" i="20"/>
  <c r="O485" i="20"/>
  <c r="O477" i="20"/>
  <c r="O469" i="20"/>
  <c r="O461" i="20"/>
  <c r="O453" i="20"/>
  <c r="O445" i="20"/>
  <c r="O437" i="20"/>
  <c r="O429" i="20"/>
  <c r="O421" i="20"/>
  <c r="O413" i="20"/>
  <c r="O405" i="20"/>
  <c r="O397" i="20"/>
  <c r="O389" i="20"/>
  <c r="O381" i="20"/>
  <c r="O373" i="20"/>
  <c r="O365" i="20"/>
  <c r="O357" i="20"/>
  <c r="O349" i="20"/>
  <c r="O341" i="20"/>
  <c r="O333" i="20"/>
  <c r="O325" i="20"/>
  <c r="O317" i="20"/>
  <c r="O309" i="20"/>
  <c r="O301" i="20"/>
  <c r="O293" i="20"/>
  <c r="O285" i="20"/>
  <c r="O277" i="20"/>
  <c r="O269" i="20"/>
  <c r="O261" i="20"/>
  <c r="O253" i="20"/>
  <c r="O245" i="20"/>
  <c r="O237" i="20"/>
  <c r="O229" i="20"/>
  <c r="O221" i="20"/>
  <c r="O213" i="20"/>
  <c r="O205" i="20"/>
  <c r="O197" i="20"/>
  <c r="O189" i="20"/>
  <c r="O181" i="20"/>
  <c r="O173" i="20"/>
  <c r="O165" i="20"/>
  <c r="O157" i="20"/>
  <c r="O149" i="20"/>
  <c r="O141" i="20"/>
  <c r="O133" i="20"/>
  <c r="O125" i="20"/>
  <c r="O117" i="20"/>
  <c r="O109" i="20"/>
  <c r="O101" i="20"/>
  <c r="O93" i="20"/>
  <c r="O85" i="20"/>
  <c r="O77" i="20"/>
  <c r="O69" i="20"/>
  <c r="O61" i="20"/>
  <c r="O53" i="20"/>
  <c r="O45" i="20"/>
  <c r="O37" i="20"/>
  <c r="O29" i="20"/>
  <c r="O22" i="20"/>
  <c r="O19" i="20"/>
  <c r="O2260" i="20"/>
  <c r="O2252" i="20"/>
  <c r="O2244" i="20"/>
  <c r="O2236" i="20"/>
  <c r="O2228" i="20"/>
  <c r="O2220" i="20"/>
  <c r="O2212" i="20"/>
  <c r="O2204" i="20"/>
  <c r="O2196" i="20"/>
  <c r="O2188" i="20"/>
  <c r="O2180" i="20"/>
  <c r="O2172" i="20"/>
  <c r="O2164" i="20"/>
  <c r="O2156" i="20"/>
  <c r="O2148" i="20"/>
  <c r="O2140" i="20"/>
  <c r="O2132" i="20"/>
  <c r="O2124" i="20"/>
  <c r="O2116" i="20"/>
  <c r="O2108" i="20"/>
  <c r="O2100" i="20"/>
  <c r="O2092" i="20"/>
  <c r="O2084" i="20"/>
  <c r="O2076" i="20"/>
  <c r="O2068" i="20"/>
  <c r="O2060" i="20"/>
  <c r="O2052" i="20"/>
  <c r="O2044" i="20"/>
  <c r="O2036" i="20"/>
  <c r="O2028" i="20"/>
  <c r="O2020" i="20"/>
  <c r="O2012" i="20"/>
  <c r="O2004" i="20"/>
  <c r="O1996" i="20"/>
  <c r="O1988" i="20"/>
  <c r="O1980" i="20"/>
  <c r="O1972" i="20"/>
  <c r="O1964" i="20"/>
  <c r="O1956" i="20"/>
  <c r="O1948" i="20"/>
  <c r="O1940" i="20"/>
  <c r="O1932" i="20"/>
  <c r="O1924" i="20"/>
  <c r="O1916" i="20"/>
  <c r="O1908" i="20"/>
  <c r="O1900" i="20"/>
  <c r="O1892" i="20"/>
  <c r="O1884" i="20"/>
  <c r="O1876" i="20"/>
  <c r="O1868" i="20"/>
  <c r="O1860" i="20"/>
  <c r="O1852" i="20"/>
  <c r="O1844" i="20"/>
  <c r="O1836" i="20"/>
  <c r="O1828" i="20"/>
  <c r="O1820" i="20"/>
  <c r="O1812" i="20"/>
  <c r="O1804" i="20"/>
  <c r="O1796" i="20"/>
  <c r="O1788" i="20"/>
  <c r="O1780" i="20"/>
  <c r="O1772" i="20"/>
  <c r="O1764" i="20"/>
  <c r="O1756" i="20"/>
  <c r="O1748" i="20"/>
  <c r="O1740" i="20"/>
  <c r="O1732" i="20"/>
  <c r="O1724" i="20"/>
  <c r="O1716" i="20"/>
  <c r="O1708" i="20"/>
  <c r="O1700" i="20"/>
  <c r="O1692" i="20"/>
  <c r="O1684" i="20"/>
  <c r="O1676" i="20"/>
  <c r="O1668" i="20"/>
  <c r="O1660" i="20"/>
  <c r="O1652" i="20"/>
  <c r="O1644" i="20"/>
  <c r="O1636" i="20"/>
  <c r="O1628" i="20"/>
  <c r="O1620" i="20"/>
  <c r="O1612" i="20"/>
  <c r="O1604" i="20"/>
  <c r="O1596" i="20"/>
  <c r="O1588" i="20"/>
  <c r="O1580" i="20"/>
  <c r="O1572" i="20"/>
  <c r="O1564" i="20"/>
  <c r="O1556" i="20"/>
  <c r="O1548" i="20"/>
  <c r="O1540" i="20"/>
  <c r="O1532" i="20"/>
  <c r="O1524" i="20"/>
  <c r="O1516" i="20"/>
  <c r="O1508" i="20"/>
  <c r="O1500" i="20"/>
  <c r="O1492" i="20"/>
  <c r="O1484" i="20"/>
  <c r="O1476" i="20"/>
  <c r="O1468" i="20"/>
  <c r="O1460" i="20"/>
  <c r="O1452" i="20"/>
  <c r="O1444" i="20"/>
  <c r="O1436" i="20"/>
  <c r="O1428" i="20"/>
  <c r="O1420" i="20"/>
  <c r="O1412" i="20"/>
  <c r="O1404" i="20"/>
  <c r="O1396" i="20"/>
  <c r="O1388" i="20"/>
  <c r="O1380" i="20"/>
  <c r="O1372" i="20"/>
  <c r="O1364" i="20"/>
  <c r="O1356" i="20"/>
  <c r="O1348" i="20"/>
  <c r="O1340" i="20"/>
  <c r="O1332" i="20"/>
  <c r="O1324" i="20"/>
  <c r="O1316" i="20"/>
  <c r="O1308" i="20"/>
  <c r="O1300" i="20"/>
  <c r="O1292" i="20"/>
  <c r="O1284" i="20"/>
  <c r="O1276" i="20"/>
  <c r="O1268" i="20"/>
  <c r="O1260" i="20"/>
  <c r="O1252" i="20"/>
  <c r="O1244" i="20"/>
  <c r="O1236" i="20"/>
  <c r="O1228" i="20"/>
  <c r="O1220" i="20"/>
  <c r="O1212" i="20"/>
  <c r="O1204" i="20"/>
  <c r="O1196" i="20"/>
  <c r="O1188" i="20"/>
  <c r="O1180" i="20"/>
  <c r="O1172" i="20"/>
  <c r="O1164" i="20"/>
  <c r="O1156" i="20"/>
  <c r="O1148" i="20"/>
  <c r="O1140" i="20"/>
  <c r="O1132" i="20"/>
  <c r="O1124" i="20"/>
  <c r="O1116" i="20"/>
  <c r="O1108" i="20"/>
  <c r="O1100" i="20"/>
  <c r="O1092" i="20"/>
  <c r="O1084" i="20"/>
  <c r="O1076" i="20"/>
  <c r="O1068" i="20"/>
  <c r="O1060" i="20"/>
  <c r="O1052" i="20"/>
  <c r="O1044" i="20"/>
  <c r="O1036" i="20"/>
  <c r="O1028" i="20"/>
  <c r="O1020" i="20"/>
  <c r="O1012" i="20"/>
  <c r="O1004" i="20"/>
  <c r="O996" i="20"/>
  <c r="O988" i="20"/>
  <c r="O980" i="20"/>
  <c r="O972" i="20"/>
  <c r="O964" i="20"/>
  <c r="O956" i="20"/>
  <c r="O948" i="20"/>
  <c r="O940" i="20"/>
  <c r="O932" i="20"/>
  <c r="O924" i="20"/>
  <c r="O916" i="20"/>
  <c r="O908" i="20"/>
  <c r="O900" i="20"/>
  <c r="O892" i="20"/>
  <c r="O884" i="20"/>
  <c r="O876" i="20"/>
  <c r="O868" i="20"/>
  <c r="O860" i="20"/>
  <c r="O852" i="20"/>
  <c r="O844" i="20"/>
  <c r="O836" i="20"/>
  <c r="O828" i="20"/>
  <c r="O820" i="20"/>
  <c r="O812" i="20"/>
  <c r="O804" i="20"/>
  <c r="O796" i="20"/>
  <c r="O788" i="20"/>
  <c r="O780" i="20"/>
  <c r="O772" i="20"/>
  <c r="O764" i="20"/>
  <c r="O756" i="20"/>
  <c r="O748" i="20"/>
  <c r="O740" i="20"/>
  <c r="O732" i="20"/>
  <c r="O724" i="20"/>
  <c r="O716" i="20"/>
  <c r="O708" i="20"/>
  <c r="O700" i="20"/>
  <c r="O692" i="20"/>
  <c r="O684" i="20"/>
  <c r="O676" i="20"/>
  <c r="O668" i="20"/>
  <c r="O660" i="20"/>
  <c r="O652" i="20"/>
  <c r="O644" i="20"/>
  <c r="O636" i="20"/>
  <c r="O628" i="20"/>
  <c r="O620" i="20"/>
  <c r="O612" i="20"/>
  <c r="O604" i="20"/>
  <c r="O596" i="20"/>
  <c r="O588" i="20"/>
  <c r="O580" i="20"/>
  <c r="O572" i="20"/>
  <c r="O564" i="20"/>
  <c r="O556" i="20"/>
  <c r="O548" i="20"/>
  <c r="O540" i="20"/>
  <c r="O532" i="20"/>
  <c r="O524" i="20"/>
  <c r="O516" i="20"/>
  <c r="O508" i="20"/>
  <c r="O500" i="20"/>
  <c r="O492" i="20"/>
  <c r="O484" i="20"/>
  <c r="O476" i="20"/>
  <c r="O468" i="20"/>
  <c r="O460" i="20"/>
  <c r="O452" i="20"/>
  <c r="O444" i="20"/>
  <c r="O436" i="20"/>
  <c r="O428" i="20"/>
  <c r="O420" i="20"/>
  <c r="O412" i="20"/>
  <c r="O404" i="20"/>
  <c r="O396" i="20"/>
  <c r="O388" i="20"/>
  <c r="O380" i="20"/>
  <c r="O372" i="20"/>
  <c r="O364" i="20"/>
  <c r="O356" i="20"/>
  <c r="O348" i="20"/>
  <c r="O340" i="20"/>
  <c r="O332" i="20"/>
  <c r="O324" i="20"/>
  <c r="O316" i="20"/>
  <c r="O308" i="20"/>
  <c r="O300" i="20"/>
  <c r="O292" i="20"/>
  <c r="O284" i="20"/>
  <c r="O276" i="20"/>
  <c r="O268" i="20"/>
  <c r="O260" i="20"/>
  <c r="O252" i="20"/>
  <c r="O244" i="20"/>
  <c r="O236" i="20"/>
  <c r="O228" i="20"/>
  <c r="O220" i="20"/>
  <c r="O212" i="20"/>
  <c r="O204" i="20"/>
  <c r="O196" i="20"/>
  <c r="O188" i="20"/>
  <c r="O180" i="20"/>
  <c r="O172" i="20"/>
  <c r="O164" i="20"/>
  <c r="O156" i="20"/>
  <c r="O148" i="20"/>
  <c r="O140" i="20"/>
  <c r="O132" i="20"/>
  <c r="O124" i="20"/>
  <c r="O116" i="20"/>
  <c r="O108" i="20"/>
  <c r="O100" i="20"/>
  <c r="O92" i="20"/>
  <c r="O84" i="20"/>
  <c r="O76" i="20"/>
  <c r="O68" i="20"/>
  <c r="O60" i="20"/>
  <c r="O52" i="20"/>
  <c r="O44" i="20"/>
  <c r="O36" i="20"/>
  <c r="O28" i="20"/>
  <c r="O2555" i="20"/>
  <c r="O2547" i="20"/>
  <c r="O2539" i="20"/>
  <c r="O2531" i="20"/>
  <c r="O2523" i="20"/>
  <c r="O2515" i="20"/>
  <c r="O2507" i="20"/>
  <c r="O2499" i="20"/>
  <c r="O2491" i="20"/>
  <c r="O2483" i="20"/>
  <c r="O2475" i="20"/>
  <c r="O2467" i="20"/>
  <c r="O2459" i="20"/>
  <c r="O2451" i="20"/>
  <c r="O2443" i="20"/>
  <c r="O2435" i="20"/>
  <c r="O2427" i="20"/>
  <c r="O2419" i="20"/>
  <c r="O2411" i="20"/>
  <c r="O2403" i="20"/>
  <c r="O2395" i="20"/>
  <c r="O2387" i="20"/>
  <c r="O2379" i="20"/>
  <c r="O2371" i="20"/>
  <c r="O2363" i="20"/>
  <c r="O2355" i="20"/>
  <c r="O2347" i="20"/>
  <c r="O2339" i="20"/>
  <c r="O2331" i="20"/>
  <c r="O2323" i="20"/>
  <c r="O2315" i="20"/>
  <c r="O2307" i="20"/>
  <c r="O2299" i="20"/>
  <c r="O2291" i="20"/>
  <c r="O2283" i="20"/>
  <c r="O2275" i="20"/>
  <c r="O2267" i="20"/>
  <c r="O2259" i="20"/>
  <c r="O2251" i="20"/>
  <c r="O2243" i="20"/>
  <c r="O2235" i="20"/>
  <c r="O2227" i="20"/>
  <c r="O2219" i="20"/>
  <c r="O2211" i="20"/>
  <c r="O2203" i="20"/>
  <c r="O2195" i="20"/>
  <c r="O2187" i="20"/>
  <c r="O2179" i="20"/>
  <c r="O2171" i="20"/>
  <c r="O2163" i="20"/>
  <c r="O2155" i="20"/>
  <c r="O2147" i="20"/>
  <c r="O2139" i="20"/>
  <c r="O2131" i="20"/>
  <c r="O2123" i="20"/>
  <c r="O2115" i="20"/>
  <c r="O2107" i="20"/>
  <c r="O2099" i="20"/>
  <c r="O2091" i="20"/>
  <c r="O2083" i="20"/>
  <c r="O2075" i="20"/>
  <c r="O2067" i="20"/>
  <c r="O2059" i="20"/>
  <c r="O2051" i="20"/>
  <c r="O2043" i="20"/>
  <c r="O2035" i="20"/>
  <c r="O2027" i="20"/>
  <c r="O2019" i="20"/>
  <c r="O2011" i="20"/>
  <c r="O2003" i="20"/>
  <c r="O1995" i="20"/>
  <c r="O1987" i="20"/>
  <c r="O1979" i="20"/>
  <c r="O1971" i="20"/>
  <c r="O1963" i="20"/>
  <c r="O1955" i="20"/>
  <c r="O1947" i="20"/>
  <c r="O1939" i="20"/>
  <c r="O1931" i="20"/>
  <c r="O1923" i="20"/>
  <c r="O1915" i="20"/>
  <c r="O1907" i="20"/>
  <c r="O1899" i="20"/>
  <c r="O1891" i="20"/>
  <c r="O1883" i="20"/>
  <c r="O1875" i="20"/>
  <c r="O1867" i="20"/>
  <c r="O1859" i="20"/>
  <c r="O1851" i="20"/>
  <c r="O1843" i="20"/>
  <c r="O1835" i="20"/>
  <c r="O1827" i="20"/>
  <c r="O1819" i="20"/>
  <c r="O1811" i="20"/>
  <c r="O1803" i="20"/>
  <c r="O1795" i="20"/>
  <c r="O1787" i="20"/>
  <c r="O1779" i="20"/>
  <c r="O1771" i="20"/>
  <c r="O1763" i="20"/>
  <c r="O1755" i="20"/>
  <c r="O1747" i="20"/>
  <c r="O1739" i="20"/>
  <c r="O1731" i="20"/>
  <c r="O1723" i="20"/>
  <c r="O1715" i="20"/>
  <c r="O1707" i="20"/>
  <c r="O1699" i="20"/>
  <c r="O1691" i="20"/>
  <c r="O1683" i="20"/>
  <c r="O1675" i="20"/>
  <c r="O1667" i="20"/>
  <c r="O1659" i="20"/>
  <c r="O1651" i="20"/>
  <c r="O1643" i="20"/>
  <c r="O1635" i="20"/>
  <c r="O1627" i="20"/>
  <c r="O1619" i="20"/>
  <c r="O1611" i="20"/>
  <c r="O1603" i="20"/>
  <c r="O1595" i="20"/>
  <c r="O1587" i="20"/>
  <c r="O1579" i="20"/>
  <c r="O1571" i="20"/>
  <c r="O1563" i="20"/>
  <c r="O1555" i="20"/>
  <c r="O1547" i="20"/>
  <c r="O1539" i="20"/>
  <c r="O1531" i="20"/>
  <c r="O1523" i="20"/>
  <c r="O1515" i="20"/>
  <c r="O1507" i="20"/>
  <c r="O1499" i="20"/>
  <c r="O1491" i="20"/>
  <c r="O1483" i="20"/>
  <c r="O1475" i="20"/>
  <c r="O1467" i="20"/>
  <c r="O1459" i="20"/>
  <c r="O1451" i="20"/>
  <c r="O1443" i="20"/>
  <c r="O1435" i="20"/>
  <c r="O1427" i="20"/>
  <c r="O1419" i="20"/>
  <c r="O1411" i="20"/>
  <c r="O1403" i="20"/>
  <c r="O1395" i="20"/>
  <c r="O1387" i="20"/>
  <c r="O1379" i="20"/>
  <c r="O1371" i="20"/>
  <c r="O1363" i="20"/>
  <c r="O1355" i="20"/>
  <c r="O1347" i="20"/>
  <c r="O1339" i="20"/>
  <c r="O1331" i="20"/>
  <c r="O1323" i="20"/>
  <c r="O1315" i="20"/>
  <c r="O1307" i="20"/>
  <c r="O1299" i="20"/>
  <c r="O1291" i="20"/>
  <c r="O1283" i="20"/>
  <c r="O1275" i="20"/>
  <c r="O1267" i="20"/>
  <c r="O1259" i="20"/>
  <c r="O1251" i="20"/>
  <c r="O1243" i="20"/>
  <c r="O1235" i="20"/>
  <c r="O1227" i="20"/>
  <c r="O1219" i="20"/>
  <c r="O1211" i="20"/>
  <c r="O1203" i="20"/>
  <c r="O1195" i="20"/>
  <c r="O1187" i="20"/>
  <c r="O1179" i="20"/>
  <c r="O1171" i="20"/>
  <c r="O1163" i="20"/>
  <c r="O1155" i="20"/>
  <c r="O1147" i="20"/>
  <c r="O1139" i="20"/>
  <c r="O1131" i="20"/>
  <c r="O1123" i="20"/>
  <c r="O1115" i="20"/>
  <c r="O1107" i="20"/>
  <c r="O1099" i="20"/>
  <c r="O1091" i="20"/>
  <c r="O1083" i="20"/>
  <c r="O1075" i="20"/>
  <c r="O1067" i="20"/>
  <c r="O1059" i="20"/>
  <c r="O1051" i="20"/>
  <c r="O1043" i="20"/>
  <c r="O1035" i="20"/>
  <c r="O1027" i="20"/>
  <c r="O1019" i="20"/>
  <c r="O1011" i="20"/>
  <c r="O1003" i="20"/>
  <c r="O995" i="20"/>
  <c r="O987" i="20"/>
  <c r="O979" i="20"/>
  <c r="O971" i="20"/>
  <c r="O963" i="20"/>
  <c r="O955" i="20"/>
  <c r="O947" i="20"/>
  <c r="O939" i="20"/>
  <c r="O931" i="20"/>
  <c r="O923" i="20"/>
  <c r="O915" i="20"/>
  <c r="O907" i="20"/>
  <c r="O899" i="20"/>
  <c r="O891" i="20"/>
  <c r="O883" i="20"/>
  <c r="O875" i="20"/>
  <c r="O867" i="20"/>
  <c r="O859" i="20"/>
  <c r="O851" i="20"/>
  <c r="O843" i="20"/>
  <c r="O835" i="20"/>
  <c r="O827" i="20"/>
  <c r="O819" i="20"/>
  <c r="O811" i="20"/>
  <c r="O803" i="20"/>
  <c r="O795" i="20"/>
  <c r="O787" i="20"/>
  <c r="O779" i="20"/>
  <c r="O771" i="20"/>
  <c r="O763" i="20"/>
  <c r="O755" i="20"/>
  <c r="O747" i="20"/>
  <c r="O739" i="20"/>
  <c r="O731" i="20"/>
  <c r="O723" i="20"/>
  <c r="O715" i="20"/>
  <c r="O707" i="20"/>
  <c r="O699" i="20"/>
  <c r="O691" i="20"/>
  <c r="O683" i="20"/>
  <c r="O675" i="20"/>
  <c r="O667" i="20"/>
  <c r="O659" i="20"/>
  <c r="O651" i="20"/>
  <c r="O643" i="20"/>
  <c r="O635" i="20"/>
  <c r="O627" i="20"/>
  <c r="O619" i="20"/>
  <c r="O611" i="20"/>
  <c r="O603" i="20"/>
  <c r="O595" i="20"/>
  <c r="O587" i="20"/>
  <c r="O579" i="20"/>
  <c r="O571" i="20"/>
  <c r="O563" i="20"/>
  <c r="O555" i="20"/>
  <c r="O547" i="20"/>
  <c r="O539" i="20"/>
  <c r="O531" i="20"/>
  <c r="O523" i="20"/>
  <c r="O515" i="20"/>
  <c r="O507" i="20"/>
  <c r="O499" i="20"/>
  <c r="O491" i="20"/>
  <c r="O483" i="20"/>
  <c r="O475" i="20"/>
  <c r="O467" i="20"/>
  <c r="O459" i="20"/>
  <c r="O451" i="20"/>
  <c r="O443" i="20"/>
  <c r="O435" i="20"/>
  <c r="O427" i="20"/>
  <c r="O419" i="20"/>
  <c r="O411" i="20"/>
  <c r="O403" i="20"/>
  <c r="O395" i="20"/>
  <c r="O387" i="20"/>
  <c r="O379" i="20"/>
  <c r="O371" i="20"/>
  <c r="O363" i="20"/>
  <c r="O355" i="20"/>
  <c r="O347" i="20"/>
  <c r="O339" i="20"/>
  <c r="O331" i="20"/>
  <c r="O323" i="20"/>
  <c r="O315" i="20"/>
  <c r="O307" i="20"/>
  <c r="O299" i="20"/>
  <c r="O291" i="20"/>
  <c r="O283" i="20"/>
  <c r="O275" i="20"/>
  <c r="O267" i="20"/>
  <c r="O259" i="20"/>
  <c r="O251" i="20"/>
  <c r="O243" i="20"/>
  <c r="O235" i="20"/>
  <c r="O227" i="20"/>
  <c r="O219" i="20"/>
  <c r="O211" i="20"/>
  <c r="O203" i="20"/>
  <c r="O195" i="20"/>
  <c r="O187" i="20"/>
  <c r="O179" i="20"/>
  <c r="O171" i="20"/>
  <c r="O163" i="20"/>
  <c r="O155" i="20"/>
  <c r="O147" i="20"/>
  <c r="O139" i="20"/>
  <c r="O131" i="20"/>
  <c r="O123" i="20"/>
  <c r="O115" i="20"/>
  <c r="O107" i="20"/>
  <c r="O99" i="20"/>
  <c r="O91" i="20"/>
  <c r="O83" i="20"/>
  <c r="O75" i="20"/>
  <c r="O67" i="20"/>
  <c r="O59" i="20"/>
  <c r="O51" i="20"/>
  <c r="O43" i="20"/>
  <c r="O35" i="20"/>
  <c r="O27" i="20"/>
  <c r="O2506" i="20"/>
  <c r="O2498" i="20"/>
  <c r="O2490" i="20"/>
  <c r="O2482" i="20"/>
  <c r="O2474" i="20"/>
  <c r="O2466" i="20"/>
  <c r="O2458" i="20"/>
  <c r="O2450" i="20"/>
  <c r="O2442" i="20"/>
  <c r="O2434" i="20"/>
  <c r="O2426" i="20"/>
  <c r="O2418" i="20"/>
  <c r="O2410" i="20"/>
  <c r="O2402" i="20"/>
  <c r="O2394" i="20"/>
  <c r="O2386" i="20"/>
  <c r="O2378" i="20"/>
  <c r="O2370" i="20"/>
  <c r="O2362" i="20"/>
  <c r="O2354" i="20"/>
  <c r="O2346" i="20"/>
  <c r="O2338" i="20"/>
  <c r="O2330" i="20"/>
  <c r="O2322" i="20"/>
  <c r="O2314" i="20"/>
  <c r="O2306" i="20"/>
  <c r="O2298" i="20"/>
  <c r="O2290" i="20"/>
  <c r="O2282" i="20"/>
  <c r="O2274" i="20"/>
  <c r="O2266" i="20"/>
  <c r="O2258" i="20"/>
  <c r="O2250" i="20"/>
  <c r="O2242" i="20"/>
  <c r="O2234" i="20"/>
  <c r="O2226" i="20"/>
  <c r="O2218" i="20"/>
  <c r="O2210" i="20"/>
  <c r="O2202" i="20"/>
  <c r="O2194" i="20"/>
  <c r="O2186" i="20"/>
  <c r="O2178" i="20"/>
  <c r="O2170" i="20"/>
  <c r="O2162" i="20"/>
  <c r="O2154" i="20"/>
  <c r="O2146" i="20"/>
  <c r="O2138" i="20"/>
  <c r="O2130" i="20"/>
  <c r="O2122" i="20"/>
  <c r="O2114" i="20"/>
  <c r="O2106" i="20"/>
  <c r="O2098" i="20"/>
  <c r="O2090" i="20"/>
  <c r="O2082" i="20"/>
  <c r="O2074" i="20"/>
  <c r="O2066" i="20"/>
  <c r="O2058" i="20"/>
  <c r="O2050" i="20"/>
  <c r="O2042" i="20"/>
  <c r="O2034" i="20"/>
  <c r="O2026" i="20"/>
  <c r="O2018" i="20"/>
  <c r="O2010" i="20"/>
  <c r="O2002" i="20"/>
  <c r="O1994" i="20"/>
  <c r="O1986" i="20"/>
  <c r="O1978" i="20"/>
  <c r="O1970" i="20"/>
  <c r="O1962" i="20"/>
  <c r="O1954" i="20"/>
  <c r="O1946" i="20"/>
  <c r="O1938" i="20"/>
  <c r="O1930" i="20"/>
  <c r="O1922" i="20"/>
  <c r="O1914" i="20"/>
  <c r="O1906" i="20"/>
  <c r="O1898" i="20"/>
  <c r="O1890" i="20"/>
  <c r="O1882" i="20"/>
  <c r="O1874" i="20"/>
  <c r="O1866" i="20"/>
  <c r="O1858" i="20"/>
  <c r="O1850" i="20"/>
  <c r="O1842" i="20"/>
  <c r="O1834" i="20"/>
  <c r="O1826" i="20"/>
  <c r="O1818" i="20"/>
  <c r="O1810" i="20"/>
  <c r="O1802" i="20"/>
  <c r="O1794" i="20"/>
  <c r="O1786" i="20"/>
  <c r="O1778" i="20"/>
  <c r="O1770" i="20"/>
  <c r="O1762" i="20"/>
  <c r="O1754" i="20"/>
  <c r="O1746" i="20"/>
  <c r="O1738" i="20"/>
  <c r="O1730" i="20"/>
  <c r="O1722" i="20"/>
  <c r="O1714" i="20"/>
  <c r="O1706" i="20"/>
  <c r="O1698" i="20"/>
  <c r="O1690" i="20"/>
  <c r="O1682" i="20"/>
  <c r="O1674" i="20"/>
  <c r="O1666" i="20"/>
  <c r="O1658" i="20"/>
  <c r="O1650" i="20"/>
  <c r="O1642" i="20"/>
  <c r="O1634" i="20"/>
  <c r="O1626" i="20"/>
  <c r="O1618" i="20"/>
  <c r="O1610" i="20"/>
  <c r="O1602" i="20"/>
  <c r="O1594" i="20"/>
  <c r="O1586" i="20"/>
  <c r="O1578" i="20"/>
  <c r="O1570" i="20"/>
  <c r="O1562" i="20"/>
  <c r="O1554" i="20"/>
  <c r="O1546" i="20"/>
  <c r="O1538" i="20"/>
  <c r="O1530" i="20"/>
  <c r="O1522" i="20"/>
  <c r="O1514" i="20"/>
  <c r="O1506" i="20"/>
  <c r="O1498" i="20"/>
  <c r="O1490" i="20"/>
  <c r="O1482" i="20"/>
  <c r="O1474" i="20"/>
  <c r="O1466" i="20"/>
  <c r="O1458" i="20"/>
  <c r="O1450" i="20"/>
  <c r="O1442" i="20"/>
  <c r="O1434" i="20"/>
  <c r="O1426" i="20"/>
  <c r="O1418" i="20"/>
  <c r="O1410" i="20"/>
  <c r="O1402" i="20"/>
  <c r="O1394" i="20"/>
  <c r="O1386" i="20"/>
  <c r="O1378" i="20"/>
  <c r="O1370" i="20"/>
  <c r="O1362" i="20"/>
  <c r="O1354" i="20"/>
  <c r="O1346" i="20"/>
  <c r="O1338" i="20"/>
  <c r="O1330" i="20"/>
  <c r="O1322" i="20"/>
  <c r="O1314" i="20"/>
  <c r="O1306" i="20"/>
  <c r="O1298" i="20"/>
  <c r="O1290" i="20"/>
  <c r="O1282" i="20"/>
  <c r="O1274" i="20"/>
  <c r="O1266" i="20"/>
  <c r="O1258" i="20"/>
  <c r="O1250" i="20"/>
  <c r="O1242" i="20"/>
  <c r="O1234" i="20"/>
  <c r="O1226" i="20"/>
  <c r="O1218" i="20"/>
  <c r="O1210" i="20"/>
  <c r="O1202" i="20"/>
  <c r="O1194" i="20"/>
  <c r="O1186" i="20"/>
  <c r="O1178" i="20"/>
  <c r="O1170" i="20"/>
  <c r="O1162" i="20"/>
  <c r="O1154" i="20"/>
  <c r="O1146" i="20"/>
  <c r="O1138" i="20"/>
  <c r="O1130" i="20"/>
  <c r="O1122" i="20"/>
  <c r="O1114" i="20"/>
  <c r="O1106" i="20"/>
  <c r="O1098" i="20"/>
  <c r="O1090" i="20"/>
  <c r="O1082" i="20"/>
  <c r="O1074" i="20"/>
  <c r="O1066" i="20"/>
  <c r="O1058" i="20"/>
  <c r="O1050" i="20"/>
  <c r="O1042" i="20"/>
  <c r="O1034" i="20"/>
  <c r="O1026" i="20"/>
  <c r="O1018" i="20"/>
  <c r="O1010" i="20"/>
  <c r="O1002" i="20"/>
  <c r="O994" i="20"/>
  <c r="O986" i="20"/>
  <c r="O978" i="20"/>
  <c r="O970" i="20"/>
  <c r="O962" i="20"/>
  <c r="O954" i="20"/>
  <c r="O946" i="20"/>
  <c r="O938" i="20"/>
  <c r="O930" i="20"/>
  <c r="O922" i="20"/>
  <c r="O914" i="20"/>
  <c r="O906" i="20"/>
  <c r="O898" i="20"/>
  <c r="O890" i="20"/>
  <c r="O882" i="20"/>
  <c r="O874" i="20"/>
  <c r="O866" i="20"/>
  <c r="O858" i="20"/>
  <c r="O850" i="20"/>
  <c r="O842" i="20"/>
  <c r="O834" i="20"/>
  <c r="O826" i="20"/>
  <c r="O818" i="20"/>
  <c r="O810" i="20"/>
  <c r="O802" i="20"/>
  <c r="O794" i="20"/>
  <c r="O786" i="20"/>
  <c r="O778" i="20"/>
  <c r="O770" i="20"/>
  <c r="O762" i="20"/>
  <c r="O754" i="20"/>
  <c r="O746" i="20"/>
  <c r="O738" i="20"/>
  <c r="O730" i="20"/>
  <c r="O722" i="20"/>
  <c r="O714" i="20"/>
  <c r="O706" i="20"/>
  <c r="O698" i="20"/>
  <c r="O690" i="20"/>
  <c r="O682" i="20"/>
  <c r="O674" i="20"/>
  <c r="O666" i="20"/>
  <c r="O658" i="20"/>
  <c r="O650" i="20"/>
  <c r="O642" i="20"/>
  <c r="O634" i="20"/>
  <c r="O626" i="20"/>
  <c r="O618" i="20"/>
  <c r="O610" i="20"/>
  <c r="O602" i="20"/>
  <c r="O594" i="20"/>
  <c r="O586" i="20"/>
  <c r="O578" i="20"/>
  <c r="O570" i="20"/>
  <c r="O562" i="20"/>
  <c r="O554" i="20"/>
  <c r="O546" i="20"/>
  <c r="O538" i="20"/>
  <c r="O530" i="20"/>
  <c r="O522" i="20"/>
  <c r="O514" i="20"/>
  <c r="O506" i="20"/>
  <c r="O498" i="20"/>
  <c r="O490" i="20"/>
  <c r="O482" i="20"/>
  <c r="O474" i="20"/>
  <c r="O466" i="20"/>
  <c r="O458" i="20"/>
  <c r="O450" i="20"/>
  <c r="O442" i="20"/>
  <c r="O434" i="20"/>
  <c r="O426" i="20"/>
  <c r="O418" i="20"/>
  <c r="O410" i="20"/>
  <c r="O402" i="20"/>
  <c r="O394" i="20"/>
  <c r="O386" i="20"/>
  <c r="O378" i="20"/>
  <c r="O370" i="20"/>
  <c r="O362" i="20"/>
  <c r="O354" i="20"/>
  <c r="O346" i="20"/>
  <c r="O338" i="20"/>
  <c r="O330" i="20"/>
  <c r="O322" i="20"/>
  <c r="O314" i="20"/>
  <c r="O306" i="20"/>
  <c r="O298" i="20"/>
  <c r="O290" i="20"/>
  <c r="O282" i="20"/>
  <c r="O274" i="20"/>
  <c r="O266" i="20"/>
  <c r="O258" i="20"/>
  <c r="O250" i="20"/>
  <c r="O242" i="20"/>
  <c r="O234" i="20"/>
  <c r="O226" i="20"/>
  <c r="O218" i="20"/>
  <c r="O210" i="20"/>
  <c r="O202" i="20"/>
  <c r="O194" i="20"/>
  <c r="O186" i="20"/>
  <c r="O178" i="20"/>
  <c r="O170" i="20"/>
  <c r="O162" i="20"/>
  <c r="O154" i="20"/>
  <c r="O146" i="20"/>
  <c r="O138" i="20"/>
  <c r="O130" i="20"/>
  <c r="O122" i="20"/>
  <c r="O114" i="20"/>
  <c r="O106" i="20"/>
  <c r="O98" i="20"/>
  <c r="O90" i="20"/>
  <c r="O82" i="20"/>
  <c r="O74" i="20"/>
  <c r="O66" i="20"/>
  <c r="O58" i="20"/>
  <c r="O50" i="20"/>
  <c r="O42" i="20"/>
  <c r="O34" i="20"/>
  <c r="O26" i="20"/>
  <c r="Q12" i="16"/>
  <c r="Q13" i="16"/>
  <c r="Q11" i="16"/>
  <c r="Q34" i="16"/>
  <c r="Q24" i="16"/>
  <c r="Q15" i="16"/>
  <c r="Q6" i="16"/>
  <c r="Q28" i="16"/>
  <c r="Q18" i="16"/>
  <c r="Q37" i="16"/>
  <c r="Q39" i="16"/>
  <c r="Q31" i="16"/>
  <c r="Q27" i="16"/>
  <c r="Q36" i="16"/>
  <c r="Q29" i="16"/>
  <c r="Q21" i="16"/>
  <c r="Q33" i="16"/>
  <c r="Q20" i="16"/>
  <c r="Q30" i="16"/>
  <c r="Q35" i="16"/>
  <c r="Q9" i="16"/>
  <c r="Q4" i="16"/>
  <c r="Q23" i="16"/>
  <c r="Q38" i="16"/>
  <c r="Q16" i="16"/>
  <c r="Q26" i="16"/>
  <c r="Q25" i="16"/>
  <c r="Q3" i="16"/>
  <c r="Q40" i="16"/>
  <c r="Q22" i="16"/>
  <c r="Q19" i="16"/>
  <c r="Q8" i="16"/>
  <c r="Q32" i="16"/>
  <c r="Q17" i="16"/>
  <c r="Q10" i="16"/>
  <c r="Q14" i="16"/>
  <c r="Q41" i="16"/>
  <c r="Q5" i="16"/>
  <c r="Q7" i="16"/>
  <c r="E3" i="20" l="1"/>
  <c r="E4" i="20"/>
  <c r="E8" i="20"/>
  <c r="E13" i="20"/>
  <c r="E14" i="20"/>
  <c r="E12" i="20"/>
  <c r="E5" i="20"/>
  <c r="E9" i="20"/>
  <c r="E15" i="20"/>
  <c r="E10" i="20"/>
  <c r="E16" i="20"/>
  <c r="E7" i="20"/>
  <c r="E11" i="20"/>
  <c r="E6" i="20"/>
  <c r="P2339" i="20"/>
  <c r="P1533" i="20"/>
  <c r="P713" i="20"/>
  <c r="P3184" i="20"/>
  <c r="P3203" i="20"/>
  <c r="P2939" i="20"/>
  <c r="P3093" i="20"/>
  <c r="P3510" i="20"/>
  <c r="P830" i="20"/>
  <c r="P2063" i="20"/>
  <c r="P114" i="20"/>
  <c r="P2251" i="20"/>
  <c r="P2455" i="20"/>
  <c r="P229" i="20"/>
  <c r="P926" i="20"/>
  <c r="P1431" i="20"/>
  <c r="P1914" i="20"/>
  <c r="P2800" i="20"/>
  <c r="P1160" i="20"/>
  <c r="P2732" i="20"/>
  <c r="P1721" i="20"/>
  <c r="P2152" i="20"/>
  <c r="P2094" i="20"/>
  <c r="P2416" i="20"/>
  <c r="P2557" i="20"/>
  <c r="P2945" i="20"/>
  <c r="P2114" i="20"/>
  <c r="P1191" i="20"/>
  <c r="P808" i="20"/>
  <c r="P3229" i="20"/>
  <c r="P2644" i="20"/>
  <c r="P820" i="20"/>
  <c r="P1331" i="20"/>
  <c r="P1495" i="20"/>
  <c r="P770" i="20"/>
  <c r="P1650" i="20"/>
  <c r="P2522" i="20"/>
  <c r="P1037" i="20"/>
  <c r="P1804" i="20"/>
  <c r="P456" i="20"/>
  <c r="P1403" i="20"/>
  <c r="P576" i="20"/>
  <c r="P3191" i="20"/>
  <c r="P3307" i="20"/>
  <c r="P937" i="20"/>
  <c r="P337" i="20"/>
  <c r="P2386" i="20"/>
  <c r="P3547" i="20"/>
  <c r="P3201" i="20"/>
  <c r="P771" i="20"/>
  <c r="P260" i="20"/>
  <c r="P1773" i="20"/>
  <c r="P3182" i="20"/>
  <c r="P2751" i="20"/>
  <c r="P1840" i="20"/>
  <c r="P523" i="20"/>
  <c r="P2825" i="20"/>
  <c r="P516" i="20"/>
  <c r="P33" i="20"/>
  <c r="P3408" i="20"/>
  <c r="P1118" i="20"/>
  <c r="P1392" i="20"/>
  <c r="P2627" i="20"/>
  <c r="P134" i="20"/>
  <c r="P62" i="20"/>
  <c r="P1244" i="20"/>
  <c r="P418" i="20"/>
  <c r="P2990" i="20"/>
  <c r="P638" i="20"/>
  <c r="P1619" i="20"/>
  <c r="P676" i="20"/>
  <c r="P2871" i="20"/>
  <c r="P3119" i="20"/>
  <c r="P2145" i="20"/>
  <c r="P1997" i="20"/>
  <c r="P1865" i="20"/>
  <c r="P2767" i="20"/>
  <c r="P460" i="20"/>
  <c r="P667" i="20"/>
  <c r="P570" i="20"/>
  <c r="P554" i="20"/>
  <c r="P2818" i="20"/>
  <c r="P593" i="20"/>
  <c r="P1389" i="20"/>
  <c r="P155" i="20"/>
  <c r="P1222" i="20"/>
  <c r="P1885" i="20"/>
  <c r="P1524" i="20"/>
  <c r="P1562" i="20"/>
  <c r="P3251" i="20"/>
  <c r="P1348" i="20"/>
  <c r="P2439" i="20"/>
  <c r="P3409" i="20"/>
  <c r="P1528" i="20"/>
  <c r="P696" i="20"/>
  <c r="P1599" i="20"/>
  <c r="P2850" i="20"/>
  <c r="P2607" i="20"/>
  <c r="P2085" i="20"/>
  <c r="P231" i="20"/>
  <c r="P709" i="20"/>
  <c r="P3274" i="20"/>
  <c r="P2996" i="20"/>
  <c r="P2704" i="20"/>
  <c r="P1199" i="20"/>
  <c r="P1955" i="20"/>
  <c r="P1806" i="20"/>
  <c r="P2253" i="20"/>
  <c r="P1382" i="20"/>
  <c r="P3215" i="20"/>
  <c r="P1821" i="20"/>
  <c r="P1366" i="20"/>
  <c r="P2020" i="20"/>
  <c r="P3362" i="20"/>
  <c r="P1455" i="20"/>
  <c r="P2668" i="20"/>
  <c r="P787" i="20"/>
  <c r="P3427" i="20"/>
  <c r="P3423" i="20"/>
  <c r="P221" i="20"/>
  <c r="P729" i="20"/>
  <c r="P2874" i="20"/>
  <c r="P3017" i="20"/>
  <c r="P2068" i="20"/>
  <c r="P432" i="20"/>
  <c r="P3484" i="20"/>
  <c r="P441" i="20"/>
  <c r="P1451" i="20"/>
  <c r="P795" i="20"/>
  <c r="P1268" i="20"/>
  <c r="P40" i="20"/>
  <c r="P3043" i="20"/>
  <c r="P1751" i="20"/>
  <c r="P407" i="20"/>
  <c r="P2726" i="20"/>
  <c r="P3436" i="20"/>
  <c r="P2799" i="20"/>
  <c r="P53" i="20"/>
  <c r="P2510" i="20"/>
  <c r="P2331" i="20"/>
  <c r="P424" i="20"/>
  <c r="P538" i="20"/>
  <c r="P131" i="20"/>
  <c r="P1139" i="20"/>
  <c r="P341" i="20"/>
  <c r="P1423" i="20"/>
  <c r="P3018" i="20"/>
  <c r="P3377" i="20"/>
  <c r="P143" i="20"/>
  <c r="P3390" i="20"/>
  <c r="P415" i="20"/>
  <c r="P1927" i="20"/>
  <c r="P1949" i="20"/>
  <c r="P1203" i="20"/>
  <c r="P1842" i="20"/>
  <c r="P1861" i="20"/>
  <c r="P2932" i="20"/>
  <c r="P2454" i="20"/>
  <c r="P3260" i="20"/>
  <c r="P3375" i="20"/>
  <c r="P2489" i="20"/>
  <c r="P3052" i="20"/>
  <c r="P1809" i="20"/>
  <c r="P2190" i="20"/>
  <c r="P1592" i="20"/>
  <c r="P2863" i="20"/>
  <c r="P1211" i="20"/>
  <c r="P2376" i="20"/>
  <c r="P1385" i="20"/>
  <c r="P1387" i="20"/>
  <c r="P1710" i="20"/>
  <c r="P1564" i="20"/>
  <c r="P931" i="20"/>
  <c r="P2846" i="20"/>
  <c r="P1656" i="20"/>
  <c r="P1035" i="20"/>
  <c r="P1659" i="20"/>
  <c r="P1242" i="20"/>
  <c r="P2495" i="20"/>
  <c r="P1934" i="20"/>
  <c r="P2919" i="20"/>
  <c r="P1028" i="20"/>
  <c r="P2466" i="20"/>
  <c r="P1482" i="20"/>
  <c r="P2127" i="20"/>
  <c r="P1616" i="20"/>
  <c r="P3173" i="20"/>
  <c r="P1447" i="20"/>
  <c r="P277" i="20"/>
  <c r="P2778" i="20"/>
  <c r="P2987" i="20"/>
  <c r="P1197" i="20"/>
  <c r="P2715" i="20"/>
  <c r="P3442" i="20"/>
  <c r="P3262" i="20"/>
  <c r="P139" i="20"/>
  <c r="P3405" i="20"/>
  <c r="P3142" i="20"/>
  <c r="P140" i="20"/>
  <c r="P2430" i="20"/>
  <c r="P1097" i="20"/>
  <c r="P2795" i="20"/>
  <c r="P401" i="20"/>
  <c r="P3449" i="20"/>
  <c r="P1962" i="20"/>
  <c r="P1119" i="20"/>
  <c r="P3337" i="20"/>
  <c r="P1965" i="20"/>
  <c r="P3060" i="20"/>
  <c r="P3079" i="20"/>
  <c r="P1475" i="20"/>
  <c r="P3549" i="20"/>
  <c r="P164" i="20"/>
  <c r="P2711" i="20"/>
  <c r="P2941" i="20"/>
  <c r="P2270" i="20"/>
  <c r="P1776" i="20"/>
  <c r="P707" i="20"/>
  <c r="P19" i="20"/>
  <c r="P2734" i="20"/>
  <c r="P480" i="20"/>
  <c r="P2196" i="20"/>
  <c r="P944" i="20"/>
  <c r="P1342" i="20"/>
  <c r="P3088" i="20"/>
  <c r="P3311" i="20"/>
  <c r="P1878" i="20"/>
  <c r="P3364" i="20"/>
  <c r="P1181" i="20"/>
  <c r="P2180" i="20"/>
  <c r="P73" i="20"/>
  <c r="P3195" i="20"/>
  <c r="P1549" i="20"/>
  <c r="P503" i="20"/>
  <c r="P850" i="20"/>
  <c r="P2413" i="20"/>
  <c r="P2027" i="20"/>
  <c r="P744" i="20"/>
  <c r="P3171" i="20"/>
  <c r="P757" i="20"/>
  <c r="P3233" i="20"/>
  <c r="P1868" i="20"/>
  <c r="P2133" i="20"/>
  <c r="P2157" i="20"/>
  <c r="P1948" i="20"/>
  <c r="P954" i="20"/>
  <c r="P2506" i="20"/>
  <c r="P1226" i="20"/>
  <c r="P2060" i="20"/>
  <c r="P2992" i="20"/>
  <c r="P1755" i="20"/>
  <c r="P544" i="20"/>
  <c r="P990" i="20"/>
  <c r="P1983" i="20"/>
  <c r="P311" i="20"/>
  <c r="P1152" i="20"/>
  <c r="P2126" i="20"/>
  <c r="P611" i="20"/>
  <c r="P2575" i="20"/>
  <c r="P1623" i="20"/>
  <c r="P3012" i="20"/>
  <c r="P1309" i="20"/>
  <c r="P2165" i="20"/>
  <c r="P2741" i="20"/>
  <c r="P841" i="20"/>
  <c r="P1000" i="20"/>
  <c r="P2521" i="20"/>
  <c r="P2160" i="20"/>
  <c r="P2077" i="20"/>
  <c r="P1694" i="20"/>
  <c r="P2580" i="20"/>
  <c r="P106" i="20"/>
  <c r="P288" i="20"/>
  <c r="P978" i="20"/>
  <c r="P3121" i="20"/>
  <c r="P2480" i="20"/>
  <c r="P776" i="20"/>
  <c r="P1201" i="20"/>
  <c r="P840" i="20"/>
  <c r="P1235" i="20"/>
  <c r="P273" i="20"/>
  <c r="P2095" i="20"/>
  <c r="P3046" i="20"/>
  <c r="P3450" i="20"/>
  <c r="P2754" i="20"/>
  <c r="P1410" i="20"/>
  <c r="P253" i="20"/>
  <c r="P749" i="20"/>
  <c r="P514" i="20"/>
  <c r="P1149" i="20"/>
  <c r="P2535" i="20"/>
  <c r="P448" i="20"/>
  <c r="P3118" i="20"/>
  <c r="P1856" i="20"/>
  <c r="P789" i="20"/>
  <c r="P819" i="20"/>
  <c r="P1461" i="20"/>
  <c r="P2045" i="20"/>
  <c r="P317" i="20"/>
  <c r="P1636" i="20"/>
  <c r="P42" i="20"/>
  <c r="P2248" i="20"/>
  <c r="P2081" i="20"/>
  <c r="P3453" i="20"/>
  <c r="P1080" i="20"/>
  <c r="P178" i="20"/>
  <c r="P2254" i="20"/>
  <c r="P2791" i="20"/>
  <c r="P2464" i="20"/>
  <c r="P1094" i="20"/>
  <c r="P3402" i="20"/>
  <c r="P2191" i="20"/>
  <c r="P3123" i="20"/>
  <c r="P88" i="20"/>
  <c r="P1229" i="20"/>
  <c r="P2721" i="20"/>
  <c r="P2478" i="20"/>
  <c r="P385" i="20"/>
  <c r="P2561" i="20"/>
  <c r="P412" i="20"/>
  <c r="P2391" i="20"/>
  <c r="P843" i="20"/>
  <c r="P2239" i="20"/>
  <c r="P168" i="20"/>
  <c r="P3536" i="20"/>
  <c r="P61" i="20"/>
  <c r="P1578" i="20"/>
  <c r="P1594" i="20"/>
  <c r="P2902" i="20"/>
  <c r="P2232" i="20"/>
  <c r="P44" i="20"/>
  <c r="P980" i="20"/>
  <c r="P2853" i="20"/>
  <c r="P1231" i="20"/>
  <c r="P2819" i="20"/>
  <c r="P3371" i="20"/>
  <c r="P2824" i="20"/>
  <c r="P2648" i="20"/>
  <c r="P1569" i="20"/>
  <c r="P150" i="20"/>
  <c r="P186" i="20"/>
  <c r="P2117" i="20"/>
  <c r="P1695" i="20"/>
  <c r="P2884" i="20"/>
  <c r="P454" i="20"/>
  <c r="P693" i="20"/>
  <c r="P2531" i="20"/>
  <c r="P578" i="20"/>
  <c r="P2727" i="20"/>
  <c r="P3468" i="20"/>
  <c r="P2684" i="20"/>
  <c r="P91" i="20"/>
  <c r="P2201" i="20"/>
  <c r="P2682" i="20"/>
  <c r="P124" i="20"/>
  <c r="P1604" i="20"/>
  <c r="P3516" i="20"/>
  <c r="P1072" i="20"/>
  <c r="P2382" i="20"/>
  <c r="P227" i="20"/>
  <c r="P396" i="20"/>
  <c r="P1390" i="20"/>
  <c r="P889" i="20"/>
  <c r="P1219" i="20"/>
  <c r="P2226" i="20"/>
  <c r="P2963" i="20"/>
  <c r="P3129" i="20"/>
  <c r="P3333" i="20"/>
  <c r="P700" i="20"/>
  <c r="P3265" i="20"/>
  <c r="P2098" i="20"/>
  <c r="P1974" i="20"/>
  <c r="P414" i="20"/>
  <c r="P1195" i="20"/>
  <c r="P2640" i="20"/>
  <c r="P580" i="20"/>
  <c r="P3276" i="20"/>
  <c r="P1735" i="20"/>
  <c r="P257" i="20"/>
  <c r="P1620" i="20"/>
  <c r="P592" i="20"/>
  <c r="P2604" i="20"/>
  <c r="P3232" i="20"/>
  <c r="P2249" i="20"/>
  <c r="P3546" i="20"/>
  <c r="P747" i="20"/>
  <c r="P71" i="20"/>
  <c r="P179" i="20"/>
  <c r="P1540" i="20"/>
  <c r="P3024" i="20"/>
  <c r="P28" i="20"/>
  <c r="P2798" i="20"/>
  <c r="P1297" i="20"/>
  <c r="P2240" i="20"/>
  <c r="P450" i="20"/>
  <c r="P123" i="20"/>
  <c r="P1783" i="20"/>
  <c r="P2539" i="20"/>
  <c r="P1767" i="20"/>
  <c r="P585" i="20"/>
  <c r="P372" i="20"/>
  <c r="P623" i="20"/>
  <c r="P2873" i="20"/>
  <c r="P733" i="20"/>
  <c r="P3212" i="20"/>
  <c r="P156" i="20"/>
  <c r="P487" i="20"/>
  <c r="P1740" i="20"/>
  <c r="P2293" i="20"/>
  <c r="P1488" i="20"/>
  <c r="P2663" i="20"/>
  <c r="P2023" i="20"/>
  <c r="P2025" i="20"/>
  <c r="P1156" i="20"/>
  <c r="P3047" i="20"/>
  <c r="P2341" i="20"/>
  <c r="P2425" i="20"/>
  <c r="P3422" i="20"/>
  <c r="P1506" i="20"/>
  <c r="P1902" i="20"/>
  <c r="P537" i="20"/>
  <c r="P1516" i="20"/>
  <c r="P827" i="20"/>
  <c r="P467" i="20"/>
  <c r="P1896" i="20"/>
  <c r="P3149" i="20"/>
  <c r="P3513" i="20"/>
  <c r="P2194" i="20"/>
  <c r="P1653" i="20"/>
  <c r="P3529" i="20"/>
  <c r="P1358" i="20"/>
  <c r="P2796" i="20"/>
  <c r="P469" i="20"/>
  <c r="P2245" i="20"/>
  <c r="P1063" i="20"/>
  <c r="P1125" i="20"/>
  <c r="P2001" i="20"/>
  <c r="P1625" i="20"/>
  <c r="P2369" i="20"/>
  <c r="P2276" i="20"/>
  <c r="P2287" i="20"/>
  <c r="P3090" i="20"/>
  <c r="P2658" i="20"/>
  <c r="P1812" i="20"/>
  <c r="P1281" i="20"/>
  <c r="P2286" i="20"/>
  <c r="P2671" i="20"/>
  <c r="P1483" i="20"/>
  <c r="P1871" i="20"/>
  <c r="P793" i="20"/>
  <c r="P2397" i="20"/>
  <c r="P509" i="20"/>
  <c r="P177" i="20"/>
  <c r="P474" i="20"/>
  <c r="P3245" i="20"/>
  <c r="P1670" i="20"/>
  <c r="P422" i="20"/>
  <c r="P1598" i="20"/>
  <c r="P552" i="20"/>
  <c r="P1608" i="20"/>
  <c r="P426" i="20"/>
  <c r="P1935" i="20"/>
  <c r="P2806" i="20"/>
  <c r="P1577" i="20"/>
  <c r="P550" i="20"/>
  <c r="P141" i="20"/>
  <c r="P2675" i="20"/>
  <c r="P133" i="20"/>
  <c r="P1076" i="20"/>
  <c r="P3367" i="20"/>
  <c r="P2279" i="20"/>
  <c r="P1818" i="20"/>
  <c r="P1371" i="20"/>
  <c r="P2183" i="20"/>
  <c r="P2041" i="20"/>
  <c r="P206" i="20"/>
  <c r="P267" i="20"/>
  <c r="P2720" i="20"/>
  <c r="P461" i="20"/>
  <c r="P2849" i="20"/>
  <c r="P225" i="20"/>
  <c r="P1686" i="20"/>
  <c r="P1121" i="20"/>
  <c r="P1708" i="20"/>
  <c r="P2500" i="20"/>
  <c r="P2813" i="20"/>
  <c r="P249" i="20"/>
  <c r="P2558" i="20"/>
  <c r="P3116" i="20"/>
  <c r="P1032" i="20"/>
  <c r="P2938" i="20"/>
  <c r="P1688" i="20"/>
  <c r="P1828" i="20"/>
  <c r="P1652" i="20"/>
  <c r="P568" i="20"/>
  <c r="P127" i="20"/>
  <c r="P1065" i="20"/>
  <c r="P563" i="20"/>
  <c r="P224" i="20"/>
  <c r="P2432" i="20"/>
  <c r="P1042" i="20"/>
  <c r="P475" i="20"/>
  <c r="P2691" i="20"/>
  <c r="P3072" i="20"/>
  <c r="P2764" i="20"/>
  <c r="P2638" i="20"/>
  <c r="P2179" i="20"/>
  <c r="P406" i="20"/>
  <c r="P3459" i="20"/>
  <c r="P2035" i="20"/>
  <c r="P2976" i="20"/>
  <c r="P148" i="20"/>
  <c r="P2860" i="20"/>
  <c r="P2135" i="20"/>
  <c r="P1290" i="20"/>
  <c r="P2129" i="20"/>
  <c r="P116" i="20"/>
  <c r="P1921" i="20"/>
  <c r="P2710" i="20"/>
  <c r="P1321" i="20"/>
  <c r="P462" i="20"/>
  <c r="P2124" i="20"/>
  <c r="P477" i="20"/>
  <c r="P1264" i="20"/>
  <c r="P1089" i="20"/>
  <c r="P3466" i="20"/>
  <c r="P2854" i="20"/>
  <c r="P1628" i="20"/>
  <c r="P3503" i="20"/>
  <c r="P1709" i="20"/>
  <c r="P3533" i="20"/>
  <c r="P989" i="20"/>
  <c r="P1351" i="20"/>
  <c r="P3207" i="20"/>
  <c r="P1294" i="20"/>
  <c r="P1541" i="20"/>
  <c r="P2032" i="20"/>
  <c r="P1378" i="20"/>
  <c r="P2329" i="20"/>
  <c r="P2200" i="20"/>
  <c r="P801" i="20"/>
  <c r="P2559" i="20"/>
  <c r="P1537" i="20"/>
  <c r="P529" i="20"/>
  <c r="P3175" i="20"/>
  <c r="P3056" i="20"/>
  <c r="P197" i="20"/>
  <c r="P3202" i="20"/>
  <c r="P3117" i="20"/>
  <c r="P3253" i="20"/>
  <c r="P247" i="20"/>
  <c r="P2355" i="20"/>
  <c r="P316" i="20"/>
  <c r="P2414" i="20"/>
  <c r="P2002" i="20"/>
  <c r="P2326" i="20"/>
  <c r="P1501" i="20"/>
  <c r="P1234" i="20"/>
  <c r="P2096" i="20"/>
  <c r="P1055" i="20"/>
  <c r="P1434" i="20"/>
  <c r="P1368" i="20"/>
  <c r="P1452" i="20"/>
  <c r="P1345" i="20"/>
  <c r="P828" i="20"/>
  <c r="P1637" i="20"/>
  <c r="P949" i="20"/>
  <c r="P1805" i="20"/>
  <c r="P74" i="20"/>
  <c r="P1474" i="20"/>
  <c r="P791" i="20"/>
  <c r="P2214" i="20"/>
  <c r="P274" i="20"/>
  <c r="P1877" i="20"/>
  <c r="P530" i="20"/>
  <c r="P1396" i="20"/>
  <c r="P2520" i="20"/>
  <c r="P963" i="20"/>
  <c r="P1894" i="20"/>
  <c r="P3019" i="20"/>
  <c r="P1490" i="20"/>
  <c r="P1030" i="20"/>
  <c r="P679" i="20"/>
  <c r="P3438" i="20"/>
  <c r="P632" i="20"/>
  <c r="P1420" i="20"/>
  <c r="P387" i="20"/>
  <c r="P2440" i="20"/>
  <c r="P444" i="20"/>
  <c r="P2647" i="20"/>
  <c r="P3199" i="20"/>
  <c r="P835" i="20"/>
  <c r="P2476" i="20"/>
  <c r="P3368" i="20"/>
  <c r="P1521" i="20"/>
  <c r="P2441" i="20"/>
  <c r="P2075" i="20"/>
  <c r="P3022" i="20"/>
  <c r="P1831" i="20"/>
  <c r="P682" i="20"/>
  <c r="P1866" i="20"/>
  <c r="P2748" i="20"/>
  <c r="P1968" i="20"/>
  <c r="P85" i="20"/>
  <c r="P1044" i="20"/>
  <c r="P2452" i="20"/>
  <c r="P3314" i="20"/>
  <c r="P855" i="20"/>
  <c r="P1349" i="20"/>
  <c r="P701" i="20"/>
  <c r="P2415" i="20"/>
  <c r="P2832" i="20"/>
  <c r="P394" i="20"/>
  <c r="P1736" i="20"/>
  <c r="P822" i="20"/>
  <c r="P2912" i="20"/>
  <c r="P3037" i="20"/>
  <c r="P948" i="20"/>
  <c r="P1630" i="20"/>
  <c r="P481" i="20"/>
  <c r="P3002" i="20"/>
  <c r="P3035" i="20"/>
  <c r="P654" i="20"/>
  <c r="P3148" i="20"/>
  <c r="P894" i="20"/>
  <c r="P3270" i="20"/>
  <c r="P280" i="20"/>
  <c r="P2974" i="20"/>
  <c r="P458" i="20"/>
  <c r="P1922" i="20"/>
  <c r="P1373" i="20"/>
  <c r="P3478" i="20"/>
  <c r="P1369" i="20"/>
  <c r="P2209" i="20"/>
  <c r="P635" i="20"/>
  <c r="P1587" i="20"/>
  <c r="P1360" i="20"/>
  <c r="P1339" i="20"/>
  <c r="P342" i="20"/>
  <c r="P2486" i="20"/>
  <c r="P3384" i="20"/>
  <c r="P2300" i="20"/>
  <c r="P157" i="20"/>
  <c r="P3483" i="20"/>
  <c r="P1678" i="20"/>
  <c r="P1067" i="20"/>
  <c r="P1546" i="20"/>
  <c r="P3285" i="20"/>
  <c r="P3015" i="20"/>
  <c r="P1217" i="20"/>
  <c r="P671" i="20"/>
  <c r="P811" i="20"/>
  <c r="P3312" i="20"/>
  <c r="P261" i="20"/>
  <c r="P2555" i="20"/>
  <c r="P2257" i="20"/>
  <c r="P107" i="20"/>
  <c r="P413" i="20"/>
  <c r="P202" i="20"/>
  <c r="P2364" i="20"/>
  <c r="P3458" i="20"/>
  <c r="P2598" i="20"/>
  <c r="P1467" i="20"/>
  <c r="P927" i="20"/>
  <c r="P1777" i="20"/>
  <c r="P57" i="20"/>
  <c r="P2903" i="20"/>
  <c r="P2344" i="20"/>
  <c r="P553" i="20"/>
  <c r="P291" i="20"/>
  <c r="P2428" i="20"/>
  <c r="P160" i="20"/>
  <c r="P2784" i="20"/>
  <c r="P1731" i="20"/>
  <c r="P1829" i="20"/>
  <c r="P3325" i="20"/>
  <c r="P2431" i="20"/>
  <c r="P3230" i="20"/>
  <c r="P3162" i="20"/>
  <c r="P845" i="20"/>
  <c r="P2807" i="20"/>
  <c r="P2646" i="20"/>
  <c r="P1054" i="20"/>
  <c r="P191" i="20"/>
  <c r="P2357" i="20"/>
  <c r="P2262" i="20"/>
  <c r="P428" i="20"/>
  <c r="P3030" i="20"/>
  <c r="P2238" i="20"/>
  <c r="P2809" i="20"/>
  <c r="P184" i="20"/>
  <c r="P3097" i="20"/>
  <c r="P574" i="20"/>
  <c r="P1111" i="20"/>
  <c r="P507" i="20"/>
  <c r="P1098" i="20"/>
  <c r="P1749" i="20"/>
  <c r="P1324" i="20"/>
  <c r="P215" i="20"/>
  <c r="P3126" i="20"/>
  <c r="P2292" i="20"/>
  <c r="P203" i="20"/>
  <c r="P78" i="20"/>
  <c r="P2332" i="20"/>
  <c r="P2515" i="20"/>
  <c r="P2933" i="20"/>
  <c r="P1772" i="20"/>
  <c r="P860" i="20"/>
  <c r="P2610" i="20"/>
  <c r="P1931" i="20"/>
  <c r="P1570" i="20"/>
  <c r="P1542" i="20"/>
  <c r="P82" i="20"/>
  <c r="P1180" i="20"/>
  <c r="P2628" i="20"/>
  <c r="P370" i="20"/>
  <c r="P2868" i="20"/>
  <c r="P3432" i="20"/>
  <c r="P2956" i="20"/>
  <c r="P2910" i="20"/>
  <c r="P1004" i="20"/>
  <c r="P1561" i="20"/>
  <c r="P421" i="20"/>
  <c r="P615" i="20"/>
  <c r="P211" i="20"/>
  <c r="P2427" i="20"/>
  <c r="P599" i="20"/>
  <c r="P2677" i="20"/>
  <c r="P1669" i="20"/>
  <c r="P1314" i="20"/>
  <c r="P2445" i="20"/>
  <c r="P2274" i="20"/>
  <c r="P2594" i="20"/>
  <c r="P2986" i="20"/>
  <c r="P662" i="20"/>
  <c r="P2666" i="20"/>
  <c r="P24" i="20"/>
  <c r="P3278" i="20"/>
  <c r="P754" i="20"/>
  <c r="P3517" i="20"/>
  <c r="P3223" i="20"/>
  <c r="P449" i="20"/>
  <c r="P832" i="20"/>
  <c r="P2012" i="20"/>
  <c r="P1763" i="20"/>
  <c r="P2574" i="20"/>
  <c r="P1597" i="20"/>
  <c r="P2953" i="20"/>
  <c r="P2735" i="20"/>
  <c r="P2752" i="20"/>
  <c r="P2516" i="20"/>
  <c r="P192" i="20"/>
  <c r="P1108" i="20"/>
  <c r="P2681" i="20"/>
  <c r="P2563" i="20"/>
  <c r="P992" i="20"/>
  <c r="P2913" i="20"/>
  <c r="P1438" i="20"/>
  <c r="P2333" i="20"/>
  <c r="P874" i="20"/>
  <c r="P223" i="20"/>
  <c r="P1584" i="20"/>
  <c r="P2013" i="20"/>
  <c r="P2810" i="20"/>
  <c r="P2051" i="20"/>
  <c r="P1161" i="20"/>
  <c r="P3277" i="20"/>
  <c r="P2319" i="20"/>
  <c r="P3051" i="20"/>
  <c r="P1823" i="20"/>
  <c r="P1589" i="20"/>
  <c r="P1499" i="20"/>
  <c r="P3268" i="20"/>
  <c r="P2109" i="20"/>
  <c r="P610" i="20"/>
  <c r="P2087" i="20"/>
  <c r="P971" i="20"/>
  <c r="P3295" i="20"/>
  <c r="P877" i="20"/>
  <c r="P1559" i="20"/>
  <c r="P1185" i="20"/>
  <c r="P379" i="20"/>
  <c r="P985" i="20"/>
  <c r="P616" i="20"/>
  <c r="P930" i="20"/>
  <c r="P1629" i="20"/>
  <c r="P1956" i="20"/>
  <c r="P1316" i="20"/>
  <c r="P2793" i="20"/>
  <c r="P3187" i="20"/>
  <c r="P347" i="20"/>
  <c r="P2650" i="20"/>
  <c r="P3470" i="20"/>
  <c r="P2667" i="20"/>
  <c r="P3413" i="20"/>
  <c r="P1223" i="20"/>
  <c r="P2554" i="20"/>
  <c r="P2779" i="20"/>
  <c r="P1816" i="20"/>
  <c r="P1643" i="20"/>
  <c r="P572" i="20"/>
  <c r="P950" i="20"/>
  <c r="P1679" i="20"/>
  <c r="P1713" i="20"/>
  <c r="P1572" i="20"/>
  <c r="P2707" i="20"/>
  <c r="P586" i="20"/>
  <c r="P89" i="20"/>
  <c r="P2830" i="20"/>
  <c r="P2948" i="20"/>
  <c r="P2612" i="20"/>
  <c r="P2891" i="20"/>
  <c r="P956" i="20"/>
  <c r="P2479" i="20"/>
  <c r="P3417" i="20"/>
  <c r="P476" i="20"/>
  <c r="P919" i="20"/>
  <c r="P2400" i="20"/>
  <c r="P689" i="20"/>
  <c r="P1791" i="20"/>
  <c r="P1685" i="20"/>
  <c r="P967" i="20"/>
  <c r="P3010" i="20"/>
  <c r="P1998" i="20"/>
  <c r="P912" i="20"/>
  <c r="P1250" i="20"/>
  <c r="P716" i="20"/>
  <c r="P1272" i="20"/>
  <c r="P3140" i="20"/>
  <c r="P3115" i="20"/>
  <c r="P2173" i="20"/>
  <c r="P149" i="20"/>
  <c r="P2733" i="20"/>
  <c r="P2346" i="20"/>
  <c r="P20" i="20"/>
  <c r="P2643" i="20"/>
  <c r="P39" i="20"/>
  <c r="P397" i="20"/>
  <c r="P782" i="20"/>
  <c r="P2387" i="20"/>
  <c r="P2670" i="20"/>
  <c r="P1582" i="20"/>
  <c r="P1343" i="20"/>
  <c r="P2264" i="20"/>
  <c r="P1087" i="20"/>
  <c r="P1285" i="20"/>
  <c r="P2210" i="20"/>
  <c r="P1391" i="20"/>
  <c r="P1978" i="20"/>
  <c r="P2898" i="20"/>
  <c r="P3061" i="20"/>
  <c r="P938" i="20"/>
  <c r="P1825" i="20"/>
  <c r="P2690" i="20"/>
  <c r="P314" i="20"/>
  <c r="P3241" i="20"/>
  <c r="P3135" i="20"/>
  <c r="P305" i="20"/>
  <c r="P1026" i="20"/>
  <c r="P706" i="20"/>
  <c r="P2215" i="20"/>
  <c r="P935" i="20"/>
  <c r="P97" i="20"/>
  <c r="P1933" i="20"/>
  <c r="P622" i="20"/>
  <c r="P1051" i="20"/>
  <c r="P661" i="20"/>
  <c r="P2887" i="20"/>
  <c r="P3382" i="20"/>
  <c r="P2356" i="20"/>
  <c r="P1275" i="20"/>
  <c r="P2543" i="20"/>
  <c r="P1207" i="20"/>
  <c r="P3188" i="20"/>
  <c r="P2660" i="20"/>
  <c r="P3208" i="20"/>
  <c r="P1715" i="20"/>
  <c r="P213" i="20"/>
  <c r="P1101" i="20"/>
  <c r="P3094" i="20"/>
  <c r="P378" i="20"/>
  <c r="P1560" i="20"/>
  <c r="P75" i="20"/>
  <c r="P1183" i="20"/>
  <c r="P21" i="20"/>
  <c r="P955" i="20"/>
  <c r="P559" i="20"/>
  <c r="P1208" i="20"/>
  <c r="P3153" i="20"/>
  <c r="P1302" i="20"/>
  <c r="P2372" i="20"/>
  <c r="P286" i="20"/>
  <c r="P590" i="20"/>
  <c r="P1186" i="20"/>
  <c r="P1892" i="20"/>
  <c r="P2560" i="20"/>
  <c r="P3394" i="20"/>
  <c r="P2831" i="20"/>
  <c r="P2453" i="20"/>
  <c r="P173" i="20"/>
  <c r="P873" i="20"/>
  <c r="P3376" i="20"/>
  <c r="P2481" i="20"/>
  <c r="P3120" i="20"/>
  <c r="P3526" i="20"/>
  <c r="P2211" i="20"/>
  <c r="P2749" i="20"/>
  <c r="P1439" i="20"/>
  <c r="P3086" i="20"/>
  <c r="P1430" i="20"/>
  <c r="P560" i="20"/>
  <c r="P784" i="20"/>
  <c r="P1954" i="20"/>
  <c r="P2599" i="20"/>
  <c r="P399" i="20"/>
  <c r="P2827" i="20"/>
  <c r="P1337" i="20"/>
  <c r="P2122" i="20"/>
  <c r="P2777" i="20"/>
  <c r="P2794" i="20"/>
  <c r="P1507" i="20"/>
  <c r="P1261" i="20"/>
  <c r="P1510" i="20"/>
  <c r="P46" i="20"/>
  <c r="P1810" i="20"/>
  <c r="P3372" i="20"/>
  <c r="P1323" i="20"/>
  <c r="P2046" i="20"/>
  <c r="P1493" i="20"/>
  <c r="P1313" i="20"/>
  <c r="P605" i="20"/>
  <c r="P3023" i="20"/>
  <c r="P2645" i="20"/>
  <c r="P3103" i="20"/>
  <c r="P964" i="20"/>
  <c r="P1143" i="20"/>
  <c r="P3157" i="20"/>
  <c r="P3062" i="20"/>
  <c r="P2540" i="20"/>
  <c r="P1909" i="20"/>
  <c r="P2213" i="20"/>
  <c r="P2462" i="20"/>
  <c r="P524" i="20"/>
  <c r="P960" i="20"/>
  <c r="P1120" i="20"/>
  <c r="P201" i="20"/>
  <c r="P3089" i="20"/>
  <c r="P2067" i="20"/>
  <c r="P646" i="20"/>
  <c r="P1904" i="20"/>
  <c r="P2977" i="20"/>
  <c r="P2848" i="20"/>
  <c r="P2074" i="20"/>
  <c r="P2119" i="20"/>
  <c r="P3063" i="20"/>
  <c r="P145" i="20"/>
  <c r="P1950" i="20"/>
  <c r="P212" i="20"/>
  <c r="P3534" i="20"/>
  <c r="P2689" i="20"/>
  <c r="P2377" i="20"/>
  <c r="P1012" i="20"/>
  <c r="P2624" i="20"/>
  <c r="P1386" i="20"/>
  <c r="P1639" i="20"/>
  <c r="P1824" i="20"/>
  <c r="P2712" i="20"/>
  <c r="P104" i="20"/>
  <c r="P2828" i="20"/>
  <c r="P1271" i="20"/>
  <c r="P348" i="20"/>
  <c r="P2862" i="20"/>
  <c r="P1870" i="20"/>
  <c r="P2584" i="20"/>
  <c r="P272" i="20"/>
  <c r="P2745" i="20"/>
  <c r="P2587" i="20"/>
  <c r="P651" i="20"/>
  <c r="P2436" i="20"/>
  <c r="P2527" i="20"/>
  <c r="P2233" i="20"/>
  <c r="P735" i="20"/>
  <c r="P1233" i="20"/>
  <c r="P2969" i="20"/>
  <c r="P1435" i="20"/>
  <c r="P2390" i="20"/>
  <c r="P1248" i="20"/>
  <c r="P1173" i="20"/>
  <c r="P656" i="20"/>
  <c r="P2982" i="20"/>
  <c r="P922" i="20"/>
  <c r="P1221" i="20"/>
  <c r="P567" i="20"/>
  <c r="P1016" i="20"/>
  <c r="P343" i="20"/>
  <c r="P2398" i="20"/>
  <c r="P2039" i="20"/>
  <c r="P942" i="20"/>
  <c r="P2998" i="20"/>
  <c r="P3242" i="20"/>
  <c r="P520" i="20"/>
  <c r="P1174" i="20"/>
  <c r="P1626" i="20"/>
  <c r="P2743" i="20"/>
  <c r="P579" i="20"/>
  <c r="P848" i="20"/>
  <c r="P887" i="20"/>
  <c r="P792" i="20"/>
  <c r="P1663" i="20"/>
  <c r="P2943" i="20"/>
  <c r="P210" i="20"/>
  <c r="P2629" i="20"/>
  <c r="P3437" i="20"/>
  <c r="P3288" i="20"/>
  <c r="P1862" i="20"/>
  <c r="P3243" i="20"/>
  <c r="P2106" i="20"/>
  <c r="P373" i="20"/>
  <c r="P803" i="20"/>
  <c r="P2322" i="20"/>
  <c r="P276" i="20"/>
  <c r="P2639" i="20"/>
  <c r="P478" i="20"/>
  <c r="P2899" i="20"/>
  <c r="P1910" i="20"/>
  <c r="P2315" i="20"/>
  <c r="P1712" i="20"/>
  <c r="P763" i="20"/>
  <c r="P2101" i="20"/>
  <c r="P3028" i="20"/>
  <c r="P2525" i="20"/>
  <c r="P1602" i="20"/>
  <c r="P2994" i="20"/>
  <c r="P1857" i="20"/>
  <c r="P2006" i="20"/>
  <c r="P48" i="20"/>
  <c r="P440" i="20"/>
  <c r="P1215" i="20"/>
  <c r="P977" i="20"/>
  <c r="P1725" i="20"/>
  <c r="P318" i="20"/>
  <c r="P1477" i="20"/>
  <c r="P310" i="20"/>
  <c r="P548" i="20"/>
  <c r="P302" i="20"/>
  <c r="P1770" i="20"/>
  <c r="P468" i="20"/>
  <c r="P3386" i="20"/>
  <c r="P297" i="20"/>
  <c r="P1883" i="20"/>
  <c r="P161" i="20"/>
  <c r="P2600" i="20"/>
  <c r="P1288" i="20"/>
  <c r="P920" i="20"/>
  <c r="P1847" i="20"/>
  <c r="P2997" i="20"/>
  <c r="P1811" i="20"/>
  <c r="P3373" i="20"/>
  <c r="P1701" i="20"/>
  <c r="P2473" i="20"/>
  <c r="P1129" i="20"/>
  <c r="P859" i="20"/>
  <c r="P25" i="20"/>
  <c r="P906" i="20"/>
  <c r="P30" i="20"/>
  <c r="P1794" i="20"/>
  <c r="P1738" i="20"/>
  <c r="P321" i="20"/>
  <c r="P498" i="20"/>
  <c r="P3204" i="20"/>
  <c r="P3133" i="20"/>
  <c r="P2195" i="20"/>
  <c r="P2792" i="20"/>
  <c r="P483" i="20"/>
  <c r="P3091" i="20"/>
  <c r="P871" i="20"/>
  <c r="P513" i="20"/>
  <c r="P2546" i="20"/>
  <c r="P670" i="20"/>
  <c r="P3193" i="20"/>
  <c r="P1901" i="20"/>
  <c r="P1415" i="20"/>
  <c r="P1429" i="20"/>
  <c r="P349" i="20"/>
  <c r="P3156" i="20"/>
  <c r="P1171" i="20"/>
  <c r="P158" i="20"/>
  <c r="P3281" i="20"/>
  <c r="P2243" i="20"/>
  <c r="P1833" i="20"/>
  <c r="P3342" i="20"/>
  <c r="P881" i="20"/>
  <c r="P1126" i="20"/>
  <c r="P833" i="20"/>
  <c r="P1846" i="20"/>
  <c r="P1114" i="20"/>
  <c r="P1624" i="20"/>
  <c r="P1344" i="20"/>
  <c r="P1801" i="20"/>
  <c r="P2699" i="20"/>
  <c r="P358" i="20"/>
  <c r="P3231" i="20"/>
  <c r="P1509" i="20"/>
  <c r="P882" i="20"/>
  <c r="P1899" i="20"/>
  <c r="P2084" i="20"/>
  <c r="P2155" i="20"/>
  <c r="P3185" i="20"/>
  <c r="P1906" i="20"/>
  <c r="P2761" i="20"/>
  <c r="P2962" i="20"/>
  <c r="P2151" i="20"/>
  <c r="P3467" i="20"/>
  <c r="P2548" i="20"/>
  <c r="P2263" i="20"/>
  <c r="P2403" i="20"/>
  <c r="P2216" i="20"/>
  <c r="P3537" i="20"/>
  <c r="P1718" i="20"/>
  <c r="P1347" i="20"/>
  <c r="P1504" i="20"/>
  <c r="P2354" i="20"/>
  <c r="P836" i="20"/>
  <c r="P2606" i="20"/>
  <c r="P2635" i="20"/>
  <c r="P162" i="20"/>
  <c r="P1889" i="20"/>
  <c r="P495" i="20"/>
  <c r="P259" i="20"/>
  <c r="P2159" i="20"/>
  <c r="P292" i="20"/>
  <c r="P3421" i="20"/>
  <c r="P2140" i="20"/>
  <c r="P961" i="20"/>
  <c r="P993" i="20"/>
  <c r="P1001" i="20"/>
  <c r="P1681" i="20"/>
  <c r="P969" i="20"/>
  <c r="P1418" i="20"/>
  <c r="P1943" i="20"/>
  <c r="P1748" i="20"/>
  <c r="P542" i="20"/>
  <c r="P2737" i="20"/>
  <c r="P2821" i="20"/>
  <c r="P2993" i="20"/>
  <c r="P1929" i="20"/>
  <c r="P3354" i="20"/>
  <c r="P1117" i="20"/>
  <c r="P1944" i="20"/>
  <c r="P219" i="20"/>
  <c r="P597" i="20"/>
  <c r="P904" i="20"/>
  <c r="P629" i="20"/>
  <c r="P3475" i="20"/>
  <c r="P228" i="20"/>
  <c r="P1651" i="20"/>
  <c r="P777" i="20"/>
  <c r="P3284" i="20"/>
  <c r="P1693" i="20"/>
  <c r="P2130" i="20"/>
  <c r="P3381" i="20"/>
  <c r="P423" i="20"/>
  <c r="P1672" i="20"/>
  <c r="P2185" i="20"/>
  <c r="P1040" i="20"/>
  <c r="P2144" i="20"/>
  <c r="P1891" i="20"/>
  <c r="P1424" i="20"/>
  <c r="P1531" i="20"/>
  <c r="P1986" i="20"/>
  <c r="P2568" i="20"/>
  <c r="P3105" i="20"/>
  <c r="P659" i="20"/>
  <c r="P147" i="20"/>
  <c r="P3412" i="20"/>
  <c r="P2212" i="20"/>
  <c r="P3219" i="20"/>
  <c r="P3225" i="20"/>
  <c r="P2234" i="20"/>
  <c r="P1967" i="20"/>
  <c r="P2125" i="20"/>
  <c r="P2325" i="20"/>
  <c r="P1832" i="20"/>
  <c r="P2241" i="20"/>
  <c r="P2697" i="20"/>
  <c r="P1768" i="20"/>
  <c r="P1062" i="20"/>
  <c r="P1491" i="20"/>
  <c r="P1448" i="20"/>
  <c r="P2952" i="20"/>
  <c r="P705" i="20"/>
  <c r="P383" i="20"/>
  <c r="P3456" i="20"/>
  <c r="P3007" i="20"/>
  <c r="P2193" i="20"/>
  <c r="P3316" i="20"/>
  <c r="P60" i="20"/>
  <c r="P1849" i="20"/>
  <c r="P566" i="20"/>
  <c r="P2289" i="20"/>
  <c r="P915" i="20"/>
  <c r="P1142" i="20"/>
  <c r="P464" i="20"/>
  <c r="P391" i="20"/>
  <c r="P2042" i="20"/>
  <c r="P2529" i="20"/>
  <c r="P2946" i="20"/>
  <c r="P1188" i="20"/>
  <c r="P2411" i="20"/>
  <c r="P1747" i="20"/>
  <c r="P1109" i="20"/>
  <c r="P1841" i="20"/>
  <c r="P3001" i="20"/>
  <c r="P233" i="20"/>
  <c r="P83" i="20"/>
  <c r="P1730" i="20"/>
  <c r="P3380" i="20"/>
  <c r="P2153" i="20"/>
  <c r="P1269" i="20"/>
  <c r="P2003" i="20"/>
  <c r="P1123" i="20"/>
  <c r="P1104" i="20"/>
  <c r="P3163" i="20"/>
  <c r="P3226" i="20"/>
  <c r="P2450" i="20"/>
  <c r="P2030" i="20"/>
  <c r="P1312" i="20"/>
  <c r="P2949" i="20"/>
  <c r="P1138" i="20"/>
  <c r="P1845" i="20"/>
  <c r="P1886" i="20"/>
  <c r="P2736" i="20"/>
  <c r="P3074" i="20"/>
  <c r="P1341" i="20"/>
  <c r="P1918" i="20"/>
  <c r="P2299" i="20"/>
  <c r="P1400" i="20"/>
  <c r="P2966" i="20"/>
  <c r="P2659" i="20"/>
  <c r="P2724" i="20"/>
  <c r="P2221" i="20"/>
  <c r="P3286" i="20"/>
  <c r="P2703" i="20"/>
  <c r="P504" i="20"/>
  <c r="P2134" i="20"/>
  <c r="P2967" i="20"/>
  <c r="P2368" i="20"/>
  <c r="P1033" i="20"/>
  <c r="P2686" i="20"/>
  <c r="P3334" i="20"/>
  <c r="P284" i="20"/>
  <c r="P3482" i="20"/>
  <c r="P1204" i="20"/>
  <c r="P64" i="20"/>
  <c r="P3218" i="20"/>
  <c r="P1505" i="20"/>
  <c r="P2470" i="20"/>
  <c r="P959" i="20"/>
  <c r="P1675" i="20"/>
  <c r="P87" i="20"/>
  <c r="P726" i="20"/>
  <c r="P2072" i="20"/>
  <c r="P2477" i="20"/>
  <c r="P748" i="20"/>
  <c r="P137" i="20"/>
  <c r="P2867" i="20"/>
  <c r="P3508" i="20"/>
  <c r="P1353" i="20"/>
  <c r="P1213" i="20"/>
  <c r="P22" i="20"/>
  <c r="P1826" i="20"/>
  <c r="P3308" i="20"/>
  <c r="P1848" i="20"/>
  <c r="P3092" i="20"/>
  <c r="P1058" i="20"/>
  <c r="P742" i="20"/>
  <c r="P838" i="20"/>
  <c r="P3244" i="20"/>
  <c r="P1140" i="20"/>
  <c r="P3327" i="20"/>
  <c r="P2730" i="20"/>
  <c r="P1274" i="20"/>
  <c r="P3082" i="20"/>
  <c r="P1793" i="20"/>
  <c r="P519" i="20"/>
  <c r="P435" i="20"/>
  <c r="P1697" i="20"/>
  <c r="P3181" i="20"/>
  <c r="P2408" i="20"/>
  <c r="P3497" i="20"/>
  <c r="P3132" i="20"/>
  <c r="P558" i="20"/>
  <c r="P1523" i="20"/>
  <c r="P3145" i="20"/>
  <c r="P2295" i="20"/>
  <c r="P1284" i="20"/>
  <c r="P2545" i="20"/>
  <c r="P1081" i="20"/>
  <c r="P2905" i="20"/>
  <c r="P2389" i="20"/>
  <c r="P2123" i="20"/>
  <c r="P2359" i="20"/>
  <c r="P1734" i="20"/>
  <c r="P3214" i="20"/>
  <c r="P1334" i="20"/>
  <c r="P3160" i="20"/>
  <c r="P1069" i="20"/>
  <c r="P400" i="20"/>
  <c r="P1031" i="20"/>
  <c r="P2019" i="20"/>
  <c r="P447" i="20"/>
  <c r="P3328" i="20"/>
  <c r="P3020" i="20"/>
  <c r="P130" i="20"/>
  <c r="P862" i="20"/>
  <c r="P1003" i="20"/>
  <c r="P110" i="20"/>
  <c r="P921" i="20"/>
  <c r="P3525" i="20"/>
  <c r="P752" i="20"/>
  <c r="P380" i="20"/>
  <c r="P360" i="20"/>
  <c r="P2812" i="20"/>
  <c r="P2164" i="20"/>
  <c r="P117" i="20"/>
  <c r="P2894" i="20"/>
  <c r="P2770" i="20"/>
  <c r="P1153" i="20"/>
  <c r="P1552" i="20"/>
  <c r="P3420" i="20"/>
  <c r="P3189" i="20"/>
  <c r="P1702" i="20"/>
  <c r="P2197" i="20"/>
  <c r="P2709" i="20"/>
  <c r="P3085" i="20"/>
  <c r="P293" i="20"/>
  <c r="P3344" i="20"/>
  <c r="P759" i="20"/>
  <c r="P2061" i="20"/>
  <c r="P1137" i="20"/>
  <c r="P1325" i="20"/>
  <c r="P668" i="20"/>
  <c r="P3196" i="20"/>
  <c r="P3440" i="20"/>
  <c r="P2537" i="20"/>
  <c r="P856" i="20"/>
  <c r="P1787" i="20"/>
  <c r="P214" i="20"/>
  <c r="P3522" i="20"/>
  <c r="P2716" i="20"/>
  <c r="P607" i="20"/>
  <c r="P1898" i="20"/>
  <c r="P419" i="20"/>
  <c r="P3014" i="20"/>
  <c r="P2929" i="20"/>
  <c r="P1835" i="20"/>
  <c r="P870" i="20"/>
  <c r="P2186" i="20"/>
  <c r="P3403" i="20"/>
  <c r="P2865" i="20"/>
  <c r="P1113" i="20"/>
  <c r="P2236" i="20"/>
  <c r="P3259" i="20"/>
  <c r="P3487" i="20"/>
  <c r="P829" i="20"/>
  <c r="P331" i="20"/>
  <c r="P2217" i="20"/>
  <c r="P1882" i="20"/>
  <c r="P3505" i="20"/>
  <c r="P2104" i="20"/>
  <c r="P3275" i="20"/>
  <c r="P180" i="20"/>
  <c r="P2208" i="20"/>
  <c r="P1785" i="20"/>
  <c r="P2829" i="20"/>
  <c r="P3282" i="20"/>
  <c r="P2844" i="20"/>
  <c r="P438" i="20"/>
  <c r="P188" i="20"/>
  <c r="P2603" i="20"/>
  <c r="P3332" i="20"/>
  <c r="P3141" i="20"/>
  <c r="P1719" i="20"/>
  <c r="P910" i="20"/>
  <c r="P609" i="20"/>
  <c r="P2772" i="20"/>
  <c r="P564" i="20"/>
  <c r="P1784" i="20"/>
  <c r="P681" i="20"/>
  <c r="P918" i="20"/>
  <c r="P2305" i="20"/>
  <c r="P1590" i="20"/>
  <c r="P65" i="20"/>
  <c r="P3293" i="20"/>
  <c r="P3488" i="20"/>
  <c r="P3493" i="20"/>
  <c r="P2601" i="20"/>
  <c r="P171" i="20"/>
  <c r="P1888" i="20"/>
  <c r="P2959" i="20"/>
  <c r="P900" i="20"/>
  <c r="P970" i="20"/>
  <c r="P534" i="20"/>
  <c r="P1135" i="20"/>
  <c r="P1007" i="20"/>
  <c r="P1741" i="20"/>
  <c r="P908" i="20"/>
  <c r="P472" i="20"/>
  <c r="P687" i="20"/>
  <c r="P2103" i="20"/>
  <c r="P2091" i="20"/>
  <c r="P2171" i="20"/>
  <c r="P645" i="20"/>
  <c r="P565" i="20"/>
  <c r="P3302" i="20"/>
  <c r="P506" i="20"/>
  <c r="P1645" i="20"/>
  <c r="P108" i="20"/>
  <c r="P2641" i="20"/>
  <c r="P626" i="20"/>
  <c r="P917" i="20"/>
  <c r="P2088" i="20"/>
  <c r="P1306" i="20"/>
  <c r="P2907" i="20"/>
  <c r="P2864" i="20"/>
  <c r="P1853" i="20"/>
  <c r="P2576" i="20"/>
  <c r="P941" i="20"/>
  <c r="P736" i="20"/>
  <c r="P2456" i="20"/>
  <c r="P2936" i="20"/>
  <c r="P2457" i="20"/>
  <c r="P761" i="20"/>
  <c r="P2228" i="20"/>
  <c r="P325" i="20"/>
  <c r="P2605" i="20"/>
  <c r="P3545" i="20"/>
  <c r="P1103" i="20"/>
  <c r="P799" i="20"/>
  <c r="P1953" i="20"/>
  <c r="P603" i="20"/>
  <c r="P2424" i="20"/>
  <c r="P37" i="20"/>
  <c r="P3426" i="20"/>
  <c r="P2038" i="20"/>
  <c r="P2086" i="20"/>
  <c r="P2188" i="20"/>
  <c r="P338" i="20"/>
  <c r="P1556" i="20"/>
  <c r="P2313" i="20"/>
  <c r="P3444" i="20"/>
  <c r="P2702" i="20"/>
  <c r="P306" i="20"/>
  <c r="P366" i="20"/>
  <c r="P377" i="20"/>
  <c r="P1844" i="20"/>
  <c r="P2370" i="20"/>
  <c r="P1154" i="20"/>
  <c r="P3353" i="20"/>
  <c r="P1874" i="20"/>
  <c r="P3299" i="20"/>
  <c r="P2869" i="20"/>
  <c r="P176" i="20"/>
  <c r="P3532" i="20"/>
  <c r="P2808" i="20"/>
  <c r="P2694" i="20"/>
  <c r="P571" i="20"/>
  <c r="P2273" i="20"/>
  <c r="P2497" i="20"/>
  <c r="P2634" i="20"/>
  <c r="P613" i="20"/>
  <c r="P1238" i="20"/>
  <c r="P402" i="20"/>
  <c r="P23" i="20"/>
  <c r="P437" i="20"/>
  <c r="P2614" i="20"/>
  <c r="P3098" i="20"/>
  <c r="P1409" i="20"/>
  <c r="P3479" i="20"/>
  <c r="P1443" i="20"/>
  <c r="P1557" i="20"/>
  <c r="P3221" i="20"/>
  <c r="P2971" i="20"/>
  <c r="P844" i="20"/>
  <c r="P624" i="20"/>
  <c r="P1571" i="20"/>
  <c r="P3039" i="20"/>
  <c r="P1544" i="20"/>
  <c r="P2514" i="20"/>
  <c r="P2494" i="20"/>
  <c r="P59" i="20"/>
  <c r="P2467" i="20"/>
  <c r="P1851" i="20"/>
  <c r="P2261" i="20"/>
  <c r="P2052" i="20"/>
  <c r="P3298" i="20"/>
  <c r="P923" i="20"/>
  <c r="P431" i="20"/>
  <c r="P1070" i="20"/>
  <c r="P769" i="20"/>
  <c r="P3236" i="20"/>
  <c r="P897" i="20"/>
  <c r="P2182" i="20"/>
  <c r="P2458" i="20"/>
  <c r="P384" i="20"/>
  <c r="P1601" i="20"/>
  <c r="P3474" i="20"/>
  <c r="P1205" i="20"/>
  <c r="P1980" i="20"/>
  <c r="P2078" i="20"/>
  <c r="P1764" i="20"/>
  <c r="P1340" i="20"/>
  <c r="P1128" i="20"/>
  <c r="P1212" i="20"/>
  <c r="P1919" i="20"/>
  <c r="P3068" i="20"/>
  <c r="P1317" i="20"/>
  <c r="P3130" i="20"/>
  <c r="P2371" i="20"/>
  <c r="P2781" i="20"/>
  <c r="P1999" i="20"/>
  <c r="P2011" i="20"/>
  <c r="P2392" i="20"/>
  <c r="P505" i="20"/>
  <c r="P1025" i="20"/>
  <c r="P120" i="20"/>
  <c r="P238" i="20"/>
  <c r="P1259" i="20"/>
  <c r="P31" i="20"/>
  <c r="P3542" i="20"/>
  <c r="P1071" i="20"/>
  <c r="P2422" i="20"/>
  <c r="P644" i="20"/>
  <c r="P287" i="20"/>
  <c r="P1585" i="20"/>
  <c r="P2204" i="20"/>
  <c r="P545" i="20"/>
  <c r="P1539" i="20"/>
  <c r="P2303" i="20"/>
  <c r="P1808" i="20"/>
  <c r="P3179" i="20"/>
  <c r="P2474" i="20"/>
  <c r="P1992" i="20"/>
  <c r="P1064" i="20"/>
  <c r="P243" i="20"/>
  <c r="P1752" i="20"/>
  <c r="P2451" i="20"/>
  <c r="P2725" i="20"/>
  <c r="P2637" i="20"/>
  <c r="P588" i="20"/>
  <c r="P2446" i="20"/>
  <c r="P846" i="20"/>
  <c r="P1633" i="20"/>
  <c r="P573" i="20"/>
  <c r="P1667" i="20"/>
  <c r="P1444" i="20"/>
  <c r="P825" i="20"/>
  <c r="P3136" i="20"/>
  <c r="P77" i="20"/>
  <c r="P1658" i="20"/>
  <c r="P2260" i="20"/>
  <c r="P1449" i="20"/>
  <c r="P3507" i="20"/>
  <c r="P2417" i="20"/>
  <c r="P1132" i="20"/>
  <c r="P528" i="20"/>
  <c r="P864" i="20"/>
  <c r="P3108" i="20"/>
  <c r="P1289" i="20"/>
  <c r="P1170" i="20"/>
  <c r="P3472" i="20"/>
  <c r="P2826" i="20"/>
  <c r="P521" i="20"/>
  <c r="P1527" i="20"/>
  <c r="P1673" i="20"/>
  <c r="P3397" i="20"/>
  <c r="P3358" i="20"/>
  <c r="P3087" i="20"/>
  <c r="P1946" i="20"/>
  <c r="P909" i="20"/>
  <c r="P853" i="20"/>
  <c r="P2172" i="20"/>
  <c r="P2256" i="20"/>
  <c r="P3006" i="20"/>
  <c r="P1376" i="20"/>
  <c r="P790" i="20"/>
  <c r="P2852" i="20"/>
  <c r="P627" i="20"/>
  <c r="P3248" i="20"/>
  <c r="P427" i="20"/>
  <c r="P2652" i="20"/>
  <c r="P3213" i="20"/>
  <c r="P320" i="20"/>
  <c r="P722" i="20"/>
  <c r="P692" i="20"/>
  <c r="P1924" i="20"/>
  <c r="P1733" i="20"/>
  <c r="P2631" i="20"/>
  <c r="P1963" i="20"/>
  <c r="P216" i="20"/>
  <c r="P3174" i="20"/>
  <c r="P403" i="20"/>
  <c r="P962" i="20"/>
  <c r="P2609" i="20"/>
  <c r="P2571" i="20"/>
  <c r="P1611" i="20"/>
  <c r="P1859" i="20"/>
  <c r="P1017" i="20"/>
  <c r="P2230" i="20"/>
  <c r="P991" i="20"/>
  <c r="P1691" i="20"/>
  <c r="P2433" i="20"/>
  <c r="P2552" i="20"/>
  <c r="P1179" i="20"/>
  <c r="P773" i="20"/>
  <c r="P2572" i="20"/>
  <c r="P3228" i="20"/>
  <c r="P1220" i="20"/>
  <c r="P3095" i="20"/>
  <c r="P1024" i="20"/>
  <c r="P3524" i="20"/>
  <c r="P2718" i="20"/>
  <c r="P3460" i="20"/>
  <c r="P239" i="20"/>
  <c r="P525" i="20"/>
  <c r="P2202" i="20"/>
  <c r="P561" i="20"/>
  <c r="P1167" i="20"/>
  <c r="P2934" i="20"/>
  <c r="P583" i="20"/>
  <c r="P345" i="20"/>
  <c r="P371" i="20"/>
  <c r="P3433" i="20"/>
  <c r="P268" i="20"/>
  <c r="P3515" i="20"/>
  <c r="P2978" i="20"/>
  <c r="P2147" i="20"/>
  <c r="P3249" i="20"/>
  <c r="P2345" i="20"/>
  <c r="P3521" i="20"/>
  <c r="P2925" i="20"/>
  <c r="P2490" i="20"/>
  <c r="P2374" i="20"/>
  <c r="P2418" i="20"/>
  <c r="P2402" i="20"/>
  <c r="P2556" i="20"/>
  <c r="P363" i="20"/>
  <c r="P2005" i="20"/>
  <c r="P2731" i="20"/>
  <c r="P290" i="20"/>
  <c r="P2504" i="20"/>
  <c r="P1566" i="20"/>
  <c r="P817" i="20"/>
  <c r="P1445" i="20"/>
  <c r="P2149" i="20"/>
  <c r="P255" i="20"/>
  <c r="P690" i="20"/>
  <c r="P1243" i="20"/>
  <c r="P1377" i="20"/>
  <c r="P411" i="20"/>
  <c r="P1419" i="20"/>
  <c r="P677" i="20"/>
  <c r="P612" i="20"/>
  <c r="P984" i="20"/>
  <c r="P1677" i="20"/>
  <c r="P1036" i="20"/>
  <c r="P3210" i="20"/>
  <c r="P1517" i="20"/>
  <c r="P2142" i="20"/>
  <c r="P67" i="20"/>
  <c r="P2664" i="20"/>
  <c r="P1166" i="20"/>
  <c r="P488" i="20"/>
  <c r="P1027" i="20"/>
  <c r="P2485" i="20"/>
  <c r="P657" i="20"/>
  <c r="P636" i="20"/>
  <c r="P208" i="20"/>
  <c r="P2037" i="20"/>
  <c r="P235" i="20"/>
  <c r="P987" i="20"/>
  <c r="P683" i="20"/>
  <c r="P1008" i="20"/>
  <c r="P533" i="20"/>
  <c r="P2870" i="20"/>
  <c r="P2927" i="20"/>
  <c r="P878" i="20"/>
  <c r="P2024" i="20"/>
  <c r="P2080" i="20"/>
  <c r="P669" i="20"/>
  <c r="P3365" i="20"/>
  <c r="P1939" i="20"/>
  <c r="P780" i="20"/>
  <c r="P936" i="20"/>
  <c r="P2608" i="20"/>
  <c r="P2578" i="20"/>
  <c r="P1088" i="20"/>
  <c r="P1333" i="20"/>
  <c r="P3192" i="20"/>
  <c r="P880" i="20"/>
  <c r="P602" i="20"/>
  <c r="P1136" i="20"/>
  <c r="P2649" i="20"/>
  <c r="P2143" i="20"/>
  <c r="P734" i="20"/>
  <c r="P3114" i="20"/>
  <c r="P1864" i="20"/>
  <c r="P3351" i="20"/>
  <c r="P1617" i="20"/>
  <c r="P2175" i="20"/>
  <c r="P304" i="20"/>
  <c r="P3492" i="20"/>
  <c r="P2530" i="20"/>
  <c r="P543" i="20"/>
  <c r="P1196" i="20"/>
  <c r="P911" i="20"/>
  <c r="P925" i="20"/>
  <c r="P1884" i="20"/>
  <c r="P408" i="20"/>
  <c r="P2875" i="20"/>
  <c r="P1352" i="20"/>
  <c r="P2940" i="20"/>
  <c r="P2113" i="20"/>
  <c r="P2508" i="20"/>
  <c r="P3539" i="20"/>
  <c r="P2321" i="20"/>
  <c r="P3350" i="20"/>
  <c r="P471" i="20"/>
  <c r="P2805" i="20"/>
  <c r="P1169" i="20"/>
  <c r="P710" i="20"/>
  <c r="P2016" i="20"/>
  <c r="P517" i="20"/>
  <c r="P2442" i="20"/>
  <c r="P511" i="20"/>
  <c r="P2935" i="20"/>
  <c r="P1839" i="20"/>
  <c r="P1374" i="20"/>
  <c r="P1771" i="20"/>
  <c r="P852" i="20"/>
  <c r="P3144" i="20"/>
  <c r="P974" i="20"/>
  <c r="P3159" i="20"/>
  <c r="P1522" i="20"/>
  <c r="P1707" i="20"/>
  <c r="P2615" i="20"/>
  <c r="P3398" i="20"/>
  <c r="P893" i="20"/>
  <c r="P2358" i="20"/>
  <c r="P760" i="20"/>
  <c r="P352" i="20"/>
  <c r="P1367" i="20"/>
  <c r="P866" i="20"/>
  <c r="P1838" i="20"/>
  <c r="P973" i="20"/>
  <c r="P1554" i="20"/>
  <c r="P2674" i="20"/>
  <c r="P3331" i="20"/>
  <c r="P1456" i="20"/>
  <c r="P508" i="20"/>
  <c r="P1202" i="20"/>
  <c r="P3165" i="20"/>
  <c r="P2449" i="20"/>
  <c r="P336" i="20"/>
  <c r="P35" i="20"/>
  <c r="P2252" i="20"/>
  <c r="P1473" i="20"/>
  <c r="P3021" i="20"/>
  <c r="P675" i="20"/>
  <c r="P1973" i="20"/>
  <c r="P3506" i="20"/>
  <c r="P1925" i="20"/>
  <c r="P1184" i="20"/>
  <c r="P1177" i="20"/>
  <c r="P425" i="20"/>
  <c r="P1593" i="20"/>
  <c r="P3000" i="20"/>
  <c r="P1500" i="20"/>
  <c r="P1820" i="20"/>
  <c r="P1133" i="20"/>
  <c r="P3528" i="20"/>
  <c r="P2756" i="20"/>
  <c r="P2975" i="20"/>
  <c r="P3540" i="20"/>
  <c r="P2698" i="20"/>
  <c r="P2980" i="20"/>
  <c r="P2766" i="20"/>
  <c r="P3254" i="20"/>
  <c r="P2426" i="20"/>
  <c r="P664" i="20"/>
  <c r="P2365" i="20"/>
  <c r="P1060" i="20"/>
  <c r="P3250" i="20"/>
  <c r="P1947" i="20"/>
  <c r="P1413" i="20"/>
  <c r="P666" i="20"/>
  <c r="P128" i="20"/>
  <c r="P1292" i="20"/>
  <c r="P758" i="20"/>
  <c r="P175" i="20"/>
  <c r="P2742" i="20"/>
  <c r="P1253" i="20"/>
  <c r="P2803" i="20"/>
  <c r="P3419" i="20"/>
  <c r="P1427" i="20"/>
  <c r="P3049" i="20"/>
  <c r="P359" i="20"/>
  <c r="P2837" i="20"/>
  <c r="P1481" i="20"/>
  <c r="P346" i="20"/>
  <c r="P2595" i="20"/>
  <c r="P500" i="20"/>
  <c r="P1282" i="20"/>
  <c r="P3107" i="20"/>
  <c r="P2266" i="20"/>
  <c r="P2988" i="20"/>
  <c r="P601" i="20"/>
  <c r="P497" i="20"/>
  <c r="P976" i="20"/>
  <c r="P332" i="20"/>
  <c r="P2723" i="20"/>
  <c r="P3338" i="20"/>
  <c r="P647" i="20"/>
  <c r="P1039" i="20"/>
  <c r="P2566" i="20"/>
  <c r="P1298" i="20"/>
  <c r="P3341" i="20"/>
  <c r="P2581" i="20"/>
  <c r="P1214" i="20"/>
  <c r="P1843" i="20"/>
  <c r="P2708" i="20"/>
  <c r="P3101" i="20"/>
  <c r="P2881" i="20"/>
  <c r="P652" i="20"/>
  <c r="P3305" i="20"/>
  <c r="P1930" i="20"/>
  <c r="P2307" i="20"/>
  <c r="P485" i="20"/>
  <c r="P1817" i="20"/>
  <c r="P3161" i="20"/>
  <c r="P1194" i="20"/>
  <c r="P275" i="20"/>
  <c r="P1575" i="20"/>
  <c r="P2448" i="20"/>
  <c r="P999" i="20"/>
  <c r="P642" i="20"/>
  <c r="P2970" i="20"/>
  <c r="P3256" i="20"/>
  <c r="P1257" i="20"/>
  <c r="P3330" i="20"/>
  <c r="P2687" i="20"/>
  <c r="P618" i="20"/>
  <c r="P3209" i="20"/>
  <c r="P2100" i="20"/>
  <c r="P2395" i="20"/>
  <c r="P2790" i="20"/>
  <c r="P1989" i="20"/>
  <c r="P3252" i="20"/>
  <c r="P867" i="20"/>
  <c r="P1964" i="20"/>
  <c r="P2569" i="20"/>
  <c r="P2878" i="20"/>
  <c r="P1116" i="20"/>
  <c r="P3069" i="20"/>
  <c r="P491" i="20"/>
  <c r="P3261" i="20"/>
  <c r="P443" i="20"/>
  <c r="P3416" i="20"/>
  <c r="P1869" i="20"/>
  <c r="P1796" i="20"/>
  <c r="P3464" i="20"/>
  <c r="P2235" i="20"/>
  <c r="P2493" i="20"/>
  <c r="P1615" i="20"/>
  <c r="P2342" i="20"/>
  <c r="P3045" i="20"/>
  <c r="P824" i="20"/>
  <c r="P1614" i="20"/>
  <c r="P1797" i="20"/>
  <c r="P1158" i="20"/>
  <c r="P1310" i="20"/>
  <c r="P896" i="20"/>
  <c r="P3429" i="20"/>
  <c r="P1534" i="20"/>
  <c r="P1897" i="20"/>
  <c r="P3190" i="20"/>
  <c r="P3083" i="20"/>
  <c r="P2512" i="20"/>
  <c r="P2092" i="20"/>
  <c r="P2163" i="20"/>
  <c r="P1144" i="20"/>
  <c r="P1476" i="20"/>
  <c r="P1020" i="20"/>
  <c r="P680" i="20"/>
  <c r="P1603" i="20"/>
  <c r="P58" i="20"/>
  <c r="P604" i="20"/>
  <c r="P1085" i="20"/>
  <c r="P625" i="20"/>
  <c r="P3317" i="20"/>
  <c r="P3359" i="20"/>
  <c r="P1893" i="20"/>
  <c r="P1246" i="20"/>
  <c r="P2583" i="20"/>
  <c r="P1379" i="20"/>
  <c r="P2760" i="20"/>
  <c r="P1095" i="20"/>
  <c r="P1013" i="20"/>
  <c r="P813" i="20"/>
  <c r="P389" i="20"/>
  <c r="P703" i="20"/>
  <c r="P109" i="20"/>
  <c r="P1178" i="20"/>
  <c r="P199" i="20"/>
  <c r="P1245" i="20"/>
  <c r="P743" i="20"/>
  <c r="P2577" i="20"/>
  <c r="P1414" i="20"/>
  <c r="P945" i="20"/>
  <c r="P907" i="20"/>
  <c r="P711" i="20"/>
  <c r="P1519" i="20"/>
  <c r="P307" i="20"/>
  <c r="P3457" i="20"/>
  <c r="P3073" i="20"/>
  <c r="P2673" i="20"/>
  <c r="P1532" i="20"/>
  <c r="P2115" i="20"/>
  <c r="P1465" i="20"/>
  <c r="P3164" i="20"/>
  <c r="P1110" i="20"/>
  <c r="P388" i="20"/>
  <c r="P2008" i="20"/>
  <c r="P1775" i="20"/>
  <c r="P496" i="20"/>
  <c r="P575" i="20"/>
  <c r="P1979" i="20"/>
  <c r="P861" i="20"/>
  <c r="P2069" i="20"/>
  <c r="P2706" i="20"/>
  <c r="P248" i="20"/>
  <c r="P1536" i="20"/>
  <c r="P159" i="20"/>
  <c r="P3247" i="20"/>
  <c r="P3465" i="20"/>
  <c r="P916" i="20"/>
  <c r="P1359" i="20"/>
  <c r="P2651" i="20"/>
  <c r="P818" i="20"/>
  <c r="P751" i="20"/>
  <c r="P52" i="20"/>
  <c r="P3357" i="20"/>
  <c r="P1827" i="20"/>
  <c r="P1189" i="20"/>
  <c r="P902" i="20"/>
  <c r="P1254" i="20"/>
  <c r="P2076" i="20"/>
  <c r="P879" i="20"/>
  <c r="P2991" i="20"/>
  <c r="P1146" i="20"/>
  <c r="P2957" i="20"/>
  <c r="P3170" i="20"/>
  <c r="P1640" i="20"/>
  <c r="P2410" i="20"/>
  <c r="P1520" i="20"/>
  <c r="P101" i="20"/>
  <c r="P728" i="20"/>
  <c r="P929" i="20"/>
  <c r="P2004" i="20"/>
  <c r="P327" i="20"/>
  <c r="P2567" i="20"/>
  <c r="P541" i="20"/>
  <c r="P1130" i="20"/>
  <c r="P3273" i="20"/>
  <c r="P3071" i="20"/>
  <c r="P3523" i="20"/>
  <c r="P2680" i="20"/>
  <c r="P1249" i="20"/>
  <c r="P2915" i="20"/>
  <c r="P617" i="20"/>
  <c r="P3154" i="20"/>
  <c r="P637" i="20"/>
  <c r="P518" i="20"/>
  <c r="P2053" i="20"/>
  <c r="P515" i="20"/>
  <c r="P2108" i="20"/>
  <c r="P1700" i="20"/>
  <c r="P715" i="20"/>
  <c r="P1066" i="20"/>
  <c r="P3313" i="20"/>
  <c r="P2420" i="20"/>
  <c r="P313" i="20"/>
  <c r="P1941" i="20"/>
  <c r="P3029" i="20"/>
  <c r="P1988" i="20"/>
  <c r="P1512" i="20"/>
  <c r="P174" i="20"/>
  <c r="P2207" i="20"/>
  <c r="P2174" i="20"/>
  <c r="P1092" i="20"/>
  <c r="P323" i="20"/>
  <c r="P3349" i="20"/>
  <c r="P3463" i="20"/>
  <c r="P1329" i="20"/>
  <c r="P1664" i="20"/>
  <c r="P1002" i="20"/>
  <c r="P3340" i="20"/>
  <c r="P63" i="20"/>
  <c r="P2596" i="20"/>
  <c r="P2714" i="20"/>
  <c r="P641" i="20"/>
  <c r="P3059" i="20"/>
  <c r="P2588" i="20"/>
  <c r="P2107" i="20"/>
  <c r="P3451" i="20"/>
  <c r="P1305" i="20"/>
  <c r="P299" i="20"/>
  <c r="P2880" i="20"/>
  <c r="P3319" i="20"/>
  <c r="P126" i="20"/>
  <c r="P102" i="20"/>
  <c r="P2250" i="20"/>
  <c r="P1093" i="20"/>
  <c r="P556" i="20"/>
  <c r="P3489" i="20"/>
  <c r="P745" i="20"/>
  <c r="P2728" i="20"/>
  <c r="P98" i="20"/>
  <c r="P45" i="20"/>
  <c r="P1606" i="20"/>
  <c r="P195" i="20"/>
  <c r="P2632" i="20"/>
  <c r="P934" i="20"/>
  <c r="P3104" i="20"/>
  <c r="P2856" i="20"/>
  <c r="P2198" i="20"/>
  <c r="P1192" i="20"/>
  <c r="P892" i="20"/>
  <c r="P1607" i="20"/>
  <c r="P1383" i="20"/>
  <c r="P1971" i="20"/>
  <c r="P282" i="20"/>
  <c r="P1926" i="20"/>
  <c r="P129" i="20"/>
  <c r="P2184" i="20"/>
  <c r="P2618" i="20"/>
  <c r="P727" i="20"/>
  <c r="P1699" i="20"/>
  <c r="P1361" i="20"/>
  <c r="P375" i="20"/>
  <c r="P1099" i="20"/>
  <c r="P1743" i="20"/>
  <c r="P1706" i="20"/>
  <c r="P118" i="20"/>
  <c r="P1049" i="20"/>
  <c r="P2022" i="20"/>
  <c r="P1356" i="20"/>
  <c r="P2141" i="20"/>
  <c r="P3323" i="20"/>
  <c r="P2547" i="20"/>
  <c r="P691" i="20"/>
  <c r="P3476" i="20"/>
  <c r="P1613" i="20"/>
  <c r="P1106" i="20"/>
  <c r="P2380" i="20"/>
  <c r="P1879" i="20"/>
  <c r="P3389" i="20"/>
  <c r="P2908" i="20"/>
  <c r="P1674" i="20"/>
  <c r="P2861" i="20"/>
  <c r="P2591" i="20"/>
  <c r="P207" i="20"/>
  <c r="P2259" i="20"/>
  <c r="P1301" i="20"/>
  <c r="P1266" i="20"/>
  <c r="P1634" i="20"/>
  <c r="P890" i="20"/>
  <c r="P2205" i="20"/>
  <c r="P721" i="20"/>
  <c r="P3324" i="20"/>
  <c r="P3013" i="20"/>
  <c r="P737" i="20"/>
  <c r="P3167" i="20"/>
  <c r="P2468" i="20"/>
  <c r="P997" i="20"/>
  <c r="P2922" i="20"/>
  <c r="P226" i="20"/>
  <c r="P453" i="20"/>
  <c r="P1860" i="20"/>
  <c r="P2311" i="20"/>
  <c r="P1662" i="20"/>
  <c r="P1227" i="20"/>
  <c r="P242" i="20"/>
  <c r="P1646" i="20"/>
  <c r="P979" i="20"/>
  <c r="P2541" i="20"/>
  <c r="P3003" i="20"/>
  <c r="P3374" i="20"/>
  <c r="P1091" i="20"/>
  <c r="P2310" i="20"/>
  <c r="P2968" i="20"/>
  <c r="P2102" i="20"/>
  <c r="P3106" i="20"/>
  <c r="P3100" i="20"/>
  <c r="P2158" i="20"/>
  <c r="P2740" i="20"/>
  <c r="P1162" i="20"/>
  <c r="P1627" i="20"/>
  <c r="P933" i="20"/>
  <c r="P2642" i="20"/>
  <c r="P2585" i="20"/>
  <c r="P2930" i="20"/>
  <c r="P410" i="20"/>
  <c r="P2700" i="20"/>
  <c r="P1019" i="20"/>
  <c r="P1987" i="20"/>
  <c r="P2065" i="20"/>
  <c r="P2335" i="20"/>
  <c r="P2317" i="20"/>
  <c r="P2920" i="20"/>
  <c r="P356" i="20"/>
  <c r="P3237" i="20"/>
  <c r="P2653" i="20"/>
  <c r="P3099" i="20"/>
  <c r="P2769" i="20"/>
  <c r="P1543" i="20"/>
  <c r="P463" i="20"/>
  <c r="P405" i="20"/>
  <c r="P2964" i="20"/>
  <c r="P3481" i="20"/>
  <c r="P1951" i="20"/>
  <c r="P3471" i="20"/>
  <c r="P1586" i="20"/>
  <c r="P1141" i="20"/>
  <c r="P753" i="20"/>
  <c r="P2820" i="20"/>
  <c r="P2018" i="20"/>
  <c r="P3239" i="20"/>
  <c r="P895" i="20"/>
  <c r="P1660" i="20"/>
  <c r="P3112" i="20"/>
  <c r="P2771" i="20"/>
  <c r="P3379" i="20"/>
  <c r="P2590" i="20"/>
  <c r="P2131" i="20"/>
  <c r="P2443" i="20"/>
  <c r="P3535" i="20"/>
  <c r="P3441" i="20"/>
  <c r="P3113" i="20"/>
  <c r="P3150" i="20"/>
  <c r="P2082" i="20"/>
  <c r="P1295" i="20"/>
  <c r="P340" i="20"/>
  <c r="P1984" i="20"/>
  <c r="P2281" i="20"/>
  <c r="P2617" i="20"/>
  <c r="P92" i="20"/>
  <c r="P2746" i="20"/>
  <c r="P187" i="20"/>
  <c r="P2960" i="20"/>
  <c r="P2337" i="20"/>
  <c r="P466" i="20"/>
  <c r="P1209" i="20"/>
  <c r="P2475" i="20"/>
  <c r="P3124" i="20"/>
  <c r="P810" i="20"/>
  <c r="P1147" i="20"/>
  <c r="P2536" i="20"/>
  <c r="P1083" i="20"/>
  <c r="P2437" i="20"/>
  <c r="P762" i="20"/>
  <c r="P673" i="20"/>
  <c r="P702" i="20"/>
  <c r="P1406" i="20"/>
  <c r="P3418" i="20"/>
  <c r="P1908" i="20"/>
  <c r="P2275" i="20"/>
  <c r="P2886" i="20"/>
  <c r="P1905" i="20"/>
  <c r="P1224" i="20"/>
  <c r="P3008" i="20"/>
  <c r="P3399" i="20"/>
  <c r="P2909" i="20"/>
  <c r="P56" i="20"/>
  <c r="P1096" i="20"/>
  <c r="P619" i="20"/>
  <c r="P1966" i="20"/>
  <c r="P1798" i="20"/>
  <c r="P2840" i="20"/>
  <c r="P1433" i="20"/>
  <c r="P2487" i="20"/>
  <c r="P2062" i="20"/>
  <c r="P2128" i="20"/>
  <c r="P924" i="20"/>
  <c r="P2513" i="20"/>
  <c r="P3387" i="20"/>
  <c r="P1393" i="20"/>
  <c r="P2007" i="20"/>
  <c r="P3127" i="20"/>
  <c r="P1460" i="20"/>
  <c r="P1907" i="20"/>
  <c r="P3462" i="20"/>
  <c r="P1470" i="20"/>
  <c r="P2876" i="20"/>
  <c r="P1471" i="20"/>
  <c r="P2298" i="20"/>
  <c r="P115" i="20"/>
  <c r="P2336" i="20"/>
  <c r="P489" i="20"/>
  <c r="P1408" i="20"/>
  <c r="P55" i="20"/>
  <c r="P368" i="20"/>
  <c r="P1802" i="20"/>
  <c r="P3283" i="20"/>
  <c r="P2857" i="20"/>
  <c r="P837" i="20"/>
  <c r="P1300" i="20"/>
  <c r="P2154" i="20"/>
  <c r="P2672" i="20"/>
  <c r="P536" i="20"/>
  <c r="P93" i="20"/>
  <c r="P1304" i="20"/>
  <c r="P2036" i="20"/>
  <c r="P943" i="20"/>
  <c r="P2423" i="20"/>
  <c r="P309" i="20"/>
  <c r="P2097" i="20"/>
  <c r="P3321" i="20"/>
  <c r="P2176" i="20"/>
  <c r="P1937" i="20"/>
  <c r="P953" i="20"/>
  <c r="P1127" i="20"/>
  <c r="P2744" i="20"/>
  <c r="P2498" i="20"/>
  <c r="P2168" i="20"/>
  <c r="P278" i="20"/>
  <c r="P80" i="20"/>
  <c r="P712" i="20"/>
  <c r="P2334" i="20"/>
  <c r="P3078" i="20"/>
  <c r="P1014" i="20"/>
  <c r="P2662" i="20"/>
  <c r="P3138" i="20"/>
  <c r="P2842" i="20"/>
  <c r="P981" i="20"/>
  <c r="P2047" i="20"/>
  <c r="P2314" i="20"/>
  <c r="P1005" i="20"/>
  <c r="P2768" i="20"/>
  <c r="P1518" i="20"/>
  <c r="P1976" i="20"/>
  <c r="P781" i="20"/>
  <c r="P457" i="20"/>
  <c r="P3044" i="20"/>
  <c r="P1975" i="20"/>
  <c r="P1745" i="20"/>
  <c r="P785" i="20"/>
  <c r="P1778" i="20"/>
  <c r="P2040" i="20"/>
  <c r="P2954" i="20"/>
  <c r="P2373" i="20"/>
  <c r="P839" i="20"/>
  <c r="P285" i="20"/>
  <c r="P1015" i="20"/>
  <c r="P3067" i="20"/>
  <c r="P972" i="20"/>
  <c r="P3065" i="20"/>
  <c r="P1468" i="20"/>
  <c r="P66" i="20"/>
  <c r="P2780" i="20"/>
  <c r="P800" i="20"/>
  <c r="P1022" i="20"/>
  <c r="P258" i="20"/>
  <c r="P96" i="20"/>
  <c r="P2947" i="20"/>
  <c r="P1591" i="20"/>
  <c r="P1638" i="20"/>
  <c r="P512" i="20"/>
  <c r="P2621" i="20"/>
  <c r="P2378" i="20"/>
  <c r="P2306" i="20"/>
  <c r="P3057" i="20"/>
  <c r="P2056" i="20"/>
  <c r="P1969" i="20"/>
  <c r="P3369" i="20"/>
  <c r="P2348" i="20"/>
  <c r="P1407" i="20"/>
  <c r="P1336" i="20"/>
  <c r="P3169" i="20"/>
  <c r="P3400" i="20"/>
  <c r="P1655" i="20"/>
  <c r="P1375" i="20"/>
  <c r="P294" i="20"/>
  <c r="P595" i="20"/>
  <c r="P1994" i="20"/>
  <c r="P767" i="20"/>
  <c r="P3040" i="20"/>
  <c r="P2187" i="20"/>
  <c r="P2271" i="20"/>
  <c r="P3410" i="20"/>
  <c r="P3048" i="20"/>
  <c r="P740" i="20"/>
  <c r="P103" i="20"/>
  <c r="P2613" i="20"/>
  <c r="P2897" i="20"/>
  <c r="P2116" i="20"/>
  <c r="P1739" i="20"/>
  <c r="P3131" i="20"/>
  <c r="P678" i="20"/>
  <c r="P2758" i="20"/>
  <c r="P1514" i="20"/>
  <c r="P2918" i="20"/>
  <c r="P1168" i="20"/>
  <c r="P2951" i="20"/>
  <c r="P1711" i="20"/>
  <c r="P2872" i="20"/>
  <c r="P1077" i="20"/>
  <c r="P2268" i="20"/>
  <c r="P3541" i="20"/>
  <c r="P2906" i="20"/>
  <c r="P3443" i="20"/>
  <c r="P2412" i="20"/>
  <c r="P3322" i="20"/>
  <c r="P1164" i="20"/>
  <c r="P1335" i="20"/>
  <c r="P2879" i="20"/>
  <c r="P1487" i="20"/>
  <c r="P1508" i="20"/>
  <c r="P1100" i="20"/>
  <c r="P802" i="20"/>
  <c r="P772" i="20"/>
  <c r="P3042" i="20"/>
  <c r="P198" i="20"/>
  <c r="P3272" i="20"/>
  <c r="P2396" i="20"/>
  <c r="P439" i="20"/>
  <c r="P1131" i="20"/>
  <c r="P2469" i="20"/>
  <c r="P32" i="20"/>
  <c r="P2071" i="20"/>
  <c r="P1046" i="20"/>
  <c r="P1551" i="20"/>
  <c r="P2836" i="20"/>
  <c r="P2050" i="20"/>
  <c r="P2192" i="20"/>
  <c r="P3166" i="20"/>
  <c r="P3527" i="20"/>
  <c r="P3309" i="20"/>
  <c r="P492" i="20"/>
  <c r="P1991" i="20"/>
  <c r="P3263" i="20"/>
  <c r="P1977" i="20"/>
  <c r="P3447" i="20"/>
  <c r="P2866" i="20"/>
  <c r="P581" i="20"/>
  <c r="P685" i="20"/>
  <c r="P1780" i="20"/>
  <c r="P1792" i="20"/>
  <c r="P501" i="20"/>
  <c r="P3495" i="20"/>
  <c r="P3197" i="20"/>
  <c r="P589" i="20"/>
  <c r="P1283" i="20"/>
  <c r="P1875" i="20"/>
  <c r="P1936" i="20"/>
  <c r="P674" i="20"/>
  <c r="P1354" i="20"/>
  <c r="P650" i="20"/>
  <c r="P1928" i="20"/>
  <c r="P1011" i="20"/>
  <c r="P766" i="20"/>
  <c r="P653" i="20"/>
  <c r="P1666" i="20"/>
  <c r="P1982" i="20"/>
  <c r="P3378" i="20"/>
  <c r="P1206" i="20"/>
  <c r="P2717" i="20"/>
  <c r="P1291" i="20"/>
  <c r="P2656" i="20"/>
  <c r="P1422" i="20"/>
  <c r="P3034" i="20"/>
  <c r="P1276" i="20"/>
  <c r="P3485" i="20"/>
  <c r="P1911" i="20"/>
  <c r="P1047" i="20"/>
  <c r="P842" i="20"/>
  <c r="P2459" i="20"/>
  <c r="P717" i="20"/>
  <c r="P1082" i="20"/>
  <c r="P2312" i="20"/>
  <c r="P3224" i="20"/>
  <c r="P2984" i="20"/>
  <c r="P2911" i="20"/>
  <c r="P3234" i="20"/>
  <c r="P1463" i="20"/>
  <c r="P633" i="20"/>
  <c r="P2112" i="20"/>
  <c r="P2775" i="20"/>
  <c r="P1319" i="20"/>
  <c r="P2762" i="20"/>
  <c r="P2983" i="20"/>
  <c r="P2519" i="20"/>
  <c r="P3320" i="20"/>
  <c r="P643" i="20"/>
  <c r="P2150" i="20"/>
  <c r="P409" i="20"/>
  <c r="P535" i="20"/>
  <c r="P2931" i="20"/>
  <c r="P135" i="20"/>
  <c r="P779" i="20"/>
  <c r="P1193" i="20"/>
  <c r="P339" i="20"/>
  <c r="P2055" i="20"/>
  <c r="P2893" i="20"/>
  <c r="P1029" i="20"/>
  <c r="P3172" i="20"/>
  <c r="P1381" i="20"/>
  <c r="P2788" i="20"/>
  <c r="P1454" i="20"/>
  <c r="P1647" i="20"/>
  <c r="P1765" i="20"/>
  <c r="P1676" i="20"/>
  <c r="P1834" i="20"/>
  <c r="P1241" i="20"/>
  <c r="P390" i="20"/>
  <c r="P263" i="20"/>
  <c r="P2942" i="20"/>
  <c r="P113" i="20"/>
  <c r="P2685" i="20"/>
  <c r="P3407" i="20"/>
  <c r="P549" i="20"/>
  <c r="P834" i="20"/>
  <c r="P2679" i="20"/>
  <c r="P2562" i="20"/>
  <c r="P354" i="20"/>
  <c r="P430" i="20"/>
  <c r="P1441" i="20"/>
  <c r="P540" i="20"/>
  <c r="P1890" i="20"/>
  <c r="P2755" i="20"/>
  <c r="P3296" i="20"/>
  <c r="P1913" i="20"/>
  <c r="P1258" i="20"/>
  <c r="P3425" i="20"/>
  <c r="P2463" i="20"/>
  <c r="P1807" i="20"/>
  <c r="P486" i="20"/>
  <c r="P587" i="20"/>
  <c r="P1453" i="20"/>
  <c r="P3434" i="20"/>
  <c r="P1863" i="20"/>
  <c r="P1993" i="20"/>
  <c r="P1270" i="20"/>
  <c r="P3448" i="20"/>
  <c r="P947" i="20"/>
  <c r="P1464" i="20"/>
  <c r="P445" i="20"/>
  <c r="P998" i="20"/>
  <c r="P1404" i="20"/>
  <c r="P3303" i="20"/>
  <c r="P69" i="20"/>
  <c r="P122" i="20"/>
  <c r="P2801" i="20"/>
  <c r="P2367" i="20"/>
  <c r="P465" i="20"/>
  <c r="P2678" i="20"/>
  <c r="P3452" i="20"/>
  <c r="P404" i="20"/>
  <c r="P1985" i="20"/>
  <c r="P2789" i="20"/>
  <c r="P2231" i="20"/>
  <c r="P3155" i="20"/>
  <c r="P2059" i="20"/>
  <c r="P1469" i="20"/>
  <c r="P3280" i="20"/>
  <c r="P1788" i="20"/>
  <c r="P3414" i="20"/>
  <c r="P655" i="20"/>
  <c r="P262" i="20"/>
  <c r="P1157" i="20"/>
  <c r="P3415" i="20"/>
  <c r="P1307" i="20"/>
  <c r="P436" i="20"/>
  <c r="P1920" i="20"/>
  <c r="P452" i="20"/>
  <c r="P245" i="20"/>
  <c r="P2518" i="20"/>
  <c r="P1428" i="20"/>
  <c r="P3455" i="20"/>
  <c r="P1411" i="20"/>
  <c r="P1754" i="20"/>
  <c r="P1053" i="20"/>
  <c r="P303" i="20"/>
  <c r="P594" i="20"/>
  <c r="P3514" i="20"/>
  <c r="P1545" i="20"/>
  <c r="P2570" i="20"/>
  <c r="P361" i="20"/>
  <c r="P1579" i="20"/>
  <c r="P1689" i="20"/>
  <c r="P555" i="20"/>
  <c r="P1416" i="20"/>
  <c r="P2284" i="20"/>
  <c r="P2118" i="20"/>
  <c r="P1308" i="20"/>
  <c r="P2349" i="20"/>
  <c r="P240" i="20"/>
  <c r="P3490" i="20"/>
  <c r="P2928" i="20"/>
  <c r="P995" i="20"/>
  <c r="P2553" i="20"/>
  <c r="P2309" i="20"/>
  <c r="P1525" i="20"/>
  <c r="P3246" i="20"/>
  <c r="P2655" i="20"/>
  <c r="P3406" i="20"/>
  <c r="P562" i="20"/>
  <c r="P2343" i="20"/>
  <c r="P151" i="20"/>
  <c r="P1350" i="20"/>
  <c r="P1018" i="20"/>
  <c r="P29" i="20"/>
  <c r="P2178" i="20"/>
  <c r="P1458" i="20"/>
  <c r="P3076" i="20"/>
  <c r="P3240" i="20"/>
  <c r="P1959" i="20"/>
  <c r="P1489" i="20"/>
  <c r="P2444" i="20"/>
  <c r="P196" i="20"/>
  <c r="P2511" i="20"/>
  <c r="P2028" i="20"/>
  <c r="P1958" i="20"/>
  <c r="P2137" i="20"/>
  <c r="P3168" i="20"/>
  <c r="P194" i="20"/>
  <c r="P1021" i="20"/>
  <c r="P3370" i="20"/>
  <c r="P1852" i="20"/>
  <c r="P2219" i="20"/>
  <c r="P2021" i="20"/>
  <c r="P1303" i="20"/>
  <c r="P3011" i="20"/>
  <c r="P1484" i="20"/>
  <c r="P2302" i="20"/>
  <c r="P1760" i="20"/>
  <c r="P357" i="20"/>
  <c r="P2657" i="20"/>
  <c r="P398" i="20"/>
  <c r="P190" i="20"/>
  <c r="P232" i="20"/>
  <c r="P1237" i="20"/>
  <c r="P2505" i="20"/>
  <c r="P2328" i="20"/>
  <c r="P3509" i="20"/>
  <c r="P704" i="20"/>
  <c r="P648" i="20"/>
  <c r="P1086" i="20"/>
  <c r="P3264" i="20"/>
  <c r="P2267" i="20"/>
  <c r="P522" i="20"/>
  <c r="P3294" i="20"/>
  <c r="P1175" i="20"/>
  <c r="P119" i="20"/>
  <c r="P3134" i="20"/>
  <c r="P283" i="20"/>
  <c r="P1318" i="20"/>
  <c r="P1372" i="20"/>
  <c r="P1485" i="20"/>
  <c r="P3290" i="20"/>
  <c r="P95" i="20"/>
  <c r="P1596" i="20"/>
  <c r="P3531" i="20"/>
  <c r="P1555" i="20"/>
  <c r="P473" i="20"/>
  <c r="P482" i="20"/>
  <c r="P365" i="20"/>
  <c r="P2532" i="20"/>
  <c r="P1727" i="20"/>
  <c r="P807" i="20"/>
  <c r="P1799" i="20"/>
  <c r="P3038" i="20"/>
  <c r="P1995" i="20"/>
  <c r="P1102" i="20"/>
  <c r="P1746" i="20"/>
  <c r="P2488" i="20"/>
  <c r="P905" i="20"/>
  <c r="P994" i="20"/>
  <c r="P3544" i="20"/>
  <c r="P899" i="20"/>
  <c r="P3151" i="20"/>
  <c r="P3486" i="20"/>
  <c r="P442" i="20"/>
  <c r="P2989" i="20"/>
  <c r="P2916" i="20"/>
  <c r="P455" i="20"/>
  <c r="P1511" i="20"/>
  <c r="P1112" i="20"/>
  <c r="P658" i="20"/>
  <c r="P1280" i="20"/>
  <c r="P2138" i="20"/>
  <c r="P1873" i="20"/>
  <c r="P1600" i="20"/>
  <c r="P2565" i="20"/>
  <c r="P2421" i="20"/>
  <c r="P783" i="20"/>
  <c r="P1228" i="20"/>
  <c r="P459" i="20"/>
  <c r="P2167" i="20"/>
  <c r="P2955" i="20"/>
  <c r="P3054" i="20"/>
  <c r="P1320" i="20"/>
  <c r="P3519" i="20"/>
  <c r="P1703" i="20"/>
  <c r="P2225" i="20"/>
  <c r="P750" i="20"/>
  <c r="P2843" i="20"/>
  <c r="P1912" i="20"/>
  <c r="P1230" i="20"/>
  <c r="P2482" i="20"/>
  <c r="P3269" i="20"/>
  <c r="P1006" i="20"/>
  <c r="P2713" i="20"/>
  <c r="P222" i="20"/>
  <c r="P2404" i="20"/>
  <c r="P1357" i="20"/>
  <c r="P2895" i="20"/>
  <c r="P2203" i="20"/>
  <c r="P2277" i="20"/>
  <c r="P3066" i="20"/>
  <c r="P2010" i="20"/>
  <c r="P2839" i="20"/>
  <c r="P2447" i="20"/>
  <c r="P209" i="20"/>
  <c r="P2616" i="20"/>
  <c r="P724" i="20"/>
  <c r="P1498" i="20"/>
  <c r="P1459" i="20"/>
  <c r="P2896" i="20"/>
  <c r="P3200" i="20"/>
  <c r="P3504" i="20"/>
  <c r="P1436" i="20"/>
  <c r="P826" i="20"/>
  <c r="P395" i="20"/>
  <c r="P3186" i="20"/>
  <c r="P2859" i="20"/>
  <c r="P3343" i="20"/>
  <c r="P335" i="20"/>
  <c r="P369" i="20"/>
  <c r="P1605" i="20"/>
  <c r="P886" i="20"/>
  <c r="P2026" i="20"/>
  <c r="P3348" i="20"/>
  <c r="P3211" i="20"/>
  <c r="P1397" i="20"/>
  <c r="P598" i="20"/>
  <c r="P2526" i="20"/>
  <c r="P1917" i="20"/>
  <c r="P3336" i="20"/>
  <c r="P2623" i="20"/>
  <c r="P189" i="20"/>
  <c r="P3050" i="20"/>
  <c r="P1632" i="20"/>
  <c r="P3318" i="20"/>
  <c r="P3080" i="20"/>
  <c r="P3424" i="20"/>
  <c r="P132" i="20"/>
  <c r="P966" i="20"/>
  <c r="P2206" i="20"/>
  <c r="P3491" i="20"/>
  <c r="P3287" i="20"/>
  <c r="P2496" i="20"/>
  <c r="P2383" i="20"/>
  <c r="P809" i="20"/>
  <c r="P3363" i="20"/>
  <c r="P1714" i="20"/>
  <c r="P1124" i="20"/>
  <c r="P2015" i="20"/>
  <c r="P898" i="20"/>
  <c r="P1107" i="20"/>
  <c r="P386" i="20"/>
  <c r="P3393" i="20"/>
  <c r="P1426" i="20"/>
  <c r="P1558" i="20"/>
  <c r="P236" i="20"/>
  <c r="P3360" i="20"/>
  <c r="P1641" i="20"/>
  <c r="P451" i="20"/>
  <c r="P2384" i="20"/>
  <c r="P2944" i="20"/>
  <c r="P2597" i="20"/>
  <c r="P2981" i="20"/>
  <c r="P1583" i="20"/>
  <c r="P1148" i="20"/>
  <c r="P2757" i="20"/>
  <c r="P217" i="20"/>
  <c r="P1513" i="20"/>
  <c r="P3439" i="20"/>
  <c r="P1402" i="20"/>
  <c r="P2070" i="20"/>
  <c r="P2573" i="20"/>
  <c r="P1538" i="20"/>
  <c r="P1961" i="20"/>
  <c r="P940" i="20"/>
  <c r="P872" i="20"/>
  <c r="P1176" i="20"/>
  <c r="P1286" i="20"/>
  <c r="P1251" i="20"/>
  <c r="P2753" i="20"/>
  <c r="P630" i="20"/>
  <c r="P264" i="20"/>
  <c r="P2111" i="20"/>
  <c r="P350" i="20"/>
  <c r="P2360" i="20"/>
  <c r="P3109" i="20"/>
  <c r="P470" i="20"/>
  <c r="P2199" i="20"/>
  <c r="P1872" i="20"/>
  <c r="P1074" i="20"/>
  <c r="P1187" i="20"/>
  <c r="P2759" i="20"/>
  <c r="P2083" i="20"/>
  <c r="P1267" i="20"/>
  <c r="P1255" i="20"/>
  <c r="P1446" i="20"/>
  <c r="P2914" i="20"/>
  <c r="P1398" i="20"/>
  <c r="P2534" i="20"/>
  <c r="P1296" i="20"/>
  <c r="P220" i="20"/>
  <c r="P3401" i="20"/>
  <c r="P3147" i="20"/>
  <c r="P2229" i="20"/>
  <c r="P2564" i="20"/>
  <c r="P2472" i="20"/>
  <c r="P1496" i="20"/>
  <c r="P596" i="20"/>
  <c r="P2057" i="20"/>
  <c r="P2089" i="20"/>
  <c r="P1380" i="20"/>
  <c r="P1263" i="20"/>
  <c r="P3238" i="20"/>
  <c r="P794" i="20"/>
  <c r="P1009" i="20"/>
  <c r="P2533" i="20"/>
  <c r="P170" i="20"/>
  <c r="P392" i="20"/>
  <c r="P1090" i="20"/>
  <c r="P3220" i="20"/>
  <c r="P639" i="20"/>
  <c r="P2366" i="20"/>
  <c r="P1134" i="20"/>
  <c r="P3279" i="20"/>
  <c r="P1814" i="20"/>
  <c r="P2782" i="20"/>
  <c r="P1265" i="20"/>
  <c r="P2965" i="20"/>
  <c r="P3216" i="20"/>
  <c r="P1311" i="20"/>
  <c r="P3454" i="20"/>
  <c r="P806" i="20"/>
  <c r="P2811" i="20"/>
  <c r="P3070" i="20"/>
  <c r="P2048" i="20"/>
  <c r="P1649" i="20"/>
  <c r="P649" i="20"/>
  <c r="P324" i="20"/>
  <c r="P200" i="20"/>
  <c r="P1073" i="20"/>
  <c r="P2148" i="20"/>
  <c r="P746" i="20"/>
  <c r="P1190" i="20"/>
  <c r="P1996" i="20"/>
  <c r="P1165" i="20"/>
  <c r="P1858" i="20"/>
  <c r="P1945" i="20"/>
  <c r="P330" i="20"/>
  <c r="P269" i="20"/>
  <c r="P2816" i="20"/>
  <c r="P1618" i="20"/>
  <c r="P3064" i="20"/>
  <c r="P2090" i="20"/>
  <c r="P167" i="20"/>
  <c r="P182" i="20"/>
  <c r="P986" i="20"/>
  <c r="P2937" i="20"/>
  <c r="P2729" i="20"/>
  <c r="P393" i="20"/>
  <c r="P2738" i="20"/>
  <c r="P3335" i="20"/>
  <c r="P1990" i="20"/>
  <c r="P2034" i="20"/>
  <c r="P3016" i="20"/>
  <c r="P3180" i="20"/>
  <c r="P362" i="20"/>
  <c r="P2265" i="20"/>
  <c r="P1252" i="20"/>
  <c r="P714" i="20"/>
  <c r="P1932" i="20"/>
  <c r="P2351" i="20"/>
  <c r="P2049" i="20"/>
  <c r="P1938" i="20"/>
  <c r="P2347" i="20"/>
  <c r="P1876" i="20"/>
  <c r="P858" i="20"/>
  <c r="P502" i="20"/>
  <c r="P381" i="20"/>
  <c r="P1225" i="20"/>
  <c r="P1163" i="20"/>
  <c r="P3009" i="20"/>
  <c r="P1867" i="20"/>
  <c r="P2244" i="20"/>
  <c r="P720" i="20"/>
  <c r="P1903" i="20"/>
  <c r="P2296" i="20"/>
  <c r="P1757" i="20"/>
  <c r="P3511" i="20"/>
  <c r="P2851" i="20"/>
  <c r="P112" i="20"/>
  <c r="P2593" i="20"/>
  <c r="P3428" i="20"/>
  <c r="P2460" i="20"/>
  <c r="P2722" i="20"/>
  <c r="P3383" i="20"/>
  <c r="P1915" i="20"/>
  <c r="P3477" i="20"/>
  <c r="P2622" i="20"/>
  <c r="P1769" i="20"/>
  <c r="P2054" i="20"/>
  <c r="P2602" i="20"/>
  <c r="P3326" i="20"/>
  <c r="P185" i="20"/>
  <c r="P1388" i="20"/>
  <c r="P786" i="20"/>
  <c r="P1530" i="20"/>
  <c r="P2542" i="20"/>
  <c r="P2822" i="20"/>
  <c r="P51" i="20"/>
  <c r="P1515" i="20"/>
  <c r="P688" i="20"/>
  <c r="P3058" i="20"/>
  <c r="P2181" i="20"/>
  <c r="P695" i="20"/>
  <c r="P3551" i="20"/>
  <c r="P2719" i="20"/>
  <c r="P1503" i="20"/>
  <c r="P2044" i="20"/>
  <c r="P2626" i="20"/>
  <c r="P2283" i="20"/>
  <c r="P265" i="20"/>
  <c r="P952" i="20"/>
  <c r="P3395" i="20"/>
  <c r="P2340" i="20"/>
  <c r="P1048" i="20"/>
  <c r="P2549" i="20"/>
  <c r="P250" i="20"/>
  <c r="P600" i="20"/>
  <c r="P3329" i="20"/>
  <c r="P3102" i="20"/>
  <c r="P2156" i="20"/>
  <c r="P1567" i="20"/>
  <c r="P2099" i="20"/>
  <c r="P2079" i="20"/>
  <c r="P2917" i="20"/>
  <c r="P3217" i="20"/>
  <c r="P3301" i="20"/>
  <c r="P2579" i="20"/>
  <c r="P1717" i="20"/>
  <c r="P1789" i="20"/>
  <c r="P328" i="20"/>
  <c r="P1737" i="20"/>
  <c r="P2979" i="20"/>
  <c r="P2399" i="20"/>
  <c r="P1326" i="20"/>
  <c r="P1059" i="20"/>
  <c r="P2636" i="20"/>
  <c r="P2161" i="20"/>
  <c r="P1437" i="20"/>
  <c r="P1262" i="20"/>
  <c r="P322" i="20"/>
  <c r="P2693" i="20"/>
  <c r="P854" i="20"/>
  <c r="P1068" i="20"/>
  <c r="P1550" i="20"/>
  <c r="P1327" i="20"/>
  <c r="P26" i="20"/>
  <c r="P205" i="20"/>
  <c r="P510" i="20"/>
  <c r="P2031" i="20"/>
  <c r="P1698" i="20"/>
  <c r="P3473" i="20"/>
  <c r="P928" i="20"/>
  <c r="P672" i="20"/>
  <c r="P805" i="20"/>
  <c r="P3496" i="20"/>
  <c r="P2630" i="20"/>
  <c r="P2883" i="20"/>
  <c r="P2544" i="20"/>
  <c r="P755" i="20"/>
  <c r="P958" i="20"/>
  <c r="P125" i="20"/>
  <c r="P3055" i="20"/>
  <c r="P1815" i="20"/>
  <c r="P1365" i="20"/>
  <c r="P1774" i="20"/>
  <c r="P2278" i="20"/>
  <c r="P2301" i="20"/>
  <c r="P1405" i="20"/>
  <c r="P1813" i="20"/>
  <c r="P3176" i="20"/>
  <c r="P3396" i="20"/>
  <c r="P2288" i="20"/>
  <c r="P1535" i="20"/>
  <c r="P2316" i="20"/>
  <c r="P547" i="20"/>
  <c r="P1830" i="20"/>
  <c r="P1854" i="20"/>
  <c r="P3500" i="20"/>
  <c r="P2973" i="20"/>
  <c r="P2892" i="20"/>
  <c r="P614" i="20"/>
  <c r="P3292" i="20"/>
  <c r="P2889" i="20"/>
  <c r="P1395" i="20"/>
  <c r="P1574" i="20"/>
  <c r="P2665" i="20"/>
  <c r="P3041" i="20"/>
  <c r="P2363" i="20"/>
  <c r="P3404" i="20"/>
  <c r="P3077" i="20"/>
  <c r="P2338" i="20"/>
  <c r="P1887" i="20"/>
  <c r="P2619" i="20"/>
  <c r="P1548" i="20"/>
  <c r="P326" i="20"/>
  <c r="P1502" i="20"/>
  <c r="P1370" i="20"/>
  <c r="P3266" i="20"/>
  <c r="P946" i="20"/>
  <c r="P3306" i="20"/>
  <c r="P2272" i="20"/>
  <c r="P38" i="20"/>
  <c r="P1744" i="20"/>
  <c r="P823" i="20"/>
  <c r="P1273" i="20"/>
  <c r="P3366" i="20"/>
  <c r="P271" i="20"/>
  <c r="P3222" i="20"/>
  <c r="P756" i="20"/>
  <c r="P1790" i="20"/>
  <c r="P2921" i="20"/>
  <c r="P2524" i="20"/>
  <c r="P2701" i="20"/>
  <c r="P2105" i="20"/>
  <c r="P883" i="20"/>
  <c r="P3033" i="20"/>
  <c r="P1200" i="20"/>
  <c r="P2765" i="20"/>
  <c r="P2528" i="20"/>
  <c r="P3227" i="20"/>
  <c r="P2224" i="20"/>
  <c r="P1394" i="20"/>
  <c r="P2120" i="20"/>
  <c r="P329" i="20"/>
  <c r="P2318" i="20"/>
  <c r="P1364" i="20"/>
  <c r="P270" i="20"/>
  <c r="P932" i="20"/>
  <c r="P279" i="20"/>
  <c r="P193" i="20"/>
  <c r="P3125" i="20"/>
  <c r="P301" i="20"/>
  <c r="P1595" i="20"/>
  <c r="P1728" i="20"/>
  <c r="P2888" i="20"/>
  <c r="P1661" i="20"/>
  <c r="P2017" i="20"/>
  <c r="P903" i="20"/>
  <c r="P3530" i="20"/>
  <c r="P319" i="20"/>
  <c r="P3502" i="20"/>
  <c r="P804" i="20"/>
  <c r="P3025" i="20"/>
  <c r="P2611" i="20"/>
  <c r="P2324" i="20"/>
  <c r="P608" i="20"/>
  <c r="P1547" i="20"/>
  <c r="P2269" i="20"/>
  <c r="P3289" i="20"/>
  <c r="P1425" i="20"/>
  <c r="P1401" i="20"/>
  <c r="P296" i="20"/>
  <c r="P218" i="20"/>
  <c r="P2804" i="20"/>
  <c r="P3178" i="20"/>
  <c r="P1363" i="20"/>
  <c r="P1328" i="20"/>
  <c r="P797" i="20"/>
  <c r="P1293" i="20"/>
  <c r="P875" i="20"/>
  <c r="P254" i="20"/>
  <c r="P2330" i="20"/>
  <c r="P1260" i="20"/>
  <c r="P2901" i="20"/>
  <c r="P2121" i="20"/>
  <c r="P2776" i="20"/>
  <c r="P2833" i="20"/>
  <c r="P49" i="20"/>
  <c r="P2985" i="20"/>
  <c r="P1668" i="20"/>
  <c r="P1056" i="20"/>
  <c r="P1198" i="20"/>
  <c r="P1497" i="20"/>
  <c r="P2834" i="20"/>
  <c r="P1279" i="20"/>
  <c r="P765" i="20"/>
  <c r="P2538" i="20"/>
  <c r="P3110" i="20"/>
  <c r="P606" i="20"/>
  <c r="P2258" i="20"/>
  <c r="P3036" i="20"/>
  <c r="P1526" i="20"/>
  <c r="P376" i="20"/>
  <c r="P2592" i="20"/>
  <c r="P2797" i="20"/>
  <c r="P3518" i="20"/>
  <c r="P50" i="20"/>
  <c r="P2501" i="20"/>
  <c r="P1038" i="20"/>
  <c r="P251" i="20"/>
  <c r="P1762" i="20"/>
  <c r="P939" i="20"/>
  <c r="P1172" i="20"/>
  <c r="P764" i="20"/>
  <c r="P2132" i="20"/>
  <c r="P2739" i="20"/>
  <c r="P1704" i="20"/>
  <c r="P3004" i="20"/>
  <c r="P2785" i="20"/>
  <c r="P1690" i="20"/>
  <c r="P2855" i="20"/>
  <c r="P1696" i="20"/>
  <c r="P2291" i="20"/>
  <c r="P246" i="20"/>
  <c r="P2823" i="20"/>
  <c r="P3385" i="20"/>
  <c r="P531" i="20"/>
  <c r="P429" i="20"/>
  <c r="P851" i="20"/>
  <c r="P2696" i="20"/>
  <c r="P796" i="20"/>
  <c r="P2654" i="20"/>
  <c r="P1916" i="20"/>
  <c r="P2242" i="20"/>
  <c r="P1355" i="20"/>
  <c r="P230" i="20"/>
  <c r="P2419" i="20"/>
  <c r="P1417" i="20"/>
  <c r="P2009" i="20"/>
  <c r="P2926" i="20"/>
  <c r="P43" i="20"/>
  <c r="P1362" i="20"/>
  <c r="P163" i="20"/>
  <c r="P788" i="20"/>
  <c r="P300" i="20"/>
  <c r="P3031" i="20"/>
  <c r="P2924" i="20"/>
  <c r="P2923" i="20"/>
  <c r="P1657" i="20"/>
  <c r="P2705" i="20"/>
  <c r="P136" i="20"/>
  <c r="P2247" i="20"/>
  <c r="P81" i="20"/>
  <c r="P152" i="20"/>
  <c r="P2237" i="20"/>
  <c r="P2223" i="20"/>
  <c r="P3310" i="20"/>
  <c r="P2385" i="20"/>
  <c r="P2877" i="20"/>
  <c r="P1105" i="20"/>
  <c r="P3391" i="20"/>
  <c r="P698" i="20"/>
  <c r="P1900" i="20"/>
  <c r="P1084" i="20"/>
  <c r="P34" i="20"/>
  <c r="P2401" i="20"/>
  <c r="P2747" i="20"/>
  <c r="P446" i="20"/>
  <c r="P815" i="20"/>
  <c r="P1412" i="20"/>
  <c r="P1644" i="20"/>
  <c r="P295" i="20"/>
  <c r="P3143" i="20"/>
  <c r="P1278" i="20"/>
  <c r="P138" i="20"/>
  <c r="P884" i="20"/>
  <c r="P3469" i="20"/>
  <c r="P863" i="20"/>
  <c r="P2620" i="20"/>
  <c r="P1332" i="20"/>
  <c r="P663" i="20"/>
  <c r="P778" i="20"/>
  <c r="P2582" i="20"/>
  <c r="P1442" i="20"/>
  <c r="P3435" i="20"/>
  <c r="P2847" i="20"/>
  <c r="P2950" i="20"/>
  <c r="P1612" i="20"/>
  <c r="P2491" i="20"/>
  <c r="P315" i="20"/>
  <c r="P3315" i="20"/>
  <c r="P1648" i="20"/>
  <c r="P3356" i="20"/>
  <c r="P3111" i="20"/>
  <c r="P1486" i="20"/>
  <c r="P2688" i="20"/>
  <c r="P914" i="20"/>
  <c r="P1723" i="20"/>
  <c r="P1756" i="20"/>
  <c r="P3304" i="20"/>
  <c r="P3291" i="20"/>
  <c r="P774" i="20"/>
  <c r="P111" i="20"/>
  <c r="P3205" i="20"/>
  <c r="P1034" i="20"/>
  <c r="P420" i="20"/>
  <c r="P1750" i="20"/>
  <c r="P2177" i="20"/>
  <c r="P1299" i="20"/>
  <c r="P1478" i="20"/>
  <c r="P1753" i="20"/>
  <c r="P1338" i="20"/>
  <c r="P868" i="20"/>
  <c r="P2484" i="20"/>
  <c r="P2683" i="20"/>
  <c r="P699" i="20"/>
  <c r="P2162" i="20"/>
  <c r="P2169" i="20"/>
  <c r="P1970" i="20"/>
  <c r="P2000" i="20"/>
  <c r="P982" i="20"/>
  <c r="P3512" i="20"/>
  <c r="P2695" i="20"/>
  <c r="P79" i="20"/>
  <c r="P1716" i="20"/>
  <c r="P2255" i="20"/>
  <c r="P1432" i="20"/>
  <c r="P86" i="20"/>
  <c r="P2393" i="20"/>
  <c r="P2220" i="20"/>
  <c r="P2517" i="20"/>
  <c r="P2297" i="20"/>
  <c r="P3499" i="20"/>
  <c r="P3392" i="20"/>
  <c r="P2786" i="20"/>
  <c r="P1462" i="20"/>
  <c r="P1972" i="20"/>
  <c r="P582" i="20"/>
  <c r="P665" i="20"/>
  <c r="P2033" i="20"/>
  <c r="P2093" i="20"/>
  <c r="P3494" i="20"/>
  <c r="P2783" i="20"/>
  <c r="P2802" i="20"/>
  <c r="P1052" i="20"/>
  <c r="P47" i="20"/>
  <c r="P798" i="20"/>
  <c r="P1720" i="20"/>
  <c r="P3345" i="20"/>
  <c r="P2858" i="20"/>
  <c r="P849" i="20"/>
  <c r="P3430" i="20"/>
  <c r="P1588" i="20"/>
  <c r="P3032" i="20"/>
  <c r="P640" i="20"/>
  <c r="P433" i="20"/>
  <c r="P1687" i="20"/>
  <c r="P731" i="20"/>
  <c r="P739" i="20"/>
  <c r="P364" i="20"/>
  <c r="P99" i="20"/>
  <c r="P144" i="20"/>
  <c r="P252" i="20"/>
  <c r="P1256" i="20"/>
  <c r="P1942" i="20"/>
  <c r="P2353" i="20"/>
  <c r="P1732" i="20"/>
  <c r="P1078" i="20"/>
  <c r="P857" i="20"/>
  <c r="P1836" i="20"/>
  <c r="P1330" i="20"/>
  <c r="P1045" i="20"/>
  <c r="P169" i="20"/>
  <c r="P105" i="20"/>
  <c r="P72" i="20"/>
  <c r="P146" i="20"/>
  <c r="P527" i="20"/>
  <c r="P768" i="20"/>
  <c r="P2438" i="20"/>
  <c r="P2814" i="20"/>
  <c r="P1216" i="20"/>
  <c r="P1837" i="20"/>
  <c r="P968" i="20"/>
  <c r="P334" i="20"/>
  <c r="P738" i="20"/>
  <c r="P1742" i="20"/>
  <c r="P628" i="20"/>
  <c r="P865" i="20"/>
  <c r="P2352" i="20"/>
  <c r="P1722" i="20"/>
  <c r="P2139" i="20"/>
  <c r="P2523" i="20"/>
  <c r="P1880" i="20"/>
  <c r="P1043" i="20"/>
  <c r="P1075" i="20"/>
  <c r="P1761" i="20"/>
  <c r="P2461" i="20"/>
  <c r="P1563" i="20"/>
  <c r="P494" i="20"/>
  <c r="P1240" i="20"/>
  <c r="P3339" i="20"/>
  <c r="P3411" i="20"/>
  <c r="P557" i="20"/>
  <c r="P539" i="20"/>
  <c r="P1683" i="20"/>
  <c r="P814" i="20"/>
  <c r="P2509" i="20"/>
  <c r="P165" i="20"/>
  <c r="P526" i="20"/>
  <c r="P2885" i="20"/>
  <c r="P2327" i="20"/>
  <c r="P694" i="20"/>
  <c r="P847" i="20"/>
  <c r="P1159" i="20"/>
  <c r="P901" i="20"/>
  <c r="P234" i="20"/>
  <c r="P2750" i="20"/>
  <c r="P2282" i="20"/>
  <c r="P2170" i="20"/>
  <c r="P1565" i="20"/>
  <c r="P2471" i="20"/>
  <c r="P2551" i="20"/>
  <c r="P1923" i="20"/>
  <c r="P1665" i="20"/>
  <c r="P2465" i="20"/>
  <c r="P3258" i="20"/>
  <c r="P634" i="20"/>
  <c r="P2406" i="20"/>
  <c r="P1960" i="20"/>
  <c r="P1182" i="20"/>
  <c r="P2064" i="20"/>
  <c r="P1529" i="20"/>
  <c r="P631" i="20"/>
  <c r="P2388" i="20"/>
  <c r="P1122" i="20"/>
  <c r="P3550" i="20"/>
  <c r="P2073" i="20"/>
  <c r="P417" i="20"/>
  <c r="P2381" i="20"/>
  <c r="P3075" i="20"/>
  <c r="P2405" i="20"/>
  <c r="P2502" i="20"/>
  <c r="P100" i="20"/>
  <c r="P154" i="20"/>
  <c r="P2407" i="20"/>
  <c r="P718" i="20"/>
  <c r="P591" i="20"/>
  <c r="P2350" i="20"/>
  <c r="P821" i="20"/>
  <c r="P1729" i="20"/>
  <c r="P3206" i="20"/>
  <c r="P1494" i="20"/>
  <c r="P1010" i="20"/>
  <c r="P3480" i="20"/>
  <c r="P2166" i="20"/>
  <c r="P1421" i="20"/>
  <c r="P1155" i="20"/>
  <c r="P2320" i="20"/>
  <c r="P281" i="20"/>
  <c r="P975" i="20"/>
  <c r="P1759" i="20"/>
  <c r="P1635" i="20"/>
  <c r="P1399" i="20"/>
  <c r="P2692" i="20"/>
  <c r="P2890" i="20"/>
  <c r="P1642" i="20"/>
  <c r="P831" i="20"/>
  <c r="P1684" i="20"/>
  <c r="P741" i="20"/>
  <c r="P3081" i="20"/>
  <c r="P1654" i="20"/>
  <c r="P812" i="20"/>
  <c r="P355" i="20"/>
  <c r="P869" i="20"/>
  <c r="P2900" i="20"/>
  <c r="P1050" i="20"/>
  <c r="P1576" i="20"/>
  <c r="P2817" i="20"/>
  <c r="P965" i="20"/>
  <c r="P2774" i="20"/>
  <c r="P1232" i="20"/>
  <c r="P1457" i="20"/>
  <c r="P2958" i="20"/>
  <c r="P2136" i="20"/>
  <c r="P172" i="20"/>
  <c r="P2961" i="20"/>
  <c r="P1450" i="20"/>
  <c r="P374" i="20"/>
  <c r="P3346" i="20"/>
  <c r="P1610" i="20"/>
  <c r="P888" i="20"/>
  <c r="P1692" i="20"/>
  <c r="P3361" i="20"/>
  <c r="P2218" i="20"/>
  <c r="P2483" i="20"/>
  <c r="P2294" i="20"/>
  <c r="P1580" i="20"/>
  <c r="P1621" i="20"/>
  <c r="P1680" i="20"/>
  <c r="P479" i="20"/>
  <c r="P1758" i="20"/>
  <c r="P660" i="20"/>
  <c r="P1895" i="20"/>
  <c r="P76" i="20"/>
  <c r="P153" i="20"/>
  <c r="P3352" i="20"/>
  <c r="P3300" i="20"/>
  <c r="P1236" i="20"/>
  <c r="P3122" i="20"/>
  <c r="P499" i="20"/>
  <c r="P244" i="20"/>
  <c r="P3520" i="20"/>
  <c r="P1803" i="20"/>
  <c r="P532" i="20"/>
  <c r="P1855" i="20"/>
  <c r="P2375" i="20"/>
  <c r="P913" i="20"/>
  <c r="P3355" i="20"/>
  <c r="P1210" i="20"/>
  <c r="P204" i="20"/>
  <c r="P3128" i="20"/>
  <c r="P3431" i="20"/>
  <c r="P84" i="20"/>
  <c r="P367" i="20"/>
  <c r="P54" i="20"/>
  <c r="P1079" i="20"/>
  <c r="P2379" i="20"/>
  <c r="P1041" i="20"/>
  <c r="P1782" i="20"/>
  <c r="P2773" i="20"/>
  <c r="P2633" i="20"/>
  <c r="P2503" i="20"/>
  <c r="P2429" i="20"/>
  <c r="P1247" i="20"/>
  <c r="P256" i="20"/>
  <c r="P3347" i="20"/>
  <c r="P885" i="20"/>
  <c r="P241" i="20"/>
  <c r="P1023" i="20"/>
  <c r="P697" i="20"/>
  <c r="P3137" i="20"/>
  <c r="P3538" i="20"/>
  <c r="P1287" i="20"/>
  <c r="P3297" i="20"/>
  <c r="P2787" i="20"/>
  <c r="P490" i="20"/>
  <c r="P1705" i="20"/>
  <c r="P298" i="20"/>
  <c r="P351" i="20"/>
  <c r="P2845" i="20"/>
  <c r="P3267" i="20"/>
  <c r="P719" i="20"/>
  <c r="P2999" i="20"/>
  <c r="P1724" i="20"/>
  <c r="P1057" i="20"/>
  <c r="P1622" i="20"/>
  <c r="P3388" i="20"/>
  <c r="P344" i="20"/>
  <c r="P708" i="20"/>
  <c r="P2586" i="20"/>
  <c r="P723" i="20"/>
  <c r="P1822" i="20"/>
  <c r="P2435" i="20"/>
  <c r="P996" i="20"/>
  <c r="P2362" i="20"/>
  <c r="P3139" i="20"/>
  <c r="P1466" i="20"/>
  <c r="P1440" i="20"/>
  <c r="P1384" i="20"/>
  <c r="P1631" i="20"/>
  <c r="P1795" i="20"/>
  <c r="P3053" i="20"/>
  <c r="P686" i="20"/>
  <c r="P2882" i="20"/>
  <c r="P1682" i="20"/>
  <c r="P2507" i="20"/>
  <c r="P181" i="20"/>
  <c r="P434" i="20"/>
  <c r="P2029" i="20"/>
  <c r="P312" i="20"/>
  <c r="P2841" i="20"/>
  <c r="P2550" i="20"/>
  <c r="P1277" i="20"/>
  <c r="P1315" i="20"/>
  <c r="P569" i="20"/>
  <c r="P3158" i="20"/>
  <c r="P3183" i="20"/>
  <c r="P1472" i="20"/>
  <c r="P3543" i="20"/>
  <c r="P121" i="20"/>
  <c r="P1952" i="20"/>
  <c r="P2995" i="20"/>
  <c r="P68" i="20"/>
  <c r="P2434" i="20"/>
  <c r="P382" i="20"/>
  <c r="P493" i="20"/>
  <c r="P2409" i="20"/>
  <c r="P2625" i="20"/>
  <c r="P2361" i="20"/>
  <c r="P2661" i="20"/>
  <c r="P3152" i="20"/>
  <c r="P2058" i="20"/>
  <c r="P1819" i="20"/>
  <c r="P3445" i="20"/>
  <c r="P1981" i="20"/>
  <c r="P1609" i="20"/>
  <c r="P3446" i="20"/>
  <c r="P266" i="20"/>
  <c r="P2835" i="20"/>
  <c r="P1218" i="20"/>
  <c r="P142" i="20"/>
  <c r="P1779" i="20"/>
  <c r="P237" i="20"/>
  <c r="P166" i="20"/>
  <c r="P1786" i="20"/>
  <c r="P3026" i="20"/>
  <c r="P94" i="20"/>
  <c r="P1150" i="20"/>
  <c r="P3198" i="20"/>
  <c r="P1940" i="20"/>
  <c r="P3461" i="20"/>
  <c r="P3498" i="20"/>
  <c r="P2904" i="20"/>
  <c r="P725" i="20"/>
  <c r="P3096" i="20"/>
  <c r="P3257" i="20"/>
  <c r="P3146" i="20"/>
  <c r="P3084" i="20"/>
  <c r="P3255" i="20"/>
  <c r="P957" i="20"/>
  <c r="P584" i="20"/>
  <c r="P2222" i="20"/>
  <c r="P551" i="20"/>
  <c r="P2838" i="20"/>
  <c r="P289" i="20"/>
  <c r="P1568" i="20"/>
  <c r="P2146" i="20"/>
  <c r="P2304" i="20"/>
  <c r="P2669" i="20"/>
  <c r="P1151" i="20"/>
  <c r="P333" i="20"/>
  <c r="P1479" i="20"/>
  <c r="P621" i="20"/>
  <c r="P1881" i="20"/>
  <c r="P2227" i="20"/>
  <c r="P183" i="20"/>
  <c r="P546" i="20"/>
  <c r="P1800" i="20"/>
  <c r="P2246" i="20"/>
  <c r="P1781" i="20"/>
  <c r="P3235" i="20"/>
  <c r="P2285" i="20"/>
  <c r="P988" i="20"/>
  <c r="P732" i="20"/>
  <c r="P308" i="20"/>
  <c r="P620" i="20"/>
  <c r="P1322" i="20"/>
  <c r="P2290" i="20"/>
  <c r="P2308" i="20"/>
  <c r="P775" i="20"/>
  <c r="P3194" i="20"/>
  <c r="P2280" i="20"/>
  <c r="P3271" i="20"/>
  <c r="P41" i="20"/>
  <c r="P1061" i="20"/>
  <c r="P1671" i="20"/>
  <c r="P2323" i="20"/>
  <c r="P2763" i="20"/>
  <c r="P3548" i="20"/>
  <c r="P3501" i="20"/>
  <c r="P2189" i="20"/>
  <c r="P876" i="20"/>
  <c r="P1480" i="20"/>
  <c r="P1581" i="20"/>
  <c r="P1553" i="20"/>
  <c r="P70" i="20"/>
  <c r="P951" i="20"/>
  <c r="P730" i="20"/>
  <c r="P891" i="20"/>
  <c r="P3177" i="20"/>
  <c r="P1115" i="20"/>
  <c r="P1492" i="20"/>
  <c r="P353" i="20"/>
  <c r="P3027" i="20"/>
  <c r="P816" i="20"/>
  <c r="P983" i="20"/>
  <c r="P3005" i="20"/>
  <c r="P1145" i="20"/>
  <c r="P2815" i="20"/>
  <c r="P2972" i="20"/>
  <c r="P2676" i="20"/>
  <c r="P484" i="20"/>
  <c r="P1850" i="20"/>
  <c r="P2492" i="20"/>
  <c r="P2043" i="20"/>
  <c r="P2014" i="20"/>
  <c r="P1239" i="20"/>
  <c r="P577" i="20"/>
  <c r="P416" i="20"/>
  <c r="P1766" i="20"/>
  <c r="P1346" i="20"/>
  <c r="P684" i="20"/>
  <c r="P36" i="20"/>
  <c r="P1573" i="20"/>
  <c r="P2499" i="20"/>
  <c r="P2066" i="20"/>
  <c r="P1957" i="20"/>
  <c r="P27" i="20"/>
  <c r="P1726" i="20"/>
  <c r="P90" i="20"/>
  <c r="P2110" i="20"/>
  <c r="P2589" i="20"/>
  <c r="P2394" i="20"/>
  <c r="R5" i="17"/>
  <c r="R7" i="17"/>
  <c r="R13" i="17"/>
  <c r="R6" i="17"/>
  <c r="R21" i="17"/>
  <c r="R38" i="17"/>
  <c r="R3" i="17"/>
  <c r="R40" i="17"/>
  <c r="R36" i="17"/>
  <c r="R17" i="17"/>
  <c r="R23" i="17"/>
  <c r="R32" i="17"/>
  <c r="R28" i="17"/>
  <c r="R26" i="17"/>
  <c r="R14" i="17"/>
  <c r="R30" i="17"/>
  <c r="R33" i="17"/>
  <c r="R19" i="17"/>
  <c r="R10" i="17"/>
  <c r="R22" i="17"/>
  <c r="R20" i="17"/>
  <c r="R31" i="17"/>
  <c r="R34" i="17"/>
  <c r="R16" i="17"/>
  <c r="R11" i="17"/>
  <c r="R24" i="17"/>
  <c r="R12" i="17"/>
  <c r="R29" i="17"/>
  <c r="R27" i="17"/>
  <c r="R15" i="17"/>
  <c r="R2" i="17"/>
  <c r="R35" i="17"/>
  <c r="R37" i="17"/>
  <c r="R18" i="17"/>
  <c r="R41" i="17"/>
  <c r="R39" i="17"/>
  <c r="R8" i="17"/>
  <c r="R9" i="17"/>
  <c r="R25" i="17"/>
  <c r="R4" i="17"/>
  <c r="Q803" i="20"/>
  <c r="Q1421" i="20"/>
  <c r="Q1919" i="20"/>
  <c r="Q3416" i="20"/>
  <c r="Q2764" i="20"/>
  <c r="Q1010" i="20"/>
  <c r="Q3214" i="20"/>
  <c r="Q213" i="20"/>
  <c r="Q2247" i="20"/>
  <c r="Q291" i="20"/>
  <c r="Q2647" i="20"/>
  <c r="Q2624" i="20"/>
  <c r="Q2510" i="20"/>
  <c r="Q371" i="20"/>
  <c r="Q3296" i="20"/>
  <c r="Q1484" i="20"/>
  <c r="Q3251" i="20"/>
  <c r="Q2325" i="20"/>
  <c r="Q861" i="20"/>
  <c r="Q1105" i="20"/>
  <c r="Q1472" i="20"/>
  <c r="Q2777" i="20"/>
  <c r="Q949" i="20"/>
  <c r="Q2690" i="20"/>
  <c r="Q313" i="20"/>
  <c r="Q2645" i="20"/>
  <c r="Q518" i="20"/>
  <c r="Q1311" i="20"/>
  <c r="Q2610" i="20"/>
  <c r="Q2757" i="20"/>
  <c r="Q3054" i="20"/>
  <c r="Q852" i="20"/>
  <c r="Q1181" i="20"/>
  <c r="Q997" i="20"/>
  <c r="Q498" i="20"/>
  <c r="Q1591" i="20"/>
  <c r="Q3020" i="20"/>
  <c r="Q589" i="20"/>
  <c r="Q246" i="20"/>
  <c r="Q537" i="20"/>
  <c r="Q3235" i="20"/>
  <c r="Q1429" i="20"/>
  <c r="Q955" i="20"/>
  <c r="Q1905" i="20"/>
  <c r="Q2532" i="20"/>
  <c r="Q2358" i="20"/>
  <c r="Q3533" i="20"/>
  <c r="Q2792" i="20"/>
  <c r="Q2364" i="20"/>
  <c r="Q2139" i="20"/>
  <c r="Q236" i="20"/>
  <c r="Q1878" i="20"/>
  <c r="Q1462" i="20"/>
  <c r="Q976" i="20"/>
  <c r="Q1611" i="20"/>
  <c r="Q2172" i="20"/>
  <c r="Q306" i="20"/>
  <c r="Q2529" i="20"/>
  <c r="Q161" i="20"/>
  <c r="Q3247" i="20"/>
  <c r="Q3484" i="20"/>
  <c r="Q1118" i="20"/>
  <c r="Q2054" i="20"/>
  <c r="Q1956" i="20"/>
  <c r="Q221" i="20"/>
  <c r="Q181" i="20"/>
  <c r="Q2763" i="20"/>
  <c r="Q1144" i="20"/>
  <c r="Q985" i="20"/>
  <c r="Q718" i="20"/>
  <c r="Q883" i="20"/>
  <c r="Q3467" i="20"/>
  <c r="Q3530" i="20"/>
  <c r="Q2662" i="20"/>
  <c r="Q720" i="20"/>
  <c r="Q3455" i="20"/>
  <c r="Q2047" i="20"/>
  <c r="Q170" i="20"/>
  <c r="Q2899" i="20"/>
  <c r="Q2077" i="20"/>
  <c r="Q1594" i="20"/>
  <c r="Q1024" i="20"/>
  <c r="Q1439" i="20"/>
  <c r="Q666" i="20"/>
  <c r="Q2303" i="20"/>
  <c r="Q2659" i="20"/>
  <c r="Q1805" i="20"/>
  <c r="Q1190" i="20"/>
  <c r="Q2570" i="20"/>
  <c r="Q2794" i="20"/>
  <c r="Q3394" i="20"/>
  <c r="Q327" i="20"/>
  <c r="Q2920" i="20"/>
  <c r="Q2504" i="20"/>
  <c r="Q2115" i="20"/>
  <c r="Q1102" i="20"/>
  <c r="Q878" i="20"/>
  <c r="Q2342" i="20"/>
  <c r="Q3408" i="20"/>
  <c r="Q52" i="20"/>
  <c r="Q2601" i="20"/>
  <c r="Q600" i="20"/>
  <c r="Q242" i="20"/>
  <c r="Q1559" i="20"/>
  <c r="Q2506" i="20"/>
  <c r="Q730" i="20"/>
  <c r="Q895" i="20"/>
  <c r="Q2796" i="20"/>
  <c r="Q646" i="20"/>
  <c r="Q2641" i="20"/>
  <c r="Q3341" i="20"/>
  <c r="Q182" i="20"/>
  <c r="Q2545" i="20"/>
  <c r="Q2266" i="20"/>
  <c r="Q258" i="20"/>
  <c r="Q2950" i="20"/>
  <c r="Q896" i="20"/>
  <c r="Q2489" i="20"/>
  <c r="Q3036" i="20"/>
  <c r="Q904" i="20"/>
  <c r="Q1291" i="20"/>
  <c r="Q281" i="20"/>
  <c r="Q2313" i="20"/>
  <c r="Q3372" i="20"/>
  <c r="Q1070" i="20"/>
  <c r="Q2152" i="20"/>
  <c r="Q2731" i="20"/>
  <c r="Q2237" i="20"/>
  <c r="Q3049" i="20"/>
  <c r="Q1330" i="20"/>
  <c r="Q924" i="20"/>
  <c r="Q533" i="20"/>
  <c r="Q2533" i="20"/>
  <c r="Q1845" i="20"/>
  <c r="Q1351" i="20"/>
  <c r="Q1567" i="20"/>
  <c r="Q923" i="20"/>
  <c r="Q3499" i="20"/>
  <c r="Q672" i="20"/>
  <c r="Q2459" i="20"/>
  <c r="Q1928" i="20"/>
  <c r="Q1824" i="20"/>
  <c r="Q24" i="20"/>
  <c r="Q2233" i="20"/>
  <c r="Q3547" i="20"/>
  <c r="Q818" i="20"/>
  <c r="Q1525" i="20"/>
  <c r="Q1590" i="20"/>
  <c r="Q2345" i="20"/>
  <c r="Q1326" i="20"/>
  <c r="Q1797" i="20"/>
  <c r="Q449" i="20"/>
  <c r="Q1119" i="20"/>
  <c r="Q3531" i="20"/>
  <c r="Q2461" i="20"/>
  <c r="Q3084" i="20"/>
  <c r="Q3161" i="20"/>
  <c r="Q1339" i="20"/>
  <c r="Q2539" i="20"/>
  <c r="Q460" i="20"/>
  <c r="Q497" i="20"/>
  <c r="Q2353" i="20"/>
  <c r="Q2630" i="20"/>
  <c r="Q2213" i="20"/>
  <c r="Q22" i="20"/>
  <c r="Q3021" i="20"/>
  <c r="Q3500" i="20"/>
  <c r="Q841" i="20"/>
  <c r="Q1639" i="20"/>
  <c r="Q2904" i="20"/>
  <c r="Q2299" i="20"/>
  <c r="Q811" i="20"/>
  <c r="Q3085" i="20"/>
  <c r="Q3505" i="20"/>
  <c r="Q1967" i="20"/>
  <c r="Q1322" i="20"/>
  <c r="Q2511" i="20"/>
  <c r="Q1738" i="20"/>
  <c r="Q670" i="20"/>
  <c r="Q2153" i="20"/>
  <c r="Q844" i="20"/>
  <c r="Q26" i="20"/>
  <c r="Q1016" i="20"/>
  <c r="Q2340" i="20"/>
  <c r="Q1328" i="20"/>
  <c r="Q727" i="20"/>
  <c r="Q1254" i="20"/>
  <c r="Q2882" i="20"/>
  <c r="Q2554" i="20"/>
  <c r="Q422" i="20"/>
  <c r="Q3307" i="20"/>
  <c r="Q1183" i="20"/>
  <c r="Q967" i="20"/>
  <c r="Q2261" i="20"/>
  <c r="Q146" i="20"/>
  <c r="Q3265" i="20"/>
  <c r="Q2852" i="20"/>
  <c r="Q3532" i="20"/>
  <c r="Q1977" i="20"/>
  <c r="Q1418" i="20"/>
  <c r="Q525" i="20"/>
  <c r="Q457" i="20"/>
  <c r="Q1255" i="20"/>
  <c r="Q599" i="20"/>
  <c r="Q1350" i="20"/>
  <c r="Q3402" i="20"/>
  <c r="Q1803" i="20"/>
  <c r="Q1353" i="20"/>
  <c r="Q503" i="20"/>
  <c r="Q1456" i="20"/>
  <c r="Q1152" i="20"/>
  <c r="Q532" i="20"/>
  <c r="Q937" i="20"/>
  <c r="Q618" i="20"/>
  <c r="Q2166" i="20"/>
  <c r="Q1475" i="20"/>
  <c r="Q1470" i="20"/>
  <c r="Q3164" i="20"/>
  <c r="Q1203" i="20"/>
  <c r="Q1479" i="20"/>
  <c r="Q1989" i="20"/>
  <c r="Q1505" i="20"/>
  <c r="Q1490" i="20"/>
  <c r="Q932" i="20"/>
  <c r="Q338" i="20"/>
  <c r="Q147" i="20"/>
  <c r="Q2410" i="20"/>
  <c r="Q1575" i="20"/>
  <c r="Q1289" i="20"/>
  <c r="Q1520" i="20"/>
  <c r="Q1075" i="20"/>
  <c r="Q3038" i="20"/>
  <c r="Q1739" i="20"/>
  <c r="Q3131" i="20"/>
  <c r="Q2466" i="20"/>
  <c r="Q2691" i="20"/>
  <c r="Q3277" i="20"/>
  <c r="Q660" i="20"/>
  <c r="Q2946" i="20"/>
  <c r="Q2612" i="20"/>
  <c r="Q511" i="20"/>
  <c r="Q93" i="20"/>
  <c r="Q1926" i="20"/>
  <c r="Q860" i="20"/>
  <c r="Q2640" i="20"/>
  <c r="Q1053" i="20"/>
  <c r="Q1948" i="20"/>
  <c r="Q3442" i="20"/>
  <c r="Q175" i="20"/>
  <c r="Q2793" i="20"/>
  <c r="Q2658" i="20"/>
  <c r="Q76" i="20"/>
  <c r="Q926" i="20"/>
  <c r="Q2295" i="20"/>
  <c r="Q604" i="20"/>
  <c r="Q1700" i="20"/>
  <c r="Q3035" i="20"/>
  <c r="Q3115" i="20"/>
  <c r="Q2081" i="20"/>
  <c r="Q2290" i="20"/>
  <c r="Q2263" i="20"/>
  <c r="Q1615" i="20"/>
  <c r="Q679" i="20"/>
  <c r="Q833" i="20"/>
  <c r="Q3386" i="20"/>
  <c r="Q2770" i="20"/>
  <c r="Q1319" i="20"/>
  <c r="Q1657" i="20"/>
  <c r="Q956" i="20"/>
  <c r="Q2120" i="20"/>
  <c r="Q1986" i="20"/>
  <c r="Q1336" i="20"/>
  <c r="Q1502" i="20"/>
  <c r="Q32" i="20"/>
  <c r="Q3140" i="20"/>
  <c r="Q824" i="20"/>
  <c r="Q2673" i="20"/>
  <c r="Q767" i="20"/>
  <c r="Q1398" i="20"/>
  <c r="Q378" i="20"/>
  <c r="Q2726" i="20"/>
  <c r="Q138" i="20"/>
  <c r="Q2712" i="20"/>
  <c r="Q1282" i="20"/>
  <c r="Q1180" i="20"/>
  <c r="Q1682" i="20"/>
  <c r="Q2928" i="20"/>
  <c r="Q3486" i="20"/>
  <c r="Q2679" i="20"/>
  <c r="Q2868" i="20"/>
  <c r="Q2300" i="20"/>
  <c r="Q2041" i="20"/>
  <c r="Q3109" i="20"/>
  <c r="Q3237" i="20"/>
  <c r="Q198" i="20"/>
  <c r="Q2227" i="20"/>
  <c r="Q675" i="20"/>
  <c r="Q2150" i="20"/>
  <c r="Q1954" i="20"/>
  <c r="Q2104" i="20"/>
  <c r="Q2425" i="20"/>
  <c r="Q1820" i="20"/>
  <c r="Q322" i="20"/>
  <c r="Q3156" i="20"/>
  <c r="Q2786" i="20"/>
  <c r="Q2571" i="20"/>
  <c r="Q749" i="20"/>
  <c r="Q1556" i="20"/>
  <c r="Q832" i="20"/>
  <c r="Q1816" i="20"/>
  <c r="Q1722" i="20"/>
  <c r="Q977" i="20"/>
  <c r="Q2879" i="20"/>
  <c r="Q1154" i="20"/>
  <c r="Q3487" i="20"/>
  <c r="Q1865" i="20"/>
  <c r="Q2335" i="20"/>
  <c r="Q1474" i="20"/>
  <c r="Q3193" i="20"/>
  <c r="Q2036" i="20"/>
  <c r="Q3285" i="20"/>
  <c r="Q1507" i="20"/>
  <c r="Q756" i="20"/>
  <c r="Q2083" i="20"/>
  <c r="Q3043" i="20"/>
  <c r="Q2563" i="20"/>
  <c r="Q1434" i="20"/>
  <c r="Q3493" i="20"/>
  <c r="Q1535" i="20"/>
  <c r="Q1176" i="20"/>
  <c r="Q466" i="20"/>
  <c r="Q3104" i="20"/>
  <c r="Q1046" i="20"/>
  <c r="Q1757" i="20"/>
  <c r="Q699" i="20"/>
  <c r="Q425" i="20"/>
  <c r="Q1242" i="20"/>
  <c r="Q1876" i="20"/>
  <c r="Q337" i="20"/>
  <c r="Q336" i="20"/>
  <c r="Q851" i="20"/>
  <c r="Q3351" i="20"/>
  <c r="Q3255" i="20"/>
  <c r="Q1225" i="20"/>
  <c r="Q2589" i="20"/>
  <c r="Q2013" i="20"/>
  <c r="Q3339" i="20"/>
  <c r="Q2733" i="20"/>
  <c r="Q384" i="20"/>
  <c r="Q209" i="20"/>
  <c r="Q3353" i="20"/>
  <c r="Q430" i="20"/>
  <c r="Q3138" i="20"/>
  <c r="Q3314" i="20"/>
  <c r="Q2698" i="20"/>
  <c r="Q1713" i="20"/>
  <c r="Q738" i="20"/>
  <c r="Q2708" i="20"/>
  <c r="Q3178" i="20"/>
  <c r="Q3137" i="20"/>
  <c r="Q1292" i="20"/>
  <c r="Q392" i="20"/>
  <c r="Q173" i="20"/>
  <c r="Q1141" i="20"/>
  <c r="Q414" i="20"/>
  <c r="Q1521" i="20"/>
  <c r="Q1449" i="20"/>
  <c r="Q486" i="20"/>
  <c r="Q1488" i="20"/>
  <c r="Q2996" i="20"/>
  <c r="Q1936" i="20"/>
  <c r="Q601" i="20"/>
  <c r="Q2184" i="20"/>
  <c r="Q260" i="20"/>
  <c r="Q2286" i="20"/>
  <c r="Q429" i="20"/>
  <c r="Q555" i="20"/>
  <c r="Q2424" i="20"/>
  <c r="Q1777" i="20"/>
  <c r="Q2528" i="20"/>
  <c r="Q2056" i="20"/>
  <c r="Q283" i="20"/>
  <c r="Q539" i="20"/>
  <c r="Q1785" i="20"/>
  <c r="Q493" i="20"/>
  <c r="Q2883" i="20"/>
  <c r="Q169" i="20"/>
  <c r="Q1732" i="20"/>
  <c r="Q1279" i="20"/>
  <c r="Q1213" i="20"/>
  <c r="Q105" i="20"/>
  <c r="Q471" i="20"/>
  <c r="Q1422" i="20"/>
  <c r="Q3218" i="20"/>
  <c r="Q1359" i="20"/>
  <c r="Q1485" i="20"/>
  <c r="Q1566" i="20"/>
  <c r="Q591" i="20"/>
  <c r="Q2316" i="20"/>
  <c r="Q2202" i="20"/>
  <c r="Q1616" i="20"/>
  <c r="Q87" i="20"/>
  <c r="Q3432" i="20"/>
  <c r="Q1731" i="20"/>
  <c r="Q332" i="20"/>
  <c r="Q3185" i="20"/>
  <c r="Q921" i="20"/>
  <c r="Q669" i="20"/>
  <c r="Q751" i="20"/>
  <c r="Q1571" i="20"/>
  <c r="Q398" i="20"/>
  <c r="Q1579" i="20"/>
  <c r="Q458" i="20"/>
  <c r="Q1681" i="20"/>
  <c r="Q208" i="20"/>
  <c r="Q1040" i="20"/>
  <c r="Q270" i="20"/>
  <c r="Q3328" i="20"/>
  <c r="Q2813" i="20"/>
  <c r="Q954" i="20"/>
  <c r="Q3025" i="20"/>
  <c r="Q3013" i="20"/>
  <c r="Q3305" i="20"/>
  <c r="Q2863" i="20"/>
  <c r="Q23" i="20"/>
  <c r="Q2869" i="20"/>
  <c r="Q3445" i="20"/>
  <c r="Q2600" i="20"/>
  <c r="Q1266" i="20"/>
  <c r="Q1393" i="20"/>
  <c r="Q117" i="20"/>
  <c r="Q1749" i="20"/>
  <c r="Q330" i="20"/>
  <c r="Q792" i="20"/>
  <c r="Q2768" i="20"/>
  <c r="Q842" i="20"/>
  <c r="Q716" i="20"/>
  <c r="Q901" i="20"/>
  <c r="Q2877" i="20"/>
  <c r="Q1637" i="20"/>
  <c r="Q2654" i="20"/>
  <c r="Q2211" i="20"/>
  <c r="Q2465" i="20"/>
  <c r="Q2124" i="20"/>
  <c r="Q42" i="20"/>
  <c r="Q3440" i="20"/>
  <c r="Q819" i="20"/>
  <c r="Q2975" i="20"/>
  <c r="Q452" i="20"/>
  <c r="Q2230" i="20"/>
  <c r="Q1720" i="20"/>
  <c r="Q3183" i="20"/>
  <c r="Q1369" i="20"/>
  <c r="Q2569" i="20"/>
  <c r="Q2433" i="20"/>
  <c r="Q1306" i="20"/>
  <c r="Q2079" i="20"/>
  <c r="Q2446" i="20"/>
  <c r="Q2850" i="20"/>
  <c r="Q2838" i="20"/>
  <c r="Q2183" i="20"/>
  <c r="Q268" i="20"/>
  <c r="Q2015" i="20"/>
  <c r="Q3453" i="20"/>
  <c r="Q101" i="20"/>
  <c r="Q504" i="20"/>
  <c r="Q266" i="20"/>
  <c r="Q2603" i="20"/>
  <c r="Q2306" i="20"/>
  <c r="Q2080" i="20"/>
  <c r="Q2676" i="20"/>
  <c r="Q2088" i="20"/>
  <c r="Q375" i="20"/>
  <c r="Q1830" i="20"/>
  <c r="Q1708" i="20"/>
  <c r="Q1347" i="20"/>
  <c r="Q2562" i="20"/>
  <c r="Q1806" i="20"/>
  <c r="Q2206" i="20"/>
  <c r="Q3060" i="20"/>
  <c r="Q1251" i="20"/>
  <c r="Q25" i="20"/>
  <c r="Q1344" i="20"/>
  <c r="Q288" i="20"/>
  <c r="Q2267" i="20"/>
  <c r="Q1807" i="20"/>
  <c r="Q1644" i="20"/>
  <c r="Q3422" i="20"/>
  <c r="Q467" i="20"/>
  <c r="Q3027" i="20"/>
  <c r="Q2994" i="20"/>
  <c r="Q377" i="20"/>
  <c r="Q2042" i="20"/>
  <c r="Q909" i="20"/>
  <c r="Q836" i="20"/>
  <c r="Q2215" i="20"/>
  <c r="Q2318" i="20"/>
  <c r="Q3266" i="20"/>
  <c r="Q1111" i="20"/>
  <c r="Q650" i="20"/>
  <c r="Q3188" i="20"/>
  <c r="Q2133" i="20"/>
  <c r="Q69" i="20"/>
  <c r="Q2110" i="20"/>
  <c r="Q2191" i="20"/>
  <c r="Q680" i="20"/>
  <c r="Q2078" i="20"/>
  <c r="Q2836" i="20"/>
  <c r="Q367" i="20"/>
  <c r="Q3041" i="20"/>
  <c r="Q1819" i="20"/>
  <c r="Q2687" i="20"/>
  <c r="Q3409" i="20"/>
  <c r="Q393" i="20"/>
  <c r="Q96" i="20"/>
  <c r="Q2758" i="20"/>
  <c r="Q1833" i="20"/>
  <c r="Q978" i="20"/>
  <c r="Q514" i="20"/>
  <c r="Q564" i="20"/>
  <c r="Q1606" i="20"/>
  <c r="Q2827" i="20"/>
  <c r="Q2973" i="20"/>
  <c r="Q850" i="20"/>
  <c r="Q1748" i="20"/>
  <c r="Q1836" i="20"/>
  <c r="Q1753" i="20"/>
  <c r="Q1193" i="20"/>
  <c r="Q1578" i="20"/>
  <c r="Q3304" i="20"/>
  <c r="Q2477" i="20"/>
  <c r="Q2665" i="20"/>
  <c r="Q287" i="20"/>
  <c r="Q3354" i="20"/>
  <c r="Q3543" i="20"/>
  <c r="Q2221" i="20"/>
  <c r="Q1166" i="20"/>
  <c r="Q216" i="20"/>
  <c r="Q2697" i="20"/>
  <c r="Q1696" i="20"/>
  <c r="Q942" i="20"/>
  <c r="Q1650" i="20"/>
  <c r="Q2947" i="20"/>
  <c r="Q3437" i="20"/>
  <c r="Q3310" i="20"/>
  <c r="Q983" i="20"/>
  <c r="Q1465" i="20"/>
  <c r="Q1007" i="20"/>
  <c r="Q1294" i="20"/>
  <c r="Q1618" i="20"/>
  <c r="Q2963" i="20"/>
  <c r="Q160" i="20"/>
  <c r="Q2308" i="20"/>
  <c r="Q267" i="20"/>
  <c r="Q674" i="20"/>
  <c r="Q1145" i="20"/>
  <c r="Q2146" i="20"/>
  <c r="Q1343" i="20"/>
  <c r="Q692" i="20"/>
  <c r="Q705" i="20"/>
  <c r="Q1464" i="20"/>
  <c r="Q388" i="20"/>
  <c r="Q2264" i="20"/>
  <c r="Q2635" i="20"/>
  <c r="Q358" i="20"/>
  <c r="Q700" i="20"/>
  <c r="Q2494" i="20"/>
  <c r="Q573" i="20"/>
  <c r="Q3118" i="20"/>
  <c r="Q568" i="20"/>
  <c r="Q1090" i="20"/>
  <c r="Q3382" i="20"/>
  <c r="Q3514" i="20"/>
  <c r="Q3463" i="20"/>
  <c r="Q2438" i="20"/>
  <c r="Q3007" i="20"/>
  <c r="Q1902" i="20"/>
  <c r="Q1100" i="20"/>
  <c r="Q67" i="20"/>
  <c r="Q1585" i="20"/>
  <c r="Q1811" i="20"/>
  <c r="Q545" i="20"/>
  <c r="Q2111" i="20"/>
  <c r="Q1821" i="20"/>
  <c r="Q1822" i="20"/>
  <c r="Q172" i="20"/>
  <c r="Q2192" i="20"/>
  <c r="Q622" i="20"/>
  <c r="Q3102" i="20"/>
  <c r="Q3459" i="20"/>
  <c r="Q2815" i="20"/>
  <c r="Q2102" i="20"/>
  <c r="Q210" i="20"/>
  <c r="Q829" i="20"/>
  <c r="Q1388" i="20"/>
  <c r="Q787" i="20"/>
  <c r="Q90" i="20"/>
  <c r="Q1604" i="20"/>
  <c r="Q633" i="20"/>
  <c r="Q2970" i="20"/>
  <c r="Q1560" i="20"/>
  <c r="Q2683" i="20"/>
  <c r="Q3216" i="20"/>
  <c r="Q1609" i="20"/>
  <c r="Q1161" i="20"/>
  <c r="Q2855" i="20"/>
  <c r="Q2278" i="20"/>
  <c r="Q2454" i="20"/>
  <c r="Q3171" i="20"/>
  <c r="Q2752" i="20"/>
  <c r="Q1932" i="20"/>
  <c r="Q1287" i="20"/>
  <c r="Q1920" i="20"/>
  <c r="Q1829" i="20"/>
  <c r="Q2395" i="20"/>
  <c r="Q3149" i="20"/>
  <c r="Q2137" i="20"/>
  <c r="Q1264" i="20"/>
  <c r="Q464" i="20"/>
  <c r="Q3057" i="20"/>
  <c r="Q948" i="20"/>
  <c r="Q2740" i="20"/>
  <c r="Q1687" i="20"/>
  <c r="Q2377" i="20"/>
  <c r="Q1589" i="20"/>
  <c r="Q129" i="20"/>
  <c r="Q1759" i="20"/>
  <c r="Q2460" i="20"/>
  <c r="Q446" i="20"/>
  <c r="Q2022" i="20"/>
  <c r="Q588" i="20"/>
  <c r="Q2222" i="20"/>
  <c r="Q2478" i="20"/>
  <c r="Q2611" i="20"/>
  <c r="Q1709" i="20"/>
  <c r="Q2788" i="20"/>
  <c r="Q865" i="20"/>
  <c r="Q1728" i="20"/>
  <c r="Q729" i="20"/>
  <c r="Q2117" i="20"/>
  <c r="Q2025" i="20"/>
  <c r="Q360" i="20"/>
  <c r="Q2392" i="20"/>
  <c r="Q3509" i="20"/>
  <c r="Q228" i="20"/>
  <c r="Q1715" i="20"/>
  <c r="Q2590" i="20"/>
  <c r="Q2924" i="20"/>
  <c r="Q3275" i="20"/>
  <c r="Q1099" i="20"/>
  <c r="Q193" i="20"/>
  <c r="Q3360" i="20"/>
  <c r="Q1593" i="20"/>
  <c r="Q1750" i="20"/>
  <c r="Q2188" i="20"/>
  <c r="Q1389" i="20"/>
  <c r="Q1725" i="20"/>
  <c r="Q1576" i="20"/>
  <c r="Q2531" i="20"/>
  <c r="Q1310" i="20"/>
  <c r="Q3466" i="20"/>
  <c r="Q3475" i="20"/>
  <c r="Q873" i="20"/>
  <c r="Q2938" i="20"/>
  <c r="Q784" i="20"/>
  <c r="Q3396" i="20"/>
  <c r="Q111" i="20"/>
  <c r="Q2464" i="20"/>
  <c r="Q2686" i="20"/>
  <c r="Q1034" i="20"/>
  <c r="Q3190" i="20"/>
  <c r="Q328" i="20"/>
  <c r="Q2870" i="20"/>
  <c r="Q2902" i="20"/>
  <c r="Q2602" i="20"/>
  <c r="Q1089" i="20"/>
  <c r="Q746" i="20"/>
  <c r="Q3066" i="20"/>
  <c r="Q2021" i="20"/>
  <c r="Q510" i="20"/>
  <c r="Q1772" i="20"/>
  <c r="Q1918" i="20"/>
  <c r="Q2776" i="20"/>
  <c r="Q333" i="20"/>
  <c r="Q3075" i="20"/>
  <c r="Q1672" i="20"/>
  <c r="Q726" i="20"/>
  <c r="Q698" i="20"/>
  <c r="Q959" i="20"/>
  <c r="Q3208" i="20"/>
  <c r="Q3522" i="20"/>
  <c r="Q1754" i="20"/>
  <c r="Q2488" i="20"/>
  <c r="Q2688" i="20"/>
  <c r="Q1348" i="20"/>
  <c r="Q722" i="20"/>
  <c r="Q1427" i="20"/>
  <c r="Q222" i="20"/>
  <c r="Q1435" i="20"/>
  <c r="Q3067" i="20"/>
  <c r="Q3474" i="20"/>
  <c r="Q1423" i="20"/>
  <c r="Q1074" i="20"/>
  <c r="Q644" i="20"/>
  <c r="Q180" i="20"/>
  <c r="Q1471" i="20"/>
  <c r="Q2873" i="20"/>
  <c r="Q3003" i="20"/>
  <c r="Q2917" i="20"/>
  <c r="Q401" i="20"/>
  <c r="Q984" i="20"/>
  <c r="Q3355" i="20"/>
  <c r="Q2173" i="20"/>
  <c r="Q714" i="20"/>
  <c r="Q2579" i="20"/>
  <c r="Q1710" i="20"/>
  <c r="Q1136" i="20"/>
  <c r="Q2746" i="20"/>
  <c r="Q3508" i="20"/>
  <c r="Q2906" i="20"/>
  <c r="Q3267" i="20"/>
  <c r="Q164" i="20"/>
  <c r="Q1278" i="20"/>
  <c r="Q1689" i="20"/>
  <c r="Q665" i="20"/>
  <c r="Q1607" i="20"/>
  <c r="Q3080" i="20"/>
  <c r="Q508" i="20"/>
  <c r="Q1752" i="20"/>
  <c r="Q1238" i="20"/>
  <c r="Q527" i="20"/>
  <c r="Q520" i="20"/>
  <c r="Q3004" i="20"/>
  <c r="Q2636" i="20"/>
  <c r="Q3217" i="20"/>
  <c r="Q2791" i="20"/>
  <c r="Q3368" i="20"/>
  <c r="Q386" i="20"/>
  <c r="Q2372" i="20"/>
  <c r="Q2523" i="20"/>
  <c r="Q2008" i="20"/>
  <c r="Q2100" i="20"/>
  <c r="Q804" i="20"/>
  <c r="Q2960" i="20"/>
  <c r="Q3444" i="20"/>
  <c r="Q2918" i="20"/>
  <c r="Q196" i="20"/>
  <c r="Q3293" i="20"/>
  <c r="Q305" i="20"/>
  <c r="Q2934" i="20"/>
  <c r="Q2396" i="20"/>
  <c r="Q3370" i="20"/>
  <c r="Q1776" i="20"/>
  <c r="Q1184" i="20"/>
  <c r="Q902" i="20"/>
  <c r="Q2368" i="20"/>
  <c r="Q178" i="20"/>
  <c r="Q3065" i="20"/>
  <c r="Q1480" i="20"/>
  <c r="Q3119" i="20"/>
  <c r="Q2060" i="20"/>
  <c r="Q3189" i="20"/>
  <c r="Q2837" i="20"/>
  <c r="Q1250" i="20"/>
  <c r="Q1381" i="20"/>
  <c r="Q1073" i="20"/>
  <c r="Q1771" i="20"/>
  <c r="Q2350" i="20"/>
  <c r="Q149" i="20"/>
  <c r="Q1417" i="20"/>
  <c r="Q340" i="20"/>
  <c r="Q3288" i="20"/>
  <c r="Q1704" i="20"/>
  <c r="Q944" i="20"/>
  <c r="Q1665" i="20"/>
  <c r="Q3144" i="20"/>
  <c r="Q64" i="20"/>
  <c r="Q356" i="20"/>
  <c r="Q2385" i="20"/>
  <c r="Q1791" i="20"/>
  <c r="Q3177" i="20"/>
  <c r="Q3107" i="20"/>
  <c r="Q263" i="20"/>
  <c r="Q3426" i="20"/>
  <c r="Q2949" i="20"/>
  <c r="Q437" i="20"/>
  <c r="Q2843" i="20"/>
  <c r="Q2677" i="20"/>
  <c r="Q103" i="20"/>
  <c r="Q958" i="20"/>
  <c r="Q3037" i="20"/>
  <c r="Q476" i="20"/>
  <c r="Q299" i="20"/>
  <c r="Q3261" i="20"/>
  <c r="Q114" i="20"/>
  <c r="Q2664" i="20"/>
  <c r="Q334" i="20"/>
  <c r="Q1009" i="20"/>
  <c r="Q3024" i="20"/>
  <c r="Q369" i="20"/>
  <c r="Q1860" i="20"/>
  <c r="Q3032" i="20"/>
  <c r="Q941" i="20"/>
  <c r="Q741" i="20"/>
  <c r="Q3141" i="20"/>
  <c r="Q2766" i="20"/>
  <c r="Q1508" i="20"/>
  <c r="Q297" i="20"/>
  <c r="Q2471" i="20"/>
  <c r="Q1452" i="20"/>
  <c r="Q2343" i="20"/>
  <c r="Q290" i="20"/>
  <c r="Q1927" i="20"/>
  <c r="Q1444" i="20"/>
  <c r="Q1792" i="20"/>
  <c r="Q2217" i="20"/>
  <c r="Q496" i="20"/>
  <c r="Q2258" i="20"/>
  <c r="Q1357" i="20"/>
  <c r="Q165" i="20"/>
  <c r="Q478" i="20"/>
  <c r="Q2773" i="20"/>
  <c r="Q906" i="20"/>
  <c r="Q2500" i="20"/>
  <c r="Q2556" i="20"/>
  <c r="Q3315" i="20"/>
  <c r="Q2944" i="20"/>
  <c r="Q1716" i="20"/>
  <c r="Q626" i="20"/>
  <c r="Q1147" i="20"/>
  <c r="Q2250" i="20"/>
  <c r="Q2194" i="20"/>
  <c r="Q2543" i="20"/>
  <c r="Q2900" i="20"/>
  <c r="Q2891" i="20"/>
  <c r="Q1258" i="20"/>
  <c r="Q3260" i="20"/>
  <c r="Q3452" i="20"/>
  <c r="Q2964" i="20"/>
  <c r="Q500" i="20"/>
  <c r="Q1232" i="20"/>
  <c r="Q1563" i="20"/>
  <c r="Q3012" i="20"/>
  <c r="Q839" i="20"/>
  <c r="Q3051" i="20"/>
  <c r="Q572" i="20"/>
  <c r="Q387" i="20"/>
  <c r="Q864" i="20"/>
  <c r="Q1027" i="20"/>
  <c r="Q2468" i="20"/>
  <c r="Q2499" i="20"/>
  <c r="Q1202" i="20"/>
  <c r="Q1379" i="20"/>
  <c r="Q278" i="20"/>
  <c r="Q1387" i="20"/>
  <c r="Q1447" i="20"/>
  <c r="Q1910" i="20"/>
  <c r="Q3246" i="20"/>
  <c r="Q964" i="20"/>
  <c r="Q1469" i="20"/>
  <c r="Q866" i="20"/>
  <c r="Q2915" i="20"/>
  <c r="Q3112" i="20"/>
  <c r="Q2277" i="20"/>
  <c r="Q887" i="20"/>
  <c r="Q1309" i="20"/>
  <c r="Q120" i="20"/>
  <c r="Q379" i="20"/>
  <c r="Q1793" i="20"/>
  <c r="Q2866" i="20"/>
  <c r="Q584" i="20"/>
  <c r="Q264" i="20"/>
  <c r="Q1768" i="20"/>
  <c r="Q715" i="20"/>
  <c r="Q3017" i="20"/>
  <c r="Q1740" i="20"/>
  <c r="Q1450" i="20"/>
  <c r="Q191" i="20"/>
  <c r="Q1214" i="20"/>
  <c r="Q1415" i="20"/>
  <c r="Q2961" i="20"/>
  <c r="Q1673" i="20"/>
  <c r="Q1917" i="20"/>
  <c r="Q1277" i="20"/>
  <c r="Q3449" i="20"/>
  <c r="Q33" i="20"/>
  <c r="Q2411" i="20"/>
  <c r="Q1573" i="20"/>
  <c r="Q3011" i="20"/>
  <c r="Q995" i="20"/>
  <c r="Q928" i="20"/>
  <c r="Q1495" i="20"/>
  <c r="Q1707" i="20"/>
  <c r="Q2090" i="20"/>
  <c r="Q1882" i="20"/>
  <c r="Q1533" i="20"/>
  <c r="Q789" i="20"/>
  <c r="Q3128" i="20"/>
  <c r="Q2163" i="20"/>
  <c r="Q3404" i="20"/>
  <c r="Q1548" i="20"/>
  <c r="Q635" i="20"/>
  <c r="Q2252" i="20"/>
  <c r="Q2842" i="20"/>
  <c r="Q2384" i="20"/>
  <c r="Q996" i="20"/>
  <c r="Q3005" i="20"/>
  <c r="Q2604" i="20"/>
  <c r="Q1839" i="20"/>
  <c r="Q1994" i="20"/>
  <c r="Q143" i="20"/>
  <c r="Q3269" i="20"/>
  <c r="Q1234" i="20"/>
  <c r="Q1179" i="20"/>
  <c r="Q2719" i="20"/>
  <c r="Q3391" i="20"/>
  <c r="Q2705" i="20"/>
  <c r="Q3096" i="20"/>
  <c r="Q475" i="20"/>
  <c r="Q1570" i="20"/>
  <c r="Q1678" i="20"/>
  <c r="Q3504" i="20"/>
  <c r="Q994" i="20"/>
  <c r="Q2919" i="20"/>
  <c r="Q2666" i="20"/>
  <c r="Q971" i="20"/>
  <c r="Q910" i="20"/>
  <c r="Q2063" i="20"/>
  <c r="Q293" i="20"/>
  <c r="Q381" i="20"/>
  <c r="Q1933" i="20"/>
  <c r="Q1894" i="20"/>
  <c r="Q1288" i="20"/>
  <c r="Q454" i="20"/>
  <c r="Q3272" i="20"/>
  <c r="Q3443" i="20"/>
  <c r="Q2443" i="20"/>
  <c r="Q1938" i="20"/>
  <c r="Q91" i="20"/>
  <c r="Q530" i="20"/>
  <c r="Q3397" i="20"/>
  <c r="Q2389" i="20"/>
  <c r="Q477" i="20"/>
  <c r="Q546" i="20"/>
  <c r="Q109" i="20"/>
  <c r="Q592" i="20"/>
  <c r="Q2141" i="20"/>
  <c r="Q2614" i="20"/>
  <c r="Q2669" i="20"/>
  <c r="Q936" i="20"/>
  <c r="Q761" i="20"/>
  <c r="Q2872" i="20"/>
  <c r="Q3369" i="20"/>
  <c r="Q46" i="20"/>
  <c r="Q2808" i="20"/>
  <c r="Q2889" i="20"/>
  <c r="Q1374" i="20"/>
  <c r="Q1162" i="20"/>
  <c r="Q2730" i="20"/>
  <c r="Q1825" i="20"/>
  <c r="Q307" i="20"/>
  <c r="Q245" i="20"/>
  <c r="Q318" i="20"/>
  <c r="Q3289" i="20"/>
  <c r="Q150" i="20"/>
  <c r="Q1164" i="20"/>
  <c r="Q535" i="20"/>
  <c r="Q3206" i="20"/>
  <c r="Q1995" i="20"/>
  <c r="Q631" i="20"/>
  <c r="Q1032" i="20"/>
  <c r="Q2498" i="20"/>
  <c r="Q2575" i="20"/>
  <c r="Q434" i="20"/>
  <c r="Q3139" i="20"/>
  <c r="Q1625" i="20"/>
  <c r="Q231" i="20"/>
  <c r="Q420" i="20"/>
  <c r="Q247" i="20"/>
  <c r="Q3312" i="20"/>
  <c r="Q1210" i="20"/>
  <c r="Q207" i="20"/>
  <c r="Q2016" i="20"/>
  <c r="Q719" i="20"/>
  <c r="Q766" i="20"/>
  <c r="Q2742" i="20"/>
  <c r="Q3456" i="20"/>
  <c r="Q693" i="20"/>
  <c r="Q3221" i="20"/>
  <c r="Q2546" i="20"/>
  <c r="Q2105" i="20"/>
  <c r="Q31" i="20"/>
  <c r="Q3121" i="20"/>
  <c r="Q3512" i="20"/>
  <c r="Q3026" i="20"/>
  <c r="Q969" i="20"/>
  <c r="Q744" i="20"/>
  <c r="Q2400" i="20"/>
  <c r="Q1889" i="20"/>
  <c r="Q1518" i="20"/>
  <c r="Q3253" i="20"/>
  <c r="Q3256" i="20"/>
  <c r="Q2428" i="20"/>
  <c r="Q3195" i="20"/>
  <c r="Q3322" i="20"/>
  <c r="Q2479" i="20"/>
  <c r="Q764" i="20"/>
  <c r="Q2284" i="20"/>
  <c r="Q2800" i="20"/>
  <c r="Q2449" i="20"/>
  <c r="Q1964" i="20"/>
  <c r="Q654" i="20"/>
  <c r="Q2253" i="20"/>
  <c r="Q211" i="20"/>
  <c r="Q772" i="20"/>
  <c r="Q3520" i="20"/>
  <c r="Q2143" i="20"/>
  <c r="Q2442" i="20"/>
  <c r="Q927" i="20"/>
  <c r="Q1198" i="20"/>
  <c r="Q2467" i="20"/>
  <c r="Q1200" i="20"/>
  <c r="Q2136" i="20"/>
  <c r="Q123" i="20"/>
  <c r="Q668" i="20"/>
  <c r="Q1827" i="20"/>
  <c r="Q771" i="20"/>
  <c r="Q2138" i="20"/>
  <c r="Q423" i="20"/>
  <c r="Q1532" i="20"/>
  <c r="Q323" i="20"/>
  <c r="Q1317" i="20"/>
  <c r="Q412" i="20"/>
  <c r="Q1651" i="20"/>
  <c r="Q2717" i="20"/>
  <c r="Q2632" i="20"/>
  <c r="Q3447" i="20"/>
  <c r="Q59" i="20"/>
  <c r="Q1078" i="20"/>
  <c r="Q3173" i="20"/>
  <c r="Q930" i="20"/>
  <c r="Q2413" i="20"/>
  <c r="Q2097" i="20"/>
  <c r="Q2605" i="20"/>
  <c r="Q3091" i="20"/>
  <c r="Q731" i="20"/>
  <c r="Q184" i="20"/>
  <c r="Q227" i="20"/>
  <c r="Q2831" i="20"/>
  <c r="Q2294" i="20"/>
  <c r="Q372" i="20"/>
  <c r="Q2099" i="20"/>
  <c r="Q641" i="20"/>
  <c r="Q2754" i="20"/>
  <c r="Q986" i="20"/>
  <c r="Q2351" i="20"/>
  <c r="Q858" i="20"/>
  <c r="Q1780" i="20"/>
  <c r="Q612" i="20"/>
  <c r="Q3420" i="20"/>
  <c r="Q240" i="20"/>
  <c r="Q3428" i="20"/>
  <c r="Q107" i="20"/>
  <c r="Q1691" i="20"/>
  <c r="Q750" i="20"/>
  <c r="Q1383" i="20"/>
  <c r="Q1022" i="20"/>
  <c r="Q2243" i="20"/>
  <c r="Q2200" i="20"/>
  <c r="Q1837" i="20"/>
  <c r="Q1391" i="20"/>
  <c r="Q690" i="20"/>
  <c r="Q1843" i="20"/>
  <c r="Q3179" i="20"/>
  <c r="Q1055" i="20"/>
  <c r="Q605" i="20"/>
  <c r="Q1781" i="20"/>
  <c r="Q1677" i="20"/>
  <c r="Q237" i="20"/>
  <c r="Q2983" i="20"/>
  <c r="Q717" i="20"/>
  <c r="Q1143" i="20"/>
  <c r="Q798" i="20"/>
  <c r="Q2167" i="20"/>
  <c r="Q269" i="20"/>
  <c r="Q2709" i="20"/>
  <c r="Q2121" i="20"/>
  <c r="Q2527" i="20"/>
  <c r="Q407" i="20"/>
  <c r="Q485" i="20"/>
  <c r="Q1610" i="20"/>
  <c r="Q2066" i="20"/>
  <c r="Q2775" i="20"/>
  <c r="Q1943" i="20"/>
  <c r="Q2637" i="20"/>
  <c r="Q1157" i="20"/>
  <c r="Q1747" i="20"/>
  <c r="Q3250" i="20"/>
  <c r="Q1109" i="20"/>
  <c r="Q2750" i="20"/>
  <c r="Q522" i="20"/>
  <c r="Q1482" i="20"/>
  <c r="Q2678" i="20"/>
  <c r="Q846" i="20"/>
  <c r="Q2019" i="20"/>
  <c r="Q1931" i="20"/>
  <c r="Q2432" i="20"/>
  <c r="Q303" i="20"/>
  <c r="Q1324" i="20"/>
  <c r="Q364" i="20"/>
  <c r="Q951" i="20"/>
  <c r="Q1378" i="20"/>
  <c r="Q257" i="20"/>
  <c r="Q1354" i="20"/>
  <c r="Q609" i="20"/>
  <c r="Q2848" i="20"/>
  <c r="Q1945" i="20"/>
  <c r="Q1358" i="20"/>
  <c r="Q825" i="20"/>
  <c r="Q845" i="20"/>
  <c r="Q1884" i="20"/>
  <c r="Q2661" i="20"/>
  <c r="Q776" i="20"/>
  <c r="Q2275" i="20"/>
  <c r="Q3146" i="20"/>
  <c r="Q2811" i="20"/>
  <c r="Q697" i="20"/>
  <c r="Q2366" i="20"/>
  <c r="Q2874" i="20"/>
  <c r="Q1858" i="20"/>
  <c r="Q1066" i="20"/>
  <c r="Q404" i="20"/>
  <c r="Q2943" i="20"/>
  <c r="Q3187" i="20"/>
  <c r="Q1375" i="20"/>
  <c r="Q233" i="20"/>
  <c r="Q3375" i="20"/>
  <c r="Q3345" i="20"/>
  <c r="Q1661" i="20"/>
  <c r="Q801" i="20"/>
  <c r="Q1925" i="20"/>
  <c r="Q1327" i="20"/>
  <c r="Q2177" i="20"/>
  <c r="Q1955" i="20"/>
  <c r="Q2823" i="20"/>
  <c r="Q3407" i="20"/>
  <c r="Q1817" i="20"/>
  <c r="Q590" i="20"/>
  <c r="Q962" i="20"/>
  <c r="Q3325" i="20"/>
  <c r="Q3133" i="20"/>
  <c r="Q3513" i="20"/>
  <c r="Q3333" i="20"/>
  <c r="Q2333" i="20"/>
  <c r="Q565" i="20"/>
  <c r="Q2538" i="20"/>
  <c r="Q662" i="20"/>
  <c r="Q1402" i="20"/>
  <c r="Q2833" i="20"/>
  <c r="Q1457" i="20"/>
  <c r="Q1131" i="20"/>
  <c r="Q2618" i="20"/>
  <c r="Q3212" i="20"/>
  <c r="Q963" i="20"/>
  <c r="Q3016" i="20"/>
  <c r="Q648" i="20"/>
  <c r="Q2713" i="20"/>
  <c r="Q1077" i="20"/>
  <c r="Q3215" i="20"/>
  <c r="Q2281" i="20"/>
  <c r="Q1045" i="20"/>
  <c r="Q2426" i="20"/>
  <c r="Q440" i="20"/>
  <c r="Q3098" i="20"/>
  <c r="Q1541" i="20"/>
  <c r="Q1679" i="20"/>
  <c r="Q463" i="20"/>
  <c r="Q1265" i="20"/>
  <c r="Q1760" i="20"/>
  <c r="Q1110" i="20"/>
  <c r="Q614" i="20"/>
  <c r="Q800" i="20"/>
  <c r="Q1622" i="20"/>
  <c r="Q2772" i="20"/>
  <c r="Q426" i="20"/>
  <c r="Q1487" i="20"/>
  <c r="Q3044" i="20"/>
  <c r="Q3388" i="20"/>
  <c r="Q2734" i="20"/>
  <c r="Q2749" i="20"/>
  <c r="Q3069" i="20"/>
  <c r="Q2858" i="20"/>
  <c r="Q1064" i="20"/>
  <c r="Q885" i="20"/>
  <c r="Q922" i="20"/>
  <c r="Q2293" i="20"/>
  <c r="Q220" i="20"/>
  <c r="Q1268" i="20"/>
  <c r="Q54" i="20"/>
  <c r="Q2699" i="20"/>
  <c r="Q3077" i="20"/>
  <c r="Q1885" i="20"/>
  <c r="Q1216" i="20"/>
  <c r="Q1037" i="20"/>
  <c r="Q1409" i="20"/>
  <c r="Q2646" i="20"/>
  <c r="Q2639" i="20"/>
  <c r="Q3108" i="20"/>
  <c r="Q2627" i="20"/>
  <c r="Q1178" i="20"/>
  <c r="Q2270" i="20"/>
  <c r="Q249" i="20"/>
  <c r="Q2656" i="20"/>
  <c r="Q3519" i="20"/>
  <c r="Q903" i="20"/>
  <c r="Q1735" i="20"/>
  <c r="Q3166" i="20"/>
  <c r="Q115" i="20"/>
  <c r="Q3198" i="20"/>
  <c r="Q154" i="20"/>
  <c r="Q566" i="20"/>
  <c r="Q3278" i="20"/>
  <c r="Q2628" i="20"/>
  <c r="Q1008" i="20"/>
  <c r="Q1385" i="20"/>
  <c r="Q3352" i="20"/>
  <c r="Q1404" i="20"/>
  <c r="Q2993" i="20"/>
  <c r="Q88" i="20"/>
  <c r="Q1297" i="20"/>
  <c r="Q1799" i="20"/>
  <c r="Q2721" i="20"/>
  <c r="Q3063" i="20"/>
  <c r="Q2514" i="20"/>
  <c r="Q1654" i="20"/>
  <c r="Q759" i="20"/>
  <c r="Q3303" i="20"/>
  <c r="Q551" i="20"/>
  <c r="Q3497" i="20"/>
  <c r="Q2651" i="20"/>
  <c r="Q2458" i="20"/>
  <c r="Q526" i="20"/>
  <c r="Q3042" i="20"/>
  <c r="Q2561" i="20"/>
  <c r="Q416" i="20"/>
  <c r="Q1587" i="20"/>
  <c r="Q1934" i="20"/>
  <c r="Q1158" i="20"/>
  <c r="Q3094" i="20"/>
  <c r="Q1366" i="20"/>
  <c r="Q1038" i="20"/>
  <c r="Q203" i="20"/>
  <c r="Q1096" i="20"/>
  <c r="Q1186" i="20"/>
  <c r="Q1985" i="20"/>
  <c r="Q302" i="20"/>
  <c r="Q2495" i="20"/>
  <c r="Q2287" i="20"/>
  <c r="Q1645" i="20"/>
  <c r="Q445" i="20"/>
  <c r="Q1513" i="20"/>
  <c r="Q366" i="20"/>
  <c r="Q780" i="20"/>
  <c r="Q602" i="20"/>
  <c r="Q2668" i="20"/>
  <c r="Q2861" i="20"/>
  <c r="Q3279" i="20"/>
  <c r="Q632" i="20"/>
  <c r="Q874" i="20"/>
  <c r="Q2014" i="20"/>
  <c r="Q50" i="20"/>
  <c r="Q1003" i="20"/>
  <c r="Q459" i="20"/>
  <c r="Q1362" i="20"/>
  <c r="Q627" i="20"/>
  <c r="Q2407" i="20"/>
  <c r="Q1564" i="20"/>
  <c r="Q3059" i="20"/>
  <c r="Q3126" i="20"/>
  <c r="Q3088" i="20"/>
  <c r="Q2332" i="20"/>
  <c r="Q3151" i="20"/>
  <c r="Q1033" i="20"/>
  <c r="Q1252" i="20"/>
  <c r="Q262" i="20"/>
  <c r="Q1172" i="20"/>
  <c r="Q1688" i="20"/>
  <c r="Q694" i="20"/>
  <c r="Q920" i="20"/>
  <c r="Q1810" i="20"/>
  <c r="Q2977" i="20"/>
  <c r="Q2592" i="20"/>
  <c r="Q1113" i="20"/>
  <c r="Q2157" i="20"/>
  <c r="Q312" i="20"/>
  <c r="Q3058" i="20"/>
  <c r="Q914" i="20"/>
  <c r="Q603" i="20"/>
  <c r="Q2667" i="20"/>
  <c r="Q553" i="20"/>
  <c r="Q1765" i="20"/>
  <c r="Q1079" i="20"/>
  <c r="Q1088" i="20"/>
  <c r="Q1481" i="20"/>
  <c r="Q664" i="20"/>
  <c r="Q3064" i="20"/>
  <c r="Q3243" i="20"/>
  <c r="Q219" i="20"/>
  <c r="Q992" i="20"/>
  <c r="Q1842" i="20"/>
  <c r="Q1941" i="20"/>
  <c r="Q2354" i="20"/>
  <c r="Q1963" i="20"/>
  <c r="Q840" i="20"/>
  <c r="Q1809" i="20"/>
  <c r="Q2701" i="20"/>
  <c r="Q1106" i="20"/>
  <c r="Q1314" i="20"/>
  <c r="Q748" i="20"/>
  <c r="Q1438" i="20"/>
  <c r="Q3252" i="20"/>
  <c r="Q1476" i="20"/>
  <c r="Q1522" i="20"/>
  <c r="Q1546" i="20"/>
  <c r="Q487" i="20"/>
  <c r="Q3367" i="20"/>
  <c r="Q2761" i="20"/>
  <c r="Q132" i="20"/>
  <c r="Q1068" i="20"/>
  <c r="Q1459" i="20"/>
  <c r="Q1192" i="20"/>
  <c r="Q2912" i="20"/>
  <c r="Q252" i="20"/>
  <c r="Q1433" i="20"/>
  <c r="Q156" i="20"/>
  <c r="Q121" i="20"/>
  <c r="Q473" i="20"/>
  <c r="Q1094" i="20"/>
  <c r="Q62" i="20"/>
  <c r="Q1491" i="20"/>
  <c r="Q2419" i="20"/>
  <c r="Q1898" i="20"/>
  <c r="Q2151" i="20"/>
  <c r="Q2069" i="20"/>
  <c r="Q2881" i="20"/>
  <c r="Q1424" i="20"/>
  <c r="Q3516" i="20"/>
  <c r="Q116" i="20"/>
  <c r="Q1511" i="20"/>
  <c r="Q1115" i="20"/>
  <c r="Q2109" i="20"/>
  <c r="Q1923" i="20"/>
  <c r="Q1761" i="20"/>
  <c r="Q2927" i="20"/>
  <c r="Q975" i="20"/>
  <c r="Q3291" i="20"/>
  <c r="Q2700" i="20"/>
  <c r="Q778" i="20"/>
  <c r="Q929" i="20"/>
  <c r="Q2897" i="20"/>
  <c r="Q2089" i="20"/>
  <c r="Q225" i="20"/>
  <c r="Q424" i="20"/>
  <c r="Q1953" i="20"/>
  <c r="Q2615" i="20"/>
  <c r="Q1116" i="20"/>
  <c r="Q2694" i="20"/>
  <c r="Q71" i="20"/>
  <c r="Q2890" i="20"/>
  <c r="Q373" i="20"/>
  <c r="Q1693" i="20"/>
  <c r="Q3421" i="20"/>
  <c r="Q351" i="20"/>
  <c r="Q376" i="20"/>
  <c r="Q517" i="20"/>
  <c r="Q335" i="20"/>
  <c r="Q683" i="20"/>
  <c r="Q179" i="20"/>
  <c r="Q443" i="20"/>
  <c r="Q127" i="20"/>
  <c r="Q1224" i="20"/>
  <c r="Q3286" i="20"/>
  <c r="Q617" i="20"/>
  <c r="Q655" i="20"/>
  <c r="Q1373" i="20"/>
  <c r="Q2455" i="20"/>
  <c r="Q2224" i="20"/>
  <c r="Q1384" i="20"/>
  <c r="Q2534" i="20"/>
  <c r="Q1901" i="20"/>
  <c r="Q3364" i="20"/>
  <c r="Q2045" i="20"/>
  <c r="Q2706" i="20"/>
  <c r="Q2048" i="20"/>
  <c r="Q439" i="20"/>
  <c r="Q3389" i="20"/>
  <c r="Q3239" i="20"/>
  <c r="Q1091" i="20"/>
  <c r="Q189" i="20"/>
  <c r="Q2745" i="20"/>
  <c r="Q3469" i="20"/>
  <c r="Q891" i="20"/>
  <c r="Q482" i="20"/>
  <c r="Q3344" i="20"/>
  <c r="Q2860" i="20"/>
  <c r="Q1204" i="20"/>
  <c r="Q899" i="20"/>
  <c r="Q2692" i="20"/>
  <c r="Q223" i="20"/>
  <c r="Q2512" i="20"/>
  <c r="Q512" i="20"/>
  <c r="Q685" i="20"/>
  <c r="Q1044" i="20"/>
  <c r="Q3284" i="20"/>
  <c r="Q1307" i="20"/>
  <c r="Q2795" i="20"/>
  <c r="Q481" i="20"/>
  <c r="Q966" i="20"/>
  <c r="Q3047" i="20"/>
  <c r="Q3539" i="20"/>
  <c r="Q1405" i="20"/>
  <c r="Q859" i="20"/>
  <c r="Q3081" i="20"/>
  <c r="Q284" i="20"/>
  <c r="Q2972" i="20"/>
  <c r="Q2024" i="20"/>
  <c r="Q2038" i="20"/>
  <c r="Q491" i="20"/>
  <c r="Q2114" i="20"/>
  <c r="Q1399" i="20"/>
  <c r="Q275" i="20"/>
  <c r="Q3046" i="20"/>
  <c r="Q2226" i="20"/>
  <c r="Q2463" i="20"/>
  <c r="Q1129" i="20"/>
  <c r="Q3204" i="20"/>
  <c r="Q1460" i="20"/>
  <c r="Q2321" i="20"/>
  <c r="Q2037" i="20"/>
  <c r="Q484" i="20"/>
  <c r="Q642" i="20"/>
  <c r="Q884" i="20"/>
  <c r="Q2520" i="20"/>
  <c r="Q102" i="20"/>
  <c r="Q36" i="20"/>
  <c r="Q480" i="20"/>
  <c r="Q1828" i="20"/>
  <c r="Q2724" i="20"/>
  <c r="Q2954" i="20"/>
  <c r="Q1207" i="20"/>
  <c r="Q3483" i="20"/>
  <c r="Q1540" i="20"/>
  <c r="Q3411" i="20"/>
  <c r="Q3254" i="20"/>
  <c r="Q2743" i="20"/>
  <c r="Q53" i="20"/>
  <c r="Q2387" i="20"/>
  <c r="Q1514" i="20"/>
  <c r="Q953" i="20"/>
  <c r="Q2452" i="20"/>
  <c r="Q629" i="20"/>
  <c r="Q837" i="20"/>
  <c r="Q3330" i="20"/>
  <c r="Q2044" i="20"/>
  <c r="Q317" i="20"/>
  <c r="Q1308" i="20"/>
  <c r="Q1304" i="20"/>
  <c r="Q578" i="20"/>
  <c r="Q1844" i="20"/>
  <c r="Q2505" i="20"/>
  <c r="Q542" i="20"/>
  <c r="Q2162" i="20"/>
  <c r="Q241" i="20"/>
  <c r="Q3340" i="20"/>
  <c r="Q99" i="20"/>
  <c r="Q2207" i="20"/>
  <c r="Q3348" i="20"/>
  <c r="Q2190" i="20"/>
  <c r="Q1092" i="20"/>
  <c r="Q2790" i="20"/>
  <c r="Q1509" i="20"/>
  <c r="Q3211" i="20"/>
  <c r="Q3127" i="20"/>
  <c r="Q2672" i="20"/>
  <c r="Q1808" i="20"/>
  <c r="Q1694" i="20"/>
  <c r="Q1742" i="20"/>
  <c r="Q3454" i="20"/>
  <c r="Q3458" i="20"/>
  <c r="Q676" i="20"/>
  <c r="Q2849" i="20"/>
  <c r="Q1382" i="20"/>
  <c r="Q1349" i="20"/>
  <c r="Q567" i="20"/>
  <c r="Q2374" i="20"/>
  <c r="Q2932" i="20"/>
  <c r="Q1867" i="20"/>
  <c r="Q1122" i="20"/>
  <c r="Q2307" i="20"/>
  <c r="Q1124" i="20"/>
  <c r="Q128" i="20"/>
  <c r="Q637" i="20"/>
  <c r="Q3223" i="20"/>
  <c r="Q534" i="20"/>
  <c r="Q580" i="20"/>
  <c r="Q2337" i="20"/>
  <c r="Q524" i="20"/>
  <c r="Q523" i="20"/>
  <c r="Q2091" i="20"/>
  <c r="Q661" i="20"/>
  <c r="Q1981" i="20"/>
  <c r="Q938" i="20"/>
  <c r="Q2057" i="20"/>
  <c r="Q295" i="20"/>
  <c r="Q2312" i="20"/>
  <c r="Q2317" i="20"/>
  <c r="Q3033" i="20"/>
  <c r="Q2702" i="20"/>
  <c r="Q2128" i="20"/>
  <c r="Q2107" i="20"/>
  <c r="Q3435" i="20"/>
  <c r="Q2502" i="20"/>
  <c r="Q141" i="20"/>
  <c r="Q158" i="20"/>
  <c r="Q1779" i="20"/>
  <c r="Q2265" i="20"/>
  <c r="Q651" i="20"/>
  <c r="Q316" i="20"/>
  <c r="Q1627" i="20"/>
  <c r="Q1097" i="20"/>
  <c r="Q1413" i="20"/>
  <c r="Q1072" i="20"/>
  <c r="Q3209" i="20"/>
  <c r="Q1648" i="20"/>
  <c r="Q2638" i="20"/>
  <c r="Q2655" i="20"/>
  <c r="Q2980" i="20"/>
  <c r="Q2219" i="20"/>
  <c r="Q894" i="20"/>
  <c r="Q3186" i="20"/>
  <c r="Q1229" i="20"/>
  <c r="Q1483" i="20"/>
  <c r="Q1320" i="20"/>
  <c r="Q353" i="20"/>
  <c r="Q755" i="20"/>
  <c r="Q1937" i="20"/>
  <c r="Q1675" i="20"/>
  <c r="Q810" i="20"/>
  <c r="Q428" i="20"/>
  <c r="Q3294" i="20"/>
  <c r="Q1588" i="20"/>
  <c r="Q218" i="20"/>
  <c r="Q2608" i="20"/>
  <c r="Q3076" i="20"/>
  <c r="Q3154" i="20"/>
  <c r="Q549" i="20"/>
  <c r="Q745" i="20"/>
  <c r="Q2807" i="20"/>
  <c r="Q3282" i="20"/>
  <c r="Q908" i="20"/>
  <c r="Q72" i="20"/>
  <c r="Q1664" i="20"/>
  <c r="Q733" i="20"/>
  <c r="Q706" i="20"/>
  <c r="Q3473" i="20"/>
  <c r="Q2399" i="20"/>
  <c r="Q3371" i="20"/>
  <c r="Q1527" i="20"/>
  <c r="Q2576" i="20"/>
  <c r="Q339" i="20"/>
  <c r="Q2955" i="20"/>
  <c r="Q3478" i="20"/>
  <c r="Q1887" i="20"/>
  <c r="Q106" i="20"/>
  <c r="Q217" i="20"/>
  <c r="Q2145" i="20"/>
  <c r="Q2744" i="20"/>
  <c r="Q1177" i="20"/>
  <c r="Q1873" i="20"/>
  <c r="Q3242" i="20"/>
  <c r="Q1863" i="20"/>
  <c r="Q3429" i="20"/>
  <c r="Q3326" i="20"/>
  <c r="Q1558" i="20"/>
  <c r="Q461" i="20"/>
  <c r="Q3207" i="20"/>
  <c r="Q2314" i="20"/>
  <c r="Q2148" i="20"/>
  <c r="Q1425" i="20"/>
  <c r="Q3200" i="20"/>
  <c r="Q2594" i="20"/>
  <c r="Q2292" i="20"/>
  <c r="Q304" i="20"/>
  <c r="Q2810" i="20"/>
  <c r="Q2402" i="20"/>
  <c r="Q1557" i="20"/>
  <c r="Q2164" i="20"/>
  <c r="Q2158" i="20"/>
  <c r="Q2485" i="20"/>
  <c r="Q342" i="20"/>
  <c r="Q1271" i="20"/>
  <c r="Q2179" i="20"/>
  <c r="Q1095" i="20"/>
  <c r="Q2747" i="20"/>
  <c r="Q2816" i="20"/>
  <c r="Q2859" i="20"/>
  <c r="Q140" i="20"/>
  <c r="Q2320" i="20"/>
  <c r="Q2483" i="20"/>
  <c r="Q791" i="20"/>
  <c r="Q1743" i="20"/>
  <c r="Q2997" i="20"/>
  <c r="Q1241" i="20"/>
  <c r="Q972" i="20"/>
  <c r="Q394" i="20"/>
  <c r="Q2703" i="20"/>
  <c r="Q875" i="20"/>
  <c r="Q2515" i="20"/>
  <c r="Q408" i="20"/>
  <c r="Q1517" i="20"/>
  <c r="Q1245" i="20"/>
  <c r="Q1455" i="20"/>
  <c r="Q3319" i="20"/>
  <c r="Q1146" i="20"/>
  <c r="Q509" i="20"/>
  <c r="Q1758" i="20"/>
  <c r="Q136" i="20"/>
  <c r="Q1223" i="20"/>
  <c r="Q1084" i="20"/>
  <c r="Q571" i="20"/>
  <c r="Q3430" i="20"/>
  <c r="Q3415" i="20"/>
  <c r="Q2140" i="20"/>
  <c r="Q3155" i="20"/>
  <c r="Q2507" i="20"/>
  <c r="Q3153" i="20"/>
  <c r="Q85" i="20"/>
  <c r="Q152" i="20"/>
  <c r="Q465" i="20"/>
  <c r="Q608" i="20"/>
  <c r="Q2916" i="20"/>
  <c r="Q2246" i="20"/>
  <c r="Q3417" i="20"/>
  <c r="Q2440" i="20"/>
  <c r="Q1281" i="20"/>
  <c r="Q2291" i="20"/>
  <c r="Q362" i="20"/>
  <c r="Q2331" i="20"/>
  <c r="Q621" i="20"/>
  <c r="Q1442" i="20"/>
  <c r="Q3152" i="20"/>
  <c r="Q1377" i="20"/>
  <c r="Q2599" i="20"/>
  <c r="Q82" i="20"/>
  <c r="Q2846" i="20"/>
  <c r="Q1891" i="20"/>
  <c r="Q3502" i="20"/>
  <c r="Q1659" i="20"/>
  <c r="Q2965" i="20"/>
  <c r="Q1323" i="20"/>
  <c r="Q1211" i="20"/>
  <c r="Q3070" i="20"/>
  <c r="Q2223" i="20"/>
  <c r="Q2774" i="20"/>
  <c r="Q2134" i="20"/>
  <c r="Q1638" i="20"/>
  <c r="Q3052" i="20"/>
  <c r="Q2832" i="20"/>
  <c r="Q2271" i="20"/>
  <c r="Q2517" i="20"/>
  <c r="Q202" i="20"/>
  <c r="Q1107" i="20"/>
  <c r="Q399" i="20"/>
  <c r="Q947" i="20"/>
  <c r="Q1331" i="20"/>
  <c r="Q1440" i="20"/>
  <c r="Q543" i="20"/>
  <c r="Q2998" i="20"/>
  <c r="Q285" i="20"/>
  <c r="Q2958" i="20"/>
  <c r="Q2052" i="20"/>
  <c r="Q848" i="20"/>
  <c r="Q3405" i="20"/>
  <c r="Q1897" i="20"/>
  <c r="Q3034" i="20"/>
  <c r="Q2235" i="20"/>
  <c r="Q2513" i="20"/>
  <c r="Q1840" i="20"/>
  <c r="Q1114" i="20"/>
  <c r="Q1957" i="20"/>
  <c r="Q2689" i="20"/>
  <c r="Q1598" i="20"/>
  <c r="Q1080" i="20"/>
  <c r="Q1701" i="20"/>
  <c r="Q1970" i="20"/>
  <c r="Q3480" i="20"/>
  <c r="Q27" i="20"/>
  <c r="Q892" i="20"/>
  <c r="Q2835" i="20"/>
  <c r="Q2196" i="20"/>
  <c r="Q2055" i="20"/>
  <c r="Q968" i="20"/>
  <c r="Q2622" i="20"/>
  <c r="Q2220" i="20"/>
  <c r="Q774" i="20"/>
  <c r="Q3349" i="20"/>
  <c r="Q1175" i="20"/>
  <c r="Q276" i="20"/>
  <c r="Q794" i="20"/>
  <c r="Q1132" i="20"/>
  <c r="Q86" i="20"/>
  <c r="Q2236" i="20"/>
  <c r="Q2759" i="20"/>
  <c r="Q1561" i="20"/>
  <c r="Q1690" i="20"/>
  <c r="Q1243" i="20"/>
  <c r="Q1005" i="20"/>
  <c r="Q3238" i="20"/>
  <c r="Q385" i="20"/>
  <c r="Q711" i="20"/>
  <c r="Q2453" i="20"/>
  <c r="Q3306" i="20"/>
  <c r="Q2360" i="20"/>
  <c r="Q382" i="20"/>
  <c r="Q1551" i="20"/>
  <c r="Q1087" i="20"/>
  <c r="Q3236" i="20"/>
  <c r="Q838" i="20"/>
  <c r="Q1335" i="20"/>
  <c r="Q3123" i="20"/>
  <c r="Q1428" i="20"/>
  <c r="Q728" i="20"/>
  <c r="Q3365" i="20"/>
  <c r="Q1686" i="20"/>
  <c r="Q1043" i="20"/>
  <c r="Q2401" i="20"/>
  <c r="Q2819" i="20"/>
  <c r="Q1531" i="20"/>
  <c r="Q2240" i="20"/>
  <c r="Q1195" i="20"/>
  <c r="Q957" i="20"/>
  <c r="Q3028" i="20"/>
  <c r="Q48" i="20"/>
  <c r="Q2388" i="20"/>
  <c r="Q112" i="20"/>
  <c r="Q3056" i="20"/>
  <c r="Q939" i="20"/>
  <c r="Q145" i="20"/>
  <c r="Q2789" i="20"/>
  <c r="Q999" i="20"/>
  <c r="Q2367" i="20"/>
  <c r="Q1801" i="20"/>
  <c r="Q3271" i="20"/>
  <c r="Q456" i="20"/>
  <c r="Q2160" i="20"/>
  <c r="Q1500" i="20"/>
  <c r="Q2542" i="20"/>
  <c r="Q2310" i="20"/>
  <c r="Q1208" i="20"/>
  <c r="Q1906" i="20"/>
  <c r="Q1276" i="20"/>
  <c r="Q40" i="20"/>
  <c r="Q2169" i="20"/>
  <c r="Q1361" i="20"/>
  <c r="Q298" i="20"/>
  <c r="Q2767" i="20"/>
  <c r="Q816" i="20"/>
  <c r="Q2035" i="20"/>
  <c r="Q2338" i="20"/>
  <c r="Q1766" i="20"/>
  <c r="Q3258" i="20"/>
  <c r="Q2095" i="20"/>
  <c r="Q3095" i="20"/>
  <c r="Q490" i="20"/>
  <c r="Q2168" i="20"/>
  <c r="Q501" i="20"/>
  <c r="Q1903" i="20"/>
  <c r="Q1219" i="20"/>
  <c r="Q3550" i="20"/>
  <c r="Q1861" i="20"/>
  <c r="Q2434" i="20"/>
  <c r="Q1764" i="20"/>
  <c r="Q1632" i="20"/>
  <c r="Q2214" i="20"/>
  <c r="Q2356" i="20"/>
  <c r="Q1997" i="20"/>
  <c r="Q1628" i="20"/>
  <c r="Q2974" i="20"/>
  <c r="Q2383" i="20"/>
  <c r="Q1804" i="20"/>
  <c r="Q2738" i="20"/>
  <c r="Q1835" i="20"/>
  <c r="Q2976" i="20"/>
  <c r="Q1275" i="20"/>
  <c r="Q2826" i="20"/>
  <c r="Q2346" i="20"/>
  <c r="Q3423" i="20"/>
  <c r="Q2238" i="20"/>
  <c r="Q2285" i="20"/>
  <c r="Q3202" i="20"/>
  <c r="Q1364" i="20"/>
  <c r="Q1273" i="20"/>
  <c r="Q3180" i="20"/>
  <c r="Q2787" i="20"/>
  <c r="Q1130" i="20"/>
  <c r="Q1572" i="20"/>
  <c r="Q1305" i="20"/>
  <c r="Q2361" i="20"/>
  <c r="Q1538" i="20"/>
  <c r="Q1630" i="20"/>
  <c r="Q988" i="20"/>
  <c r="Q3226" i="20"/>
  <c r="Q587" i="20"/>
  <c r="Q2933" i="20"/>
  <c r="Q2596" i="20"/>
  <c r="Q2565" i="20"/>
  <c r="Q177" i="20"/>
  <c r="Q1877" i="20"/>
  <c r="Q1325" i="20"/>
  <c r="Q2490" i="20"/>
  <c r="Q1895" i="20"/>
  <c r="Q139" i="20"/>
  <c r="Q796" i="20"/>
  <c r="Q2412" i="20"/>
  <c r="Q3181" i="20"/>
  <c r="Q656" i="20"/>
  <c r="Q1285" i="20"/>
  <c r="Q2170" i="20"/>
  <c r="Q3224" i="20"/>
  <c r="Q2567" i="20"/>
  <c r="Q653" i="20"/>
  <c r="Q1493" i="20"/>
  <c r="Q2070" i="20"/>
  <c r="Q682" i="20"/>
  <c r="Q3105" i="20"/>
  <c r="Q1874" i="20"/>
  <c r="Q1168" i="20"/>
  <c r="Q3165" i="20"/>
  <c r="Q2397" i="20"/>
  <c r="Q2822" i="20"/>
  <c r="Q2574" i="20"/>
  <c r="Q1321" i="20"/>
  <c r="Q2362" i="20"/>
  <c r="Q2197" i="20"/>
  <c r="Q2193" i="20"/>
  <c r="Q2175" i="20"/>
  <c r="Q122" i="20"/>
  <c r="Q3197" i="20"/>
  <c r="Q3506" i="20"/>
  <c r="Q2279" i="20"/>
  <c r="Q593" i="20"/>
  <c r="Q1879" i="20"/>
  <c r="Q1194" i="20"/>
  <c r="Q2422" i="20"/>
  <c r="Q1519" i="20"/>
  <c r="Q2675" i="20"/>
  <c r="Q1101" i="20"/>
  <c r="Q1150" i="20"/>
  <c r="Q1380" i="20"/>
  <c r="Q1108" i="20"/>
  <c r="Q1719" i="20"/>
  <c r="Q704" i="20"/>
  <c r="Q1663" i="20"/>
  <c r="Q1221" i="20"/>
  <c r="Q1649" i="20"/>
  <c r="Q2122" i="20"/>
  <c r="Q3068" i="20"/>
  <c r="Q2908" i="20"/>
  <c r="Q411" i="20"/>
  <c r="Q1247" i="20"/>
  <c r="Q2486" i="20"/>
  <c r="Q2032" i="20"/>
  <c r="Q640" i="20"/>
  <c r="Q1796" i="20"/>
  <c r="Q2046" i="20"/>
  <c r="Q734" i="20"/>
  <c r="Q630" i="20"/>
  <c r="Q3074" i="20"/>
  <c r="Q2581" i="20"/>
  <c r="Q2913" i="20"/>
  <c r="Q2156" i="20"/>
  <c r="Q2296" i="20"/>
  <c r="Q2825" i="20"/>
  <c r="Q1025" i="20"/>
  <c r="Q2966" i="20"/>
  <c r="Q2625" i="20"/>
  <c r="Q1443" i="20"/>
  <c r="Q2085" i="20"/>
  <c r="Q1392" i="20"/>
  <c r="Q406" i="20"/>
  <c r="Q1338" i="20"/>
  <c r="Q3461" i="20"/>
  <c r="Q1021" i="20"/>
  <c r="Q3490" i="20"/>
  <c r="Q3468" i="20"/>
  <c r="Q55" i="20"/>
  <c r="Q3083" i="20"/>
  <c r="Q2909" i="20"/>
  <c r="Q273" i="20"/>
  <c r="Q1666" i="20"/>
  <c r="Q2204" i="20"/>
  <c r="Q625" i="20"/>
  <c r="Q2854" i="20"/>
  <c r="Q3403" i="20"/>
  <c r="Q775" i="20"/>
  <c r="Q3191" i="20"/>
  <c r="Q3448" i="20"/>
  <c r="Q2829" i="20"/>
  <c r="Q3018" i="20"/>
  <c r="Q1613" i="20"/>
  <c r="Q2549" i="20"/>
  <c r="Q1712" i="20"/>
  <c r="Q2864" i="20"/>
  <c r="Q1642" i="20"/>
  <c r="Q441" i="20"/>
  <c r="Q1962" i="20"/>
  <c r="Q201" i="20"/>
  <c r="Q696" i="20"/>
  <c r="Q2208" i="20"/>
  <c r="Q2305" i="20"/>
  <c r="Q2779" i="20"/>
  <c r="Q1881" i="20"/>
  <c r="Q3150" i="20"/>
  <c r="Q2161" i="20"/>
  <c r="Q1448" i="20"/>
  <c r="Q2497" i="20"/>
  <c r="Q1782" i="20"/>
  <c r="Q451" i="20"/>
  <c r="Q341" i="20"/>
  <c r="Q586" i="20"/>
  <c r="Q1966" i="20"/>
  <c r="Q3290" i="20"/>
  <c r="Q2216" i="20"/>
  <c r="Q1992" i="20"/>
  <c r="Q309" i="20"/>
  <c r="Q2436" i="20"/>
  <c r="Q721" i="20"/>
  <c r="Q781" i="20"/>
  <c r="Q2034" i="20"/>
  <c r="Q3268" i="20"/>
  <c r="Q2812" i="20"/>
  <c r="Q596" i="20"/>
  <c r="Q21" i="20"/>
  <c r="Q1076" i="20"/>
  <c r="Q1020" i="20"/>
  <c r="Q1334" i="20"/>
  <c r="Q3529" i="20"/>
  <c r="Q1262" i="20"/>
  <c r="Q135" i="20"/>
  <c r="Q793" i="20"/>
  <c r="Q499" i="20"/>
  <c r="Q199" i="20"/>
  <c r="Q1458" i="20"/>
  <c r="Q1296" i="20"/>
  <c r="Q952" i="20"/>
  <c r="Q2989" i="20"/>
  <c r="Q3471" i="20"/>
  <c r="Q3317" i="20"/>
  <c r="Q552" i="20"/>
  <c r="Q329" i="20"/>
  <c r="Q3431" i="20"/>
  <c r="Q3110" i="20"/>
  <c r="Q2210" i="20"/>
  <c r="Q1159" i="20"/>
  <c r="Q1112" i="20"/>
  <c r="Q3492" i="20"/>
  <c r="Q3477" i="20"/>
  <c r="Q1000" i="20"/>
  <c r="Q2828" i="20"/>
  <c r="Q462" i="20"/>
  <c r="Q151" i="20"/>
  <c r="Q251" i="20"/>
  <c r="Q907" i="20"/>
  <c r="Q2587" i="20"/>
  <c r="Q2357" i="20"/>
  <c r="Q3162" i="20"/>
  <c r="Q2423" i="20"/>
  <c r="Q2116" i="20"/>
  <c r="Q2171" i="20"/>
  <c r="Q279" i="20"/>
  <c r="Q3129" i="20"/>
  <c r="Q2685" i="20"/>
  <c r="Q1272" i="20"/>
  <c r="Q1056" i="20"/>
  <c r="Q2558" i="20"/>
  <c r="Q2186" i="20"/>
  <c r="Q814" i="20"/>
  <c r="Q3142" i="20"/>
  <c r="Q1199" i="20"/>
  <c r="Q560" i="20"/>
  <c r="Q863" i="20"/>
  <c r="Q2633" i="20"/>
  <c r="Q2441" i="20"/>
  <c r="Q1071" i="20"/>
  <c r="Q2010" i="20"/>
  <c r="Q1984" i="20"/>
  <c r="Q1893" i="20"/>
  <c r="Q2073" i="20"/>
  <c r="Q830" i="20"/>
  <c r="Q2086" i="20"/>
  <c r="Q2577" i="20"/>
  <c r="Q1958" i="20"/>
  <c r="Q1646" i="20"/>
  <c r="Q2516" i="20"/>
  <c r="Q2394" i="20"/>
  <c r="Q126" i="20"/>
  <c r="Q3219" i="20"/>
  <c r="Q3302" i="20"/>
  <c r="Q1182" i="20"/>
  <c r="Q783" i="20"/>
  <c r="Q3412" i="20"/>
  <c r="Q453" i="20"/>
  <c r="Q2415" i="20"/>
  <c r="Q757" i="20"/>
  <c r="Q2094" i="20"/>
  <c r="Q1261" i="20"/>
  <c r="Q2560" i="20"/>
  <c r="Q1236" i="20"/>
  <c r="Q981" i="20"/>
  <c r="Q2643" i="20"/>
  <c r="Q597" i="20"/>
  <c r="Q1987" i="20"/>
  <c r="Q743" i="20"/>
  <c r="Q2760" i="20"/>
  <c r="Q812" i="20"/>
  <c r="Q1767" i="20"/>
  <c r="Q723" i="20"/>
  <c r="Q1300" i="20"/>
  <c r="Q1318" i="20"/>
  <c r="Q1067" i="20"/>
  <c r="Q1201" i="20"/>
  <c r="Q2780" i="20"/>
  <c r="Q2985" i="20"/>
  <c r="Q234" i="20"/>
  <c r="Q559" i="20"/>
  <c r="Q3356" i="20"/>
  <c r="Q563" i="20"/>
  <c r="Q2180" i="20"/>
  <c r="Q1783" i="20"/>
  <c r="Q2065" i="20"/>
  <c r="Q2103" i="20"/>
  <c r="Q3498" i="20"/>
  <c r="Q1871" i="20"/>
  <c r="Q2564" i="20"/>
  <c r="Q1408" i="20"/>
  <c r="Q469" i="20"/>
  <c r="Q75" i="20"/>
  <c r="Q331" i="20"/>
  <c r="Q2801" i="20"/>
  <c r="Q255" i="20"/>
  <c r="Q1340" i="20"/>
  <c r="Q3544" i="20"/>
  <c r="Q872" i="20"/>
  <c r="Q1301" i="20"/>
  <c r="Q3147" i="20"/>
  <c r="Q3381" i="20"/>
  <c r="Q119" i="20"/>
  <c r="Q1246" i="20"/>
  <c r="Q3510" i="20"/>
  <c r="Q405" i="20"/>
  <c r="Q442" i="20"/>
  <c r="Q3089" i="20"/>
  <c r="Q987" i="20"/>
  <c r="Q919" i="20"/>
  <c r="Q658" i="20"/>
  <c r="Q3262" i="20"/>
  <c r="Q2548" i="20"/>
  <c r="Q3087" i="20"/>
  <c r="Q1534" i="20"/>
  <c r="Q3280" i="20"/>
  <c r="Q3549" i="20"/>
  <c r="Q2803" i="20"/>
  <c r="Q1647" i="20"/>
  <c r="Q3295" i="20"/>
  <c r="Q144" i="20"/>
  <c r="Q702" i="20"/>
  <c r="Q1769" i="20"/>
  <c r="Q1274" i="20"/>
  <c r="Q1256" i="20"/>
  <c r="Q529" i="20"/>
  <c r="Q1230" i="20"/>
  <c r="Q274" i="20"/>
  <c r="Q1365" i="20"/>
  <c r="Q3538" i="20"/>
  <c r="Q292" i="20"/>
  <c r="Q815" i="20"/>
  <c r="Q2406" i="20"/>
  <c r="Q577" i="20"/>
  <c r="Q343" i="20"/>
  <c r="Q2805" i="20"/>
  <c r="Q171" i="20"/>
  <c r="Q1634" i="20"/>
  <c r="Q2248" i="20"/>
  <c r="Q541" i="20"/>
  <c r="Q20" i="20"/>
  <c r="Q195" i="20"/>
  <c r="Q561" i="20"/>
  <c r="Q2491" i="20"/>
  <c r="Q133" i="20"/>
  <c r="Q2806" i="20"/>
  <c r="Q3338" i="20"/>
  <c r="Q2926" i="20"/>
  <c r="Q489" i="20"/>
  <c r="Q3213" i="20"/>
  <c r="Q1652" i="20"/>
  <c r="Q1631" i="20"/>
  <c r="Q2201" i="20"/>
  <c r="Q1577" i="20"/>
  <c r="Q2978" i="20"/>
  <c r="Q3234" i="20"/>
  <c r="Q2937" i="20"/>
  <c r="Q2751" i="20"/>
  <c r="Q1280" i="20"/>
  <c r="Q1605" i="20"/>
  <c r="Q2999" i="20"/>
  <c r="Q2657" i="20"/>
  <c r="Q905" i="20"/>
  <c r="Q3015" i="20"/>
  <c r="Q3008" i="20"/>
  <c r="Q319" i="20"/>
  <c r="Q3439" i="20"/>
  <c r="Q1818" i="20"/>
  <c r="Q1583" i="20"/>
  <c r="Q2132" i="20"/>
  <c r="Q354" i="20"/>
  <c r="Q2142" i="20"/>
  <c r="Q1729" i="20"/>
  <c r="Q785" i="20"/>
  <c r="Q2002" i="20"/>
  <c r="Q2212" i="20"/>
  <c r="Q2525" i="20"/>
  <c r="Q1529" i="20"/>
  <c r="Q3205" i="20"/>
  <c r="Q2059" i="20"/>
  <c r="Q2714" i="20"/>
  <c r="Q2445" i="20"/>
  <c r="Q2907" i="20"/>
  <c r="Q3168" i="20"/>
  <c r="Q185" i="20"/>
  <c r="Q396" i="20"/>
  <c r="Q2555" i="20"/>
  <c r="Q1370" i="20"/>
  <c r="Q1998" i="20"/>
  <c r="Q2613" i="20"/>
  <c r="Q166" i="20"/>
  <c r="Q667" i="20"/>
  <c r="Q374" i="20"/>
  <c r="Q3073" i="20"/>
  <c r="Q2573" i="20"/>
  <c r="Q1908" i="20"/>
  <c r="Q2886" i="20"/>
  <c r="Q349" i="20"/>
  <c r="Q2344" i="20"/>
  <c r="Q74" i="20"/>
  <c r="Q950" i="20"/>
  <c r="Q765" i="20"/>
  <c r="Q3361" i="20"/>
  <c r="Q3332" i="20"/>
  <c r="Q2472" i="20"/>
  <c r="Q1741" i="20"/>
  <c r="Q2198" i="20"/>
  <c r="Q206" i="20"/>
  <c r="Q1004" i="20"/>
  <c r="Q3000" i="20"/>
  <c r="Q1137" i="20"/>
  <c r="Q1848" i="20"/>
  <c r="Q2301" i="20"/>
  <c r="Q3220" i="20"/>
  <c r="Q2922" i="20"/>
  <c r="Q970" i="20"/>
  <c r="Q1968" i="20"/>
  <c r="Q1656" i="20"/>
  <c r="Q421" i="20"/>
  <c r="Q1093" i="20"/>
  <c r="Q1762" i="20"/>
  <c r="Q3335" i="20"/>
  <c r="Q60" i="20"/>
  <c r="Q1489" i="20"/>
  <c r="Q1790" i="20"/>
  <c r="Q611" i="20"/>
  <c r="Q2693" i="20"/>
  <c r="Q3545" i="20"/>
  <c r="Q1600" i="20"/>
  <c r="Q2322" i="20"/>
  <c r="Q2496" i="20"/>
  <c r="Q3124" i="20"/>
  <c r="Q3167" i="20"/>
  <c r="Q1526" i="20"/>
  <c r="Q1900" i="20"/>
  <c r="Q2244" i="20"/>
  <c r="Q1083" i="20"/>
  <c r="Q1058" i="20"/>
  <c r="Q2289" i="20"/>
  <c r="Q1854" i="20"/>
  <c r="Q282" i="20"/>
  <c r="Q410" i="20"/>
  <c r="Q417" i="20"/>
  <c r="Q1263" i="20"/>
  <c r="Q2660" i="20"/>
  <c r="Q3103" i="20"/>
  <c r="Q1151" i="20"/>
  <c r="Q2242" i="20"/>
  <c r="Q448" i="20"/>
  <c r="Q2176" i="20"/>
  <c r="Q1501" i="20"/>
  <c r="Q277" i="20"/>
  <c r="Q2895" i="20"/>
  <c r="Q3366" i="20"/>
  <c r="Q1869" i="20"/>
  <c r="Q3376" i="20"/>
  <c r="Q44" i="20"/>
  <c r="Q3343" i="20"/>
  <c r="Q2537" i="20"/>
  <c r="Q1744" i="20"/>
  <c r="Q2420" i="20"/>
  <c r="Q3385" i="20"/>
  <c r="Q2578" i="20"/>
  <c r="Q1838" i="20"/>
  <c r="Q2414" i="20"/>
  <c r="Q380" i="20"/>
  <c r="Q3418" i="20"/>
  <c r="Q1426" i="20"/>
  <c r="Q47" i="20"/>
  <c r="Q2782" i="20"/>
  <c r="Q558" i="20"/>
  <c r="Q2118" i="20"/>
  <c r="Q1187" i="20"/>
  <c r="Q1036" i="20"/>
  <c r="Q1733" i="20"/>
  <c r="Q2365" i="20"/>
  <c r="Q1185" i="20"/>
  <c r="Q3318" i="20"/>
  <c r="Q1050" i="20"/>
  <c r="Q125" i="20"/>
  <c r="Q1441" i="20"/>
  <c r="Q134" i="20"/>
  <c r="Q1486" i="20"/>
  <c r="Q2762" i="20"/>
  <c r="Q636" i="20"/>
  <c r="Q2968" i="20"/>
  <c r="Q2607" i="20"/>
  <c r="Q68" i="20"/>
  <c r="Q1035" i="20"/>
  <c r="Q3546" i="20"/>
  <c r="Q1717" i="20"/>
  <c r="Q2274" i="20"/>
  <c r="Q35" i="20"/>
  <c r="Q1352" i="20"/>
  <c r="Q3120" i="20"/>
  <c r="Q2262" i="20"/>
  <c r="Q2988" i="20"/>
  <c r="Q1988" i="20"/>
  <c r="Q2526" i="20"/>
  <c r="Q1629" i="20"/>
  <c r="Q2398" i="20"/>
  <c r="Q847" i="20"/>
  <c r="Q1174" i="20"/>
  <c r="Q2481" i="20"/>
  <c r="Q1390" i="20"/>
  <c r="Q3441" i="20"/>
  <c r="Q1013" i="20"/>
  <c r="Q2147" i="20"/>
  <c r="Q855" i="20"/>
  <c r="Q1345" i="20"/>
  <c r="Q1537" i="20"/>
  <c r="Q1935" i="20"/>
  <c r="Q3160" i="20"/>
  <c r="Q2723" i="20"/>
  <c r="Q357" i="20"/>
  <c r="Q1680" i="20"/>
  <c r="Q628" i="20"/>
  <c r="Q1028" i="20"/>
  <c r="Q2371" i="20"/>
  <c r="Q2283" i="20"/>
  <c r="Q2232" i="20"/>
  <c r="Q78" i="20"/>
  <c r="Q1831" i="20"/>
  <c r="Q2259" i="20"/>
  <c r="Q1703" i="20"/>
  <c r="Q2867" i="20"/>
  <c r="Q450" i="20"/>
  <c r="Q3100" i="20"/>
  <c r="Q2075" i="20"/>
  <c r="Q663" i="20"/>
  <c r="Q826" i="20"/>
  <c r="Q2945" i="20"/>
  <c r="Q1153" i="20"/>
  <c r="Q2862" i="20"/>
  <c r="Q3383" i="20"/>
  <c r="Q1290" i="20"/>
  <c r="Q3172" i="20"/>
  <c r="Q2609" i="20"/>
  <c r="Q3022" i="20"/>
  <c r="Q3436" i="20"/>
  <c r="Q935" i="20"/>
  <c r="Q1498" i="20"/>
  <c r="Q790" i="20"/>
  <c r="Q3231" i="20"/>
  <c r="Q494" i="20"/>
  <c r="Q3311" i="20"/>
  <c r="Q1705" i="20"/>
  <c r="Q1921" i="20"/>
  <c r="Q607" i="20"/>
  <c r="Q2544" i="20"/>
  <c r="Q2547" i="20"/>
  <c r="Q2376" i="20"/>
  <c r="Q1545" i="20"/>
  <c r="Q945" i="20"/>
  <c r="Q2865" i="20"/>
  <c r="Q2087" i="20"/>
  <c r="Q1416" i="20"/>
  <c r="Q186" i="20"/>
  <c r="Q770" i="20"/>
  <c r="Q2135" i="20"/>
  <c r="Q1542" i="20"/>
  <c r="Q521" i="20"/>
  <c r="Q3135" i="20"/>
  <c r="Q575" i="20"/>
  <c r="Q1196" i="20"/>
  <c r="Q2470" i="20"/>
  <c r="Q3283" i="20"/>
  <c r="Q1139" i="20"/>
  <c r="Q917" i="20"/>
  <c r="Q1975" i="20"/>
  <c r="Q2043" i="20"/>
  <c r="Q1167" i="20"/>
  <c r="Q2071" i="20"/>
  <c r="Q1636" i="20"/>
  <c r="Q43" i="20"/>
  <c r="Q250" i="20"/>
  <c r="Q2584" i="20"/>
  <c r="Q3145" i="20"/>
  <c r="Q239" i="20"/>
  <c r="Q742" i="20"/>
  <c r="Q3114" i="20"/>
  <c r="Q2995" i="20"/>
  <c r="Q192" i="20"/>
  <c r="Q2106" i="20"/>
  <c r="Q3548" i="20"/>
  <c r="Q1453" i="20"/>
  <c r="Q3373" i="20"/>
  <c r="Q2921" i="20"/>
  <c r="Q2901" i="20"/>
  <c r="Q2359" i="20"/>
  <c r="Q2254" i="20"/>
  <c r="Q1454" i="20"/>
  <c r="Q1295" i="20"/>
  <c r="Q813" i="20"/>
  <c r="Q1155" i="20"/>
  <c r="Q2315" i="20"/>
  <c r="Q2670" i="20"/>
  <c r="Q419" i="20"/>
  <c r="Q2178" i="20"/>
  <c r="Q1698" i="20"/>
  <c r="Q3176" i="20"/>
  <c r="Q2269" i="20"/>
  <c r="Q1217" i="20"/>
  <c r="Q1226" i="20"/>
  <c r="Q687" i="20"/>
  <c r="Q84" i="20"/>
  <c r="Q130" i="20"/>
  <c r="Q594" i="20"/>
  <c r="Q2282" i="20"/>
  <c r="Q1363" i="20"/>
  <c r="Q579" i="20"/>
  <c r="Q2626" i="20"/>
  <c r="Q610" i="20"/>
  <c r="Q1492" i="20"/>
  <c r="Q2251" i="20"/>
  <c r="Q1862" i="20"/>
  <c r="Q1608" i="20"/>
  <c r="Q3092" i="20"/>
  <c r="Q1506" i="20"/>
  <c r="Q1798" i="20"/>
  <c r="Q431" i="20"/>
  <c r="Q3450" i="20"/>
  <c r="Q1702" i="20"/>
  <c r="Q1669" i="20"/>
  <c r="Q993" i="20"/>
  <c r="Q1940" i="20"/>
  <c r="Q1802" i="20"/>
  <c r="Q615" i="20"/>
  <c r="Q989" i="20"/>
  <c r="Q2062" i="20"/>
  <c r="Q982" i="20"/>
  <c r="Q1574" i="20"/>
  <c r="Q2050" i="20"/>
  <c r="Q1060" i="20"/>
  <c r="Q3249" i="20"/>
  <c r="Q3537" i="20"/>
  <c r="Q1371" i="20"/>
  <c r="Q1914" i="20"/>
  <c r="Q2634" i="20"/>
  <c r="Q2616" i="20"/>
  <c r="Q3336" i="20"/>
  <c r="Q1912" i="20"/>
  <c r="Q2755" i="20"/>
  <c r="Q3357" i="20"/>
  <c r="Q238" i="20"/>
  <c r="Q827" i="20"/>
  <c r="Q1658" i="20"/>
  <c r="Q226" i="20"/>
  <c r="Q2082" i="20"/>
  <c r="Q1017" i="20"/>
  <c r="Q3363" i="20"/>
  <c r="Q1552" i="20"/>
  <c r="Q1626" i="20"/>
  <c r="Q684" i="20"/>
  <c r="Q673" i="20"/>
  <c r="Q3525" i="20"/>
  <c r="Q3479" i="20"/>
  <c r="Q3194" i="20"/>
  <c r="Q724" i="20"/>
  <c r="Q438" i="20"/>
  <c r="Q3528" i="20"/>
  <c r="Q3014" i="20"/>
  <c r="Q2462" i="20"/>
  <c r="Q1054" i="20"/>
  <c r="Q3240" i="20"/>
  <c r="Q1774" i="20"/>
  <c r="Q1011" i="20"/>
  <c r="Q447" i="20"/>
  <c r="Q1047" i="20"/>
  <c r="Q1550" i="20"/>
  <c r="Q1617" i="20"/>
  <c r="Q2326" i="20"/>
  <c r="Q739" i="20"/>
  <c r="Q2725" i="20"/>
  <c r="Q1655" i="20"/>
  <c r="Q2704" i="20"/>
  <c r="Q2853" i="20"/>
  <c r="Q3184" i="20"/>
  <c r="Q831" i="20"/>
  <c r="Q828" i="20"/>
  <c r="Q3485" i="20"/>
  <c r="Q569" i="20"/>
  <c r="Q2898" i="20"/>
  <c r="Q3392" i="20"/>
  <c r="Q931" i="20"/>
  <c r="Q918" i="20"/>
  <c r="Q595" i="20"/>
  <c r="Q2583" i="20"/>
  <c r="Q974" i="20"/>
  <c r="Q735" i="20"/>
  <c r="Q1524" i="20"/>
  <c r="Q881" i="20"/>
  <c r="Q557" i="20"/>
  <c r="Q1951" i="20"/>
  <c r="Q2408" i="20"/>
  <c r="Q1188" i="20"/>
  <c r="Q1267" i="20"/>
  <c r="Q155" i="20"/>
  <c r="Q879" i="20"/>
  <c r="Q3526" i="20"/>
  <c r="Q2131" i="20"/>
  <c r="Q468" i="20"/>
  <c r="Q2840" i="20"/>
  <c r="Q2382" i="20"/>
  <c r="Q2447" i="20"/>
  <c r="Q2769" i="20"/>
  <c r="Q3524" i="20"/>
  <c r="Q1015" i="20"/>
  <c r="Q1407" i="20"/>
  <c r="Q1671" i="20"/>
  <c r="Q2273" i="20"/>
  <c r="Q2593" i="20"/>
  <c r="Q2893" i="20"/>
  <c r="Q300" i="20"/>
  <c r="Q2280" i="20"/>
  <c r="Q163" i="20"/>
  <c r="Q1993" i="20"/>
  <c r="Q3045" i="20"/>
  <c r="Q2416" i="20"/>
  <c r="Q1128" i="20"/>
  <c r="Q3457" i="20"/>
  <c r="Q3378" i="20"/>
  <c r="Q1503" i="20"/>
  <c r="Q3050" i="20"/>
  <c r="Q113" i="20"/>
  <c r="Q507" i="20"/>
  <c r="Q2522" i="20"/>
  <c r="Q315" i="20"/>
  <c r="Q1148" i="20"/>
  <c r="Q2582" i="20"/>
  <c r="Q2649" i="20"/>
  <c r="Q2501" i="20"/>
  <c r="Q2334" i="20"/>
  <c r="Q168" i="20"/>
  <c r="Q365" i="20"/>
  <c r="Q3414" i="20"/>
  <c r="Q2144" i="20"/>
  <c r="Q1530" i="20"/>
  <c r="Q79" i="20"/>
  <c r="Q3079" i="20"/>
  <c r="Q2159" i="20"/>
  <c r="Q647" i="20"/>
  <c r="Q2631" i="20"/>
  <c r="Q3201" i="20"/>
  <c r="Q2809" i="20"/>
  <c r="Q2123" i="20"/>
  <c r="Q3460" i="20"/>
  <c r="Q2880" i="20"/>
  <c r="Q1847" i="20"/>
  <c r="Q1734" i="20"/>
  <c r="Q2748" i="20"/>
  <c r="Q925" i="20"/>
  <c r="Q581" i="20"/>
  <c r="Q3489" i="20"/>
  <c r="Q320" i="20"/>
  <c r="Q2482" i="20"/>
  <c r="Q19" i="20"/>
  <c r="Q2929" i="20"/>
  <c r="Q1612" i="20"/>
  <c r="Q1220" i="20"/>
  <c r="Q1778" i="20"/>
  <c r="Q1026" i="20"/>
  <c r="Q1406" i="20"/>
  <c r="Q187" i="20"/>
  <c r="Q554" i="20"/>
  <c r="Q137" i="20"/>
  <c r="Q243" i="20"/>
  <c r="Q2155" i="20"/>
  <c r="Q361" i="20"/>
  <c r="Q707" i="20"/>
  <c r="Q3227" i="20"/>
  <c r="Q2311" i="20"/>
  <c r="Q777" i="20"/>
  <c r="Q3472" i="20"/>
  <c r="Q1342" i="20"/>
  <c r="Q3031" i="20"/>
  <c r="Q3541" i="20"/>
  <c r="Q1259" i="20"/>
  <c r="Q272" i="20"/>
  <c r="Q2652" i="20"/>
  <c r="Q1059" i="20"/>
  <c r="Q795" i="20"/>
  <c r="Q436" i="20"/>
  <c r="Q2302" i="20"/>
  <c r="Q3406" i="20"/>
  <c r="Q3374" i="20"/>
  <c r="Q314" i="20"/>
  <c r="Q2580" i="20"/>
  <c r="Q409" i="20"/>
  <c r="Q1974" i="20"/>
  <c r="Q1467" i="20"/>
  <c r="Q2987" i="20"/>
  <c r="Q3241" i="20"/>
  <c r="Q870" i="20"/>
  <c r="Q3222" i="20"/>
  <c r="Q3199" i="20"/>
  <c r="Q2619" i="20"/>
  <c r="Q1052" i="20"/>
  <c r="Q880" i="20"/>
  <c r="Q1403" i="20"/>
  <c r="Q124" i="20"/>
  <c r="Q3491" i="20"/>
  <c r="Q2189" i="20"/>
  <c r="Q3470" i="20"/>
  <c r="Q326" i="20"/>
  <c r="Q321" i="20"/>
  <c r="Q2355" i="20"/>
  <c r="Q1683" i="20"/>
  <c r="Q1235" i="20"/>
  <c r="Q583" i="20"/>
  <c r="Q1030" i="20"/>
  <c r="Q620" i="20"/>
  <c r="Q418" i="20"/>
  <c r="Q1510" i="20"/>
  <c r="Q1640" i="20"/>
  <c r="Q1215" i="20"/>
  <c r="Q1006" i="20"/>
  <c r="Q3122" i="20"/>
  <c r="Q2903" i="20"/>
  <c r="Q3002" i="20"/>
  <c r="Q973" i="20"/>
  <c r="Q1737" i="20"/>
  <c r="Q2621" i="20"/>
  <c r="Q1727" i="20"/>
  <c r="Q2598" i="20"/>
  <c r="Q1127" i="20"/>
  <c r="Q1341" i="20"/>
  <c r="Q2990" i="20"/>
  <c r="Q444" i="20"/>
  <c r="Q3048" i="20"/>
  <c r="Q1138" i="20"/>
  <c r="Q1597" i="20"/>
  <c r="Q2125" i="20"/>
  <c r="Q1787" i="20"/>
  <c r="Q3358" i="20"/>
  <c r="Q3097" i="20"/>
  <c r="Q2127" i="20"/>
  <c r="Q3259" i="20"/>
  <c r="Q2953" i="20"/>
  <c r="Q200" i="20"/>
  <c r="Q2439" i="20"/>
  <c r="Q3464" i="20"/>
  <c r="Q2329" i="20"/>
  <c r="Q296" i="20"/>
  <c r="Q2330" i="20"/>
  <c r="Q2799" i="20"/>
  <c r="Q2820" i="20"/>
  <c r="Q2319" i="20"/>
  <c r="Q1227" i="20"/>
  <c r="Q3494" i="20"/>
  <c r="Q2817" i="20"/>
  <c r="Q301" i="20"/>
  <c r="Q1156" i="20"/>
  <c r="Q2948" i="20"/>
  <c r="Q3521" i="20"/>
  <c r="Q1031" i="20"/>
  <c r="Q2642" i="20"/>
  <c r="Q1952" i="20"/>
  <c r="Q657" i="20"/>
  <c r="Q402" i="20"/>
  <c r="Q2012" i="20"/>
  <c r="Q871" i="20"/>
  <c r="Q1445" i="20"/>
  <c r="Q1270" i="20"/>
  <c r="Q39" i="20"/>
  <c r="Q3117" i="20"/>
  <c r="Q1549" i="20"/>
  <c r="Q2518" i="20"/>
  <c r="Q2674" i="20"/>
  <c r="Q3329" i="20"/>
  <c r="Q45" i="20"/>
  <c r="Q1121" i="20"/>
  <c r="Q2418" i="20"/>
  <c r="Q2729" i="20"/>
  <c r="Q753" i="20"/>
  <c r="Q1915" i="20"/>
  <c r="Q1621" i="20"/>
  <c r="Q1812" i="20"/>
  <c r="Q2818" i="20"/>
  <c r="Q3359" i="20"/>
  <c r="Q1420" i="20"/>
  <c r="Q3192" i="20"/>
  <c r="Q1098" i="20"/>
  <c r="Q808" i="20"/>
  <c r="Q3143" i="20"/>
  <c r="Q1313" i="20"/>
  <c r="Q2597" i="20"/>
  <c r="Q2084" i="20"/>
  <c r="Q1711" i="20"/>
  <c r="Q2129" i="20"/>
  <c r="Q1293" i="20"/>
  <c r="Q678" i="20"/>
  <c r="Q2824" i="20"/>
  <c r="Q1856" i="20"/>
  <c r="Q1394" i="20"/>
  <c r="Q83" i="20"/>
  <c r="Q2536" i="20"/>
  <c r="Q2718" i="20"/>
  <c r="Q2557" i="20"/>
  <c r="Q1944" i="20"/>
  <c r="Q1411" i="20"/>
  <c r="Q2727" i="20"/>
  <c r="Q1756" i="20"/>
  <c r="Q809" i="20"/>
  <c r="Q2797" i="20"/>
  <c r="Q2309" i="20"/>
  <c r="Q2951" i="20"/>
  <c r="Q289" i="20"/>
  <c r="Q350" i="20"/>
  <c r="Q2218" i="20"/>
  <c r="Q2535" i="20"/>
  <c r="Q912" i="20"/>
  <c r="Q1595" i="20"/>
  <c r="Q643" i="20"/>
  <c r="Q752" i="20"/>
  <c r="Q2814" i="20"/>
  <c r="Q1880" i="20"/>
  <c r="Q2857" i="20"/>
  <c r="Q2379" i="20"/>
  <c r="Q3001" i="20"/>
  <c r="Q2572" i="20"/>
  <c r="Q1916" i="20"/>
  <c r="Q3308" i="20"/>
  <c r="Q2040" i="20"/>
  <c r="Q2245" i="20"/>
  <c r="Q1316" i="20"/>
  <c r="Q1057" i="20"/>
  <c r="Q1039" i="20"/>
  <c r="Q965" i="20"/>
  <c r="Q1367" i="20"/>
  <c r="Q2369" i="20"/>
  <c r="Q212" i="20"/>
  <c r="Q3233" i="20"/>
  <c r="Q2804" i="20"/>
  <c r="Q1896" i="20"/>
  <c r="Q1051" i="20"/>
  <c r="Q2030" i="20"/>
  <c r="Q681" i="20"/>
  <c r="Q1085" i="20"/>
  <c r="Q1633" i="20"/>
  <c r="Q2239" i="20"/>
  <c r="Q712" i="20"/>
  <c r="Q1668" i="20"/>
  <c r="Q3540" i="20"/>
  <c r="Q2154" i="20"/>
  <c r="Q38" i="20"/>
  <c r="Q1982" i="20"/>
  <c r="Q1795" i="20"/>
  <c r="Q1904" i="20"/>
  <c r="Q677" i="20"/>
  <c r="Q2074" i="20"/>
  <c r="Q2072" i="20"/>
  <c r="Q3276" i="20"/>
  <c r="Q1512" i="20"/>
  <c r="Q888" i="20"/>
  <c r="Q2684" i="20"/>
  <c r="Q2681" i="20"/>
  <c r="Q3527" i="20"/>
  <c r="Q3482" i="20"/>
  <c r="Q1061" i="20"/>
  <c r="Q2595" i="20"/>
  <c r="Q1140" i="20"/>
  <c r="Q3111" i="20"/>
  <c r="Q898" i="20"/>
  <c r="Q2530" i="20"/>
  <c r="Q2027" i="20"/>
  <c r="Q1949" i="20"/>
  <c r="Q990" i="20"/>
  <c r="Q3099" i="20"/>
  <c r="Q30" i="20"/>
  <c r="Q2979" i="20"/>
  <c r="Q1562" i="20"/>
  <c r="Q843" i="20"/>
  <c r="Q3019" i="20"/>
  <c r="Q2112" i="20"/>
  <c r="Q943" i="20"/>
  <c r="Q709" i="20"/>
  <c r="Q1451" i="20"/>
  <c r="Q108" i="20"/>
  <c r="Q1312" i="20"/>
  <c r="Q1419" i="20"/>
  <c r="Q204" i="20"/>
  <c r="Q713" i="20"/>
  <c r="Q1286" i="20"/>
  <c r="Q2896" i="20"/>
  <c r="Q867" i="20"/>
  <c r="Q576" i="20"/>
  <c r="Q2187" i="20"/>
  <c r="Q2503" i="20"/>
  <c r="Q3387" i="20"/>
  <c r="Q1160" i="20"/>
  <c r="Q2884" i="20"/>
  <c r="Q3292" i="20"/>
  <c r="Q2324" i="20"/>
  <c r="Q2276" i="20"/>
  <c r="Q2845" i="20"/>
  <c r="Q2711" i="20"/>
  <c r="Q3347" i="20"/>
  <c r="Q1104" i="20"/>
  <c r="Q897" i="20"/>
  <c r="Q1233" i="20"/>
  <c r="Q2272" i="20"/>
  <c r="Q244" i="20"/>
  <c r="Q3337" i="20"/>
  <c r="Q2957" i="20"/>
  <c r="Q1850" i="20"/>
  <c r="Q3170" i="20"/>
  <c r="Q1864" i="20"/>
  <c r="Q1237" i="20"/>
  <c r="Q3301" i="20"/>
  <c r="Q2550" i="20"/>
  <c r="Q230" i="20"/>
  <c r="Q483" i="20"/>
  <c r="Q1069" i="20"/>
  <c r="Q1539" i="20"/>
  <c r="Q3297" i="20"/>
  <c r="Q3503" i="20"/>
  <c r="Q2653" i="20"/>
  <c r="Q2940" i="20"/>
  <c r="Q2941" i="20"/>
  <c r="Q2771" i="20"/>
  <c r="Q2802" i="20"/>
  <c r="Q3203" i="20"/>
  <c r="Q3334" i="20"/>
  <c r="Q2765" i="20"/>
  <c r="Q3309" i="20"/>
  <c r="Q1899" i="20"/>
  <c r="Q400" i="20"/>
  <c r="Q1283" i="20"/>
  <c r="Q3270" i="20"/>
  <c r="Q2885" i="20"/>
  <c r="Q2393" i="20"/>
  <c r="Q961" i="20"/>
  <c r="Q2720" i="20"/>
  <c r="Q308" i="20"/>
  <c r="Q1770" i="20"/>
  <c r="Q854" i="20"/>
  <c r="Q1062" i="20"/>
  <c r="Q1814" i="20"/>
  <c r="Q689" i="20"/>
  <c r="Q2004" i="20"/>
  <c r="Q1014" i="20"/>
  <c r="Q1504" i="20"/>
  <c r="Q2475" i="20"/>
  <c r="Q1946" i="20"/>
  <c r="Q2409" i="20"/>
  <c r="Q391" i="20"/>
  <c r="Q395" i="20"/>
  <c r="Q652" i="20"/>
  <c r="Q2841" i="20"/>
  <c r="Q1333" i="20"/>
  <c r="Q1239" i="20"/>
  <c r="Q769" i="20"/>
  <c r="Q1468" i="20"/>
  <c r="Q1685" i="20"/>
  <c r="Q3132" i="20"/>
  <c r="Q686" i="20"/>
  <c r="Q2380" i="20"/>
  <c r="Q1960" i="20"/>
  <c r="Q797" i="20"/>
  <c r="Q29" i="20"/>
  <c r="Q2241" i="20"/>
  <c r="Q2469" i="20"/>
  <c r="Q2585" i="20"/>
  <c r="Q2181" i="20"/>
  <c r="Q2682" i="20"/>
  <c r="Q2959" i="20"/>
  <c r="Q2381" i="20"/>
  <c r="Q1396" i="20"/>
  <c r="Q1298" i="20"/>
  <c r="Q2629" i="20"/>
  <c r="Q2431" i="20"/>
  <c r="Q2935" i="20"/>
  <c r="Q613" i="20"/>
  <c r="Q1890" i="20"/>
  <c r="Q229" i="20"/>
  <c r="Q2737" i="20"/>
  <c r="Q104" i="20"/>
  <c r="Q3116" i="20"/>
  <c r="Q1372" i="20"/>
  <c r="Q562" i="20"/>
  <c r="Q389" i="20"/>
  <c r="Q1736" i="20"/>
  <c r="Q2373" i="20"/>
  <c r="Q2623" i="20"/>
  <c r="Q934" i="20"/>
  <c r="Q2174" i="20"/>
  <c r="Q190" i="20"/>
  <c r="Q1376" i="20"/>
  <c r="Q3488" i="20"/>
  <c r="Q1786" i="20"/>
  <c r="Q2430" i="20"/>
  <c r="Q1002" i="20"/>
  <c r="Q2018" i="20"/>
  <c r="Q1584" i="20"/>
  <c r="Q1437" i="20"/>
  <c r="Q2451" i="20"/>
  <c r="Q1853" i="20"/>
  <c r="Q3134" i="20"/>
  <c r="Q34" i="20"/>
  <c r="Q2756" i="20"/>
  <c r="Q3495" i="20"/>
  <c r="Q1218" i="20"/>
  <c r="Q2391" i="20"/>
  <c r="Q3053" i="20"/>
  <c r="Q2830" i="20"/>
  <c r="Q3023" i="20"/>
  <c r="Q435" i="20"/>
  <c r="Q148" i="20"/>
  <c r="Q3061" i="20"/>
  <c r="Q1624" i="20"/>
  <c r="Q1414" i="20"/>
  <c r="Q2403" i="20"/>
  <c r="Q1337" i="20"/>
  <c r="Q1528" i="20"/>
  <c r="Q3257" i="20"/>
  <c r="Q998" i="20"/>
  <c r="Q346" i="20"/>
  <c r="Q2033" i="20"/>
  <c r="Q1883" i="20"/>
  <c r="Q2707" i="20"/>
  <c r="Q2851" i="20"/>
  <c r="Q2722" i="20"/>
  <c r="Q1930" i="20"/>
  <c r="Q1082" i="20"/>
  <c r="Q516" i="20"/>
  <c r="Q1269" i="20"/>
  <c r="Q1603" i="20"/>
  <c r="Q153" i="20"/>
  <c r="Q2986" i="20"/>
  <c r="Q2064" i="20"/>
  <c r="Q1875" i="20"/>
  <c r="Q889" i="20"/>
  <c r="Q359" i="20"/>
  <c r="Q2450" i="20"/>
  <c r="Q3380" i="20"/>
  <c r="Q1499" i="20"/>
  <c r="Q3210" i="20"/>
  <c r="Q2844" i="20"/>
  <c r="Q2519" i="20"/>
  <c r="Q1231" i="20"/>
  <c r="Q760" i="20"/>
  <c r="Q1555" i="20"/>
  <c r="Q1117" i="20"/>
  <c r="Q3248" i="20"/>
  <c r="Q1222" i="20"/>
  <c r="Q960" i="20"/>
  <c r="Q2404" i="20"/>
  <c r="Q3377" i="20"/>
  <c r="Q882" i="20"/>
  <c r="Q2888" i="20"/>
  <c r="Q65" i="20"/>
  <c r="Q980" i="20"/>
  <c r="Q821" i="20"/>
  <c r="Q271" i="20"/>
  <c r="Q1619" i="20"/>
  <c r="Q2119" i="20"/>
  <c r="Q695" i="20"/>
  <c r="Q1477" i="20"/>
  <c r="Q2784" i="20"/>
  <c r="Q1355" i="20"/>
  <c r="Q174" i="20"/>
  <c r="Q159" i="20"/>
  <c r="Q2352" i="20"/>
  <c r="Q3159" i="20"/>
  <c r="Q325" i="20"/>
  <c r="Q2405" i="20"/>
  <c r="Q347" i="20"/>
  <c r="Q2390" i="20"/>
  <c r="Q1431" i="20"/>
  <c r="Q2931" i="20"/>
  <c r="Q1991" i="20"/>
  <c r="Q1248" i="20"/>
  <c r="Q2053" i="20"/>
  <c r="Q1980" i="20"/>
  <c r="Q1586" i="20"/>
  <c r="Q1959" i="20"/>
  <c r="Q701" i="20"/>
  <c r="Q3534" i="20"/>
  <c r="Q3438" i="20"/>
  <c r="Q2925" i="20"/>
  <c r="Q131" i="20"/>
  <c r="Q869" i="20"/>
  <c r="Q1592" i="20"/>
  <c r="Q3040" i="20"/>
  <c r="Q2566" i="20"/>
  <c r="Q433" i="20"/>
  <c r="Q1412" i="20"/>
  <c r="Q2956" i="20"/>
  <c r="Q725" i="20"/>
  <c r="Q2051" i="20"/>
  <c r="Q691" i="20"/>
  <c r="Q1496" i="20"/>
  <c r="Q2680" i="20"/>
  <c r="Q432" i="20"/>
  <c r="Q2923" i="20"/>
  <c r="Q1165" i="20"/>
  <c r="Q2981" i="20"/>
  <c r="Q3148" i="20"/>
  <c r="Q2559" i="20"/>
  <c r="Q2606" i="20"/>
  <c r="Q2695" i="20"/>
  <c r="Q51" i="20"/>
  <c r="Q1851" i="20"/>
  <c r="Q2093" i="20"/>
  <c r="Q97" i="20"/>
  <c r="Q2113" i="20"/>
  <c r="Q3434" i="20"/>
  <c r="Q1751" i="20"/>
  <c r="Q110" i="20"/>
  <c r="Q2011" i="20"/>
  <c r="Q95" i="20"/>
  <c r="Q3425" i="20"/>
  <c r="Q2540" i="20"/>
  <c r="Q28" i="20"/>
  <c r="Q806" i="20"/>
  <c r="Q2739" i="20"/>
  <c r="Q1212" i="20"/>
  <c r="Q3232" i="20"/>
  <c r="Q1048" i="20"/>
  <c r="Q2370" i="20"/>
  <c r="Q390" i="20"/>
  <c r="Q383" i="20"/>
  <c r="Q142" i="20"/>
  <c r="Q1284" i="20"/>
  <c r="Q1911" i="20"/>
  <c r="Q877" i="20"/>
  <c r="Q1497" i="20"/>
  <c r="Q1849" i="20"/>
  <c r="Q70" i="20"/>
  <c r="Q513" i="20"/>
  <c r="Q1303" i="20"/>
  <c r="Q703" i="20"/>
  <c r="Q2435" i="20"/>
  <c r="Q2671" i="20"/>
  <c r="Q1859" i="20"/>
  <c r="Q3228" i="20"/>
  <c r="Q2067" i="20"/>
  <c r="Q3399" i="20"/>
  <c r="Q1983" i="20"/>
  <c r="Q1870" i="20"/>
  <c r="Q1999" i="20"/>
  <c r="Q1924" i="20"/>
  <c r="Q2061" i="20"/>
  <c r="Q1973" i="20"/>
  <c r="Q232" i="20"/>
  <c r="Q1846" i="20"/>
  <c r="Q3086" i="20"/>
  <c r="Q991" i="20"/>
  <c r="Q2096" i="20"/>
  <c r="Q1123" i="20"/>
  <c r="Q574" i="20"/>
  <c r="Q582" i="20"/>
  <c r="Q2856" i="20"/>
  <c r="Q3264" i="20"/>
  <c r="Q167" i="20"/>
  <c r="Q2952" i="20"/>
  <c r="Q598" i="20"/>
  <c r="Q77" i="20"/>
  <c r="Q3225" i="20"/>
  <c r="Q3535" i="20"/>
  <c r="Q413" i="20"/>
  <c r="Q3517" i="20"/>
  <c r="Q1826" i="20"/>
  <c r="Q2349" i="20"/>
  <c r="Q2182" i="20"/>
  <c r="Q2298" i="20"/>
  <c r="Q1834" i="20"/>
  <c r="Q2473" i="20"/>
  <c r="Q1667" i="20"/>
  <c r="Q762" i="20"/>
  <c r="Q2098" i="20"/>
  <c r="Q3398" i="20"/>
  <c r="Q3009" i="20"/>
  <c r="Q2552" i="20"/>
  <c r="Q2778" i="20"/>
  <c r="Q1581" i="20"/>
  <c r="Q1909" i="20"/>
  <c r="Q2715" i="20"/>
  <c r="Q3427" i="20"/>
  <c r="Q455" i="20"/>
  <c r="Q1699" i="20"/>
  <c r="Q2992" i="20"/>
  <c r="Q3542" i="20"/>
  <c r="Q1601" i="20"/>
  <c r="Q1773" i="20"/>
  <c r="Q157" i="20"/>
  <c r="Q1544" i="20"/>
  <c r="Q3136" i="20"/>
  <c r="Q3395" i="20"/>
  <c r="Q1163" i="20"/>
  <c r="Q2228" i="20"/>
  <c r="Q2910" i="20"/>
  <c r="Q606" i="20"/>
  <c r="Q2568" i="20"/>
  <c r="Q1466" i="20"/>
  <c r="Q1386" i="20"/>
  <c r="Q1569" i="20"/>
  <c r="Q2347" i="20"/>
  <c r="Q1401" i="20"/>
  <c r="Q2936" i="20"/>
  <c r="Q1724" i="20"/>
  <c r="Q2007" i="20"/>
  <c r="Q352" i="20"/>
  <c r="Q2225" i="20"/>
  <c r="Q1841" i="20"/>
  <c r="Q355" i="20"/>
  <c r="Q1697" i="20"/>
  <c r="Q3511" i="20"/>
  <c r="Q3476" i="20"/>
  <c r="Q835" i="20"/>
  <c r="Q2456" i="20"/>
  <c r="Q100" i="20"/>
  <c r="Q1554" i="20"/>
  <c r="Q348" i="20"/>
  <c r="Q2457" i="20"/>
  <c r="Q3090" i="20"/>
  <c r="Q1745" i="20"/>
  <c r="Q2297" i="20"/>
  <c r="Q1257" i="20"/>
  <c r="Q1596" i="20"/>
  <c r="Q2783" i="20"/>
  <c r="Q1620" i="20"/>
  <c r="Q2736" i="20"/>
  <c r="Q1149" i="20"/>
  <c r="Q1170" i="20"/>
  <c r="Q1990" i="20"/>
  <c r="Q3390" i="20"/>
  <c r="Q94" i="20"/>
  <c r="Q3433" i="20"/>
  <c r="Q3523" i="20"/>
  <c r="Q1191" i="20"/>
  <c r="Q671" i="20"/>
  <c r="Q754" i="20"/>
  <c r="Q2474" i="20"/>
  <c r="Q1942" i="20"/>
  <c r="Q2444" i="20"/>
  <c r="Q261" i="20"/>
  <c r="Q66" i="20"/>
  <c r="Q3501" i="20"/>
  <c r="Q710" i="20"/>
  <c r="Q2484" i="20"/>
  <c r="Q37" i="20"/>
  <c r="Q547" i="20"/>
  <c r="Q345" i="20"/>
  <c r="Q856" i="20"/>
  <c r="Q1120" i="20"/>
  <c r="Q2049" i="20"/>
  <c r="Q61" i="20"/>
  <c r="Q1205" i="20"/>
  <c r="Q1602" i="20"/>
  <c r="Q1695" i="20"/>
  <c r="Q2930" i="20"/>
  <c r="Q805" i="20"/>
  <c r="Q817" i="20"/>
  <c r="Q913" i="20"/>
  <c r="Q1135" i="20"/>
  <c r="Q1746" i="20"/>
  <c r="Q162" i="20"/>
  <c r="Q1718" i="20"/>
  <c r="Q2149" i="20"/>
  <c r="Q488" i="20"/>
  <c r="Q1979" i="20"/>
  <c r="Q2942" i="20"/>
  <c r="Q1726" i="20"/>
  <c r="Q3331" i="20"/>
  <c r="Q634" i="20"/>
  <c r="Q2892" i="20"/>
  <c r="Q639" i="20"/>
  <c r="Q2716" i="20"/>
  <c r="Q540" i="20"/>
  <c r="Q768" i="20"/>
  <c r="Q205" i="20"/>
  <c r="Q280" i="20"/>
  <c r="Q1430" i="20"/>
  <c r="Q1674" i="20"/>
  <c r="Q2378" i="20"/>
  <c r="Q1299" i="20"/>
  <c r="Q2781" i="20"/>
  <c r="Q1065" i="20"/>
  <c r="Q63" i="20"/>
  <c r="Q2023" i="20"/>
  <c r="Q544" i="20"/>
  <c r="Q3196" i="20"/>
  <c r="Q1410" i="20"/>
  <c r="Q2255" i="20"/>
  <c r="Q2020" i="20"/>
  <c r="Q254" i="20"/>
  <c r="Q2323" i="20"/>
  <c r="Q3350" i="20"/>
  <c r="Q3424" i="20"/>
  <c r="Q1332" i="20"/>
  <c r="Q1029" i="20"/>
  <c r="Q3299" i="20"/>
  <c r="Q2001" i="20"/>
  <c r="Q3175" i="20"/>
  <c r="Q3174" i="20"/>
  <c r="Q802" i="20"/>
  <c r="Q2586" i="20"/>
  <c r="Q528" i="20"/>
  <c r="Q1996" i="20"/>
  <c r="Q747" i="20"/>
  <c r="Q2130" i="20"/>
  <c r="Q3507" i="20"/>
  <c r="Q370" i="20"/>
  <c r="Q2006" i="20"/>
  <c r="Q2260" i="20"/>
  <c r="Q2876" i="20"/>
  <c r="Q916" i="20"/>
  <c r="Q2648" i="20"/>
  <c r="Q2492" i="20"/>
  <c r="Q344" i="20"/>
  <c r="Q1142" i="20"/>
  <c r="Q2847" i="20"/>
  <c r="Q3169" i="20"/>
  <c r="Q2553" i="20"/>
  <c r="Q2185" i="20"/>
  <c r="Q1939" i="20"/>
  <c r="Q1961" i="20"/>
  <c r="Q1886" i="20"/>
  <c r="Q41" i="20"/>
  <c r="Q1134" i="20"/>
  <c r="Q853" i="20"/>
  <c r="Q2205" i="20"/>
  <c r="Q2005" i="20"/>
  <c r="Q1969" i="20"/>
  <c r="Q505" i="20"/>
  <c r="Q1302" i="20"/>
  <c r="Q479" i="20"/>
  <c r="Q1580" i="20"/>
  <c r="Q1714" i="20"/>
  <c r="Q1866" i="20"/>
  <c r="Q403" i="20"/>
  <c r="Q118" i="20"/>
  <c r="Q1653" i="20"/>
  <c r="Q2437" i="20"/>
  <c r="Q1635" i="20"/>
  <c r="Q585" i="20"/>
  <c r="Q1400" i="20"/>
  <c r="Q2234" i="20"/>
  <c r="Q3446" i="20"/>
  <c r="Q3384" i="20"/>
  <c r="Q235" i="20"/>
  <c r="Q502" i="20"/>
  <c r="Q1868" i="20"/>
  <c r="Q736" i="20"/>
  <c r="Q2967" i="20"/>
  <c r="Q3287" i="20"/>
  <c r="Q849" i="20"/>
  <c r="Q1913" i="20"/>
  <c r="Q1356" i="20"/>
  <c r="Q2092" i="20"/>
  <c r="Q2753" i="20"/>
  <c r="Q737" i="20"/>
  <c r="Q89" i="20"/>
  <c r="Q3465" i="20"/>
  <c r="Q1473" i="20"/>
  <c r="Q1189" i="20"/>
  <c r="Q1125" i="20"/>
  <c r="Q188" i="20"/>
  <c r="Q758" i="20"/>
  <c r="Q1478" i="20"/>
  <c r="Q1432" i="20"/>
  <c r="Q2231" i="20"/>
  <c r="Q253" i="20"/>
  <c r="Q1173" i="20"/>
  <c r="Q1692" i="20"/>
  <c r="Q2617" i="20"/>
  <c r="Q2493" i="20"/>
  <c r="Q1012" i="20"/>
  <c r="Q1815" i="20"/>
  <c r="Q2871" i="20"/>
  <c r="Q3030" i="20"/>
  <c r="Q3342" i="20"/>
  <c r="Q3273" i="20"/>
  <c r="Q415" i="20"/>
  <c r="Q2268" i="20"/>
  <c r="Q1329" i="20"/>
  <c r="Q1536" i="20"/>
  <c r="Q3481" i="20"/>
  <c r="Q1126" i="20"/>
  <c r="Q786" i="20"/>
  <c r="Q2421" i="20"/>
  <c r="Q550" i="20"/>
  <c r="Q214" i="20"/>
  <c r="Q2834" i="20"/>
  <c r="Q3163" i="20"/>
  <c r="Q3320" i="20"/>
  <c r="Q1568" i="20"/>
  <c r="Q2551" i="20"/>
  <c r="Q310" i="20"/>
  <c r="Q2199" i="20"/>
  <c r="Q56" i="20"/>
  <c r="Q2728" i="20"/>
  <c r="Q1789" i="20"/>
  <c r="Q1041" i="20"/>
  <c r="Q1660" i="20"/>
  <c r="Q1368" i="20"/>
  <c r="Q1494" i="20"/>
  <c r="Q1228" i="20"/>
  <c r="Q623" i="20"/>
  <c r="Q73" i="20"/>
  <c r="Q773" i="20"/>
  <c r="Q3244" i="20"/>
  <c r="Q2429" i="20"/>
  <c r="Q779" i="20"/>
  <c r="Q2417" i="20"/>
  <c r="Q2304" i="20"/>
  <c r="Q3055" i="20"/>
  <c r="Q1670" i="20"/>
  <c r="Q1547" i="20"/>
  <c r="Q2591" i="20"/>
  <c r="Q3496" i="20"/>
  <c r="Q470" i="20"/>
  <c r="Q2476" i="20"/>
  <c r="Q3130" i="20"/>
  <c r="Q1972" i="20"/>
  <c r="Q2256" i="20"/>
  <c r="Q2878" i="20"/>
  <c r="Q946" i="20"/>
  <c r="Q876" i="20"/>
  <c r="Q183" i="20"/>
  <c r="Q1684" i="20"/>
  <c r="Q2068" i="20"/>
  <c r="Q363" i="20"/>
  <c r="Q619" i="20"/>
  <c r="Q1852" i="20"/>
  <c r="Q2003" i="20"/>
  <c r="Q820" i="20"/>
  <c r="Q2448" i="20"/>
  <c r="Q708" i="20"/>
  <c r="Q2229" i="20"/>
  <c r="Q2257" i="20"/>
  <c r="Q3062" i="20"/>
  <c r="Q194" i="20"/>
  <c r="Q3298" i="20"/>
  <c r="Q3281" i="20"/>
  <c r="Q2991" i="20"/>
  <c r="Q616" i="20"/>
  <c r="Q979" i="20"/>
  <c r="Q1001" i="20"/>
  <c r="Q2336" i="20"/>
  <c r="Q2348" i="20"/>
  <c r="Q2984" i="20"/>
  <c r="Q2009" i="20"/>
  <c r="Q2663" i="20"/>
  <c r="Q1206" i="20"/>
  <c r="Q1197" i="20"/>
  <c r="Q3327" i="20"/>
  <c r="Q1784" i="20"/>
  <c r="Q2165" i="20"/>
  <c r="Q1446" i="20"/>
  <c r="Q1721" i="20"/>
  <c r="Q2288" i="20"/>
  <c r="Q1706" i="20"/>
  <c r="Q1553" i="20"/>
  <c r="Q397" i="20"/>
  <c r="Q624" i="20"/>
  <c r="Q3072" i="20"/>
  <c r="Q3362" i="20"/>
  <c r="Q1395" i="20"/>
  <c r="Q1888" i="20"/>
  <c r="Q1516" i="20"/>
  <c r="Q1086" i="20"/>
  <c r="Q1515" i="20"/>
  <c r="Q519" i="20"/>
  <c r="Q1103" i="20"/>
  <c r="Q3313" i="20"/>
  <c r="Q2375" i="20"/>
  <c r="Q3182" i="20"/>
  <c r="Q197" i="20"/>
  <c r="Q3229" i="20"/>
  <c r="Q1823" i="20"/>
  <c r="Q3010" i="20"/>
  <c r="Q688" i="20"/>
  <c r="Q286" i="20"/>
  <c r="Q92" i="20"/>
  <c r="Q1794" i="20"/>
  <c r="Q1260" i="20"/>
  <c r="Q823" i="20"/>
  <c r="Q2339" i="20"/>
  <c r="Q2971" i="20"/>
  <c r="Q3263" i="20"/>
  <c r="Q3300" i="20"/>
  <c r="Q368" i="20"/>
  <c r="Q1171" i="20"/>
  <c r="Q3101" i="20"/>
  <c r="Q788" i="20"/>
  <c r="Q256" i="20"/>
  <c r="Q2588" i="20"/>
  <c r="Q506" i="20"/>
  <c r="Q3379" i="20"/>
  <c r="Q1315" i="20"/>
  <c r="Q1978" i="20"/>
  <c r="Q2029" i="20"/>
  <c r="Q2195" i="20"/>
  <c r="Q2982" i="20"/>
  <c r="Q3125" i="20"/>
  <c r="Q2894" i="20"/>
  <c r="Q2209" i="20"/>
  <c r="Q3451" i="20"/>
  <c r="Q3113" i="20"/>
  <c r="Q492" i="20"/>
  <c r="Q3346" i="20"/>
  <c r="Q2017" i="20"/>
  <c r="Q2249" i="20"/>
  <c r="Q1049" i="20"/>
  <c r="Q1976" i="20"/>
  <c r="Q1582" i="20"/>
  <c r="Q890" i="20"/>
  <c r="Q1641" i="20"/>
  <c r="Q3157" i="20"/>
  <c r="Q3316" i="20"/>
  <c r="Q763" i="20"/>
  <c r="Q2101" i="20"/>
  <c r="Q2650" i="20"/>
  <c r="Q98" i="20"/>
  <c r="Q2487" i="20"/>
  <c r="Q224" i="20"/>
  <c r="Q2000" i="20"/>
  <c r="Q2328" i="20"/>
  <c r="Q2386" i="20"/>
  <c r="Q80" i="20"/>
  <c r="Q3039" i="20"/>
  <c r="Q215" i="20"/>
  <c r="Q2363" i="20"/>
  <c r="Q1763" i="20"/>
  <c r="Q2735" i="20"/>
  <c r="Q427" i="20"/>
  <c r="Q2962" i="20"/>
  <c r="Q2327" i="20"/>
  <c r="Q3518" i="20"/>
  <c r="Q1253" i="20"/>
  <c r="Q2031" i="20"/>
  <c r="Q2028" i="20"/>
  <c r="Q1922" i="20"/>
  <c r="Q311" i="20"/>
  <c r="Q911" i="20"/>
  <c r="Q834" i="20"/>
  <c r="Q570" i="20"/>
  <c r="Q659" i="20"/>
  <c r="Q740" i="20"/>
  <c r="Q538" i="20"/>
  <c r="Q2039" i="20"/>
  <c r="Q3078" i="20"/>
  <c r="Q1965" i="20"/>
  <c r="Q1081" i="20"/>
  <c r="Q472" i="20"/>
  <c r="Q1023" i="20"/>
  <c r="Q3158" i="20"/>
  <c r="Q1019" i="20"/>
  <c r="Q495" i="20"/>
  <c r="Q3093" i="20"/>
  <c r="Q1133" i="20"/>
  <c r="Q81" i="20"/>
  <c r="Q3274" i="20"/>
  <c r="Q2480" i="20"/>
  <c r="Q3551" i="20"/>
  <c r="Q1397" i="20"/>
  <c r="Q3462" i="20"/>
  <c r="Q1855" i="20"/>
  <c r="Q868" i="20"/>
  <c r="Q1813" i="20"/>
  <c r="Q1755" i="20"/>
  <c r="Q2341" i="20"/>
  <c r="Q248" i="20"/>
  <c r="Q2741" i="20"/>
  <c r="Q3400" i="20"/>
  <c r="Q1209" i="20"/>
  <c r="Q2521" i="20"/>
  <c r="Q2710" i="20"/>
  <c r="Q3321" i="20"/>
  <c r="Q1730" i="20"/>
  <c r="Q57" i="20"/>
  <c r="Q2914" i="20"/>
  <c r="Q548" i="20"/>
  <c r="Q807" i="20"/>
  <c r="Q2524" i="20"/>
  <c r="Q1775" i="20"/>
  <c r="Q3393" i="20"/>
  <c r="Q265" i="20"/>
  <c r="Q1832" i="20"/>
  <c r="Q1662" i="20"/>
  <c r="Q2620" i="20"/>
  <c r="Q1461" i="20"/>
  <c r="Q3082" i="20"/>
  <c r="Q1042" i="20"/>
  <c r="Q732" i="20"/>
  <c r="Q2644" i="20"/>
  <c r="Q3245" i="20"/>
  <c r="Q2821" i="20"/>
  <c r="Q1872" i="20"/>
  <c r="Q900" i="20"/>
  <c r="Q474" i="20"/>
  <c r="Q2058" i="20"/>
  <c r="Q1947" i="20"/>
  <c r="Q1788" i="20"/>
  <c r="Q2509" i="20"/>
  <c r="Q1565" i="20"/>
  <c r="Q2541" i="20"/>
  <c r="Q1971" i="20"/>
  <c r="Q862" i="20"/>
  <c r="Q645" i="20"/>
  <c r="Q1523" i="20"/>
  <c r="Q1249" i="20"/>
  <c r="Q1463" i="20"/>
  <c r="Q2076" i="20"/>
  <c r="Q2108" i="20"/>
  <c r="Q3401" i="20"/>
  <c r="Q933" i="20"/>
  <c r="Q3029" i="20"/>
  <c r="Q893" i="20"/>
  <c r="Q1543" i="20"/>
  <c r="Q940" i="20"/>
  <c r="Q58" i="20"/>
  <c r="Q2905" i="20"/>
  <c r="Q2732" i="20"/>
  <c r="Q2839" i="20"/>
  <c r="Q2696" i="20"/>
  <c r="Q3419" i="20"/>
  <c r="Q1436" i="20"/>
  <c r="Q556" i="20"/>
  <c r="Q2969" i="20"/>
  <c r="Q259" i="20"/>
  <c r="Q176" i="20"/>
  <c r="Q915" i="20"/>
  <c r="Q3323" i="20"/>
  <c r="Q2875" i="20"/>
  <c r="Q638" i="20"/>
  <c r="Q2911" i="20"/>
  <c r="Q324" i="20"/>
  <c r="Q2887" i="20"/>
  <c r="Q1676" i="20"/>
  <c r="Q1346" i="20"/>
  <c r="Q2427" i="20"/>
  <c r="Q536" i="20"/>
  <c r="Q3536" i="20"/>
  <c r="Q3230" i="20"/>
  <c r="Q1929" i="20"/>
  <c r="Q2508" i="20"/>
  <c r="Q886" i="20"/>
  <c r="Q1950" i="20"/>
  <c r="Q1723" i="20"/>
  <c r="Q1614" i="20"/>
  <c r="Q49" i="20"/>
  <c r="Q1907" i="20"/>
  <c r="Q1240" i="20"/>
  <c r="Q3324" i="20"/>
  <c r="Q2939" i="20"/>
  <c r="Q2798" i="20"/>
  <c r="Q531" i="20"/>
  <c r="Q857" i="20"/>
  <c r="Q1599" i="20"/>
  <c r="Q1800" i="20"/>
  <c r="Q1623" i="20"/>
  <c r="Q1169" i="20"/>
  <c r="Q649" i="20"/>
  <c r="Q294" i="20"/>
  <c r="Q2203" i="20"/>
  <c r="Q1018" i="20"/>
  <c r="Q2126" i="20"/>
  <c r="Q1063" i="20"/>
  <c r="Q1892" i="20"/>
  <c r="Q515" i="20"/>
  <c r="Q822" i="20"/>
  <c r="Q782" i="20"/>
  <c r="Q2026" i="20"/>
  <c r="Q2785" i="20"/>
  <c r="Q1244" i="20"/>
  <c r="Q3006" i="20"/>
  <c r="Q1360" i="20"/>
  <c r="Q3413" i="20"/>
  <c r="Q3515" i="20"/>
  <c r="Q799" i="20"/>
  <c r="Q3410" i="20"/>
  <c r="Q3071" i="20"/>
  <c r="Q1643" i="20"/>
  <c r="Q3106" i="20"/>
  <c r="Q1857" i="20"/>
  <c r="P1092" i="18"/>
  <c r="P282" i="18"/>
  <c r="P2844" i="18"/>
  <c r="P450" i="18"/>
  <c r="P1723" i="18"/>
  <c r="P25" i="18"/>
  <c r="P2294" i="18"/>
  <c r="P821" i="18"/>
  <c r="P2794" i="18"/>
  <c r="P60" i="18"/>
  <c r="P177" i="18"/>
  <c r="P248" i="18"/>
  <c r="P324" i="18"/>
  <c r="P404" i="18"/>
  <c r="P480" i="18"/>
  <c r="P565" i="18"/>
  <c r="P635" i="18"/>
  <c r="P704" i="18"/>
  <c r="P783" i="18"/>
  <c r="P858" i="18"/>
  <c r="P933" i="18"/>
  <c r="P1007" i="18"/>
  <c r="P1086" i="18"/>
  <c r="P1157" i="18"/>
  <c r="P1232" i="18"/>
  <c r="P1304" i="18"/>
  <c r="P1381" i="18"/>
  <c r="P1450" i="18"/>
  <c r="P1520" i="18"/>
  <c r="P1593" i="18"/>
  <c r="P1672" i="18"/>
  <c r="P1743" i="18"/>
  <c r="P1818" i="18"/>
  <c r="P1901" i="18"/>
  <c r="P1973" i="18"/>
  <c r="P2052" i="18"/>
  <c r="P2123" i="18"/>
  <c r="P2196" i="18"/>
  <c r="P2277" i="18"/>
  <c r="P2348" i="18"/>
  <c r="P2426" i="18"/>
  <c r="P2500" i="18"/>
  <c r="P2579" i="18"/>
  <c r="P2658" i="18"/>
  <c r="P2732" i="18"/>
  <c r="P2814" i="18"/>
  <c r="P2884" i="18"/>
  <c r="P2958" i="18"/>
  <c r="P3032" i="18"/>
  <c r="P3102" i="18"/>
  <c r="P3179" i="18"/>
  <c r="P3249" i="18"/>
  <c r="P3323" i="18"/>
  <c r="P3400" i="18"/>
  <c r="P3473" i="18"/>
  <c r="P3546" i="18"/>
  <c r="P2690" i="18"/>
  <c r="P1831" i="18"/>
  <c r="P437" i="18"/>
  <c r="P540" i="18"/>
  <c r="P567" i="18"/>
  <c r="P1150" i="18"/>
  <c r="P2762" i="18"/>
  <c r="P2020" i="18"/>
  <c r="P1209" i="18"/>
  <c r="P524" i="18"/>
  <c r="P97" i="18"/>
  <c r="P195" i="18"/>
  <c r="P269" i="18"/>
  <c r="P344" i="18"/>
  <c r="P421" i="18"/>
  <c r="P503" i="18"/>
  <c r="P586" i="18"/>
  <c r="P653" i="18"/>
  <c r="P724" i="18"/>
  <c r="P805" i="18"/>
  <c r="P879" i="18"/>
  <c r="P953" i="18"/>
  <c r="P1027" i="18"/>
  <c r="P1105" i="18"/>
  <c r="P1178" i="18"/>
  <c r="P1251" i="18"/>
  <c r="P1324" i="18"/>
  <c r="P1400" i="18"/>
  <c r="P1469" i="18"/>
  <c r="P1540" i="18"/>
  <c r="P1614" i="18"/>
  <c r="P1691" i="18"/>
  <c r="P1762" i="18"/>
  <c r="P1839" i="18"/>
  <c r="P1921" i="18"/>
  <c r="P1993" i="18"/>
  <c r="P2073" i="18"/>
  <c r="P2141" i="18"/>
  <c r="P2216" i="18"/>
  <c r="P2305" i="18"/>
  <c r="P2378" i="18"/>
  <c r="P2451" i="18"/>
  <c r="P2532" i="18"/>
  <c r="P2637" i="18"/>
  <c r="P2541" i="18"/>
  <c r="P3105" i="18"/>
  <c r="P651" i="18"/>
  <c r="P2145" i="18"/>
  <c r="P338" i="18"/>
  <c r="P2266" i="18"/>
  <c r="P23" i="18"/>
  <c r="P35" i="18"/>
  <c r="P44" i="18"/>
  <c r="P54" i="18"/>
  <c r="P2671" i="18"/>
  <c r="P1025" i="18"/>
  <c r="P401" i="18"/>
  <c r="P2570" i="18"/>
  <c r="P160" i="18"/>
  <c r="P109" i="18"/>
  <c r="P733" i="18"/>
  <c r="P1532" i="18"/>
  <c r="P2347" i="18"/>
  <c r="P78" i="18"/>
  <c r="P186" i="18"/>
  <c r="P256" i="18"/>
  <c r="P334" i="18"/>
  <c r="P412" i="18"/>
  <c r="P491" i="18"/>
  <c r="P574" i="18"/>
  <c r="P643" i="18"/>
  <c r="P714" i="18"/>
  <c r="P794" i="18"/>
  <c r="P867" i="18"/>
  <c r="P942" i="18"/>
  <c r="P1016" i="18"/>
  <c r="P1096" i="18"/>
  <c r="P1167" i="18"/>
  <c r="P1241" i="18"/>
  <c r="P1314" i="18"/>
  <c r="P1390" i="18"/>
  <c r="P1460" i="18"/>
  <c r="P1529" i="18"/>
  <c r="P1603" i="18"/>
  <c r="P1682" i="18"/>
  <c r="P1752" i="18"/>
  <c r="P1827" i="18"/>
  <c r="P1911" i="18"/>
  <c r="P1982" i="18"/>
  <c r="P2061" i="18"/>
  <c r="P2131" i="18"/>
  <c r="P2205" i="18"/>
  <c r="P2286" i="18"/>
  <c r="P2357" i="18"/>
  <c r="P2434" i="18"/>
  <c r="P2509" i="18"/>
  <c r="P2589" i="18"/>
  <c r="P2672" i="18"/>
  <c r="P2744" i="18"/>
  <c r="P2825" i="18"/>
  <c r="P2896" i="18"/>
  <c r="P2966" i="18"/>
  <c r="P3040" i="18"/>
  <c r="P3114" i="18"/>
  <c r="P3187" i="18"/>
  <c r="P3259" i="18"/>
  <c r="P3333" i="18"/>
  <c r="P3409" i="18"/>
  <c r="P3481" i="18"/>
  <c r="P2269" i="18"/>
  <c r="P2698" i="18"/>
  <c r="P168" i="18"/>
  <c r="P878" i="18"/>
  <c r="P2234" i="18"/>
  <c r="P2300" i="18"/>
  <c r="P3387" i="18"/>
  <c r="P74" i="18"/>
  <c r="P70" i="18"/>
  <c r="P2952" i="18"/>
  <c r="P2622" i="18"/>
  <c r="P114" i="18"/>
  <c r="P205" i="18"/>
  <c r="P278" i="18"/>
  <c r="P354" i="18"/>
  <c r="P432" i="18"/>
  <c r="P513" i="18"/>
  <c r="P594" i="18"/>
  <c r="P661" i="18"/>
  <c r="P735" i="18"/>
  <c r="P814" i="18"/>
  <c r="P889" i="18"/>
  <c r="P962" i="18"/>
  <c r="P1037" i="18"/>
  <c r="P1113" i="18"/>
  <c r="P1189" i="18"/>
  <c r="P1261" i="18"/>
  <c r="P1334" i="18"/>
  <c r="P1408" i="18"/>
  <c r="P1478" i="18"/>
  <c r="P1551" i="18"/>
  <c r="P1624" i="18"/>
  <c r="P1700" i="18"/>
  <c r="P1771" i="18"/>
  <c r="P1847" i="18"/>
  <c r="P1930" i="18"/>
  <c r="P2002" i="18"/>
  <c r="P2082" i="18"/>
  <c r="P2150" i="18"/>
  <c r="P2224" i="18"/>
  <c r="P2313" i="18"/>
  <c r="P2388" i="18"/>
  <c r="P2461" i="18"/>
  <c r="P2540" i="18"/>
  <c r="P2673" i="18"/>
  <c r="P852" i="18"/>
  <c r="P555" i="18"/>
  <c r="P1889" i="18"/>
  <c r="P69" i="18"/>
  <c r="P81" i="18"/>
  <c r="P72" i="18"/>
  <c r="P24" i="18"/>
  <c r="P36" i="18"/>
  <c r="P45" i="18"/>
  <c r="P55" i="18"/>
  <c r="P1391" i="18"/>
  <c r="P1061" i="18"/>
  <c r="P3513" i="18"/>
  <c r="P799" i="18"/>
  <c r="P58" i="18"/>
  <c r="P1211" i="18"/>
  <c r="P42" i="18"/>
  <c r="P204" i="18"/>
  <c r="P296" i="18"/>
  <c r="P392" i="18"/>
  <c r="P512" i="18"/>
  <c r="P609" i="18"/>
  <c r="P695" i="18"/>
  <c r="P813" i="18"/>
  <c r="P906" i="18"/>
  <c r="P997" i="18"/>
  <c r="P1112" i="18"/>
  <c r="P1205" i="18"/>
  <c r="P1294" i="18"/>
  <c r="P1407" i="18"/>
  <c r="P1495" i="18"/>
  <c r="P1585" i="18"/>
  <c r="P1699" i="18"/>
  <c r="P1791" i="18"/>
  <c r="P1887" i="18"/>
  <c r="P2001" i="18"/>
  <c r="P2098" i="18"/>
  <c r="P2186" i="18"/>
  <c r="P2304" i="18"/>
  <c r="P2396" i="18"/>
  <c r="P2491" i="18"/>
  <c r="P2611" i="18"/>
  <c r="P2705" i="18"/>
  <c r="P2804" i="18"/>
  <c r="P2912" i="18"/>
  <c r="P3002" i="18"/>
  <c r="P3094" i="18"/>
  <c r="P3209" i="18"/>
  <c r="P3294" i="18"/>
  <c r="P3390" i="18"/>
  <c r="P3498" i="18"/>
  <c r="P2651" i="18"/>
  <c r="P3063" i="18"/>
  <c r="P2894" i="18"/>
  <c r="P3381" i="18"/>
  <c r="P3310" i="18"/>
  <c r="P289" i="18"/>
  <c r="P904" i="18"/>
  <c r="P2370" i="18"/>
  <c r="P142" i="18"/>
  <c r="P238" i="18"/>
  <c r="P335" i="18"/>
  <c r="P453" i="18"/>
  <c r="P557" i="18"/>
  <c r="P644" i="18"/>
  <c r="P757" i="18"/>
  <c r="P849" i="18"/>
  <c r="P943" i="18"/>
  <c r="P1056" i="18"/>
  <c r="P1149" i="18"/>
  <c r="P1242" i="18"/>
  <c r="P1354" i="18"/>
  <c r="P1443" i="18"/>
  <c r="P1530" i="18"/>
  <c r="P1641" i="18"/>
  <c r="P1736" i="18"/>
  <c r="P1828" i="18"/>
  <c r="P1948" i="18"/>
  <c r="P2043" i="18"/>
  <c r="P2132" i="18"/>
  <c r="P2249" i="18"/>
  <c r="P2349" i="18"/>
  <c r="P2443" i="18"/>
  <c r="P2568" i="18"/>
  <c r="P1797" i="18"/>
  <c r="P3113" i="18"/>
  <c r="P2523" i="18"/>
  <c r="P2422" i="18"/>
  <c r="P3385" i="18"/>
  <c r="P27" i="18"/>
  <c r="P40" i="18"/>
  <c r="P53" i="18"/>
  <c r="P67" i="18"/>
  <c r="P82" i="18"/>
  <c r="P90" i="18"/>
  <c r="P101" i="18"/>
  <c r="P112" i="18"/>
  <c r="P127" i="18"/>
  <c r="P137" i="18"/>
  <c r="P149" i="18"/>
  <c r="P161" i="18"/>
  <c r="P173" i="18"/>
  <c r="P183" i="18"/>
  <c r="P193" i="18"/>
  <c r="P203" i="18"/>
  <c r="P215" i="18"/>
  <c r="P226" i="18"/>
  <c r="P236" i="18"/>
  <c r="P246" i="18"/>
  <c r="P258" i="18"/>
  <c r="P270" i="18"/>
  <c r="P280" i="18"/>
  <c r="P292" i="18"/>
  <c r="P302" i="18"/>
  <c r="P312" i="18"/>
  <c r="P323" i="18"/>
  <c r="P333" i="18"/>
  <c r="P346" i="18"/>
  <c r="P356" i="18"/>
  <c r="P366" i="18"/>
  <c r="P378" i="18"/>
  <c r="P388" i="18"/>
  <c r="P398" i="18"/>
  <c r="P410" i="18"/>
  <c r="P422" i="18"/>
  <c r="P433" i="18"/>
  <c r="P444" i="18"/>
  <c r="P456" i="18"/>
  <c r="P466" i="18"/>
  <c r="P476" i="18"/>
  <c r="P487" i="18"/>
  <c r="P498" i="18"/>
  <c r="P508" i="18"/>
  <c r="P518" i="18"/>
  <c r="P529" i="18"/>
  <c r="P541" i="18"/>
  <c r="P552" i="18"/>
  <c r="P564" i="18"/>
  <c r="P578" i="18"/>
  <c r="P588" i="18"/>
  <c r="P598" i="18"/>
  <c r="P608" i="18"/>
  <c r="P620" i="18"/>
  <c r="P631" i="18"/>
  <c r="P641" i="18"/>
  <c r="P654" i="18"/>
  <c r="P664" i="18"/>
  <c r="P675" i="18"/>
  <c r="P685" i="18"/>
  <c r="P697" i="18"/>
  <c r="P708" i="18"/>
  <c r="P718" i="18"/>
  <c r="P729" i="18"/>
  <c r="P741" i="18"/>
  <c r="P754" i="18"/>
  <c r="P766" i="18"/>
  <c r="P776" i="18"/>
  <c r="P786" i="18"/>
  <c r="P797" i="18"/>
  <c r="P808" i="18"/>
  <c r="P818" i="18"/>
  <c r="P829" i="18"/>
  <c r="P841" i="18"/>
  <c r="P851" i="18"/>
  <c r="P862" i="18"/>
  <c r="P872" i="18"/>
  <c r="P884" i="18"/>
  <c r="P895" i="18"/>
  <c r="P908" i="18"/>
  <c r="P918" i="18"/>
  <c r="P929" i="18"/>
  <c r="P939" i="18"/>
  <c r="P949" i="18"/>
  <c r="P960" i="18"/>
  <c r="P970" i="18"/>
  <c r="P982" i="18"/>
  <c r="P992" i="18"/>
  <c r="P1003" i="18"/>
  <c r="P1014" i="18"/>
  <c r="P1024" i="18"/>
  <c r="P1036" i="18"/>
  <c r="P1045" i="18"/>
  <c r="P1057" i="18"/>
  <c r="P1066" i="18"/>
  <c r="P1076" i="18"/>
  <c r="P1088" i="18"/>
  <c r="P1100" i="18"/>
  <c r="P1110" i="18"/>
  <c r="P1122" i="18"/>
  <c r="P1132" i="18"/>
  <c r="P1142" i="18"/>
  <c r="P1153" i="18"/>
  <c r="P1163" i="18"/>
  <c r="P1174" i="18"/>
  <c r="P1185" i="18"/>
  <c r="P1198" i="18"/>
  <c r="P1208" i="18"/>
  <c r="P1220" i="18"/>
  <c r="P1231" i="18"/>
  <c r="P1243" i="18"/>
  <c r="P1254" i="18"/>
  <c r="P1265" i="18"/>
  <c r="P1275" i="18"/>
  <c r="P1285" i="18"/>
  <c r="P1297" i="18"/>
  <c r="P1308" i="18"/>
  <c r="P1318" i="18"/>
  <c r="P1328" i="18"/>
  <c r="P1338" i="18"/>
  <c r="P1349" i="18"/>
  <c r="P1360" i="18"/>
  <c r="P1371" i="18"/>
  <c r="P1383" i="18"/>
  <c r="P1394" i="18"/>
  <c r="P1404" i="18"/>
  <c r="P1414" i="18"/>
  <c r="P1424" i="18"/>
  <c r="P1436" i="18"/>
  <c r="P1446" i="18"/>
  <c r="P1456" i="18"/>
  <c r="P1466" i="18"/>
  <c r="P1514" i="18"/>
  <c r="P1610" i="18"/>
  <c r="P1713" i="18"/>
  <c r="P1811" i="18"/>
  <c r="P1918" i="18"/>
  <c r="P2015" i="18"/>
  <c r="P2117" i="18"/>
  <c r="P2213" i="18"/>
  <c r="P2317" i="18"/>
  <c r="P2417" i="18"/>
  <c r="P2517" i="18"/>
  <c r="P2624" i="18"/>
  <c r="P2723" i="18"/>
  <c r="P2819" i="18"/>
  <c r="P2900" i="18"/>
  <c r="P2980" i="18"/>
  <c r="P3066" i="18"/>
  <c r="P3153" i="18"/>
  <c r="P3234" i="18"/>
  <c r="P3315" i="18"/>
  <c r="P3404" i="18"/>
  <c r="P3485" i="18"/>
  <c r="P3121" i="18"/>
  <c r="P1790" i="18"/>
  <c r="P2167" i="18"/>
  <c r="P2627" i="18"/>
  <c r="P3028" i="18"/>
  <c r="P3257" i="18"/>
  <c r="P3470" i="18"/>
  <c r="P1657" i="18"/>
  <c r="P2606" i="18"/>
  <c r="P3091" i="18"/>
  <c r="P3343" i="18"/>
  <c r="P2068" i="18"/>
  <c r="P1888" i="18"/>
  <c r="P1592" i="18"/>
  <c r="P1794" i="18"/>
  <c r="P1997" i="18"/>
  <c r="P2232" i="18"/>
  <c r="P2437" i="18"/>
  <c r="P2843" i="18"/>
  <c r="P3399" i="18"/>
  <c r="P1949" i="18"/>
  <c r="P1511" i="18"/>
  <c r="P1553" i="18"/>
  <c r="P1649" i="18"/>
  <c r="P1748" i="18"/>
  <c r="P1850" i="18"/>
  <c r="P1955" i="18"/>
  <c r="P2057" i="18"/>
  <c r="P2153" i="18"/>
  <c r="P2256" i="18"/>
  <c r="P2353" i="18"/>
  <c r="P3270" i="18"/>
  <c r="P705" i="18"/>
  <c r="P1228" i="18"/>
  <c r="P2949" i="18"/>
  <c r="P147" i="18"/>
  <c r="P94" i="18"/>
  <c r="P96" i="18"/>
  <c r="P212" i="18"/>
  <c r="P305" i="18"/>
  <c r="P420" i="18"/>
  <c r="P522" i="18"/>
  <c r="P617" i="18"/>
  <c r="P723" i="18"/>
  <c r="P822" i="18"/>
  <c r="P915" i="18"/>
  <c r="P1026" i="18"/>
  <c r="P1120" i="18"/>
  <c r="P1215" i="18"/>
  <c r="P1323" i="18"/>
  <c r="P1417" i="18"/>
  <c r="P1503" i="18"/>
  <c r="P1613" i="18"/>
  <c r="P1708" i="18"/>
  <c r="P1801" i="18"/>
  <c r="P1920" i="18"/>
  <c r="P2011" i="18"/>
  <c r="P2107" i="18"/>
  <c r="P2215" i="18"/>
  <c r="P2312" i="18"/>
  <c r="P2404" i="18"/>
  <c r="P2519" i="18"/>
  <c r="P2619" i="18"/>
  <c r="P2714" i="18"/>
  <c r="P2833" i="18"/>
  <c r="P2922" i="18"/>
  <c r="P3012" i="18"/>
  <c r="P3124" i="18"/>
  <c r="P3217" i="18"/>
  <c r="P3303" i="18"/>
  <c r="P3418" i="18"/>
  <c r="P3507" i="18"/>
  <c r="P2662" i="18"/>
  <c r="P577" i="18"/>
  <c r="P1476" i="18"/>
  <c r="P1899" i="18"/>
  <c r="P2599" i="18"/>
  <c r="P1352" i="18"/>
  <c r="P2851" i="18"/>
  <c r="P3432" i="18"/>
  <c r="P156" i="18"/>
  <c r="P249" i="18"/>
  <c r="P363" i="18"/>
  <c r="P462" i="18"/>
  <c r="P566" i="18"/>
  <c r="P671" i="18"/>
  <c r="P765" i="18"/>
  <c r="P859" i="18"/>
  <c r="P972" i="18"/>
  <c r="P1070" i="18"/>
  <c r="P1158" i="18"/>
  <c r="P1270" i="18"/>
  <c r="P1364" i="18"/>
  <c r="P1452" i="18"/>
  <c r="P1560" i="18"/>
  <c r="P1652" i="18"/>
  <c r="P1744" i="18"/>
  <c r="P1856" i="18"/>
  <c r="P1957" i="18"/>
  <c r="P2053" i="18"/>
  <c r="P2159" i="18"/>
  <c r="P2258" i="18"/>
  <c r="P2358" i="18"/>
  <c r="P2473" i="18"/>
  <c r="P2580" i="18"/>
  <c r="P3519" i="18"/>
  <c r="P400" i="18"/>
  <c r="P3132" i="18"/>
  <c r="P746" i="18"/>
  <c r="P2194" i="18"/>
  <c r="P30" i="18"/>
  <c r="P41" i="18"/>
  <c r="P56" i="18"/>
  <c r="P68" i="18"/>
  <c r="P83" i="18"/>
  <c r="P91" i="18"/>
  <c r="P103" i="18"/>
  <c r="P115" i="18"/>
  <c r="P128" i="18"/>
  <c r="P138" i="18"/>
  <c r="P150" i="18"/>
  <c r="P162" i="18"/>
  <c r="P174" i="18"/>
  <c r="P184" i="18"/>
  <c r="P196" i="18"/>
  <c r="P206" i="18"/>
  <c r="P216" i="18"/>
  <c r="P227" i="18"/>
  <c r="P239" i="18"/>
  <c r="P247" i="18"/>
  <c r="P259" i="18"/>
  <c r="P271" i="18"/>
  <c r="P281" i="18"/>
  <c r="P293" i="18"/>
  <c r="P303" i="18"/>
  <c r="P316" i="18"/>
  <c r="P326" i="18"/>
  <c r="P336" i="18"/>
  <c r="P347" i="18"/>
  <c r="P357" i="18"/>
  <c r="P367" i="18"/>
  <c r="P379" i="18"/>
  <c r="P389" i="18"/>
  <c r="P399" i="18"/>
  <c r="P411" i="18"/>
  <c r="P423" i="18"/>
  <c r="P434" i="18"/>
  <c r="P445" i="18"/>
  <c r="P457" i="18"/>
  <c r="P467" i="18"/>
  <c r="P477" i="18"/>
  <c r="P488" i="18"/>
  <c r="P499" i="18"/>
  <c r="P509" i="18"/>
  <c r="P519" i="18"/>
  <c r="P530" i="18"/>
  <c r="P542" i="18"/>
  <c r="P553" i="18"/>
  <c r="P568" i="18"/>
  <c r="P579" i="18"/>
  <c r="P589" i="18"/>
  <c r="P599" i="18"/>
  <c r="P611" i="18"/>
  <c r="P621" i="18"/>
  <c r="P632" i="18"/>
  <c r="P642" i="18"/>
  <c r="P655" i="18"/>
  <c r="P665" i="18"/>
  <c r="P676" i="18"/>
  <c r="P686" i="18"/>
  <c r="P698" i="18"/>
  <c r="P709" i="18"/>
  <c r="P719" i="18"/>
  <c r="P730" i="18"/>
  <c r="P744" i="18"/>
  <c r="P756" i="18"/>
  <c r="P767" i="18"/>
  <c r="P777" i="18"/>
  <c r="P787" i="18"/>
  <c r="P798" i="18"/>
  <c r="P809" i="18"/>
  <c r="P819" i="18"/>
  <c r="P832" i="18"/>
  <c r="P842" i="18"/>
  <c r="P853" i="18"/>
  <c r="P863" i="18"/>
  <c r="P873" i="18"/>
  <c r="P885" i="18"/>
  <c r="P896" i="18"/>
  <c r="P909" i="18"/>
  <c r="P919" i="18"/>
  <c r="P930" i="18"/>
  <c r="P940" i="18"/>
  <c r="P951" i="18"/>
  <c r="P963" i="18"/>
  <c r="P973" i="18"/>
  <c r="P983" i="18"/>
  <c r="P993" i="18"/>
  <c r="P1004" i="18"/>
  <c r="P1015" i="18"/>
  <c r="P1028" i="18"/>
  <c r="P1038" i="18"/>
  <c r="P1046" i="18"/>
  <c r="P1058" i="18"/>
  <c r="P1067" i="18"/>
  <c r="P1077" i="18"/>
  <c r="P1089" i="18"/>
  <c r="P1101" i="18"/>
  <c r="P1111" i="18"/>
  <c r="P1123" i="18"/>
  <c r="P1133" i="18"/>
  <c r="P1143" i="18"/>
  <c r="P1154" i="18"/>
  <c r="P1165" i="18"/>
  <c r="P1175" i="18"/>
  <c r="P1186" i="18"/>
  <c r="P1199" i="18"/>
  <c r="P1210" i="18"/>
  <c r="P1221" i="18"/>
  <c r="P1234" i="18"/>
  <c r="P1244" i="18"/>
  <c r="P1255" i="18"/>
  <c r="P1266" i="18"/>
  <c r="P1276" i="18"/>
  <c r="P1288" i="18"/>
  <c r="P1298" i="18"/>
  <c r="P1309" i="18"/>
  <c r="P1319" i="18"/>
  <c r="P1329" i="18"/>
  <c r="P1339" i="18"/>
  <c r="P1350" i="18"/>
  <c r="P1362" i="18"/>
  <c r="P1374" i="18"/>
  <c r="P1384" i="18"/>
  <c r="P1395" i="18"/>
  <c r="P1405" i="18"/>
  <c r="P1415" i="18"/>
  <c r="P1427" i="18"/>
  <c r="P1437" i="18"/>
  <c r="P1447" i="18"/>
  <c r="P1457" i="18"/>
  <c r="P1467" i="18"/>
  <c r="P1525" i="18"/>
  <c r="P1625" i="18"/>
  <c r="P1724" i="18"/>
  <c r="P1822" i="18"/>
  <c r="P1931" i="18"/>
  <c r="P2030" i="18"/>
  <c r="P2127" i="18"/>
  <c r="P2225" i="18"/>
  <c r="P2328" i="18"/>
  <c r="P2430" i="18"/>
  <c r="P2533" i="18"/>
  <c r="P2634" i="18"/>
  <c r="P2737" i="18"/>
  <c r="P2829" i="18"/>
  <c r="P2909" i="18"/>
  <c r="P2989" i="18"/>
  <c r="P3075" i="18"/>
  <c r="P3163" i="18"/>
  <c r="P3243" i="18"/>
  <c r="P3327" i="18"/>
  <c r="P3413" i="18"/>
  <c r="P3494" i="18"/>
  <c r="P2455" i="18"/>
  <c r="P1841" i="18"/>
  <c r="P2228" i="18"/>
  <c r="P2704" i="18"/>
  <c r="P3060" i="18"/>
  <c r="P3288" i="18"/>
  <c r="P3509" i="18"/>
  <c r="P1695" i="18"/>
  <c r="P2766" i="18"/>
  <c r="P3125" i="18"/>
  <c r="P3375" i="18"/>
  <c r="P1554" i="18"/>
  <c r="P1978" i="18"/>
  <c r="P1620" i="18"/>
  <c r="P1817" i="18"/>
  <c r="P2025" i="18"/>
  <c r="P2263" i="18"/>
  <c r="P2458" i="18"/>
  <c r="P2185" i="18"/>
  <c r="P3373" i="18"/>
  <c r="P2774" i="18"/>
  <c r="P2004" i="18"/>
  <c r="P1564" i="18"/>
  <c r="P1667" i="18"/>
  <c r="P1760" i="18"/>
  <c r="P1861" i="18"/>
  <c r="P1967" i="18"/>
  <c r="P2071" i="18"/>
  <c r="P2163" i="18"/>
  <c r="P2272" i="18"/>
  <c r="P2366" i="18"/>
  <c r="P1651" i="18"/>
  <c r="P163" i="18"/>
  <c r="P2164" i="18"/>
  <c r="P493" i="18"/>
  <c r="P1567" i="18"/>
  <c r="P425" i="18"/>
  <c r="P1524" i="18"/>
  <c r="P113" i="18"/>
  <c r="P220" i="18"/>
  <c r="P314" i="18"/>
  <c r="P431" i="18"/>
  <c r="P531" i="18"/>
  <c r="P625" i="18"/>
  <c r="P732" i="18"/>
  <c r="P830" i="18"/>
  <c r="P924" i="18"/>
  <c r="P1035" i="18"/>
  <c r="P1129" i="18"/>
  <c r="P1223" i="18"/>
  <c r="P1333" i="18"/>
  <c r="P1425" i="18"/>
  <c r="P1512" i="18"/>
  <c r="P1623" i="18"/>
  <c r="P1717" i="18"/>
  <c r="P1809" i="18"/>
  <c r="P1929" i="18"/>
  <c r="P2019" i="18"/>
  <c r="P2115" i="18"/>
  <c r="P2223" i="18"/>
  <c r="P2322" i="18"/>
  <c r="P2415" i="18"/>
  <c r="P2531" i="18"/>
  <c r="P2628" i="18"/>
  <c r="P2724" i="18"/>
  <c r="P2841" i="18"/>
  <c r="P2931" i="18"/>
  <c r="P3021" i="18"/>
  <c r="P3136" i="18"/>
  <c r="P3225" i="18"/>
  <c r="P3313" i="18"/>
  <c r="P3426" i="18"/>
  <c r="P3517" i="18"/>
  <c r="P2681" i="18"/>
  <c r="P2735" i="18"/>
  <c r="P485" i="18"/>
  <c r="P3126" i="18"/>
  <c r="P446" i="18"/>
  <c r="P920" i="18"/>
  <c r="P2259" i="18"/>
  <c r="P122" i="18"/>
  <c r="P167" i="18"/>
  <c r="P260" i="18"/>
  <c r="P372" i="18"/>
  <c r="P471" i="18"/>
  <c r="P576" i="18"/>
  <c r="P679" i="18"/>
  <c r="P773" i="18"/>
  <c r="P868" i="18"/>
  <c r="P981" i="18"/>
  <c r="P1079" i="18"/>
  <c r="P1168" i="18"/>
  <c r="P1278" i="18"/>
  <c r="P1373" i="18"/>
  <c r="P1461" i="18"/>
  <c r="P1569" i="18"/>
  <c r="P1665" i="18"/>
  <c r="P1754" i="18"/>
  <c r="P1866" i="18"/>
  <c r="P1965" i="18"/>
  <c r="P2062" i="18"/>
  <c r="P2170" i="18"/>
  <c r="P2278" i="18"/>
  <c r="P2368" i="18"/>
  <c r="P2483" i="18"/>
  <c r="P2591" i="18"/>
  <c r="P1363" i="18"/>
  <c r="P313" i="18"/>
  <c r="P1656" i="18"/>
  <c r="P2254" i="18"/>
  <c r="P3188" i="18"/>
  <c r="P31" i="18"/>
  <c r="P43" i="18"/>
  <c r="P59" i="18"/>
  <c r="P71" i="18"/>
  <c r="P84" i="18"/>
  <c r="P92" i="18"/>
  <c r="P105" i="18"/>
  <c r="P116" i="18"/>
  <c r="P130" i="18"/>
  <c r="P139" i="18"/>
  <c r="P151" i="18"/>
  <c r="P164" i="18"/>
  <c r="P175" i="18"/>
  <c r="P185" i="18"/>
  <c r="P197" i="18"/>
  <c r="P207" i="18"/>
  <c r="P217" i="18"/>
  <c r="P228" i="18"/>
  <c r="P240" i="18"/>
  <c r="P250" i="18"/>
  <c r="P262" i="18"/>
  <c r="P272" i="18"/>
  <c r="P283" i="18"/>
  <c r="P294" i="18"/>
  <c r="P304" i="18"/>
  <c r="P317" i="18"/>
  <c r="P327" i="18"/>
  <c r="P337" i="18"/>
  <c r="P348" i="18"/>
  <c r="P358" i="18"/>
  <c r="P368" i="18"/>
  <c r="P380" i="18"/>
  <c r="P390" i="18"/>
  <c r="P402" i="18"/>
  <c r="P414" i="18"/>
  <c r="P424" i="18"/>
  <c r="P435" i="18"/>
  <c r="P447" i="18"/>
  <c r="P458" i="18"/>
  <c r="P468" i="18"/>
  <c r="P478" i="18"/>
  <c r="P489" i="18"/>
  <c r="P500" i="18"/>
  <c r="P510" i="18"/>
  <c r="P520" i="18"/>
  <c r="P534" i="18"/>
  <c r="P545" i="18"/>
  <c r="P558" i="18"/>
  <c r="P569" i="18"/>
  <c r="P580" i="18"/>
  <c r="P590" i="18"/>
  <c r="P600" i="18"/>
  <c r="P612" i="18"/>
  <c r="P622" i="18"/>
  <c r="P633" i="18"/>
  <c r="P645" i="18"/>
  <c r="P656" i="18"/>
  <c r="P667" i="18"/>
  <c r="P677" i="18"/>
  <c r="P689" i="18"/>
  <c r="P699" i="18"/>
  <c r="P710" i="18"/>
  <c r="P720" i="18"/>
  <c r="P731" i="18"/>
  <c r="P747" i="18"/>
  <c r="P758" i="18"/>
  <c r="P768" i="18"/>
  <c r="P778" i="18"/>
  <c r="P788" i="18"/>
  <c r="P800" i="18"/>
  <c r="P810" i="18"/>
  <c r="P820" i="18"/>
  <c r="P833" i="18"/>
  <c r="P843" i="18"/>
  <c r="P854" i="18"/>
  <c r="P864" i="18"/>
  <c r="P874" i="18"/>
  <c r="P886" i="18"/>
  <c r="P899" i="18"/>
  <c r="P910" i="18"/>
  <c r="P921" i="18"/>
  <c r="P931" i="18"/>
  <c r="P941" i="18"/>
  <c r="P954" i="18"/>
  <c r="P964" i="18"/>
  <c r="P974" i="18"/>
  <c r="P984" i="18"/>
  <c r="P994" i="18"/>
  <c r="P1005" i="18"/>
  <c r="P1018" i="18"/>
  <c r="P1029" i="18"/>
  <c r="P1039" i="18"/>
  <c r="P1049" i="18"/>
  <c r="P2486" i="18"/>
  <c r="P1348" i="18"/>
  <c r="P2661" i="18"/>
  <c r="P734" i="18"/>
  <c r="P123" i="18"/>
  <c r="P277" i="18"/>
  <c r="P452" i="18"/>
  <c r="P601" i="18"/>
  <c r="P764" i="18"/>
  <c r="P952" i="18"/>
  <c r="P1078" i="18"/>
  <c r="P1259" i="18"/>
  <c r="P1399" i="18"/>
  <c r="P1559" i="18"/>
  <c r="P1726" i="18"/>
  <c r="P1865" i="18"/>
  <c r="P2042" i="18"/>
  <c r="P2177" i="18"/>
  <c r="P2367" i="18"/>
  <c r="P2539" i="18"/>
  <c r="P2689" i="18"/>
  <c r="P2860" i="18"/>
  <c r="P2991" i="18"/>
  <c r="P3162" i="18"/>
  <c r="P3342" i="18"/>
  <c r="P3465" i="18"/>
  <c r="P2725" i="18"/>
  <c r="P2204" i="18"/>
  <c r="P257" i="18"/>
  <c r="P1544" i="18"/>
  <c r="P3402" i="18"/>
  <c r="P187" i="18"/>
  <c r="P325" i="18"/>
  <c r="P523" i="18"/>
  <c r="P688" i="18"/>
  <c r="P831" i="18"/>
  <c r="P998" i="18"/>
  <c r="P1140" i="18"/>
  <c r="P1306" i="18"/>
  <c r="P1486" i="18"/>
  <c r="P1605" i="18"/>
  <c r="P1792" i="18"/>
  <c r="P1938" i="18"/>
  <c r="P2108" i="18"/>
  <c r="P2287" i="18"/>
  <c r="P2427" i="18"/>
  <c r="P2620" i="18"/>
  <c r="P3203" i="18"/>
  <c r="P3304" i="18"/>
  <c r="P549" i="18"/>
  <c r="P38" i="18"/>
  <c r="P63" i="18"/>
  <c r="P80" i="18"/>
  <c r="P98" i="18"/>
  <c r="P118" i="18"/>
  <c r="P135" i="18"/>
  <c r="P153" i="18"/>
  <c r="P172" i="18"/>
  <c r="P190" i="18"/>
  <c r="P208" i="18"/>
  <c r="P223" i="18"/>
  <c r="P242" i="18"/>
  <c r="P255" i="18"/>
  <c r="P275" i="18"/>
  <c r="P295" i="18"/>
  <c r="P310" i="18"/>
  <c r="P329" i="18"/>
  <c r="P345" i="18"/>
  <c r="P361" i="18"/>
  <c r="P381" i="18"/>
  <c r="P396" i="18"/>
  <c r="P416" i="18"/>
  <c r="P430" i="18"/>
  <c r="P451" i="18"/>
  <c r="P469" i="18"/>
  <c r="P484" i="18"/>
  <c r="P504" i="18"/>
  <c r="P517" i="18"/>
  <c r="P537" i="18"/>
  <c r="P559" i="18"/>
  <c r="P573" i="18"/>
  <c r="P592" i="18"/>
  <c r="P607" i="18"/>
  <c r="P627" i="18"/>
  <c r="P646" i="18"/>
  <c r="P662" i="18"/>
  <c r="P681" i="18"/>
  <c r="P694" i="18"/>
  <c r="P713" i="18"/>
  <c r="P736" i="18"/>
  <c r="P752" i="18"/>
  <c r="P770" i="18"/>
  <c r="P785" i="18"/>
  <c r="P803" i="18"/>
  <c r="P824" i="18"/>
  <c r="P837" i="18"/>
  <c r="P856" i="18"/>
  <c r="P871" i="18"/>
  <c r="P892" i="18"/>
  <c r="P911" i="18"/>
  <c r="P927" i="18"/>
  <c r="P945" i="18"/>
  <c r="P959" i="18"/>
  <c r="P977" i="18"/>
  <c r="P995" i="18"/>
  <c r="P1012" i="18"/>
  <c r="P1031" i="18"/>
  <c r="P1044" i="18"/>
  <c r="P1062" i="18"/>
  <c r="P1074" i="18"/>
  <c r="P1090" i="18"/>
  <c r="P1106" i="18"/>
  <c r="P1118" i="18"/>
  <c r="P1134" i="18"/>
  <c r="P1146" i="18"/>
  <c r="P1161" i="18"/>
  <c r="P1179" i="18"/>
  <c r="P1192" i="18"/>
  <c r="P1204" i="18"/>
  <c r="P1222" i="18"/>
  <c r="P1237" i="18"/>
  <c r="P1252" i="18"/>
  <c r="P1267" i="18"/>
  <c r="P1281" i="18"/>
  <c r="P1293" i="18"/>
  <c r="P1310" i="18"/>
  <c r="P1322" i="18"/>
  <c r="P1336" i="18"/>
  <c r="P1351" i="18"/>
  <c r="P1367" i="18"/>
  <c r="P1379" i="18"/>
  <c r="P1396" i="18"/>
  <c r="P1410" i="18"/>
  <c r="P1422" i="18"/>
  <c r="P1438" i="18"/>
  <c r="P1451" i="18"/>
  <c r="P1464" i="18"/>
  <c r="P1537" i="18"/>
  <c r="P1666" i="18"/>
  <c r="P1785" i="18"/>
  <c r="P1942" i="18"/>
  <c r="P2069" i="18"/>
  <c r="P2188" i="18"/>
  <c r="P2341" i="18"/>
  <c r="P2465" i="18"/>
  <c r="P2596" i="18"/>
  <c r="P2749" i="18"/>
  <c r="P2859" i="18"/>
  <c r="P2961" i="18"/>
  <c r="P3087" i="18"/>
  <c r="P3193" i="18"/>
  <c r="P3293" i="18"/>
  <c r="P3423" i="18"/>
  <c r="P3528" i="18"/>
  <c r="P1694" i="18"/>
  <c r="P2285" i="18"/>
  <c r="P2863" i="18"/>
  <c r="P3210" i="18"/>
  <c r="P3543" i="18"/>
  <c r="P1816" i="18"/>
  <c r="P3029" i="18"/>
  <c r="P3408" i="18"/>
  <c r="P3104" i="18"/>
  <c r="P1545" i="18"/>
  <c r="P1843" i="18"/>
  <c r="P2122" i="18"/>
  <c r="P2385" i="18"/>
  <c r="P2100" i="18"/>
  <c r="P2670" i="18"/>
  <c r="P3316" i="18"/>
  <c r="P1576" i="18"/>
  <c r="P1703" i="18"/>
  <c r="P1823" i="18"/>
  <c r="P1979" i="18"/>
  <c r="P2106" i="18"/>
  <c r="P2226" i="18"/>
  <c r="P2380" i="18"/>
  <c r="P2495" i="18"/>
  <c r="P2598" i="18"/>
  <c r="P2702" i="18"/>
  <c r="P2797" i="18"/>
  <c r="P2879" i="18"/>
  <c r="P2962" i="18"/>
  <c r="P3045" i="18"/>
  <c r="P3143" i="18"/>
  <c r="P3226" i="18"/>
  <c r="P3306" i="18"/>
  <c r="P3393" i="18"/>
  <c r="P3477" i="18"/>
  <c r="P2419" i="18"/>
  <c r="P1716" i="18"/>
  <c r="P2018" i="18"/>
  <c r="P2298" i="18"/>
  <c r="P2547" i="18"/>
  <c r="P2777" i="18"/>
  <c r="P2984" i="18"/>
  <c r="P3267" i="18"/>
  <c r="P3499" i="18"/>
  <c r="P1719" i="18"/>
  <c r="P1960" i="18"/>
  <c r="P2171" i="18"/>
  <c r="P2398" i="18"/>
  <c r="P2630" i="18"/>
  <c r="P2855" i="18"/>
  <c r="P3080" i="18"/>
  <c r="P3321" i="18"/>
  <c r="P3430" i="18"/>
  <c r="P2474" i="18"/>
  <c r="P1854" i="18"/>
  <c r="P2276" i="18"/>
  <c r="P2424" i="18"/>
  <c r="P2041" i="18"/>
  <c r="P2521" i="18"/>
  <c r="P2410" i="18"/>
  <c r="P1527" i="18"/>
  <c r="P1627" i="18"/>
  <c r="P1728" i="18"/>
  <c r="P1824" i="18"/>
  <c r="P1933" i="18"/>
  <c r="P2035" i="18"/>
  <c r="P2129" i="18"/>
  <c r="P2227" i="18"/>
  <c r="P2332" i="18"/>
  <c r="P2444" i="18"/>
  <c r="P2558" i="18"/>
  <c r="P2667" i="18"/>
  <c r="P2763" i="18"/>
  <c r="P2853" i="18"/>
  <c r="P2933" i="18"/>
  <c r="P3015" i="18"/>
  <c r="P3109" i="18"/>
  <c r="P3196" i="18"/>
  <c r="P3287" i="18"/>
  <c r="P3372" i="18"/>
  <c r="P3469" i="18"/>
  <c r="P2888" i="18"/>
  <c r="P1506" i="18"/>
  <c r="P1681" i="18"/>
  <c r="P1934" i="18"/>
  <c r="P2180" i="18"/>
  <c r="P2433" i="18"/>
  <c r="P2728" i="18"/>
  <c r="P2944" i="18"/>
  <c r="P3219" i="18"/>
  <c r="P3521" i="18"/>
  <c r="P1706" i="18"/>
  <c r="P2037" i="18"/>
  <c r="P2208" i="18"/>
  <c r="P2408" i="18"/>
  <c r="P2617" i="18"/>
  <c r="P2824" i="18"/>
  <c r="P3039" i="18"/>
  <c r="P3299" i="18"/>
  <c r="P3350" i="18"/>
  <c r="P1484" i="18"/>
  <c r="P1883" i="18"/>
  <c r="P2193" i="18"/>
  <c r="P3535" i="18"/>
  <c r="P3463" i="18"/>
  <c r="P1536" i="18"/>
  <c r="P1648" i="18"/>
  <c r="P1858" i="18"/>
  <c r="P1787" i="18"/>
  <c r="P1825" i="18"/>
  <c r="P1561" i="18"/>
  <c r="P1962" i="18"/>
  <c r="P2363" i="18"/>
  <c r="P2707" i="18"/>
  <c r="P2937" i="18"/>
  <c r="P3161" i="18"/>
  <c r="P3388" i="18"/>
  <c r="P3338" i="18"/>
  <c r="P1609" i="18"/>
  <c r="P2014" i="18"/>
  <c r="P2414" i="18"/>
  <c r="P2745" i="18"/>
  <c r="P2968" i="18"/>
  <c r="P3192" i="18"/>
  <c r="P3420" i="18"/>
  <c r="P3328" i="18"/>
  <c r="P1675" i="18"/>
  <c r="P2079" i="18"/>
  <c r="P2478" i="18"/>
  <c r="P2779" i="18"/>
  <c r="P2999" i="18"/>
  <c r="P3223" i="18"/>
  <c r="P3451" i="18"/>
  <c r="P2590" i="18"/>
  <c r="P1475" i="18"/>
  <c r="P1872" i="18"/>
  <c r="P2280" i="18"/>
  <c r="P2648" i="18"/>
  <c r="P2897" i="18"/>
  <c r="P3149" i="18"/>
  <c r="P3398" i="18"/>
  <c r="P1534" i="18"/>
  <c r="P2290" i="18"/>
  <c r="P2867" i="18"/>
  <c r="P3312" i="18"/>
  <c r="P1535" i="18"/>
  <c r="P2291" i="18"/>
  <c r="P2818" i="18"/>
  <c r="P3212" i="18"/>
  <c r="P2475" i="18"/>
  <c r="P1795" i="18"/>
  <c r="P2594" i="18"/>
  <c r="P3213" i="18"/>
  <c r="P2199" i="18"/>
  <c r="P2960" i="18"/>
  <c r="P3523" i="18"/>
  <c r="P1940" i="18"/>
  <c r="P2720" i="18"/>
  <c r="P3178" i="18"/>
  <c r="P1813" i="18"/>
  <c r="P2137" i="18"/>
  <c r="P2928" i="18"/>
  <c r="P556" i="18"/>
  <c r="P791" i="18"/>
  <c r="P117" i="18"/>
  <c r="P1260" i="18"/>
  <c r="P140" i="18"/>
  <c r="P286" i="18"/>
  <c r="P461" i="18"/>
  <c r="P652" i="18"/>
  <c r="P772" i="18"/>
  <c r="P961" i="18"/>
  <c r="P1104" i="18"/>
  <c r="P1269" i="18"/>
  <c r="P1434" i="18"/>
  <c r="P1568" i="18"/>
  <c r="P1735" i="18"/>
  <c r="P1875" i="18"/>
  <c r="P2072" i="18"/>
  <c r="P2233" i="18"/>
  <c r="P2376" i="18"/>
  <c r="P2548" i="18"/>
  <c r="P2697" i="18"/>
  <c r="P2868" i="18"/>
  <c r="P3050" i="18"/>
  <c r="P3171" i="18"/>
  <c r="P3352" i="18"/>
  <c r="P3489" i="18"/>
  <c r="P2734" i="18"/>
  <c r="P2413" i="18"/>
  <c r="P1868" i="18"/>
  <c r="P47" i="18"/>
  <c r="P2758" i="18"/>
  <c r="P213" i="18"/>
  <c r="P385" i="18"/>
  <c r="P533" i="18"/>
  <c r="P696" i="18"/>
  <c r="P840" i="18"/>
  <c r="P1009" i="18"/>
  <c r="P1197" i="18"/>
  <c r="P1315" i="18"/>
  <c r="P1496" i="18"/>
  <c r="P1633" i="18"/>
  <c r="P1802" i="18"/>
  <c r="P1974" i="18"/>
  <c r="P2116" i="18"/>
  <c r="P2296" i="18"/>
  <c r="P2435" i="18"/>
  <c r="P1094" i="18"/>
  <c r="P2270" i="18"/>
  <c r="P1596" i="18"/>
  <c r="P19" i="18"/>
  <c r="P39" i="18"/>
  <c r="P64" i="18"/>
  <c r="P85" i="18"/>
  <c r="P99" i="18"/>
  <c r="P119" i="18"/>
  <c r="P136" i="18"/>
  <c r="P154" i="18"/>
  <c r="P176" i="18"/>
  <c r="P191" i="18"/>
  <c r="P209" i="18"/>
  <c r="P225" i="18"/>
  <c r="P243" i="18"/>
  <c r="P263" i="18"/>
  <c r="P276" i="18"/>
  <c r="P297" i="18"/>
  <c r="P311" i="18"/>
  <c r="P330" i="18"/>
  <c r="P349" i="18"/>
  <c r="P364" i="18"/>
  <c r="P382" i="18"/>
  <c r="P397" i="18"/>
  <c r="P417" i="18"/>
  <c r="P436" i="18"/>
  <c r="P454" i="18"/>
  <c r="P472" i="18"/>
  <c r="P486" i="18"/>
  <c r="P505" i="18"/>
  <c r="P521" i="18"/>
  <c r="P538" i="18"/>
  <c r="P560" i="18"/>
  <c r="P575" i="18"/>
  <c r="P595" i="18"/>
  <c r="P613" i="18"/>
  <c r="P629" i="18"/>
  <c r="P647" i="18"/>
  <c r="P663" i="18"/>
  <c r="P682" i="18"/>
  <c r="P700" i="18"/>
  <c r="P716" i="18"/>
  <c r="P737" i="18"/>
  <c r="P753" i="18"/>
  <c r="P771" i="18"/>
  <c r="P789" i="18"/>
  <c r="P806" i="18"/>
  <c r="P825" i="18"/>
  <c r="P838" i="18"/>
  <c r="P857" i="18"/>
  <c r="P875" i="18"/>
  <c r="P893" i="18"/>
  <c r="P912" i="18"/>
  <c r="P928" i="18"/>
  <c r="P946" i="18"/>
  <c r="P965" i="18"/>
  <c r="P978" i="18"/>
  <c r="P996" i="18"/>
  <c r="P1013" i="18"/>
  <c r="P1032" i="18"/>
  <c r="P1050" i="18"/>
  <c r="P1063" i="18"/>
  <c r="P1075" i="18"/>
  <c r="P1091" i="18"/>
  <c r="P1107" i="18"/>
  <c r="P1119" i="18"/>
  <c r="P1135" i="18"/>
  <c r="P1148" i="18"/>
  <c r="P1162" i="18"/>
  <c r="P1180" i="18"/>
  <c r="P1193" i="18"/>
  <c r="P1207" i="18"/>
  <c r="P1225" i="18"/>
  <c r="P1238" i="18"/>
  <c r="P1253" i="18"/>
  <c r="P1268" i="18"/>
  <c r="P1282" i="18"/>
  <c r="P1296" i="18"/>
  <c r="P1311" i="18"/>
  <c r="P1325" i="18"/>
  <c r="P1337" i="18"/>
  <c r="P1355" i="18"/>
  <c r="P1368" i="18"/>
  <c r="P1380" i="18"/>
  <c r="P1397" i="18"/>
  <c r="P1411" i="18"/>
  <c r="P1423" i="18"/>
  <c r="P1439" i="18"/>
  <c r="P1453" i="18"/>
  <c r="P1465" i="18"/>
  <c r="P1552" i="18"/>
  <c r="P1677" i="18"/>
  <c r="P1799" i="18"/>
  <c r="P1954" i="18"/>
  <c r="P2083" i="18"/>
  <c r="P2200" i="18"/>
  <c r="P2352" i="18"/>
  <c r="P2480" i="18"/>
  <c r="P2613" i="18"/>
  <c r="P2759" i="18"/>
  <c r="P2869" i="18"/>
  <c r="P2970" i="18"/>
  <c r="P3096" i="18"/>
  <c r="P3206" i="18"/>
  <c r="P3305" i="18"/>
  <c r="P3434" i="18"/>
  <c r="P3539" i="18"/>
  <c r="P1740" i="18"/>
  <c r="P2333" i="18"/>
  <c r="P2914" i="18"/>
  <c r="P3237" i="18"/>
  <c r="P1497" i="18"/>
  <c r="P1853" i="18"/>
  <c r="P3061" i="18"/>
  <c r="P3440" i="18"/>
  <c r="P3445" i="18"/>
  <c r="P1571" i="18"/>
  <c r="P1869" i="18"/>
  <c r="P2157" i="18"/>
  <c r="P2409" i="18"/>
  <c r="P1659" i="18"/>
  <c r="P3514" i="18"/>
  <c r="P1832" i="18"/>
  <c r="P1588" i="18"/>
  <c r="P1714" i="18"/>
  <c r="P1837" i="18"/>
  <c r="P1991" i="18"/>
  <c r="P2118" i="18"/>
  <c r="P2243" i="18"/>
  <c r="P2392" i="18"/>
  <c r="P2506" i="18"/>
  <c r="P2614" i="18"/>
  <c r="P2712" i="18"/>
  <c r="P2807" i="18"/>
  <c r="P2891" i="18"/>
  <c r="P2971" i="18"/>
  <c r="P3056" i="18"/>
  <c r="P3155" i="18"/>
  <c r="P3235" i="18"/>
  <c r="P3317" i="18"/>
  <c r="P3405" i="18"/>
  <c r="P3486" i="18"/>
  <c r="P3218" i="18"/>
  <c r="P1750" i="18"/>
  <c r="P2059" i="18"/>
  <c r="P2321" i="18"/>
  <c r="P2588" i="18"/>
  <c r="P2799" i="18"/>
  <c r="P3017" i="18"/>
  <c r="P3308" i="18"/>
  <c r="P3532" i="18"/>
  <c r="P1741" i="18"/>
  <c r="P1971" i="18"/>
  <c r="P2192" i="18"/>
  <c r="P2423" i="18"/>
  <c r="P2656" i="18"/>
  <c r="P2882" i="18"/>
  <c r="P3111" i="18"/>
  <c r="P3354" i="18"/>
  <c r="P1674" i="18"/>
  <c r="P1508" i="18"/>
  <c r="P1926" i="18"/>
  <c r="P2325" i="18"/>
  <c r="P1998" i="18"/>
  <c r="P1893" i="18"/>
  <c r="P2643" i="18"/>
  <c r="P3112" i="18"/>
  <c r="P1541" i="18"/>
  <c r="P1638" i="18"/>
  <c r="P1739" i="18"/>
  <c r="P1840" i="18"/>
  <c r="P1944" i="18"/>
  <c r="P2048" i="18"/>
  <c r="P2142" i="18"/>
  <c r="P2244" i="18"/>
  <c r="P2343" i="18"/>
  <c r="P2469" i="18"/>
  <c r="P2572" i="18"/>
  <c r="P2682" i="18"/>
  <c r="P2776" i="18"/>
  <c r="P2862" i="18"/>
  <c r="P2943" i="18"/>
  <c r="P3026" i="18"/>
  <c r="P3122" i="18"/>
  <c r="P3208" i="18"/>
  <c r="P3297" i="18"/>
  <c r="P3383" i="18"/>
  <c r="P3478" i="18"/>
  <c r="P2977" i="18"/>
  <c r="P1517" i="18"/>
  <c r="P1705" i="18"/>
  <c r="P1970" i="18"/>
  <c r="P2203" i="18"/>
  <c r="P2470" i="18"/>
  <c r="P2752" i="18"/>
  <c r="P2973" i="18"/>
  <c r="P3246" i="18"/>
  <c r="P2649" i="18"/>
  <c r="P1755" i="18"/>
  <c r="P2063" i="18"/>
  <c r="P2231" i="18"/>
  <c r="P2436" i="18"/>
  <c r="P2641" i="18"/>
  <c r="P2845" i="18"/>
  <c r="P3071" i="18"/>
  <c r="P3332" i="18"/>
  <c r="P2722" i="18"/>
  <c r="P1533" i="18"/>
  <c r="P1936" i="18"/>
  <c r="P2251" i="18"/>
  <c r="P1751" i="18"/>
  <c r="P2381" i="18"/>
  <c r="P2994" i="18"/>
  <c r="P1923" i="18"/>
  <c r="P3325" i="18"/>
  <c r="P1876" i="18"/>
  <c r="P2453" i="18"/>
  <c r="P1608" i="18"/>
  <c r="P2013" i="18"/>
  <c r="P2411" i="18"/>
  <c r="P2736" i="18"/>
  <c r="P2967" i="18"/>
  <c r="P3191" i="18"/>
  <c r="P3412" i="18"/>
  <c r="P2024" i="18"/>
  <c r="P1662" i="18"/>
  <c r="P2067" i="18"/>
  <c r="P2464" i="18"/>
  <c r="P2769" i="18"/>
  <c r="P2998" i="18"/>
  <c r="P3222" i="18"/>
  <c r="P3443" i="18"/>
  <c r="P2460" i="18"/>
  <c r="P1721" i="18"/>
  <c r="P2125" i="18"/>
  <c r="P2527" i="18"/>
  <c r="P2805" i="18"/>
  <c r="P3031" i="18"/>
  <c r="P3250" i="18"/>
  <c r="P3475" i="18"/>
  <c r="P1891" i="18"/>
  <c r="P1523" i="18"/>
  <c r="P1928" i="18"/>
  <c r="P2327" i="18"/>
  <c r="P2687" i="18"/>
  <c r="P2918" i="18"/>
  <c r="P3172" i="18"/>
  <c r="P3422" i="18"/>
  <c r="P1583" i="18"/>
  <c r="P2389" i="18"/>
  <c r="P2927" i="18"/>
  <c r="P3367" i="18"/>
  <c r="P1584" i="18"/>
  <c r="P2337" i="18"/>
  <c r="P2874" i="18"/>
  <c r="P3261" i="18"/>
  <c r="P2913" i="18"/>
  <c r="P1903" i="18"/>
  <c r="P2664" i="18"/>
  <c r="P3377" i="18"/>
  <c r="P2351" i="18"/>
  <c r="P3043" i="18"/>
  <c r="P2947" i="18"/>
  <c r="P2039" i="18"/>
  <c r="P2781" i="18"/>
  <c r="P3231" i="18"/>
  <c r="P3264" i="18"/>
  <c r="P2239" i="18"/>
  <c r="P2979" i="18"/>
  <c r="P3462" i="18"/>
  <c r="P1661" i="18"/>
  <c r="P532" i="18"/>
  <c r="P2741" i="18"/>
  <c r="P2241" i="18"/>
  <c r="P155" i="18"/>
  <c r="P343" i="18"/>
  <c r="P470" i="18"/>
  <c r="P660" i="18"/>
  <c r="P804" i="18"/>
  <c r="P971" i="18"/>
  <c r="P1139" i="18"/>
  <c r="P1277" i="18"/>
  <c r="P1442" i="18"/>
  <c r="P1577" i="18"/>
  <c r="P1761" i="18"/>
  <c r="P1937" i="18"/>
  <c r="P2081" i="18"/>
  <c r="P2248" i="18"/>
  <c r="P2387" i="18"/>
  <c r="P2556" i="18"/>
  <c r="P2753" i="18"/>
  <c r="P2876" i="18"/>
  <c r="P3058" i="18"/>
  <c r="P3199" i="18"/>
  <c r="P3360" i="18"/>
  <c r="P3527" i="18"/>
  <c r="P2320" i="18"/>
  <c r="P126" i="18"/>
  <c r="P1870" i="18"/>
  <c r="P2207" i="18"/>
  <c r="P29" i="18"/>
  <c r="P221" i="18"/>
  <c r="P393" i="18"/>
  <c r="P544" i="18"/>
  <c r="P707" i="18"/>
  <c r="P898" i="18"/>
  <c r="P1017" i="18"/>
  <c r="P1206" i="18"/>
  <c r="P1343" i="18"/>
  <c r="P1504" i="18"/>
  <c r="P1673" i="18"/>
  <c r="P1810" i="18"/>
  <c r="P1983" i="18"/>
  <c r="P2124" i="18"/>
  <c r="P2323" i="18"/>
  <c r="P2493" i="18"/>
  <c r="P1775" i="18"/>
  <c r="P2471" i="18"/>
  <c r="P1549" i="18"/>
  <c r="P20" i="18"/>
  <c r="P46" i="18"/>
  <c r="P65" i="18"/>
  <c r="P86" i="18"/>
  <c r="P100" i="18"/>
  <c r="P120" i="18"/>
  <c r="P141" i="18"/>
  <c r="P157" i="18"/>
  <c r="P178" i="18"/>
  <c r="P192" i="18"/>
  <c r="P210" i="18"/>
  <c r="P231" i="18"/>
  <c r="P244" i="18"/>
  <c r="P264" i="18"/>
  <c r="P279" i="18"/>
  <c r="P299" i="18"/>
  <c r="P318" i="18"/>
  <c r="P331" i="18"/>
  <c r="P350" i="18"/>
  <c r="P365" i="18"/>
  <c r="P383" i="18"/>
  <c r="P403" i="18"/>
  <c r="P418" i="18"/>
  <c r="P438" i="18"/>
  <c r="P455" i="18"/>
  <c r="P473" i="18"/>
  <c r="P490" i="18"/>
  <c r="P506" i="18"/>
  <c r="P525" i="18"/>
  <c r="P539" i="18"/>
  <c r="P561" i="18"/>
  <c r="P581" i="18"/>
  <c r="P596" i="18"/>
  <c r="P614" i="18"/>
  <c r="P630" i="18"/>
  <c r="P648" i="18"/>
  <c r="P668" i="18"/>
  <c r="P683" i="18"/>
  <c r="P701" i="18"/>
  <c r="P717" i="18"/>
  <c r="P738" i="18"/>
  <c r="P759" i="18"/>
  <c r="P774" i="18"/>
  <c r="P790" i="18"/>
  <c r="P807" i="18"/>
  <c r="P826" i="18"/>
  <c r="P844" i="18"/>
  <c r="P860" i="18"/>
  <c r="P880" i="18"/>
  <c r="P894" i="18"/>
  <c r="P913" i="18"/>
  <c r="P932" i="18"/>
  <c r="P947" i="18"/>
  <c r="P966" i="18"/>
  <c r="P979" i="18"/>
  <c r="P999" i="18"/>
  <c r="P1019" i="18"/>
  <c r="P1033" i="18"/>
  <c r="P1051" i="18"/>
  <c r="P1064" i="18"/>
  <c r="P1080" i="18"/>
  <c r="P1093" i="18"/>
  <c r="P1108" i="18"/>
  <c r="P1124" i="18"/>
  <c r="P1136" i="18"/>
  <c r="P1151" i="18"/>
  <c r="P1166" i="18"/>
  <c r="P1181" i="18"/>
  <c r="P1194" i="18"/>
  <c r="P1212" i="18"/>
  <c r="P1226" i="18"/>
  <c r="P1239" i="18"/>
  <c r="P1256" i="18"/>
  <c r="P1271" i="18"/>
  <c r="P1283" i="18"/>
  <c r="P1299" i="18"/>
  <c r="P1312" i="18"/>
  <c r="P1326" i="18"/>
  <c r="P1340" i="18"/>
  <c r="P1356" i="18"/>
  <c r="P1369" i="18"/>
  <c r="P1385" i="18"/>
  <c r="P1398" i="18"/>
  <c r="P1412" i="18"/>
  <c r="P1428" i="18"/>
  <c r="P1440" i="18"/>
  <c r="P1454" i="18"/>
  <c r="P1470" i="18"/>
  <c r="P1563" i="18"/>
  <c r="P1688" i="18"/>
  <c r="P1836" i="18"/>
  <c r="P1966" i="18"/>
  <c r="P2094" i="18"/>
  <c r="P2240" i="18"/>
  <c r="P2365" i="18"/>
  <c r="P2494" i="18"/>
  <c r="P2652" i="18"/>
  <c r="P2772" i="18"/>
  <c r="P2878" i="18"/>
  <c r="P3001" i="18"/>
  <c r="P3107" i="18"/>
  <c r="P3215" i="18"/>
  <c r="P3337" i="18"/>
  <c r="P3444" i="18"/>
  <c r="P3549" i="18"/>
  <c r="P1880" i="18"/>
  <c r="P2394" i="18"/>
  <c r="P2955" i="18"/>
  <c r="P3320" i="18"/>
  <c r="P1531" i="18"/>
  <c r="P1935" i="18"/>
  <c r="P3158" i="18"/>
  <c r="P3471" i="18"/>
  <c r="P3144" i="18"/>
  <c r="P1643" i="18"/>
  <c r="P1900" i="18"/>
  <c r="P2182" i="18"/>
  <c r="P2488" i="18"/>
  <c r="P1989" i="18"/>
  <c r="P2526" i="18"/>
  <c r="P1480" i="18"/>
  <c r="P1600" i="18"/>
  <c r="P1725" i="18"/>
  <c r="P1874" i="18"/>
  <c r="P2006" i="18"/>
  <c r="P2128" i="18"/>
  <c r="P2282" i="18"/>
  <c r="P2403" i="18"/>
  <c r="P2518" i="18"/>
  <c r="P2625" i="18"/>
  <c r="P2726" i="18"/>
  <c r="P2820" i="18"/>
  <c r="P2901" i="18"/>
  <c r="P2981" i="18"/>
  <c r="P3067" i="18"/>
  <c r="P3165" i="18"/>
  <c r="P3244" i="18"/>
  <c r="P3329" i="18"/>
  <c r="P3415" i="18"/>
  <c r="P3495" i="18"/>
  <c r="P3081" i="18"/>
  <c r="P1777" i="18"/>
  <c r="P2087" i="18"/>
  <c r="P2356" i="18"/>
  <c r="P2603" i="18"/>
  <c r="P2832" i="18"/>
  <c r="P3048" i="18"/>
  <c r="P3353" i="18"/>
  <c r="P1483" i="18"/>
  <c r="P1766" i="18"/>
  <c r="P1996" i="18"/>
  <c r="P2219" i="18"/>
  <c r="P2446" i="18"/>
  <c r="P2695" i="18"/>
  <c r="P2905" i="18"/>
  <c r="P3138" i="18"/>
  <c r="P3386" i="18"/>
  <c r="P1939" i="18"/>
  <c r="P1558" i="18"/>
  <c r="P1985" i="18"/>
  <c r="P2373" i="18"/>
  <c r="P3497" i="18"/>
  <c r="P2668" i="18"/>
  <c r="P2771" i="18"/>
  <c r="P3254" i="18"/>
  <c r="P1555" i="18"/>
  <c r="P1653" i="18"/>
  <c r="P1749" i="18"/>
  <c r="P1851" i="18"/>
  <c r="P1958" i="18"/>
  <c r="P2058" i="18"/>
  <c r="P2154" i="18"/>
  <c r="P2260" i="18"/>
  <c r="P2355" i="18"/>
  <c r="P2484" i="18"/>
  <c r="P2586" i="18"/>
  <c r="P2693" i="18"/>
  <c r="P2787" i="18"/>
  <c r="P2871" i="18"/>
  <c r="P2954" i="18"/>
  <c r="P3047" i="18"/>
  <c r="P3135" i="18"/>
  <c r="P3227" i="18"/>
  <c r="P3307" i="18"/>
  <c r="P3394" i="18"/>
  <c r="P3487" i="18"/>
  <c r="P2028" i="18"/>
  <c r="P1542" i="18"/>
  <c r="P1729" i="18"/>
  <c r="P1995" i="18"/>
  <c r="P2246" i="18"/>
  <c r="P2497" i="18"/>
  <c r="P2788" i="18"/>
  <c r="P3005" i="18"/>
  <c r="P3278" i="18"/>
  <c r="P1472" i="18"/>
  <c r="P1793" i="18"/>
  <c r="P2088" i="18"/>
  <c r="P2275" i="18"/>
  <c r="P2457" i="18"/>
  <c r="P2674" i="18"/>
  <c r="P2873" i="18"/>
  <c r="P3100" i="18"/>
  <c r="P3363" i="18"/>
  <c r="P1710" i="18"/>
  <c r="P1582" i="18"/>
  <c r="P1972" i="18"/>
  <c r="P2301" i="18"/>
  <c r="P2315" i="18"/>
  <c r="P1789" i="18"/>
  <c r="P2395" i="18"/>
  <c r="P3116" i="18"/>
  <c r="P1604" i="18"/>
  <c r="P2733" i="18"/>
  <c r="P2761" i="18"/>
  <c r="P1660" i="18"/>
  <c r="P2065" i="18"/>
  <c r="P2463" i="18"/>
  <c r="P2768" i="18"/>
  <c r="P2988" i="18"/>
  <c r="P3221" i="18"/>
  <c r="P3442" i="18"/>
  <c r="P2575" i="18"/>
  <c r="P1712" i="18"/>
  <c r="P2114" i="18"/>
  <c r="P2516" i="18"/>
  <c r="P2803" i="18"/>
  <c r="P3023" i="18"/>
  <c r="P3248" i="18"/>
  <c r="P3474" i="18"/>
  <c r="P2739" i="18"/>
  <c r="P1768" i="18"/>
  <c r="P2173" i="18"/>
  <c r="P2566" i="18"/>
  <c r="P2836" i="18"/>
  <c r="P3054" i="18"/>
  <c r="P3280" i="18"/>
  <c r="P3503" i="18"/>
  <c r="P2074" i="18"/>
  <c r="P1574" i="18"/>
  <c r="P1976" i="18"/>
  <c r="P2375" i="18"/>
  <c r="P2719" i="18"/>
  <c r="P2976" i="18"/>
  <c r="P3204" i="18"/>
  <c r="P3452" i="18"/>
  <c r="P1686" i="18"/>
  <c r="P2489" i="18"/>
  <c r="P2978" i="18"/>
  <c r="P3429" i="18"/>
  <c r="P1687" i="18"/>
  <c r="P2439" i="18"/>
  <c r="P2899" i="18"/>
  <c r="P3314" i="18"/>
  <c r="P2268" i="18"/>
  <c r="P2054" i="18"/>
  <c r="P2730" i="18"/>
  <c r="P2211" i="18"/>
  <c r="P2504" i="18"/>
  <c r="P3101" i="18"/>
  <c r="P3336" i="18"/>
  <c r="P2136" i="18"/>
  <c r="P2846" i="18"/>
  <c r="P3283" i="18"/>
  <c r="P1489" i="18"/>
  <c r="P2390" i="18"/>
  <c r="P3041" i="18"/>
  <c r="P1305" i="18"/>
  <c r="P3531" i="18"/>
  <c r="P2770" i="18"/>
  <c r="P2813" i="18"/>
  <c r="P166" i="18"/>
  <c r="P353" i="18"/>
  <c r="P501" i="18"/>
  <c r="P670" i="18"/>
  <c r="P839" i="18"/>
  <c r="P980" i="18"/>
  <c r="P1147" i="18"/>
  <c r="P1286" i="18"/>
  <c r="P1468" i="18"/>
  <c r="P1632" i="18"/>
  <c r="P1770" i="18"/>
  <c r="P1946" i="18"/>
  <c r="P2090" i="18"/>
  <c r="P2257" i="18"/>
  <c r="P2442" i="18"/>
  <c r="P2567" i="18"/>
  <c r="P2764" i="18"/>
  <c r="P2904" i="18"/>
  <c r="P2514" i="18"/>
  <c r="P1176" i="18"/>
  <c r="P376" i="18"/>
  <c r="P1249" i="18"/>
  <c r="P194" i="18"/>
  <c r="P362" i="18"/>
  <c r="P543" i="18"/>
  <c r="P678" i="18"/>
  <c r="P848" i="18"/>
  <c r="P989" i="18"/>
  <c r="P1177" i="18"/>
  <c r="P1342" i="18"/>
  <c r="P1477" i="18"/>
  <c r="P1640" i="18"/>
  <c r="P1781" i="18"/>
  <c r="P1956" i="18"/>
  <c r="P2140" i="18"/>
  <c r="P2267" i="18"/>
  <c r="P2450" i="18"/>
  <c r="P2600" i="18"/>
  <c r="P2775" i="18"/>
  <c r="P2940" i="18"/>
  <c r="P2005" i="18"/>
  <c r="P748" i="18"/>
  <c r="P237" i="18"/>
  <c r="P687" i="18"/>
  <c r="P1069" i="18"/>
  <c r="P1539" i="18"/>
  <c r="P1964" i="18"/>
  <c r="P2338" i="18"/>
  <c r="P2795" i="18"/>
  <c r="P3145" i="18"/>
  <c r="P3379" i="18"/>
  <c r="P2715" i="18"/>
  <c r="P3438" i="18"/>
  <c r="P2559" i="18"/>
  <c r="P129" i="18"/>
  <c r="P413" i="18"/>
  <c r="P636" i="18"/>
  <c r="P925" i="18"/>
  <c r="P1216" i="18"/>
  <c r="P1426" i="18"/>
  <c r="P1709" i="18"/>
  <c r="P1913" i="18"/>
  <c r="P2197" i="18"/>
  <c r="P2501" i="18"/>
  <c r="P3319" i="18"/>
  <c r="P2800" i="18"/>
  <c r="P37" i="18"/>
  <c r="P75" i="18"/>
  <c r="P106" i="18"/>
  <c r="P132" i="18"/>
  <c r="P165" i="18"/>
  <c r="P189" i="18"/>
  <c r="P218" i="18"/>
  <c r="P245" i="18"/>
  <c r="P273" i="18"/>
  <c r="P301" i="18"/>
  <c r="P328" i="18"/>
  <c r="P355" i="18"/>
  <c r="P386" i="18"/>
  <c r="P409" i="18"/>
  <c r="P440" i="18"/>
  <c r="P465" i="18"/>
  <c r="P496" i="18"/>
  <c r="P526" i="18"/>
  <c r="P550" i="18"/>
  <c r="P583" i="18"/>
  <c r="P606" i="18"/>
  <c r="P638" i="18"/>
  <c r="P669" i="18"/>
  <c r="P692" i="18"/>
  <c r="P722" i="18"/>
  <c r="P751" i="18"/>
  <c r="P780" i="18"/>
  <c r="P811" i="18"/>
  <c r="P835" i="18"/>
  <c r="P865" i="18"/>
  <c r="P891" i="18"/>
  <c r="P922" i="18"/>
  <c r="P948" i="18"/>
  <c r="P975" i="18"/>
  <c r="P1002" i="18"/>
  <c r="P1030" i="18"/>
  <c r="P1054" i="18"/>
  <c r="P1081" i="18"/>
  <c r="P1102" i="18"/>
  <c r="P1126" i="18"/>
  <c r="P1145" i="18"/>
  <c r="P1171" i="18"/>
  <c r="P1195" i="18"/>
  <c r="P1218" i="18"/>
  <c r="P1245" i="18"/>
  <c r="P1264" i="18"/>
  <c r="P1290" i="18"/>
  <c r="P1313" i="18"/>
  <c r="P1332" i="18"/>
  <c r="P1358" i="18"/>
  <c r="P1378" i="18"/>
  <c r="P1403" i="18"/>
  <c r="P1429" i="18"/>
  <c r="P1448" i="18"/>
  <c r="P3295" i="18"/>
  <c r="P1646" i="18"/>
  <c r="P1873" i="18"/>
  <c r="P2105" i="18"/>
  <c r="P2292" i="18"/>
  <c r="P2544" i="18"/>
  <c r="P2711" i="18"/>
  <c r="P2930" i="18"/>
  <c r="P3120" i="18"/>
  <c r="P3274" i="18"/>
  <c r="P3467" i="18"/>
  <c r="P1639" i="18"/>
  <c r="P2560" i="18"/>
  <c r="P3341" i="18"/>
  <c r="P1731" i="18"/>
  <c r="P3220" i="18"/>
  <c r="P2165" i="18"/>
  <c r="P1720" i="18"/>
  <c r="P2209" i="18"/>
  <c r="P1598" i="18"/>
  <c r="P3414" i="18"/>
  <c r="P1538" i="18"/>
  <c r="P1786" i="18"/>
  <c r="P2016" i="18"/>
  <c r="P2201" i="18"/>
  <c r="P2431" i="18"/>
  <c r="P2585" i="18"/>
  <c r="P2760" i="18"/>
  <c r="P2910" i="18"/>
  <c r="P3025" i="18"/>
  <c r="P3183" i="18"/>
  <c r="P3296" i="18"/>
  <c r="P3447" i="18"/>
  <c r="P1494" i="18"/>
  <c r="P1945" i="18"/>
  <c r="P2420" i="18"/>
  <c r="P2742" i="18"/>
  <c r="P3137" i="18"/>
  <c r="P1518" i="18"/>
  <c r="P1898" i="18"/>
  <c r="P2288" i="18"/>
  <c r="P2592" i="18"/>
  <c r="P2985" i="18"/>
  <c r="P3419" i="18"/>
  <c r="P2468" i="18"/>
  <c r="P2089" i="18"/>
  <c r="P3453" i="18"/>
  <c r="P2230" i="18"/>
  <c r="P2645" i="18"/>
  <c r="P1601" i="18"/>
  <c r="P1776" i="18"/>
  <c r="P1922" i="18"/>
  <c r="P2096" i="18"/>
  <c r="P2273" i="18"/>
  <c r="P2406" i="18"/>
  <c r="P2615" i="18"/>
  <c r="P2751" i="18"/>
  <c r="P2902" i="18"/>
  <c r="P3057" i="18"/>
  <c r="P3175" i="18"/>
  <c r="P3330" i="18"/>
  <c r="P3458" i="18"/>
  <c r="P1573" i="18"/>
  <c r="P1765" i="18"/>
  <c r="P2120" i="18"/>
  <c r="P2573" i="18"/>
  <c r="P2925" i="18"/>
  <c r="P3374" i="18"/>
  <c r="P1829" i="18"/>
  <c r="P2156" i="18"/>
  <c r="P2498" i="18"/>
  <c r="P2801" i="18"/>
  <c r="P3211" i="18"/>
  <c r="P1617" i="18"/>
  <c r="P1780" i="18"/>
  <c r="P2399" i="18"/>
  <c r="P2817" i="18"/>
  <c r="P2581" i="18"/>
  <c r="P3198" i="18"/>
  <c r="P2706" i="18"/>
  <c r="P1757" i="18"/>
  <c r="P2314" i="18"/>
  <c r="P2857" i="18"/>
  <c r="P3242" i="18"/>
  <c r="P1548" i="18"/>
  <c r="P1808" i="18"/>
  <c r="P2364" i="18"/>
  <c r="P2885" i="18"/>
  <c r="P3273" i="18"/>
  <c r="P3016" i="18"/>
  <c r="P1871" i="18"/>
  <c r="P2428" i="18"/>
  <c r="P2917" i="18"/>
  <c r="P3302" i="18"/>
  <c r="P3364" i="18"/>
  <c r="P1676" i="18"/>
  <c r="P2222" i="18"/>
  <c r="P2811" i="18"/>
  <c r="P3230" i="18"/>
  <c r="P2339" i="18"/>
  <c r="P2657" i="18"/>
  <c r="P3260" i="18"/>
  <c r="P1941" i="18"/>
  <c r="P2957" i="18"/>
  <c r="P3545" i="18"/>
  <c r="P2252" i="18"/>
  <c r="P3072" i="18"/>
  <c r="P2731" i="18"/>
  <c r="P2529" i="18"/>
  <c r="P2530" i="18"/>
  <c r="P3401" i="18"/>
  <c r="P2040" i="18"/>
  <c r="P3232" i="18"/>
  <c r="P1644" i="18"/>
  <c r="P2503" i="18"/>
  <c r="P3128" i="18"/>
  <c r="P2000" i="18"/>
  <c r="P3019" i="18"/>
  <c r="P3042" i="18"/>
  <c r="P3410" i="18"/>
  <c r="P2747" i="18"/>
  <c r="P2552" i="18"/>
  <c r="P3378" i="18"/>
  <c r="P3548" i="18"/>
  <c r="P394" i="18"/>
  <c r="P762" i="18"/>
  <c r="P870" i="18"/>
  <c r="P986" i="18"/>
  <c r="P1065" i="18"/>
  <c r="P1131" i="18"/>
  <c r="P1182" i="18"/>
  <c r="P1248" i="18"/>
  <c r="P1320" i="18"/>
  <c r="P1388" i="18"/>
  <c r="P1458" i="18"/>
  <c r="P1977" i="18"/>
  <c r="P2584" i="18"/>
  <c r="P3173" i="18"/>
  <c r="P2008" i="18"/>
  <c r="P2864" i="18"/>
  <c r="P2335" i="18"/>
  <c r="P1894" i="18"/>
  <c r="P2466" i="18"/>
  <c r="P3088" i="18"/>
  <c r="P1628" i="18"/>
  <c r="P2903" i="18"/>
  <c r="P2050" i="18"/>
  <c r="P3168" i="18"/>
  <c r="P2029" i="18"/>
  <c r="P1679" i="18"/>
  <c r="P2166" i="18"/>
  <c r="P2821" i="18"/>
  <c r="P3245" i="18"/>
  <c r="P1566" i="18"/>
  <c r="P2694" i="18"/>
  <c r="P1984" i="18"/>
  <c r="P2945" i="18"/>
  <c r="P2051" i="18"/>
  <c r="P2646" i="18"/>
  <c r="P1916" i="18"/>
  <c r="P3326" i="18"/>
  <c r="P3053" i="18"/>
  <c r="P2686" i="18"/>
  <c r="P2791" i="18"/>
  <c r="P3000" i="18"/>
  <c r="P2815" i="18"/>
  <c r="P3127" i="18"/>
  <c r="P1796" i="18"/>
  <c r="P2950" i="18"/>
  <c r="P3403" i="18"/>
  <c r="P1904" i="18"/>
  <c r="P3181" i="18"/>
  <c r="P1301" i="18"/>
  <c r="P1575" i="18"/>
  <c r="P2402" i="18"/>
  <c r="P2665" i="18"/>
  <c r="P2838" i="18"/>
  <c r="P3024" i="18"/>
  <c r="P3182" i="18"/>
  <c r="P3369" i="18"/>
  <c r="P2481" i="18"/>
  <c r="P2049" i="18"/>
  <c r="P3090" i="18"/>
  <c r="P3449" i="18"/>
  <c r="P2926" i="18"/>
  <c r="P3500" i="18"/>
  <c r="P1498" i="18"/>
  <c r="P1951" i="18"/>
  <c r="P2362" i="18"/>
  <c r="P3345" i="18"/>
  <c r="P1492" i="18"/>
  <c r="P1907" i="18"/>
  <c r="P2534" i="18"/>
  <c r="P2839" i="18"/>
  <c r="P2953" i="18"/>
  <c r="P3097" i="18"/>
  <c r="P3371" i="18"/>
  <c r="P1669" i="18"/>
  <c r="P2934" i="18"/>
  <c r="P2487" i="18"/>
  <c r="P3544" i="18"/>
  <c r="P1912" i="18"/>
  <c r="P1692" i="18"/>
  <c r="P2179" i="18"/>
  <c r="P2703" i="18"/>
  <c r="P3098" i="18"/>
  <c r="P3530" i="18"/>
  <c r="P2344" i="18"/>
  <c r="P1543" i="18"/>
  <c r="P2685" i="18"/>
  <c r="P2133" i="18"/>
  <c r="P1631" i="18"/>
  <c r="P3118" i="18"/>
  <c r="P2633" i="18"/>
  <c r="P1701" i="18"/>
  <c r="P3082" i="18"/>
  <c r="P2709" i="18"/>
  <c r="P2502" i="18"/>
  <c r="P3033" i="18"/>
  <c r="P2597" i="18"/>
  <c r="P1953" i="18"/>
  <c r="P2103" i="18"/>
  <c r="P3411" i="18"/>
  <c r="P2987" i="18"/>
  <c r="P3110" i="18"/>
  <c r="P2538" i="18"/>
  <c r="P1919" i="18"/>
  <c r="P2545" i="18"/>
  <c r="P2990" i="18"/>
  <c r="P3382" i="18"/>
  <c r="P2218" i="18"/>
  <c r="P3439" i="18"/>
  <c r="P2111" i="18"/>
  <c r="P3229" i="18"/>
  <c r="P3131" i="18"/>
  <c r="P1704" i="18"/>
  <c r="P2369" i="18"/>
  <c r="P2840" i="18"/>
  <c r="P3266" i="18"/>
  <c r="P1602" i="18"/>
  <c r="P2842" i="18"/>
  <c r="P2101" i="18"/>
  <c r="P3007" i="18"/>
  <c r="P2112" i="18"/>
  <c r="P2359" i="18"/>
  <c r="P2160" i="18"/>
  <c r="P2676" i="18"/>
  <c r="P1510" i="18"/>
  <c r="P2708" i="18"/>
  <c r="P1572" i="18"/>
  <c r="P3141" i="18"/>
  <c r="P2080" i="18"/>
  <c r="P2092" i="18"/>
  <c r="P3376" i="18"/>
  <c r="P2848" i="18"/>
  <c r="P2238" i="18"/>
  <c r="P2847" i="18"/>
  <c r="P2875" i="18"/>
  <c r="P2767" i="18"/>
  <c r="P1909" i="18"/>
  <c r="P152" i="18"/>
  <c r="P463" i="18"/>
  <c r="P634" i="18"/>
  <c r="P749" i="18"/>
  <c r="P828" i="18"/>
  <c r="P914" i="18"/>
  <c r="P991" i="18"/>
  <c r="P1072" i="18"/>
  <c r="P1141" i="18"/>
  <c r="P1236" i="18"/>
  <c r="P1303" i="18"/>
  <c r="P1376" i="18"/>
  <c r="P1444" i="18"/>
  <c r="P1848" i="18"/>
  <c r="P2452" i="18"/>
  <c r="P3044" i="18"/>
  <c r="P3416" i="18"/>
  <c r="P2996" i="18"/>
  <c r="P2064" i="18"/>
  <c r="P1515" i="18"/>
  <c r="P2176" i="18"/>
  <c r="P2738" i="18"/>
  <c r="P3133" i="18"/>
  <c r="P3540" i="18"/>
  <c r="P2684" i="18"/>
  <c r="P2134" i="18"/>
  <c r="P3258" i="18"/>
  <c r="P2513" i="18"/>
  <c r="P1579" i="18"/>
  <c r="P2075" i="18"/>
  <c r="P2546" i="18"/>
  <c r="P2992" i="18"/>
  <c r="P3437" i="18"/>
  <c r="P2076" i="18"/>
  <c r="P1629" i="18"/>
  <c r="P2743" i="18"/>
  <c r="P1685" i="18"/>
  <c r="P2237" i="18"/>
  <c r="P1509" i="18"/>
  <c r="P3103" i="18"/>
  <c r="P2235" i="18"/>
  <c r="P1008" i="18"/>
  <c r="P268" i="18"/>
  <c r="P742" i="18"/>
  <c r="P1188" i="18"/>
  <c r="P1550" i="18"/>
  <c r="P1992" i="18"/>
  <c r="P2459" i="18"/>
  <c r="P2852" i="18"/>
  <c r="P3154" i="18"/>
  <c r="P3436" i="18"/>
  <c r="P1947" i="18"/>
  <c r="P745" i="18"/>
  <c r="P3030" i="18"/>
  <c r="P179" i="18"/>
  <c r="P442" i="18"/>
  <c r="P715" i="18"/>
  <c r="P934" i="18"/>
  <c r="P1224" i="18"/>
  <c r="P1435" i="18"/>
  <c r="P1718" i="18"/>
  <c r="P2012" i="18"/>
  <c r="P2206" i="18"/>
  <c r="P2511" i="18"/>
  <c r="P2710" i="18"/>
  <c r="P2070" i="18"/>
  <c r="P49" i="18"/>
  <c r="P76" i="18"/>
  <c r="P107" i="18"/>
  <c r="P134" i="18"/>
  <c r="P169" i="18"/>
  <c r="P198" i="18"/>
  <c r="P219" i="18"/>
  <c r="P251" i="18"/>
  <c r="P274" i="18"/>
  <c r="P307" i="18"/>
  <c r="P332" i="18"/>
  <c r="P359" i="18"/>
  <c r="P387" i="18"/>
  <c r="P415" i="18"/>
  <c r="P443" i="18"/>
  <c r="P474" i="18"/>
  <c r="P497" i="18"/>
  <c r="P527" i="18"/>
  <c r="P551" i="18"/>
  <c r="P585" i="18"/>
  <c r="P615" i="18"/>
  <c r="P639" i="18"/>
  <c r="P672" i="18"/>
  <c r="P693" i="18"/>
  <c r="P726" i="18"/>
  <c r="P760" i="18"/>
  <c r="P781" i="18"/>
  <c r="P812" i="18"/>
  <c r="P836" i="18"/>
  <c r="P866" i="18"/>
  <c r="P900" i="18"/>
  <c r="P923" i="18"/>
  <c r="P955" i="18"/>
  <c r="P976" i="18"/>
  <c r="P1006" i="18"/>
  <c r="P1034" i="18"/>
  <c r="P1059" i="18"/>
  <c r="P1082" i="18"/>
  <c r="P1103" i="18"/>
  <c r="P1127" i="18"/>
  <c r="P1152" i="18"/>
  <c r="P1172" i="18"/>
  <c r="P1200" i="18"/>
  <c r="P1219" i="18"/>
  <c r="P1246" i="18"/>
  <c r="P1272" i="18"/>
  <c r="P1291" i="18"/>
  <c r="P1316" i="18"/>
  <c r="P1335" i="18"/>
  <c r="P1359" i="18"/>
  <c r="P1386" i="18"/>
  <c r="P1406" i="18"/>
  <c r="P1430" i="18"/>
  <c r="P1449" i="18"/>
  <c r="P1479" i="18"/>
  <c r="P1702" i="18"/>
  <c r="P1892" i="18"/>
  <c r="P2138" i="18"/>
  <c r="P2306" i="18"/>
  <c r="P2554" i="18"/>
  <c r="P2782" i="18"/>
  <c r="P2941" i="18"/>
  <c r="P3130" i="18"/>
  <c r="P3284" i="18"/>
  <c r="P3476" i="18"/>
  <c r="P1924" i="18"/>
  <c r="P2765" i="18"/>
  <c r="P3362" i="18"/>
  <c r="P1779" i="18"/>
  <c r="P3247" i="18"/>
  <c r="P3151" i="18"/>
  <c r="P1742" i="18"/>
  <c r="P2289" i="18"/>
  <c r="P2386" i="18"/>
  <c r="P2066" i="18"/>
  <c r="P1611" i="18"/>
  <c r="P1800" i="18"/>
  <c r="P2031" i="18"/>
  <c r="P2214" i="18"/>
  <c r="P2441" i="18"/>
  <c r="P2635" i="18"/>
  <c r="P2773" i="18"/>
  <c r="P2920" i="18"/>
  <c r="P3036" i="18"/>
  <c r="P3194" i="18"/>
  <c r="P3339" i="18"/>
  <c r="P3457" i="18"/>
  <c r="P1528" i="18"/>
  <c r="P1981" i="18"/>
  <c r="P2445" i="18"/>
  <c r="P2854" i="18"/>
  <c r="P3185" i="18"/>
  <c r="P1570" i="18"/>
  <c r="P1925" i="18"/>
  <c r="P2310" i="18"/>
  <c r="P2729" i="18"/>
  <c r="P3018" i="18"/>
  <c r="P3450" i="18"/>
  <c r="P2659" i="18"/>
  <c r="P2135" i="18"/>
  <c r="P3395" i="18"/>
  <c r="P1988" i="18"/>
  <c r="P1481" i="18"/>
  <c r="P1615" i="18"/>
  <c r="P1788" i="18"/>
  <c r="P1969" i="18"/>
  <c r="P2109" i="18"/>
  <c r="P2283" i="18"/>
  <c r="P2432" i="18"/>
  <c r="P2626" i="18"/>
  <c r="P2798" i="18"/>
  <c r="P2911" i="18"/>
  <c r="P3069" i="18"/>
  <c r="P3184" i="18"/>
  <c r="P3340" i="18"/>
  <c r="P3496" i="18"/>
  <c r="P1778" i="18"/>
  <c r="P1804" i="18"/>
  <c r="P2143" i="18"/>
  <c r="P2616" i="18"/>
  <c r="P3038" i="18"/>
  <c r="P3427" i="18"/>
  <c r="P1882" i="18"/>
  <c r="P2181" i="18"/>
  <c r="P2525" i="18"/>
  <c r="P2895" i="18"/>
  <c r="P3238" i="18"/>
  <c r="P2467" i="18"/>
  <c r="P1830" i="18"/>
  <c r="P2447" i="18"/>
  <c r="P3461" i="18"/>
  <c r="P2587" i="18"/>
  <c r="P2060" i="18"/>
  <c r="P3006" i="18"/>
  <c r="P1807" i="18"/>
  <c r="P2515" i="18"/>
  <c r="P2883" i="18"/>
  <c r="P3272" i="18"/>
  <c r="P1896" i="18"/>
  <c r="P1859" i="18"/>
  <c r="P2564" i="18"/>
  <c r="P2916" i="18"/>
  <c r="P3301" i="18"/>
  <c r="P2886" i="18"/>
  <c r="P1927" i="18"/>
  <c r="P2610" i="18"/>
  <c r="P2946" i="18"/>
  <c r="P3335" i="18"/>
  <c r="P2023" i="18"/>
  <c r="P1722" i="18"/>
  <c r="P2429" i="18"/>
  <c r="P2837" i="18"/>
  <c r="P3251" i="18"/>
  <c r="P1863" i="18"/>
  <c r="P2688" i="18"/>
  <c r="P3483" i="18"/>
  <c r="P2093" i="18"/>
  <c r="P3009" i="18"/>
  <c r="P1879" i="18"/>
  <c r="P2350" i="18"/>
  <c r="P1547" i="18"/>
  <c r="P2827" i="18"/>
  <c r="P1487" i="18"/>
  <c r="P2621" i="18"/>
  <c r="P3454" i="18"/>
  <c r="P2490" i="18"/>
  <c r="P3290" i="18"/>
  <c r="P1745" i="18"/>
  <c r="P2631" i="18"/>
  <c r="P3262" i="18"/>
  <c r="P2148" i="18"/>
  <c r="P3129" i="18"/>
  <c r="P3095" i="18"/>
  <c r="P3464" i="18"/>
  <c r="P2245" i="18"/>
  <c r="P2700" i="18"/>
  <c r="P3466" i="18"/>
  <c r="P2793" i="18"/>
  <c r="P369" i="18"/>
  <c r="P792" i="18"/>
  <c r="P902" i="18"/>
  <c r="P1011" i="18"/>
  <c r="P1084" i="18"/>
  <c r="P1156" i="18"/>
  <c r="P1202" i="18"/>
  <c r="P1274" i="18"/>
  <c r="P1344" i="18"/>
  <c r="P1413" i="18"/>
  <c r="P1747" i="18"/>
  <c r="P2391" i="18"/>
  <c r="P3013" i="18"/>
  <c r="P3516" i="18"/>
  <c r="P2993" i="18"/>
  <c r="P3309" i="18"/>
  <c r="P1915" i="18"/>
  <c r="P1637" i="18"/>
  <c r="P2307" i="18"/>
  <c r="P2830" i="18"/>
  <c r="P3359" i="18"/>
  <c r="P2155" i="18"/>
  <c r="P3384" i="18"/>
  <c r="P2372" i="18"/>
  <c r="P1658" i="18"/>
  <c r="P1881" i="18"/>
  <c r="P1994" i="18"/>
  <c r="P2507" i="18"/>
  <c r="P2963" i="18"/>
  <c r="P3361" i="18"/>
  <c r="P1864" i="18"/>
  <c r="P3123" i="18"/>
  <c r="P2324" i="18"/>
  <c r="P3397" i="18"/>
  <c r="P2551" i="18"/>
  <c r="P2924" i="18"/>
  <c r="P2607" i="18"/>
  <c r="P1963" i="18"/>
  <c r="P1474" i="18"/>
  <c r="P3083" i="18"/>
  <c r="P1821" i="18"/>
  <c r="P3311" i="18"/>
  <c r="P3164" i="18"/>
  <c r="P1491" i="18"/>
  <c r="P3160" i="18"/>
  <c r="P2284" i="18"/>
  <c r="P1952" i="18"/>
  <c r="P2449" i="18"/>
  <c r="P1746" i="18"/>
  <c r="P1321" i="18"/>
  <c r="P1433" i="18"/>
  <c r="P1990" i="18"/>
  <c r="P1678" i="18"/>
  <c r="P2679" i="18"/>
  <c r="P3518" i="18"/>
  <c r="P2640" i="18"/>
  <c r="P1684" i="18"/>
  <c r="P2810" i="18"/>
  <c r="P1707" i="18"/>
  <c r="P3255" i="18"/>
  <c r="P1862" i="18"/>
  <c r="P2319" i="18"/>
  <c r="P2831" i="18"/>
  <c r="P3256" i="18"/>
  <c r="P1590" i="18"/>
  <c r="P2823" i="18"/>
  <c r="P2009" i="18"/>
  <c r="P3428" i="18"/>
  <c r="P2242" i="18"/>
  <c r="P1730" i="18"/>
  <c r="P3052" i="18"/>
  <c r="P2161" i="18"/>
  <c r="P1522" i="18"/>
  <c r="P3115" i="18"/>
  <c r="P2582" i="18"/>
  <c r="P1986" i="18"/>
  <c r="P2593" i="18"/>
  <c r="P2792" i="18"/>
  <c r="P2790" i="18"/>
  <c r="P2716" i="18"/>
  <c r="P3547" i="18"/>
  <c r="P2110" i="18"/>
  <c r="P2577" i="18"/>
  <c r="P2139" i="18"/>
  <c r="P2850" i="18"/>
  <c r="P3265" i="18"/>
  <c r="P3529" i="18"/>
  <c r="P2669" i="18"/>
  <c r="P1805" i="18"/>
  <c r="P2834" i="18"/>
  <c r="P2477" i="18"/>
  <c r="P1565" i="18"/>
  <c r="P2017" i="18"/>
  <c r="P2535" i="18"/>
  <c r="P2982" i="18"/>
  <c r="P3425" i="18"/>
  <c r="P2036" i="18"/>
  <c r="P3197" i="18"/>
  <c r="P2361" i="18"/>
  <c r="P3460" i="18"/>
  <c r="P3049" i="18"/>
  <c r="P2421" i="18"/>
  <c r="P3074" i="18"/>
  <c r="P2212" i="18"/>
  <c r="P3501" i="18"/>
  <c r="P2746" i="18"/>
  <c r="P2995" i="18"/>
  <c r="P3482" i="18"/>
  <c r="P1753" i="18"/>
  <c r="P1595" i="18"/>
  <c r="P3292" i="18"/>
  <c r="P3064" i="18"/>
  <c r="P2152" i="18"/>
  <c r="P1500" i="18"/>
  <c r="P3492" i="18"/>
  <c r="P2104" i="18"/>
  <c r="P66" i="18"/>
  <c r="P211" i="18"/>
  <c r="P266" i="18"/>
  <c r="P351" i="18"/>
  <c r="P374" i="18"/>
  <c r="P429" i="18"/>
  <c r="P515" i="18"/>
  <c r="P572" i="18"/>
  <c r="P690" i="18"/>
  <c r="P775" i="18"/>
  <c r="P855" i="18"/>
  <c r="P938" i="18"/>
  <c r="P1022" i="18"/>
  <c r="P1098" i="18"/>
  <c r="P1190" i="18"/>
  <c r="P1284" i="18"/>
  <c r="P1347" i="18"/>
  <c r="P1420" i="18"/>
  <c r="P1599" i="18"/>
  <c r="P2271" i="18"/>
  <c r="P2890" i="18"/>
  <c r="P3392" i="18"/>
  <c r="P3147" i="18"/>
  <c r="P1671" i="18"/>
  <c r="P2786" i="18"/>
  <c r="P1932" i="18"/>
  <c r="P2555" i="18"/>
  <c r="P3003" i="18"/>
  <c r="P1852" i="18"/>
  <c r="P3459" i="18"/>
  <c r="P2537" i="18"/>
  <c r="P1664" i="18"/>
  <c r="P2997" i="18"/>
  <c r="P1715" i="18"/>
  <c r="P2202" i="18"/>
  <c r="P2727" i="18"/>
  <c r="P3156" i="18"/>
  <c r="P2565" i="18"/>
  <c r="P2407" i="18"/>
  <c r="P2121" i="18"/>
  <c r="P3148" i="18"/>
  <c r="P2492" i="18"/>
  <c r="P3368" i="18"/>
  <c r="P2802" i="18"/>
  <c r="P2047" i="18"/>
  <c r="P725" i="18"/>
  <c r="P371" i="18"/>
  <c r="P755" i="18"/>
  <c r="P1196" i="18"/>
  <c r="P1650" i="18"/>
  <c r="P2033" i="18"/>
  <c r="P2472" i="18"/>
  <c r="P2948" i="18"/>
  <c r="P3233" i="18"/>
  <c r="P3446" i="18"/>
  <c r="P950" i="18"/>
  <c r="P2032" i="18"/>
  <c r="P375" i="18"/>
  <c r="P230" i="18"/>
  <c r="P481" i="18"/>
  <c r="P743" i="18"/>
  <c r="P990" i="18"/>
  <c r="P1233" i="18"/>
  <c r="P1513" i="18"/>
  <c r="P1727" i="18"/>
  <c r="P2021" i="18"/>
  <c r="P2236" i="18"/>
  <c r="P2520" i="18"/>
  <c r="P890" i="18"/>
  <c r="P628" i="18"/>
  <c r="P50" i="18"/>
  <c r="P77" i="18"/>
  <c r="P108" i="18"/>
  <c r="P144" i="18"/>
  <c r="P170" i="18"/>
  <c r="P199" i="18"/>
  <c r="P222" i="18"/>
  <c r="P252" i="18"/>
  <c r="P284" i="18"/>
  <c r="P308" i="18"/>
  <c r="P339" i="18"/>
  <c r="P360" i="18"/>
  <c r="P391" i="18"/>
  <c r="P419" i="18"/>
  <c r="P448" i="18"/>
  <c r="P475" i="18"/>
  <c r="P502" i="18"/>
  <c r="P528" i="18"/>
  <c r="P562" i="18"/>
  <c r="P587" i="18"/>
  <c r="P616" i="18"/>
  <c r="P640" i="18"/>
  <c r="P673" i="18"/>
  <c r="P702" i="18"/>
  <c r="P727" i="18"/>
  <c r="P761" i="18"/>
  <c r="P782" i="18"/>
  <c r="P815" i="18"/>
  <c r="P845" i="18"/>
  <c r="P869" i="18"/>
  <c r="P901" i="18"/>
  <c r="P926" i="18"/>
  <c r="P956" i="18"/>
  <c r="P985" i="18"/>
  <c r="P1010" i="18"/>
  <c r="P1040" i="18"/>
  <c r="P1060" i="18"/>
  <c r="P1083" i="18"/>
  <c r="P1109" i="18"/>
  <c r="P1128" i="18"/>
  <c r="P1155" i="18"/>
  <c r="P1173" i="18"/>
  <c r="P1201" i="18"/>
  <c r="P1227" i="18"/>
  <c r="P1247" i="18"/>
  <c r="P1273" i="18"/>
  <c r="P1292" i="18"/>
  <c r="P1317" i="18"/>
  <c r="P1341" i="18"/>
  <c r="P1365" i="18"/>
  <c r="P1387" i="18"/>
  <c r="P1409" i="18"/>
  <c r="P1431" i="18"/>
  <c r="P1455" i="18"/>
  <c r="P1490" i="18"/>
  <c r="P1737" i="18"/>
  <c r="P1906" i="18"/>
  <c r="P2151" i="18"/>
  <c r="P2379" i="18"/>
  <c r="P2569" i="18"/>
  <c r="P2796" i="18"/>
  <c r="P2951" i="18"/>
  <c r="P3142" i="18"/>
  <c r="P3348" i="18"/>
  <c r="P3505" i="18"/>
  <c r="P1959" i="18"/>
  <c r="P2809" i="18"/>
  <c r="P3396" i="18"/>
  <c r="P2250" i="18"/>
  <c r="P3279" i="18"/>
  <c r="P1618" i="18"/>
  <c r="P1767" i="18"/>
  <c r="P2311" i="18"/>
  <c r="P2822" i="18"/>
  <c r="P3526" i="18"/>
  <c r="P1626" i="18"/>
  <c r="P1812" i="18"/>
  <c r="P2045" i="18"/>
  <c r="P2293" i="18"/>
  <c r="P2454" i="18"/>
  <c r="P2653" i="18"/>
  <c r="P2785" i="18"/>
  <c r="P2932" i="18"/>
  <c r="P3077" i="18"/>
  <c r="P3207" i="18"/>
  <c r="P3349" i="18"/>
  <c r="P3468" i="18"/>
  <c r="P1580" i="18"/>
  <c r="P2130" i="18"/>
  <c r="P2485" i="18"/>
  <c r="P2881" i="18"/>
  <c r="P3228" i="18"/>
  <c r="P1606" i="18"/>
  <c r="P2022" i="18"/>
  <c r="P2345" i="18"/>
  <c r="P2754" i="18"/>
  <c r="P3051" i="18"/>
  <c r="P3480" i="18"/>
  <c r="P1607" i="18"/>
  <c r="P2172" i="18"/>
  <c r="P2921" i="18"/>
  <c r="P3059" i="18"/>
  <c r="P1493" i="18"/>
  <c r="P1668" i="18"/>
  <c r="P1803" i="18"/>
  <c r="P1980" i="18"/>
  <c r="P2119" i="18"/>
  <c r="P2297" i="18"/>
  <c r="P2496" i="18"/>
  <c r="P2639" i="18"/>
  <c r="P2808" i="18"/>
  <c r="P2923" i="18"/>
  <c r="P3078" i="18"/>
  <c r="P3236" i="18"/>
  <c r="P3351" i="18"/>
  <c r="P3508" i="18"/>
  <c r="P1482" i="18"/>
  <c r="P1826" i="18"/>
  <c r="P2274" i="18"/>
  <c r="P2655" i="18"/>
  <c r="P3079" i="18"/>
  <c r="P3479" i="18"/>
  <c r="P1950" i="18"/>
  <c r="P2299" i="18"/>
  <c r="P2550" i="18"/>
  <c r="P2915" i="18"/>
  <c r="P3269" i="18"/>
  <c r="P2247" i="18"/>
  <c r="P2010" i="18"/>
  <c r="P2499" i="18"/>
  <c r="P2644" i="18"/>
  <c r="P3502" i="18"/>
  <c r="P3195" i="18"/>
  <c r="P2605" i="18"/>
  <c r="P1857" i="18"/>
  <c r="P2553" i="18"/>
  <c r="P2908" i="18"/>
  <c r="P3300" i="18"/>
  <c r="P3010" i="18"/>
  <c r="P1917" i="18"/>
  <c r="P2608" i="18"/>
  <c r="P2939" i="18"/>
  <c r="P3334" i="18"/>
  <c r="P1798" i="18"/>
  <c r="P1975" i="18"/>
  <c r="P2647" i="18"/>
  <c r="P2969" i="18"/>
  <c r="P3365" i="18"/>
  <c r="P2377" i="18"/>
  <c r="P1769" i="18"/>
  <c r="P2479" i="18"/>
  <c r="P2866" i="18"/>
  <c r="P3282" i="18"/>
  <c r="P1783" i="18"/>
  <c r="P2755" i="18"/>
  <c r="P3538" i="18"/>
  <c r="P2184" i="18"/>
  <c r="P3065" i="18"/>
  <c r="P3046" i="18"/>
  <c r="P2448" i="18"/>
  <c r="P1698" i="18"/>
  <c r="P2907" i="18"/>
  <c r="P1634" i="18"/>
  <c r="P2898" i="18"/>
  <c r="P3511" i="18"/>
  <c r="P2623" i="18"/>
  <c r="P3346" i="18"/>
  <c r="P1844" i="18"/>
  <c r="P2699" i="18"/>
  <c r="P3433" i="18"/>
  <c r="P2303" i="18"/>
  <c r="P3214" i="18"/>
  <c r="P3159" i="18"/>
  <c r="P3491" i="18"/>
  <c r="P1597" i="18"/>
  <c r="P426" i="18"/>
  <c r="P703" i="18"/>
  <c r="P846" i="18"/>
  <c r="P957" i="18"/>
  <c r="P1041" i="18"/>
  <c r="P1114" i="18"/>
  <c r="P1229" i="18"/>
  <c r="P1300" i="18"/>
  <c r="P1366" i="18"/>
  <c r="P1432" i="18"/>
  <c r="P1501" i="18"/>
  <c r="P2162" i="18"/>
  <c r="P2806" i="18"/>
  <c r="P3358" i="18"/>
  <c r="P3417" i="18"/>
  <c r="P1473" i="18"/>
  <c r="P1886" i="18"/>
  <c r="P2084" i="18"/>
  <c r="P2666" i="18"/>
  <c r="P2942" i="18"/>
  <c r="P3216" i="18"/>
  <c r="P3506" i="18"/>
  <c r="P2508" i="18"/>
  <c r="P1642" i="18"/>
  <c r="P2789" i="18"/>
  <c r="P3510" i="18"/>
  <c r="P2220" i="18"/>
  <c r="P1505" i="18"/>
  <c r="P1814" i="18"/>
  <c r="P2308" i="18"/>
  <c r="P2654" i="18"/>
  <c r="P3089" i="18"/>
  <c r="P3520" i="18"/>
  <c r="P2309" i="18"/>
  <c r="P1507" i="18"/>
  <c r="P2576" i="18"/>
  <c r="P2462" i="18"/>
  <c r="P2195" i="18"/>
  <c r="P3281" i="18"/>
  <c r="P3020" i="18"/>
  <c r="P1835" i="18"/>
  <c r="P2642" i="18"/>
  <c r="P3357" i="18"/>
  <c r="P2026" i="18"/>
  <c r="P3391" i="18"/>
  <c r="P2528" i="18"/>
  <c r="P1884" i="18"/>
  <c r="P2542" i="18"/>
  <c r="P2543" i="18"/>
  <c r="P1733" i="18"/>
  <c r="P2721" i="18"/>
  <c r="P2757" i="18"/>
  <c r="P3324" i="18"/>
  <c r="P3515" i="18"/>
  <c r="P2877" i="18"/>
  <c r="P1279" i="18"/>
  <c r="P1459" i="18"/>
  <c r="P2175" i="18"/>
  <c r="P2095" i="18"/>
  <c r="P3253" i="18"/>
  <c r="P2191" i="18"/>
  <c r="P3407" i="18"/>
  <c r="P2077" i="18"/>
  <c r="P3201" i="18"/>
  <c r="P2425" i="18"/>
  <c r="P1516" i="18"/>
  <c r="P2007" i="18"/>
  <c r="P2522" i="18"/>
  <c r="P2972" i="18"/>
  <c r="P3406" i="18"/>
  <c r="P1910" i="18"/>
  <c r="P3167" i="18"/>
  <c r="P2334" i="18"/>
  <c r="P2975" i="18"/>
  <c r="P2078" i="18"/>
  <c r="P2412" i="18"/>
  <c r="P2113" i="18"/>
  <c r="P3356" i="18"/>
  <c r="P2677" i="18"/>
  <c r="P3389" i="18"/>
  <c r="P2221" i="18"/>
  <c r="P3421" i="18"/>
  <c r="P2027" i="18"/>
  <c r="P3366" i="18"/>
  <c r="P3034" i="18"/>
  <c r="P3180" i="18"/>
  <c r="P1499" i="18"/>
  <c r="P3240" i="18"/>
  <c r="P1833" i="18"/>
  <c r="P3008" i="18"/>
  <c r="P1635" i="18"/>
  <c r="P3512" i="18"/>
  <c r="P2826" i="18"/>
  <c r="P2632" i="18"/>
  <c r="P3239" i="18"/>
  <c r="P1905" i="18"/>
  <c r="P3037" i="18"/>
  <c r="P1502" i="18"/>
  <c r="P2329" i="18"/>
  <c r="P2692" i="18"/>
  <c r="P3108" i="18"/>
  <c r="P1815" i="18"/>
  <c r="P2964" i="18"/>
  <c r="P2512" i="18"/>
  <c r="P1756" i="18"/>
  <c r="P1654" i="18"/>
  <c r="P1878" i="18"/>
  <c r="P2190" i="18"/>
  <c r="P2713" i="18"/>
  <c r="P3146" i="18"/>
  <c r="P3541" i="18"/>
  <c r="P2371" i="18"/>
  <c r="P1581" i="18"/>
  <c r="P2718" i="18"/>
  <c r="P1630" i="18"/>
  <c r="P1772" i="18"/>
  <c r="P1849" i="18"/>
  <c r="P3472" i="18"/>
  <c r="P3106" i="18"/>
  <c r="P2279" i="18"/>
  <c r="P3534" i="18"/>
  <c r="P2618" i="18"/>
  <c r="P3062" i="18"/>
  <c r="P3092" i="18"/>
  <c r="P2663" i="18"/>
  <c r="P2055" i="18"/>
  <c r="P1734" i="18"/>
  <c r="P2198" i="18"/>
  <c r="P3291" i="18"/>
  <c r="P3073" i="18"/>
  <c r="P93" i="18"/>
  <c r="P235" i="18"/>
  <c r="P321" i="18"/>
  <c r="P407" i="18"/>
  <c r="P494" i="18"/>
  <c r="P547" i="18"/>
  <c r="P658" i="18"/>
  <c r="P712" i="18"/>
  <c r="P801" i="18"/>
  <c r="P883" i="18"/>
  <c r="P968" i="18"/>
  <c r="P1052" i="18"/>
  <c r="P1117" i="18"/>
  <c r="P1169" i="18"/>
  <c r="P1262" i="18"/>
  <c r="P1330" i="18"/>
  <c r="P1401" i="18"/>
  <c r="P1463" i="18"/>
  <c r="P2044" i="18"/>
  <c r="P2691" i="18"/>
  <c r="P3252" i="18"/>
  <c r="P2456" i="18"/>
  <c r="P1591" i="18"/>
  <c r="P2638" i="18"/>
  <c r="P2578" i="18"/>
  <c r="P1738" i="18"/>
  <c r="P2342" i="18"/>
  <c r="P2861" i="18"/>
  <c r="P3275" i="18"/>
  <c r="P3424" i="18"/>
  <c r="P2261" i="18"/>
  <c r="P1842" i="18"/>
  <c r="P2935" i="18"/>
  <c r="P1806" i="18"/>
  <c r="P2938" i="18"/>
  <c r="P1895" i="18"/>
  <c r="P2382" i="18"/>
  <c r="P2880" i="18"/>
  <c r="P3276" i="18"/>
  <c r="P1616" i="18"/>
  <c r="P2872" i="18"/>
  <c r="P2384" i="18"/>
  <c r="P3490" i="18"/>
  <c r="P2146" i="18"/>
  <c r="P3189" i="18"/>
  <c r="P2210" i="18"/>
  <c r="P2360" i="18"/>
  <c r="P3134" i="18"/>
  <c r="P384" i="18"/>
  <c r="P877" i="18"/>
  <c r="P1250" i="18"/>
  <c r="P1663" i="18"/>
  <c r="P2149" i="18"/>
  <c r="P2482" i="18"/>
  <c r="P2974" i="18"/>
  <c r="P3241" i="18"/>
  <c r="P3455" i="18"/>
  <c r="P57" i="18"/>
  <c r="P1647" i="18"/>
  <c r="P21" i="18"/>
  <c r="P287" i="18"/>
  <c r="P492" i="18"/>
  <c r="P784" i="18"/>
  <c r="P1048" i="18"/>
  <c r="P1287" i="18"/>
  <c r="P1521" i="18"/>
  <c r="P1782" i="18"/>
  <c r="P2034" i="18"/>
  <c r="P2331" i="18"/>
  <c r="P2549" i="18"/>
  <c r="P3200" i="18"/>
  <c r="P2683" i="18"/>
  <c r="P51" i="18"/>
  <c r="P87" i="18"/>
  <c r="P110" i="18"/>
  <c r="P145" i="18"/>
  <c r="P171" i="18"/>
  <c r="P200" i="18"/>
  <c r="P232" i="18"/>
  <c r="P253" i="18"/>
  <c r="P285" i="18"/>
  <c r="P309" i="18"/>
  <c r="P340" i="18"/>
  <c r="P449" i="18"/>
  <c r="P479" i="18"/>
  <c r="P507" i="18"/>
  <c r="P535" i="18"/>
  <c r="P563" i="18"/>
  <c r="P591" i="18"/>
  <c r="P619" i="18"/>
  <c r="P649" i="18"/>
  <c r="P674" i="18"/>
  <c r="P728" i="18"/>
  <c r="P816" i="18"/>
  <c r="P935" i="18"/>
  <c r="P2660" i="18"/>
  <c r="P2812" i="18"/>
  <c r="P2169" i="18"/>
  <c r="P441" i="18"/>
  <c r="P888" i="18"/>
  <c r="P1353" i="18"/>
  <c r="P1690" i="18"/>
  <c r="P2158" i="18"/>
  <c r="P2636" i="18"/>
  <c r="P2983" i="18"/>
  <c r="P3268" i="18"/>
  <c r="P3537" i="18"/>
  <c r="P666" i="18"/>
  <c r="P1164" i="18"/>
  <c r="P102" i="18"/>
  <c r="P298" i="18"/>
  <c r="P602" i="18"/>
  <c r="P795" i="18"/>
  <c r="P1087" i="18"/>
  <c r="P1295" i="18"/>
  <c r="P1578" i="18"/>
  <c r="P1819" i="18"/>
  <c r="P2091" i="18"/>
  <c r="P2340" i="18"/>
  <c r="P2601" i="18"/>
  <c r="P261" i="18"/>
  <c r="P22" i="18"/>
  <c r="P52" i="18"/>
  <c r="P88" i="18"/>
  <c r="P111" i="18"/>
  <c r="P146" i="18"/>
  <c r="P180" i="18"/>
  <c r="P201" i="18"/>
  <c r="P233" i="18"/>
  <c r="P254" i="18"/>
  <c r="P288" i="18"/>
  <c r="P319" i="18"/>
  <c r="P341" i="18"/>
  <c r="P370" i="18"/>
  <c r="P395" i="18"/>
  <c r="P427" i="18"/>
  <c r="P459" i="18"/>
  <c r="P482" i="18"/>
  <c r="P511" i="18"/>
  <c r="P536" i="18"/>
  <c r="P570" i="18"/>
  <c r="P597" i="18"/>
  <c r="P623" i="18"/>
  <c r="P650" i="18"/>
  <c r="P680" i="18"/>
  <c r="P706" i="18"/>
  <c r="P739" i="18"/>
  <c r="P763" i="18"/>
  <c r="P793" i="18"/>
  <c r="P817" i="18"/>
  <c r="P847" i="18"/>
  <c r="P881" i="18"/>
  <c r="P903" i="18"/>
  <c r="P936" i="18"/>
  <c r="P958" i="18"/>
  <c r="P987" i="18"/>
  <c r="P1020" i="18"/>
  <c r="P1042" i="18"/>
  <c r="P1068" i="18"/>
  <c r="P1085" i="18"/>
  <c r="P1115" i="18"/>
  <c r="P1137" i="18"/>
  <c r="P1159" i="18"/>
  <c r="P1183" i="18"/>
  <c r="P1203" i="18"/>
  <c r="P1230" i="18"/>
  <c r="P1257" i="18"/>
  <c r="P1345" i="18"/>
  <c r="P1370" i="18"/>
  <c r="P1389" i="18"/>
  <c r="P1416" i="18"/>
  <c r="P1759" i="18"/>
  <c r="P2318" i="18"/>
  <c r="P1693" i="18"/>
  <c r="P104" i="18"/>
  <c r="P554" i="18"/>
  <c r="P897" i="18"/>
  <c r="P1361" i="18"/>
  <c r="P1838" i="18"/>
  <c r="P2168" i="18"/>
  <c r="P2650" i="18"/>
  <c r="P3068" i="18"/>
  <c r="P3277" i="18"/>
  <c r="P2557" i="18"/>
  <c r="P133" i="18"/>
  <c r="P33" i="18"/>
  <c r="P48" i="18"/>
  <c r="P306" i="18"/>
  <c r="P610" i="18"/>
  <c r="P823" i="18"/>
  <c r="P1097" i="18"/>
  <c r="P1382" i="18"/>
  <c r="P1586" i="18"/>
  <c r="P1877" i="18"/>
  <c r="P2099" i="18"/>
  <c r="P2397" i="18"/>
  <c r="P143" i="18"/>
  <c r="P2604" i="18"/>
  <c r="P26" i="18"/>
  <c r="P61" i="18"/>
  <c r="P89" i="18"/>
  <c r="P121" i="18"/>
  <c r="P148" i="18"/>
  <c r="P181" i="18"/>
  <c r="P202" i="18"/>
  <c r="P234" i="18"/>
  <c r="P265" i="18"/>
  <c r="P290" i="18"/>
  <c r="P320" i="18"/>
  <c r="P342" i="18"/>
  <c r="P373" i="18"/>
  <c r="P406" i="18"/>
  <c r="P428" i="18"/>
  <c r="P460" i="18"/>
  <c r="P483" i="18"/>
  <c r="P514" i="18"/>
  <c r="P546" i="18"/>
  <c r="P571" i="18"/>
  <c r="P603" i="18"/>
  <c r="P624" i="18"/>
  <c r="P657" i="18"/>
  <c r="P684" i="18"/>
  <c r="P711" i="18"/>
  <c r="P740" i="18"/>
  <c r="P769" i="18"/>
  <c r="P796" i="18"/>
  <c r="P827" i="18"/>
  <c r="P850" i="18"/>
  <c r="P882" i="18"/>
  <c r="P905" i="18"/>
  <c r="P937" i="18"/>
  <c r="P967" i="18"/>
  <c r="P988" i="18"/>
  <c r="P1021" i="18"/>
  <c r="P1043" i="18"/>
  <c r="P1071" i="18"/>
  <c r="P1095" i="18"/>
  <c r="P1116" i="18"/>
  <c r="P1138" i="18"/>
  <c r="P1160" i="18"/>
  <c r="P1184" i="18"/>
  <c r="P1213" i="18"/>
  <c r="P1235" i="18"/>
  <c r="P1258" i="18"/>
  <c r="P1280" i="18"/>
  <c r="P1302" i="18"/>
  <c r="P1327" i="18"/>
  <c r="P1346" i="18"/>
  <c r="P1375" i="18"/>
  <c r="P1393" i="18"/>
  <c r="P1419" i="18"/>
  <c r="P1441" i="18"/>
  <c r="P1462" i="18"/>
  <c r="P1587" i="18"/>
  <c r="P1773" i="18"/>
  <c r="P2003" i="18"/>
  <c r="P2255" i="18"/>
  <c r="P2440" i="18"/>
  <c r="P2678" i="18"/>
  <c r="P2849" i="18"/>
  <c r="P3035" i="18"/>
  <c r="P3224" i="18"/>
  <c r="P3380" i="18"/>
  <c r="P1557" i="18"/>
  <c r="P2965" i="18"/>
  <c r="P3533" i="18"/>
  <c r="P1519" i="18"/>
  <c r="P1961" i="18"/>
  <c r="P1689" i="18"/>
  <c r="P2563" i="18"/>
  <c r="P1187" i="18"/>
  <c r="P28" i="18"/>
  <c r="P584" i="18"/>
  <c r="P1047" i="18"/>
  <c r="P1372" i="18"/>
  <c r="P1846" i="18"/>
  <c r="P2295" i="18"/>
  <c r="P2680" i="18"/>
  <c r="P3076" i="18"/>
  <c r="P3286" i="18"/>
  <c r="P2612" i="18"/>
  <c r="P1764" i="18"/>
  <c r="P124" i="18"/>
  <c r="P62" i="18"/>
  <c r="P315" i="18"/>
  <c r="P618" i="18"/>
  <c r="P907" i="18"/>
  <c r="P1121" i="18"/>
  <c r="P1392" i="18"/>
  <c r="P1594" i="18"/>
  <c r="P1890" i="18"/>
  <c r="P2178" i="18"/>
  <c r="P2405" i="18"/>
  <c r="P3022" i="18"/>
  <c r="P876" i="18"/>
  <c r="P32" i="18"/>
  <c r="P125" i="18"/>
  <c r="P182" i="18"/>
  <c r="P291" i="18"/>
  <c r="P604" i="18"/>
  <c r="P1214" i="18"/>
  <c r="P3070" i="18"/>
  <c r="P3298" i="18"/>
  <c r="P2816" i="18"/>
  <c r="P229" i="18"/>
  <c r="P593" i="18"/>
  <c r="P1055" i="18"/>
  <c r="P1485" i="18"/>
  <c r="P1855" i="18"/>
  <c r="P2330" i="18"/>
  <c r="P2783" i="18"/>
  <c r="P3085" i="18"/>
  <c r="P3370" i="18"/>
  <c r="P2629" i="18"/>
  <c r="P1000" i="18"/>
  <c r="P224" i="18"/>
  <c r="P79" i="18"/>
  <c r="P405" i="18"/>
  <c r="P626" i="18"/>
  <c r="P916" i="18"/>
  <c r="P1130" i="18"/>
  <c r="P1418" i="18"/>
  <c r="P1683" i="18"/>
  <c r="P1902" i="18"/>
  <c r="P2187" i="18"/>
  <c r="P2416" i="18"/>
  <c r="P159" i="18"/>
  <c r="P2354" i="18"/>
  <c r="P34" i="18"/>
  <c r="P73" i="18"/>
  <c r="P95" i="18"/>
  <c r="P131" i="18"/>
  <c r="P158" i="18"/>
  <c r="P188" i="18"/>
  <c r="P214" i="18"/>
  <c r="P241" i="18"/>
  <c r="P267" i="18"/>
  <c r="P300" i="18"/>
  <c r="P322" i="18"/>
  <c r="P352" i="18"/>
  <c r="P377" i="18"/>
  <c r="P408" i="18"/>
  <c r="P439" i="18"/>
  <c r="P464" i="18"/>
  <c r="P495" i="18"/>
  <c r="P516" i="18"/>
  <c r="P548" i="18"/>
  <c r="P582" i="18"/>
  <c r="P605" i="18"/>
  <c r="P637" i="18"/>
  <c r="P659" i="18"/>
  <c r="P691" i="18"/>
  <c r="P721" i="18"/>
  <c r="P750" i="18"/>
  <c r="P779" i="18"/>
  <c r="P802" i="18"/>
  <c r="P834" i="18"/>
  <c r="P861" i="18"/>
  <c r="P887" i="18"/>
  <c r="P917" i="18"/>
  <c r="P944" i="18"/>
  <c r="P969" i="18"/>
  <c r="P1001" i="18"/>
  <c r="P1023" i="18"/>
  <c r="P1053" i="18"/>
  <c r="P1073" i="18"/>
  <c r="P1099" i="18"/>
  <c r="P1125" i="18"/>
  <c r="P1144" i="18"/>
  <c r="P1170" i="18"/>
  <c r="P1191" i="18"/>
  <c r="P1217" i="18"/>
  <c r="P1240" i="18"/>
  <c r="P1263" i="18"/>
  <c r="P1289" i="18"/>
  <c r="P1307" i="18"/>
  <c r="P1331" i="18"/>
  <c r="P1357" i="18"/>
  <c r="P1377" i="18"/>
  <c r="P1402" i="18"/>
  <c r="P1421" i="18"/>
  <c r="P1445" i="18"/>
  <c r="P1471" i="18"/>
  <c r="P1636" i="18"/>
  <c r="P1860" i="18"/>
  <c r="P2056" i="18"/>
  <c r="P2281" i="18"/>
  <c r="P2505" i="18"/>
  <c r="P2701" i="18"/>
  <c r="P2919" i="18"/>
  <c r="P3055" i="18"/>
  <c r="P3263" i="18"/>
  <c r="P3456" i="18"/>
  <c r="P1556" i="18"/>
  <c r="P2524" i="18"/>
  <c r="P3176" i="18"/>
  <c r="P1619" i="18"/>
  <c r="P3186" i="18"/>
  <c r="P2574" i="18"/>
  <c r="P1696" i="18"/>
  <c r="P2102" i="18"/>
  <c r="P2889" i="18"/>
  <c r="P1680" i="18"/>
  <c r="P1526" i="18"/>
  <c r="P1774" i="18"/>
  <c r="P1943" i="18"/>
  <c r="P2189" i="18"/>
  <c r="P2418" i="18"/>
  <c r="P2571" i="18"/>
  <c r="P2750" i="18"/>
  <c r="P2870" i="18"/>
  <c r="P3014" i="18"/>
  <c r="P3174" i="18"/>
  <c r="P3285" i="18"/>
  <c r="P3435" i="18"/>
  <c r="P3551" i="18"/>
  <c r="P1897" i="18"/>
  <c r="P2383" i="18"/>
  <c r="P2717" i="18"/>
  <c r="P3099" i="18"/>
  <c r="P3488" i="18"/>
  <c r="P1867" i="18"/>
  <c r="P2262" i="18"/>
  <c r="P2561" i="18"/>
  <c r="P2956" i="18"/>
  <c r="P3289" i="18"/>
  <c r="P3542" i="18"/>
  <c r="P2038" i="18"/>
  <c r="P2562" i="18"/>
  <c r="P2510" i="18"/>
  <c r="P1968" i="18"/>
  <c r="P1589" i="18"/>
  <c r="P1763" i="18"/>
  <c r="P1908" i="18"/>
  <c r="P2086" i="18"/>
  <c r="P2217" i="18"/>
  <c r="P2393" i="18"/>
  <c r="P2602" i="18"/>
  <c r="P2740" i="18"/>
  <c r="P2892" i="18"/>
  <c r="P3004" i="18"/>
  <c r="P3166" i="18"/>
  <c r="P3318" i="18"/>
  <c r="P3448" i="18"/>
  <c r="P2046" i="18"/>
  <c r="P1655" i="18"/>
  <c r="P2097" i="18"/>
  <c r="P2536" i="18"/>
  <c r="P2893" i="18"/>
  <c r="P3331" i="18"/>
  <c r="P1670" i="18"/>
  <c r="P2144" i="18"/>
  <c r="P2476" i="18"/>
  <c r="P2778" i="18"/>
  <c r="P3177" i="18"/>
  <c r="P3522" i="18"/>
  <c r="P1732" i="18"/>
  <c r="P2346" i="18"/>
  <c r="P3027" i="18"/>
  <c r="P3157" i="18"/>
  <c r="P1612" i="18"/>
  <c r="P1914" i="18"/>
  <c r="P1711" i="18"/>
  <c r="P2264" i="18"/>
  <c r="P2828" i="18"/>
  <c r="P3139" i="18"/>
  <c r="P3493" i="18"/>
  <c r="P3140" i="18"/>
  <c r="P2865" i="18"/>
  <c r="P2126" i="18"/>
  <c r="P2183" i="18"/>
  <c r="P3431" i="18"/>
  <c r="P3355" i="18"/>
  <c r="P3093" i="18"/>
  <c r="P1645" i="18"/>
  <c r="P3086" i="18"/>
  <c r="P1758" i="18"/>
  <c r="P3205" i="18"/>
  <c r="P1488" i="18"/>
  <c r="P1834" i="18"/>
  <c r="P3344" i="18"/>
  <c r="P2400" i="18"/>
  <c r="P2929" i="18"/>
  <c r="P3271" i="18"/>
  <c r="P2835" i="18"/>
  <c r="P2326" i="18"/>
  <c r="P2609" i="18"/>
  <c r="P3504" i="18"/>
  <c r="P2696" i="18"/>
  <c r="P2595" i="18"/>
  <c r="P1885" i="18"/>
  <c r="P3322" i="18"/>
  <c r="P2374" i="18"/>
  <c r="P3536" i="18"/>
  <c r="P2675" i="18"/>
  <c r="P3011" i="18"/>
  <c r="P3524" i="18"/>
  <c r="P3169" i="18"/>
  <c r="P2887" i="18"/>
  <c r="P2174" i="18"/>
  <c r="P2583" i="18"/>
  <c r="P3484" i="18"/>
  <c r="P3441" i="18"/>
  <c r="P3152" i="18"/>
  <c r="P1845" i="18"/>
  <c r="P3550" i="18"/>
  <c r="P2780" i="18"/>
  <c r="P2438" i="18"/>
  <c r="P1546" i="18"/>
  <c r="P2401" i="18"/>
  <c r="P2085" i="18"/>
  <c r="P1784" i="18"/>
  <c r="P2302" i="18"/>
  <c r="P3190" i="18"/>
  <c r="P1820" i="18"/>
  <c r="P3117" i="18"/>
  <c r="P2959" i="18"/>
  <c r="P2858" i="18"/>
  <c r="P1622" i="18"/>
  <c r="P2756" i="18"/>
  <c r="P1987" i="18"/>
  <c r="P3347" i="18"/>
  <c r="P1562" i="18"/>
  <c r="P3525" i="18"/>
  <c r="P3170" i="18"/>
  <c r="P2748" i="18"/>
  <c r="P3150" i="18"/>
  <c r="P1697" i="18"/>
  <c r="P2336" i="18"/>
  <c r="P2784" i="18"/>
  <c r="P2856" i="18"/>
  <c r="P2253" i="18"/>
  <c r="P3202" i="18"/>
  <c r="P2147" i="18"/>
  <c r="P2936" i="18"/>
  <c r="P1621" i="18"/>
  <c r="P3084" i="18"/>
  <c r="P3119" i="18"/>
  <c r="P1999" i="18"/>
  <c r="P2316" i="18"/>
  <c r="P2986" i="18"/>
  <c r="P2229" i="18"/>
  <c r="P2265" i="18"/>
  <c r="P2906" i="18"/>
  <c r="E6" i="18"/>
  <c r="E3" i="18"/>
  <c r="E5" i="18"/>
  <c r="E7" i="18"/>
  <c r="E9" i="18"/>
  <c r="E8" i="18"/>
  <c r="E4" i="18"/>
  <c r="R22" i="13"/>
  <c r="R14" i="13"/>
  <c r="R12" i="13"/>
  <c r="R30" i="13"/>
  <c r="R13" i="13"/>
  <c r="R17" i="13"/>
  <c r="R27" i="13"/>
  <c r="R9" i="13"/>
  <c r="R44" i="13"/>
  <c r="R45" i="13"/>
  <c r="R2" i="13"/>
  <c r="R39" i="13"/>
  <c r="R28" i="13"/>
  <c r="R7" i="13"/>
  <c r="R8" i="13"/>
  <c r="R33" i="13"/>
  <c r="R20" i="13"/>
  <c r="R24" i="13"/>
  <c r="R18" i="13"/>
  <c r="R15" i="13"/>
  <c r="R34" i="13"/>
  <c r="R4" i="13"/>
  <c r="R29" i="13"/>
  <c r="R46" i="13"/>
  <c r="R36" i="13"/>
  <c r="R26" i="13"/>
  <c r="R40" i="13"/>
  <c r="R6" i="13"/>
  <c r="R37" i="13"/>
  <c r="R32" i="13"/>
  <c r="R25" i="13"/>
  <c r="R16" i="13"/>
  <c r="R35" i="13"/>
  <c r="R10" i="13"/>
  <c r="R38" i="13"/>
  <c r="R11" i="13"/>
  <c r="R41" i="13"/>
  <c r="R21" i="13"/>
  <c r="R42" i="13"/>
  <c r="R31" i="13"/>
  <c r="R43" i="13"/>
  <c r="R23" i="13"/>
  <c r="R19" i="13"/>
  <c r="R3" i="13"/>
  <c r="R5" i="13"/>
  <c r="M38" i="16"/>
  <c r="M4" i="16"/>
  <c r="M9" i="16"/>
  <c r="M14" i="16"/>
  <c r="M19" i="16"/>
  <c r="M24" i="16"/>
  <c r="M29" i="16"/>
  <c r="M34" i="16"/>
  <c r="M39" i="16"/>
  <c r="M5" i="16"/>
  <c r="M7" i="16"/>
  <c r="M23" i="16"/>
  <c r="M11" i="16"/>
  <c r="M32" i="16"/>
  <c r="M20" i="16"/>
  <c r="M36" i="16"/>
  <c r="M18" i="16"/>
  <c r="M6" i="16"/>
  <c r="M22" i="16"/>
  <c r="M13" i="16"/>
  <c r="M40" i="16"/>
  <c r="M17" i="16"/>
  <c r="M33" i="16"/>
  <c r="M10" i="16"/>
  <c r="M26" i="16"/>
  <c r="M3" i="16"/>
  <c r="M30" i="16"/>
  <c r="M12" i="16"/>
  <c r="M37" i="16"/>
  <c r="M31" i="16"/>
  <c r="M28" i="16"/>
  <c r="M27" i="16"/>
  <c r="M25" i="16"/>
  <c r="M35" i="16"/>
  <c r="M8" i="16"/>
  <c r="M21" i="16"/>
  <c r="M16" i="16"/>
  <c r="M15" i="16"/>
  <c r="M41" i="16"/>
  <c r="P34" i="16"/>
  <c r="O34" i="16"/>
  <c r="N34" i="16"/>
  <c r="N36" i="16"/>
  <c r="O36" i="16"/>
  <c r="P36" i="16"/>
  <c r="N10" i="16"/>
  <c r="P10" i="16"/>
  <c r="O10" i="16"/>
  <c r="N27" i="16"/>
  <c r="P27" i="16"/>
  <c r="O27" i="16"/>
  <c r="N24" i="19"/>
  <c r="N25" i="19" s="1"/>
  <c r="N26" i="19" s="1"/>
  <c r="N27" i="19" s="1"/>
  <c r="N28" i="19" s="1"/>
  <c r="N29" i="19" s="1"/>
  <c r="N30" i="19" s="1"/>
  <c r="N31" i="19" s="1"/>
  <c r="N32" i="19" s="1"/>
  <c r="N33" i="19" s="1"/>
  <c r="N34" i="19" s="1"/>
  <c r="N35" i="19" s="1"/>
  <c r="N36" i="19" s="1"/>
  <c r="N37" i="19" s="1"/>
  <c r="N38" i="19" s="1"/>
  <c r="N39" i="19" s="1"/>
  <c r="N40" i="19" s="1"/>
  <c r="N41" i="19" s="1"/>
  <c r="N42" i="19" s="1"/>
  <c r="N43" i="19" s="1"/>
  <c r="N44" i="19" s="1"/>
  <c r="N45" i="19" s="1"/>
  <c r="N46" i="19" s="1"/>
  <c r="N47" i="19" s="1"/>
  <c r="N48" i="19" s="1"/>
  <c r="N49" i="19" s="1"/>
  <c r="N50" i="19" s="1"/>
  <c r="N51" i="19" s="1"/>
  <c r="N52" i="19" s="1"/>
  <c r="N53" i="19" s="1"/>
  <c r="N54" i="19" s="1"/>
  <c r="N55" i="19" s="1"/>
  <c r="N56" i="19" s="1"/>
  <c r="N57" i="19" s="1"/>
  <c r="N58" i="19" s="1"/>
  <c r="N59" i="19" s="1"/>
  <c r="N60" i="19" s="1"/>
  <c r="N61" i="19" s="1"/>
  <c r="N62" i="19" s="1"/>
  <c r="N63" i="19" s="1"/>
  <c r="N64" i="19" s="1"/>
  <c r="N65" i="19" s="1"/>
  <c r="N66" i="19" s="1"/>
  <c r="N67" i="19" s="1"/>
  <c r="N68" i="19" s="1"/>
  <c r="N69" i="19" s="1"/>
  <c r="N70" i="19" s="1"/>
  <c r="N71" i="19" s="1"/>
  <c r="N72" i="19" s="1"/>
  <c r="N73" i="19" s="1"/>
  <c r="N74" i="19" s="1"/>
  <c r="N75" i="19" s="1"/>
  <c r="N76" i="19" s="1"/>
  <c r="N77" i="19" s="1"/>
  <c r="N78" i="19" s="1"/>
  <c r="N79" i="19" s="1"/>
  <c r="N80" i="19" s="1"/>
  <c r="N81" i="19" s="1"/>
  <c r="N82" i="19" s="1"/>
  <c r="N83" i="19" s="1"/>
  <c r="N84" i="19" s="1"/>
  <c r="N85" i="19" s="1"/>
  <c r="N86" i="19" s="1"/>
  <c r="N87" i="19" s="1"/>
  <c r="N88" i="19" s="1"/>
  <c r="N89" i="19" s="1"/>
  <c r="N90" i="19" s="1"/>
  <c r="N91" i="19" s="1"/>
  <c r="N92" i="19" s="1"/>
  <c r="N93" i="19" s="1"/>
  <c r="N94" i="19" s="1"/>
  <c r="N95" i="19" s="1"/>
  <c r="N96" i="19" s="1"/>
  <c r="N97" i="19" s="1"/>
  <c r="N98" i="19" s="1"/>
  <c r="N99" i="19" s="1"/>
  <c r="N100" i="19" s="1"/>
  <c r="N101" i="19" s="1"/>
  <c r="N102" i="19" s="1"/>
  <c r="N103" i="19" s="1"/>
  <c r="N104" i="19" s="1"/>
  <c r="N105" i="19" s="1"/>
  <c r="N106" i="19" s="1"/>
  <c r="N107" i="19" s="1"/>
  <c r="N108" i="19" s="1"/>
  <c r="N109" i="19" s="1"/>
  <c r="N110" i="19" s="1"/>
  <c r="N111" i="19" s="1"/>
  <c r="N112" i="19" s="1"/>
  <c r="N113" i="19" s="1"/>
  <c r="N114" i="19" s="1"/>
  <c r="N115" i="19" s="1"/>
  <c r="N116" i="19" s="1"/>
  <c r="N117" i="19" s="1"/>
  <c r="N118" i="19" s="1"/>
  <c r="N119" i="19" s="1"/>
  <c r="N120" i="19" s="1"/>
  <c r="N121" i="19" s="1"/>
  <c r="N122" i="19" s="1"/>
  <c r="N123" i="19" s="1"/>
  <c r="N124" i="19" s="1"/>
  <c r="N125" i="19" s="1"/>
  <c r="N126" i="19" s="1"/>
  <c r="N127" i="19" s="1"/>
  <c r="N128" i="19" s="1"/>
  <c r="N129" i="19" s="1"/>
  <c r="N130" i="19" s="1"/>
  <c r="N131" i="19" s="1"/>
  <c r="N132" i="19" s="1"/>
  <c r="N133" i="19" s="1"/>
  <c r="N134" i="19" s="1"/>
  <c r="N135" i="19" s="1"/>
  <c r="N136" i="19" s="1"/>
  <c r="N137" i="19" s="1"/>
  <c r="N138" i="19" s="1"/>
  <c r="N139" i="19" s="1"/>
  <c r="N140" i="19" s="1"/>
  <c r="N141" i="19" s="1"/>
  <c r="N142" i="19" s="1"/>
  <c r="N143" i="19" s="1"/>
  <c r="N144" i="19" s="1"/>
  <c r="N145" i="19" s="1"/>
  <c r="N146" i="19" s="1"/>
  <c r="N147" i="19" s="1"/>
  <c r="N148" i="19" s="1"/>
  <c r="N149" i="19" s="1"/>
  <c r="N150" i="19" s="1"/>
  <c r="N151" i="19" s="1"/>
  <c r="N152" i="19" s="1"/>
  <c r="N153" i="19" s="1"/>
  <c r="N154" i="19" s="1"/>
  <c r="N155" i="19" s="1"/>
  <c r="N156" i="19" s="1"/>
  <c r="N157" i="19" s="1"/>
  <c r="N158" i="19" s="1"/>
  <c r="N159" i="19" s="1"/>
  <c r="N160" i="19" s="1"/>
  <c r="N161" i="19" s="1"/>
  <c r="N162" i="19" s="1"/>
  <c r="N163" i="19" s="1"/>
  <c r="N164" i="19" s="1"/>
  <c r="N165" i="19" s="1"/>
  <c r="N166" i="19" s="1"/>
  <c r="N167" i="19" s="1"/>
  <c r="N168" i="19" s="1"/>
  <c r="N169" i="19" s="1"/>
  <c r="N170" i="19" s="1"/>
  <c r="N171" i="19" s="1"/>
  <c r="N172" i="19" s="1"/>
  <c r="N173" i="19" s="1"/>
  <c r="N174" i="19" s="1"/>
  <c r="N175" i="19" s="1"/>
  <c r="N176" i="19" s="1"/>
  <c r="N177" i="19" s="1"/>
  <c r="N178" i="19" s="1"/>
  <c r="N179" i="19" s="1"/>
  <c r="N180" i="19" s="1"/>
  <c r="N181" i="19" s="1"/>
  <c r="N182" i="19" s="1"/>
  <c r="N183" i="19" s="1"/>
  <c r="N184" i="19" s="1"/>
  <c r="N185" i="19" s="1"/>
  <c r="N186" i="19" s="1"/>
  <c r="N187" i="19" s="1"/>
  <c r="N188" i="19" s="1"/>
  <c r="N189" i="19" s="1"/>
  <c r="N190" i="19" s="1"/>
  <c r="N191" i="19" s="1"/>
  <c r="N192" i="19" s="1"/>
  <c r="N193" i="19" s="1"/>
  <c r="N194" i="19" s="1"/>
  <c r="N195" i="19" s="1"/>
  <c r="N196" i="19" s="1"/>
  <c r="N197" i="19" s="1"/>
  <c r="N198" i="19" s="1"/>
  <c r="N199" i="19" s="1"/>
  <c r="N200" i="19" s="1"/>
  <c r="N201" i="19" s="1"/>
  <c r="N202" i="19" s="1"/>
  <c r="N203" i="19" s="1"/>
  <c r="N204" i="19" s="1"/>
  <c r="N205" i="19" s="1"/>
  <c r="N206" i="19" s="1"/>
  <c r="N207" i="19" s="1"/>
  <c r="N208" i="19" s="1"/>
  <c r="N209" i="19" s="1"/>
  <c r="N210" i="19" s="1"/>
  <c r="N211" i="19" s="1"/>
  <c r="N212" i="19" s="1"/>
  <c r="N213" i="19" s="1"/>
  <c r="N214" i="19" s="1"/>
  <c r="N215" i="19" s="1"/>
  <c r="N216" i="19" s="1"/>
  <c r="N217" i="19" s="1"/>
  <c r="N218" i="19" s="1"/>
  <c r="N219" i="19" s="1"/>
  <c r="N220" i="19" s="1"/>
  <c r="N221" i="19" s="1"/>
  <c r="N222" i="19" s="1"/>
  <c r="N223" i="19" s="1"/>
  <c r="N224" i="19" s="1"/>
  <c r="N225" i="19" s="1"/>
  <c r="N226" i="19" s="1"/>
  <c r="N227" i="19" s="1"/>
  <c r="N228" i="19" s="1"/>
  <c r="N229" i="19" s="1"/>
  <c r="N230" i="19" s="1"/>
  <c r="N231" i="19" s="1"/>
  <c r="N232" i="19" s="1"/>
  <c r="N233" i="19" s="1"/>
  <c r="N234" i="19" s="1"/>
  <c r="N235" i="19" s="1"/>
  <c r="N236" i="19" s="1"/>
  <c r="N237" i="19" s="1"/>
  <c r="N238" i="19" s="1"/>
  <c r="N239" i="19" s="1"/>
  <c r="N240" i="19" s="1"/>
  <c r="N241" i="19" s="1"/>
  <c r="N242" i="19" s="1"/>
  <c r="N243" i="19" s="1"/>
  <c r="N244" i="19" s="1"/>
  <c r="N245" i="19" s="1"/>
  <c r="N246" i="19" s="1"/>
  <c r="N247" i="19" s="1"/>
  <c r="N248" i="19" s="1"/>
  <c r="N249" i="19" s="1"/>
  <c r="N250" i="19" s="1"/>
  <c r="N251" i="19" s="1"/>
  <c r="N252" i="19" s="1"/>
  <c r="N253" i="19" s="1"/>
  <c r="N254" i="19" s="1"/>
  <c r="N255" i="19" s="1"/>
  <c r="N256" i="19" s="1"/>
  <c r="N257" i="19" s="1"/>
  <c r="N258" i="19" s="1"/>
  <c r="N259" i="19" s="1"/>
  <c r="N260" i="19" s="1"/>
  <c r="N261" i="19" s="1"/>
  <c r="N262" i="19" s="1"/>
  <c r="N263" i="19" s="1"/>
  <c r="N264" i="19" s="1"/>
  <c r="N265" i="19" s="1"/>
  <c r="N266" i="19" s="1"/>
  <c r="N267" i="19" s="1"/>
  <c r="N268" i="19" s="1"/>
  <c r="N269" i="19" s="1"/>
  <c r="N270" i="19" s="1"/>
  <c r="N271" i="19" s="1"/>
  <c r="N272" i="19" s="1"/>
  <c r="N273" i="19" s="1"/>
  <c r="N274" i="19" s="1"/>
  <c r="N275" i="19" s="1"/>
  <c r="N276" i="19" s="1"/>
  <c r="N277" i="19" s="1"/>
  <c r="N278" i="19" s="1"/>
  <c r="N279" i="19" s="1"/>
  <c r="N280" i="19" s="1"/>
  <c r="N281" i="19" s="1"/>
  <c r="N282" i="19" s="1"/>
  <c r="N283" i="19" s="1"/>
  <c r="N284" i="19" s="1"/>
  <c r="N285" i="19" s="1"/>
  <c r="N286" i="19" s="1"/>
  <c r="N287" i="19" s="1"/>
  <c r="N288" i="19" s="1"/>
  <c r="N289" i="19" s="1"/>
  <c r="N290" i="19" s="1"/>
  <c r="N291" i="19" s="1"/>
  <c r="N292" i="19" s="1"/>
  <c r="N293" i="19" s="1"/>
  <c r="N294" i="19" s="1"/>
  <c r="N295" i="19" s="1"/>
  <c r="N296" i="19" s="1"/>
  <c r="N297" i="19" s="1"/>
  <c r="N298" i="19" s="1"/>
  <c r="N299" i="19" s="1"/>
  <c r="N300" i="19" s="1"/>
  <c r="N301" i="19" s="1"/>
  <c r="N302" i="19" s="1"/>
  <c r="N303" i="19" s="1"/>
  <c r="N304" i="19" s="1"/>
  <c r="N305" i="19" s="1"/>
  <c r="N306" i="19" s="1"/>
  <c r="N307" i="19" s="1"/>
  <c r="N308" i="19" s="1"/>
  <c r="N309" i="19" s="1"/>
  <c r="N310" i="19" s="1"/>
  <c r="N311" i="19" s="1"/>
  <c r="N312" i="19" s="1"/>
  <c r="N313" i="19" s="1"/>
  <c r="N314" i="19" s="1"/>
  <c r="N315" i="19" s="1"/>
  <c r="N316" i="19" s="1"/>
  <c r="N317" i="19" s="1"/>
  <c r="N318" i="19" s="1"/>
  <c r="N319" i="19" s="1"/>
  <c r="N320" i="19" s="1"/>
  <c r="N321" i="19" s="1"/>
  <c r="N322" i="19" s="1"/>
  <c r="N323" i="19" s="1"/>
  <c r="N324" i="19" s="1"/>
  <c r="N325" i="19" s="1"/>
  <c r="N326" i="19" s="1"/>
  <c r="N327" i="19" s="1"/>
  <c r="N328" i="19" s="1"/>
  <c r="N329" i="19" s="1"/>
  <c r="N330" i="19" s="1"/>
  <c r="N331" i="19" s="1"/>
  <c r="N332" i="19" s="1"/>
  <c r="N333" i="19" s="1"/>
  <c r="N334" i="19" s="1"/>
  <c r="N335" i="19" s="1"/>
  <c r="N336" i="19" s="1"/>
  <c r="N337" i="19" s="1"/>
  <c r="N338" i="19" s="1"/>
  <c r="N339" i="19" s="1"/>
  <c r="N340" i="19" s="1"/>
  <c r="N341" i="19" s="1"/>
  <c r="N342" i="19" s="1"/>
  <c r="N343" i="19" s="1"/>
  <c r="N344" i="19" s="1"/>
  <c r="N345" i="19" s="1"/>
  <c r="N346" i="19" s="1"/>
  <c r="N347" i="19" s="1"/>
  <c r="N348" i="19" s="1"/>
  <c r="N349" i="19" s="1"/>
  <c r="N350" i="19" s="1"/>
  <c r="N351" i="19" s="1"/>
  <c r="N352" i="19" s="1"/>
  <c r="N353" i="19" s="1"/>
  <c r="N354" i="19" s="1"/>
  <c r="N355" i="19" s="1"/>
  <c r="N356" i="19" s="1"/>
  <c r="N357" i="19" s="1"/>
  <c r="N358" i="19" s="1"/>
  <c r="N359" i="19" s="1"/>
  <c r="N360" i="19" s="1"/>
  <c r="N361" i="19" s="1"/>
  <c r="N362" i="19" s="1"/>
  <c r="N363" i="19" s="1"/>
  <c r="N364" i="19" s="1"/>
  <c r="N365" i="19" s="1"/>
  <c r="N366" i="19" s="1"/>
  <c r="N367" i="19" s="1"/>
  <c r="N368" i="19" s="1"/>
  <c r="N369" i="19" s="1"/>
  <c r="N370" i="19" s="1"/>
  <c r="N371" i="19" s="1"/>
  <c r="N372" i="19" s="1"/>
  <c r="N373" i="19" s="1"/>
  <c r="N374" i="19" s="1"/>
  <c r="N375" i="19" s="1"/>
  <c r="N376" i="19" s="1"/>
  <c r="N377" i="19" s="1"/>
  <c r="N378" i="19" s="1"/>
  <c r="N379" i="19" s="1"/>
  <c r="N380" i="19" s="1"/>
  <c r="N381" i="19" s="1"/>
  <c r="N382" i="19" s="1"/>
  <c r="N383" i="19" s="1"/>
  <c r="N384" i="19" s="1"/>
  <c r="N385" i="19" s="1"/>
  <c r="N386" i="19" s="1"/>
  <c r="N387" i="19" s="1"/>
  <c r="N388" i="19" s="1"/>
  <c r="N389" i="19" s="1"/>
  <c r="N390" i="19" s="1"/>
  <c r="N391" i="19" s="1"/>
  <c r="N392" i="19" s="1"/>
  <c r="N393" i="19" s="1"/>
  <c r="N394" i="19" s="1"/>
  <c r="N395" i="19" s="1"/>
  <c r="N396" i="19" s="1"/>
  <c r="N397" i="19" s="1"/>
  <c r="N398" i="19" s="1"/>
  <c r="N399" i="19" s="1"/>
  <c r="N400" i="19" s="1"/>
  <c r="N401" i="19" s="1"/>
  <c r="N402" i="19" s="1"/>
  <c r="N403" i="19" s="1"/>
  <c r="N404" i="19" s="1"/>
  <c r="N405" i="19" s="1"/>
  <c r="N406" i="19" s="1"/>
  <c r="N407" i="19" s="1"/>
  <c r="N408" i="19" s="1"/>
  <c r="N409" i="19" s="1"/>
  <c r="N410" i="19" s="1"/>
  <c r="N411" i="19" s="1"/>
  <c r="N412" i="19" s="1"/>
  <c r="N413" i="19" s="1"/>
  <c r="N414" i="19" s="1"/>
  <c r="N415" i="19" s="1"/>
  <c r="N416" i="19" s="1"/>
  <c r="N417" i="19" s="1"/>
  <c r="N418" i="19" s="1"/>
  <c r="N419" i="19" s="1"/>
  <c r="N420" i="19" s="1"/>
  <c r="N421" i="19" s="1"/>
  <c r="N422" i="19" s="1"/>
  <c r="N423" i="19" s="1"/>
  <c r="N424" i="19" s="1"/>
  <c r="N425" i="19" s="1"/>
  <c r="N426" i="19" s="1"/>
  <c r="N427" i="19" s="1"/>
  <c r="N428" i="19" s="1"/>
  <c r="N429" i="19" s="1"/>
  <c r="N430" i="19" s="1"/>
  <c r="N431" i="19" s="1"/>
  <c r="N432" i="19" s="1"/>
  <c r="N433" i="19" s="1"/>
  <c r="N434" i="19" s="1"/>
  <c r="N435" i="19" s="1"/>
  <c r="N436" i="19" s="1"/>
  <c r="N437" i="19" s="1"/>
  <c r="N438" i="19" s="1"/>
  <c r="N439" i="19" s="1"/>
  <c r="N440" i="19" s="1"/>
  <c r="N441" i="19" s="1"/>
  <c r="N442" i="19" s="1"/>
  <c r="N443" i="19" s="1"/>
  <c r="N444" i="19" s="1"/>
  <c r="N445" i="19" s="1"/>
  <c r="N446" i="19" s="1"/>
  <c r="N447" i="19" s="1"/>
  <c r="N448" i="19" s="1"/>
  <c r="N449" i="19" s="1"/>
  <c r="N450" i="19" s="1"/>
  <c r="N451" i="19" s="1"/>
  <c r="N452" i="19" s="1"/>
  <c r="N453" i="19" s="1"/>
  <c r="N454" i="19" s="1"/>
  <c r="N455" i="19" s="1"/>
  <c r="N456" i="19" s="1"/>
  <c r="N457" i="19" s="1"/>
  <c r="N458" i="19" s="1"/>
  <c r="N459" i="19" s="1"/>
  <c r="N460" i="19" s="1"/>
  <c r="N461" i="19" s="1"/>
  <c r="N462" i="19" s="1"/>
  <c r="N463" i="19" s="1"/>
  <c r="N464" i="19" s="1"/>
  <c r="N465" i="19" s="1"/>
  <c r="N466" i="19" s="1"/>
  <c r="N467" i="19" s="1"/>
  <c r="N468" i="19" s="1"/>
  <c r="N469" i="19" s="1"/>
  <c r="N470" i="19" s="1"/>
  <c r="N471" i="19" s="1"/>
  <c r="N472" i="19" s="1"/>
  <c r="N473" i="19" s="1"/>
  <c r="N474" i="19" s="1"/>
  <c r="N475" i="19" s="1"/>
  <c r="N476" i="19" s="1"/>
  <c r="N477" i="19" s="1"/>
  <c r="N478" i="19" s="1"/>
  <c r="N479" i="19" s="1"/>
  <c r="N480" i="19" s="1"/>
  <c r="N481" i="19" s="1"/>
  <c r="N482" i="19" s="1"/>
  <c r="N483" i="19" s="1"/>
  <c r="N484" i="19" s="1"/>
  <c r="N485" i="19" s="1"/>
  <c r="N486" i="19" s="1"/>
  <c r="N487" i="19" s="1"/>
  <c r="N488" i="19" s="1"/>
  <c r="N489" i="19" s="1"/>
  <c r="N490" i="19" s="1"/>
  <c r="N491" i="19" s="1"/>
  <c r="N492" i="19" s="1"/>
  <c r="N493" i="19" s="1"/>
  <c r="N494" i="19" s="1"/>
  <c r="N495" i="19" s="1"/>
  <c r="N496" i="19" s="1"/>
  <c r="N497" i="19" s="1"/>
  <c r="N498" i="19" s="1"/>
  <c r="N499" i="19" s="1"/>
  <c r="N500" i="19" s="1"/>
  <c r="N501" i="19" s="1"/>
  <c r="N502" i="19" s="1"/>
  <c r="N503" i="19" s="1"/>
  <c r="N504" i="19" s="1"/>
  <c r="N505" i="19" s="1"/>
  <c r="N506" i="19" s="1"/>
  <c r="N507" i="19" s="1"/>
  <c r="N508" i="19" s="1"/>
  <c r="N509" i="19" s="1"/>
  <c r="N510" i="19" s="1"/>
  <c r="N511" i="19" s="1"/>
  <c r="N512" i="19" s="1"/>
  <c r="N513" i="19" s="1"/>
  <c r="N514" i="19" s="1"/>
  <c r="N515" i="19" s="1"/>
  <c r="N516" i="19" s="1"/>
  <c r="N517" i="19" s="1"/>
  <c r="N518" i="19" s="1"/>
  <c r="N519" i="19" s="1"/>
  <c r="N520" i="19" s="1"/>
  <c r="N521" i="19" s="1"/>
  <c r="N522" i="19" s="1"/>
  <c r="N523" i="19" s="1"/>
  <c r="N524" i="19" s="1"/>
  <c r="N525" i="19" s="1"/>
  <c r="N526" i="19" s="1"/>
  <c r="N527" i="19" s="1"/>
  <c r="N528" i="19" s="1"/>
  <c r="N529" i="19" s="1"/>
  <c r="N530" i="19" s="1"/>
  <c r="N531" i="19" s="1"/>
  <c r="N532" i="19" s="1"/>
  <c r="N533" i="19" s="1"/>
  <c r="N534" i="19" s="1"/>
  <c r="N535" i="19" s="1"/>
  <c r="N536" i="19" s="1"/>
  <c r="N537" i="19" s="1"/>
  <c r="N538" i="19" s="1"/>
  <c r="N539" i="19" s="1"/>
  <c r="N540" i="19" s="1"/>
  <c r="N541" i="19" s="1"/>
  <c r="N542" i="19" s="1"/>
  <c r="N543" i="19" s="1"/>
  <c r="N544" i="19" s="1"/>
  <c r="N545" i="19" s="1"/>
  <c r="N546" i="19" s="1"/>
  <c r="N547" i="19" s="1"/>
  <c r="N548" i="19" s="1"/>
  <c r="N549" i="19" s="1"/>
  <c r="N550" i="19" s="1"/>
  <c r="N551" i="19" s="1"/>
  <c r="N552" i="19" s="1"/>
  <c r="N553" i="19" s="1"/>
  <c r="N554" i="19" s="1"/>
  <c r="N555" i="19" s="1"/>
  <c r="N556" i="19" s="1"/>
  <c r="N557" i="19" s="1"/>
  <c r="N558" i="19" s="1"/>
  <c r="N559" i="19" s="1"/>
  <c r="N560" i="19" s="1"/>
  <c r="N561" i="19" s="1"/>
  <c r="N562" i="19" s="1"/>
  <c r="N563" i="19" s="1"/>
  <c r="N564" i="19" s="1"/>
  <c r="N565" i="19" s="1"/>
  <c r="N566" i="19" s="1"/>
  <c r="N567" i="19" s="1"/>
  <c r="N568" i="19" s="1"/>
  <c r="N569" i="19" s="1"/>
  <c r="N570" i="19" s="1"/>
  <c r="N571" i="19" s="1"/>
  <c r="N572" i="19" s="1"/>
  <c r="N573" i="19" s="1"/>
  <c r="N574" i="19" s="1"/>
  <c r="N575" i="19" s="1"/>
  <c r="N576" i="19" s="1"/>
  <c r="N577" i="19" s="1"/>
  <c r="N578" i="19" s="1"/>
  <c r="N579" i="19" s="1"/>
  <c r="N580" i="19" s="1"/>
  <c r="N581" i="19" s="1"/>
  <c r="N582" i="19" s="1"/>
  <c r="N583" i="19" s="1"/>
  <c r="N584" i="19" s="1"/>
  <c r="N585" i="19" s="1"/>
  <c r="N586" i="19" s="1"/>
  <c r="N587" i="19" s="1"/>
  <c r="N588" i="19" s="1"/>
  <c r="N589" i="19" s="1"/>
  <c r="N590" i="19" s="1"/>
  <c r="N591" i="19" s="1"/>
  <c r="N592" i="19" s="1"/>
  <c r="N593" i="19" s="1"/>
  <c r="N594" i="19" s="1"/>
  <c r="N595" i="19" s="1"/>
  <c r="N596" i="19" s="1"/>
  <c r="N597" i="19" s="1"/>
  <c r="N598" i="19" s="1"/>
  <c r="N599" i="19" s="1"/>
  <c r="N600" i="19" s="1"/>
  <c r="N601" i="19" s="1"/>
  <c r="N602" i="19" s="1"/>
  <c r="N603" i="19" s="1"/>
  <c r="N604" i="19" s="1"/>
  <c r="N605" i="19" s="1"/>
  <c r="N606" i="19" s="1"/>
  <c r="N607" i="19" s="1"/>
  <c r="N608" i="19" s="1"/>
  <c r="N609" i="19" s="1"/>
  <c r="N610" i="19" s="1"/>
  <c r="N611" i="19" s="1"/>
  <c r="N612" i="19" s="1"/>
  <c r="N613" i="19" s="1"/>
  <c r="N614" i="19" s="1"/>
  <c r="N615" i="19" s="1"/>
  <c r="N616" i="19" s="1"/>
  <c r="N617" i="19" s="1"/>
  <c r="N618" i="19" s="1"/>
  <c r="N619" i="19" s="1"/>
  <c r="N620" i="19" s="1"/>
  <c r="N621" i="19" s="1"/>
  <c r="N622" i="19" s="1"/>
  <c r="N623" i="19" s="1"/>
  <c r="N624" i="19" s="1"/>
  <c r="N625" i="19" s="1"/>
  <c r="N626" i="19" s="1"/>
  <c r="N627" i="19" s="1"/>
  <c r="N628" i="19" s="1"/>
  <c r="N629" i="19" s="1"/>
  <c r="N630" i="19" s="1"/>
  <c r="N631" i="19" s="1"/>
  <c r="N632" i="19" s="1"/>
  <c r="N633" i="19" s="1"/>
  <c r="N634" i="19" s="1"/>
  <c r="N635" i="19" s="1"/>
  <c r="N636" i="19" s="1"/>
  <c r="N637" i="19" s="1"/>
  <c r="N638" i="19" s="1"/>
  <c r="N639" i="19" s="1"/>
  <c r="N640" i="19" s="1"/>
  <c r="N641" i="19" s="1"/>
  <c r="N642" i="19" s="1"/>
  <c r="N643" i="19" s="1"/>
  <c r="N644" i="19" s="1"/>
  <c r="N645" i="19" s="1"/>
  <c r="N646" i="19" s="1"/>
  <c r="N647" i="19" s="1"/>
  <c r="N648" i="19" s="1"/>
  <c r="N649" i="19" s="1"/>
  <c r="N650" i="19" s="1"/>
  <c r="N651" i="19" s="1"/>
  <c r="N652" i="19" s="1"/>
  <c r="N653" i="19" s="1"/>
  <c r="N654" i="19" s="1"/>
  <c r="N655" i="19" s="1"/>
  <c r="N656" i="19" s="1"/>
  <c r="N657" i="19" s="1"/>
  <c r="N658" i="19" s="1"/>
  <c r="N659" i="19" s="1"/>
  <c r="N660" i="19" s="1"/>
  <c r="N661" i="19" s="1"/>
  <c r="N662" i="19" s="1"/>
  <c r="N663" i="19" s="1"/>
  <c r="N664" i="19" s="1"/>
  <c r="N665" i="19" s="1"/>
  <c r="N666" i="19" s="1"/>
  <c r="N667" i="19" s="1"/>
  <c r="N668" i="19" s="1"/>
  <c r="N669" i="19" s="1"/>
  <c r="N670" i="19" s="1"/>
  <c r="N671" i="19" s="1"/>
  <c r="N672" i="19" s="1"/>
  <c r="N673" i="19" s="1"/>
  <c r="N674" i="19" s="1"/>
  <c r="N675" i="19" s="1"/>
  <c r="N676" i="19" s="1"/>
  <c r="N677" i="19" s="1"/>
  <c r="N678" i="19" s="1"/>
  <c r="N679" i="19" s="1"/>
  <c r="N680" i="19" s="1"/>
  <c r="N681" i="19" s="1"/>
  <c r="N682" i="19" s="1"/>
  <c r="N683" i="19" s="1"/>
  <c r="N684" i="19" s="1"/>
  <c r="N685" i="19" s="1"/>
  <c r="N686" i="19" s="1"/>
  <c r="N687" i="19" s="1"/>
  <c r="N688" i="19" s="1"/>
  <c r="N689" i="19" s="1"/>
  <c r="N690" i="19" s="1"/>
  <c r="N691" i="19" s="1"/>
  <c r="N692" i="19" s="1"/>
  <c r="N693" i="19" s="1"/>
  <c r="N694" i="19" s="1"/>
  <c r="N695" i="19" s="1"/>
  <c r="N696" i="19" s="1"/>
  <c r="N697" i="19" s="1"/>
  <c r="N698" i="19" s="1"/>
  <c r="N699" i="19" s="1"/>
  <c r="N700" i="19" s="1"/>
  <c r="N701" i="19" s="1"/>
  <c r="N702" i="19" s="1"/>
  <c r="N703" i="19" s="1"/>
  <c r="N704" i="19" s="1"/>
  <c r="N705" i="19" s="1"/>
  <c r="N706" i="19" s="1"/>
  <c r="N707" i="19" s="1"/>
  <c r="N708" i="19" s="1"/>
  <c r="N709" i="19" s="1"/>
  <c r="N710" i="19" s="1"/>
  <c r="N711" i="19" s="1"/>
  <c r="N712" i="19" s="1"/>
  <c r="N713" i="19" s="1"/>
  <c r="N714" i="19" s="1"/>
  <c r="N715" i="19" s="1"/>
  <c r="N716" i="19" s="1"/>
  <c r="N717" i="19" s="1"/>
  <c r="N718" i="19" s="1"/>
  <c r="N719" i="19" s="1"/>
  <c r="N720" i="19" s="1"/>
  <c r="N721" i="19" s="1"/>
  <c r="N722" i="19" s="1"/>
  <c r="N723" i="19" s="1"/>
  <c r="N724" i="19" s="1"/>
  <c r="N725" i="19" s="1"/>
  <c r="N726" i="19" s="1"/>
  <c r="N727" i="19" s="1"/>
  <c r="N728" i="19" s="1"/>
  <c r="N729" i="19" s="1"/>
  <c r="N730" i="19" s="1"/>
  <c r="N731" i="19" s="1"/>
  <c r="N732" i="19" s="1"/>
  <c r="N733" i="19" s="1"/>
  <c r="N734" i="19" s="1"/>
  <c r="N735" i="19" s="1"/>
  <c r="N736" i="19" s="1"/>
  <c r="N737" i="19" s="1"/>
  <c r="N738" i="19" s="1"/>
  <c r="N739" i="19" s="1"/>
  <c r="N740" i="19" s="1"/>
  <c r="N741" i="19" s="1"/>
  <c r="N742" i="19" s="1"/>
  <c r="N743" i="19" s="1"/>
  <c r="N744" i="19" s="1"/>
  <c r="N745" i="19" s="1"/>
  <c r="N746" i="19" s="1"/>
  <c r="N747" i="19" s="1"/>
  <c r="N748" i="19" s="1"/>
  <c r="N749" i="19" s="1"/>
  <c r="N750" i="19" s="1"/>
  <c r="N751" i="19" s="1"/>
  <c r="N752" i="19" s="1"/>
  <c r="N753" i="19" s="1"/>
  <c r="N754" i="19" s="1"/>
  <c r="N755" i="19" s="1"/>
  <c r="N756" i="19" s="1"/>
  <c r="N757" i="19" s="1"/>
  <c r="N758" i="19" s="1"/>
  <c r="N759" i="19" s="1"/>
  <c r="N760" i="19" s="1"/>
  <c r="N761" i="19" s="1"/>
  <c r="N762" i="19" s="1"/>
  <c r="N763" i="19" s="1"/>
  <c r="N764" i="19" s="1"/>
  <c r="N765" i="19" s="1"/>
  <c r="N766" i="19" s="1"/>
  <c r="N767" i="19" s="1"/>
  <c r="N768" i="19" s="1"/>
  <c r="N769" i="19" s="1"/>
  <c r="N770" i="19" s="1"/>
  <c r="N771" i="19" s="1"/>
  <c r="N772" i="19" s="1"/>
  <c r="N773" i="19" s="1"/>
  <c r="N774" i="19" s="1"/>
  <c r="N775" i="19" s="1"/>
  <c r="N776" i="19" s="1"/>
  <c r="N777" i="19" s="1"/>
  <c r="N778" i="19" s="1"/>
  <c r="N779" i="19" s="1"/>
  <c r="N780" i="19" s="1"/>
  <c r="N781" i="19" s="1"/>
  <c r="N782" i="19" s="1"/>
  <c r="N783" i="19" s="1"/>
  <c r="N784" i="19" s="1"/>
  <c r="N785" i="19" s="1"/>
  <c r="N786" i="19" s="1"/>
  <c r="N787" i="19" s="1"/>
  <c r="N788" i="19" s="1"/>
  <c r="N789" i="19" s="1"/>
  <c r="N790" i="19" s="1"/>
  <c r="N791" i="19" s="1"/>
  <c r="N792" i="19" s="1"/>
  <c r="N793" i="19" s="1"/>
  <c r="N794" i="19" s="1"/>
  <c r="N795" i="19" s="1"/>
  <c r="N796" i="19" s="1"/>
  <c r="N797" i="19" s="1"/>
  <c r="N798" i="19" s="1"/>
  <c r="N799" i="19" s="1"/>
  <c r="N800" i="19" s="1"/>
  <c r="N801" i="19" s="1"/>
  <c r="N802" i="19" s="1"/>
  <c r="N803" i="19" s="1"/>
  <c r="N804" i="19" s="1"/>
  <c r="N805" i="19" s="1"/>
  <c r="N806" i="19" s="1"/>
  <c r="N807" i="19" s="1"/>
  <c r="N808" i="19" s="1"/>
  <c r="N809" i="19" s="1"/>
  <c r="N810" i="19" s="1"/>
  <c r="N811" i="19" s="1"/>
  <c r="N812" i="19" s="1"/>
  <c r="N813" i="19" s="1"/>
  <c r="N814" i="19" s="1"/>
  <c r="N815" i="19" s="1"/>
  <c r="N816" i="19" s="1"/>
  <c r="N817" i="19" s="1"/>
  <c r="N818" i="19" s="1"/>
  <c r="N819" i="19" s="1"/>
  <c r="N820" i="19" s="1"/>
  <c r="N821" i="19" s="1"/>
  <c r="N822" i="19" s="1"/>
  <c r="N823" i="19" s="1"/>
  <c r="N824" i="19" s="1"/>
  <c r="N825" i="19" s="1"/>
  <c r="N826" i="19" s="1"/>
  <c r="N827" i="19" s="1"/>
  <c r="N828" i="19" s="1"/>
  <c r="N829" i="19" s="1"/>
  <c r="N830" i="19" s="1"/>
  <c r="N831" i="19" s="1"/>
  <c r="N832" i="19" s="1"/>
  <c r="N833" i="19" s="1"/>
  <c r="N834" i="19" s="1"/>
  <c r="N835" i="19" s="1"/>
  <c r="N836" i="19" s="1"/>
  <c r="N837" i="19" s="1"/>
  <c r="N838" i="19" s="1"/>
  <c r="N839" i="19" s="1"/>
  <c r="N840" i="19" s="1"/>
  <c r="N841" i="19" s="1"/>
  <c r="N842" i="19" s="1"/>
  <c r="N843" i="19" s="1"/>
  <c r="N844" i="19" s="1"/>
  <c r="N845" i="19" s="1"/>
  <c r="N846" i="19" s="1"/>
  <c r="N847" i="19" s="1"/>
  <c r="N848" i="19" s="1"/>
  <c r="N849" i="19" s="1"/>
  <c r="N850" i="19" s="1"/>
  <c r="N851" i="19" s="1"/>
  <c r="N852" i="19" s="1"/>
  <c r="N853" i="19" s="1"/>
  <c r="N854" i="19" s="1"/>
  <c r="N855" i="19" s="1"/>
  <c r="N856" i="19" s="1"/>
  <c r="N857" i="19" s="1"/>
  <c r="N858" i="19" s="1"/>
  <c r="N859" i="19" s="1"/>
  <c r="N860" i="19" s="1"/>
  <c r="N861" i="19" s="1"/>
  <c r="N862" i="19" s="1"/>
  <c r="N863" i="19" s="1"/>
  <c r="N864" i="19" s="1"/>
  <c r="N865" i="19" s="1"/>
  <c r="N866" i="19" s="1"/>
  <c r="N867" i="19" s="1"/>
  <c r="N868" i="19" s="1"/>
  <c r="N869" i="19" s="1"/>
  <c r="N870" i="19" s="1"/>
  <c r="N871" i="19" s="1"/>
  <c r="N872" i="19" s="1"/>
  <c r="N873" i="19" s="1"/>
  <c r="N874" i="19" s="1"/>
  <c r="N875" i="19" s="1"/>
  <c r="N876" i="19" s="1"/>
  <c r="N877" i="19" s="1"/>
  <c r="N878" i="19" s="1"/>
  <c r="N879" i="19" s="1"/>
  <c r="N880" i="19" s="1"/>
  <c r="N881" i="19" s="1"/>
  <c r="N882" i="19" s="1"/>
  <c r="N883" i="19" s="1"/>
  <c r="N884" i="19" s="1"/>
  <c r="N885" i="19" s="1"/>
  <c r="N886" i="19" s="1"/>
  <c r="N887" i="19" s="1"/>
  <c r="N888" i="19" s="1"/>
  <c r="N889" i="19" s="1"/>
  <c r="N890" i="19" s="1"/>
  <c r="N891" i="19" s="1"/>
  <c r="N892" i="19" s="1"/>
  <c r="N893" i="19" s="1"/>
  <c r="N894" i="19" s="1"/>
  <c r="N895" i="19" s="1"/>
  <c r="N896" i="19" s="1"/>
  <c r="N897" i="19" s="1"/>
  <c r="N898" i="19" s="1"/>
  <c r="N899" i="19" s="1"/>
  <c r="N900" i="19" s="1"/>
  <c r="N901" i="19" s="1"/>
  <c r="N902" i="19" s="1"/>
  <c r="N903" i="19" s="1"/>
  <c r="N904" i="19" s="1"/>
  <c r="N905" i="19" s="1"/>
  <c r="N906" i="19" s="1"/>
  <c r="N907" i="19" s="1"/>
  <c r="N908" i="19" s="1"/>
  <c r="N909" i="19" s="1"/>
  <c r="N910" i="19" s="1"/>
  <c r="N911" i="19" s="1"/>
  <c r="N912" i="19" s="1"/>
  <c r="N913" i="19" s="1"/>
  <c r="N914" i="19" s="1"/>
  <c r="N915" i="19" s="1"/>
  <c r="N916" i="19" s="1"/>
  <c r="N917" i="19" s="1"/>
  <c r="N918" i="19" s="1"/>
  <c r="N919" i="19" s="1"/>
  <c r="N920" i="19" s="1"/>
  <c r="N921" i="19" s="1"/>
  <c r="N922" i="19" s="1"/>
  <c r="N923" i="19" s="1"/>
  <c r="N924" i="19" s="1"/>
  <c r="N925" i="19" s="1"/>
  <c r="N926" i="19" s="1"/>
  <c r="N927" i="19" s="1"/>
  <c r="N928" i="19" s="1"/>
  <c r="N929" i="19" s="1"/>
  <c r="N930" i="19" s="1"/>
  <c r="N931" i="19" s="1"/>
  <c r="N932" i="19" s="1"/>
  <c r="N933" i="19" s="1"/>
  <c r="N934" i="19" s="1"/>
  <c r="N935" i="19" s="1"/>
  <c r="N936" i="19" s="1"/>
  <c r="N937" i="19" s="1"/>
  <c r="N938" i="19" s="1"/>
  <c r="N939" i="19" s="1"/>
  <c r="N940" i="19" s="1"/>
  <c r="N941" i="19" s="1"/>
  <c r="N942" i="19" s="1"/>
  <c r="N943" i="19" s="1"/>
  <c r="N944" i="19" s="1"/>
  <c r="N945" i="19" s="1"/>
  <c r="N946" i="19" s="1"/>
  <c r="N947" i="19" s="1"/>
  <c r="N948" i="19" s="1"/>
  <c r="N949" i="19" s="1"/>
  <c r="N950" i="19" s="1"/>
  <c r="N951" i="19" s="1"/>
  <c r="N952" i="19" s="1"/>
  <c r="N953" i="19" s="1"/>
  <c r="N954" i="19" s="1"/>
  <c r="N955" i="19" s="1"/>
  <c r="N956" i="19" s="1"/>
  <c r="N957" i="19" s="1"/>
  <c r="N958" i="19" s="1"/>
  <c r="N959" i="19" s="1"/>
  <c r="N960" i="19" s="1"/>
  <c r="N961" i="19" s="1"/>
  <c r="N962" i="19" s="1"/>
  <c r="N963" i="19" s="1"/>
  <c r="N964" i="19" s="1"/>
  <c r="N965" i="19" s="1"/>
  <c r="N966" i="19" s="1"/>
  <c r="N967" i="19" s="1"/>
  <c r="N968" i="19" s="1"/>
  <c r="N969" i="19" s="1"/>
  <c r="N970" i="19" s="1"/>
  <c r="N971" i="19" s="1"/>
  <c r="N972" i="19" s="1"/>
  <c r="N973" i="19" s="1"/>
  <c r="N974" i="19" s="1"/>
  <c r="N975" i="19" s="1"/>
  <c r="N976" i="19" s="1"/>
  <c r="N977" i="19" s="1"/>
  <c r="N978" i="19" s="1"/>
  <c r="N979" i="19" s="1"/>
  <c r="N980" i="19" s="1"/>
  <c r="N981" i="19" s="1"/>
  <c r="N982" i="19" s="1"/>
  <c r="N983" i="19" s="1"/>
  <c r="N984" i="19" s="1"/>
  <c r="N985" i="19" s="1"/>
  <c r="N986" i="19" s="1"/>
  <c r="N987" i="19" s="1"/>
  <c r="N988" i="19" s="1"/>
  <c r="N989" i="19" s="1"/>
  <c r="N990" i="19" s="1"/>
  <c r="N991" i="19" s="1"/>
  <c r="N992" i="19" s="1"/>
  <c r="N993" i="19" s="1"/>
  <c r="N994" i="19" s="1"/>
  <c r="N995" i="19" s="1"/>
  <c r="N996" i="19" s="1"/>
  <c r="N997" i="19" s="1"/>
  <c r="N998" i="19" s="1"/>
  <c r="N999" i="19" s="1"/>
  <c r="N1000" i="19" s="1"/>
  <c r="N1001" i="19" s="1"/>
  <c r="N1002" i="19" s="1"/>
  <c r="N1003" i="19" s="1"/>
  <c r="N1004" i="19" s="1"/>
  <c r="N1005" i="19" s="1"/>
  <c r="N1006" i="19" s="1"/>
  <c r="N1007" i="19" s="1"/>
  <c r="N1008" i="19" s="1"/>
  <c r="N1009" i="19" s="1"/>
  <c r="N1010" i="19" s="1"/>
  <c r="N1011" i="19" s="1"/>
  <c r="N1012" i="19" s="1"/>
  <c r="N1013" i="19" s="1"/>
  <c r="N1014" i="19" s="1"/>
  <c r="N1015" i="19" s="1"/>
  <c r="N1016" i="19" s="1"/>
  <c r="N1017" i="19" s="1"/>
  <c r="N1018" i="19" s="1"/>
  <c r="N1019" i="19" s="1"/>
  <c r="N1020" i="19" s="1"/>
  <c r="N1021" i="19" s="1"/>
  <c r="N1022" i="19" s="1"/>
  <c r="N1023" i="19" s="1"/>
  <c r="N1024" i="19" s="1"/>
  <c r="N1025" i="19" s="1"/>
  <c r="N1026" i="19" s="1"/>
  <c r="N1027" i="19" s="1"/>
  <c r="N1028" i="19" s="1"/>
  <c r="N1029" i="19" s="1"/>
  <c r="N1030" i="19" s="1"/>
  <c r="N1031" i="19" s="1"/>
  <c r="N1032" i="19" s="1"/>
  <c r="N1033" i="19" s="1"/>
  <c r="N1034" i="19" s="1"/>
  <c r="N1035" i="19" s="1"/>
  <c r="N1036" i="19" s="1"/>
  <c r="N1037" i="19" s="1"/>
  <c r="N1038" i="19" s="1"/>
  <c r="N1039" i="19" s="1"/>
  <c r="N1040" i="19" s="1"/>
  <c r="N1041" i="19" s="1"/>
  <c r="N1042" i="19" s="1"/>
  <c r="N1043" i="19" s="1"/>
  <c r="N1044" i="19" s="1"/>
  <c r="N1045" i="19" s="1"/>
  <c r="N1046" i="19" s="1"/>
  <c r="N1047" i="19" s="1"/>
  <c r="N1048" i="19" s="1"/>
  <c r="N1049" i="19" s="1"/>
  <c r="N1050" i="19" s="1"/>
  <c r="N1051" i="19" s="1"/>
  <c r="N1052" i="19" s="1"/>
  <c r="N1053" i="19" s="1"/>
  <c r="N1054" i="19" s="1"/>
  <c r="N1055" i="19" s="1"/>
  <c r="N1056" i="19" s="1"/>
  <c r="N1057" i="19" s="1"/>
  <c r="N1058" i="19" s="1"/>
  <c r="N1059" i="19" s="1"/>
  <c r="N1060" i="19" s="1"/>
  <c r="N1061" i="19" s="1"/>
  <c r="N1062" i="19" s="1"/>
  <c r="N1063" i="19" s="1"/>
  <c r="N1064" i="19" s="1"/>
  <c r="N1065" i="19" s="1"/>
  <c r="N1066" i="19" s="1"/>
  <c r="N1067" i="19" s="1"/>
  <c r="N1068" i="19" s="1"/>
  <c r="N1069" i="19" s="1"/>
  <c r="N1070" i="19" s="1"/>
  <c r="N1071" i="19" s="1"/>
  <c r="N1072" i="19" s="1"/>
  <c r="N1073" i="19" s="1"/>
  <c r="N1074" i="19" s="1"/>
  <c r="N1075" i="19" s="1"/>
  <c r="N1076" i="19" s="1"/>
  <c r="N1077" i="19" s="1"/>
  <c r="N1078" i="19" s="1"/>
  <c r="N1079" i="19" s="1"/>
  <c r="N1080" i="19" s="1"/>
  <c r="N1081" i="19" s="1"/>
  <c r="N1082" i="19" s="1"/>
  <c r="N1083" i="19" s="1"/>
  <c r="N1084" i="19" s="1"/>
  <c r="N1085" i="19" s="1"/>
  <c r="N1086" i="19" s="1"/>
  <c r="N1087" i="19" s="1"/>
  <c r="N1088" i="19" s="1"/>
  <c r="N1089" i="19" s="1"/>
  <c r="N1090" i="19" s="1"/>
  <c r="N1091" i="19" s="1"/>
  <c r="N1092" i="19" s="1"/>
  <c r="N1093" i="19" s="1"/>
  <c r="N1094" i="19" s="1"/>
  <c r="N1095" i="19" s="1"/>
  <c r="N1096" i="19" s="1"/>
  <c r="N1097" i="19" s="1"/>
  <c r="N1098" i="19" s="1"/>
  <c r="N1099" i="19" s="1"/>
  <c r="N1100" i="19" s="1"/>
  <c r="N1101" i="19" s="1"/>
  <c r="N1102" i="19" s="1"/>
  <c r="N1103" i="19" s="1"/>
  <c r="N1104" i="19" s="1"/>
  <c r="N1105" i="19" s="1"/>
  <c r="N1106" i="19" s="1"/>
  <c r="N1107" i="19" s="1"/>
  <c r="N1108" i="19" s="1"/>
  <c r="N1109" i="19" s="1"/>
  <c r="N1110" i="19" s="1"/>
  <c r="N1111" i="19" s="1"/>
  <c r="N1112" i="19" s="1"/>
  <c r="N1113" i="19" s="1"/>
  <c r="N1114" i="19" s="1"/>
  <c r="N1115" i="19" s="1"/>
  <c r="N1116" i="19" s="1"/>
  <c r="N1117" i="19" s="1"/>
  <c r="N1118" i="19" s="1"/>
  <c r="N1119" i="19" s="1"/>
  <c r="N1120" i="19" s="1"/>
  <c r="N1121" i="19" s="1"/>
  <c r="N1122" i="19" s="1"/>
  <c r="N1123" i="19" s="1"/>
  <c r="N1124" i="19" s="1"/>
  <c r="N1125" i="19" s="1"/>
  <c r="N1126" i="19" s="1"/>
  <c r="N1127" i="19" s="1"/>
  <c r="N1128" i="19" s="1"/>
  <c r="N1129" i="19" s="1"/>
  <c r="N1130" i="19" s="1"/>
  <c r="N1131" i="19" s="1"/>
  <c r="N1132" i="19" s="1"/>
  <c r="N1133" i="19" s="1"/>
  <c r="N1134" i="19" s="1"/>
  <c r="N1135" i="19" s="1"/>
  <c r="N1136" i="19" s="1"/>
  <c r="N1137" i="19" s="1"/>
  <c r="N1138" i="19" s="1"/>
  <c r="N1139" i="19" s="1"/>
  <c r="N1140" i="19" s="1"/>
  <c r="N1141" i="19" s="1"/>
  <c r="N1142" i="19" s="1"/>
  <c r="N1143" i="19" s="1"/>
  <c r="N1144" i="19" s="1"/>
  <c r="N1145" i="19" s="1"/>
  <c r="N1146" i="19" s="1"/>
  <c r="N1147" i="19" s="1"/>
  <c r="N1148" i="19" s="1"/>
  <c r="N1149" i="19" s="1"/>
  <c r="N1150" i="19" s="1"/>
  <c r="N1151" i="19" s="1"/>
  <c r="N1152" i="19" s="1"/>
  <c r="N1153" i="19" s="1"/>
  <c r="N1154" i="19" s="1"/>
  <c r="N1155" i="19" s="1"/>
  <c r="N1156" i="19" s="1"/>
  <c r="N1157" i="19" s="1"/>
  <c r="N1158" i="19" s="1"/>
  <c r="N1159" i="19" s="1"/>
  <c r="N1160" i="19" s="1"/>
  <c r="N1161" i="19" s="1"/>
  <c r="N1162" i="19" s="1"/>
  <c r="N1163" i="19" s="1"/>
  <c r="N1164" i="19" s="1"/>
  <c r="N1165" i="19" s="1"/>
  <c r="N1166" i="19" s="1"/>
  <c r="N1167" i="19" s="1"/>
  <c r="N1168" i="19" s="1"/>
  <c r="N1169" i="19" s="1"/>
  <c r="N1170" i="19" s="1"/>
  <c r="N1171" i="19" s="1"/>
  <c r="N1172" i="19" s="1"/>
  <c r="N1173" i="19" s="1"/>
  <c r="N1174" i="19" s="1"/>
  <c r="N1175" i="19" s="1"/>
  <c r="N1176" i="19" s="1"/>
  <c r="N1177" i="19" s="1"/>
  <c r="N1178" i="19" s="1"/>
  <c r="N1179" i="19" s="1"/>
  <c r="N1180" i="19" s="1"/>
  <c r="N1181" i="19" s="1"/>
  <c r="N1182" i="19" s="1"/>
  <c r="N1183" i="19" s="1"/>
  <c r="N1184" i="19" s="1"/>
  <c r="N1185" i="19" s="1"/>
  <c r="N1186" i="19" s="1"/>
  <c r="N1187" i="19" s="1"/>
  <c r="N1188" i="19" s="1"/>
  <c r="N1189" i="19" s="1"/>
  <c r="N1190" i="19" s="1"/>
  <c r="N1191" i="19" s="1"/>
  <c r="N1192" i="19" s="1"/>
  <c r="N1193" i="19" s="1"/>
  <c r="N1194" i="19" s="1"/>
  <c r="N1195" i="19" s="1"/>
  <c r="N1196" i="19" s="1"/>
  <c r="N1197" i="19" s="1"/>
  <c r="N1198" i="19" s="1"/>
  <c r="N1199" i="19" s="1"/>
  <c r="N1200" i="19" s="1"/>
  <c r="N1201" i="19" s="1"/>
  <c r="N1202" i="19" s="1"/>
  <c r="N1203" i="19" s="1"/>
  <c r="N1204" i="19" s="1"/>
  <c r="N1205" i="19" s="1"/>
  <c r="N1206" i="19" s="1"/>
  <c r="N1207" i="19" s="1"/>
  <c r="N1208" i="19" s="1"/>
  <c r="N1209" i="19" s="1"/>
  <c r="N1210" i="19" s="1"/>
  <c r="N1211" i="19" s="1"/>
  <c r="N1212" i="19" s="1"/>
  <c r="N1213" i="19" s="1"/>
  <c r="N1214" i="19" s="1"/>
  <c r="N1215" i="19" s="1"/>
  <c r="N1216" i="19" s="1"/>
  <c r="N1217" i="19" s="1"/>
  <c r="N1218" i="19" s="1"/>
  <c r="N1219" i="19" s="1"/>
  <c r="N1220" i="19" s="1"/>
  <c r="N1221" i="19" s="1"/>
  <c r="N1222" i="19" s="1"/>
  <c r="N1223" i="19" s="1"/>
  <c r="N1224" i="19" s="1"/>
  <c r="N1225" i="19" s="1"/>
  <c r="N1226" i="19" s="1"/>
  <c r="N1227" i="19" s="1"/>
  <c r="N1228" i="19" s="1"/>
  <c r="N1229" i="19" s="1"/>
  <c r="N1230" i="19" s="1"/>
  <c r="N1231" i="19" s="1"/>
  <c r="N1232" i="19" s="1"/>
  <c r="N1233" i="19" s="1"/>
  <c r="N1234" i="19" s="1"/>
  <c r="N1235" i="19" s="1"/>
  <c r="N1236" i="19" s="1"/>
  <c r="N1237" i="19" s="1"/>
  <c r="N1238" i="19" s="1"/>
  <c r="N1239" i="19" s="1"/>
  <c r="N1240" i="19" s="1"/>
  <c r="N1241" i="19" s="1"/>
  <c r="N1242" i="19" s="1"/>
  <c r="N1243" i="19" s="1"/>
  <c r="N1244" i="19" s="1"/>
  <c r="N1245" i="19" s="1"/>
  <c r="N1246" i="19" s="1"/>
  <c r="N1247" i="19" s="1"/>
  <c r="N1248" i="19" s="1"/>
  <c r="N1249" i="19" s="1"/>
  <c r="N1250" i="19" s="1"/>
  <c r="N1251" i="19" s="1"/>
  <c r="N1252" i="19" s="1"/>
  <c r="N1253" i="19" s="1"/>
  <c r="N1254" i="19" s="1"/>
  <c r="N1255" i="19" s="1"/>
  <c r="N1256" i="19" s="1"/>
  <c r="N1257" i="19" s="1"/>
  <c r="N1258" i="19" s="1"/>
  <c r="N1259" i="19" s="1"/>
  <c r="N1260" i="19" s="1"/>
  <c r="N1261" i="19" s="1"/>
  <c r="N1262" i="19" s="1"/>
  <c r="N1263" i="19" s="1"/>
  <c r="N1264" i="19" s="1"/>
  <c r="N1265" i="19" s="1"/>
  <c r="N1266" i="19" s="1"/>
  <c r="N1267" i="19" s="1"/>
  <c r="N1268" i="19" s="1"/>
  <c r="N1269" i="19" s="1"/>
  <c r="N1270" i="19" s="1"/>
  <c r="N1271" i="19" s="1"/>
  <c r="N1272" i="19" s="1"/>
  <c r="N1273" i="19" s="1"/>
  <c r="N1274" i="19" s="1"/>
  <c r="N1275" i="19" s="1"/>
  <c r="N1276" i="19" s="1"/>
  <c r="N1277" i="19" s="1"/>
  <c r="N1278" i="19" s="1"/>
  <c r="N1279" i="19" s="1"/>
  <c r="N1280" i="19" s="1"/>
  <c r="N1281" i="19" s="1"/>
  <c r="N1282" i="19" s="1"/>
  <c r="N1283" i="19" s="1"/>
  <c r="N1284" i="19" s="1"/>
  <c r="N1285" i="19" s="1"/>
  <c r="N1286" i="19" s="1"/>
  <c r="N1287" i="19" s="1"/>
  <c r="N1288" i="19" s="1"/>
  <c r="N1289" i="19" s="1"/>
  <c r="N1290" i="19" s="1"/>
  <c r="N1291" i="19" s="1"/>
  <c r="N1292" i="19" s="1"/>
  <c r="N1293" i="19" s="1"/>
  <c r="N1294" i="19" s="1"/>
  <c r="N1295" i="19" s="1"/>
  <c r="N1296" i="19" s="1"/>
  <c r="N1297" i="19" s="1"/>
  <c r="N1298" i="19" s="1"/>
  <c r="N1299" i="19" s="1"/>
  <c r="N1300" i="19" s="1"/>
  <c r="N1301" i="19" s="1"/>
  <c r="N1302" i="19" s="1"/>
  <c r="N1303" i="19" s="1"/>
  <c r="N1304" i="19" s="1"/>
  <c r="N1305" i="19" s="1"/>
  <c r="N1306" i="19" s="1"/>
  <c r="N1307" i="19" s="1"/>
  <c r="N1308" i="19" s="1"/>
  <c r="N1309" i="19" s="1"/>
  <c r="N1310" i="19" s="1"/>
  <c r="N1311" i="19" s="1"/>
  <c r="N1312" i="19" s="1"/>
  <c r="N1313" i="19" s="1"/>
  <c r="N1314" i="19" s="1"/>
  <c r="N1315" i="19" s="1"/>
  <c r="N1316" i="19" s="1"/>
  <c r="N1317" i="19" s="1"/>
  <c r="N1318" i="19" s="1"/>
  <c r="N1319" i="19" s="1"/>
  <c r="N1320" i="19" s="1"/>
  <c r="N1321" i="19" s="1"/>
  <c r="N1322" i="19" s="1"/>
  <c r="N1323" i="19" s="1"/>
  <c r="N1324" i="19" s="1"/>
  <c r="N1325" i="19" s="1"/>
  <c r="N1326" i="19" s="1"/>
  <c r="N1327" i="19" s="1"/>
  <c r="N1328" i="19" s="1"/>
  <c r="N1329" i="19" s="1"/>
  <c r="N1330" i="19" s="1"/>
  <c r="N1331" i="19" s="1"/>
  <c r="N1332" i="19" s="1"/>
  <c r="N1333" i="19" s="1"/>
  <c r="N1334" i="19" s="1"/>
  <c r="N1335" i="19" s="1"/>
  <c r="N1336" i="19" s="1"/>
  <c r="N1337" i="19" s="1"/>
  <c r="N1338" i="19" s="1"/>
  <c r="N1339" i="19" s="1"/>
  <c r="N1340" i="19" s="1"/>
  <c r="N1341" i="19" s="1"/>
  <c r="N1342" i="19" s="1"/>
  <c r="N1343" i="19" s="1"/>
  <c r="N1344" i="19" s="1"/>
  <c r="N1345" i="19" s="1"/>
  <c r="N1346" i="19" s="1"/>
  <c r="N1347" i="19" s="1"/>
  <c r="N1348" i="19" s="1"/>
  <c r="N1349" i="19" s="1"/>
  <c r="N1350" i="19" s="1"/>
  <c r="N1351" i="19" s="1"/>
  <c r="N1352" i="19" s="1"/>
  <c r="N1353" i="19" s="1"/>
  <c r="N1354" i="19" s="1"/>
  <c r="N1355" i="19" s="1"/>
  <c r="N1356" i="19" s="1"/>
  <c r="N1357" i="19" s="1"/>
  <c r="N1358" i="19" s="1"/>
  <c r="N1359" i="19" s="1"/>
  <c r="N1360" i="19" s="1"/>
  <c r="N1361" i="19" s="1"/>
  <c r="N1362" i="19" s="1"/>
  <c r="N1363" i="19" s="1"/>
  <c r="N1364" i="19" s="1"/>
  <c r="N1365" i="19" s="1"/>
  <c r="N1366" i="19" s="1"/>
  <c r="N1367" i="19" s="1"/>
  <c r="N1368" i="19" s="1"/>
  <c r="N1369" i="19" s="1"/>
  <c r="N1370" i="19" s="1"/>
  <c r="N1371" i="19" s="1"/>
  <c r="N1372" i="19" s="1"/>
  <c r="N1373" i="19" s="1"/>
  <c r="N1374" i="19" s="1"/>
  <c r="N1375" i="19" s="1"/>
  <c r="N1376" i="19" s="1"/>
  <c r="N1377" i="19" s="1"/>
  <c r="N1378" i="19" s="1"/>
  <c r="N1379" i="19" s="1"/>
  <c r="N1380" i="19" s="1"/>
  <c r="N1381" i="19" s="1"/>
  <c r="N1382" i="19" s="1"/>
  <c r="N1383" i="19" s="1"/>
  <c r="N1384" i="19" s="1"/>
  <c r="N1385" i="19" s="1"/>
  <c r="N1386" i="19" s="1"/>
  <c r="N1387" i="19" s="1"/>
  <c r="N1388" i="19" s="1"/>
  <c r="N1389" i="19" s="1"/>
  <c r="N1390" i="19" s="1"/>
  <c r="N1391" i="19" s="1"/>
  <c r="N1392" i="19" s="1"/>
  <c r="N1393" i="19" s="1"/>
  <c r="N1394" i="19" s="1"/>
  <c r="N1395" i="19" s="1"/>
  <c r="N1396" i="19" s="1"/>
  <c r="N1397" i="19" s="1"/>
  <c r="N1398" i="19" s="1"/>
  <c r="N1399" i="19" s="1"/>
  <c r="N1400" i="19" s="1"/>
  <c r="N1401" i="19" s="1"/>
  <c r="N1402" i="19" s="1"/>
  <c r="N1403" i="19" s="1"/>
  <c r="N1404" i="19" s="1"/>
  <c r="N1405" i="19" s="1"/>
  <c r="N1406" i="19" s="1"/>
  <c r="N1407" i="19" s="1"/>
  <c r="N1408" i="19" s="1"/>
  <c r="N1409" i="19" s="1"/>
  <c r="N1410" i="19" s="1"/>
  <c r="N1411" i="19" s="1"/>
  <c r="N1412" i="19" s="1"/>
  <c r="N1413" i="19" s="1"/>
  <c r="N1414" i="19" s="1"/>
  <c r="N1415" i="19" s="1"/>
  <c r="N1416" i="19" s="1"/>
  <c r="N1417" i="19" s="1"/>
  <c r="N1418" i="19" s="1"/>
  <c r="N1419" i="19" s="1"/>
  <c r="N1420" i="19" s="1"/>
  <c r="N1421" i="19" s="1"/>
  <c r="N1422" i="19" s="1"/>
  <c r="N1423" i="19" s="1"/>
  <c r="N1424" i="19" s="1"/>
  <c r="N1425" i="19" s="1"/>
  <c r="N1426" i="19" s="1"/>
  <c r="N1427" i="19" s="1"/>
  <c r="N1428" i="19" s="1"/>
  <c r="N1429" i="19" s="1"/>
  <c r="N1430" i="19" s="1"/>
  <c r="N1431" i="19" s="1"/>
  <c r="N1432" i="19" s="1"/>
  <c r="N1433" i="19" s="1"/>
  <c r="N1434" i="19" s="1"/>
  <c r="N1435" i="19" s="1"/>
  <c r="N1436" i="19" s="1"/>
  <c r="N1437" i="19" s="1"/>
  <c r="N1438" i="19" s="1"/>
  <c r="N1439" i="19" s="1"/>
  <c r="N1440" i="19" s="1"/>
  <c r="N1441" i="19" s="1"/>
  <c r="N1442" i="19" s="1"/>
  <c r="N1443" i="19" s="1"/>
  <c r="N1444" i="19" s="1"/>
  <c r="N1445" i="19" s="1"/>
  <c r="N1446" i="19" s="1"/>
  <c r="N1447" i="19" s="1"/>
  <c r="N1448" i="19" s="1"/>
  <c r="N1449" i="19" s="1"/>
  <c r="N1450" i="19" s="1"/>
  <c r="N1451" i="19" s="1"/>
  <c r="N1452" i="19" s="1"/>
  <c r="N1453" i="19" s="1"/>
  <c r="N1454" i="19" s="1"/>
  <c r="N1455" i="19" s="1"/>
  <c r="N1456" i="19" s="1"/>
  <c r="N1457" i="19" s="1"/>
  <c r="N1458" i="19" s="1"/>
  <c r="N1459" i="19" s="1"/>
  <c r="N1460" i="19" s="1"/>
  <c r="N1461" i="19" s="1"/>
  <c r="N1462" i="19" s="1"/>
  <c r="N1463" i="19" s="1"/>
  <c r="N1464" i="19" s="1"/>
  <c r="N1465" i="19" s="1"/>
  <c r="N1466" i="19" s="1"/>
  <c r="N1467" i="19" s="1"/>
  <c r="N1468" i="19" s="1"/>
  <c r="N1469" i="19" s="1"/>
  <c r="N1470" i="19" s="1"/>
  <c r="N1471" i="19" s="1"/>
  <c r="N1472" i="19" s="1"/>
  <c r="N1473" i="19" s="1"/>
  <c r="N1474" i="19" s="1"/>
  <c r="N1475" i="19" s="1"/>
  <c r="N1476" i="19" s="1"/>
  <c r="N1477" i="19" s="1"/>
  <c r="N1478" i="19" s="1"/>
  <c r="N1479" i="19" s="1"/>
  <c r="N1480" i="19" s="1"/>
  <c r="N1481" i="19" s="1"/>
  <c r="N1482" i="19" s="1"/>
  <c r="N1483" i="19" s="1"/>
  <c r="N1484" i="19" s="1"/>
  <c r="N1485" i="19" s="1"/>
  <c r="N1486" i="19" s="1"/>
  <c r="N1487" i="19" s="1"/>
  <c r="N1488" i="19" s="1"/>
  <c r="N1489" i="19" s="1"/>
  <c r="N1490" i="19" s="1"/>
  <c r="N1491" i="19" s="1"/>
  <c r="N1492" i="19" s="1"/>
  <c r="N1493" i="19" s="1"/>
  <c r="N1494" i="19" s="1"/>
  <c r="N1495" i="19" s="1"/>
  <c r="N1496" i="19" s="1"/>
  <c r="N1497" i="19" s="1"/>
  <c r="N1498" i="19" s="1"/>
  <c r="N1499" i="19" s="1"/>
  <c r="N1500" i="19" s="1"/>
  <c r="N1501" i="19" s="1"/>
  <c r="N1502" i="19" s="1"/>
  <c r="N1503" i="19" s="1"/>
  <c r="N1504" i="19" s="1"/>
  <c r="N1505" i="19" s="1"/>
  <c r="N1506" i="19" s="1"/>
  <c r="N1507" i="19" s="1"/>
  <c r="N1508" i="19" s="1"/>
  <c r="N1509" i="19" s="1"/>
  <c r="N1510" i="19" s="1"/>
  <c r="N1511" i="19" s="1"/>
  <c r="N1512" i="19" s="1"/>
  <c r="N1513" i="19" s="1"/>
  <c r="N1514" i="19" s="1"/>
  <c r="N1515" i="19" s="1"/>
  <c r="N1516" i="19" s="1"/>
  <c r="N1517" i="19" s="1"/>
  <c r="N1518" i="19" s="1"/>
  <c r="N1519" i="19" s="1"/>
  <c r="N1520" i="19" s="1"/>
  <c r="N1521" i="19" s="1"/>
  <c r="N1522" i="19" s="1"/>
  <c r="N1523" i="19" s="1"/>
  <c r="N1524" i="19" s="1"/>
  <c r="N1525" i="19" s="1"/>
  <c r="N1526" i="19" s="1"/>
  <c r="N1527" i="19" s="1"/>
  <c r="N1528" i="19" s="1"/>
  <c r="N1529" i="19" s="1"/>
  <c r="N1530" i="19" s="1"/>
  <c r="N1531" i="19" s="1"/>
  <c r="N1532" i="19" s="1"/>
  <c r="N1533" i="19" s="1"/>
  <c r="N1534" i="19" s="1"/>
  <c r="N1535" i="19" s="1"/>
  <c r="N1536" i="19" s="1"/>
  <c r="N1537" i="19" s="1"/>
  <c r="N1538" i="19" s="1"/>
  <c r="N1539" i="19" s="1"/>
  <c r="N1540" i="19" s="1"/>
  <c r="N1541" i="19" s="1"/>
  <c r="N1542" i="19" s="1"/>
  <c r="N1543" i="19" s="1"/>
  <c r="N1544" i="19" s="1"/>
  <c r="N1545" i="19" s="1"/>
  <c r="N1546" i="19" s="1"/>
  <c r="N1547" i="19" s="1"/>
  <c r="N1548" i="19" s="1"/>
  <c r="N1549" i="19" s="1"/>
  <c r="N1550" i="19" s="1"/>
  <c r="N1551" i="19" s="1"/>
  <c r="N1552" i="19" s="1"/>
  <c r="N1553" i="19" s="1"/>
  <c r="N1554" i="19" s="1"/>
  <c r="N1555" i="19" s="1"/>
  <c r="N1556" i="19" s="1"/>
  <c r="N1557" i="19" s="1"/>
  <c r="N1558" i="19" s="1"/>
  <c r="N1559" i="19" s="1"/>
  <c r="N1560" i="19" s="1"/>
  <c r="N1561" i="19" s="1"/>
  <c r="N1562" i="19" s="1"/>
  <c r="N1563" i="19" s="1"/>
  <c r="N1564" i="19" s="1"/>
  <c r="N1565" i="19" s="1"/>
  <c r="N1566" i="19" s="1"/>
  <c r="N1567" i="19" s="1"/>
  <c r="N1568" i="19" s="1"/>
  <c r="N1569" i="19" s="1"/>
  <c r="N1570" i="19" s="1"/>
  <c r="N1571" i="19" s="1"/>
  <c r="N1572" i="19" s="1"/>
  <c r="N1573" i="19" s="1"/>
  <c r="N1574" i="19" s="1"/>
  <c r="N1575" i="19" s="1"/>
  <c r="N1576" i="19" s="1"/>
  <c r="N1577" i="19" s="1"/>
  <c r="N1578" i="19" s="1"/>
  <c r="N1579" i="19" s="1"/>
  <c r="N1580" i="19" s="1"/>
  <c r="N1581" i="19" s="1"/>
  <c r="N1582" i="19" s="1"/>
  <c r="N1583" i="19" s="1"/>
  <c r="N1584" i="19" s="1"/>
  <c r="N1585" i="19" s="1"/>
  <c r="N1586" i="19" s="1"/>
  <c r="N1587" i="19" s="1"/>
  <c r="N1588" i="19" s="1"/>
  <c r="N1589" i="19" s="1"/>
  <c r="N1590" i="19" s="1"/>
  <c r="N1591" i="19" s="1"/>
  <c r="N1592" i="19" s="1"/>
  <c r="N1593" i="19" s="1"/>
  <c r="N1594" i="19" s="1"/>
  <c r="N1595" i="19" s="1"/>
  <c r="N1596" i="19" s="1"/>
  <c r="N1597" i="19" s="1"/>
  <c r="N1598" i="19" s="1"/>
  <c r="N1599" i="19" s="1"/>
  <c r="N1600" i="19" s="1"/>
  <c r="N1601" i="19" s="1"/>
  <c r="N1602" i="19" s="1"/>
  <c r="N1603" i="19" s="1"/>
  <c r="N1604" i="19" s="1"/>
  <c r="N1605" i="19" s="1"/>
  <c r="N1606" i="19" s="1"/>
  <c r="N1607" i="19" s="1"/>
  <c r="N1608" i="19" s="1"/>
  <c r="N1609" i="19" s="1"/>
  <c r="N1610" i="19" s="1"/>
  <c r="N1611" i="19" s="1"/>
  <c r="N1612" i="19" s="1"/>
  <c r="N1613" i="19" s="1"/>
  <c r="N1614" i="19" s="1"/>
  <c r="N1615" i="19" s="1"/>
  <c r="N1616" i="19" s="1"/>
  <c r="N1617" i="19" s="1"/>
  <c r="N1618" i="19" s="1"/>
  <c r="N1619" i="19" s="1"/>
  <c r="N1620" i="19" s="1"/>
  <c r="N1621" i="19" s="1"/>
  <c r="N1622" i="19" s="1"/>
  <c r="N1623" i="19" s="1"/>
  <c r="N1624" i="19" s="1"/>
  <c r="N1625" i="19" s="1"/>
  <c r="N1626" i="19" s="1"/>
  <c r="N1627" i="19" s="1"/>
  <c r="N1628" i="19" s="1"/>
  <c r="N1629" i="19" s="1"/>
  <c r="N1630" i="19" s="1"/>
  <c r="N1631" i="19" s="1"/>
  <c r="N1632" i="19" s="1"/>
  <c r="N1633" i="19" s="1"/>
  <c r="N1634" i="19" s="1"/>
  <c r="N1635" i="19" s="1"/>
  <c r="N1636" i="19" s="1"/>
  <c r="N1637" i="19" s="1"/>
  <c r="N1638" i="19" s="1"/>
  <c r="N1639" i="19" s="1"/>
  <c r="N1640" i="19" s="1"/>
  <c r="N1641" i="19" s="1"/>
  <c r="N1642" i="19" s="1"/>
  <c r="N1643" i="19" s="1"/>
  <c r="N1644" i="19" s="1"/>
  <c r="N1645" i="19" s="1"/>
  <c r="N1646" i="19" s="1"/>
  <c r="N1647" i="19" s="1"/>
  <c r="N1648" i="19" s="1"/>
  <c r="N1649" i="19" s="1"/>
  <c r="N1650" i="19" s="1"/>
  <c r="N1651" i="19" s="1"/>
  <c r="N1652" i="19" s="1"/>
  <c r="N1653" i="19" s="1"/>
  <c r="N1654" i="19" s="1"/>
  <c r="N1655" i="19" s="1"/>
  <c r="N1656" i="19" s="1"/>
  <c r="N1657" i="19" s="1"/>
  <c r="N1658" i="19" s="1"/>
  <c r="N1659" i="19" s="1"/>
  <c r="N1660" i="19" s="1"/>
  <c r="N1661" i="19" s="1"/>
  <c r="N1662" i="19" s="1"/>
  <c r="N1663" i="19" s="1"/>
  <c r="N1664" i="19" s="1"/>
  <c r="N1665" i="19" s="1"/>
  <c r="N1666" i="19" s="1"/>
  <c r="N1667" i="19" s="1"/>
  <c r="N1668" i="19" s="1"/>
  <c r="N1669" i="19" s="1"/>
  <c r="N1670" i="19" s="1"/>
  <c r="N1671" i="19" s="1"/>
  <c r="N1672" i="19" s="1"/>
  <c r="N1673" i="19" s="1"/>
  <c r="N1674" i="19" s="1"/>
  <c r="N1675" i="19" s="1"/>
  <c r="N1676" i="19" s="1"/>
  <c r="N1677" i="19" s="1"/>
  <c r="N1678" i="19" s="1"/>
  <c r="N1679" i="19" s="1"/>
  <c r="N1680" i="19" s="1"/>
  <c r="N1681" i="19" s="1"/>
  <c r="N1682" i="19" s="1"/>
  <c r="N1683" i="19" s="1"/>
  <c r="N1684" i="19" s="1"/>
  <c r="N1685" i="19" s="1"/>
  <c r="N1686" i="19" s="1"/>
  <c r="N1687" i="19" s="1"/>
  <c r="N1688" i="19" s="1"/>
  <c r="N1689" i="19" s="1"/>
  <c r="N1690" i="19" s="1"/>
  <c r="N1691" i="19" s="1"/>
  <c r="N1692" i="19" s="1"/>
  <c r="N1693" i="19" s="1"/>
  <c r="N1694" i="19" s="1"/>
  <c r="N1695" i="19" s="1"/>
  <c r="N1696" i="19" s="1"/>
  <c r="N1697" i="19" s="1"/>
  <c r="N1698" i="19" s="1"/>
  <c r="N1699" i="19" s="1"/>
  <c r="N1700" i="19" s="1"/>
  <c r="N1701" i="19" s="1"/>
  <c r="N1702" i="19" s="1"/>
  <c r="N1703" i="19" s="1"/>
  <c r="N1704" i="19" s="1"/>
  <c r="N1705" i="19" s="1"/>
  <c r="N1706" i="19" s="1"/>
  <c r="N1707" i="19" s="1"/>
  <c r="N1708" i="19" s="1"/>
  <c r="N1709" i="19" s="1"/>
  <c r="N1710" i="19" s="1"/>
  <c r="N1711" i="19" s="1"/>
  <c r="N1712" i="19" s="1"/>
  <c r="N1713" i="19" s="1"/>
  <c r="N1714" i="19" s="1"/>
  <c r="N1715" i="19" s="1"/>
  <c r="N1716" i="19" s="1"/>
  <c r="N1717" i="19" s="1"/>
  <c r="N1718" i="19" s="1"/>
  <c r="N1719" i="19" s="1"/>
  <c r="N1720" i="19" s="1"/>
  <c r="N1721" i="19" s="1"/>
  <c r="N1722" i="19" s="1"/>
  <c r="N1723" i="19" s="1"/>
  <c r="N1724" i="19" s="1"/>
  <c r="N1725" i="19" s="1"/>
  <c r="N1726" i="19" s="1"/>
  <c r="N1727" i="19" s="1"/>
  <c r="N1728" i="19" s="1"/>
  <c r="N1729" i="19" s="1"/>
  <c r="N1730" i="19" s="1"/>
  <c r="N1731" i="19" s="1"/>
  <c r="N1732" i="19" s="1"/>
  <c r="N1733" i="19" s="1"/>
  <c r="N1734" i="19" s="1"/>
  <c r="N1735" i="19" s="1"/>
  <c r="N1736" i="19" s="1"/>
  <c r="N1737" i="19" s="1"/>
  <c r="N1738" i="19" s="1"/>
  <c r="N1739" i="19" s="1"/>
  <c r="N1740" i="19" s="1"/>
  <c r="N1741" i="19" s="1"/>
  <c r="N1742" i="19" s="1"/>
  <c r="N1743" i="19" s="1"/>
  <c r="N1744" i="19" s="1"/>
  <c r="N1745" i="19" s="1"/>
  <c r="N1746" i="19" s="1"/>
  <c r="N1747" i="19" s="1"/>
  <c r="N1748" i="19" s="1"/>
  <c r="N1749" i="19" s="1"/>
  <c r="N1750" i="19" s="1"/>
  <c r="N1751" i="19" s="1"/>
  <c r="N1752" i="19" s="1"/>
  <c r="N1753" i="19" s="1"/>
  <c r="N1754" i="19" s="1"/>
  <c r="N1755" i="19" s="1"/>
  <c r="N1756" i="19" s="1"/>
  <c r="N1757" i="19" s="1"/>
  <c r="N1758" i="19" s="1"/>
  <c r="N1759" i="19" s="1"/>
  <c r="N1760" i="19" s="1"/>
  <c r="N1761" i="19" s="1"/>
  <c r="N1762" i="19" s="1"/>
  <c r="N1763" i="19" s="1"/>
  <c r="N1764" i="19" s="1"/>
  <c r="N1765" i="19" s="1"/>
  <c r="N1766" i="19" s="1"/>
  <c r="N1767" i="19" s="1"/>
  <c r="N1768" i="19" s="1"/>
  <c r="N1769" i="19" s="1"/>
  <c r="N1770" i="19" s="1"/>
  <c r="N1771" i="19" s="1"/>
  <c r="N1772" i="19" s="1"/>
  <c r="N1773" i="19" s="1"/>
  <c r="N1774" i="19" s="1"/>
  <c r="N1775" i="19" s="1"/>
  <c r="N1776" i="19" s="1"/>
  <c r="N1777" i="19" s="1"/>
  <c r="N1778" i="19" s="1"/>
  <c r="N1779" i="19" s="1"/>
  <c r="N1780" i="19" s="1"/>
  <c r="N1781" i="19" s="1"/>
  <c r="N1782" i="19" s="1"/>
  <c r="N1783" i="19" s="1"/>
  <c r="N1784" i="19" s="1"/>
  <c r="N1785" i="19" s="1"/>
  <c r="N1786" i="19" s="1"/>
  <c r="N1787" i="19" s="1"/>
  <c r="N1788" i="19" s="1"/>
  <c r="N1789" i="19" s="1"/>
  <c r="N1790" i="19" s="1"/>
  <c r="N1791" i="19" s="1"/>
  <c r="N1792" i="19" s="1"/>
  <c r="N1793" i="19" s="1"/>
  <c r="N1794" i="19" s="1"/>
  <c r="N1795" i="19" s="1"/>
  <c r="N1796" i="19" s="1"/>
  <c r="N1797" i="19" s="1"/>
  <c r="N1798" i="19" s="1"/>
  <c r="N1799" i="19" s="1"/>
  <c r="N1800" i="19" s="1"/>
  <c r="N1801" i="19" s="1"/>
  <c r="N1802" i="19" s="1"/>
  <c r="N1803" i="19" s="1"/>
  <c r="N1804" i="19" s="1"/>
  <c r="N1805" i="19" s="1"/>
  <c r="N1806" i="19" s="1"/>
  <c r="N1807" i="19" s="1"/>
  <c r="N1808" i="19" s="1"/>
  <c r="N1809" i="19" s="1"/>
  <c r="N1810" i="19" s="1"/>
  <c r="N1811" i="19" s="1"/>
  <c r="N1812" i="19" s="1"/>
  <c r="N1813" i="19" s="1"/>
  <c r="N1814" i="19" s="1"/>
  <c r="N1815" i="19" s="1"/>
  <c r="N1816" i="19" s="1"/>
  <c r="N1817" i="19" s="1"/>
  <c r="N1818" i="19" s="1"/>
  <c r="N1819" i="19" s="1"/>
  <c r="N1820" i="19" s="1"/>
  <c r="N1821" i="19" s="1"/>
  <c r="N1822" i="19" s="1"/>
  <c r="N1823" i="19" s="1"/>
  <c r="N1824" i="19" s="1"/>
  <c r="N1825" i="19" s="1"/>
  <c r="N1826" i="19" s="1"/>
  <c r="N1827" i="19" s="1"/>
  <c r="N1828" i="19" s="1"/>
  <c r="N1829" i="19" s="1"/>
  <c r="N1830" i="19" s="1"/>
  <c r="N1831" i="19" s="1"/>
  <c r="N1832" i="19" s="1"/>
  <c r="N1833" i="19" s="1"/>
  <c r="N1834" i="19" s="1"/>
  <c r="N1835" i="19" s="1"/>
  <c r="N1836" i="19" s="1"/>
  <c r="N1837" i="19" s="1"/>
  <c r="N1838" i="19" s="1"/>
  <c r="N1839" i="19" s="1"/>
  <c r="N1840" i="19" s="1"/>
  <c r="N1841" i="19" s="1"/>
  <c r="N1842" i="19" s="1"/>
  <c r="N1843" i="19" s="1"/>
  <c r="N1844" i="19" s="1"/>
  <c r="N1845" i="19" s="1"/>
  <c r="N1846" i="19" s="1"/>
  <c r="N1847" i="19" s="1"/>
  <c r="N1848" i="19" s="1"/>
  <c r="N1849" i="19" s="1"/>
  <c r="N1850" i="19" s="1"/>
  <c r="N1851" i="19" s="1"/>
  <c r="N1852" i="19" s="1"/>
  <c r="N1853" i="19" s="1"/>
  <c r="N1854" i="19" s="1"/>
  <c r="N1855" i="19" s="1"/>
  <c r="N1856" i="19" s="1"/>
  <c r="N1857" i="19" s="1"/>
  <c r="N1858" i="19" s="1"/>
  <c r="N1859" i="19" s="1"/>
  <c r="N1860" i="19" s="1"/>
  <c r="N1861" i="19" s="1"/>
  <c r="N1862" i="19" s="1"/>
  <c r="N1863" i="19" s="1"/>
  <c r="N1864" i="19" s="1"/>
  <c r="N1865" i="19" s="1"/>
  <c r="N1866" i="19" s="1"/>
  <c r="N1867" i="19" s="1"/>
  <c r="N1868" i="19" s="1"/>
  <c r="N1869" i="19" s="1"/>
  <c r="N1870" i="19" s="1"/>
  <c r="N1871" i="19" s="1"/>
  <c r="N1872" i="19" s="1"/>
  <c r="N1873" i="19" s="1"/>
  <c r="N1874" i="19" s="1"/>
  <c r="N1875" i="19" s="1"/>
  <c r="N1876" i="19" s="1"/>
  <c r="N1877" i="19" s="1"/>
  <c r="N1878" i="19" s="1"/>
  <c r="N1879" i="19" s="1"/>
  <c r="N1880" i="19" s="1"/>
  <c r="N1881" i="19" s="1"/>
  <c r="N1882" i="19" s="1"/>
  <c r="N1883" i="19" s="1"/>
  <c r="N1884" i="19" s="1"/>
  <c r="N1885" i="19" s="1"/>
  <c r="N1886" i="19" s="1"/>
  <c r="N1887" i="19" s="1"/>
  <c r="N1888" i="19" s="1"/>
  <c r="N1889" i="19" s="1"/>
  <c r="N1890" i="19" s="1"/>
  <c r="N1891" i="19" s="1"/>
  <c r="N1892" i="19" s="1"/>
  <c r="N1893" i="19" s="1"/>
  <c r="N1894" i="19" s="1"/>
  <c r="N1895" i="19" s="1"/>
  <c r="N1896" i="19" s="1"/>
  <c r="N1897" i="19" s="1"/>
  <c r="N1898" i="19" s="1"/>
  <c r="N1899" i="19" s="1"/>
  <c r="N1900" i="19" s="1"/>
  <c r="N1901" i="19" s="1"/>
  <c r="N1902" i="19" s="1"/>
  <c r="N1903" i="19" s="1"/>
  <c r="N1904" i="19" s="1"/>
  <c r="N1905" i="19" s="1"/>
  <c r="N1906" i="19" s="1"/>
  <c r="N1907" i="19" s="1"/>
  <c r="N1908" i="19" s="1"/>
  <c r="N1909" i="19" s="1"/>
  <c r="N1910" i="19" s="1"/>
  <c r="N1911" i="19" s="1"/>
  <c r="N1912" i="19" s="1"/>
  <c r="N1913" i="19" s="1"/>
  <c r="N1914" i="19" s="1"/>
  <c r="N1915" i="19" s="1"/>
  <c r="N1916" i="19" s="1"/>
  <c r="N1917" i="19" s="1"/>
  <c r="N1918" i="19" s="1"/>
  <c r="N1919" i="19" s="1"/>
  <c r="N1920" i="19" s="1"/>
  <c r="N1921" i="19" s="1"/>
  <c r="N1922" i="19" s="1"/>
  <c r="N1923" i="19" s="1"/>
  <c r="N1924" i="19" s="1"/>
  <c r="N1925" i="19" s="1"/>
  <c r="N1926" i="19" s="1"/>
  <c r="N1927" i="19" s="1"/>
  <c r="N1928" i="19" s="1"/>
  <c r="N1929" i="19" s="1"/>
  <c r="N1930" i="19" s="1"/>
  <c r="N1931" i="19" s="1"/>
  <c r="N1932" i="19" s="1"/>
  <c r="N1933" i="19" s="1"/>
  <c r="N1934" i="19" s="1"/>
  <c r="N1935" i="19" s="1"/>
  <c r="N1936" i="19" s="1"/>
  <c r="N1937" i="19" s="1"/>
  <c r="N1938" i="19" s="1"/>
  <c r="N1939" i="19" s="1"/>
  <c r="N1940" i="19" s="1"/>
  <c r="N1941" i="19" s="1"/>
  <c r="N1942" i="19" s="1"/>
  <c r="N1943" i="19" s="1"/>
  <c r="N1944" i="19" s="1"/>
  <c r="N1945" i="19" s="1"/>
  <c r="N1946" i="19" s="1"/>
  <c r="N1947" i="19" s="1"/>
  <c r="N1948" i="19" s="1"/>
  <c r="N1949" i="19" s="1"/>
  <c r="N1950" i="19" s="1"/>
  <c r="N1951" i="19" s="1"/>
  <c r="N1952" i="19" s="1"/>
  <c r="N1953" i="19" s="1"/>
  <c r="N1954" i="19" s="1"/>
  <c r="N1955" i="19" s="1"/>
  <c r="N1956" i="19" s="1"/>
  <c r="N1957" i="19" s="1"/>
  <c r="N1958" i="19" s="1"/>
  <c r="N1959" i="19" s="1"/>
  <c r="N1960" i="19" s="1"/>
  <c r="N1961" i="19" s="1"/>
  <c r="N1962" i="19" s="1"/>
  <c r="N1963" i="19" s="1"/>
  <c r="N1964" i="19" s="1"/>
  <c r="N1965" i="19" s="1"/>
  <c r="N1966" i="19" s="1"/>
  <c r="N1967" i="19" s="1"/>
  <c r="N1968" i="19" s="1"/>
  <c r="N1969" i="19" s="1"/>
  <c r="N1970" i="19" s="1"/>
  <c r="N1971" i="19" s="1"/>
  <c r="N1972" i="19" s="1"/>
  <c r="N1973" i="19" s="1"/>
  <c r="N1974" i="19" s="1"/>
  <c r="N1975" i="19" s="1"/>
  <c r="N1976" i="19" s="1"/>
  <c r="N1977" i="19" s="1"/>
  <c r="N1978" i="19" s="1"/>
  <c r="N1979" i="19" s="1"/>
  <c r="N1980" i="19" s="1"/>
  <c r="N1981" i="19" s="1"/>
  <c r="N1982" i="19" s="1"/>
  <c r="N1983" i="19" s="1"/>
  <c r="N1984" i="19" s="1"/>
  <c r="N1985" i="19" s="1"/>
  <c r="N1986" i="19" s="1"/>
  <c r="N1987" i="19" s="1"/>
  <c r="N1988" i="19" s="1"/>
  <c r="N1989" i="19" s="1"/>
  <c r="N1990" i="19" s="1"/>
  <c r="N1991" i="19" s="1"/>
  <c r="N1992" i="19" s="1"/>
  <c r="N1993" i="19" s="1"/>
  <c r="N1994" i="19" s="1"/>
  <c r="N1995" i="19" s="1"/>
  <c r="N1996" i="19" s="1"/>
  <c r="N1997" i="19" s="1"/>
  <c r="N1998" i="19" s="1"/>
  <c r="N1999" i="19" s="1"/>
  <c r="N2000" i="19" s="1"/>
  <c r="N2001" i="19" s="1"/>
  <c r="N2002" i="19" s="1"/>
  <c r="N2003" i="19" s="1"/>
  <c r="N2004" i="19" s="1"/>
  <c r="N2005" i="19" s="1"/>
  <c r="N2006" i="19" s="1"/>
  <c r="N2007" i="19" s="1"/>
  <c r="N2008" i="19" s="1"/>
  <c r="N2009" i="19" s="1"/>
  <c r="N2010" i="19" s="1"/>
  <c r="N2011" i="19" s="1"/>
  <c r="N2012" i="19" s="1"/>
  <c r="N2013" i="19" s="1"/>
  <c r="N2014" i="19" s="1"/>
  <c r="N2015" i="19" s="1"/>
  <c r="N2016" i="19" s="1"/>
  <c r="N2017" i="19" s="1"/>
  <c r="N2018" i="19" s="1"/>
  <c r="N2019" i="19" s="1"/>
  <c r="N2020" i="19" s="1"/>
  <c r="N2021" i="19" s="1"/>
  <c r="N2022" i="19" s="1"/>
  <c r="N2023" i="19" s="1"/>
  <c r="N2024" i="19" s="1"/>
  <c r="N2025" i="19" s="1"/>
  <c r="N2026" i="19" s="1"/>
  <c r="N2027" i="19" s="1"/>
  <c r="N2028" i="19" s="1"/>
  <c r="N2029" i="19" s="1"/>
  <c r="N2030" i="19" s="1"/>
  <c r="N2031" i="19" s="1"/>
  <c r="N2032" i="19" s="1"/>
  <c r="N2033" i="19" s="1"/>
  <c r="N2034" i="19" s="1"/>
  <c r="N2035" i="19" s="1"/>
  <c r="N2036" i="19" s="1"/>
  <c r="N2037" i="19" s="1"/>
  <c r="N2038" i="19" s="1"/>
  <c r="N2039" i="19" s="1"/>
  <c r="N2040" i="19" s="1"/>
  <c r="N2041" i="19" s="1"/>
  <c r="N2042" i="19" s="1"/>
  <c r="N2043" i="19" s="1"/>
  <c r="N2044" i="19" s="1"/>
  <c r="N2045" i="19" s="1"/>
  <c r="N2046" i="19" s="1"/>
  <c r="N2047" i="19" s="1"/>
  <c r="N2048" i="19" s="1"/>
  <c r="N2049" i="19" s="1"/>
  <c r="N2050" i="19" s="1"/>
  <c r="N2051" i="19" s="1"/>
  <c r="N2052" i="19" s="1"/>
  <c r="N2053" i="19" s="1"/>
  <c r="N2054" i="19" s="1"/>
  <c r="N2055" i="19" s="1"/>
  <c r="N2056" i="19" s="1"/>
  <c r="N2057" i="19" s="1"/>
  <c r="N2058" i="19" s="1"/>
  <c r="N2059" i="19" s="1"/>
  <c r="N2060" i="19" s="1"/>
  <c r="N2061" i="19" s="1"/>
  <c r="N2062" i="19" s="1"/>
  <c r="N2063" i="19" s="1"/>
  <c r="N2064" i="19" s="1"/>
  <c r="N2065" i="19" s="1"/>
  <c r="N2066" i="19" s="1"/>
  <c r="N2067" i="19" s="1"/>
  <c r="N2068" i="19" s="1"/>
  <c r="N2069" i="19" s="1"/>
  <c r="N2070" i="19" s="1"/>
  <c r="N2071" i="19" s="1"/>
  <c r="N2072" i="19" s="1"/>
  <c r="N2073" i="19" s="1"/>
  <c r="N2074" i="19" s="1"/>
  <c r="N2075" i="19" s="1"/>
  <c r="N2076" i="19" s="1"/>
  <c r="N2077" i="19" s="1"/>
  <c r="N2078" i="19" s="1"/>
  <c r="N2079" i="19" s="1"/>
  <c r="N2080" i="19" s="1"/>
  <c r="N2081" i="19" s="1"/>
  <c r="N2082" i="19" s="1"/>
  <c r="N2083" i="19" s="1"/>
  <c r="N2084" i="19" s="1"/>
  <c r="N2085" i="19" s="1"/>
  <c r="N2086" i="19" s="1"/>
  <c r="N2087" i="19" s="1"/>
  <c r="N2088" i="19" s="1"/>
  <c r="N2089" i="19" s="1"/>
  <c r="N2090" i="19" s="1"/>
  <c r="N2091" i="19" s="1"/>
  <c r="N2092" i="19" s="1"/>
  <c r="N2093" i="19" s="1"/>
  <c r="N2094" i="19" s="1"/>
  <c r="N2095" i="19" s="1"/>
  <c r="N2096" i="19" s="1"/>
  <c r="N2097" i="19" s="1"/>
  <c r="N2098" i="19" s="1"/>
  <c r="N2099" i="19" s="1"/>
  <c r="N2100" i="19" s="1"/>
  <c r="N2101" i="19" s="1"/>
  <c r="N2102" i="19" s="1"/>
  <c r="N2103" i="19" s="1"/>
  <c r="N2104" i="19" s="1"/>
  <c r="N2105" i="19" s="1"/>
  <c r="N2106" i="19" s="1"/>
  <c r="N2107" i="19" s="1"/>
  <c r="N2108" i="19" s="1"/>
  <c r="N2109" i="19" s="1"/>
  <c r="N2110" i="19" s="1"/>
  <c r="N2111" i="19" s="1"/>
  <c r="N2112" i="19" s="1"/>
  <c r="N2113" i="19" s="1"/>
  <c r="N2114" i="19" s="1"/>
  <c r="N2115" i="19" s="1"/>
  <c r="N2116" i="19" s="1"/>
  <c r="N2117" i="19" s="1"/>
  <c r="N2118" i="19" s="1"/>
  <c r="N2119" i="19" s="1"/>
  <c r="N2120" i="19" s="1"/>
  <c r="N2121" i="19" s="1"/>
  <c r="N2122" i="19" s="1"/>
  <c r="N2123" i="19" s="1"/>
  <c r="N2124" i="19" s="1"/>
  <c r="N2125" i="19" s="1"/>
  <c r="N2126" i="19" s="1"/>
  <c r="N2127" i="19" s="1"/>
  <c r="N2128" i="19" s="1"/>
  <c r="N2129" i="19" s="1"/>
  <c r="N2130" i="19" s="1"/>
  <c r="N2131" i="19" s="1"/>
  <c r="N2132" i="19" s="1"/>
  <c r="N2133" i="19" s="1"/>
  <c r="N2134" i="19" s="1"/>
  <c r="N2135" i="19" s="1"/>
  <c r="N2136" i="19" s="1"/>
  <c r="N2137" i="19" s="1"/>
  <c r="N2138" i="19" s="1"/>
  <c r="N2139" i="19" s="1"/>
  <c r="N2140" i="19" s="1"/>
  <c r="N2141" i="19" s="1"/>
  <c r="N2142" i="19" s="1"/>
  <c r="N2143" i="19" s="1"/>
  <c r="N2144" i="19" s="1"/>
  <c r="N2145" i="19" s="1"/>
  <c r="N2146" i="19" s="1"/>
  <c r="N2147" i="19" s="1"/>
  <c r="N2148" i="19" s="1"/>
  <c r="N2149" i="19" s="1"/>
  <c r="N2150" i="19" s="1"/>
  <c r="N2151" i="19" s="1"/>
  <c r="N2152" i="19" s="1"/>
  <c r="N2153" i="19" s="1"/>
  <c r="N2154" i="19" s="1"/>
  <c r="N2155" i="19" s="1"/>
  <c r="N2156" i="19" s="1"/>
  <c r="N2157" i="19" s="1"/>
  <c r="N2158" i="19" s="1"/>
  <c r="N2159" i="19" s="1"/>
  <c r="N2160" i="19" s="1"/>
  <c r="N2161" i="19" s="1"/>
  <c r="N2162" i="19" s="1"/>
  <c r="N2163" i="19" s="1"/>
  <c r="N2164" i="19" s="1"/>
  <c r="N2165" i="19" s="1"/>
  <c r="N2166" i="19" s="1"/>
  <c r="N2167" i="19" s="1"/>
  <c r="N2168" i="19" s="1"/>
  <c r="N2169" i="19" s="1"/>
  <c r="N2170" i="19" s="1"/>
  <c r="N2171" i="19" s="1"/>
  <c r="N2172" i="19" s="1"/>
  <c r="N2173" i="19" s="1"/>
  <c r="N2174" i="19" s="1"/>
  <c r="N2175" i="19" s="1"/>
  <c r="N2176" i="19" s="1"/>
  <c r="N2177" i="19" s="1"/>
  <c r="N2178" i="19" s="1"/>
  <c r="N2179" i="19" s="1"/>
  <c r="N2180" i="19" s="1"/>
  <c r="N2181" i="19" s="1"/>
  <c r="N2182" i="19" s="1"/>
  <c r="N2183" i="19" s="1"/>
  <c r="N2184" i="19" s="1"/>
  <c r="N2185" i="19" s="1"/>
  <c r="N2186" i="19" s="1"/>
  <c r="N2187" i="19" s="1"/>
  <c r="N2188" i="19" s="1"/>
  <c r="N2189" i="19" s="1"/>
  <c r="N2190" i="19" s="1"/>
  <c r="N2191" i="19" s="1"/>
  <c r="N2192" i="19" s="1"/>
  <c r="N2193" i="19" s="1"/>
  <c r="N2194" i="19" s="1"/>
  <c r="N2195" i="19" s="1"/>
  <c r="N2196" i="19" s="1"/>
  <c r="N2197" i="19" s="1"/>
  <c r="N2198" i="19" s="1"/>
  <c r="N2199" i="19" s="1"/>
  <c r="N2200" i="19" s="1"/>
  <c r="N2201" i="19" s="1"/>
  <c r="N2202" i="19" s="1"/>
  <c r="N2203" i="19" s="1"/>
  <c r="N2204" i="19" s="1"/>
  <c r="N2205" i="19" s="1"/>
  <c r="N2206" i="19" s="1"/>
  <c r="N2207" i="19" s="1"/>
  <c r="N2208" i="19" s="1"/>
  <c r="N2209" i="19" s="1"/>
  <c r="N2210" i="19" s="1"/>
  <c r="N2211" i="19" s="1"/>
  <c r="N2212" i="19" s="1"/>
  <c r="N2213" i="19" s="1"/>
  <c r="N2214" i="19" s="1"/>
  <c r="N2215" i="19" s="1"/>
  <c r="N2216" i="19" s="1"/>
  <c r="N2217" i="19" s="1"/>
  <c r="N2218" i="19" s="1"/>
  <c r="N2219" i="19" s="1"/>
  <c r="N2220" i="19" s="1"/>
  <c r="N2221" i="19" s="1"/>
  <c r="N2222" i="19" s="1"/>
  <c r="N2223" i="19" s="1"/>
  <c r="N2224" i="19" s="1"/>
  <c r="N2225" i="19" s="1"/>
  <c r="N2226" i="19" s="1"/>
  <c r="N2227" i="19" s="1"/>
  <c r="N2228" i="19" s="1"/>
  <c r="N2229" i="19" s="1"/>
  <c r="N2230" i="19" s="1"/>
  <c r="N2231" i="19" s="1"/>
  <c r="N2232" i="19" s="1"/>
  <c r="N2233" i="19" s="1"/>
  <c r="N2234" i="19" s="1"/>
  <c r="N2235" i="19" s="1"/>
  <c r="N2236" i="19" s="1"/>
  <c r="N2237" i="19" s="1"/>
  <c r="N2238" i="19" s="1"/>
  <c r="N2239" i="19" s="1"/>
  <c r="N2240" i="19" s="1"/>
  <c r="N2241" i="19" s="1"/>
  <c r="N2242" i="19" s="1"/>
  <c r="N2243" i="19" s="1"/>
  <c r="N2244" i="19" s="1"/>
  <c r="N2245" i="19" s="1"/>
  <c r="N2246" i="19" s="1"/>
  <c r="N2247" i="19" s="1"/>
  <c r="N2248" i="19" s="1"/>
  <c r="N2249" i="19" s="1"/>
  <c r="N2250" i="19" s="1"/>
  <c r="N2251" i="19" s="1"/>
  <c r="N2252" i="19" s="1"/>
  <c r="N2253" i="19" s="1"/>
  <c r="N2254" i="19" s="1"/>
  <c r="N2255" i="19" s="1"/>
  <c r="N2256" i="19" s="1"/>
  <c r="N2257" i="19" s="1"/>
  <c r="N2258" i="19" s="1"/>
  <c r="N2259" i="19" s="1"/>
  <c r="N2260" i="19" s="1"/>
  <c r="N2261" i="19" s="1"/>
  <c r="N2262" i="19" s="1"/>
  <c r="N2263" i="19" s="1"/>
  <c r="N2264" i="19" s="1"/>
  <c r="N2265" i="19" s="1"/>
  <c r="N2266" i="19" s="1"/>
  <c r="N2267" i="19" s="1"/>
  <c r="N2268" i="19" s="1"/>
  <c r="N2269" i="19" s="1"/>
  <c r="N2270" i="19" s="1"/>
  <c r="N2271" i="19" s="1"/>
  <c r="N2272" i="19" s="1"/>
  <c r="N2273" i="19" s="1"/>
  <c r="N2274" i="19" s="1"/>
  <c r="N2275" i="19" s="1"/>
  <c r="N2276" i="19" s="1"/>
  <c r="N2277" i="19" s="1"/>
  <c r="N2278" i="19" s="1"/>
  <c r="N2279" i="19" s="1"/>
  <c r="N2280" i="19" s="1"/>
  <c r="N2281" i="19" s="1"/>
  <c r="N2282" i="19" s="1"/>
  <c r="N2283" i="19" s="1"/>
  <c r="N2284" i="19" s="1"/>
  <c r="N2285" i="19" s="1"/>
  <c r="N2286" i="19" s="1"/>
  <c r="N2287" i="19" s="1"/>
  <c r="N2288" i="19" s="1"/>
  <c r="N2289" i="19" s="1"/>
  <c r="N2290" i="19" s="1"/>
  <c r="N2291" i="19" s="1"/>
  <c r="N2292" i="19" s="1"/>
  <c r="N2293" i="19" s="1"/>
  <c r="N2294" i="19" s="1"/>
  <c r="N2295" i="19" s="1"/>
  <c r="N2296" i="19" s="1"/>
  <c r="N2297" i="19" s="1"/>
  <c r="N2298" i="19" s="1"/>
  <c r="N2299" i="19" s="1"/>
  <c r="N2300" i="19" s="1"/>
  <c r="N2301" i="19" s="1"/>
  <c r="N2302" i="19" s="1"/>
  <c r="N2303" i="19" s="1"/>
  <c r="N2304" i="19" s="1"/>
  <c r="N2305" i="19" s="1"/>
  <c r="N2306" i="19" s="1"/>
  <c r="N2307" i="19" s="1"/>
  <c r="N2308" i="19" s="1"/>
  <c r="N2309" i="19" s="1"/>
  <c r="N2310" i="19" s="1"/>
  <c r="N2311" i="19" s="1"/>
  <c r="N2312" i="19" s="1"/>
  <c r="N2313" i="19" s="1"/>
  <c r="N2314" i="19" s="1"/>
  <c r="N2315" i="19" s="1"/>
  <c r="N2316" i="19" s="1"/>
  <c r="N2317" i="19" s="1"/>
  <c r="N2318" i="19" s="1"/>
  <c r="N2319" i="19" s="1"/>
  <c r="N2320" i="19" s="1"/>
  <c r="N2321" i="19" s="1"/>
  <c r="N2322" i="19" s="1"/>
  <c r="N2323" i="19" s="1"/>
  <c r="N2324" i="19" s="1"/>
  <c r="N2325" i="19" s="1"/>
  <c r="N2326" i="19" s="1"/>
  <c r="N2327" i="19" s="1"/>
  <c r="N2328" i="19" s="1"/>
  <c r="N2329" i="19" s="1"/>
  <c r="N2330" i="19" s="1"/>
  <c r="N2331" i="19" s="1"/>
  <c r="N2332" i="19" s="1"/>
  <c r="N2333" i="19" s="1"/>
  <c r="N2334" i="19" s="1"/>
  <c r="N2335" i="19" s="1"/>
  <c r="N2336" i="19" s="1"/>
  <c r="N2337" i="19" s="1"/>
  <c r="N2338" i="19" s="1"/>
  <c r="N2339" i="19" s="1"/>
  <c r="N2340" i="19" s="1"/>
  <c r="N2341" i="19" s="1"/>
  <c r="N2342" i="19" s="1"/>
  <c r="N2343" i="19" s="1"/>
  <c r="N2344" i="19" s="1"/>
  <c r="N2345" i="19" s="1"/>
  <c r="N2346" i="19" s="1"/>
  <c r="N2347" i="19" s="1"/>
  <c r="N2348" i="19" s="1"/>
  <c r="N2349" i="19" s="1"/>
  <c r="N2350" i="19" s="1"/>
  <c r="N2351" i="19" s="1"/>
  <c r="N2352" i="19" s="1"/>
  <c r="N2353" i="19" s="1"/>
  <c r="N2354" i="19" s="1"/>
  <c r="N2355" i="19" s="1"/>
  <c r="N2356" i="19" s="1"/>
  <c r="N2357" i="19" s="1"/>
  <c r="N2358" i="19" s="1"/>
  <c r="N2359" i="19" s="1"/>
  <c r="N2360" i="19" s="1"/>
  <c r="N2361" i="19" s="1"/>
  <c r="N2362" i="19" s="1"/>
  <c r="N2363" i="19" s="1"/>
  <c r="N2364" i="19" s="1"/>
  <c r="N2365" i="19" s="1"/>
  <c r="N2366" i="19" s="1"/>
  <c r="N2367" i="19" s="1"/>
  <c r="N2368" i="19" s="1"/>
  <c r="N2369" i="19" s="1"/>
  <c r="N2370" i="19" s="1"/>
  <c r="N2371" i="19" s="1"/>
  <c r="N2372" i="19" s="1"/>
  <c r="N2373" i="19" s="1"/>
  <c r="N2374" i="19" s="1"/>
  <c r="N2375" i="19" s="1"/>
  <c r="N2376" i="19" s="1"/>
  <c r="N2377" i="19" s="1"/>
  <c r="N2378" i="19" s="1"/>
  <c r="N2379" i="19" s="1"/>
  <c r="N2380" i="19" s="1"/>
  <c r="N2381" i="19" s="1"/>
  <c r="N2382" i="19" s="1"/>
  <c r="N2383" i="19" s="1"/>
  <c r="N2384" i="19" s="1"/>
  <c r="N2385" i="19" s="1"/>
  <c r="N2386" i="19" s="1"/>
  <c r="N2387" i="19" s="1"/>
  <c r="N2388" i="19" s="1"/>
  <c r="N2389" i="19" s="1"/>
  <c r="N2390" i="19" s="1"/>
  <c r="N2391" i="19" s="1"/>
  <c r="N2392" i="19" s="1"/>
  <c r="N2393" i="19" s="1"/>
  <c r="N2394" i="19" s="1"/>
  <c r="N2395" i="19" s="1"/>
  <c r="N2396" i="19" s="1"/>
  <c r="N2397" i="19" s="1"/>
  <c r="N2398" i="19" s="1"/>
  <c r="N2399" i="19" s="1"/>
  <c r="N2400" i="19" s="1"/>
  <c r="N2401" i="19" s="1"/>
  <c r="N2402" i="19" s="1"/>
  <c r="N2403" i="19" s="1"/>
  <c r="N2404" i="19" s="1"/>
  <c r="N2405" i="19" s="1"/>
  <c r="N2406" i="19" s="1"/>
  <c r="N2407" i="19" s="1"/>
  <c r="N2408" i="19" s="1"/>
  <c r="N2409" i="19" s="1"/>
  <c r="N2410" i="19" s="1"/>
  <c r="N2411" i="19" s="1"/>
  <c r="N2412" i="19" s="1"/>
  <c r="N2413" i="19" s="1"/>
  <c r="N2414" i="19" s="1"/>
  <c r="N2415" i="19" s="1"/>
  <c r="N2416" i="19" s="1"/>
  <c r="N2417" i="19" s="1"/>
  <c r="N2418" i="19" s="1"/>
  <c r="N2419" i="19" s="1"/>
  <c r="N2420" i="19" s="1"/>
  <c r="N2421" i="19" s="1"/>
  <c r="N2422" i="19" s="1"/>
  <c r="N2423" i="19" s="1"/>
  <c r="N2424" i="19" s="1"/>
  <c r="N2425" i="19" s="1"/>
  <c r="N2426" i="19" s="1"/>
  <c r="N2427" i="19" s="1"/>
  <c r="N2428" i="19" s="1"/>
  <c r="N2429" i="19" s="1"/>
  <c r="N2430" i="19" s="1"/>
  <c r="N2431" i="19" s="1"/>
  <c r="N2432" i="19" s="1"/>
  <c r="N2433" i="19" s="1"/>
  <c r="N2434" i="19" s="1"/>
  <c r="N2435" i="19" s="1"/>
  <c r="N2436" i="19" s="1"/>
  <c r="N2437" i="19" s="1"/>
  <c r="N2438" i="19" s="1"/>
  <c r="N2439" i="19" s="1"/>
  <c r="N2440" i="19" s="1"/>
  <c r="N2441" i="19" s="1"/>
  <c r="N2442" i="19" s="1"/>
  <c r="N2443" i="19" s="1"/>
  <c r="N2444" i="19" s="1"/>
  <c r="N2445" i="19" s="1"/>
  <c r="N2446" i="19" s="1"/>
  <c r="N2447" i="19" s="1"/>
  <c r="N2448" i="19" s="1"/>
  <c r="N2449" i="19" s="1"/>
  <c r="N2450" i="19" s="1"/>
  <c r="N2451" i="19" s="1"/>
  <c r="N2452" i="19" s="1"/>
  <c r="N2453" i="19" s="1"/>
  <c r="N2454" i="19" s="1"/>
  <c r="N2455" i="19" s="1"/>
  <c r="N2456" i="19" s="1"/>
  <c r="N2457" i="19" s="1"/>
  <c r="N2458" i="19" s="1"/>
  <c r="N2459" i="19" s="1"/>
  <c r="N2460" i="19" s="1"/>
  <c r="N2461" i="19" s="1"/>
  <c r="N2462" i="19" s="1"/>
  <c r="N2463" i="19" s="1"/>
  <c r="N2464" i="19" s="1"/>
  <c r="N2465" i="19" s="1"/>
  <c r="N2466" i="19" s="1"/>
  <c r="N2467" i="19" s="1"/>
  <c r="N2468" i="19" s="1"/>
  <c r="N2469" i="19" s="1"/>
  <c r="N2470" i="19" s="1"/>
  <c r="N2471" i="19" s="1"/>
  <c r="N2472" i="19" s="1"/>
  <c r="N2473" i="19" s="1"/>
  <c r="N2474" i="19" s="1"/>
  <c r="N2475" i="19" s="1"/>
  <c r="N2476" i="19" s="1"/>
  <c r="N2477" i="19" s="1"/>
  <c r="N2478" i="19" s="1"/>
  <c r="N2479" i="19" s="1"/>
  <c r="N2480" i="19" s="1"/>
  <c r="N2481" i="19" s="1"/>
  <c r="N2482" i="19" s="1"/>
  <c r="N2483" i="19" s="1"/>
  <c r="N2484" i="19" s="1"/>
  <c r="N2485" i="19" s="1"/>
  <c r="N2486" i="19" s="1"/>
  <c r="N2487" i="19" s="1"/>
  <c r="N2488" i="19" s="1"/>
  <c r="N2489" i="19" s="1"/>
  <c r="N2490" i="19" s="1"/>
  <c r="N2491" i="19" s="1"/>
  <c r="N2492" i="19" s="1"/>
  <c r="N2493" i="19" s="1"/>
  <c r="N2494" i="19" s="1"/>
  <c r="N2495" i="19" s="1"/>
  <c r="N2496" i="19" s="1"/>
  <c r="N2497" i="19" s="1"/>
  <c r="N2498" i="19" s="1"/>
  <c r="N2499" i="19" s="1"/>
  <c r="N2500" i="19" s="1"/>
  <c r="N2501" i="19" s="1"/>
  <c r="N2502" i="19" s="1"/>
  <c r="N2503" i="19" s="1"/>
  <c r="N2504" i="19" s="1"/>
  <c r="N2505" i="19" s="1"/>
  <c r="N2506" i="19" s="1"/>
  <c r="N2507" i="19" s="1"/>
  <c r="N2508" i="19" s="1"/>
  <c r="N2509" i="19" s="1"/>
  <c r="N2510" i="19" s="1"/>
  <c r="N2511" i="19" s="1"/>
  <c r="N2512" i="19" s="1"/>
  <c r="N2513" i="19" s="1"/>
  <c r="N2514" i="19" s="1"/>
  <c r="N2515" i="19" s="1"/>
  <c r="N2516" i="19" s="1"/>
  <c r="N2517" i="19" s="1"/>
  <c r="N2518" i="19" s="1"/>
  <c r="N2519" i="19" s="1"/>
  <c r="N2520" i="19" s="1"/>
  <c r="N2521" i="19" s="1"/>
  <c r="N2522" i="19" s="1"/>
  <c r="N2523" i="19" s="1"/>
  <c r="N2524" i="19" s="1"/>
  <c r="N2525" i="19" s="1"/>
  <c r="N2526" i="19" s="1"/>
  <c r="N2527" i="19" s="1"/>
  <c r="N2528" i="19" s="1"/>
  <c r="N2529" i="19" s="1"/>
  <c r="N2530" i="19" s="1"/>
  <c r="N2531" i="19" s="1"/>
  <c r="N2532" i="19" s="1"/>
  <c r="N2533" i="19" s="1"/>
  <c r="N2534" i="19" s="1"/>
  <c r="N2535" i="19" s="1"/>
  <c r="N2536" i="19" s="1"/>
  <c r="N2537" i="19" s="1"/>
  <c r="N2538" i="19" s="1"/>
  <c r="N2539" i="19" s="1"/>
  <c r="N2540" i="19" s="1"/>
  <c r="N2541" i="19" s="1"/>
  <c r="N2542" i="19" s="1"/>
  <c r="N2543" i="19" s="1"/>
  <c r="N2544" i="19" s="1"/>
  <c r="N2545" i="19" s="1"/>
  <c r="N2546" i="19" s="1"/>
  <c r="N2547" i="19" s="1"/>
  <c r="N2548" i="19" s="1"/>
  <c r="N2549" i="19" s="1"/>
  <c r="N2550" i="19" s="1"/>
  <c r="N2551" i="19" s="1"/>
  <c r="N2552" i="19" s="1"/>
  <c r="N2553" i="19" s="1"/>
  <c r="N2554" i="19" s="1"/>
  <c r="N2555" i="19" s="1"/>
  <c r="N2556" i="19" s="1"/>
  <c r="N2557" i="19" s="1"/>
  <c r="N2558" i="19" s="1"/>
  <c r="N2559" i="19" s="1"/>
  <c r="N2560" i="19" s="1"/>
  <c r="N2561" i="19" s="1"/>
  <c r="N2562" i="19" s="1"/>
  <c r="N2563" i="19" s="1"/>
  <c r="N2564" i="19" s="1"/>
  <c r="N2565" i="19" s="1"/>
  <c r="N2566" i="19" s="1"/>
  <c r="N2567" i="19" s="1"/>
  <c r="N2568" i="19" s="1"/>
  <c r="N2569" i="19" s="1"/>
  <c r="N2570" i="19" s="1"/>
  <c r="N2571" i="19" s="1"/>
  <c r="N2572" i="19" s="1"/>
  <c r="N2573" i="19" s="1"/>
  <c r="N2574" i="19" s="1"/>
  <c r="N2575" i="19" s="1"/>
  <c r="N2576" i="19" s="1"/>
  <c r="N2577" i="19" s="1"/>
  <c r="N2578" i="19" s="1"/>
  <c r="N2579" i="19" s="1"/>
  <c r="N2580" i="19" s="1"/>
  <c r="N2581" i="19" s="1"/>
  <c r="N2582" i="19" s="1"/>
  <c r="N2583" i="19" s="1"/>
  <c r="N2584" i="19" s="1"/>
  <c r="N2585" i="19" s="1"/>
  <c r="N2586" i="19" s="1"/>
  <c r="N2587" i="19" s="1"/>
  <c r="N2588" i="19" s="1"/>
  <c r="N2589" i="19" s="1"/>
  <c r="N2590" i="19" s="1"/>
  <c r="N2591" i="19" s="1"/>
  <c r="N2592" i="19" s="1"/>
  <c r="N2593" i="19" s="1"/>
  <c r="N2594" i="19" s="1"/>
  <c r="N2595" i="19" s="1"/>
  <c r="N2596" i="19" s="1"/>
  <c r="N2597" i="19" s="1"/>
  <c r="N2598" i="19" s="1"/>
  <c r="N2599" i="19" s="1"/>
  <c r="N2600" i="19" s="1"/>
  <c r="N2601" i="19" s="1"/>
  <c r="N2602" i="19" s="1"/>
  <c r="N2603" i="19" s="1"/>
  <c r="N2604" i="19" s="1"/>
  <c r="N2605" i="19" s="1"/>
  <c r="N2606" i="19" s="1"/>
  <c r="N2607" i="19" s="1"/>
  <c r="N2608" i="19" s="1"/>
  <c r="N2609" i="19" s="1"/>
  <c r="N2610" i="19" s="1"/>
  <c r="N2611" i="19" s="1"/>
  <c r="N2612" i="19" s="1"/>
  <c r="N2613" i="19" s="1"/>
  <c r="N2614" i="19" s="1"/>
  <c r="N2615" i="19" s="1"/>
  <c r="N2616" i="19" s="1"/>
  <c r="N2617" i="19" s="1"/>
  <c r="N2618" i="19" s="1"/>
  <c r="N2619" i="19" s="1"/>
  <c r="N2620" i="19" s="1"/>
  <c r="N2621" i="19" s="1"/>
  <c r="N2622" i="19" s="1"/>
  <c r="N2623" i="19" s="1"/>
  <c r="N2624" i="19" s="1"/>
  <c r="N2625" i="19" s="1"/>
  <c r="N2626" i="19" s="1"/>
  <c r="N2627" i="19" s="1"/>
  <c r="N2628" i="19" s="1"/>
  <c r="N2629" i="19" s="1"/>
  <c r="N2630" i="19" s="1"/>
  <c r="N2631" i="19" s="1"/>
  <c r="N2632" i="19" s="1"/>
  <c r="N2633" i="19" s="1"/>
  <c r="N2634" i="19" s="1"/>
  <c r="N2635" i="19" s="1"/>
  <c r="N2636" i="19" s="1"/>
  <c r="N2637" i="19" s="1"/>
  <c r="N2638" i="19" s="1"/>
  <c r="N2639" i="19" s="1"/>
  <c r="N2640" i="19" s="1"/>
  <c r="N2641" i="19" s="1"/>
  <c r="N2642" i="19" s="1"/>
  <c r="N2643" i="19" s="1"/>
  <c r="N2644" i="19" s="1"/>
  <c r="N2645" i="19" s="1"/>
  <c r="N2646" i="19" s="1"/>
  <c r="N2647" i="19" s="1"/>
  <c r="N2648" i="19" s="1"/>
  <c r="N2649" i="19" s="1"/>
  <c r="N2650" i="19" s="1"/>
  <c r="N2651" i="19" s="1"/>
  <c r="N2652" i="19" s="1"/>
  <c r="N2653" i="19" s="1"/>
  <c r="N2654" i="19" s="1"/>
  <c r="N2655" i="19" s="1"/>
  <c r="N2656" i="19" s="1"/>
  <c r="N2657" i="19" s="1"/>
  <c r="N2658" i="19" s="1"/>
  <c r="N2659" i="19" s="1"/>
  <c r="N2660" i="19" s="1"/>
  <c r="N2661" i="19" s="1"/>
  <c r="N2662" i="19" s="1"/>
  <c r="N2663" i="19" s="1"/>
  <c r="N2664" i="19" s="1"/>
  <c r="N2665" i="19" s="1"/>
  <c r="N2666" i="19" s="1"/>
  <c r="N2667" i="19" s="1"/>
  <c r="N2668" i="19" s="1"/>
  <c r="N2669" i="19" s="1"/>
  <c r="N2670" i="19" s="1"/>
  <c r="N2671" i="19" s="1"/>
  <c r="N2672" i="19" s="1"/>
  <c r="N2673" i="19" s="1"/>
  <c r="N2674" i="19" s="1"/>
  <c r="N2675" i="19" s="1"/>
  <c r="N2676" i="19" s="1"/>
  <c r="N2677" i="19" s="1"/>
  <c r="N2678" i="19" s="1"/>
  <c r="N2679" i="19" s="1"/>
  <c r="N2680" i="19" s="1"/>
  <c r="N2681" i="19" s="1"/>
  <c r="N2682" i="19" s="1"/>
  <c r="N2683" i="19" s="1"/>
  <c r="N2684" i="19" s="1"/>
  <c r="N2685" i="19" s="1"/>
  <c r="N2686" i="19" s="1"/>
  <c r="N2687" i="19" s="1"/>
  <c r="N2688" i="19" s="1"/>
  <c r="N2689" i="19" s="1"/>
  <c r="N2690" i="19" s="1"/>
  <c r="N2691" i="19" s="1"/>
  <c r="N2692" i="19" s="1"/>
  <c r="N2693" i="19" s="1"/>
  <c r="N2694" i="19" s="1"/>
  <c r="N2695" i="19" s="1"/>
  <c r="N2696" i="19" s="1"/>
  <c r="N2697" i="19" s="1"/>
  <c r="N2698" i="19" s="1"/>
  <c r="N2699" i="19" s="1"/>
  <c r="N2700" i="19" s="1"/>
  <c r="N2701" i="19" s="1"/>
  <c r="N2702" i="19" s="1"/>
  <c r="N2703" i="19" s="1"/>
  <c r="N2704" i="19" s="1"/>
  <c r="N2705" i="19" s="1"/>
  <c r="N2706" i="19" s="1"/>
  <c r="N2707" i="19" s="1"/>
  <c r="N2708" i="19" s="1"/>
  <c r="N2709" i="19" s="1"/>
  <c r="N2710" i="19" s="1"/>
  <c r="N2711" i="19" s="1"/>
  <c r="N2712" i="19" s="1"/>
  <c r="N2713" i="19" s="1"/>
  <c r="N2714" i="19" s="1"/>
  <c r="N2715" i="19" s="1"/>
  <c r="N2716" i="19" s="1"/>
  <c r="N2717" i="19" s="1"/>
  <c r="N2718" i="19" s="1"/>
  <c r="N2719" i="19" s="1"/>
  <c r="N2720" i="19" s="1"/>
  <c r="N2721" i="19" s="1"/>
  <c r="N2722" i="19" s="1"/>
  <c r="N2723" i="19" s="1"/>
  <c r="N2724" i="19" s="1"/>
  <c r="N2725" i="19" s="1"/>
  <c r="N2726" i="19" s="1"/>
  <c r="N2727" i="19" s="1"/>
  <c r="N2728" i="19" s="1"/>
  <c r="N2729" i="19" s="1"/>
  <c r="N2730" i="19" s="1"/>
  <c r="N2731" i="19" s="1"/>
  <c r="N2732" i="19" s="1"/>
  <c r="N2733" i="19" s="1"/>
  <c r="N2734" i="19" s="1"/>
  <c r="N2735" i="19" s="1"/>
  <c r="N2736" i="19" s="1"/>
  <c r="N2737" i="19" s="1"/>
  <c r="N2738" i="19" s="1"/>
  <c r="N2739" i="19" s="1"/>
  <c r="N2740" i="19" s="1"/>
  <c r="N2741" i="19" s="1"/>
  <c r="N2742" i="19" s="1"/>
  <c r="N2743" i="19" s="1"/>
  <c r="N2744" i="19" s="1"/>
  <c r="N2745" i="19" s="1"/>
  <c r="N2746" i="19" s="1"/>
  <c r="N2747" i="19" s="1"/>
  <c r="N2748" i="19" s="1"/>
  <c r="N2749" i="19" s="1"/>
  <c r="N2750" i="19" s="1"/>
  <c r="N2751" i="19" s="1"/>
  <c r="N2752" i="19" s="1"/>
  <c r="N2753" i="19" s="1"/>
  <c r="N2754" i="19" s="1"/>
  <c r="N2755" i="19" s="1"/>
  <c r="N2756" i="19" s="1"/>
  <c r="N2757" i="19" s="1"/>
  <c r="N2758" i="19" s="1"/>
  <c r="N2759" i="19" s="1"/>
  <c r="N2760" i="19" s="1"/>
  <c r="N2761" i="19" s="1"/>
  <c r="N2762" i="19" s="1"/>
  <c r="N2763" i="19" s="1"/>
  <c r="N2764" i="19" s="1"/>
  <c r="N2765" i="19" s="1"/>
  <c r="N2766" i="19" s="1"/>
  <c r="N2767" i="19" s="1"/>
  <c r="N2768" i="19" s="1"/>
  <c r="N2769" i="19" s="1"/>
  <c r="N2770" i="19" s="1"/>
  <c r="N2771" i="19" s="1"/>
  <c r="N2772" i="19" s="1"/>
  <c r="N2773" i="19" s="1"/>
  <c r="N2774" i="19" s="1"/>
  <c r="N2775" i="19" s="1"/>
  <c r="N2776" i="19" s="1"/>
  <c r="N2777" i="19" s="1"/>
  <c r="N2778" i="19" s="1"/>
  <c r="N2779" i="19" s="1"/>
  <c r="N2780" i="19" s="1"/>
  <c r="N2781" i="19" s="1"/>
  <c r="N2782" i="19" s="1"/>
  <c r="N2783" i="19" s="1"/>
  <c r="N2784" i="19" s="1"/>
  <c r="N2785" i="19" s="1"/>
  <c r="N2786" i="19" s="1"/>
  <c r="N2787" i="19" s="1"/>
  <c r="N2788" i="19" s="1"/>
  <c r="N2789" i="19" s="1"/>
  <c r="N2790" i="19" s="1"/>
  <c r="N2791" i="19" s="1"/>
  <c r="N2792" i="19" s="1"/>
  <c r="N2793" i="19" s="1"/>
  <c r="N2794" i="19" s="1"/>
  <c r="N2795" i="19" s="1"/>
  <c r="N2796" i="19" s="1"/>
  <c r="N2797" i="19" s="1"/>
  <c r="N2798" i="19" s="1"/>
  <c r="N2799" i="19" s="1"/>
  <c r="N2800" i="19" s="1"/>
  <c r="N2801" i="19" s="1"/>
  <c r="N2802" i="19" s="1"/>
  <c r="N2803" i="19" s="1"/>
  <c r="N2804" i="19" s="1"/>
  <c r="N2805" i="19" s="1"/>
  <c r="N2806" i="19" s="1"/>
  <c r="N2807" i="19" s="1"/>
  <c r="N2808" i="19" s="1"/>
  <c r="N2809" i="19" s="1"/>
  <c r="N2810" i="19" s="1"/>
  <c r="N2811" i="19" s="1"/>
  <c r="N2812" i="19" s="1"/>
  <c r="N2813" i="19" s="1"/>
  <c r="N2814" i="19" s="1"/>
  <c r="N2815" i="19" s="1"/>
  <c r="N2816" i="19" s="1"/>
  <c r="N2817" i="19" s="1"/>
  <c r="N2818" i="19" s="1"/>
  <c r="N2819" i="19" s="1"/>
  <c r="N2820" i="19" s="1"/>
  <c r="N2821" i="19" s="1"/>
  <c r="N2822" i="19" s="1"/>
  <c r="N2823" i="19" s="1"/>
  <c r="N2824" i="19" s="1"/>
  <c r="N2825" i="19" s="1"/>
  <c r="N2826" i="19" s="1"/>
  <c r="N2827" i="19" s="1"/>
  <c r="N2828" i="19" s="1"/>
  <c r="N2829" i="19" s="1"/>
  <c r="N2830" i="19" s="1"/>
  <c r="N2831" i="19" s="1"/>
  <c r="N2832" i="19" s="1"/>
  <c r="N2833" i="19" s="1"/>
  <c r="N2834" i="19" s="1"/>
  <c r="N2835" i="19" s="1"/>
  <c r="N2836" i="19" s="1"/>
  <c r="N2837" i="19" s="1"/>
  <c r="N2838" i="19" s="1"/>
  <c r="N2839" i="19" s="1"/>
  <c r="N2840" i="19" s="1"/>
  <c r="N2841" i="19" s="1"/>
  <c r="N2842" i="19" s="1"/>
  <c r="N2843" i="19" s="1"/>
  <c r="N2844" i="19" s="1"/>
  <c r="N2845" i="19" s="1"/>
  <c r="N2846" i="19" s="1"/>
  <c r="N2847" i="19" s="1"/>
  <c r="N2848" i="19" s="1"/>
  <c r="N2849" i="19" s="1"/>
  <c r="N2850" i="19" s="1"/>
  <c r="N2851" i="19" s="1"/>
  <c r="N2852" i="19" s="1"/>
  <c r="N2853" i="19" s="1"/>
  <c r="N2854" i="19" s="1"/>
  <c r="N2855" i="19" s="1"/>
  <c r="N2856" i="19" s="1"/>
  <c r="N2857" i="19" s="1"/>
  <c r="N2858" i="19" s="1"/>
  <c r="N2859" i="19" s="1"/>
  <c r="N2860" i="19" s="1"/>
  <c r="N2861" i="19" s="1"/>
  <c r="N2862" i="19" s="1"/>
  <c r="N2863" i="19" s="1"/>
  <c r="N2864" i="19" s="1"/>
  <c r="N2865" i="19" s="1"/>
  <c r="N2866" i="19" s="1"/>
  <c r="N2867" i="19" s="1"/>
  <c r="N2868" i="19" s="1"/>
  <c r="N2869" i="19" s="1"/>
  <c r="N2870" i="19" s="1"/>
  <c r="N2871" i="19" s="1"/>
  <c r="N2872" i="19" s="1"/>
  <c r="N2873" i="19" s="1"/>
  <c r="N2874" i="19" s="1"/>
  <c r="N2875" i="19" s="1"/>
  <c r="N2876" i="19" s="1"/>
  <c r="N2877" i="19" s="1"/>
  <c r="N2878" i="19" s="1"/>
  <c r="N2879" i="19" s="1"/>
  <c r="N2880" i="19" s="1"/>
  <c r="N2881" i="19" s="1"/>
  <c r="N2882" i="19" s="1"/>
  <c r="N2883" i="19" s="1"/>
  <c r="N2884" i="19" s="1"/>
  <c r="N2885" i="19" s="1"/>
  <c r="N2886" i="19" s="1"/>
  <c r="N2887" i="19" s="1"/>
  <c r="N2888" i="19" s="1"/>
  <c r="N2889" i="19" s="1"/>
  <c r="N2890" i="19" s="1"/>
  <c r="N2891" i="19" s="1"/>
  <c r="N2892" i="19" s="1"/>
  <c r="N2893" i="19" s="1"/>
  <c r="N2894" i="19" s="1"/>
  <c r="N2895" i="19" s="1"/>
  <c r="N2896" i="19" s="1"/>
  <c r="N2897" i="19" s="1"/>
  <c r="N2898" i="19" s="1"/>
  <c r="N2899" i="19" s="1"/>
  <c r="N2900" i="19" s="1"/>
  <c r="N2901" i="19" s="1"/>
  <c r="N2902" i="19" s="1"/>
  <c r="N2903" i="19" s="1"/>
  <c r="N2904" i="19" s="1"/>
  <c r="N2905" i="19" s="1"/>
  <c r="N2906" i="19" s="1"/>
  <c r="N2907" i="19" s="1"/>
  <c r="N2908" i="19" s="1"/>
  <c r="N2909" i="19" s="1"/>
  <c r="N2910" i="19" s="1"/>
  <c r="N2911" i="19" s="1"/>
  <c r="N2912" i="19" s="1"/>
  <c r="N2913" i="19" s="1"/>
  <c r="N2914" i="19" s="1"/>
  <c r="N2915" i="19" s="1"/>
  <c r="N2916" i="19" s="1"/>
  <c r="N2917" i="19" s="1"/>
  <c r="N2918" i="19" s="1"/>
  <c r="N2919" i="19" s="1"/>
  <c r="N2920" i="19" s="1"/>
  <c r="N2921" i="19" s="1"/>
  <c r="N2922" i="19" s="1"/>
  <c r="N2923" i="19" s="1"/>
  <c r="N2924" i="19" s="1"/>
  <c r="N2925" i="19" s="1"/>
  <c r="N2926" i="19" s="1"/>
  <c r="N2927" i="19" s="1"/>
  <c r="N2928" i="19" s="1"/>
  <c r="N2929" i="19" s="1"/>
  <c r="N2930" i="19" s="1"/>
  <c r="N2931" i="19" s="1"/>
  <c r="N2932" i="19" s="1"/>
  <c r="N2933" i="19" s="1"/>
  <c r="N2934" i="19" s="1"/>
  <c r="N2935" i="19" s="1"/>
  <c r="N2936" i="19" s="1"/>
  <c r="N2937" i="19" s="1"/>
  <c r="N2938" i="19" s="1"/>
  <c r="N2939" i="19" s="1"/>
  <c r="N2940" i="19" s="1"/>
  <c r="N2941" i="19" s="1"/>
  <c r="N2942" i="19" s="1"/>
  <c r="N2943" i="19" s="1"/>
  <c r="N2944" i="19" s="1"/>
  <c r="N2945" i="19" s="1"/>
  <c r="N2946" i="19" s="1"/>
  <c r="N2947" i="19" s="1"/>
  <c r="N2948" i="19" s="1"/>
  <c r="N2949" i="19" s="1"/>
  <c r="N2950" i="19" s="1"/>
  <c r="N2951" i="19" s="1"/>
  <c r="N2952" i="19" s="1"/>
  <c r="N2953" i="19" s="1"/>
  <c r="N2954" i="19" s="1"/>
  <c r="N2955" i="19" s="1"/>
  <c r="N2956" i="19" s="1"/>
  <c r="N2957" i="19" s="1"/>
  <c r="N2958" i="19" s="1"/>
  <c r="N2959" i="19" s="1"/>
  <c r="N2960" i="19" s="1"/>
  <c r="N2961" i="19" s="1"/>
  <c r="N2962" i="19" s="1"/>
  <c r="N2963" i="19" s="1"/>
  <c r="N2964" i="19" s="1"/>
  <c r="N2965" i="19" s="1"/>
  <c r="N2966" i="19" s="1"/>
  <c r="N2967" i="19" s="1"/>
  <c r="N2968" i="19" s="1"/>
  <c r="N2969" i="19" s="1"/>
  <c r="N2970" i="19" s="1"/>
  <c r="N2971" i="19" s="1"/>
  <c r="N2972" i="19" s="1"/>
  <c r="N2973" i="19" s="1"/>
  <c r="N2974" i="19" s="1"/>
  <c r="N2975" i="19" s="1"/>
  <c r="N2976" i="19" s="1"/>
  <c r="N2977" i="19" s="1"/>
  <c r="N2978" i="19" s="1"/>
  <c r="N2979" i="19" s="1"/>
  <c r="N2980" i="19" s="1"/>
  <c r="N2981" i="19" s="1"/>
  <c r="N2982" i="19" s="1"/>
  <c r="N2983" i="19" s="1"/>
  <c r="N2984" i="19" s="1"/>
  <c r="N2985" i="19" s="1"/>
  <c r="N2986" i="19" s="1"/>
  <c r="N2987" i="19" s="1"/>
  <c r="N2988" i="19" s="1"/>
  <c r="N2989" i="19" s="1"/>
  <c r="N2990" i="19" s="1"/>
  <c r="N2991" i="19" s="1"/>
  <c r="N2992" i="19" s="1"/>
  <c r="N2993" i="19" s="1"/>
  <c r="N2994" i="19" s="1"/>
  <c r="N2995" i="19" s="1"/>
  <c r="N2996" i="19" s="1"/>
  <c r="N2997" i="19" s="1"/>
  <c r="N2998" i="19" s="1"/>
  <c r="N2999" i="19" s="1"/>
  <c r="N3000" i="19" s="1"/>
  <c r="N3001" i="19" s="1"/>
  <c r="N3002" i="19" s="1"/>
  <c r="N3003" i="19" s="1"/>
  <c r="N3004" i="19" s="1"/>
  <c r="N3005" i="19" s="1"/>
  <c r="N3006" i="19" s="1"/>
  <c r="N3007" i="19" s="1"/>
  <c r="N3008" i="19" s="1"/>
  <c r="N3009" i="19" s="1"/>
  <c r="N3010" i="19" s="1"/>
  <c r="N3011" i="19" s="1"/>
  <c r="N3012" i="19" s="1"/>
  <c r="N3013" i="19" s="1"/>
  <c r="N3014" i="19" s="1"/>
  <c r="N3015" i="19" s="1"/>
  <c r="N3016" i="19" s="1"/>
  <c r="N3017" i="19" s="1"/>
  <c r="N3018" i="19" s="1"/>
  <c r="N3019" i="19" s="1"/>
  <c r="N3020" i="19" s="1"/>
  <c r="N3021" i="19" s="1"/>
  <c r="N3022" i="19" s="1"/>
  <c r="N3023" i="19" s="1"/>
  <c r="N3024" i="19" s="1"/>
  <c r="N3025" i="19" s="1"/>
  <c r="N3026" i="19" s="1"/>
  <c r="N3027" i="19" s="1"/>
  <c r="N3028" i="19" s="1"/>
  <c r="N3029" i="19" s="1"/>
  <c r="N3030" i="19" s="1"/>
  <c r="N3031" i="19" s="1"/>
  <c r="N3032" i="19" s="1"/>
  <c r="N3033" i="19" s="1"/>
  <c r="N3034" i="19" s="1"/>
  <c r="N3035" i="19" s="1"/>
  <c r="N3036" i="19" s="1"/>
  <c r="N3037" i="19" s="1"/>
  <c r="N3038" i="19" s="1"/>
  <c r="N3039" i="19" s="1"/>
  <c r="N3040" i="19" s="1"/>
  <c r="N3041" i="19" s="1"/>
  <c r="N3042" i="19" s="1"/>
  <c r="N3043" i="19" s="1"/>
  <c r="N3044" i="19" s="1"/>
  <c r="N3045" i="19" s="1"/>
  <c r="N3046" i="19" s="1"/>
  <c r="N3047" i="19" s="1"/>
  <c r="N3048" i="19" s="1"/>
  <c r="N3049" i="19" s="1"/>
  <c r="N3050" i="19" s="1"/>
  <c r="N3051" i="19" s="1"/>
  <c r="N3052" i="19" s="1"/>
  <c r="N3053" i="19" s="1"/>
  <c r="N3054" i="19" s="1"/>
  <c r="N3055" i="19" s="1"/>
  <c r="N3056" i="19" s="1"/>
  <c r="N3057" i="19" s="1"/>
  <c r="N3058" i="19" s="1"/>
  <c r="N3059" i="19" s="1"/>
  <c r="N3060" i="19" s="1"/>
  <c r="N3061" i="19" s="1"/>
  <c r="N3062" i="19" s="1"/>
  <c r="N3063" i="19" s="1"/>
  <c r="N3064" i="19" s="1"/>
  <c r="N3065" i="19" s="1"/>
  <c r="N3066" i="19" s="1"/>
  <c r="N3067" i="19" s="1"/>
  <c r="N3068" i="19" s="1"/>
  <c r="N3069" i="19" s="1"/>
  <c r="N3070" i="19" s="1"/>
  <c r="N3071" i="19" s="1"/>
  <c r="N3072" i="19" s="1"/>
  <c r="N3073" i="19" s="1"/>
  <c r="N3074" i="19" s="1"/>
  <c r="N3075" i="19" s="1"/>
  <c r="N3076" i="19" s="1"/>
  <c r="N3077" i="19" s="1"/>
  <c r="N3078" i="19" s="1"/>
  <c r="N3079" i="19" s="1"/>
  <c r="N3080" i="19" s="1"/>
  <c r="N3081" i="19" s="1"/>
  <c r="N3082" i="19" s="1"/>
  <c r="N3083" i="19" s="1"/>
  <c r="N3084" i="19" s="1"/>
  <c r="N3085" i="19" s="1"/>
  <c r="N3086" i="19" s="1"/>
  <c r="N3087" i="19" s="1"/>
  <c r="N3088" i="19" s="1"/>
  <c r="N3089" i="19" s="1"/>
  <c r="N3090" i="19" s="1"/>
  <c r="N3091" i="19" s="1"/>
  <c r="N3092" i="19" s="1"/>
  <c r="N3093" i="19" s="1"/>
  <c r="N3094" i="19" s="1"/>
  <c r="N3095" i="19" s="1"/>
  <c r="N3096" i="19" s="1"/>
  <c r="N3097" i="19" s="1"/>
  <c r="N3098" i="19" s="1"/>
  <c r="N3099" i="19" s="1"/>
  <c r="N3100" i="19" s="1"/>
  <c r="N3101" i="19" s="1"/>
  <c r="N3102" i="19" s="1"/>
  <c r="N3103" i="19" s="1"/>
  <c r="N3104" i="19" s="1"/>
  <c r="N3105" i="19" s="1"/>
  <c r="N3106" i="19" s="1"/>
  <c r="N3107" i="19" s="1"/>
  <c r="N3108" i="19" s="1"/>
  <c r="N3109" i="19" s="1"/>
  <c r="N3110" i="19" s="1"/>
  <c r="N3111" i="19" s="1"/>
  <c r="N3112" i="19" s="1"/>
  <c r="N3113" i="19" s="1"/>
  <c r="N3114" i="19" s="1"/>
  <c r="N3115" i="19" s="1"/>
  <c r="N3116" i="19" s="1"/>
  <c r="N3117" i="19" s="1"/>
  <c r="N3118" i="19" s="1"/>
  <c r="N3119" i="19" s="1"/>
  <c r="N3120" i="19" s="1"/>
  <c r="N3121" i="19" s="1"/>
  <c r="N3122" i="19" s="1"/>
  <c r="N3123" i="19" s="1"/>
  <c r="N3124" i="19" s="1"/>
  <c r="N3125" i="19" s="1"/>
  <c r="N3126" i="19" s="1"/>
  <c r="N3127" i="19" s="1"/>
  <c r="N3128" i="19" s="1"/>
  <c r="N3129" i="19" s="1"/>
  <c r="N3130" i="19" s="1"/>
  <c r="N3131" i="19" s="1"/>
  <c r="N3132" i="19" s="1"/>
  <c r="N3133" i="19" s="1"/>
  <c r="N3134" i="19" s="1"/>
  <c r="N3135" i="19" s="1"/>
  <c r="N3136" i="19" s="1"/>
  <c r="N3137" i="19" s="1"/>
  <c r="N3138" i="19" s="1"/>
  <c r="N3139" i="19" s="1"/>
  <c r="N3140" i="19" s="1"/>
  <c r="N3141" i="19" s="1"/>
  <c r="N3142" i="19" s="1"/>
  <c r="N3143" i="19" s="1"/>
  <c r="N3144" i="19" s="1"/>
  <c r="N3145" i="19" s="1"/>
  <c r="N3146" i="19" s="1"/>
  <c r="N3147" i="19" s="1"/>
  <c r="N3148" i="19" s="1"/>
  <c r="N3149" i="19" s="1"/>
  <c r="N3150" i="19" s="1"/>
  <c r="N3151" i="19" s="1"/>
  <c r="N3152" i="19" s="1"/>
  <c r="N3153" i="19" s="1"/>
  <c r="N3154" i="19" s="1"/>
  <c r="N3155" i="19" s="1"/>
  <c r="N3156" i="19" s="1"/>
  <c r="N3157" i="19" s="1"/>
  <c r="N3158" i="19" s="1"/>
  <c r="N3159" i="19" s="1"/>
  <c r="N3160" i="19" s="1"/>
  <c r="N3161" i="19" s="1"/>
  <c r="N3162" i="19" s="1"/>
  <c r="N3163" i="19" s="1"/>
  <c r="N3164" i="19" s="1"/>
  <c r="N3165" i="19" s="1"/>
  <c r="N3166" i="19" s="1"/>
  <c r="N3167" i="19" s="1"/>
  <c r="N3168" i="19" s="1"/>
  <c r="N3169" i="19" s="1"/>
  <c r="N3170" i="19" s="1"/>
  <c r="N3171" i="19" s="1"/>
  <c r="N3172" i="19" s="1"/>
  <c r="N3173" i="19" s="1"/>
  <c r="N3174" i="19" s="1"/>
  <c r="N3175" i="19" s="1"/>
  <c r="N3176" i="19" s="1"/>
  <c r="N3177" i="19" s="1"/>
  <c r="N3178" i="19" s="1"/>
  <c r="N3179" i="19" s="1"/>
  <c r="N3180" i="19" s="1"/>
  <c r="N3181" i="19" s="1"/>
  <c r="N3182" i="19" s="1"/>
  <c r="N3183" i="19" s="1"/>
  <c r="N3184" i="19" s="1"/>
  <c r="N3185" i="19" s="1"/>
  <c r="N3186" i="19" s="1"/>
  <c r="N3187" i="19" s="1"/>
  <c r="N3188" i="19" s="1"/>
  <c r="N3189" i="19" s="1"/>
  <c r="N3190" i="19" s="1"/>
  <c r="N3191" i="19" s="1"/>
  <c r="N3192" i="19" s="1"/>
  <c r="N3193" i="19" s="1"/>
  <c r="N3194" i="19" s="1"/>
  <c r="N3195" i="19" s="1"/>
  <c r="N3196" i="19" s="1"/>
  <c r="N3197" i="19" s="1"/>
  <c r="N3198" i="19" s="1"/>
  <c r="N3199" i="19" s="1"/>
  <c r="N3200" i="19" s="1"/>
  <c r="N3201" i="19" s="1"/>
  <c r="N3202" i="19" s="1"/>
  <c r="N3203" i="19" s="1"/>
  <c r="N3204" i="19" s="1"/>
  <c r="N3205" i="19" s="1"/>
  <c r="N3206" i="19" s="1"/>
  <c r="N3207" i="19" s="1"/>
  <c r="N3208" i="19" s="1"/>
  <c r="N3209" i="19" s="1"/>
  <c r="N3210" i="19" s="1"/>
  <c r="N3211" i="19" s="1"/>
  <c r="N3212" i="19" s="1"/>
  <c r="N3213" i="19" s="1"/>
  <c r="N3214" i="19" s="1"/>
  <c r="N3215" i="19" s="1"/>
  <c r="N3216" i="19" s="1"/>
  <c r="N3217" i="19" s="1"/>
  <c r="N3218" i="19" s="1"/>
  <c r="N3219" i="19" s="1"/>
  <c r="N3220" i="19" s="1"/>
  <c r="N3221" i="19" s="1"/>
  <c r="N3222" i="19" s="1"/>
  <c r="N3223" i="19" s="1"/>
  <c r="N3224" i="19" s="1"/>
  <c r="N3225" i="19" s="1"/>
  <c r="N3226" i="19" s="1"/>
  <c r="N3227" i="19" s="1"/>
  <c r="N3228" i="19" s="1"/>
  <c r="N3229" i="19" s="1"/>
  <c r="N3230" i="19" s="1"/>
  <c r="N3231" i="19" s="1"/>
  <c r="N3232" i="19" s="1"/>
  <c r="N3233" i="19" s="1"/>
  <c r="N3234" i="19" s="1"/>
  <c r="N3235" i="19" s="1"/>
  <c r="N3236" i="19" s="1"/>
  <c r="N3237" i="19" s="1"/>
  <c r="N3238" i="19" s="1"/>
  <c r="N3239" i="19" s="1"/>
  <c r="N3240" i="19" s="1"/>
  <c r="N3241" i="19" s="1"/>
  <c r="N3242" i="19" s="1"/>
  <c r="N3243" i="19" s="1"/>
  <c r="N3244" i="19" s="1"/>
  <c r="N3245" i="19" s="1"/>
  <c r="N3246" i="19" s="1"/>
  <c r="N3247" i="19" s="1"/>
  <c r="N3248" i="19" s="1"/>
  <c r="N3249" i="19" s="1"/>
  <c r="N3250" i="19" s="1"/>
  <c r="N3251" i="19" s="1"/>
  <c r="N3252" i="19" s="1"/>
  <c r="N3253" i="19" s="1"/>
  <c r="N3254" i="19" s="1"/>
  <c r="N3255" i="19" s="1"/>
  <c r="N3256" i="19" s="1"/>
  <c r="N3257" i="19" s="1"/>
  <c r="N3258" i="19" s="1"/>
  <c r="N3259" i="19" s="1"/>
  <c r="N3260" i="19" s="1"/>
  <c r="N3261" i="19" s="1"/>
  <c r="N3262" i="19" s="1"/>
  <c r="N3263" i="19" s="1"/>
  <c r="N3264" i="19" s="1"/>
  <c r="N3265" i="19" s="1"/>
  <c r="N3266" i="19" s="1"/>
  <c r="N3267" i="19" s="1"/>
  <c r="N3268" i="19" s="1"/>
  <c r="N3269" i="19" s="1"/>
  <c r="N3270" i="19" s="1"/>
  <c r="N3271" i="19" s="1"/>
  <c r="N3272" i="19" s="1"/>
  <c r="N3273" i="19" s="1"/>
  <c r="N3274" i="19" s="1"/>
  <c r="N3275" i="19" s="1"/>
  <c r="N3276" i="19" s="1"/>
  <c r="N3277" i="19" s="1"/>
  <c r="N3278" i="19" s="1"/>
  <c r="N3279" i="19" s="1"/>
  <c r="N3280" i="19" s="1"/>
  <c r="N3281" i="19" s="1"/>
  <c r="N3282" i="19" s="1"/>
  <c r="N3283" i="19" s="1"/>
  <c r="N3284" i="19" s="1"/>
  <c r="N3285" i="19" s="1"/>
  <c r="N3286" i="19" s="1"/>
  <c r="N3287" i="19" s="1"/>
  <c r="N3288" i="19" s="1"/>
  <c r="N3289" i="19" s="1"/>
  <c r="N3290" i="19" s="1"/>
  <c r="N3291" i="19" s="1"/>
  <c r="N3292" i="19" s="1"/>
  <c r="N3293" i="19" s="1"/>
  <c r="N3294" i="19" s="1"/>
  <c r="N3295" i="19" s="1"/>
  <c r="N3296" i="19" s="1"/>
  <c r="N3297" i="19" s="1"/>
  <c r="N3298" i="19" s="1"/>
  <c r="N3299" i="19" s="1"/>
  <c r="N3300" i="19" s="1"/>
  <c r="N3301" i="19" s="1"/>
  <c r="N3302" i="19" s="1"/>
  <c r="N3303" i="19" s="1"/>
  <c r="N3304" i="19" s="1"/>
  <c r="N3305" i="19" s="1"/>
  <c r="N3306" i="19" s="1"/>
  <c r="N3307" i="19" s="1"/>
  <c r="N3308" i="19" s="1"/>
  <c r="N3309" i="19" s="1"/>
  <c r="N3310" i="19" s="1"/>
  <c r="N3311" i="19" s="1"/>
  <c r="N3312" i="19" s="1"/>
  <c r="N3313" i="19" s="1"/>
  <c r="N3314" i="19" s="1"/>
  <c r="N3315" i="19" s="1"/>
  <c r="N3316" i="19" s="1"/>
  <c r="N3317" i="19" s="1"/>
  <c r="N3318" i="19" s="1"/>
  <c r="N3319" i="19" s="1"/>
  <c r="N3320" i="19" s="1"/>
  <c r="N3321" i="19" s="1"/>
  <c r="N3322" i="19" s="1"/>
  <c r="N3323" i="19" s="1"/>
  <c r="N3324" i="19" s="1"/>
  <c r="N3325" i="19" s="1"/>
  <c r="N3326" i="19" s="1"/>
  <c r="N3327" i="19" s="1"/>
  <c r="N3328" i="19" s="1"/>
  <c r="N3329" i="19" s="1"/>
  <c r="N3330" i="19" s="1"/>
  <c r="N3331" i="19" s="1"/>
  <c r="N3332" i="19" s="1"/>
  <c r="N3333" i="19" s="1"/>
  <c r="N3334" i="19" s="1"/>
  <c r="N3335" i="19" s="1"/>
  <c r="N3336" i="19" s="1"/>
  <c r="N3337" i="19" s="1"/>
  <c r="N3338" i="19" s="1"/>
  <c r="N3339" i="19" s="1"/>
  <c r="N3340" i="19" s="1"/>
  <c r="N3341" i="19" s="1"/>
  <c r="N3342" i="19" s="1"/>
  <c r="N3343" i="19" s="1"/>
  <c r="N3344" i="19" s="1"/>
  <c r="N3345" i="19" s="1"/>
  <c r="N3346" i="19" s="1"/>
  <c r="N3347" i="19" s="1"/>
  <c r="N3348" i="19" s="1"/>
  <c r="N3349" i="19" s="1"/>
  <c r="N3350" i="19" s="1"/>
  <c r="N3351" i="19" s="1"/>
  <c r="N3352" i="19" s="1"/>
  <c r="N3353" i="19" s="1"/>
  <c r="N3354" i="19" s="1"/>
  <c r="N3355" i="19" s="1"/>
  <c r="N3356" i="19" s="1"/>
  <c r="N3357" i="19" s="1"/>
  <c r="N3358" i="19" s="1"/>
  <c r="N3359" i="19" s="1"/>
  <c r="N3360" i="19" s="1"/>
  <c r="N3361" i="19" s="1"/>
  <c r="N3362" i="19" s="1"/>
  <c r="N3363" i="19" s="1"/>
  <c r="N3364" i="19" s="1"/>
  <c r="N3365" i="19" s="1"/>
  <c r="N3366" i="19" s="1"/>
  <c r="N3367" i="19" s="1"/>
  <c r="N3368" i="19" s="1"/>
  <c r="N3369" i="19" s="1"/>
  <c r="N3370" i="19" s="1"/>
  <c r="N3371" i="19" s="1"/>
  <c r="N3372" i="19" s="1"/>
  <c r="N3373" i="19" s="1"/>
  <c r="N3374" i="19" s="1"/>
  <c r="N3375" i="19" s="1"/>
  <c r="N3376" i="19" s="1"/>
  <c r="N3377" i="19" s="1"/>
  <c r="N3378" i="19" s="1"/>
  <c r="N3379" i="19" s="1"/>
  <c r="N3380" i="19" s="1"/>
  <c r="N3381" i="19" s="1"/>
  <c r="N3382" i="19" s="1"/>
  <c r="N3383" i="19" s="1"/>
  <c r="N3384" i="19" s="1"/>
  <c r="N3385" i="19" s="1"/>
  <c r="N3386" i="19" s="1"/>
  <c r="N3387" i="19" s="1"/>
  <c r="N3388" i="19" s="1"/>
  <c r="N3389" i="19" s="1"/>
  <c r="N3390" i="19" s="1"/>
  <c r="N3391" i="19" s="1"/>
  <c r="N3392" i="19" s="1"/>
  <c r="N3393" i="19" s="1"/>
  <c r="N3394" i="19" s="1"/>
  <c r="N3395" i="19" s="1"/>
  <c r="N3396" i="19" s="1"/>
  <c r="N3397" i="19" s="1"/>
  <c r="N3398" i="19" s="1"/>
  <c r="N3399" i="19" s="1"/>
  <c r="N3400" i="19" s="1"/>
  <c r="N3401" i="19" s="1"/>
  <c r="N3402" i="19" s="1"/>
  <c r="N3403" i="19" s="1"/>
  <c r="N3404" i="19" s="1"/>
  <c r="N3405" i="19" s="1"/>
  <c r="N3406" i="19" s="1"/>
  <c r="N3407" i="19" s="1"/>
  <c r="N3408" i="19" s="1"/>
  <c r="N3409" i="19" s="1"/>
  <c r="N3410" i="19" s="1"/>
  <c r="N3411" i="19" s="1"/>
  <c r="N3412" i="19" s="1"/>
  <c r="N3413" i="19" s="1"/>
  <c r="N3414" i="19" s="1"/>
  <c r="N3415" i="19" s="1"/>
  <c r="N3416" i="19" s="1"/>
  <c r="N3417" i="19" s="1"/>
  <c r="N3418" i="19" s="1"/>
  <c r="N3419" i="19" s="1"/>
  <c r="N3420" i="19" s="1"/>
  <c r="N3421" i="19" s="1"/>
  <c r="N3422" i="19" s="1"/>
  <c r="N3423" i="19" s="1"/>
  <c r="N3424" i="19" s="1"/>
  <c r="N3425" i="19" s="1"/>
  <c r="N3426" i="19" s="1"/>
  <c r="N3427" i="19" s="1"/>
  <c r="N3428" i="19" s="1"/>
  <c r="N3429" i="19" s="1"/>
  <c r="N3430" i="19" s="1"/>
  <c r="N3431" i="19" s="1"/>
  <c r="N3432" i="19" s="1"/>
  <c r="N3433" i="19" s="1"/>
  <c r="N3434" i="19" s="1"/>
  <c r="N3435" i="19" s="1"/>
  <c r="N3436" i="19" s="1"/>
  <c r="N3437" i="19" s="1"/>
  <c r="N3438" i="19" s="1"/>
  <c r="N3439" i="19" s="1"/>
  <c r="N3440" i="19" s="1"/>
  <c r="N3441" i="19" s="1"/>
  <c r="N3442" i="19" s="1"/>
  <c r="N3443" i="19" s="1"/>
  <c r="N3444" i="19" s="1"/>
  <c r="N3445" i="19" s="1"/>
  <c r="N3446" i="19" s="1"/>
  <c r="N3447" i="19" s="1"/>
  <c r="N3448" i="19" s="1"/>
  <c r="N3449" i="19" s="1"/>
  <c r="N3450" i="19" s="1"/>
  <c r="N3451" i="19" s="1"/>
  <c r="N3452" i="19" s="1"/>
  <c r="N3453" i="19" s="1"/>
  <c r="N3454" i="19" s="1"/>
  <c r="N3455" i="19" s="1"/>
  <c r="N3456" i="19" s="1"/>
  <c r="N3457" i="19" s="1"/>
  <c r="N3458" i="19" s="1"/>
  <c r="N3459" i="19" s="1"/>
  <c r="N3460" i="19" s="1"/>
  <c r="N3461" i="19" s="1"/>
  <c r="N3462" i="19" s="1"/>
  <c r="N3463" i="19" s="1"/>
  <c r="N3464" i="19" s="1"/>
  <c r="N3465" i="19" s="1"/>
  <c r="N3466" i="19" s="1"/>
  <c r="N3467" i="19" s="1"/>
  <c r="N3468" i="19" s="1"/>
  <c r="N3469" i="19" s="1"/>
  <c r="N3470" i="19" s="1"/>
  <c r="N3471" i="19" s="1"/>
  <c r="N3472" i="19" s="1"/>
  <c r="N3473" i="19" s="1"/>
  <c r="N3474" i="19" s="1"/>
  <c r="N3475" i="19" s="1"/>
  <c r="N3476" i="19" s="1"/>
  <c r="N3477" i="19" s="1"/>
  <c r="N3478" i="19" s="1"/>
  <c r="N3479" i="19" s="1"/>
  <c r="N3480" i="19" s="1"/>
  <c r="N3481" i="19" s="1"/>
  <c r="N3482" i="19" s="1"/>
  <c r="N3483" i="19" s="1"/>
  <c r="N3484" i="19" s="1"/>
  <c r="N3485" i="19" s="1"/>
  <c r="N3486" i="19" s="1"/>
  <c r="N3487" i="19" s="1"/>
  <c r="N3488" i="19" s="1"/>
  <c r="N3489" i="19" s="1"/>
  <c r="N3490" i="19" s="1"/>
  <c r="N3491" i="19" s="1"/>
  <c r="N3492" i="19" s="1"/>
  <c r="N3493" i="19" s="1"/>
  <c r="N3494" i="19" s="1"/>
  <c r="N3495" i="19" s="1"/>
  <c r="N3496" i="19" s="1"/>
  <c r="N3497" i="19" s="1"/>
  <c r="N3498" i="19" s="1"/>
  <c r="N3499" i="19" s="1"/>
  <c r="N3500" i="19" s="1"/>
  <c r="N3501" i="19" s="1"/>
  <c r="N3502" i="19" s="1"/>
  <c r="N3503" i="19" s="1"/>
  <c r="N3504" i="19" s="1"/>
  <c r="N3505" i="19" s="1"/>
  <c r="N3506" i="19" s="1"/>
  <c r="N3507" i="19" s="1"/>
  <c r="N3508" i="19" s="1"/>
  <c r="N3509" i="19" s="1"/>
  <c r="N3510" i="19" s="1"/>
  <c r="N3511" i="19" s="1"/>
  <c r="N3512" i="19" s="1"/>
  <c r="N3513" i="19" s="1"/>
  <c r="N3514" i="19" s="1"/>
  <c r="N3515" i="19" s="1"/>
  <c r="N3516" i="19" s="1"/>
  <c r="N3517" i="19" s="1"/>
  <c r="N3518" i="19" s="1"/>
  <c r="N3519" i="19" s="1"/>
  <c r="N3520" i="19" s="1"/>
  <c r="N3521" i="19" s="1"/>
  <c r="N3522" i="19" s="1"/>
  <c r="N3523" i="19" s="1"/>
  <c r="N3524" i="19" s="1"/>
  <c r="N3525" i="19" s="1"/>
  <c r="N3526" i="19" s="1"/>
  <c r="N3527" i="19" s="1"/>
  <c r="N3528" i="19" s="1"/>
  <c r="N3529" i="19" s="1"/>
  <c r="N3530" i="19" s="1"/>
  <c r="N3531" i="19" s="1"/>
  <c r="N3532" i="19" s="1"/>
  <c r="N3533" i="19" s="1"/>
  <c r="N3534" i="19" s="1"/>
  <c r="N3535" i="19" s="1"/>
  <c r="N3536" i="19" s="1"/>
  <c r="N3537" i="19" s="1"/>
  <c r="N3538" i="19" s="1"/>
  <c r="N3539" i="19" s="1"/>
  <c r="N3540" i="19" s="1"/>
  <c r="N3541" i="19" s="1"/>
  <c r="N3542" i="19" s="1"/>
  <c r="N3543" i="19" s="1"/>
  <c r="N3544" i="19" s="1"/>
  <c r="N3545" i="19" s="1"/>
  <c r="N3546" i="19" s="1"/>
  <c r="N3547" i="19" s="1"/>
  <c r="N3548" i="19" s="1"/>
  <c r="N3549" i="19" s="1"/>
  <c r="N3550" i="19" s="1"/>
  <c r="N3551" i="19" s="1"/>
  <c r="N13" i="16"/>
  <c r="O13" i="16"/>
  <c r="P13" i="16"/>
  <c r="O11" i="16"/>
  <c r="P11" i="16"/>
  <c r="N11" i="16"/>
  <c r="N16" i="16"/>
  <c r="O16" i="16"/>
  <c r="P16" i="16"/>
  <c r="N32" i="16"/>
  <c r="O32" i="16"/>
  <c r="P32" i="16"/>
  <c r="O15" i="16"/>
  <c r="P15" i="16"/>
  <c r="N15" i="16"/>
  <c r="N38" i="16"/>
  <c r="O38" i="16"/>
  <c r="P38" i="16"/>
  <c r="P39" i="16"/>
  <c r="O39" i="16"/>
  <c r="N39" i="16"/>
  <c r="P18" i="16"/>
  <c r="O18" i="16"/>
  <c r="N18" i="16"/>
  <c r="P26" i="16"/>
  <c r="N26" i="16"/>
  <c r="O26" i="16"/>
  <c r="N25" i="16"/>
  <c r="O25" i="16"/>
  <c r="P25" i="16"/>
  <c r="N21" i="16"/>
  <c r="O21" i="16"/>
  <c r="P21" i="16"/>
  <c r="P40" i="16"/>
  <c r="N40" i="16"/>
  <c r="O40" i="16"/>
  <c r="N4" i="16"/>
  <c r="O4" i="16"/>
  <c r="P4" i="16"/>
  <c r="O5" i="16"/>
  <c r="P5" i="16"/>
  <c r="N5" i="16"/>
  <c r="N6" i="16"/>
  <c r="O6" i="16"/>
  <c r="P6" i="16"/>
  <c r="N3" i="16"/>
  <c r="O3" i="16"/>
  <c r="P3" i="16"/>
  <c r="O35" i="16"/>
  <c r="N35" i="16"/>
  <c r="P35" i="16"/>
  <c r="P9" i="16"/>
  <c r="N9" i="16"/>
  <c r="O9" i="16"/>
  <c r="O7" i="16"/>
  <c r="P7" i="16"/>
  <c r="N7" i="16"/>
  <c r="P22" i="16"/>
  <c r="O22" i="16"/>
  <c r="N22" i="16"/>
  <c r="O30" i="16"/>
  <c r="P30" i="16"/>
  <c r="N30" i="16"/>
  <c r="P8" i="16"/>
  <c r="N8" i="16"/>
  <c r="O8" i="16"/>
  <c r="P23" i="16"/>
  <c r="N23" i="16"/>
  <c r="O23" i="16"/>
  <c r="O24" i="16"/>
  <c r="P24" i="16"/>
  <c r="N24" i="16"/>
  <c r="N31" i="16"/>
  <c r="O31" i="16"/>
  <c r="P31" i="16"/>
  <c r="N29" i="16"/>
  <c r="P29" i="16"/>
  <c r="O29" i="16"/>
  <c r="O20" i="16"/>
  <c r="P20" i="16"/>
  <c r="N20" i="16"/>
  <c r="P33" i="16"/>
  <c r="N33" i="16"/>
  <c r="O33" i="16"/>
  <c r="N28" i="16"/>
  <c r="O28" i="16"/>
  <c r="P28" i="16"/>
  <c r="P41" i="16"/>
  <c r="N41" i="16"/>
  <c r="O41" i="16"/>
  <c r="N14" i="16"/>
  <c r="O14" i="16"/>
  <c r="P14" i="16"/>
  <c r="O12" i="16"/>
  <c r="N12" i="16"/>
  <c r="P12" i="16"/>
  <c r="P19" i="16"/>
  <c r="O19" i="16"/>
  <c r="N19" i="16"/>
  <c r="O37" i="16"/>
  <c r="P37" i="16"/>
  <c r="N37" i="16"/>
  <c r="N17" i="16"/>
  <c r="O17" i="16"/>
  <c r="P17" i="16"/>
  <c r="J3" i="20"/>
  <c r="K3" i="20"/>
  <c r="K4" i="20"/>
  <c r="J8" i="20"/>
  <c r="K14" i="20"/>
  <c r="K5" i="20"/>
  <c r="J10" i="20"/>
  <c r="K8" i="20"/>
  <c r="K11" i="20"/>
  <c r="K9" i="20"/>
  <c r="J9" i="20"/>
  <c r="K12" i="20"/>
  <c r="J14" i="20"/>
  <c r="K15" i="20"/>
  <c r="J15" i="20"/>
  <c r="K10" i="20"/>
  <c r="J16" i="20"/>
  <c r="J11" i="20"/>
  <c r="J12" i="20"/>
  <c r="J5" i="20"/>
  <c r="K16" i="20"/>
  <c r="K13" i="20"/>
  <c r="J4" i="20"/>
  <c r="J13" i="20"/>
  <c r="K7" i="20"/>
  <c r="J6" i="20"/>
  <c r="J7" i="20"/>
  <c r="K6" i="20"/>
  <c r="G9" i="20" l="1"/>
  <c r="H9" i="20"/>
  <c r="H5" i="20"/>
  <c r="G5" i="20"/>
  <c r="H6" i="20"/>
  <c r="G6" i="20"/>
  <c r="G12" i="20"/>
  <c r="H12" i="20"/>
  <c r="G11" i="20"/>
  <c r="H11" i="20"/>
  <c r="H14" i="20"/>
  <c r="G14" i="20"/>
  <c r="I14" i="20" s="1"/>
  <c r="G7" i="20"/>
  <c r="H7" i="20"/>
  <c r="I7" i="20" s="1"/>
  <c r="G13" i="20"/>
  <c r="H13" i="20"/>
  <c r="Q2" i="16"/>
  <c r="H16" i="20"/>
  <c r="G16" i="20"/>
  <c r="H8" i="20"/>
  <c r="G8" i="20"/>
  <c r="I8" i="20" s="1"/>
  <c r="H10" i="20"/>
  <c r="G10" i="20"/>
  <c r="H4" i="20"/>
  <c r="G4" i="20"/>
  <c r="G15" i="20"/>
  <c r="H15" i="20"/>
  <c r="H3" i="20"/>
  <c r="G3" i="20"/>
  <c r="E12" i="18"/>
  <c r="K5" i="18"/>
  <c r="J5" i="18"/>
  <c r="E13" i="18"/>
  <c r="J6" i="18"/>
  <c r="K6" i="18"/>
  <c r="E11" i="18"/>
  <c r="K4" i="18"/>
  <c r="J4" i="18"/>
  <c r="E15" i="18"/>
  <c r="K8" i="18"/>
  <c r="J8" i="18"/>
  <c r="E10" i="18"/>
  <c r="J3" i="18"/>
  <c r="K3" i="18"/>
  <c r="E16" i="18"/>
  <c r="J9" i="18"/>
  <c r="K9" i="18"/>
  <c r="E14" i="18"/>
  <c r="J7" i="18"/>
  <c r="K7" i="18"/>
  <c r="I13" i="20" l="1"/>
  <c r="I12" i="20"/>
  <c r="I5" i="20"/>
  <c r="I4" i="20"/>
  <c r="K15" i="18"/>
  <c r="H8" i="18"/>
  <c r="G5" i="18"/>
  <c r="G12" i="18" s="1"/>
  <c r="J12" i="18"/>
  <c r="K16" i="18"/>
  <c r="H9" i="18"/>
  <c r="K12" i="18"/>
  <c r="H5" i="18"/>
  <c r="I10" i="20"/>
  <c r="J16" i="18"/>
  <c r="G9" i="18"/>
  <c r="G16" i="18" s="1"/>
  <c r="G4" i="18"/>
  <c r="G11" i="18" s="1"/>
  <c r="J11" i="18"/>
  <c r="K11" i="18"/>
  <c r="H4" i="18"/>
  <c r="I6" i="20"/>
  <c r="K10" i="18"/>
  <c r="H3" i="18"/>
  <c r="I3" i="20"/>
  <c r="J10" i="18"/>
  <c r="G3" i="18"/>
  <c r="G10" i="18" s="1"/>
  <c r="H6" i="18"/>
  <c r="K13" i="18"/>
  <c r="K14" i="18"/>
  <c r="H7" i="18"/>
  <c r="G6" i="18"/>
  <c r="G13" i="18" s="1"/>
  <c r="J13" i="18"/>
  <c r="I15" i="20"/>
  <c r="I16" i="20"/>
  <c r="G7" i="18"/>
  <c r="G14" i="18" s="1"/>
  <c r="J14" i="18"/>
  <c r="J15" i="18"/>
  <c r="G8" i="18"/>
  <c r="G15" i="18" s="1"/>
  <c r="I11" i="20"/>
  <c r="I9" i="20"/>
  <c r="H12" i="18" l="1"/>
  <c r="I5" i="18"/>
  <c r="I12" i="18" s="1"/>
  <c r="I4" i="18"/>
  <c r="I11" i="18" s="1"/>
  <c r="H11" i="18"/>
  <c r="I6" i="18"/>
  <c r="I13" i="18" s="1"/>
  <c r="H13" i="18"/>
  <c r="H16" i="18"/>
  <c r="I9" i="18"/>
  <c r="I16" i="18" s="1"/>
  <c r="H10" i="18"/>
  <c r="I3" i="18"/>
  <c r="I10" i="18" s="1"/>
  <c r="I8" i="18"/>
  <c r="I15" i="18" s="1"/>
  <c r="H15" i="18"/>
  <c r="I7" i="18"/>
  <c r="I14" i="18" s="1"/>
  <c r="H14" i="18"/>
  <c r="K1" i="16"/>
  <c r="T19" i="19"/>
  <c r="O19" i="19"/>
  <c r="T18" i="19"/>
  <c r="R2" i="16" a="1"/>
  <c r="O20" i="19"/>
  <c r="K4" i="16"/>
  <c r="E4" i="19"/>
  <c r="R19" i="16"/>
  <c r="R33" i="16"/>
  <c r="R32" i="16"/>
  <c r="R40" i="16"/>
  <c r="E15" i="19"/>
  <c r="R18" i="16"/>
  <c r="R38" i="16"/>
  <c r="R35" i="16"/>
  <c r="R29" i="16"/>
  <c r="R34" i="16"/>
  <c r="E5" i="19"/>
  <c r="R10" i="16"/>
  <c r="E11" i="19"/>
  <c r="R4" i="16"/>
  <c r="E13" i="19"/>
  <c r="R5" i="16"/>
  <c r="R13" i="16"/>
  <c r="R9" i="16"/>
  <c r="R14" i="16"/>
  <c r="R30" i="16"/>
  <c r="R23" i="16"/>
  <c r="E6" i="19"/>
  <c r="R28" i="16"/>
  <c r="E16" i="19"/>
  <c r="R31" i="16"/>
  <c r="R24" i="16"/>
  <c r="R37" i="16"/>
  <c r="R36" i="16"/>
  <c r="E7" i="19"/>
  <c r="E14" i="19"/>
  <c r="E12" i="19"/>
  <c r="R16" i="16"/>
  <c r="R11" i="16"/>
  <c r="R17" i="16"/>
  <c r="R41" i="16"/>
  <c r="E8" i="19"/>
  <c r="R3" i="16"/>
  <c r="R2" i="16"/>
  <c r="R25" i="16"/>
  <c r="R26" i="16"/>
  <c r="R27" i="16"/>
  <c r="E3" i="19"/>
  <c r="E10" i="19"/>
  <c r="R12" i="16"/>
  <c r="R21" i="16"/>
  <c r="R15" i="16"/>
  <c r="E9" i="19"/>
  <c r="R7" i="16"/>
  <c r="R39" i="16"/>
  <c r="R20" i="16"/>
  <c r="R8" i="16"/>
  <c r="R6" i="16"/>
  <c r="R22" i="16"/>
  <c r="O25" i="19"/>
  <c r="O33" i="19"/>
  <c r="O41" i="19"/>
  <c r="O49" i="19"/>
  <c r="O57" i="19"/>
  <c r="O65" i="19"/>
  <c r="O73" i="19"/>
  <c r="O81" i="19"/>
  <c r="O89" i="19"/>
  <c r="O97" i="19"/>
  <c r="O105" i="19"/>
  <c r="O113" i="19"/>
  <c r="O121" i="19"/>
  <c r="O129" i="19"/>
  <c r="O137" i="19"/>
  <c r="O145" i="19"/>
  <c r="O153" i="19"/>
  <c r="O161" i="19"/>
  <c r="O169" i="19"/>
  <c r="O177" i="19"/>
  <c r="O185" i="19"/>
  <c r="O193" i="19"/>
  <c r="O201" i="19"/>
  <c r="O209" i="19"/>
  <c r="O217" i="19"/>
  <c r="O225" i="19"/>
  <c r="O233" i="19"/>
  <c r="O241" i="19"/>
  <c r="O249" i="19"/>
  <c r="O257" i="19"/>
  <c r="O265" i="19"/>
  <c r="O273" i="19"/>
  <c r="O281" i="19"/>
  <c r="O289" i="19"/>
  <c r="O297" i="19"/>
  <c r="O305" i="19"/>
  <c r="O313" i="19"/>
  <c r="O321" i="19"/>
  <c r="O329" i="19"/>
  <c r="O337" i="19"/>
  <c r="O345" i="19"/>
  <c r="O353" i="19"/>
  <c r="O361" i="19"/>
  <c r="O369" i="19"/>
  <c r="O377" i="19"/>
  <c r="O385" i="19"/>
  <c r="O393" i="19"/>
  <c r="O401" i="19"/>
  <c r="O409" i="19"/>
  <c r="O417" i="19"/>
  <c r="O425" i="19"/>
  <c r="O433" i="19"/>
  <c r="O441" i="19"/>
  <c r="O449" i="19"/>
  <c r="O457" i="19"/>
  <c r="O465" i="19"/>
  <c r="O473" i="19"/>
  <c r="O481" i="19"/>
  <c r="O489" i="19"/>
  <c r="O497" i="19"/>
  <c r="O505" i="19"/>
  <c r="O513" i="19"/>
  <c r="O521" i="19"/>
  <c r="O529" i="19"/>
  <c r="O537" i="19"/>
  <c r="O545" i="19"/>
  <c r="O553" i="19"/>
  <c r="O561" i="19"/>
  <c r="O569" i="19"/>
  <c r="O577" i="19"/>
  <c r="O585" i="19"/>
  <c r="O593" i="19"/>
  <c r="O601" i="19"/>
  <c r="O609" i="19"/>
  <c r="O617" i="19"/>
  <c r="O625" i="19"/>
  <c r="O633" i="19"/>
  <c r="O641" i="19"/>
  <c r="O649" i="19"/>
  <c r="O657" i="19"/>
  <c r="O665" i="19"/>
  <c r="O673" i="19"/>
  <c r="O681" i="19"/>
  <c r="O689" i="19"/>
  <c r="O697" i="19"/>
  <c r="O705" i="19"/>
  <c r="O713" i="19"/>
  <c r="O721" i="19"/>
  <c r="O729" i="19"/>
  <c r="O737" i="19"/>
  <c r="O745" i="19"/>
  <c r="O753" i="19"/>
  <c r="O761" i="19"/>
  <c r="O769" i="19"/>
  <c r="O777" i="19"/>
  <c r="O785" i="19"/>
  <c r="O793" i="19"/>
  <c r="O801" i="19"/>
  <c r="O809" i="19"/>
  <c r="O817" i="19"/>
  <c r="O825" i="19"/>
  <c r="O833" i="19"/>
  <c r="O841" i="19"/>
  <c r="O849" i="19"/>
  <c r="O857" i="19"/>
  <c r="O865" i="19"/>
  <c r="O873" i="19"/>
  <c r="O881" i="19"/>
  <c r="O889" i="19"/>
  <c r="O897" i="19"/>
  <c r="O905" i="19"/>
  <c r="O913" i="19"/>
  <c r="O921" i="19"/>
  <c r="O929" i="19"/>
  <c r="O937" i="19"/>
  <c r="O945" i="19"/>
  <c r="O953" i="19"/>
  <c r="O961" i="19"/>
  <c r="O969" i="19"/>
  <c r="O977" i="19"/>
  <c r="O985" i="19"/>
  <c r="O993" i="19"/>
  <c r="O1001" i="19"/>
  <c r="O1009" i="19"/>
  <c r="O1017" i="19"/>
  <c r="O1025" i="19"/>
  <c r="O1033" i="19"/>
  <c r="O1041" i="19"/>
  <c r="O1049" i="19"/>
  <c r="O1057" i="19"/>
  <c r="O1065" i="19"/>
  <c r="O1073" i="19"/>
  <c r="O1081" i="19"/>
  <c r="O1089" i="19"/>
  <c r="O1097" i="19"/>
  <c r="O1105" i="19"/>
  <c r="O1113" i="19"/>
  <c r="O1121" i="19"/>
  <c r="O1129" i="19"/>
  <c r="O1137" i="19"/>
  <c r="O1145" i="19"/>
  <c r="O1153" i="19"/>
  <c r="O1161" i="19"/>
  <c r="O1169" i="19"/>
  <c r="O1177" i="19"/>
  <c r="O1185" i="19"/>
  <c r="O1193" i="19"/>
  <c r="O1201" i="19"/>
  <c r="O1209" i="19"/>
  <c r="O1217" i="19"/>
  <c r="O1225" i="19"/>
  <c r="O1233" i="19"/>
  <c r="O1241" i="19"/>
  <c r="O1249" i="19"/>
  <c r="O1257" i="19"/>
  <c r="O1265" i="19"/>
  <c r="O1273" i="19"/>
  <c r="O1281" i="19"/>
  <c r="O1289" i="19"/>
  <c r="O1297" i="19"/>
  <c r="O1305" i="19"/>
  <c r="O1313" i="19"/>
  <c r="O1321" i="19"/>
  <c r="O1329" i="19"/>
  <c r="O1337" i="19"/>
  <c r="O1345" i="19"/>
  <c r="O1353" i="19"/>
  <c r="O1361" i="19"/>
  <c r="O1369" i="19"/>
  <c r="O1377" i="19"/>
  <c r="O1385" i="19"/>
  <c r="O1393" i="19"/>
  <c r="O1401" i="19"/>
  <c r="O1409" i="19"/>
  <c r="O1417" i="19"/>
  <c r="O1425" i="19"/>
  <c r="O1433" i="19"/>
  <c r="O1441" i="19"/>
  <c r="O1449" i="19"/>
  <c r="O1457" i="19"/>
  <c r="O1465" i="19"/>
  <c r="O1473" i="19"/>
  <c r="O1481" i="19"/>
  <c r="O1489" i="19"/>
  <c r="O1497" i="19"/>
  <c r="O1505" i="19"/>
  <c r="O1513" i="19"/>
  <c r="O1521" i="19"/>
  <c r="O1529" i="19"/>
  <c r="O1537" i="19"/>
  <c r="O1545" i="19"/>
  <c r="O1553" i="19"/>
  <c r="O1561" i="19"/>
  <c r="O1569" i="19"/>
  <c r="O1577" i="19"/>
  <c r="O1585" i="19"/>
  <c r="O1593" i="19"/>
  <c r="O1601" i="19"/>
  <c r="O1609" i="19"/>
  <c r="O1617" i="19"/>
  <c r="O1625" i="19"/>
  <c r="O1633" i="19"/>
  <c r="O1641" i="19"/>
  <c r="O1649" i="19"/>
  <c r="O1657" i="19"/>
  <c r="O1665" i="19"/>
  <c r="O1673" i="19"/>
  <c r="O1681" i="19"/>
  <c r="O1689" i="19"/>
  <c r="O1697" i="19"/>
  <c r="O1705" i="19"/>
  <c r="O1713" i="19"/>
  <c r="O1721" i="19"/>
  <c r="O1729" i="19"/>
  <c r="O1737" i="19"/>
  <c r="O1745" i="19"/>
  <c r="O1753" i="19"/>
  <c r="O1761" i="19"/>
  <c r="O1769" i="19"/>
  <c r="O1777" i="19"/>
  <c r="O1785" i="19"/>
  <c r="O1793" i="19"/>
  <c r="O1801" i="19"/>
  <c r="O1809" i="19"/>
  <c r="O1817" i="19"/>
  <c r="O1825" i="19"/>
  <c r="O1833" i="19"/>
  <c r="O1841" i="19"/>
  <c r="O1849" i="19"/>
  <c r="O1857" i="19"/>
  <c r="O1865" i="19"/>
  <c r="O1873" i="19"/>
  <c r="O1881" i="19"/>
  <c r="O1889" i="19"/>
  <c r="O1897" i="19"/>
  <c r="O1905" i="19"/>
  <c r="O1913" i="19"/>
  <c r="O1921" i="19"/>
  <c r="O1929" i="19"/>
  <c r="O1937" i="19"/>
  <c r="O1945" i="19"/>
  <c r="O1953" i="19"/>
  <c r="O1961" i="19"/>
  <c r="O1969" i="19"/>
  <c r="O1977" i="19"/>
  <c r="O1985" i="19"/>
  <c r="O1993" i="19"/>
  <c r="O2001" i="19"/>
  <c r="O2009" i="19"/>
  <c r="O2017" i="19"/>
  <c r="O2025" i="19"/>
  <c r="O2033" i="19"/>
  <c r="O2041" i="19"/>
  <c r="O2049" i="19"/>
  <c r="O2057" i="19"/>
  <c r="O2065" i="19"/>
  <c r="O2073" i="19"/>
  <c r="O2081" i="19"/>
  <c r="O2089" i="19"/>
  <c r="O2097" i="19"/>
  <c r="O2105" i="19"/>
  <c r="O2113" i="19"/>
  <c r="O2121" i="19"/>
  <c r="O2129" i="19"/>
  <c r="O2137" i="19"/>
  <c r="O2145" i="19"/>
  <c r="O2153" i="19"/>
  <c r="O2161" i="19"/>
  <c r="O2169" i="19"/>
  <c r="O2177" i="19"/>
  <c r="O2185" i="19"/>
  <c r="O2193" i="19"/>
  <c r="O2201" i="19"/>
  <c r="O2209" i="19"/>
  <c r="O2217" i="19"/>
  <c r="O2225" i="19"/>
  <c r="O2233" i="19"/>
  <c r="O2241" i="19"/>
  <c r="O2249" i="19"/>
  <c r="O2257" i="19"/>
  <c r="O2265" i="19"/>
  <c r="O2273" i="19"/>
  <c r="O2281" i="19"/>
  <c r="O2289" i="19"/>
  <c r="O2297" i="19"/>
  <c r="O2305" i="19"/>
  <c r="O2313" i="19"/>
  <c r="O2321" i="19"/>
  <c r="O2329" i="19"/>
  <c r="O2337" i="19"/>
  <c r="O2345" i="19"/>
  <c r="O2353" i="19"/>
  <c r="O2361" i="19"/>
  <c r="O2369" i="19"/>
  <c r="O2377" i="19"/>
  <c r="O2385" i="19"/>
  <c r="O2393" i="19"/>
  <c r="O2401" i="19"/>
  <c r="O2409" i="19"/>
  <c r="O2417" i="19"/>
  <c r="O2425" i="19"/>
  <c r="O2433" i="19"/>
  <c r="O2441" i="19"/>
  <c r="O2449" i="19"/>
  <c r="O2457" i="19"/>
  <c r="O2465" i="19"/>
  <c r="O2473" i="19"/>
  <c r="O2481" i="19"/>
  <c r="O2489" i="19"/>
  <c r="O2497" i="19"/>
  <c r="O2505" i="19"/>
  <c r="O2513" i="19"/>
  <c r="O2521" i="19"/>
  <c r="O2529" i="19"/>
  <c r="O2537" i="19"/>
  <c r="O2545" i="19"/>
  <c r="O2553" i="19"/>
  <c r="O2561" i="19"/>
  <c r="O2569" i="19"/>
  <c r="O2577" i="19"/>
  <c r="O2585" i="19"/>
  <c r="O2593" i="19"/>
  <c r="O2601" i="19"/>
  <c r="O2609" i="19"/>
  <c r="O2617" i="19"/>
  <c r="O2625" i="19"/>
  <c r="O2633" i="19"/>
  <c r="O2641" i="19"/>
  <c r="O2649" i="19"/>
  <c r="O2657" i="19"/>
  <c r="O2665" i="19"/>
  <c r="O2673" i="19"/>
  <c r="O2681" i="19"/>
  <c r="O2689" i="19"/>
  <c r="O2697" i="19"/>
  <c r="O2705" i="19"/>
  <c r="O2713" i="19"/>
  <c r="O2721" i="19"/>
  <c r="O2729" i="19"/>
  <c r="O2737" i="19"/>
  <c r="O2745" i="19"/>
  <c r="O2753" i="19"/>
  <c r="O2761" i="19"/>
  <c r="O2769" i="19"/>
  <c r="O2777" i="19"/>
  <c r="O2785" i="19"/>
  <c r="O2793" i="19"/>
  <c r="O2801" i="19"/>
  <c r="O2809" i="19"/>
  <c r="O2817" i="19"/>
  <c r="O2825" i="19"/>
  <c r="O2833" i="19"/>
  <c r="O2841" i="19"/>
  <c r="O2849" i="19"/>
  <c r="O2857" i="19"/>
  <c r="O2865" i="19"/>
  <c r="O2873" i="19"/>
  <c r="O2881" i="19"/>
  <c r="O2889" i="19"/>
  <c r="O2897" i="19"/>
  <c r="O2905" i="19"/>
  <c r="O2913" i="19"/>
  <c r="O2921" i="19"/>
  <c r="O2929" i="19"/>
  <c r="O2937" i="19"/>
  <c r="O2945" i="19"/>
  <c r="O2953" i="19"/>
  <c r="O2961" i="19"/>
  <c r="O2969" i="19"/>
  <c r="O2977" i="19"/>
  <c r="O2985" i="19"/>
  <c r="O2993" i="19"/>
  <c r="O3001" i="19"/>
  <c r="O3009" i="19"/>
  <c r="O3017" i="19"/>
  <c r="O3025" i="19"/>
  <c r="O3033" i="19"/>
  <c r="O3041" i="19"/>
  <c r="O3049" i="19"/>
  <c r="O3057" i="19"/>
  <c r="O3065" i="19"/>
  <c r="O3073" i="19"/>
  <c r="O3081" i="19"/>
  <c r="O3089" i="19"/>
  <c r="O3097" i="19"/>
  <c r="O3105" i="19"/>
  <c r="O3113" i="19"/>
  <c r="O3121" i="19"/>
  <c r="O3129" i="19"/>
  <c r="O3137" i="19"/>
  <c r="O3145" i="19"/>
  <c r="O3153" i="19"/>
  <c r="O3161" i="19"/>
  <c r="O3169" i="19"/>
  <c r="O3177" i="19"/>
  <c r="O3185" i="19"/>
  <c r="O3193" i="19"/>
  <c r="O3201" i="19"/>
  <c r="O3209" i="19"/>
  <c r="O3217" i="19"/>
  <c r="O3225" i="19"/>
  <c r="O3233" i="19"/>
  <c r="O3241" i="19"/>
  <c r="O3249" i="19"/>
  <c r="O3257" i="19"/>
  <c r="O3265" i="19"/>
  <c r="O3273" i="19"/>
  <c r="O3281" i="19"/>
  <c r="O3289" i="19"/>
  <c r="O3297" i="19"/>
  <c r="O3305" i="19"/>
  <c r="O3313" i="19"/>
  <c r="O3321" i="19"/>
  <c r="O3329" i="19"/>
  <c r="O3337" i="19"/>
  <c r="O3345" i="19"/>
  <c r="O3353" i="19"/>
  <c r="O3361" i="19"/>
  <c r="O3369" i="19"/>
  <c r="O3377" i="19"/>
  <c r="O3385" i="19"/>
  <c r="O3393" i="19"/>
  <c r="O3401" i="19"/>
  <c r="O3409" i="19"/>
  <c r="O3417" i="19"/>
  <c r="O3425" i="19"/>
  <c r="O3433" i="19"/>
  <c r="O3441" i="19"/>
  <c r="O3449" i="19"/>
  <c r="O3457" i="19"/>
  <c r="O3465" i="19"/>
  <c r="O3473" i="19"/>
  <c r="O3481" i="19"/>
  <c r="O3489" i="19"/>
  <c r="O3497" i="19"/>
  <c r="O3505" i="19"/>
  <c r="O3513" i="19"/>
  <c r="O3521" i="19"/>
  <c r="O3529" i="19"/>
  <c r="O3537" i="19"/>
  <c r="O3545" i="19"/>
  <c r="O26" i="19"/>
  <c r="O34" i="19"/>
  <c r="O42" i="19"/>
  <c r="O50" i="19"/>
  <c r="O58" i="19"/>
  <c r="O66" i="19"/>
  <c r="O74" i="19"/>
  <c r="O82" i="19"/>
  <c r="O90" i="19"/>
  <c r="O98" i="19"/>
  <c r="O106" i="19"/>
  <c r="O114" i="19"/>
  <c r="O122" i="19"/>
  <c r="O130" i="19"/>
  <c r="O138" i="19"/>
  <c r="O146" i="19"/>
  <c r="O154" i="19"/>
  <c r="O162" i="19"/>
  <c r="O170" i="19"/>
  <c r="O178" i="19"/>
  <c r="O186" i="19"/>
  <c r="O194" i="19"/>
  <c r="O202" i="19"/>
  <c r="O210" i="19"/>
  <c r="O218" i="19"/>
  <c r="O226" i="19"/>
  <c r="O234" i="19"/>
  <c r="O242" i="19"/>
  <c r="O250" i="19"/>
  <c r="O258" i="19"/>
  <c r="O266" i="19"/>
  <c r="O274" i="19"/>
  <c r="O282" i="19"/>
  <c r="O290" i="19"/>
  <c r="O298" i="19"/>
  <c r="O306" i="19"/>
  <c r="O314" i="19"/>
  <c r="O322" i="19"/>
  <c r="O330" i="19"/>
  <c r="O338" i="19"/>
  <c r="O346" i="19"/>
  <c r="O354" i="19"/>
  <c r="O362" i="19"/>
  <c r="O370" i="19"/>
  <c r="O378" i="19"/>
  <c r="O386" i="19"/>
  <c r="O394" i="19"/>
  <c r="O402" i="19"/>
  <c r="O410" i="19"/>
  <c r="O418" i="19"/>
  <c r="O426" i="19"/>
  <c r="O434" i="19"/>
  <c r="O442" i="19"/>
  <c r="O450" i="19"/>
  <c r="O458" i="19"/>
  <c r="O466" i="19"/>
  <c r="O474" i="19"/>
  <c r="O482" i="19"/>
  <c r="O490" i="19"/>
  <c r="O498" i="19"/>
  <c r="O506" i="19"/>
  <c r="O514" i="19"/>
  <c r="O522" i="19"/>
  <c r="O530" i="19"/>
  <c r="O538" i="19"/>
  <c r="O546" i="19"/>
  <c r="O554" i="19"/>
  <c r="O562" i="19"/>
  <c r="O570" i="19"/>
  <c r="O578" i="19"/>
  <c r="O586" i="19"/>
  <c r="O594" i="19"/>
  <c r="O602" i="19"/>
  <c r="O610" i="19"/>
  <c r="O618" i="19"/>
  <c r="O626" i="19"/>
  <c r="O634" i="19"/>
  <c r="O642" i="19"/>
  <c r="O650" i="19"/>
  <c r="O658" i="19"/>
  <c r="O666" i="19"/>
  <c r="O674" i="19"/>
  <c r="O682" i="19"/>
  <c r="O690" i="19"/>
  <c r="O698" i="19"/>
  <c r="O706" i="19"/>
  <c r="O714" i="19"/>
  <c r="O722" i="19"/>
  <c r="O730" i="19"/>
  <c r="O738" i="19"/>
  <c r="O746" i="19"/>
  <c r="O754" i="19"/>
  <c r="O762" i="19"/>
  <c r="O770" i="19"/>
  <c r="O778" i="19"/>
  <c r="O786" i="19"/>
  <c r="O794" i="19"/>
  <c r="O802" i="19"/>
  <c r="O810" i="19"/>
  <c r="O818" i="19"/>
  <c r="O826" i="19"/>
  <c r="O834" i="19"/>
  <c r="O842" i="19"/>
  <c r="O850" i="19"/>
  <c r="O858" i="19"/>
  <c r="O866" i="19"/>
  <c r="O874" i="19"/>
  <c r="O882" i="19"/>
  <c r="O890" i="19"/>
  <c r="O898" i="19"/>
  <c r="O906" i="19"/>
  <c r="O914" i="19"/>
  <c r="O922" i="19"/>
  <c r="O930" i="19"/>
  <c r="O938" i="19"/>
  <c r="O946" i="19"/>
  <c r="O954" i="19"/>
  <c r="O962" i="19"/>
  <c r="O970" i="19"/>
  <c r="O978" i="19"/>
  <c r="O986" i="19"/>
  <c r="O994" i="19"/>
  <c r="O1002" i="19"/>
  <c r="O1010" i="19"/>
  <c r="O1018" i="19"/>
  <c r="O1026" i="19"/>
  <c r="O1034" i="19"/>
  <c r="O1042" i="19"/>
  <c r="O1050" i="19"/>
  <c r="O1058" i="19"/>
  <c r="O1066" i="19"/>
  <c r="O1074" i="19"/>
  <c r="O1082" i="19"/>
  <c r="O1090" i="19"/>
  <c r="O1098" i="19"/>
  <c r="O1106" i="19"/>
  <c r="O1114" i="19"/>
  <c r="O1122" i="19"/>
  <c r="O1130" i="19"/>
  <c r="O1138" i="19"/>
  <c r="O1146" i="19"/>
  <c r="O1154" i="19"/>
  <c r="O1162" i="19"/>
  <c r="O1170" i="19"/>
  <c r="O1178" i="19"/>
  <c r="O1186" i="19"/>
  <c r="O1194" i="19"/>
  <c r="O1202" i="19"/>
  <c r="O1210" i="19"/>
  <c r="O1218" i="19"/>
  <c r="O1226" i="19"/>
  <c r="O1234" i="19"/>
  <c r="O1242" i="19"/>
  <c r="O1250" i="19"/>
  <c r="O1258" i="19"/>
  <c r="O1266" i="19"/>
  <c r="O1274" i="19"/>
  <c r="O1282" i="19"/>
  <c r="O1290" i="19"/>
  <c r="O1298" i="19"/>
  <c r="O1306" i="19"/>
  <c r="O1314" i="19"/>
  <c r="O1322" i="19"/>
  <c r="O1330" i="19"/>
  <c r="O1338" i="19"/>
  <c r="O1346" i="19"/>
  <c r="O1354" i="19"/>
  <c r="O1362" i="19"/>
  <c r="O1370" i="19"/>
  <c r="O1378" i="19"/>
  <c r="O1386" i="19"/>
  <c r="O1394" i="19"/>
  <c r="O1402" i="19"/>
  <c r="O1410" i="19"/>
  <c r="O1418" i="19"/>
  <c r="O1426" i="19"/>
  <c r="O1434" i="19"/>
  <c r="O1442" i="19"/>
  <c r="O1450" i="19"/>
  <c r="O1458" i="19"/>
  <c r="O1466" i="19"/>
  <c r="O1474" i="19"/>
  <c r="O1482" i="19"/>
  <c r="O1490" i="19"/>
  <c r="O1498" i="19"/>
  <c r="O1506" i="19"/>
  <c r="O1514" i="19"/>
  <c r="O1522" i="19"/>
  <c r="O1530" i="19"/>
  <c r="O1538" i="19"/>
  <c r="O1546" i="19"/>
  <c r="O1554" i="19"/>
  <c r="O1562" i="19"/>
  <c r="O1570" i="19"/>
  <c r="O1578" i="19"/>
  <c r="O1586" i="19"/>
  <c r="O1594" i="19"/>
  <c r="O1602" i="19"/>
  <c r="O1610" i="19"/>
  <c r="O1618" i="19"/>
  <c r="O1626" i="19"/>
  <c r="O1634" i="19"/>
  <c r="O1642" i="19"/>
  <c r="O1650" i="19"/>
  <c r="O1658" i="19"/>
  <c r="O1666" i="19"/>
  <c r="O1674" i="19"/>
  <c r="O1682" i="19"/>
  <c r="O1690" i="19"/>
  <c r="O1698" i="19"/>
  <c r="O1706" i="19"/>
  <c r="O1714" i="19"/>
  <c r="O1722" i="19"/>
  <c r="O1730" i="19"/>
  <c r="O1738" i="19"/>
  <c r="O1746" i="19"/>
  <c r="O1754" i="19"/>
  <c r="O1762" i="19"/>
  <c r="O1770" i="19"/>
  <c r="O1778" i="19"/>
  <c r="O1786" i="19"/>
  <c r="O1794" i="19"/>
  <c r="O1802" i="19"/>
  <c r="O1810" i="19"/>
  <c r="O1818" i="19"/>
  <c r="O1826" i="19"/>
  <c r="O1834" i="19"/>
  <c r="O1842" i="19"/>
  <c r="O1850" i="19"/>
  <c r="O1858" i="19"/>
  <c r="O1866" i="19"/>
  <c r="O1874" i="19"/>
  <c r="O1882" i="19"/>
  <c r="O1890" i="19"/>
  <c r="O1898" i="19"/>
  <c r="O1906" i="19"/>
  <c r="O1914" i="19"/>
  <c r="O1922" i="19"/>
  <c r="O1930" i="19"/>
  <c r="O1938" i="19"/>
  <c r="O1946" i="19"/>
  <c r="O1954" i="19"/>
  <c r="O1962" i="19"/>
  <c r="O1970" i="19"/>
  <c r="O1978" i="19"/>
  <c r="O1986" i="19"/>
  <c r="O1994" i="19"/>
  <c r="O2002" i="19"/>
  <c r="O2010" i="19"/>
  <c r="O2018" i="19"/>
  <c r="O2026" i="19"/>
  <c r="O2034" i="19"/>
  <c r="O2042" i="19"/>
  <c r="O2050" i="19"/>
  <c r="O2058" i="19"/>
  <c r="O2066" i="19"/>
  <c r="O2074" i="19"/>
  <c r="O2082" i="19"/>
  <c r="O2090" i="19"/>
  <c r="O2098" i="19"/>
  <c r="O2106" i="19"/>
  <c r="O2114" i="19"/>
  <c r="O2122" i="19"/>
  <c r="O2130" i="19"/>
  <c r="O2138" i="19"/>
  <c r="O2146" i="19"/>
  <c r="O2154" i="19"/>
  <c r="O2162" i="19"/>
  <c r="O2170" i="19"/>
  <c r="O2178" i="19"/>
  <c r="O2186" i="19"/>
  <c r="O2194" i="19"/>
  <c r="O2202" i="19"/>
  <c r="O2210" i="19"/>
  <c r="O2218" i="19"/>
  <c r="O2226" i="19"/>
  <c r="O2234" i="19"/>
  <c r="O2242" i="19"/>
  <c r="O2250" i="19"/>
  <c r="O2258" i="19"/>
  <c r="O2266" i="19"/>
  <c r="O2274" i="19"/>
  <c r="O2282" i="19"/>
  <c r="O2290" i="19"/>
  <c r="O2298" i="19"/>
  <c r="O2306" i="19"/>
  <c r="O2314" i="19"/>
  <c r="O2322" i="19"/>
  <c r="O2330" i="19"/>
  <c r="O2338" i="19"/>
  <c r="O2346" i="19"/>
  <c r="O2354" i="19"/>
  <c r="O2362" i="19"/>
  <c r="O2370" i="19"/>
  <c r="O2378" i="19"/>
  <c r="O2386" i="19"/>
  <c r="O2394" i="19"/>
  <c r="O2402" i="19"/>
  <c r="O2410" i="19"/>
  <c r="O2418" i="19"/>
  <c r="O2426" i="19"/>
  <c r="O2434" i="19"/>
  <c r="O2442" i="19"/>
  <c r="O2450" i="19"/>
  <c r="O2458" i="19"/>
  <c r="O2466" i="19"/>
  <c r="O2474" i="19"/>
  <c r="O2482" i="19"/>
  <c r="O2490" i="19"/>
  <c r="O2498" i="19"/>
  <c r="O2506" i="19"/>
  <c r="O2514" i="19"/>
  <c r="O2522" i="19"/>
  <c r="O2530" i="19"/>
  <c r="O2538" i="19"/>
  <c r="O2546" i="19"/>
  <c r="O2554" i="19"/>
  <c r="O2562" i="19"/>
  <c r="O2570" i="19"/>
  <c r="O2578" i="19"/>
  <c r="O2586" i="19"/>
  <c r="O2594" i="19"/>
  <c r="O2602" i="19"/>
  <c r="O2610" i="19"/>
  <c r="O2618" i="19"/>
  <c r="O2626" i="19"/>
  <c r="O2634" i="19"/>
  <c r="O2642" i="19"/>
  <c r="O2650" i="19"/>
  <c r="O2658" i="19"/>
  <c r="O2666" i="19"/>
  <c r="O2674" i="19"/>
  <c r="O2682" i="19"/>
  <c r="O2690" i="19"/>
  <c r="O2698" i="19"/>
  <c r="O2706" i="19"/>
  <c r="O2714" i="19"/>
  <c r="O2722" i="19"/>
  <c r="O2730" i="19"/>
  <c r="O2738" i="19"/>
  <c r="O2746" i="19"/>
  <c r="O2754" i="19"/>
  <c r="O2762" i="19"/>
  <c r="O2770" i="19"/>
  <c r="O2778" i="19"/>
  <c r="O2786" i="19"/>
  <c r="O2794" i="19"/>
  <c r="O2802" i="19"/>
  <c r="O2810" i="19"/>
  <c r="O2818" i="19"/>
  <c r="O2826" i="19"/>
  <c r="O2834" i="19"/>
  <c r="O2842" i="19"/>
  <c r="O2850" i="19"/>
  <c r="O2858" i="19"/>
  <c r="O2866" i="19"/>
  <c r="O2874" i="19"/>
  <c r="O2882" i="19"/>
  <c r="O2890" i="19"/>
  <c r="O2898" i="19"/>
  <c r="O2906" i="19"/>
  <c r="O2914" i="19"/>
  <c r="O2922" i="19"/>
  <c r="O2930" i="19"/>
  <c r="O2938" i="19"/>
  <c r="O2946" i="19"/>
  <c r="O2954" i="19"/>
  <c r="O2962" i="19"/>
  <c r="O2970" i="19"/>
  <c r="O2978" i="19"/>
  <c r="O2986" i="19"/>
  <c r="O2994" i="19"/>
  <c r="O3002" i="19"/>
  <c r="O3010" i="19"/>
  <c r="O3018" i="19"/>
  <c r="O3026" i="19"/>
  <c r="O3034" i="19"/>
  <c r="O3042" i="19"/>
  <c r="O3050" i="19"/>
  <c r="O3058" i="19"/>
  <c r="O3066" i="19"/>
  <c r="O3074" i="19"/>
  <c r="O3082" i="19"/>
  <c r="O3090" i="19"/>
  <c r="O3098" i="19"/>
  <c r="O3106" i="19"/>
  <c r="O3114" i="19"/>
  <c r="O3122" i="19"/>
  <c r="O3130" i="19"/>
  <c r="O3138" i="19"/>
  <c r="O3146" i="19"/>
  <c r="O3154" i="19"/>
  <c r="O3162" i="19"/>
  <c r="O3170" i="19"/>
  <c r="O3178" i="19"/>
  <c r="O3186" i="19"/>
  <c r="O3194" i="19"/>
  <c r="O3202" i="19"/>
  <c r="O3210" i="19"/>
  <c r="O3218" i="19"/>
  <c r="O3226" i="19"/>
  <c r="O3234" i="19"/>
  <c r="O3242" i="19"/>
  <c r="O3250" i="19"/>
  <c r="O3258" i="19"/>
  <c r="O3266" i="19"/>
  <c r="O3274" i="19"/>
  <c r="O3282" i="19"/>
  <c r="O3290" i="19"/>
  <c r="O3298" i="19"/>
  <c r="O3306" i="19"/>
  <c r="O3314" i="19"/>
  <c r="O3322" i="19"/>
  <c r="O3330" i="19"/>
  <c r="O3338" i="19"/>
  <c r="O3346" i="19"/>
  <c r="O3354" i="19"/>
  <c r="O3362" i="19"/>
  <c r="O3370" i="19"/>
  <c r="O3378" i="19"/>
  <c r="O3386" i="19"/>
  <c r="O3394" i="19"/>
  <c r="O3402" i="19"/>
  <c r="O3410" i="19"/>
  <c r="O3418" i="19"/>
  <c r="O3426" i="19"/>
  <c r="O3434" i="19"/>
  <c r="O3442" i="19"/>
  <c r="O3450" i="19"/>
  <c r="O3458" i="19"/>
  <c r="O3466" i="19"/>
  <c r="O3474" i="19"/>
  <c r="O3482" i="19"/>
  <c r="O3490" i="19"/>
  <c r="O3498" i="19"/>
  <c r="O3506" i="19"/>
  <c r="O3514" i="19"/>
  <c r="O3522" i="19"/>
  <c r="O3530" i="19"/>
  <c r="O3538" i="19"/>
  <c r="O3546" i="19"/>
  <c r="O27" i="19"/>
  <c r="O35" i="19"/>
  <c r="O43" i="19"/>
  <c r="O51" i="19"/>
  <c r="O59" i="19"/>
  <c r="O67" i="19"/>
  <c r="O75" i="19"/>
  <c r="O83" i="19"/>
  <c r="O91" i="19"/>
  <c r="O99" i="19"/>
  <c r="O107" i="19"/>
  <c r="O115" i="19"/>
  <c r="O123" i="19"/>
  <c r="O131" i="19"/>
  <c r="O139" i="19"/>
  <c r="O147" i="19"/>
  <c r="O155" i="19"/>
  <c r="O163" i="19"/>
  <c r="O171" i="19"/>
  <c r="O179" i="19"/>
  <c r="O187" i="19"/>
  <c r="O195" i="19"/>
  <c r="O203" i="19"/>
  <c r="O211" i="19"/>
  <c r="O219" i="19"/>
  <c r="O227" i="19"/>
  <c r="O235" i="19"/>
  <c r="O243" i="19"/>
  <c r="O251" i="19"/>
  <c r="O259" i="19"/>
  <c r="O267" i="19"/>
  <c r="O275" i="19"/>
  <c r="O283" i="19"/>
  <c r="O291" i="19"/>
  <c r="O299" i="19"/>
  <c r="O307" i="19"/>
  <c r="O315" i="19"/>
  <c r="O323" i="19"/>
  <c r="O331" i="19"/>
  <c r="O339" i="19"/>
  <c r="O347" i="19"/>
  <c r="O355" i="19"/>
  <c r="O363" i="19"/>
  <c r="O371" i="19"/>
  <c r="O379" i="19"/>
  <c r="O387" i="19"/>
  <c r="O395" i="19"/>
  <c r="O403" i="19"/>
  <c r="O411" i="19"/>
  <c r="O419" i="19"/>
  <c r="O427" i="19"/>
  <c r="O435" i="19"/>
  <c r="O443" i="19"/>
  <c r="O451" i="19"/>
  <c r="O459" i="19"/>
  <c r="O467" i="19"/>
  <c r="O475" i="19"/>
  <c r="O483" i="19"/>
  <c r="O491" i="19"/>
  <c r="O499" i="19"/>
  <c r="O507" i="19"/>
  <c r="O515" i="19"/>
  <c r="O523" i="19"/>
  <c r="O531" i="19"/>
  <c r="O539" i="19"/>
  <c r="O547" i="19"/>
  <c r="O555" i="19"/>
  <c r="O563" i="19"/>
  <c r="O571" i="19"/>
  <c r="O579" i="19"/>
  <c r="O587" i="19"/>
  <c r="O595" i="19"/>
  <c r="O603" i="19"/>
  <c r="O611" i="19"/>
  <c r="O619" i="19"/>
  <c r="O627" i="19"/>
  <c r="O635" i="19"/>
  <c r="O643" i="19"/>
  <c r="O651" i="19"/>
  <c r="O659" i="19"/>
  <c r="O667" i="19"/>
  <c r="O675" i="19"/>
  <c r="O683" i="19"/>
  <c r="O691" i="19"/>
  <c r="O699" i="19"/>
  <c r="O707" i="19"/>
  <c r="O715" i="19"/>
  <c r="O723" i="19"/>
  <c r="O731" i="19"/>
  <c r="O739" i="19"/>
  <c r="O747" i="19"/>
  <c r="O755" i="19"/>
  <c r="O763" i="19"/>
  <c r="O771" i="19"/>
  <c r="O779" i="19"/>
  <c r="O787" i="19"/>
  <c r="O795" i="19"/>
  <c r="O803" i="19"/>
  <c r="O811" i="19"/>
  <c r="O819" i="19"/>
  <c r="O827" i="19"/>
  <c r="O835" i="19"/>
  <c r="O843" i="19"/>
  <c r="O851" i="19"/>
  <c r="O859" i="19"/>
  <c r="O867" i="19"/>
  <c r="O875" i="19"/>
  <c r="O883" i="19"/>
  <c r="O891" i="19"/>
  <c r="O899" i="19"/>
  <c r="O907" i="19"/>
  <c r="O915" i="19"/>
  <c r="O923" i="19"/>
  <c r="O931" i="19"/>
  <c r="O939" i="19"/>
  <c r="O947" i="19"/>
  <c r="O955" i="19"/>
  <c r="O963" i="19"/>
  <c r="O971" i="19"/>
  <c r="O979" i="19"/>
  <c r="O987" i="19"/>
  <c r="O995" i="19"/>
  <c r="O1003" i="19"/>
  <c r="O1011" i="19"/>
  <c r="O1019" i="19"/>
  <c r="O1027" i="19"/>
  <c r="O1035" i="19"/>
  <c r="O1043" i="19"/>
  <c r="O1051" i="19"/>
  <c r="O1059" i="19"/>
  <c r="O1067" i="19"/>
  <c r="O1075" i="19"/>
  <c r="O1083" i="19"/>
  <c r="O1091" i="19"/>
  <c r="O1099" i="19"/>
  <c r="O1107" i="19"/>
  <c r="O1115" i="19"/>
  <c r="O1123" i="19"/>
  <c r="O1131" i="19"/>
  <c r="O1139" i="19"/>
  <c r="O1147" i="19"/>
  <c r="O1155" i="19"/>
  <c r="O1163" i="19"/>
  <c r="O1171" i="19"/>
  <c r="O1179" i="19"/>
  <c r="O1187" i="19"/>
  <c r="O1195" i="19"/>
  <c r="O1203" i="19"/>
  <c r="O1211" i="19"/>
  <c r="O1219" i="19"/>
  <c r="O1227" i="19"/>
  <c r="O1235" i="19"/>
  <c r="O1243" i="19"/>
  <c r="O1251" i="19"/>
  <c r="O1259" i="19"/>
  <c r="O1267" i="19"/>
  <c r="O1275" i="19"/>
  <c r="O1283" i="19"/>
  <c r="O1291" i="19"/>
  <c r="O1299" i="19"/>
  <c r="O1307" i="19"/>
  <c r="O1315" i="19"/>
  <c r="O1323" i="19"/>
  <c r="O1331" i="19"/>
  <c r="O1339" i="19"/>
  <c r="O1347" i="19"/>
  <c r="O1355" i="19"/>
  <c r="O1363" i="19"/>
  <c r="O1371" i="19"/>
  <c r="O1379" i="19"/>
  <c r="O1387" i="19"/>
  <c r="O1395" i="19"/>
  <c r="O1403" i="19"/>
  <c r="O1411" i="19"/>
  <c r="O1419" i="19"/>
  <c r="O1427" i="19"/>
  <c r="O1435" i="19"/>
  <c r="O1443" i="19"/>
  <c r="O1451" i="19"/>
  <c r="O1459" i="19"/>
  <c r="O1467" i="19"/>
  <c r="O1475" i="19"/>
  <c r="O1483" i="19"/>
  <c r="O1491" i="19"/>
  <c r="O1499" i="19"/>
  <c r="O1507" i="19"/>
  <c r="O1515" i="19"/>
  <c r="O1523" i="19"/>
  <c r="O1531" i="19"/>
  <c r="O1539" i="19"/>
  <c r="O1547" i="19"/>
  <c r="O1555" i="19"/>
  <c r="O1563" i="19"/>
  <c r="O1571" i="19"/>
  <c r="O1579" i="19"/>
  <c r="O1587" i="19"/>
  <c r="O1595" i="19"/>
  <c r="O1603" i="19"/>
  <c r="O1611" i="19"/>
  <c r="O1619" i="19"/>
  <c r="O1627" i="19"/>
  <c r="O1635" i="19"/>
  <c r="O1643" i="19"/>
  <c r="O1651" i="19"/>
  <c r="O1659" i="19"/>
  <c r="O1667" i="19"/>
  <c r="O1675" i="19"/>
  <c r="O1683" i="19"/>
  <c r="O1691" i="19"/>
  <c r="O1699" i="19"/>
  <c r="O1707" i="19"/>
  <c r="O1715" i="19"/>
  <c r="O1723" i="19"/>
  <c r="O1731" i="19"/>
  <c r="O1739" i="19"/>
  <c r="O1747" i="19"/>
  <c r="O1755" i="19"/>
  <c r="O1763" i="19"/>
  <c r="O1771" i="19"/>
  <c r="O1779" i="19"/>
  <c r="O1787" i="19"/>
  <c r="O1795" i="19"/>
  <c r="O1803" i="19"/>
  <c r="O1811" i="19"/>
  <c r="O1819" i="19"/>
  <c r="O1827" i="19"/>
  <c r="O1835" i="19"/>
  <c r="O1843" i="19"/>
  <c r="O1851" i="19"/>
  <c r="O1859" i="19"/>
  <c r="O1867" i="19"/>
  <c r="O1875" i="19"/>
  <c r="O1883" i="19"/>
  <c r="O1891" i="19"/>
  <c r="O1899" i="19"/>
  <c r="O1907" i="19"/>
  <c r="O1915" i="19"/>
  <c r="O1923" i="19"/>
  <c r="O1931" i="19"/>
  <c r="O1939" i="19"/>
  <c r="O1947" i="19"/>
  <c r="O1955" i="19"/>
  <c r="O1963" i="19"/>
  <c r="O1971" i="19"/>
  <c r="O1979" i="19"/>
  <c r="O1987" i="19"/>
  <c r="O1995" i="19"/>
  <c r="O2003" i="19"/>
  <c r="O2011" i="19"/>
  <c r="O2019" i="19"/>
  <c r="O2027" i="19"/>
  <c r="O2035" i="19"/>
  <c r="O2043" i="19"/>
  <c r="O2051" i="19"/>
  <c r="O2059" i="19"/>
  <c r="O2067" i="19"/>
  <c r="O2075" i="19"/>
  <c r="O2083" i="19"/>
  <c r="O2091" i="19"/>
  <c r="O2099" i="19"/>
  <c r="O2107" i="19"/>
  <c r="O2115" i="19"/>
  <c r="O2123" i="19"/>
  <c r="O2131" i="19"/>
  <c r="O2139" i="19"/>
  <c r="O2147" i="19"/>
  <c r="O2155" i="19"/>
  <c r="O2163" i="19"/>
  <c r="O2171" i="19"/>
  <c r="O2179" i="19"/>
  <c r="O2187" i="19"/>
  <c r="O2195" i="19"/>
  <c r="O2203" i="19"/>
  <c r="O2211" i="19"/>
  <c r="O2219" i="19"/>
  <c r="O2227" i="19"/>
  <c r="O2235" i="19"/>
  <c r="O2243" i="19"/>
  <c r="O2251" i="19"/>
  <c r="O2259" i="19"/>
  <c r="O2267" i="19"/>
  <c r="O2275" i="19"/>
  <c r="O2283" i="19"/>
  <c r="O2291" i="19"/>
  <c r="O2299" i="19"/>
  <c r="O2307" i="19"/>
  <c r="O2315" i="19"/>
  <c r="O2323" i="19"/>
  <c r="O2331" i="19"/>
  <c r="O2339" i="19"/>
  <c r="O2347" i="19"/>
  <c r="O2355" i="19"/>
  <c r="O2363" i="19"/>
  <c r="O2371" i="19"/>
  <c r="O2379" i="19"/>
  <c r="O2387" i="19"/>
  <c r="O2395" i="19"/>
  <c r="O2403" i="19"/>
  <c r="O2411" i="19"/>
  <c r="O2419" i="19"/>
  <c r="O2427" i="19"/>
  <c r="O2435" i="19"/>
  <c r="O2443" i="19"/>
  <c r="O2451" i="19"/>
  <c r="O2459" i="19"/>
  <c r="O2467" i="19"/>
  <c r="O2475" i="19"/>
  <c r="O2483" i="19"/>
  <c r="O2491" i="19"/>
  <c r="O2499" i="19"/>
  <c r="O2507" i="19"/>
  <c r="O2515" i="19"/>
  <c r="O2523" i="19"/>
  <c r="O2531" i="19"/>
  <c r="O2539" i="19"/>
  <c r="O2547" i="19"/>
  <c r="O2555" i="19"/>
  <c r="O2563" i="19"/>
  <c r="O2571" i="19"/>
  <c r="O2579" i="19"/>
  <c r="O2587" i="19"/>
  <c r="O2595" i="19"/>
  <c r="O2603" i="19"/>
  <c r="O2611" i="19"/>
  <c r="O2619" i="19"/>
  <c r="O2627" i="19"/>
  <c r="O2635" i="19"/>
  <c r="O2643" i="19"/>
  <c r="O2651" i="19"/>
  <c r="O2659" i="19"/>
  <c r="O2667" i="19"/>
  <c r="O2675" i="19"/>
  <c r="O2683" i="19"/>
  <c r="O2691" i="19"/>
  <c r="O2699" i="19"/>
  <c r="O2707" i="19"/>
  <c r="O2715" i="19"/>
  <c r="O2723" i="19"/>
  <c r="O2731" i="19"/>
  <c r="O2739" i="19"/>
  <c r="O2747" i="19"/>
  <c r="O2755" i="19"/>
  <c r="O2763" i="19"/>
  <c r="O2771" i="19"/>
  <c r="O2779" i="19"/>
  <c r="O2787" i="19"/>
  <c r="O2795" i="19"/>
  <c r="O2803" i="19"/>
  <c r="O2811" i="19"/>
  <c r="O2819" i="19"/>
  <c r="O2827" i="19"/>
  <c r="O2835" i="19"/>
  <c r="O2843" i="19"/>
  <c r="O2851" i="19"/>
  <c r="O2859" i="19"/>
  <c r="O2867" i="19"/>
  <c r="O2875" i="19"/>
  <c r="O2883" i="19"/>
  <c r="O2891" i="19"/>
  <c r="O2899" i="19"/>
  <c r="O2907" i="19"/>
  <c r="O2915" i="19"/>
  <c r="O2923" i="19"/>
  <c r="O2931" i="19"/>
  <c r="O2939" i="19"/>
  <c r="O2947" i="19"/>
  <c r="O2955" i="19"/>
  <c r="O2963" i="19"/>
  <c r="O2971" i="19"/>
  <c r="O2979" i="19"/>
  <c r="O2987" i="19"/>
  <c r="O2995" i="19"/>
  <c r="O3003" i="19"/>
  <c r="O3011" i="19"/>
  <c r="O3019" i="19"/>
  <c r="O3027" i="19"/>
  <c r="O3035" i="19"/>
  <c r="O3043" i="19"/>
  <c r="O3051" i="19"/>
  <c r="O3059" i="19"/>
  <c r="O3067" i="19"/>
  <c r="O3075" i="19"/>
  <c r="O3083" i="19"/>
  <c r="O3091" i="19"/>
  <c r="O3099" i="19"/>
  <c r="O3107" i="19"/>
  <c r="O3115" i="19"/>
  <c r="O3123" i="19"/>
  <c r="O3131" i="19"/>
  <c r="O3139" i="19"/>
  <c r="O3147" i="19"/>
  <c r="O3155" i="19"/>
  <c r="O3163" i="19"/>
  <c r="O3171" i="19"/>
  <c r="O3179" i="19"/>
  <c r="O3187" i="19"/>
  <c r="O3195" i="19"/>
  <c r="O3203" i="19"/>
  <c r="O3211" i="19"/>
  <c r="O3219" i="19"/>
  <c r="O3227" i="19"/>
  <c r="O3235" i="19"/>
  <c r="O3243" i="19"/>
  <c r="O3251" i="19"/>
  <c r="O3259" i="19"/>
  <c r="O3267" i="19"/>
  <c r="O3275" i="19"/>
  <c r="O3283" i="19"/>
  <c r="O3291" i="19"/>
  <c r="O3299" i="19"/>
  <c r="O3307" i="19"/>
  <c r="O3315" i="19"/>
  <c r="O3323" i="19"/>
  <c r="O3331" i="19"/>
  <c r="O3339" i="19"/>
  <c r="O3347" i="19"/>
  <c r="O3355" i="19"/>
  <c r="O3363" i="19"/>
  <c r="O3371" i="19"/>
  <c r="O3379" i="19"/>
  <c r="O3387" i="19"/>
  <c r="O3395" i="19"/>
  <c r="O3403" i="19"/>
  <c r="O3411" i="19"/>
  <c r="O3419" i="19"/>
  <c r="O3427" i="19"/>
  <c r="O3435" i="19"/>
  <c r="O3443" i="19"/>
  <c r="O3451" i="19"/>
  <c r="O3459" i="19"/>
  <c r="O3467" i="19"/>
  <c r="O3475" i="19"/>
  <c r="O3483" i="19"/>
  <c r="O3491" i="19"/>
  <c r="O3499" i="19"/>
  <c r="O3507" i="19"/>
  <c r="O3515" i="19"/>
  <c r="O3523" i="19"/>
  <c r="O3531" i="19"/>
  <c r="O3539" i="19"/>
  <c r="O3547" i="19"/>
  <c r="O28" i="19"/>
  <c r="O36" i="19"/>
  <c r="O44" i="19"/>
  <c r="O52" i="19"/>
  <c r="O60" i="19"/>
  <c r="O68" i="19"/>
  <c r="O76" i="19"/>
  <c r="O84" i="19"/>
  <c r="O92" i="19"/>
  <c r="O100" i="19"/>
  <c r="O108" i="19"/>
  <c r="O116" i="19"/>
  <c r="O124" i="19"/>
  <c r="O132" i="19"/>
  <c r="O140" i="19"/>
  <c r="O148" i="19"/>
  <c r="O156" i="19"/>
  <c r="O164" i="19"/>
  <c r="O172" i="19"/>
  <c r="O180" i="19"/>
  <c r="O188" i="19"/>
  <c r="O196" i="19"/>
  <c r="O204" i="19"/>
  <c r="O212" i="19"/>
  <c r="O220" i="19"/>
  <c r="O228" i="19"/>
  <c r="O236" i="19"/>
  <c r="O244" i="19"/>
  <c r="O252" i="19"/>
  <c r="O260" i="19"/>
  <c r="O268" i="19"/>
  <c r="O276" i="19"/>
  <c r="O284" i="19"/>
  <c r="O292" i="19"/>
  <c r="O300" i="19"/>
  <c r="O308" i="19"/>
  <c r="O316" i="19"/>
  <c r="O324" i="19"/>
  <c r="O332" i="19"/>
  <c r="O340" i="19"/>
  <c r="O348" i="19"/>
  <c r="O356" i="19"/>
  <c r="O364" i="19"/>
  <c r="O372" i="19"/>
  <c r="O380" i="19"/>
  <c r="O388" i="19"/>
  <c r="O396" i="19"/>
  <c r="O404" i="19"/>
  <c r="O412" i="19"/>
  <c r="O420" i="19"/>
  <c r="O428" i="19"/>
  <c r="O436" i="19"/>
  <c r="O444" i="19"/>
  <c r="O452" i="19"/>
  <c r="O460" i="19"/>
  <c r="O468" i="19"/>
  <c r="O476" i="19"/>
  <c r="O484" i="19"/>
  <c r="O492" i="19"/>
  <c r="O500" i="19"/>
  <c r="O508" i="19"/>
  <c r="O516" i="19"/>
  <c r="O524" i="19"/>
  <c r="O532" i="19"/>
  <c r="O540" i="19"/>
  <c r="O548" i="19"/>
  <c r="O556" i="19"/>
  <c r="O564" i="19"/>
  <c r="O572" i="19"/>
  <c r="O580" i="19"/>
  <c r="O588" i="19"/>
  <c r="O596" i="19"/>
  <c r="O604" i="19"/>
  <c r="O612" i="19"/>
  <c r="O620" i="19"/>
  <c r="O628" i="19"/>
  <c r="O636" i="19"/>
  <c r="O644" i="19"/>
  <c r="O652" i="19"/>
  <c r="O660" i="19"/>
  <c r="O668" i="19"/>
  <c r="O676" i="19"/>
  <c r="O684" i="19"/>
  <c r="O692" i="19"/>
  <c r="O700" i="19"/>
  <c r="O708" i="19"/>
  <c r="O716" i="19"/>
  <c r="O724" i="19"/>
  <c r="O732" i="19"/>
  <c r="O740" i="19"/>
  <c r="O748" i="19"/>
  <c r="O756" i="19"/>
  <c r="O764" i="19"/>
  <c r="O772" i="19"/>
  <c r="O780" i="19"/>
  <c r="O788" i="19"/>
  <c r="O796" i="19"/>
  <c r="O804" i="19"/>
  <c r="O812" i="19"/>
  <c r="O820" i="19"/>
  <c r="O828" i="19"/>
  <c r="O836" i="19"/>
  <c r="O844" i="19"/>
  <c r="O852" i="19"/>
  <c r="O860" i="19"/>
  <c r="O868" i="19"/>
  <c r="O876" i="19"/>
  <c r="O884" i="19"/>
  <c r="O892" i="19"/>
  <c r="O900" i="19"/>
  <c r="O908" i="19"/>
  <c r="O916" i="19"/>
  <c r="O924" i="19"/>
  <c r="O932" i="19"/>
  <c r="O940" i="19"/>
  <c r="O948" i="19"/>
  <c r="O956" i="19"/>
  <c r="O964" i="19"/>
  <c r="O972" i="19"/>
  <c r="O980" i="19"/>
  <c r="O988" i="19"/>
  <c r="O996" i="19"/>
  <c r="O1004" i="19"/>
  <c r="O1012" i="19"/>
  <c r="O1020" i="19"/>
  <c r="O1028" i="19"/>
  <c r="O1036" i="19"/>
  <c r="O1044" i="19"/>
  <c r="O1052" i="19"/>
  <c r="O1060" i="19"/>
  <c r="O1068" i="19"/>
  <c r="O1076" i="19"/>
  <c r="O1084" i="19"/>
  <c r="O1092" i="19"/>
  <c r="O1100" i="19"/>
  <c r="O1108" i="19"/>
  <c r="O1116" i="19"/>
  <c r="O1124" i="19"/>
  <c r="O1132" i="19"/>
  <c r="O1140" i="19"/>
  <c r="O1148" i="19"/>
  <c r="O1156" i="19"/>
  <c r="O1164" i="19"/>
  <c r="O1172" i="19"/>
  <c r="O1180" i="19"/>
  <c r="O1188" i="19"/>
  <c r="O1196" i="19"/>
  <c r="O1204" i="19"/>
  <c r="O1212" i="19"/>
  <c r="O1220" i="19"/>
  <c r="O1228" i="19"/>
  <c r="O1236" i="19"/>
  <c r="O1244" i="19"/>
  <c r="O1252" i="19"/>
  <c r="O1260" i="19"/>
  <c r="O1268" i="19"/>
  <c r="O1276" i="19"/>
  <c r="O1284" i="19"/>
  <c r="O1292" i="19"/>
  <c r="O1300" i="19"/>
  <c r="O1308" i="19"/>
  <c r="O1316" i="19"/>
  <c r="O1324" i="19"/>
  <c r="O1332" i="19"/>
  <c r="O1340" i="19"/>
  <c r="O1348" i="19"/>
  <c r="O1356" i="19"/>
  <c r="O1364" i="19"/>
  <c r="O1372" i="19"/>
  <c r="O1380" i="19"/>
  <c r="O1388" i="19"/>
  <c r="O1396" i="19"/>
  <c r="O1404" i="19"/>
  <c r="O1412" i="19"/>
  <c r="O1420" i="19"/>
  <c r="O1428" i="19"/>
  <c r="O1436" i="19"/>
  <c r="O1444" i="19"/>
  <c r="O1452" i="19"/>
  <c r="O1460" i="19"/>
  <c r="O1468" i="19"/>
  <c r="O1476" i="19"/>
  <c r="O1484" i="19"/>
  <c r="O1492" i="19"/>
  <c r="O1500" i="19"/>
  <c r="O1508" i="19"/>
  <c r="O1516" i="19"/>
  <c r="O1524" i="19"/>
  <c r="O1532" i="19"/>
  <c r="O1540" i="19"/>
  <c r="O1548" i="19"/>
  <c r="O1556" i="19"/>
  <c r="O1564" i="19"/>
  <c r="O1572" i="19"/>
  <c r="O1580" i="19"/>
  <c r="O1588" i="19"/>
  <c r="O1596" i="19"/>
  <c r="O1604" i="19"/>
  <c r="O1612" i="19"/>
  <c r="O1620" i="19"/>
  <c r="O1628" i="19"/>
  <c r="O1636" i="19"/>
  <c r="O1644" i="19"/>
  <c r="O1652" i="19"/>
  <c r="O1660" i="19"/>
  <c r="O1668" i="19"/>
  <c r="O1676" i="19"/>
  <c r="O1684" i="19"/>
  <c r="O1692" i="19"/>
  <c r="O1700" i="19"/>
  <c r="O1708" i="19"/>
  <c r="O1716" i="19"/>
  <c r="O1724" i="19"/>
  <c r="O1732" i="19"/>
  <c r="O1740" i="19"/>
  <c r="O1748" i="19"/>
  <c r="O1756" i="19"/>
  <c r="O1764" i="19"/>
  <c r="O1772" i="19"/>
  <c r="O29" i="19"/>
  <c r="O37" i="19"/>
  <c r="O45" i="19"/>
  <c r="O53" i="19"/>
  <c r="O61" i="19"/>
  <c r="O69" i="19"/>
  <c r="O77" i="19"/>
  <c r="O85" i="19"/>
  <c r="O93" i="19"/>
  <c r="O101" i="19"/>
  <c r="O109" i="19"/>
  <c r="O117" i="19"/>
  <c r="O125" i="19"/>
  <c r="O133" i="19"/>
  <c r="O141" i="19"/>
  <c r="O149" i="19"/>
  <c r="O157" i="19"/>
  <c r="O165" i="19"/>
  <c r="O173" i="19"/>
  <c r="O181" i="19"/>
  <c r="O189" i="19"/>
  <c r="O197" i="19"/>
  <c r="O205" i="19"/>
  <c r="O213" i="19"/>
  <c r="O221" i="19"/>
  <c r="O229" i="19"/>
  <c r="O237" i="19"/>
  <c r="O245" i="19"/>
  <c r="O253" i="19"/>
  <c r="O261" i="19"/>
  <c r="O269" i="19"/>
  <c r="O277" i="19"/>
  <c r="O285" i="19"/>
  <c r="O293" i="19"/>
  <c r="O301" i="19"/>
  <c r="O309" i="19"/>
  <c r="O317" i="19"/>
  <c r="O325" i="19"/>
  <c r="O333" i="19"/>
  <c r="O341" i="19"/>
  <c r="O349" i="19"/>
  <c r="O357" i="19"/>
  <c r="O365" i="19"/>
  <c r="O373" i="19"/>
  <c r="O381" i="19"/>
  <c r="O389" i="19"/>
  <c r="O397" i="19"/>
  <c r="O405" i="19"/>
  <c r="O413" i="19"/>
  <c r="O421" i="19"/>
  <c r="O429" i="19"/>
  <c r="O437" i="19"/>
  <c r="O445" i="19"/>
  <c r="O453" i="19"/>
  <c r="O461" i="19"/>
  <c r="O469" i="19"/>
  <c r="O477" i="19"/>
  <c r="O485" i="19"/>
  <c r="O493" i="19"/>
  <c r="O501" i="19"/>
  <c r="O509" i="19"/>
  <c r="O517" i="19"/>
  <c r="O525" i="19"/>
  <c r="O533" i="19"/>
  <c r="O541" i="19"/>
  <c r="O549" i="19"/>
  <c r="O557" i="19"/>
  <c r="O565" i="19"/>
  <c r="O573" i="19"/>
  <c r="O581" i="19"/>
  <c r="O589" i="19"/>
  <c r="O597" i="19"/>
  <c r="O605" i="19"/>
  <c r="O613" i="19"/>
  <c r="O621" i="19"/>
  <c r="O629" i="19"/>
  <c r="O637" i="19"/>
  <c r="O645" i="19"/>
  <c r="O653" i="19"/>
  <c r="O661" i="19"/>
  <c r="O669" i="19"/>
  <c r="O677" i="19"/>
  <c r="O685" i="19"/>
  <c r="O693" i="19"/>
  <c r="O701" i="19"/>
  <c r="O709" i="19"/>
  <c r="O717" i="19"/>
  <c r="O725" i="19"/>
  <c r="O733" i="19"/>
  <c r="O741" i="19"/>
  <c r="O749" i="19"/>
  <c r="O757" i="19"/>
  <c r="O765" i="19"/>
  <c r="O773" i="19"/>
  <c r="O781" i="19"/>
  <c r="O789" i="19"/>
  <c r="O797" i="19"/>
  <c r="O805" i="19"/>
  <c r="O813" i="19"/>
  <c r="O821" i="19"/>
  <c r="O829" i="19"/>
  <c r="O837" i="19"/>
  <c r="O845" i="19"/>
  <c r="O853" i="19"/>
  <c r="O861" i="19"/>
  <c r="O869" i="19"/>
  <c r="O877" i="19"/>
  <c r="O885" i="19"/>
  <c r="O893" i="19"/>
  <c r="O901" i="19"/>
  <c r="O909" i="19"/>
  <c r="O917" i="19"/>
  <c r="O925" i="19"/>
  <c r="O933" i="19"/>
  <c r="O941" i="19"/>
  <c r="O949" i="19"/>
  <c r="O957" i="19"/>
  <c r="O965" i="19"/>
  <c r="O973" i="19"/>
  <c r="O981" i="19"/>
  <c r="O989" i="19"/>
  <c r="O997" i="19"/>
  <c r="O1005" i="19"/>
  <c r="O1013" i="19"/>
  <c r="O1021" i="19"/>
  <c r="O1029" i="19"/>
  <c r="O1037" i="19"/>
  <c r="O1045" i="19"/>
  <c r="O1053" i="19"/>
  <c r="O1061" i="19"/>
  <c r="O1069" i="19"/>
  <c r="O1077" i="19"/>
  <c r="O1085" i="19"/>
  <c r="O1093" i="19"/>
  <c r="O1101" i="19"/>
  <c r="O1109" i="19"/>
  <c r="O1117" i="19"/>
  <c r="O1125" i="19"/>
  <c r="O1133" i="19"/>
  <c r="O1141" i="19"/>
  <c r="O1149" i="19"/>
  <c r="O1157" i="19"/>
  <c r="O1165" i="19"/>
  <c r="O1173" i="19"/>
  <c r="O1181" i="19"/>
  <c r="O1189" i="19"/>
  <c r="O1197" i="19"/>
  <c r="O1205" i="19"/>
  <c r="O1213" i="19"/>
  <c r="O1221" i="19"/>
  <c r="O1229" i="19"/>
  <c r="O1237" i="19"/>
  <c r="O1245" i="19"/>
  <c r="O1253" i="19"/>
  <c r="O1261" i="19"/>
  <c r="O1269" i="19"/>
  <c r="O1277" i="19"/>
  <c r="O1285" i="19"/>
  <c r="O1293" i="19"/>
  <c r="O1301" i="19"/>
  <c r="O1309" i="19"/>
  <c r="O1317" i="19"/>
  <c r="O1325" i="19"/>
  <c r="O1333" i="19"/>
  <c r="O1341" i="19"/>
  <c r="O1349" i="19"/>
  <c r="O1357" i="19"/>
  <c r="O1365" i="19"/>
  <c r="O1373" i="19"/>
  <c r="O1381" i="19"/>
  <c r="O1389" i="19"/>
  <c r="O1397" i="19"/>
  <c r="O1405" i="19"/>
  <c r="O1413" i="19"/>
  <c r="O1421" i="19"/>
  <c r="O1429" i="19"/>
  <c r="O1437" i="19"/>
  <c r="O1445" i="19"/>
  <c r="O1453" i="19"/>
  <c r="O1461" i="19"/>
  <c r="O1469" i="19"/>
  <c r="O1477" i="19"/>
  <c r="O1485" i="19"/>
  <c r="O1493" i="19"/>
  <c r="O21" i="19"/>
  <c r="O30" i="19"/>
  <c r="O38" i="19"/>
  <c r="O46" i="19"/>
  <c r="O54" i="19"/>
  <c r="O62" i="19"/>
  <c r="O70" i="19"/>
  <c r="O78" i="19"/>
  <c r="O86" i="19"/>
  <c r="O94" i="19"/>
  <c r="O102" i="19"/>
  <c r="O110" i="19"/>
  <c r="O118" i="19"/>
  <c r="O126" i="19"/>
  <c r="O134" i="19"/>
  <c r="O142" i="19"/>
  <c r="O150" i="19"/>
  <c r="O158" i="19"/>
  <c r="O166" i="19"/>
  <c r="O174" i="19"/>
  <c r="O182" i="19"/>
  <c r="O190" i="19"/>
  <c r="O198" i="19"/>
  <c r="O206" i="19"/>
  <c r="O214" i="19"/>
  <c r="O222" i="19"/>
  <c r="O230" i="19"/>
  <c r="O238" i="19"/>
  <c r="O246" i="19"/>
  <c r="O254" i="19"/>
  <c r="O262" i="19"/>
  <c r="O270" i="19"/>
  <c r="O278" i="19"/>
  <c r="O286" i="19"/>
  <c r="O294" i="19"/>
  <c r="O302" i="19"/>
  <c r="O310" i="19"/>
  <c r="O318" i="19"/>
  <c r="O326" i="19"/>
  <c r="O334" i="19"/>
  <c r="O342" i="19"/>
  <c r="O350" i="19"/>
  <c r="O358" i="19"/>
  <c r="O366" i="19"/>
  <c r="O374" i="19"/>
  <c r="O382" i="19"/>
  <c r="O390" i="19"/>
  <c r="O398" i="19"/>
  <c r="O406" i="19"/>
  <c r="O414" i="19"/>
  <c r="O422" i="19"/>
  <c r="O430" i="19"/>
  <c r="O438" i="19"/>
  <c r="O446" i="19"/>
  <c r="O454" i="19"/>
  <c r="O462" i="19"/>
  <c r="O470" i="19"/>
  <c r="O478" i="19"/>
  <c r="O486" i="19"/>
  <c r="O494" i="19"/>
  <c r="O502" i="19"/>
  <c r="O510" i="19"/>
  <c r="O518" i="19"/>
  <c r="O526" i="19"/>
  <c r="O534" i="19"/>
  <c r="O542" i="19"/>
  <c r="O550" i="19"/>
  <c r="O558" i="19"/>
  <c r="O566" i="19"/>
  <c r="O574" i="19"/>
  <c r="O582" i="19"/>
  <c r="O590" i="19"/>
  <c r="O598" i="19"/>
  <c r="O606" i="19"/>
  <c r="O614" i="19"/>
  <c r="O622" i="19"/>
  <c r="O630" i="19"/>
  <c r="O638" i="19"/>
  <c r="O646" i="19"/>
  <c r="O654" i="19"/>
  <c r="O662" i="19"/>
  <c r="O670" i="19"/>
  <c r="O678" i="19"/>
  <c r="O686" i="19"/>
  <c r="O694" i="19"/>
  <c r="O702" i="19"/>
  <c r="O710" i="19"/>
  <c r="O718" i="19"/>
  <c r="O726" i="19"/>
  <c r="O734" i="19"/>
  <c r="O742" i="19"/>
  <c r="O750" i="19"/>
  <c r="O758" i="19"/>
  <c r="O766" i="19"/>
  <c r="O774" i="19"/>
  <c r="O782" i="19"/>
  <c r="O790" i="19"/>
  <c r="O798" i="19"/>
  <c r="O806" i="19"/>
  <c r="O814" i="19"/>
  <c r="O822" i="19"/>
  <c r="O830" i="19"/>
  <c r="O838" i="19"/>
  <c r="O846" i="19"/>
  <c r="O854" i="19"/>
  <c r="O862" i="19"/>
  <c r="O870" i="19"/>
  <c r="O878" i="19"/>
  <c r="O886" i="19"/>
  <c r="O894" i="19"/>
  <c r="O902" i="19"/>
  <c r="O910" i="19"/>
  <c r="O918" i="19"/>
  <c r="O926" i="19"/>
  <c r="O934" i="19"/>
  <c r="O942" i="19"/>
  <c r="O950" i="19"/>
  <c r="O958" i="19"/>
  <c r="O966" i="19"/>
  <c r="O974" i="19"/>
  <c r="O982" i="19"/>
  <c r="O990" i="19"/>
  <c r="O998" i="19"/>
  <c r="O23" i="19"/>
  <c r="O31" i="19"/>
  <c r="O39" i="19"/>
  <c r="O47" i="19"/>
  <c r="O55" i="19"/>
  <c r="O63" i="19"/>
  <c r="O71" i="19"/>
  <c r="O79" i="19"/>
  <c r="O87" i="19"/>
  <c r="O95" i="19"/>
  <c r="O103" i="19"/>
  <c r="O111" i="19"/>
  <c r="O119" i="19"/>
  <c r="O127" i="19"/>
  <c r="O135" i="19"/>
  <c r="O143" i="19"/>
  <c r="O151" i="19"/>
  <c r="O159" i="19"/>
  <c r="O167" i="19"/>
  <c r="O175" i="19"/>
  <c r="O183" i="19"/>
  <c r="O191" i="19"/>
  <c r="O199" i="19"/>
  <c r="O207" i="19"/>
  <c r="O215" i="19"/>
  <c r="O223" i="19"/>
  <c r="O231" i="19"/>
  <c r="O239" i="19"/>
  <c r="O247" i="19"/>
  <c r="O255" i="19"/>
  <c r="O263" i="19"/>
  <c r="O271" i="19"/>
  <c r="O279" i="19"/>
  <c r="O287" i="19"/>
  <c r="O295" i="19"/>
  <c r="O303" i="19"/>
  <c r="O311" i="19"/>
  <c r="O319" i="19"/>
  <c r="O327" i="19"/>
  <c r="O335" i="19"/>
  <c r="O343" i="19"/>
  <c r="O351" i="19"/>
  <c r="O359" i="19"/>
  <c r="O367" i="19"/>
  <c r="O375" i="19"/>
  <c r="O383" i="19"/>
  <c r="O391" i="19"/>
  <c r="O399" i="19"/>
  <c r="O407" i="19"/>
  <c r="O415" i="19"/>
  <c r="O423" i="19"/>
  <c r="O431" i="19"/>
  <c r="O439" i="19"/>
  <c r="O447" i="19"/>
  <c r="O455" i="19"/>
  <c r="O463" i="19"/>
  <c r="O471" i="19"/>
  <c r="O479" i="19"/>
  <c r="O487" i="19"/>
  <c r="O495" i="19"/>
  <c r="O503" i="19"/>
  <c r="O511" i="19"/>
  <c r="O519" i="19"/>
  <c r="O527" i="19"/>
  <c r="O535" i="19"/>
  <c r="O543" i="19"/>
  <c r="O551" i="19"/>
  <c r="O559" i="19"/>
  <c r="O567" i="19"/>
  <c r="O575" i="19"/>
  <c r="O583" i="19"/>
  <c r="O591" i="19"/>
  <c r="O599" i="19"/>
  <c r="O607" i="19"/>
  <c r="O615" i="19"/>
  <c r="O623" i="19"/>
  <c r="O631" i="19"/>
  <c r="O639" i="19"/>
  <c r="O647" i="19"/>
  <c r="O655" i="19"/>
  <c r="O663" i="19"/>
  <c r="O671" i="19"/>
  <c r="O679" i="19"/>
  <c r="O687" i="19"/>
  <c r="O695" i="19"/>
  <c r="O703" i="19"/>
  <c r="O711" i="19"/>
  <c r="O719" i="19"/>
  <c r="O727" i="19"/>
  <c r="O735" i="19"/>
  <c r="O743" i="19"/>
  <c r="O751" i="19"/>
  <c r="O759" i="19"/>
  <c r="O767" i="19"/>
  <c r="O775" i="19"/>
  <c r="O783" i="19"/>
  <c r="O791" i="19"/>
  <c r="O799" i="19"/>
  <c r="O807" i="19"/>
  <c r="O815" i="19"/>
  <c r="O823" i="19"/>
  <c r="O831" i="19"/>
  <c r="O839" i="19"/>
  <c r="O847" i="19"/>
  <c r="O855" i="19"/>
  <c r="O863" i="19"/>
  <c r="O871" i="19"/>
  <c r="O879" i="19"/>
  <c r="O887" i="19"/>
  <c r="O895" i="19"/>
  <c r="O903" i="19"/>
  <c r="O911" i="19"/>
  <c r="O919" i="19"/>
  <c r="O927" i="19"/>
  <c r="O935" i="19"/>
  <c r="O943" i="19"/>
  <c r="O951" i="19"/>
  <c r="O959" i="19"/>
  <c r="O967" i="19"/>
  <c r="O975" i="19"/>
  <c r="O983" i="19"/>
  <c r="O991" i="19"/>
  <c r="O999" i="19"/>
  <c r="O1007" i="19"/>
  <c r="O1015" i="19"/>
  <c r="O1023" i="19"/>
  <c r="O1031" i="19"/>
  <c r="O1039" i="19"/>
  <c r="O1047" i="19"/>
  <c r="O1055" i="19"/>
  <c r="O1063" i="19"/>
  <c r="O1071" i="19"/>
  <c r="O1079" i="19"/>
  <c r="O1087" i="19"/>
  <c r="O1095" i="19"/>
  <c r="O1103" i="19"/>
  <c r="O1111" i="19"/>
  <c r="O1119" i="19"/>
  <c r="O1127" i="19"/>
  <c r="O1135" i="19"/>
  <c r="O1143" i="19"/>
  <c r="O1151" i="19"/>
  <c r="O1159" i="19"/>
  <c r="O1167" i="19"/>
  <c r="O1175" i="19"/>
  <c r="O1183" i="19"/>
  <c r="O1191" i="19"/>
  <c r="O1199" i="19"/>
  <c r="O1207" i="19"/>
  <c r="O1215" i="19"/>
  <c r="O1223" i="19"/>
  <c r="O1231" i="19"/>
  <c r="O1239" i="19"/>
  <c r="O1247" i="19"/>
  <c r="O1255" i="19"/>
  <c r="O1263" i="19"/>
  <c r="O1271" i="19"/>
  <c r="O1279" i="19"/>
  <c r="O1287" i="19"/>
  <c r="O1295" i="19"/>
  <c r="O1303" i="19"/>
  <c r="O1311" i="19"/>
  <c r="O1319" i="19"/>
  <c r="O1327" i="19"/>
  <c r="O1335" i="19"/>
  <c r="O1343" i="19"/>
  <c r="O1351" i="19"/>
  <c r="O1359" i="19"/>
  <c r="O1367" i="19"/>
  <c r="O1375" i="19"/>
  <c r="O1383" i="19"/>
  <c r="O1391" i="19"/>
  <c r="O24" i="19"/>
  <c r="O32" i="19"/>
  <c r="O40" i="19"/>
  <c r="O48" i="19"/>
  <c r="O56" i="19"/>
  <c r="O64" i="19"/>
  <c r="O72" i="19"/>
  <c r="O80" i="19"/>
  <c r="O88" i="19"/>
  <c r="O96" i="19"/>
  <c r="O104" i="19"/>
  <c r="O112" i="19"/>
  <c r="O120" i="19"/>
  <c r="O128" i="19"/>
  <c r="O136" i="19"/>
  <c r="O144" i="19"/>
  <c r="O152" i="19"/>
  <c r="O160" i="19"/>
  <c r="O168" i="19"/>
  <c r="O176" i="19"/>
  <c r="O184" i="19"/>
  <c r="O192" i="19"/>
  <c r="O200" i="19"/>
  <c r="O208" i="19"/>
  <c r="O216" i="19"/>
  <c r="O224" i="19"/>
  <c r="O232" i="19"/>
  <c r="O240" i="19"/>
  <c r="O248" i="19"/>
  <c r="O256" i="19"/>
  <c r="O264" i="19"/>
  <c r="O272" i="19"/>
  <c r="O280" i="19"/>
  <c r="O288" i="19"/>
  <c r="O296" i="19"/>
  <c r="O304" i="19"/>
  <c r="O312" i="19"/>
  <c r="O320" i="19"/>
  <c r="O328" i="19"/>
  <c r="O336" i="19"/>
  <c r="O344" i="19"/>
  <c r="O352" i="19"/>
  <c r="O360" i="19"/>
  <c r="O368" i="19"/>
  <c r="O376" i="19"/>
  <c r="O384" i="19"/>
  <c r="O392" i="19"/>
  <c r="O400" i="19"/>
  <c r="O408" i="19"/>
  <c r="O416" i="19"/>
  <c r="O424" i="19"/>
  <c r="O432" i="19"/>
  <c r="O440" i="19"/>
  <c r="O448" i="19"/>
  <c r="O456" i="19"/>
  <c r="O464" i="19"/>
  <c r="O472" i="19"/>
  <c r="O480" i="19"/>
  <c r="O488" i="19"/>
  <c r="O496" i="19"/>
  <c r="O504" i="19"/>
  <c r="O512" i="19"/>
  <c r="O520" i="19"/>
  <c r="O528" i="19"/>
  <c r="O536" i="19"/>
  <c r="O544" i="19"/>
  <c r="O552" i="19"/>
  <c r="O560" i="19"/>
  <c r="O568" i="19"/>
  <c r="O576" i="19"/>
  <c r="O584" i="19"/>
  <c r="O592" i="19"/>
  <c r="O600" i="19"/>
  <c r="O608" i="19"/>
  <c r="O616" i="19"/>
  <c r="O624" i="19"/>
  <c r="O632" i="19"/>
  <c r="O640" i="19"/>
  <c r="O648" i="19"/>
  <c r="O656" i="19"/>
  <c r="O664" i="19"/>
  <c r="O672" i="19"/>
  <c r="O680" i="19"/>
  <c r="O688" i="19"/>
  <c r="O696" i="19"/>
  <c r="O704" i="19"/>
  <c r="O712" i="19"/>
  <c r="O720" i="19"/>
  <c r="O728" i="19"/>
  <c r="O736" i="19"/>
  <c r="O744" i="19"/>
  <c r="O752" i="19"/>
  <c r="O760" i="19"/>
  <c r="O768" i="19"/>
  <c r="O776" i="19"/>
  <c r="O784" i="19"/>
  <c r="O792" i="19"/>
  <c r="O800" i="19"/>
  <c r="O808" i="19"/>
  <c r="O816" i="19"/>
  <c r="O824" i="19"/>
  <c r="O832" i="19"/>
  <c r="O840" i="19"/>
  <c r="O848" i="19"/>
  <c r="O856" i="19"/>
  <c r="O864" i="19"/>
  <c r="O872" i="19"/>
  <c r="O880" i="19"/>
  <c r="O888" i="19"/>
  <c r="O896" i="19"/>
  <c r="O904" i="19"/>
  <c r="O912" i="19"/>
  <c r="O920" i="19"/>
  <c r="O928" i="19"/>
  <c r="O936" i="19"/>
  <c r="O944" i="19"/>
  <c r="O952" i="19"/>
  <c r="O960" i="19"/>
  <c r="O968" i="19"/>
  <c r="O976" i="19"/>
  <c r="O984" i="19"/>
  <c r="O992" i="19"/>
  <c r="O1016" i="19"/>
  <c r="O1048" i="19"/>
  <c r="O1080" i="19"/>
  <c r="O1112" i="19"/>
  <c r="O1144" i="19"/>
  <c r="O1176" i="19"/>
  <c r="O1208" i="19"/>
  <c r="O1240" i="19"/>
  <c r="O1272" i="19"/>
  <c r="O1304" i="19"/>
  <c r="O1336" i="19"/>
  <c r="O1368" i="19"/>
  <c r="O1399" i="19"/>
  <c r="O1422" i="19"/>
  <c r="O1440" i="19"/>
  <c r="O1463" i="19"/>
  <c r="O1486" i="19"/>
  <c r="O1503" i="19"/>
  <c r="O1519" i="19"/>
  <c r="O1535" i="19"/>
  <c r="O1551" i="19"/>
  <c r="O1567" i="19"/>
  <c r="O1583" i="19"/>
  <c r="O1599" i="19"/>
  <c r="O1615" i="19"/>
  <c r="O1631" i="19"/>
  <c r="O1647" i="19"/>
  <c r="O1663" i="19"/>
  <c r="O1679" i="19"/>
  <c r="O1695" i="19"/>
  <c r="O1711" i="19"/>
  <c r="O1727" i="19"/>
  <c r="O1743" i="19"/>
  <c r="O1759" i="19"/>
  <c r="O1775" i="19"/>
  <c r="O1789" i="19"/>
  <c r="O1800" i="19"/>
  <c r="O1814" i="19"/>
  <c r="O1828" i="19"/>
  <c r="O1839" i="19"/>
  <c r="O1853" i="19"/>
  <c r="O1864" i="19"/>
  <c r="O1878" i="19"/>
  <c r="O1892" i="19"/>
  <c r="O1903" i="19"/>
  <c r="O1917" i="19"/>
  <c r="O1928" i="19"/>
  <c r="O1942" i="19"/>
  <c r="O1956" i="19"/>
  <c r="O1967" i="19"/>
  <c r="O1981" i="19"/>
  <c r="O1992" i="19"/>
  <c r="O2006" i="19"/>
  <c r="O2020" i="19"/>
  <c r="O2031" i="19"/>
  <c r="O2045" i="19"/>
  <c r="O2056" i="19"/>
  <c r="O2070" i="19"/>
  <c r="O2084" i="19"/>
  <c r="O2095" i="19"/>
  <c r="O2109" i="19"/>
  <c r="O2120" i="19"/>
  <c r="O2134" i="19"/>
  <c r="O2148" i="19"/>
  <c r="O2159" i="19"/>
  <c r="O2173" i="19"/>
  <c r="O2184" i="19"/>
  <c r="O2198" i="19"/>
  <c r="O2212" i="19"/>
  <c r="O2223" i="19"/>
  <c r="O2237" i="19"/>
  <c r="O2248" i="19"/>
  <c r="O2262" i="19"/>
  <c r="O2276" i="19"/>
  <c r="O2287" i="19"/>
  <c r="O2301" i="19"/>
  <c r="O2312" i="19"/>
  <c r="O2326" i="19"/>
  <c r="O2340" i="19"/>
  <c r="O2351" i="19"/>
  <c r="O2365" i="19"/>
  <c r="O2376" i="19"/>
  <c r="O2390" i="19"/>
  <c r="O2404" i="19"/>
  <c r="O2415" i="19"/>
  <c r="O2429" i="19"/>
  <c r="O2440" i="19"/>
  <c r="O2454" i="19"/>
  <c r="O2468" i="19"/>
  <c r="O2479" i="19"/>
  <c r="O2493" i="19"/>
  <c r="O2504" i="19"/>
  <c r="O2518" i="19"/>
  <c r="O2532" i="19"/>
  <c r="O2543" i="19"/>
  <c r="O2557" i="19"/>
  <c r="O2568" i="19"/>
  <c r="O2582" i="19"/>
  <c r="O2596" i="19"/>
  <c r="O2607" i="19"/>
  <c r="O2621" i="19"/>
  <c r="O2632" i="19"/>
  <c r="O2646" i="19"/>
  <c r="O2660" i="19"/>
  <c r="O2671" i="19"/>
  <c r="O2685" i="19"/>
  <c r="O2696" i="19"/>
  <c r="O2710" i="19"/>
  <c r="O2724" i="19"/>
  <c r="O2735" i="19"/>
  <c r="O2749" i="19"/>
  <c r="O2760" i="19"/>
  <c r="O2774" i="19"/>
  <c r="O2788" i="19"/>
  <c r="O2799" i="19"/>
  <c r="O2813" i="19"/>
  <c r="O2824" i="19"/>
  <c r="O2838" i="19"/>
  <c r="O2852" i="19"/>
  <c r="O2863" i="19"/>
  <c r="O2877" i="19"/>
  <c r="O2888" i="19"/>
  <c r="O2902" i="19"/>
  <c r="O2916" i="19"/>
  <c r="O2927" i="19"/>
  <c r="O2941" i="19"/>
  <c r="O2952" i="19"/>
  <c r="O2966" i="19"/>
  <c r="O2980" i="19"/>
  <c r="O2991" i="19"/>
  <c r="O3005" i="19"/>
  <c r="O3016" i="19"/>
  <c r="O3030" i="19"/>
  <c r="O3044" i="19"/>
  <c r="O3055" i="19"/>
  <c r="O3069" i="19"/>
  <c r="O3080" i="19"/>
  <c r="O3094" i="19"/>
  <c r="O3108" i="19"/>
  <c r="O3119" i="19"/>
  <c r="O3133" i="19"/>
  <c r="O3144" i="19"/>
  <c r="O3158" i="19"/>
  <c r="O3172" i="19"/>
  <c r="O3183" i="19"/>
  <c r="O3197" i="19"/>
  <c r="O3208" i="19"/>
  <c r="O3222" i="19"/>
  <c r="O3236" i="19"/>
  <c r="O3247" i="19"/>
  <c r="O3261" i="19"/>
  <c r="O3272" i="19"/>
  <c r="O3286" i="19"/>
  <c r="O3300" i="19"/>
  <c r="O3311" i="19"/>
  <c r="O3325" i="19"/>
  <c r="O3336" i="19"/>
  <c r="O3350" i="19"/>
  <c r="O3364" i="19"/>
  <c r="O3375" i="19"/>
  <c r="O3389" i="19"/>
  <c r="O3400" i="19"/>
  <c r="O3414" i="19"/>
  <c r="O3428" i="19"/>
  <c r="O3439" i="19"/>
  <c r="O3453" i="19"/>
  <c r="O3464" i="19"/>
  <c r="O3478" i="19"/>
  <c r="O3492" i="19"/>
  <c r="O3503" i="19"/>
  <c r="O3517" i="19"/>
  <c r="O3528" i="19"/>
  <c r="O3542" i="19"/>
  <c r="O22" i="19"/>
  <c r="O1022" i="19"/>
  <c r="O1054" i="19"/>
  <c r="O1086" i="19"/>
  <c r="O1118" i="19"/>
  <c r="O1150" i="19"/>
  <c r="O1182" i="19"/>
  <c r="O1214" i="19"/>
  <c r="O1246" i="19"/>
  <c r="O1278" i="19"/>
  <c r="O1310" i="19"/>
  <c r="O1342" i="19"/>
  <c r="O1374" i="19"/>
  <c r="O1400" i="19"/>
  <c r="O1423" i="19"/>
  <c r="O1446" i="19"/>
  <c r="O1464" i="19"/>
  <c r="O1487" i="19"/>
  <c r="O1504" i="19"/>
  <c r="O1520" i="19"/>
  <c r="O1536" i="19"/>
  <c r="O1552" i="19"/>
  <c r="O1568" i="19"/>
  <c r="O1584" i="19"/>
  <c r="O1600" i="19"/>
  <c r="O1616" i="19"/>
  <c r="O1632" i="19"/>
  <c r="O1648" i="19"/>
  <c r="O1664" i="19"/>
  <c r="O1680" i="19"/>
  <c r="O1696" i="19"/>
  <c r="O1712" i="19"/>
  <c r="O1728" i="19"/>
  <c r="O1744" i="19"/>
  <c r="O1760" i="19"/>
  <c r="O1776" i="19"/>
  <c r="O1790" i="19"/>
  <c r="O1804" i="19"/>
  <c r="O1815" i="19"/>
  <c r="O1829" i="19"/>
  <c r="O1840" i="19"/>
  <c r="O1854" i="19"/>
  <c r="O1868" i="19"/>
  <c r="O1879" i="19"/>
  <c r="O1893" i="19"/>
  <c r="O1904" i="19"/>
  <c r="O1918" i="19"/>
  <c r="O1932" i="19"/>
  <c r="O1943" i="19"/>
  <c r="O1957" i="19"/>
  <c r="O1968" i="19"/>
  <c r="O1982" i="19"/>
  <c r="O1996" i="19"/>
  <c r="O2007" i="19"/>
  <c r="O2021" i="19"/>
  <c r="O2032" i="19"/>
  <c r="O2046" i="19"/>
  <c r="O2060" i="19"/>
  <c r="O2071" i="19"/>
  <c r="O2085" i="19"/>
  <c r="O2096" i="19"/>
  <c r="O2110" i="19"/>
  <c r="O2124" i="19"/>
  <c r="O2135" i="19"/>
  <c r="O2149" i="19"/>
  <c r="O2160" i="19"/>
  <c r="O2174" i="19"/>
  <c r="O2188" i="19"/>
  <c r="O2199" i="19"/>
  <c r="O2213" i="19"/>
  <c r="O2224" i="19"/>
  <c r="O2238" i="19"/>
  <c r="O2252" i="19"/>
  <c r="O2263" i="19"/>
  <c r="O2277" i="19"/>
  <c r="O2288" i="19"/>
  <c r="O2302" i="19"/>
  <c r="O2316" i="19"/>
  <c r="O2327" i="19"/>
  <c r="O2341" i="19"/>
  <c r="O2352" i="19"/>
  <c r="O2366" i="19"/>
  <c r="O2380" i="19"/>
  <c r="O2391" i="19"/>
  <c r="O2405" i="19"/>
  <c r="O2416" i="19"/>
  <c r="O2430" i="19"/>
  <c r="O2444" i="19"/>
  <c r="O2455" i="19"/>
  <c r="O2469" i="19"/>
  <c r="O2480" i="19"/>
  <c r="O2494" i="19"/>
  <c r="O2508" i="19"/>
  <c r="O2519" i="19"/>
  <c r="O2533" i="19"/>
  <c r="O2544" i="19"/>
  <c r="O2558" i="19"/>
  <c r="O2572" i="19"/>
  <c r="O2583" i="19"/>
  <c r="O2597" i="19"/>
  <c r="O2608" i="19"/>
  <c r="O2622" i="19"/>
  <c r="O2636" i="19"/>
  <c r="O2647" i="19"/>
  <c r="O2661" i="19"/>
  <c r="O2672" i="19"/>
  <c r="O2686" i="19"/>
  <c r="O2700" i="19"/>
  <c r="O2711" i="19"/>
  <c r="O2725" i="19"/>
  <c r="O2736" i="19"/>
  <c r="O2750" i="19"/>
  <c r="O2764" i="19"/>
  <c r="O2775" i="19"/>
  <c r="O2789" i="19"/>
  <c r="O2800" i="19"/>
  <c r="O2814" i="19"/>
  <c r="O2828" i="19"/>
  <c r="O2839" i="19"/>
  <c r="O2853" i="19"/>
  <c r="O2864" i="19"/>
  <c r="O2878" i="19"/>
  <c r="O2892" i="19"/>
  <c r="O2903" i="19"/>
  <c r="O2917" i="19"/>
  <c r="O2928" i="19"/>
  <c r="O2942" i="19"/>
  <c r="O2956" i="19"/>
  <c r="O2967" i="19"/>
  <c r="O2981" i="19"/>
  <c r="O2992" i="19"/>
  <c r="O3006" i="19"/>
  <c r="O3020" i="19"/>
  <c r="O3031" i="19"/>
  <c r="O3045" i="19"/>
  <c r="O3056" i="19"/>
  <c r="O3070" i="19"/>
  <c r="O3084" i="19"/>
  <c r="O3095" i="19"/>
  <c r="O3109" i="19"/>
  <c r="O3120" i="19"/>
  <c r="O3134" i="19"/>
  <c r="O3148" i="19"/>
  <c r="O3159" i="19"/>
  <c r="O3173" i="19"/>
  <c r="O3184" i="19"/>
  <c r="O3198" i="19"/>
  <c r="O3212" i="19"/>
  <c r="O3223" i="19"/>
  <c r="O3237" i="19"/>
  <c r="O3248" i="19"/>
  <c r="O3262" i="19"/>
  <c r="O3276" i="19"/>
  <c r="O3287" i="19"/>
  <c r="O3301" i="19"/>
  <c r="O3312" i="19"/>
  <c r="O3326" i="19"/>
  <c r="O3340" i="19"/>
  <c r="O3351" i="19"/>
  <c r="O3365" i="19"/>
  <c r="O3376" i="19"/>
  <c r="O3390" i="19"/>
  <c r="O3404" i="19"/>
  <c r="O3415" i="19"/>
  <c r="O3429" i="19"/>
  <c r="O3440" i="19"/>
  <c r="O3454" i="19"/>
  <c r="O3468" i="19"/>
  <c r="O3479" i="19"/>
  <c r="O3493" i="19"/>
  <c r="O3504" i="19"/>
  <c r="O3518" i="19"/>
  <c r="O3532" i="19"/>
  <c r="O3543" i="19"/>
  <c r="O1024" i="19"/>
  <c r="O1056" i="19"/>
  <c r="O1088" i="19"/>
  <c r="O1120" i="19"/>
  <c r="O1152" i="19"/>
  <c r="O1184" i="19"/>
  <c r="O1216" i="19"/>
  <c r="O1248" i="19"/>
  <c r="O1280" i="19"/>
  <c r="O1312" i="19"/>
  <c r="O1344" i="19"/>
  <c r="O1376" i="19"/>
  <c r="O1406" i="19"/>
  <c r="O1424" i="19"/>
  <c r="O1447" i="19"/>
  <c r="O1470" i="19"/>
  <c r="O1488" i="19"/>
  <c r="O1509" i="19"/>
  <c r="O1525" i="19"/>
  <c r="O1541" i="19"/>
  <c r="O1557" i="19"/>
  <c r="O1573" i="19"/>
  <c r="O1589" i="19"/>
  <c r="O1605" i="19"/>
  <c r="O1621" i="19"/>
  <c r="O1637" i="19"/>
  <c r="O1653" i="19"/>
  <c r="O1669" i="19"/>
  <c r="O1685" i="19"/>
  <c r="O1701" i="19"/>
  <c r="O1717" i="19"/>
  <c r="O1733" i="19"/>
  <c r="O1749" i="19"/>
  <c r="O1765" i="19"/>
  <c r="O1780" i="19"/>
  <c r="O1791" i="19"/>
  <c r="O1805" i="19"/>
  <c r="O1816" i="19"/>
  <c r="O1830" i="19"/>
  <c r="O1844" i="19"/>
  <c r="O1855" i="19"/>
  <c r="O1869" i="19"/>
  <c r="O1880" i="19"/>
  <c r="O1894" i="19"/>
  <c r="O1908" i="19"/>
  <c r="O1919" i="19"/>
  <c r="O1933" i="19"/>
  <c r="O1944" i="19"/>
  <c r="O1958" i="19"/>
  <c r="O1972" i="19"/>
  <c r="O1983" i="19"/>
  <c r="O1997" i="19"/>
  <c r="O2008" i="19"/>
  <c r="O2022" i="19"/>
  <c r="O2036" i="19"/>
  <c r="O2047" i="19"/>
  <c r="O2061" i="19"/>
  <c r="O2072" i="19"/>
  <c r="O2086" i="19"/>
  <c r="O2100" i="19"/>
  <c r="O2111" i="19"/>
  <c r="O2125" i="19"/>
  <c r="O2136" i="19"/>
  <c r="O2150" i="19"/>
  <c r="O2164" i="19"/>
  <c r="O2175" i="19"/>
  <c r="O2189" i="19"/>
  <c r="O2200" i="19"/>
  <c r="O2214" i="19"/>
  <c r="O2228" i="19"/>
  <c r="O2239" i="19"/>
  <c r="O2253" i="19"/>
  <c r="O2264" i="19"/>
  <c r="O2278" i="19"/>
  <c r="O2292" i="19"/>
  <c r="O2303" i="19"/>
  <c r="O2317" i="19"/>
  <c r="O2328" i="19"/>
  <c r="O2342" i="19"/>
  <c r="O2356" i="19"/>
  <c r="O2367" i="19"/>
  <c r="O2381" i="19"/>
  <c r="O2392" i="19"/>
  <c r="O2406" i="19"/>
  <c r="O2420" i="19"/>
  <c r="O2431" i="19"/>
  <c r="O2445" i="19"/>
  <c r="O2456" i="19"/>
  <c r="O2470" i="19"/>
  <c r="O2484" i="19"/>
  <c r="O2495" i="19"/>
  <c r="O2509" i="19"/>
  <c r="O2520" i="19"/>
  <c r="O2534" i="19"/>
  <c r="O2548" i="19"/>
  <c r="O2559" i="19"/>
  <c r="O2573" i="19"/>
  <c r="O2584" i="19"/>
  <c r="O2598" i="19"/>
  <c r="O2612" i="19"/>
  <c r="O2623" i="19"/>
  <c r="O2637" i="19"/>
  <c r="O2648" i="19"/>
  <c r="O2662" i="19"/>
  <c r="O2676" i="19"/>
  <c r="O2687" i="19"/>
  <c r="O2701" i="19"/>
  <c r="O2712" i="19"/>
  <c r="O2726" i="19"/>
  <c r="O2740" i="19"/>
  <c r="O2751" i="19"/>
  <c r="O2765" i="19"/>
  <c r="O2776" i="19"/>
  <c r="O2790" i="19"/>
  <c r="O2804" i="19"/>
  <c r="O2815" i="19"/>
  <c r="O2829" i="19"/>
  <c r="O2840" i="19"/>
  <c r="O2854" i="19"/>
  <c r="O2868" i="19"/>
  <c r="O2879" i="19"/>
  <c r="O2893" i="19"/>
  <c r="O2904" i="19"/>
  <c r="O2918" i="19"/>
  <c r="O2932" i="19"/>
  <c r="O2943" i="19"/>
  <c r="O2957" i="19"/>
  <c r="O2968" i="19"/>
  <c r="O2982" i="19"/>
  <c r="O2996" i="19"/>
  <c r="O3007" i="19"/>
  <c r="O3021" i="19"/>
  <c r="O3032" i="19"/>
  <c r="O3046" i="19"/>
  <c r="O3060" i="19"/>
  <c r="O3071" i="19"/>
  <c r="O3085" i="19"/>
  <c r="O1030" i="19"/>
  <c r="O1062" i="19"/>
  <c r="O1094" i="19"/>
  <c r="O1126" i="19"/>
  <c r="O1158" i="19"/>
  <c r="O1190" i="19"/>
  <c r="O1222" i="19"/>
  <c r="O1254" i="19"/>
  <c r="O1286" i="19"/>
  <c r="O1318" i="19"/>
  <c r="O1350" i="19"/>
  <c r="O1382" i="19"/>
  <c r="O1407" i="19"/>
  <c r="O1430" i="19"/>
  <c r="O1448" i="19"/>
  <c r="O1471" i="19"/>
  <c r="O1494" i="19"/>
  <c r="O1510" i="19"/>
  <c r="O1526" i="19"/>
  <c r="O1542" i="19"/>
  <c r="O1558" i="19"/>
  <c r="O1574" i="19"/>
  <c r="O1590" i="19"/>
  <c r="O1606" i="19"/>
  <c r="O1622" i="19"/>
  <c r="O1638" i="19"/>
  <c r="O1654" i="19"/>
  <c r="O1670" i="19"/>
  <c r="O1686" i="19"/>
  <c r="O1702" i="19"/>
  <c r="O1718" i="19"/>
  <c r="O1734" i="19"/>
  <c r="O1750" i="19"/>
  <c r="O1766" i="19"/>
  <c r="O1781" i="19"/>
  <c r="O1792" i="19"/>
  <c r="O1806" i="19"/>
  <c r="O1820" i="19"/>
  <c r="O1831" i="19"/>
  <c r="O1845" i="19"/>
  <c r="O1856" i="19"/>
  <c r="O1870" i="19"/>
  <c r="O1884" i="19"/>
  <c r="O1895" i="19"/>
  <c r="O1909" i="19"/>
  <c r="O1920" i="19"/>
  <c r="O1934" i="19"/>
  <c r="O1948" i="19"/>
  <c r="O1959" i="19"/>
  <c r="O1973" i="19"/>
  <c r="O1984" i="19"/>
  <c r="O1998" i="19"/>
  <c r="O2012" i="19"/>
  <c r="O2023" i="19"/>
  <c r="O2037" i="19"/>
  <c r="O2048" i="19"/>
  <c r="O2062" i="19"/>
  <c r="O2076" i="19"/>
  <c r="O2087" i="19"/>
  <c r="O2101" i="19"/>
  <c r="O2112" i="19"/>
  <c r="O2126" i="19"/>
  <c r="O2140" i="19"/>
  <c r="O2151" i="19"/>
  <c r="O2165" i="19"/>
  <c r="O2176" i="19"/>
  <c r="O2190" i="19"/>
  <c r="O2204" i="19"/>
  <c r="O2215" i="19"/>
  <c r="O2229" i="19"/>
  <c r="O2240" i="19"/>
  <c r="O2254" i="19"/>
  <c r="O2268" i="19"/>
  <c r="O2279" i="19"/>
  <c r="O2293" i="19"/>
  <c r="O2304" i="19"/>
  <c r="O2318" i="19"/>
  <c r="O2332" i="19"/>
  <c r="O2343" i="19"/>
  <c r="O2357" i="19"/>
  <c r="O2368" i="19"/>
  <c r="O2382" i="19"/>
  <c r="O2396" i="19"/>
  <c r="O2407" i="19"/>
  <c r="O2421" i="19"/>
  <c r="O2432" i="19"/>
  <c r="O2446" i="19"/>
  <c r="O2460" i="19"/>
  <c r="O2471" i="19"/>
  <c r="O2485" i="19"/>
  <c r="O2496" i="19"/>
  <c r="O2510" i="19"/>
  <c r="O2524" i="19"/>
  <c r="O2535" i="19"/>
  <c r="O2549" i="19"/>
  <c r="O2560" i="19"/>
  <c r="O2574" i="19"/>
  <c r="O2588" i="19"/>
  <c r="O2599" i="19"/>
  <c r="O2613" i="19"/>
  <c r="O2624" i="19"/>
  <c r="O2638" i="19"/>
  <c r="O2652" i="19"/>
  <c r="O2663" i="19"/>
  <c r="O2677" i="19"/>
  <c r="O2688" i="19"/>
  <c r="O2702" i="19"/>
  <c r="O2716" i="19"/>
  <c r="O2727" i="19"/>
  <c r="O2741" i="19"/>
  <c r="O2752" i="19"/>
  <c r="O2766" i="19"/>
  <c r="O2780" i="19"/>
  <c r="O2791" i="19"/>
  <c r="O2805" i="19"/>
  <c r="O2816" i="19"/>
  <c r="O2830" i="19"/>
  <c r="O2844" i="19"/>
  <c r="O2855" i="19"/>
  <c r="O2869" i="19"/>
  <c r="O2880" i="19"/>
  <c r="O2894" i="19"/>
  <c r="O2908" i="19"/>
  <c r="O2919" i="19"/>
  <c r="O2933" i="19"/>
  <c r="O2944" i="19"/>
  <c r="O2958" i="19"/>
  <c r="O2972" i="19"/>
  <c r="O2983" i="19"/>
  <c r="O2997" i="19"/>
  <c r="O3008" i="19"/>
  <c r="O3022" i="19"/>
  <c r="O3036" i="19"/>
  <c r="O3047" i="19"/>
  <c r="O3061" i="19"/>
  <c r="O3072" i="19"/>
  <c r="O3086" i="19"/>
  <c r="O3100" i="19"/>
  <c r="O3111" i="19"/>
  <c r="O3125" i="19"/>
  <c r="O3136" i="19"/>
  <c r="O3150" i="19"/>
  <c r="O3164" i="19"/>
  <c r="O3175" i="19"/>
  <c r="O3189" i="19"/>
  <c r="O3200" i="19"/>
  <c r="O3214" i="19"/>
  <c r="O3228" i="19"/>
  <c r="O3239" i="19"/>
  <c r="O3253" i="19"/>
  <c r="O3264" i="19"/>
  <c r="O3278" i="19"/>
  <c r="O3292" i="19"/>
  <c r="O3303" i="19"/>
  <c r="O3317" i="19"/>
  <c r="O3328" i="19"/>
  <c r="O3342" i="19"/>
  <c r="O3356" i="19"/>
  <c r="O3367" i="19"/>
  <c r="O3381" i="19"/>
  <c r="O3392" i="19"/>
  <c r="O3406" i="19"/>
  <c r="O3420" i="19"/>
  <c r="O3431" i="19"/>
  <c r="O3445" i="19"/>
  <c r="O3456" i="19"/>
  <c r="O3470" i="19"/>
  <c r="O3484" i="19"/>
  <c r="O3495" i="19"/>
  <c r="O3509" i="19"/>
  <c r="O3520" i="19"/>
  <c r="O3534" i="19"/>
  <c r="O3548" i="19"/>
  <c r="O1000" i="19"/>
  <c r="O1032" i="19"/>
  <c r="O1064" i="19"/>
  <c r="O1096" i="19"/>
  <c r="O1128" i="19"/>
  <c r="O1160" i="19"/>
  <c r="O1192" i="19"/>
  <c r="O1224" i="19"/>
  <c r="O1256" i="19"/>
  <c r="O1288" i="19"/>
  <c r="O1320" i="19"/>
  <c r="O1352" i="19"/>
  <c r="O1384" i="19"/>
  <c r="O1408" i="19"/>
  <c r="O1431" i="19"/>
  <c r="O1454" i="19"/>
  <c r="O1472" i="19"/>
  <c r="O1495" i="19"/>
  <c r="O1511" i="19"/>
  <c r="O1527" i="19"/>
  <c r="O1543" i="19"/>
  <c r="O1559" i="19"/>
  <c r="O1575" i="19"/>
  <c r="O1591" i="19"/>
  <c r="O1607" i="19"/>
  <c r="O1623" i="19"/>
  <c r="O1639" i="19"/>
  <c r="O1655" i="19"/>
  <c r="O1671" i="19"/>
  <c r="O1687" i="19"/>
  <c r="O1703" i="19"/>
  <c r="O1719" i="19"/>
  <c r="O1735" i="19"/>
  <c r="O1751" i="19"/>
  <c r="O1767" i="19"/>
  <c r="O1782" i="19"/>
  <c r="O1796" i="19"/>
  <c r="O1807" i="19"/>
  <c r="O1821" i="19"/>
  <c r="O1832" i="19"/>
  <c r="O1846" i="19"/>
  <c r="O1860" i="19"/>
  <c r="O1871" i="19"/>
  <c r="O1885" i="19"/>
  <c r="O1896" i="19"/>
  <c r="O1910" i="19"/>
  <c r="O1924" i="19"/>
  <c r="O1935" i="19"/>
  <c r="O1949" i="19"/>
  <c r="O1960" i="19"/>
  <c r="O1974" i="19"/>
  <c r="O1988" i="19"/>
  <c r="O1999" i="19"/>
  <c r="O2013" i="19"/>
  <c r="O2024" i="19"/>
  <c r="O2038" i="19"/>
  <c r="O2052" i="19"/>
  <c r="O2063" i="19"/>
  <c r="O2077" i="19"/>
  <c r="O2088" i="19"/>
  <c r="O2102" i="19"/>
  <c r="O2116" i="19"/>
  <c r="O2127" i="19"/>
  <c r="O2141" i="19"/>
  <c r="O2152" i="19"/>
  <c r="O2166" i="19"/>
  <c r="O2180" i="19"/>
  <c r="O2191" i="19"/>
  <c r="O2205" i="19"/>
  <c r="O2216" i="19"/>
  <c r="O2230" i="19"/>
  <c r="O2244" i="19"/>
  <c r="O2255" i="19"/>
  <c r="O2269" i="19"/>
  <c r="O2280" i="19"/>
  <c r="O2294" i="19"/>
  <c r="O2308" i="19"/>
  <c r="O2319" i="19"/>
  <c r="O2333" i="19"/>
  <c r="O2344" i="19"/>
  <c r="O2358" i="19"/>
  <c r="O2372" i="19"/>
  <c r="O2383" i="19"/>
  <c r="O2397" i="19"/>
  <c r="O2408" i="19"/>
  <c r="O2422" i="19"/>
  <c r="O2436" i="19"/>
  <c r="O2447" i="19"/>
  <c r="O2461" i="19"/>
  <c r="O2472" i="19"/>
  <c r="O2486" i="19"/>
  <c r="O2500" i="19"/>
  <c r="O2511" i="19"/>
  <c r="O2525" i="19"/>
  <c r="O2536" i="19"/>
  <c r="O2550" i="19"/>
  <c r="O2564" i="19"/>
  <c r="O2575" i="19"/>
  <c r="O2589" i="19"/>
  <c r="O2600" i="19"/>
  <c r="O2614" i="19"/>
  <c r="O2628" i="19"/>
  <c r="O2639" i="19"/>
  <c r="O2653" i="19"/>
  <c r="O2664" i="19"/>
  <c r="O2678" i="19"/>
  <c r="O2692" i="19"/>
  <c r="O2703" i="19"/>
  <c r="O2717" i="19"/>
  <c r="O2728" i="19"/>
  <c r="O2742" i="19"/>
  <c r="O2756" i="19"/>
  <c r="O2767" i="19"/>
  <c r="O2781" i="19"/>
  <c r="O2792" i="19"/>
  <c r="O2806" i="19"/>
  <c r="O2820" i="19"/>
  <c r="O2831" i="19"/>
  <c r="O2845" i="19"/>
  <c r="O2856" i="19"/>
  <c r="O2870" i="19"/>
  <c r="O2884" i="19"/>
  <c r="O2895" i="19"/>
  <c r="O2909" i="19"/>
  <c r="O2920" i="19"/>
  <c r="O2934" i="19"/>
  <c r="O2948" i="19"/>
  <c r="O2959" i="19"/>
  <c r="O2973" i="19"/>
  <c r="O2984" i="19"/>
  <c r="O2998" i="19"/>
  <c r="O3012" i="19"/>
  <c r="O3023" i="19"/>
  <c r="O3037" i="19"/>
  <c r="O3048" i="19"/>
  <c r="O3062" i="19"/>
  <c r="O3076" i="19"/>
  <c r="O3087" i="19"/>
  <c r="O3101" i="19"/>
  <c r="O3112" i="19"/>
  <c r="O3126" i="19"/>
  <c r="O3140" i="19"/>
  <c r="O3151" i="19"/>
  <c r="O3165" i="19"/>
  <c r="O3176" i="19"/>
  <c r="O3190" i="19"/>
  <c r="O3204" i="19"/>
  <c r="O3215" i="19"/>
  <c r="O3229" i="19"/>
  <c r="O3240" i="19"/>
  <c r="O3254" i="19"/>
  <c r="O3268" i="19"/>
  <c r="O3279" i="19"/>
  <c r="O3293" i="19"/>
  <c r="O3304" i="19"/>
  <c r="O3318" i="19"/>
  <c r="O3332" i="19"/>
  <c r="O3343" i="19"/>
  <c r="O3357" i="19"/>
  <c r="O3368" i="19"/>
  <c r="O3382" i="19"/>
  <c r="O3396" i="19"/>
  <c r="O3407" i="19"/>
  <c r="O3421" i="19"/>
  <c r="O3432" i="19"/>
  <c r="O3446" i="19"/>
  <c r="O3460" i="19"/>
  <c r="O3471" i="19"/>
  <c r="O3485" i="19"/>
  <c r="O3496" i="19"/>
  <c r="O3510" i="19"/>
  <c r="O3524" i="19"/>
  <c r="O3535" i="19"/>
  <c r="O3549" i="19"/>
  <c r="O1006" i="19"/>
  <c r="O1038" i="19"/>
  <c r="O1070" i="19"/>
  <c r="O1102" i="19"/>
  <c r="O1134" i="19"/>
  <c r="O1166" i="19"/>
  <c r="O1198" i="19"/>
  <c r="O1230" i="19"/>
  <c r="O1262" i="19"/>
  <c r="O1294" i="19"/>
  <c r="O1326" i="19"/>
  <c r="O1358" i="19"/>
  <c r="O1390" i="19"/>
  <c r="O1414" i="19"/>
  <c r="O1432" i="19"/>
  <c r="O1455" i="19"/>
  <c r="O1478" i="19"/>
  <c r="O1496" i="19"/>
  <c r="O1512" i="19"/>
  <c r="O1528" i="19"/>
  <c r="O1544" i="19"/>
  <c r="O1560" i="19"/>
  <c r="O1576" i="19"/>
  <c r="O1592" i="19"/>
  <c r="O1608" i="19"/>
  <c r="O1624" i="19"/>
  <c r="O1640" i="19"/>
  <c r="O1656" i="19"/>
  <c r="O1672" i="19"/>
  <c r="O1688" i="19"/>
  <c r="O1704" i="19"/>
  <c r="O1720" i="19"/>
  <c r="O1736" i="19"/>
  <c r="O1752" i="19"/>
  <c r="O1768" i="19"/>
  <c r="O1783" i="19"/>
  <c r="O1797" i="19"/>
  <c r="O1808" i="19"/>
  <c r="O1822" i="19"/>
  <c r="O1836" i="19"/>
  <c r="O1847" i="19"/>
  <c r="O1861" i="19"/>
  <c r="O1872" i="19"/>
  <c r="O1886" i="19"/>
  <c r="O1900" i="19"/>
  <c r="O1911" i="19"/>
  <c r="O1925" i="19"/>
  <c r="O1936" i="19"/>
  <c r="O1950" i="19"/>
  <c r="O1964" i="19"/>
  <c r="O1975" i="19"/>
  <c r="O1989" i="19"/>
  <c r="O2000" i="19"/>
  <c r="O2014" i="19"/>
  <c r="O2028" i="19"/>
  <c r="O2039" i="19"/>
  <c r="O2053" i="19"/>
  <c r="O2064" i="19"/>
  <c r="O2078" i="19"/>
  <c r="O2092" i="19"/>
  <c r="O2103" i="19"/>
  <c r="O2117" i="19"/>
  <c r="O2128" i="19"/>
  <c r="O2142" i="19"/>
  <c r="O2156" i="19"/>
  <c r="O2167" i="19"/>
  <c r="O2181" i="19"/>
  <c r="O2192" i="19"/>
  <c r="O2206" i="19"/>
  <c r="O2220" i="19"/>
  <c r="O2231" i="19"/>
  <c r="O2245" i="19"/>
  <c r="O2256" i="19"/>
  <c r="O2270" i="19"/>
  <c r="O2284" i="19"/>
  <c r="O2295" i="19"/>
  <c r="O1008" i="19"/>
  <c r="O1040" i="19"/>
  <c r="O1072" i="19"/>
  <c r="O1104" i="19"/>
  <c r="O1136" i="19"/>
  <c r="O1168" i="19"/>
  <c r="O1200" i="19"/>
  <c r="O1232" i="19"/>
  <c r="O1264" i="19"/>
  <c r="O1296" i="19"/>
  <c r="O1328" i="19"/>
  <c r="O1360" i="19"/>
  <c r="O1392" i="19"/>
  <c r="O1415" i="19"/>
  <c r="O1438" i="19"/>
  <c r="O1456" i="19"/>
  <c r="O1479" i="19"/>
  <c r="O1501" i="19"/>
  <c r="O1517" i="19"/>
  <c r="O1533" i="19"/>
  <c r="O1549" i="19"/>
  <c r="O1565" i="19"/>
  <c r="O1581" i="19"/>
  <c r="O1597" i="19"/>
  <c r="O1613" i="19"/>
  <c r="O1629" i="19"/>
  <c r="O1645" i="19"/>
  <c r="O1661" i="19"/>
  <c r="O1677" i="19"/>
  <c r="O1693" i="19"/>
  <c r="O1709" i="19"/>
  <c r="O1725" i="19"/>
  <c r="O1741" i="19"/>
  <c r="O1757" i="19"/>
  <c r="O1773" i="19"/>
  <c r="O1784" i="19"/>
  <c r="O1798" i="19"/>
  <c r="O1812" i="19"/>
  <c r="O1823" i="19"/>
  <c r="O1837" i="19"/>
  <c r="O1848" i="19"/>
  <c r="O1862" i="19"/>
  <c r="O1876" i="19"/>
  <c r="O1887" i="19"/>
  <c r="O1901" i="19"/>
  <c r="O1912" i="19"/>
  <c r="O1926" i="19"/>
  <c r="O1940" i="19"/>
  <c r="O1951" i="19"/>
  <c r="O1965" i="19"/>
  <c r="O1976" i="19"/>
  <c r="O1990" i="19"/>
  <c r="O2004" i="19"/>
  <c r="O2015" i="19"/>
  <c r="O2029" i="19"/>
  <c r="O2040" i="19"/>
  <c r="O2054" i="19"/>
  <c r="O2068" i="19"/>
  <c r="O2079" i="19"/>
  <c r="O2093" i="19"/>
  <c r="O2104" i="19"/>
  <c r="O2118" i="19"/>
  <c r="O2132" i="19"/>
  <c r="O2143" i="19"/>
  <c r="O2157" i="19"/>
  <c r="O2168" i="19"/>
  <c r="O2182" i="19"/>
  <c r="O2196" i="19"/>
  <c r="O2207" i="19"/>
  <c r="O2221" i="19"/>
  <c r="O2232" i="19"/>
  <c r="O2246" i="19"/>
  <c r="O2260" i="19"/>
  <c r="O2271" i="19"/>
  <c r="O2285" i="19"/>
  <c r="O2296" i="19"/>
  <c r="O2310" i="19"/>
  <c r="O2324" i="19"/>
  <c r="O2335" i="19"/>
  <c r="O2349" i="19"/>
  <c r="O2360" i="19"/>
  <c r="O2374" i="19"/>
  <c r="O2388" i="19"/>
  <c r="O2399" i="19"/>
  <c r="O2413" i="19"/>
  <c r="O2424" i="19"/>
  <c r="O2438" i="19"/>
  <c r="O2452" i="19"/>
  <c r="O2463" i="19"/>
  <c r="O2477" i="19"/>
  <c r="O2488" i="19"/>
  <c r="O2502" i="19"/>
  <c r="O2516" i="19"/>
  <c r="O2527" i="19"/>
  <c r="O2541" i="19"/>
  <c r="O2552" i="19"/>
  <c r="O2566" i="19"/>
  <c r="O2580" i="19"/>
  <c r="O2591" i="19"/>
  <c r="O2605" i="19"/>
  <c r="O2616" i="19"/>
  <c r="O2630" i="19"/>
  <c r="O2644" i="19"/>
  <c r="O2655" i="19"/>
  <c r="O2669" i="19"/>
  <c r="O2680" i="19"/>
  <c r="O2694" i="19"/>
  <c r="O2708" i="19"/>
  <c r="O2719" i="19"/>
  <c r="O2733" i="19"/>
  <c r="O2744" i="19"/>
  <c r="O2758" i="19"/>
  <c r="O2772" i="19"/>
  <c r="O2783" i="19"/>
  <c r="O2797" i="19"/>
  <c r="O2808" i="19"/>
  <c r="O2822" i="19"/>
  <c r="O2836" i="19"/>
  <c r="O2847" i="19"/>
  <c r="O2861" i="19"/>
  <c r="O2872" i="19"/>
  <c r="O2886" i="19"/>
  <c r="O2900" i="19"/>
  <c r="O2911" i="19"/>
  <c r="O2925" i="19"/>
  <c r="O2936" i="19"/>
  <c r="O2950" i="19"/>
  <c r="O2964" i="19"/>
  <c r="O2975" i="19"/>
  <c r="O2989" i="19"/>
  <c r="O3000" i="19"/>
  <c r="O3014" i="19"/>
  <c r="O3028" i="19"/>
  <c r="O3039" i="19"/>
  <c r="O3053" i="19"/>
  <c r="O3064" i="19"/>
  <c r="O3078" i="19"/>
  <c r="O3092" i="19"/>
  <c r="O1014" i="19"/>
  <c r="O1046" i="19"/>
  <c r="O1078" i="19"/>
  <c r="O1110" i="19"/>
  <c r="O1142" i="19"/>
  <c r="O1174" i="19"/>
  <c r="O1206" i="19"/>
  <c r="O1238" i="19"/>
  <c r="O1270" i="19"/>
  <c r="O1302" i="19"/>
  <c r="O1334" i="19"/>
  <c r="O1366" i="19"/>
  <c r="O1398" i="19"/>
  <c r="O1416" i="19"/>
  <c r="O1439" i="19"/>
  <c r="O1462" i="19"/>
  <c r="O1480" i="19"/>
  <c r="O1502" i="19"/>
  <c r="O1518" i="19"/>
  <c r="O1534" i="19"/>
  <c r="O1550" i="19"/>
  <c r="O1566" i="19"/>
  <c r="O1582" i="19"/>
  <c r="O1598" i="19"/>
  <c r="O1614" i="19"/>
  <c r="O1630" i="19"/>
  <c r="O1646" i="19"/>
  <c r="O1662" i="19"/>
  <c r="O1678" i="19"/>
  <c r="O1694" i="19"/>
  <c r="O1710" i="19"/>
  <c r="O1726" i="19"/>
  <c r="O1742" i="19"/>
  <c r="O1758" i="19"/>
  <c r="O1774" i="19"/>
  <c r="O1788" i="19"/>
  <c r="O1799" i="19"/>
  <c r="O1813" i="19"/>
  <c r="O1824" i="19"/>
  <c r="O1838" i="19"/>
  <c r="O1852" i="19"/>
  <c r="O1863" i="19"/>
  <c r="O1877" i="19"/>
  <c r="O1888" i="19"/>
  <c r="O1902" i="19"/>
  <c r="O1916" i="19"/>
  <c r="O1927" i="19"/>
  <c r="O1941" i="19"/>
  <c r="O1952" i="19"/>
  <c r="O1966" i="19"/>
  <c r="O1980" i="19"/>
  <c r="O1991" i="19"/>
  <c r="O2005" i="19"/>
  <c r="O2016" i="19"/>
  <c r="O2030" i="19"/>
  <c r="O2044" i="19"/>
  <c r="O2055" i="19"/>
  <c r="O2069" i="19"/>
  <c r="O2080" i="19"/>
  <c r="O2094" i="19"/>
  <c r="O2108" i="19"/>
  <c r="O2119" i="19"/>
  <c r="O2133" i="19"/>
  <c r="O2144" i="19"/>
  <c r="O2158" i="19"/>
  <c r="O2172" i="19"/>
  <c r="O2183" i="19"/>
  <c r="O2197" i="19"/>
  <c r="O2208" i="19"/>
  <c r="O2222" i="19"/>
  <c r="O2236" i="19"/>
  <c r="O2247" i="19"/>
  <c r="O2261" i="19"/>
  <c r="O2272" i="19"/>
  <c r="O2286" i="19"/>
  <c r="O2300" i="19"/>
  <c r="O2311" i="19"/>
  <c r="O2325" i="19"/>
  <c r="O2336" i="19"/>
  <c r="O2350" i="19"/>
  <c r="O2364" i="19"/>
  <c r="O2375" i="19"/>
  <c r="O2389" i="19"/>
  <c r="O2400" i="19"/>
  <c r="O2414" i="19"/>
  <c r="O2428" i="19"/>
  <c r="O2439" i="19"/>
  <c r="O2453" i="19"/>
  <c r="O2464" i="19"/>
  <c r="O2478" i="19"/>
  <c r="O2492" i="19"/>
  <c r="O2503" i="19"/>
  <c r="O2517" i="19"/>
  <c r="O2528" i="19"/>
  <c r="O2542" i="19"/>
  <c r="O2556" i="19"/>
  <c r="O2567" i="19"/>
  <c r="O2581" i="19"/>
  <c r="O2592" i="19"/>
  <c r="O2606" i="19"/>
  <c r="O2620" i="19"/>
  <c r="O2631" i="19"/>
  <c r="O2645" i="19"/>
  <c r="O2656" i="19"/>
  <c r="O2670" i="19"/>
  <c r="O2684" i="19"/>
  <c r="O2695" i="19"/>
  <c r="O2709" i="19"/>
  <c r="O2720" i="19"/>
  <c r="O2734" i="19"/>
  <c r="O2748" i="19"/>
  <c r="O2759" i="19"/>
  <c r="O2773" i="19"/>
  <c r="O2784" i="19"/>
  <c r="O2798" i="19"/>
  <c r="O2812" i="19"/>
  <c r="O2823" i="19"/>
  <c r="O2837" i="19"/>
  <c r="O2848" i="19"/>
  <c r="O2862" i="19"/>
  <c r="O2876" i="19"/>
  <c r="O2887" i="19"/>
  <c r="O2901" i="19"/>
  <c r="O2912" i="19"/>
  <c r="O2926" i="19"/>
  <c r="O2940" i="19"/>
  <c r="O2951" i="19"/>
  <c r="O2965" i="19"/>
  <c r="O2976" i="19"/>
  <c r="O2990" i="19"/>
  <c r="O3004" i="19"/>
  <c r="O3015" i="19"/>
  <c r="O3029" i="19"/>
  <c r="O3040" i="19"/>
  <c r="O3054" i="19"/>
  <c r="O3068" i="19"/>
  <c r="O3079" i="19"/>
  <c r="O2359" i="19"/>
  <c r="O2462" i="19"/>
  <c r="O2565" i="19"/>
  <c r="O2668" i="19"/>
  <c r="O2768" i="19"/>
  <c r="O2871" i="19"/>
  <c r="O2974" i="19"/>
  <c r="O3077" i="19"/>
  <c r="O3116" i="19"/>
  <c r="O3141" i="19"/>
  <c r="O3166" i="19"/>
  <c r="O3191" i="19"/>
  <c r="O3216" i="19"/>
  <c r="O3244" i="19"/>
  <c r="O3269" i="19"/>
  <c r="O3294" i="19"/>
  <c r="O3319" i="19"/>
  <c r="O3344" i="19"/>
  <c r="O3372" i="19"/>
  <c r="O3397" i="19"/>
  <c r="O3422" i="19"/>
  <c r="O3447" i="19"/>
  <c r="O3472" i="19"/>
  <c r="O3500" i="19"/>
  <c r="O3525" i="19"/>
  <c r="O3550" i="19"/>
  <c r="Q19" i="19" a="1"/>
  <c r="Q1296" i="19"/>
  <c r="Q962" i="19"/>
  <c r="Q589" i="19"/>
  <c r="Q1254" i="19"/>
  <c r="Q2709" i="19"/>
  <c r="Q2991" i="19"/>
  <c r="Q1942" i="19"/>
  <c r="Q2856" i="19"/>
  <c r="Q496" i="19"/>
  <c r="Q2701" i="19"/>
  <c r="Q2212" i="19"/>
  <c r="Q1823" i="19"/>
  <c r="Q915" i="19"/>
  <c r="Q702" i="19"/>
  <c r="Q996" i="19"/>
  <c r="Q3256" i="19"/>
  <c r="Q103" i="19"/>
  <c r="Q2208" i="19"/>
  <c r="Q2736" i="19"/>
  <c r="Q3480" i="19"/>
  <c r="Q2586" i="19"/>
  <c r="Q3132" i="19"/>
  <c r="Q1193" i="19"/>
  <c r="Q1160" i="19"/>
  <c r="Q94" i="19"/>
  <c r="Q2175" i="19"/>
  <c r="Q180" i="19"/>
  <c r="Q256" i="19"/>
  <c r="Q3228" i="19"/>
  <c r="Q2464" i="19"/>
  <c r="Q516" i="19"/>
  <c r="Q161" i="19"/>
  <c r="Q573" i="19"/>
  <c r="Q393" i="19"/>
  <c r="Q2253" i="19"/>
  <c r="Q1727" i="19"/>
  <c r="Q1836" i="19"/>
  <c r="Q1479" i="19"/>
  <c r="Q1989" i="19"/>
  <c r="Q1862" i="19"/>
  <c r="Q2505" i="19"/>
  <c r="Q491" i="19"/>
  <c r="Q3376" i="19"/>
  <c r="Q3178" i="19"/>
  <c r="Q1645" i="19"/>
  <c r="Q1926" i="19"/>
  <c r="Q3329" i="19"/>
  <c r="Q2794" i="19"/>
  <c r="Q2266" i="19"/>
  <c r="Q1405" i="19"/>
  <c r="Q2038" i="19"/>
  <c r="Q522" i="19"/>
  <c r="Q37" i="19"/>
  <c r="Q1738" i="19"/>
  <c r="Q2030" i="19"/>
  <c r="Q2264" i="19"/>
  <c r="Q2591" i="19"/>
  <c r="Q2220" i="19"/>
  <c r="Q2563" i="19"/>
  <c r="Q2001" i="19"/>
  <c r="Q1286" i="19"/>
  <c r="Q3142" i="19"/>
  <c r="Q151" i="19"/>
  <c r="Q3101" i="19"/>
  <c r="Q431" i="19"/>
  <c r="Q3425" i="19"/>
  <c r="Q2172" i="19"/>
  <c r="Q2210" i="19"/>
  <c r="Q1091" i="19"/>
  <c r="Q1109" i="19"/>
  <c r="Q2841" i="19"/>
  <c r="Q642" i="19"/>
  <c r="Q1232" i="19"/>
  <c r="Q474" i="19"/>
  <c r="Q1383" i="19"/>
  <c r="Q3294" i="19"/>
  <c r="Q2651" i="19"/>
  <c r="Q1291" i="19"/>
  <c r="Q1516" i="19"/>
  <c r="Q551" i="19"/>
  <c r="Q1058" i="19"/>
  <c r="Q2937" i="19"/>
  <c r="Q3492" i="19"/>
  <c r="Q468" i="19"/>
  <c r="Q503" i="19"/>
  <c r="Q1737" i="19"/>
  <c r="Q464" i="19"/>
  <c r="Q326" i="19"/>
  <c r="Q3069" i="19"/>
  <c r="Q577" i="19"/>
  <c r="Q1129" i="19"/>
  <c r="Q1366" i="19"/>
  <c r="Q3400" i="19"/>
  <c r="Q877" i="19"/>
  <c r="Q236" i="19"/>
  <c r="Q2624" i="19"/>
  <c r="Q904" i="19"/>
  <c r="Q2095" i="19"/>
  <c r="Q1075" i="19"/>
  <c r="Q1513" i="19"/>
  <c r="Q2153" i="19"/>
  <c r="Q514" i="19"/>
  <c r="Q2698" i="19"/>
  <c r="Q2886" i="19"/>
  <c r="Q360" i="19"/>
  <c r="Q1362" i="19"/>
  <c r="Q3301" i="19"/>
  <c r="Q1807" i="19"/>
  <c r="Q1117" i="19"/>
  <c r="Q1546" i="19"/>
  <c r="Q900" i="19"/>
  <c r="Q2842" i="19"/>
  <c r="Q1197" i="19"/>
  <c r="Q578" i="19"/>
  <c r="Q960" i="19"/>
  <c r="Q1880" i="19"/>
  <c r="Q2379" i="19"/>
  <c r="Q832" i="19"/>
  <c r="Q1168" i="19"/>
  <c r="Q660" i="19"/>
  <c r="Q3287" i="19"/>
  <c r="Q3411" i="19"/>
  <c r="Q3309" i="19"/>
  <c r="Q1097" i="19"/>
  <c r="Q233" i="19"/>
  <c r="Q2105" i="19"/>
  <c r="Q2605" i="19"/>
  <c r="Q709" i="19"/>
  <c r="Q2189" i="19"/>
  <c r="Q2336" i="19"/>
  <c r="Q2205" i="19"/>
  <c r="Q2952" i="19"/>
  <c r="Q2452" i="19"/>
  <c r="Q466" i="19"/>
  <c r="Q1399" i="19"/>
  <c r="Q1687" i="19"/>
  <c r="Q294" i="19"/>
  <c r="Q3247" i="19"/>
  <c r="Q3265" i="19"/>
  <c r="Q1507" i="19"/>
  <c r="Q3266" i="19"/>
  <c r="Q1595" i="19"/>
  <c r="Q2000" i="19"/>
  <c r="Q662" i="19"/>
  <c r="Q993" i="19"/>
  <c r="Q2546" i="19"/>
  <c r="Q3372" i="19"/>
  <c r="Q3096" i="19"/>
  <c r="Q855" i="19"/>
  <c r="Q3078" i="19"/>
  <c r="Q219" i="19"/>
  <c r="Q925" i="19"/>
  <c r="Q2729" i="19"/>
  <c r="Q982" i="19"/>
  <c r="Q1539" i="19"/>
  <c r="Q2145" i="19"/>
  <c r="Q2652" i="19"/>
  <c r="Q684" i="19"/>
  <c r="Q484" i="19"/>
  <c r="Q2673" i="19"/>
  <c r="Q3479" i="19"/>
  <c r="Q3225" i="19"/>
  <c r="Q693" i="19"/>
  <c r="Q3086" i="19"/>
  <c r="Q2782" i="19"/>
  <c r="Q2636" i="19"/>
  <c r="Q282" i="19"/>
  <c r="Q1864" i="19"/>
  <c r="Q1906" i="19"/>
  <c r="Q3021" i="19"/>
  <c r="Q1022" i="19"/>
  <c r="Q3355" i="19"/>
  <c r="Q3130" i="19"/>
  <c r="Q1016" i="19"/>
  <c r="Q3548" i="19"/>
  <c r="Q3510" i="19"/>
  <c r="Q2820" i="19"/>
  <c r="Q813" i="19"/>
  <c r="Q337" i="19"/>
  <c r="Q1032" i="19"/>
  <c r="Q2194" i="19"/>
  <c r="Q2062" i="19"/>
  <c r="Q3088" i="19"/>
  <c r="Q2721" i="19"/>
  <c r="Q1419" i="19"/>
  <c r="Q1384" i="19"/>
  <c r="Q2875" i="19"/>
  <c r="Q617" i="19"/>
  <c r="Q274" i="19"/>
  <c r="Q1274" i="19"/>
  <c r="Q1280" i="19"/>
  <c r="Q815" i="19"/>
  <c r="Q123" i="19"/>
  <c r="Q2475" i="19"/>
  <c r="Q554" i="19"/>
  <c r="Q1767" i="19"/>
  <c r="Q1090" i="19"/>
  <c r="Q2499" i="19"/>
  <c r="Q2589" i="19"/>
  <c r="Q3388" i="19"/>
  <c r="Q1252" i="19"/>
  <c r="Q2160" i="19"/>
  <c r="Q1759" i="19"/>
  <c r="Q944" i="19"/>
  <c r="Q2345" i="19"/>
  <c r="Q2320" i="19"/>
  <c r="Q2613" i="19"/>
  <c r="Q663" i="19"/>
  <c r="Q1726" i="19"/>
  <c r="Q1313" i="19"/>
  <c r="Q725" i="19"/>
  <c r="Q1446" i="19"/>
  <c r="Q43" i="19"/>
  <c r="Q3120" i="19"/>
  <c r="Q3499" i="19"/>
  <c r="Q566" i="19"/>
  <c r="Q3083" i="19"/>
  <c r="Q231" i="19"/>
  <c r="Q322" i="19"/>
  <c r="Q1837" i="19"/>
  <c r="Q2093" i="19"/>
  <c r="Q228" i="19"/>
  <c r="Q1394" i="19"/>
  <c r="Q48" i="19"/>
  <c r="Q1966" i="19"/>
  <c r="Q2985" i="19"/>
  <c r="Q1200" i="19"/>
  <c r="Q1552" i="19"/>
  <c r="Q1416" i="19"/>
  <c r="Q2441" i="19"/>
  <c r="Q695" i="19"/>
  <c r="Q689" i="19"/>
  <c r="Q2294" i="19"/>
  <c r="Q1669" i="19"/>
  <c r="Q1865" i="19"/>
  <c r="Q2323" i="19"/>
  <c r="Q1368" i="19"/>
  <c r="Q2126" i="19"/>
  <c r="Q1178" i="19"/>
  <c r="Q3172" i="19"/>
  <c r="Q1165" i="19"/>
  <c r="Q2962" i="19"/>
  <c r="Q2894" i="19"/>
  <c r="Q789" i="19"/>
  <c r="Q1231" i="19"/>
  <c r="Q881" i="19"/>
  <c r="Q531" i="19"/>
  <c r="Q2553" i="19"/>
  <c r="Q1420" i="19"/>
  <c r="Q699" i="19"/>
  <c r="Q73" i="19"/>
  <c r="Q3455" i="19"/>
  <c r="Q1093" i="19"/>
  <c r="Q3167" i="19"/>
  <c r="Q2048" i="19"/>
  <c r="Q158" i="19"/>
  <c r="Q3434" i="19"/>
  <c r="Q917" i="19"/>
  <c r="Q1948" i="19"/>
  <c r="Q1052" i="19"/>
  <c r="Q612" i="19"/>
  <c r="Q1544" i="19"/>
  <c r="Q786" i="19"/>
  <c r="Q86" i="19"/>
  <c r="Q1078" i="19"/>
  <c r="Q1476" i="19"/>
  <c r="Q258" i="19"/>
  <c r="Q1492" i="19"/>
  <c r="Q1570" i="19"/>
  <c r="Q3353" i="19"/>
  <c r="Q2920" i="19"/>
  <c r="Q3160" i="19"/>
  <c r="Q1762" i="19"/>
  <c r="Q3007" i="19"/>
  <c r="Q2971" i="19"/>
  <c r="Q2770" i="19"/>
  <c r="Q1529" i="19"/>
  <c r="Q1192" i="19"/>
  <c r="Q331" i="19"/>
  <c r="Q2927" i="19"/>
  <c r="Q200" i="19"/>
  <c r="Q3241" i="19"/>
  <c r="Q1954" i="19"/>
  <c r="Q1910" i="19"/>
  <c r="Q3158" i="19"/>
  <c r="Q1520" i="19"/>
  <c r="Q341" i="19"/>
  <c r="Q808" i="19"/>
  <c r="Q1241" i="19"/>
  <c r="Q2528" i="19"/>
  <c r="Q2152" i="19"/>
  <c r="Q3203" i="19"/>
  <c r="Q857" i="19"/>
  <c r="Q3009" i="19"/>
  <c r="Q1282" i="19"/>
  <c r="Q920" i="19"/>
  <c r="Q2966" i="19"/>
  <c r="Q1001" i="19"/>
  <c r="Q753" i="19"/>
  <c r="Q445" i="19"/>
  <c r="Q739" i="19"/>
  <c r="Q3290" i="19"/>
  <c r="Q2667" i="19"/>
  <c r="Q2664" i="19"/>
  <c r="Q1003" i="19"/>
  <c r="Q2557" i="19"/>
  <c r="Q859" i="19"/>
  <c r="Q2388" i="19"/>
  <c r="Q2764" i="19"/>
  <c r="Q956" i="19"/>
  <c r="Q2476" i="19"/>
  <c r="Q2833" i="19"/>
  <c r="Q1295" i="19"/>
  <c r="Q1365" i="19"/>
  <c r="Q860" i="19"/>
  <c r="Q375" i="19"/>
  <c r="Q2124" i="19"/>
  <c r="Q1499" i="19"/>
  <c r="Q673" i="19"/>
  <c r="Q2686" i="19"/>
  <c r="Q3523" i="19"/>
  <c r="Q238" i="19"/>
  <c r="Q1329" i="19"/>
  <c r="Q392" i="19"/>
  <c r="Q2982" i="19"/>
  <c r="Q1218" i="19"/>
  <c r="Q1977" i="19"/>
  <c r="Q1276" i="19"/>
  <c r="Q3055" i="19"/>
  <c r="Q3437" i="19"/>
  <c r="Q240" i="19"/>
  <c r="Q1349" i="19"/>
  <c r="Q78" i="19"/>
  <c r="Q2869" i="19"/>
  <c r="Q1359" i="19"/>
  <c r="Q2324" i="19"/>
  <c r="Q3289" i="19"/>
  <c r="Q1547" i="19"/>
  <c r="Q1657" i="19"/>
  <c r="Q32" i="19"/>
  <c r="Q604" i="19"/>
  <c r="Q3357" i="19"/>
  <c r="Q433" i="19"/>
  <c r="Q2437" i="19"/>
  <c r="Q963" i="19"/>
  <c r="Q1739" i="19"/>
  <c r="Q3345" i="19"/>
  <c r="Q202" i="19"/>
  <c r="Q650" i="19"/>
  <c r="Q68" i="19"/>
  <c r="Q931" i="19"/>
  <c r="Q2901" i="19"/>
  <c r="Q1100" i="19"/>
  <c r="Q1219" i="19"/>
  <c r="Q687" i="19"/>
  <c r="Q1139" i="19"/>
  <c r="Q648" i="19"/>
  <c r="Q2442" i="19"/>
  <c r="Q253" i="19"/>
  <c r="Q2179" i="19"/>
  <c r="Q2704" i="19"/>
  <c r="Q1857" i="19"/>
  <c r="Q1928" i="19"/>
  <c r="Q1661" i="19"/>
  <c r="Q1697" i="19"/>
  <c r="Q2181" i="19"/>
  <c r="Q1082" i="19"/>
  <c r="Q3508" i="19"/>
  <c r="Q1626" i="19"/>
  <c r="Q1511" i="19"/>
  <c r="Q3058" i="19"/>
  <c r="Q2139" i="19"/>
  <c r="Q2201" i="19"/>
  <c r="Q2516" i="19"/>
  <c r="Q837" i="19"/>
  <c r="Q273" i="19"/>
  <c r="Q1169" i="19"/>
  <c r="Q3226" i="19"/>
  <c r="Q595" i="19"/>
  <c r="Q1934" i="19"/>
  <c r="Q3048" i="19"/>
  <c r="Q2283" i="19"/>
  <c r="Q2501" i="19"/>
  <c r="Q906" i="19"/>
  <c r="Q1532" i="19"/>
  <c r="Q221" i="19"/>
  <c r="Q2116" i="19"/>
  <c r="Q372" i="19"/>
  <c r="Q2727" i="19"/>
  <c r="Q3384" i="19"/>
  <c r="Q2133" i="19"/>
  <c r="Q3207" i="19"/>
  <c r="Q2808" i="19"/>
  <c r="Q2992" i="19"/>
  <c r="Q2467" i="19"/>
  <c r="Q2187" i="19"/>
  <c r="Q852" i="19"/>
  <c r="Q45" i="19"/>
  <c r="Q409" i="19"/>
  <c r="Q455" i="19"/>
  <c r="Q1929" i="19"/>
  <c r="Q3183" i="19"/>
  <c r="Q3034" i="19"/>
  <c r="Q3512" i="19"/>
  <c r="Q2433" i="19"/>
  <c r="Q1682" i="19"/>
  <c r="Q482" i="19"/>
  <c r="Q481" i="19"/>
  <c r="Q954" i="19"/>
  <c r="Q361" i="19"/>
  <c r="Q1489" i="19"/>
  <c r="Q2876" i="19"/>
  <c r="Q867" i="19"/>
  <c r="Q1398" i="19"/>
  <c r="Q1175" i="19"/>
  <c r="Q2928" i="19"/>
  <c r="Q2836" i="19"/>
  <c r="Q1310" i="19"/>
  <c r="Q3268" i="19"/>
  <c r="Q318" i="19"/>
  <c r="Q953" i="19"/>
  <c r="Q895" i="19"/>
  <c r="Q2915" i="19"/>
  <c r="Q2474" i="19"/>
  <c r="Q2228" i="19"/>
  <c r="Q2696" i="19"/>
  <c r="Q537" i="19"/>
  <c r="Q1083" i="19"/>
  <c r="Q1119" i="19"/>
  <c r="Q120" i="19"/>
  <c r="Q921" i="19"/>
  <c r="Q590" i="19"/>
  <c r="Q2353" i="19"/>
  <c r="Q2717" i="19"/>
  <c r="Q586" i="19"/>
  <c r="Q908" i="19"/>
  <c r="Q2521" i="19"/>
  <c r="Q2254" i="19"/>
  <c r="Q528" i="19"/>
  <c r="Q3336" i="19"/>
  <c r="Q3005" i="19"/>
  <c r="Q3125" i="19"/>
  <c r="Q189" i="19"/>
  <c r="Q1261" i="19"/>
  <c r="Q2862" i="19"/>
  <c r="Q2055" i="19"/>
  <c r="Q1431" i="19"/>
  <c r="Q2742" i="19"/>
  <c r="Q2626" i="19"/>
  <c r="Q780" i="19"/>
  <c r="Q3346" i="19"/>
  <c r="Q2529" i="19"/>
  <c r="Q3022" i="19"/>
  <c r="Q1106" i="19"/>
  <c r="Q965" i="19"/>
  <c r="Q2768" i="19"/>
  <c r="Q2822" i="19"/>
  <c r="Q2054" i="19"/>
  <c r="Q3165" i="19"/>
  <c r="Q309" i="19"/>
  <c r="Q2358" i="19"/>
  <c r="Q2128" i="19"/>
  <c r="Q880" i="19"/>
  <c r="Q1131" i="19"/>
  <c r="Q1204" i="19"/>
  <c r="Q2097" i="19"/>
  <c r="Q1216" i="19"/>
  <c r="Q1849" i="19"/>
  <c r="Q902" i="19"/>
  <c r="Q3368" i="19"/>
  <c r="Q2789" i="19"/>
  <c r="Q1437" i="19"/>
  <c r="Q3461" i="19"/>
  <c r="Q3038" i="19"/>
  <c r="Q2948" i="19"/>
  <c r="Q149" i="19"/>
  <c r="Q1044" i="19"/>
  <c r="Q132" i="19"/>
  <c r="Q2329" i="19"/>
  <c r="Q2231" i="19"/>
  <c r="Q1118" i="19"/>
  <c r="Q3118" i="19"/>
  <c r="Q3024" i="19"/>
  <c r="Q419" i="19"/>
  <c r="Q3361" i="19"/>
  <c r="Q3331" i="19"/>
  <c r="Q2386" i="19"/>
  <c r="Q181" i="19"/>
  <c r="Q3273" i="19"/>
  <c r="Q2990" i="19"/>
  <c r="Q988" i="19"/>
  <c r="Q2492" i="19"/>
  <c r="Q3230" i="19"/>
  <c r="Q761" i="19"/>
  <c r="Q1316" i="19"/>
  <c r="Q2060" i="19"/>
  <c r="Q1008" i="19"/>
  <c r="Q1691" i="19"/>
  <c r="Q2590" i="19"/>
  <c r="Q406" i="19"/>
  <c r="Q2777" i="19"/>
  <c r="Q398" i="19"/>
  <c r="Q1990" i="19"/>
  <c r="Q226" i="19"/>
  <c r="Q2483" i="19"/>
  <c r="Q2367" i="19"/>
  <c r="Q1120" i="19"/>
  <c r="Q784" i="19"/>
  <c r="Q2361" i="19"/>
  <c r="Q1265" i="19"/>
  <c r="Q3356" i="19"/>
  <c r="Q919" i="19"/>
  <c r="Q1635" i="19"/>
  <c r="Q2511" i="19"/>
  <c r="Q1300" i="19"/>
  <c r="Q448" i="19"/>
  <c r="Q150" i="19"/>
  <c r="Q834" i="19"/>
  <c r="Q175" i="19"/>
  <c r="Q2359" i="19"/>
  <c r="Q119" i="19"/>
  <c r="Q3292" i="19"/>
  <c r="Q1457" i="19"/>
  <c r="Q839" i="19"/>
  <c r="Q475" i="19"/>
  <c r="Q3074" i="19"/>
  <c r="Q2874" i="19"/>
  <c r="Q3223" i="19"/>
  <c r="Q1799" i="19"/>
  <c r="Q1459" i="19"/>
  <c r="Q1133" i="19"/>
  <c r="Q568" i="19"/>
  <c r="Q1377" i="19"/>
  <c r="Q402" i="19"/>
  <c r="Q634" i="19"/>
  <c r="Q2775" i="19"/>
  <c r="Q1411" i="19"/>
  <c r="Q1909" i="19"/>
  <c r="Q2692" i="19"/>
  <c r="Q64" i="19"/>
  <c r="Q1333" i="19"/>
  <c r="Q2738" i="19"/>
  <c r="Q279" i="19"/>
  <c r="Q2426" i="19"/>
  <c r="Q3047" i="19"/>
  <c r="Q874" i="19"/>
  <c r="Q1171" i="19"/>
  <c r="Q2871" i="19"/>
  <c r="Q3532" i="19"/>
  <c r="Q1670" i="19"/>
  <c r="Q35" i="19"/>
  <c r="Q890" i="19"/>
  <c r="Q718" i="19"/>
  <c r="Q1758" i="19"/>
  <c r="Q2407" i="19"/>
  <c r="Q2993" i="19"/>
  <c r="Q1957" i="19"/>
  <c r="Q1434" i="19"/>
  <c r="Q1800" i="19"/>
  <c r="Q2681" i="19"/>
  <c r="Q3409" i="19"/>
  <c r="Q2098" i="19"/>
  <c r="Q1540" i="19"/>
  <c r="Q307" i="19"/>
  <c r="Q3051" i="19"/>
  <c r="Q1140" i="19"/>
  <c r="Q2312" i="19"/>
  <c r="Q3103" i="19"/>
  <c r="Q1340" i="19"/>
  <c r="Q2479" i="19"/>
  <c r="Q772" i="19"/>
  <c r="Q2981" i="19"/>
  <c r="Q145" i="19"/>
  <c r="Q1720" i="19"/>
  <c r="Q2168" i="19"/>
  <c r="Q297" i="19"/>
  <c r="Q2378" i="19"/>
  <c r="Q998" i="19"/>
  <c r="Q611" i="19"/>
  <c r="Q2387" i="19"/>
  <c r="Q975" i="19"/>
  <c r="Q2014" i="19"/>
  <c r="Q160" i="19"/>
  <c r="Q487" i="19"/>
  <c r="Q2206" i="19"/>
  <c r="Q1021" i="19"/>
  <c r="Q1904" i="19"/>
  <c r="Q1699" i="19"/>
  <c r="Q1373" i="19"/>
  <c r="Q210" i="19"/>
  <c r="Q2745" i="19"/>
  <c r="Q3391" i="19"/>
  <c r="Q1522" i="19"/>
  <c r="Q1719" i="19"/>
  <c r="Q1728" i="19"/>
  <c r="Q1980" i="19"/>
  <c r="Q1778" i="19"/>
  <c r="Q1808" i="19"/>
  <c r="Q3513" i="19"/>
  <c r="Q1297" i="19"/>
  <c r="Q115" i="19"/>
  <c r="Q3446" i="19"/>
  <c r="Q3111" i="19"/>
  <c r="Q1162" i="19"/>
  <c r="Q1402" i="19"/>
  <c r="Q3053" i="19"/>
  <c r="Q755" i="19"/>
  <c r="Q154" i="19"/>
  <c r="Q138" i="19"/>
  <c r="Q407" i="19"/>
  <c r="Q2595" i="19"/>
  <c r="Q3146" i="19"/>
  <c r="Q3413" i="19"/>
  <c r="Q2535" i="19"/>
  <c r="Q1051" i="19"/>
  <c r="Q973" i="19"/>
  <c r="Q1854" i="19"/>
  <c r="Q450" i="19"/>
  <c r="Q403" i="19"/>
  <c r="Q1965" i="19"/>
  <c r="Q1501" i="19"/>
  <c r="Q2248" i="19"/>
  <c r="Q3129" i="19"/>
  <c r="Q1920" i="19"/>
  <c r="Q2232" i="19"/>
  <c r="Q2550" i="19"/>
  <c r="Q2572" i="19"/>
  <c r="Q2967" i="19"/>
  <c r="Q2716" i="19"/>
  <c r="Q861" i="19"/>
  <c r="Q130" i="19"/>
  <c r="Q3106" i="19"/>
  <c r="Q2465" i="19"/>
  <c r="Q700" i="19"/>
  <c r="Q2800" i="19"/>
  <c r="Q293" i="19"/>
  <c r="Q3349" i="19"/>
  <c r="Q637" i="19"/>
  <c r="Q2191" i="19"/>
  <c r="Q1960" i="19"/>
  <c r="Q364" i="19"/>
  <c r="Q2905" i="19"/>
  <c r="Q3032" i="19"/>
  <c r="Q3325" i="19"/>
  <c r="Q768" i="19"/>
  <c r="Q452" i="19"/>
  <c r="Q2067" i="19"/>
  <c r="Q847" i="19"/>
  <c r="Q633" i="19"/>
  <c r="Q3143" i="19"/>
  <c r="Q1372" i="19"/>
  <c r="Q1318" i="19"/>
  <c r="Q1470" i="19"/>
  <c r="Q1607" i="19"/>
  <c r="Q723" i="19"/>
  <c r="Q323" i="19"/>
  <c r="Q1970" i="19"/>
  <c r="Q3377" i="19"/>
  <c r="Q668" i="19"/>
  <c r="Q2867" i="19"/>
  <c r="Q1253" i="19"/>
  <c r="Q2658" i="19"/>
  <c r="Q3261" i="19"/>
  <c r="Q2449" i="19"/>
  <c r="Q1409" i="19"/>
  <c r="Q1467" i="19"/>
  <c r="Q124" i="19"/>
  <c r="Q2279" i="19"/>
  <c r="Q462" i="19"/>
  <c r="Q2756" i="19"/>
  <c r="Q2204" i="19"/>
  <c r="Q2240" i="19"/>
  <c r="Q24" i="19"/>
  <c r="Q942" i="19"/>
  <c r="Q671" i="19"/>
  <c r="Q1952" i="19"/>
  <c r="Q1708" i="19"/>
  <c r="Q2912" i="19"/>
  <c r="Q3182" i="19"/>
  <c r="Q889" i="19"/>
  <c r="Q3424" i="19"/>
  <c r="Q3272" i="19"/>
  <c r="Q3307" i="19"/>
  <c r="Q2256" i="19"/>
  <c r="Q2008" i="19"/>
  <c r="Q1514" i="19"/>
  <c r="Q95" i="19"/>
  <c r="Q241" i="19"/>
  <c r="Q1205" i="19"/>
  <c r="Q2685" i="19"/>
  <c r="Q135" i="19"/>
  <c r="Q3326" i="19"/>
  <c r="Q2877" i="19"/>
  <c r="Q2513" i="19"/>
  <c r="Q283" i="19"/>
  <c r="Q2858" i="19"/>
  <c r="Q2523" i="19"/>
  <c r="Q1273" i="19"/>
  <c r="Q2566" i="19"/>
  <c r="Q3465" i="19"/>
  <c r="Q2458" i="19"/>
  <c r="Q1056" i="19"/>
  <c r="Q1505" i="19"/>
  <c r="Q2301" i="19"/>
  <c r="Q1210" i="19"/>
  <c r="Q1105" i="19"/>
  <c r="Q1309" i="19"/>
  <c r="Q368" i="19"/>
  <c r="Q2854" i="19"/>
  <c r="Q691" i="19"/>
  <c r="Q846" i="19"/>
  <c r="Q1653" i="19"/>
  <c r="Q1508" i="19"/>
  <c r="Q3288" i="19"/>
  <c r="Q1353" i="19"/>
  <c r="Q1397" i="19"/>
  <c r="Q3295" i="19"/>
  <c r="Q2592" i="19"/>
  <c r="Q3155" i="19"/>
  <c r="Q3387" i="19"/>
  <c r="Q3478" i="19"/>
  <c r="Q2759" i="19"/>
  <c r="Q3502" i="19"/>
  <c r="Q539" i="19"/>
  <c r="Q1213" i="19"/>
  <c r="Q1034" i="19"/>
  <c r="Q2391" i="19"/>
  <c r="Q534" i="19"/>
  <c r="Q1962" i="19"/>
  <c r="Q2065" i="19"/>
  <c r="Q2086" i="19"/>
  <c r="Q1742" i="19"/>
  <c r="Q421" i="19"/>
  <c r="Q3498" i="19"/>
  <c r="Q506" i="19"/>
  <c r="Q3282" i="19"/>
  <c r="Q2796" i="19"/>
  <c r="Q505" i="19"/>
  <c r="Q22" i="19"/>
  <c r="Q2576" i="19"/>
  <c r="Q2485" i="19"/>
  <c r="Q523" i="19"/>
  <c r="Q1155" i="19"/>
  <c r="Q2961" i="19"/>
  <c r="Q1822" i="19"/>
  <c r="Q2076" i="19"/>
  <c r="Q1895" i="19"/>
  <c r="Q2314" i="19"/>
  <c r="Q333" i="19"/>
  <c r="Q2942" i="19"/>
  <c r="Q2431" i="19"/>
  <c r="Q2445" i="19"/>
  <c r="Q3124" i="19"/>
  <c r="Q2955" i="19"/>
  <c r="Q3060" i="19"/>
  <c r="Q3206" i="19"/>
  <c r="Q1010" i="19"/>
  <c r="Q254" i="19"/>
  <c r="Q2197" i="19"/>
  <c r="Q1974" i="19"/>
  <c r="Q1945" i="19"/>
  <c r="Q1756" i="19"/>
  <c r="Q2657" i="19"/>
  <c r="Q2678" i="19"/>
  <c r="Q688" i="19"/>
  <c r="Q2405" i="19"/>
  <c r="Q3338" i="19"/>
  <c r="Q2762" i="19"/>
  <c r="Q2395" i="19"/>
  <c r="Q1820" i="19"/>
  <c r="Q2080" i="19"/>
  <c r="Q379" i="19"/>
  <c r="Q1196" i="19"/>
  <c r="Q1988" i="19"/>
  <c r="Q1705" i="19"/>
  <c r="Q2850" i="19"/>
  <c r="Q785" i="19"/>
  <c r="Q2393" i="19"/>
  <c r="Q3263" i="19"/>
  <c r="Q959" i="19"/>
  <c r="Q1982" i="19"/>
  <c r="Q1389" i="19"/>
  <c r="Q1753" i="19"/>
  <c r="Q989" i="19"/>
  <c r="Q2810" i="19"/>
  <c r="Q1969" i="19"/>
  <c r="Q313" i="19"/>
  <c r="Q2880" i="19"/>
  <c r="Q793" i="19"/>
  <c r="Q1284" i="19"/>
  <c r="Q1322" i="19"/>
  <c r="Q1640" i="19"/>
  <c r="Q1076" i="19"/>
  <c r="Q413" i="19"/>
  <c r="Q396" i="19"/>
  <c r="Q46" i="19"/>
  <c r="Q1447" i="19"/>
  <c r="Q562" i="19"/>
  <c r="Q1421" i="19"/>
  <c r="Q3197" i="19"/>
  <c r="Q2425" i="19"/>
  <c r="Q2520" i="19"/>
  <c r="Q750" i="19"/>
  <c r="Q499" i="19"/>
  <c r="Q2722" i="19"/>
  <c r="Q1073" i="19"/>
  <c r="Q777" i="19"/>
  <c r="Q1370" i="19"/>
  <c r="Q790" i="19"/>
  <c r="Q131" i="19"/>
  <c r="Q218" i="19"/>
  <c r="Q2141" i="19"/>
  <c r="Q2261" i="19"/>
  <c r="Q2532" i="19"/>
  <c r="Q3094" i="19"/>
  <c r="Q1161" i="19"/>
  <c r="Q1518" i="19"/>
  <c r="Q3046" i="19"/>
  <c r="Q271" i="19"/>
  <c r="Q3180" i="19"/>
  <c r="Q3333" i="19"/>
  <c r="Q354" i="19"/>
  <c r="Q2111" i="19"/>
  <c r="Q144" i="19"/>
  <c r="Q2663" i="19"/>
  <c r="Q239" i="19"/>
  <c r="Q1293" i="19"/>
  <c r="Q1235" i="19"/>
  <c r="Q2381" i="19"/>
  <c r="Q1867" i="19"/>
  <c r="Q3090" i="19"/>
  <c r="Q3521" i="19"/>
  <c r="Q2816" i="19"/>
  <c r="Q665" i="19"/>
  <c r="Q1704" i="19"/>
  <c r="Q2233" i="19"/>
  <c r="Q620" i="19"/>
  <c r="Q841" i="19"/>
  <c r="Q1259" i="19"/>
  <c r="Q2163" i="19"/>
  <c r="Q2087" i="19"/>
  <c r="Q2883" i="19"/>
  <c r="Q1569" i="19"/>
  <c r="Q88" i="19"/>
  <c r="Q1892" i="19"/>
  <c r="Q781" i="19"/>
  <c r="Q623" i="19"/>
  <c r="Q2898" i="19"/>
  <c r="Q2514" i="19"/>
  <c r="Q594" i="19"/>
  <c r="Q1301" i="19"/>
  <c r="Q469" i="19"/>
  <c r="Q1234" i="19"/>
  <c r="Q1101" i="19"/>
  <c r="Q1072" i="19"/>
  <c r="Q1971" i="19"/>
  <c r="Q1475" i="19"/>
  <c r="Q2839" i="19"/>
  <c r="Q2136" i="19"/>
  <c r="Q1130" i="19"/>
  <c r="Q1233" i="19"/>
  <c r="Q3186" i="19"/>
  <c r="Q2308" i="19"/>
  <c r="Q987" i="19"/>
  <c r="Q1717" i="19"/>
  <c r="Q140" i="19"/>
  <c r="Q163" i="19"/>
  <c r="Q628" i="19"/>
  <c r="Q2004" i="19"/>
  <c r="Q2094" i="19"/>
  <c r="Q252" i="19"/>
  <c r="Q728" i="19"/>
  <c r="Q169" i="19"/>
  <c r="Q2638" i="19"/>
  <c r="Q1624" i="19"/>
  <c r="Q1382" i="19"/>
  <c r="Q1128" i="19"/>
  <c r="Q3127" i="19"/>
  <c r="Q1939" i="19"/>
  <c r="Q1930" i="19"/>
  <c r="Q1468" i="19"/>
  <c r="Q1289" i="19"/>
  <c r="Q1987" i="19"/>
  <c r="Q471" i="19"/>
  <c r="Q1805" i="19"/>
  <c r="Q2169" i="19"/>
  <c r="Q621" i="19"/>
  <c r="Q822" i="19"/>
  <c r="Q382" i="19"/>
  <c r="Q606" i="19"/>
  <c r="Q58" i="19"/>
  <c r="Q495" i="19"/>
  <c r="Q2489" i="19"/>
  <c r="Q2216" i="19"/>
  <c r="Q121" i="19"/>
  <c r="Q1744" i="19"/>
  <c r="Q1731" i="19"/>
  <c r="Q2903" i="19"/>
  <c r="Q1483" i="19"/>
  <c r="Q1585" i="19"/>
  <c r="Q142" i="19"/>
  <c r="Q3281" i="19"/>
  <c r="Q1317" i="19"/>
  <c r="Q3440" i="19"/>
  <c r="Q1859" i="19"/>
  <c r="Q196" i="19"/>
  <c r="Q1847" i="19"/>
  <c r="Q983" i="19"/>
  <c r="Q2031" i="19"/>
  <c r="Q3535" i="19"/>
  <c r="Q201" i="19"/>
  <c r="Q2978" i="19"/>
  <c r="Q2282" i="19"/>
  <c r="Q1593" i="19"/>
  <c r="Q1992" i="19"/>
  <c r="Q1458" i="19"/>
  <c r="Q3065" i="19"/>
  <c r="Q1573" i="19"/>
  <c r="Q1625" i="19"/>
  <c r="Q553" i="19"/>
  <c r="Q2845" i="19"/>
  <c r="Q3363" i="19"/>
  <c r="Q1603" i="19"/>
  <c r="Q1124" i="19"/>
  <c r="Q3497" i="19"/>
  <c r="Q243" i="19"/>
  <c r="Q3503" i="19"/>
  <c r="Q1558" i="19"/>
  <c r="Q737" i="19"/>
  <c r="Q558" i="19"/>
  <c r="Q2389" i="19"/>
  <c r="Q2068" i="19"/>
  <c r="Q435" i="19"/>
  <c r="Q565" i="19"/>
  <c r="Q894" i="19"/>
  <c r="Q2207" i="19"/>
  <c r="Q3138" i="19"/>
  <c r="Q2950" i="19"/>
  <c r="Q1714" i="19"/>
  <c r="Q2958" i="19"/>
  <c r="Q1616" i="19"/>
  <c r="Q3011" i="19"/>
  <c r="Q1868" i="19"/>
  <c r="Q1794" i="19"/>
  <c r="Q2913" i="19"/>
  <c r="Q1655" i="19"/>
  <c r="Q2244" i="19"/>
  <c r="Q3436" i="19"/>
  <c r="Q2252" i="19"/>
  <c r="Q555" i="19"/>
  <c r="Q1782" i="19"/>
  <c r="Q2522" i="19"/>
  <c r="Q320" i="19"/>
  <c r="Q1832" i="19"/>
  <c r="Q87" i="19"/>
  <c r="Q2902" i="19"/>
  <c r="Q721" i="19"/>
  <c r="Q3003" i="19"/>
  <c r="Q1406" i="19"/>
  <c r="Q1250" i="19"/>
  <c r="Q214" i="19"/>
  <c r="Q3200" i="19"/>
  <c r="Q545" i="19"/>
  <c r="Q1561" i="19"/>
  <c r="Q3284" i="19"/>
  <c r="Q1352" i="19"/>
  <c r="Q2743" i="19"/>
  <c r="Q2066" i="19"/>
  <c r="Q513" i="19"/>
  <c r="Q1698" i="19"/>
  <c r="Q2543" i="19"/>
  <c r="Q1007" i="19"/>
  <c r="Q3224" i="19"/>
  <c r="Q2887" i="19"/>
  <c r="Q177" i="19"/>
  <c r="Q2291" i="19"/>
  <c r="Q92" i="19"/>
  <c r="Q1766" i="19"/>
  <c r="Q1673" i="19"/>
  <c r="Q2750" i="19"/>
  <c r="Q1466" i="19"/>
  <c r="Q2287" i="19"/>
  <c r="Q1652" i="19"/>
  <c r="Q1662" i="19"/>
  <c r="Q2385" i="19"/>
  <c r="Q3385" i="19"/>
  <c r="Q3002" i="19"/>
  <c r="Q1451" i="19"/>
  <c r="Q854" i="19"/>
  <c r="Q2390" i="19"/>
  <c r="Q269" i="19"/>
  <c r="Q2655" i="19"/>
  <c r="Q1715" i="19"/>
  <c r="Q934" i="19"/>
  <c r="Q290" i="19"/>
  <c r="Q2549" i="19"/>
  <c r="Q1374" i="19"/>
  <c r="Q3449" i="19"/>
  <c r="Q1246" i="19"/>
  <c r="Q1885" i="19"/>
  <c r="Q1963" i="19"/>
  <c r="Q148" i="19"/>
  <c r="Q1828" i="19"/>
  <c r="Q2537" i="19"/>
  <c r="Q2500" i="19"/>
  <c r="Q587" i="19"/>
  <c r="Q567" i="19"/>
  <c r="Q1776" i="19"/>
  <c r="Q1754" i="19"/>
  <c r="Q3170" i="19"/>
  <c r="Q3089" i="19"/>
  <c r="Q411" i="19"/>
  <c r="Q2748" i="19"/>
  <c r="Q2618" i="19"/>
  <c r="Q1644" i="19"/>
  <c r="Q1588" i="19"/>
  <c r="Q1983" i="19"/>
  <c r="Q1041" i="19"/>
  <c r="Q1856" i="19"/>
  <c r="Q153" i="19"/>
  <c r="Q1221" i="19"/>
  <c r="Q1883" i="19"/>
  <c r="Q2593" i="19"/>
  <c r="Q2108" i="19"/>
  <c r="Q3119" i="19"/>
  <c r="Q2403" i="19"/>
  <c r="Q2771" i="19"/>
  <c r="Q2983" i="19"/>
  <c r="Q969" i="19"/>
  <c r="Q485" i="19"/>
  <c r="Q1228" i="19"/>
  <c r="Q844" i="19"/>
  <c r="Q217" i="19"/>
  <c r="Q810" i="19"/>
  <c r="Q1176" i="19"/>
  <c r="Q3149" i="19"/>
  <c r="Q465" i="19"/>
  <c r="Q443" i="19"/>
  <c r="Q1802" i="19"/>
  <c r="Q3428" i="19"/>
  <c r="Q990" i="19"/>
  <c r="Q1486" i="19"/>
  <c r="Q3302" i="19"/>
  <c r="Q2811" i="19"/>
  <c r="Q3136" i="19"/>
  <c r="Q1263" i="19"/>
  <c r="Q2003" i="19"/>
  <c r="Q3246" i="19"/>
  <c r="Q831" i="19"/>
  <c r="Q1150" i="19"/>
  <c r="Q125" i="19"/>
  <c r="Q3231" i="19"/>
  <c r="Q2917" i="19"/>
  <c r="Q1277" i="19"/>
  <c r="Q631" i="19"/>
  <c r="Q1047" i="19"/>
  <c r="Q1827" i="19"/>
  <c r="Q2602" i="19"/>
  <c r="Q2443" i="19"/>
  <c r="Q1392" i="19"/>
  <c r="Q1545" i="19"/>
  <c r="Q1634" i="19"/>
  <c r="Q369" i="19"/>
  <c r="Q1194" i="19"/>
  <c r="Q3059" i="19"/>
  <c r="Q1245" i="19"/>
  <c r="Q2512" i="19"/>
  <c r="Q1617" i="19"/>
  <c r="Q1887" i="19"/>
  <c r="Q1452" i="19"/>
  <c r="Q2587" i="19"/>
  <c r="Q2608" i="19"/>
  <c r="Q746" i="19"/>
  <c r="Q235" i="19"/>
  <c r="Q1998" i="19"/>
  <c r="Q3026" i="19"/>
  <c r="Q3067" i="19"/>
  <c r="Q1973" i="19"/>
  <c r="Q2267" i="19"/>
  <c r="Q2676" i="19"/>
  <c r="Q1043" i="19"/>
  <c r="Q799" i="19"/>
  <c r="Q972" i="19"/>
  <c r="Q2929" i="19"/>
  <c r="Q2628" i="19"/>
  <c r="Q2281" i="19"/>
  <c r="Q381" i="19"/>
  <c r="Q2506" i="19"/>
  <c r="Q2519" i="19"/>
  <c r="Q2325" i="19"/>
  <c r="Q284" i="19"/>
  <c r="Q3367" i="19"/>
  <c r="Q3337" i="19"/>
  <c r="Q2509" i="19"/>
  <c r="Q3112" i="19"/>
  <c r="Q2270" i="19"/>
  <c r="Q2548" i="19"/>
  <c r="Q2262" i="19"/>
  <c r="Q3244" i="19"/>
  <c r="Q2135" i="19"/>
  <c r="Q405" i="19"/>
  <c r="Q3421" i="19"/>
  <c r="Q3392" i="19"/>
  <c r="Q1684" i="19"/>
  <c r="Q1589" i="19"/>
  <c r="Q357" i="19"/>
  <c r="Q2900" i="19"/>
  <c r="Q113" i="19"/>
  <c r="Q442" i="19"/>
  <c r="Q1579" i="19"/>
  <c r="Q2330" i="19"/>
  <c r="Q1474" i="19"/>
  <c r="Q1912" i="19"/>
  <c r="Q1428" i="19"/>
  <c r="Q1279" i="19"/>
  <c r="Q1292" i="19"/>
  <c r="Q1422" i="19"/>
  <c r="Q1189" i="19"/>
  <c r="Q2972" i="19"/>
  <c r="Q3505" i="19"/>
  <c r="Q3012" i="19"/>
  <c r="Q2096" i="19"/>
  <c r="Q3466" i="19"/>
  <c r="Q2637" i="19"/>
  <c r="Q1565" i="19"/>
  <c r="Q3104" i="19"/>
  <c r="Q2643" i="19"/>
  <c r="Q347" i="19"/>
  <c r="Q2945" i="19"/>
  <c r="Q1358" i="19"/>
  <c r="Q2793" i="19"/>
  <c r="Q2542" i="19"/>
  <c r="Q1456" i="19"/>
  <c r="Q319" i="19"/>
  <c r="Q1275" i="19"/>
  <c r="Q2316" i="19"/>
  <c r="Q938" i="19"/>
  <c r="Q2100" i="19"/>
  <c r="Q1013" i="19"/>
  <c r="Q1609" i="19"/>
  <c r="Q2289" i="19"/>
  <c r="Q3432" i="19"/>
  <c r="Q2222" i="19"/>
  <c r="Q2435" i="19"/>
  <c r="Q1733" i="19"/>
  <c r="Q430" i="19"/>
  <c r="Q1444" i="19"/>
  <c r="Q2186" i="19"/>
  <c r="Q2688" i="19"/>
  <c r="Q36" i="19"/>
  <c r="Q659" i="19"/>
  <c r="Q3364" i="19"/>
  <c r="Q1029" i="19"/>
  <c r="Q2646" i="19"/>
  <c r="Q564" i="19"/>
  <c r="Q1018" i="19"/>
  <c r="Q2486" i="19"/>
  <c r="Q3386" i="19"/>
  <c r="Q1548" i="19"/>
  <c r="Q3490" i="19"/>
  <c r="Q704" i="19"/>
  <c r="Q629" i="19"/>
  <c r="Q3010" i="19"/>
  <c r="Q3528" i="19"/>
  <c r="Q2644" i="19"/>
  <c r="Q2125" i="19"/>
  <c r="Q2083" i="19"/>
  <c r="Q957" i="19"/>
  <c r="Q1614" i="19"/>
  <c r="Q2577" i="19"/>
  <c r="Q93" i="19"/>
  <c r="Q1572" i="19"/>
  <c r="Q60" i="19"/>
  <c r="Q19" i="19"/>
  <c r="Q348" i="19"/>
  <c r="Q1455" i="19"/>
  <c r="Q1445" i="19"/>
  <c r="Q3208" i="19"/>
  <c r="Q2957" i="19"/>
  <c r="Q540" i="19"/>
  <c r="Q1067" i="19"/>
  <c r="Q400" i="19"/>
  <c r="Q607" i="19"/>
  <c r="Q104" i="19"/>
  <c r="Q1710" i="19"/>
  <c r="Q856" i="19"/>
  <c r="Q824" i="19"/>
  <c r="Q1202" i="19"/>
  <c r="Q1149" i="19"/>
  <c r="Q1533" i="19"/>
  <c r="Q2045" i="19"/>
  <c r="Q2025" i="19"/>
  <c r="Q1528" i="19"/>
  <c r="Q395" i="19"/>
  <c r="Q1195" i="19"/>
  <c r="Q362" i="19"/>
  <c r="Q3275" i="19"/>
  <c r="Q2597" i="19"/>
  <c r="Q209" i="19"/>
  <c r="Q1866" i="19"/>
  <c r="Q2555" i="19"/>
  <c r="Q515" i="19"/>
  <c r="Q2784" i="19"/>
  <c r="Q3538" i="19"/>
  <c r="Q798" i="19"/>
  <c r="Q1251" i="19"/>
  <c r="Q2137" i="19"/>
  <c r="Q1127" i="19"/>
  <c r="Q1269" i="19"/>
  <c r="Q3159" i="19"/>
  <c r="Q941" i="19"/>
  <c r="Q1591" i="19"/>
  <c r="Q981" i="19"/>
  <c r="Q1153" i="19"/>
  <c r="Q56" i="19"/>
  <c r="Q2069" i="19"/>
  <c r="Q2964" i="19"/>
  <c r="Q3477" i="19"/>
  <c r="Q3442" i="19"/>
  <c r="Q756" i="19"/>
  <c r="Q2708" i="19"/>
  <c r="Q3063" i="19"/>
  <c r="Q936" i="19"/>
  <c r="Q1893" i="19"/>
  <c r="Q2115" i="19"/>
  <c r="Q193" i="19"/>
  <c r="Q744" i="19"/>
  <c r="Q2625" i="19"/>
  <c r="Q3381" i="19"/>
  <c r="Q1146" i="19"/>
  <c r="Q1877" i="19"/>
  <c r="Q2594" i="19"/>
  <c r="Q2114" i="19"/>
  <c r="Q1824" i="19"/>
  <c r="Q1019" i="19"/>
  <c r="Q1637" i="19"/>
  <c r="Q918" i="19"/>
  <c r="Q2447" i="19"/>
  <c r="Q3542" i="19"/>
  <c r="Q2773" i="19"/>
  <c r="Q1599" i="19"/>
  <c r="Q296" i="19"/>
  <c r="Q899" i="19"/>
  <c r="Q1780" i="19"/>
  <c r="Q2872" i="19"/>
  <c r="Q806" i="19"/>
  <c r="Q1839" i="19"/>
  <c r="Q2421" i="19"/>
  <c r="Q2265" i="19"/>
  <c r="Q2805" i="19"/>
  <c r="Q2547" i="19"/>
  <c r="Q246" i="19"/>
  <c r="Q2015" i="19"/>
  <c r="Q28" i="19"/>
  <c r="Q220" i="19"/>
  <c r="Q3324" i="19"/>
  <c r="Q1562" i="19"/>
  <c r="Q2170" i="19"/>
  <c r="Q929" i="19"/>
  <c r="Q185" i="19"/>
  <c r="Q1345" i="19"/>
  <c r="Q519" i="19"/>
  <c r="Q2600" i="19"/>
  <c r="Q2690" i="19"/>
  <c r="Q766" i="19"/>
  <c r="Q1590" i="19"/>
  <c r="Q440" i="19"/>
  <c r="Q300" i="19"/>
  <c r="Q1881" i="19"/>
  <c r="Q2029" i="19"/>
  <c r="Q2650" i="19"/>
  <c r="Q1081" i="19"/>
  <c r="Q2427" i="19"/>
  <c r="Q601" i="19"/>
  <c r="Q706" i="19"/>
  <c r="Q840" i="19"/>
  <c r="Q2088" i="19"/>
  <c r="Q285" i="19"/>
  <c r="Q2780" i="19"/>
  <c r="Q386" i="19"/>
  <c r="Q237" i="19"/>
  <c r="Q434" i="19"/>
  <c r="Q3527" i="19"/>
  <c r="Q1089" i="19"/>
  <c r="Q1816" i="19"/>
  <c r="Q3362" i="19"/>
  <c r="Q248" i="19"/>
  <c r="Q2377" i="19"/>
  <c r="Q997" i="19"/>
  <c r="Q584" i="19"/>
  <c r="Q3209" i="19"/>
  <c r="Q882" i="19"/>
  <c r="Q3473" i="19"/>
  <c r="Q2376" i="19"/>
  <c r="Q1223" i="19"/>
  <c r="Q1677" i="19"/>
  <c r="Q3483" i="19"/>
  <c r="Q1833" i="19"/>
  <c r="Q2660" i="19"/>
  <c r="Q272" i="19"/>
  <c r="Q1042" i="19"/>
  <c r="Q3097" i="19"/>
  <c r="Q52" i="19"/>
  <c r="Q2870" i="19"/>
  <c r="Q3431" i="19"/>
  <c r="Q2930" i="19"/>
  <c r="Q1740" i="19"/>
  <c r="Q418" i="19"/>
  <c r="Q3077" i="19"/>
  <c r="Q3399" i="19"/>
  <c r="Q2049" i="19"/>
  <c r="Q1433" i="19"/>
  <c r="Q2404" i="19"/>
  <c r="Q338" i="19"/>
  <c r="Q1630" i="19"/>
  <c r="Q2190" i="19"/>
  <c r="Q3249" i="19"/>
  <c r="Q1348" i="19"/>
  <c r="Q2691" i="19"/>
  <c r="Q262" i="19"/>
  <c r="Q2562" i="19"/>
  <c r="Q1181" i="19"/>
  <c r="Q3412" i="19"/>
  <c r="Q72" i="19"/>
  <c r="Q2227" i="19"/>
  <c r="Q3404" i="19"/>
  <c r="Q399" i="19"/>
  <c r="Q1801" i="19"/>
  <c r="Q2154" i="19"/>
  <c r="Q2300" i="19"/>
  <c r="Q2525" i="19"/>
  <c r="Q207" i="19"/>
  <c r="Q1587" i="19"/>
  <c r="Q102" i="19"/>
  <c r="Q2677" i="19"/>
  <c r="Q2751" i="19"/>
  <c r="Q826" i="19"/>
  <c r="Q2969" i="19"/>
  <c r="Q2355" i="19"/>
  <c r="Q3141" i="19"/>
  <c r="Q1357" i="19"/>
  <c r="Q1757" i="19"/>
  <c r="Q311" i="19"/>
  <c r="Q2180" i="19"/>
  <c r="Q3199" i="19"/>
  <c r="Q1690" i="19"/>
  <c r="Q2672" i="19"/>
  <c r="Q759" i="19"/>
  <c r="Q680" i="19"/>
  <c r="Q1674" i="19"/>
  <c r="Q2351" i="19"/>
  <c r="Q136" i="19"/>
  <c r="Q2311" i="19"/>
  <c r="Q640" i="19"/>
  <c r="Q1916" i="19"/>
  <c r="Q1979" i="19"/>
  <c r="Q767" i="19"/>
  <c r="Q2583" i="19"/>
  <c r="Q511" i="19"/>
  <c r="Q2237" i="19"/>
  <c r="Q2931" i="19"/>
  <c r="Q2047" i="19"/>
  <c r="Q769" i="19"/>
  <c r="Q1036" i="19"/>
  <c r="Q1148" i="19"/>
  <c r="Q2914" i="19"/>
  <c r="Q638" i="19"/>
  <c r="Q1037" i="19"/>
  <c r="Q2596" i="19"/>
  <c r="Q1876" i="19"/>
  <c r="Q2765" i="19"/>
  <c r="Q2671" i="19"/>
  <c r="Q1654" i="19"/>
  <c r="Q2538" i="19"/>
  <c r="Q2384" i="19"/>
  <c r="Q1142" i="19"/>
  <c r="Q548" i="19"/>
  <c r="Q1509" i="19"/>
  <c r="Q3043" i="19"/>
  <c r="Q1968" i="19"/>
  <c r="Q1999" i="19"/>
  <c r="Q1542" i="19"/>
  <c r="Q2581" i="19"/>
  <c r="Q2122" i="19"/>
  <c r="Q923" i="19"/>
  <c r="Q1538" i="19"/>
  <c r="Q2072" i="19"/>
  <c r="Q1672" i="19"/>
  <c r="Q2334" i="19"/>
  <c r="Q444" i="19"/>
  <c r="Q1995" i="19"/>
  <c r="Q1761" i="19"/>
  <c r="Q2307" i="19"/>
  <c r="Q765" i="19"/>
  <c r="Q2565" i="19"/>
  <c r="Q3175" i="19"/>
  <c r="Q2835" i="19"/>
  <c r="Q3018" i="19"/>
  <c r="Q3216" i="19"/>
  <c r="Q1605" i="19"/>
  <c r="Q3327" i="19"/>
  <c r="Q2960" i="19"/>
  <c r="Q3464" i="19"/>
  <c r="Q550" i="19"/>
  <c r="Q536" i="19"/>
  <c r="Q3195" i="19"/>
  <c r="Q1855" i="19"/>
  <c r="Q2916" i="19"/>
  <c r="Q2603" i="19"/>
  <c r="Q1927" i="19"/>
  <c r="Q383" i="19"/>
  <c r="Q945" i="19"/>
  <c r="Q2415" i="19"/>
  <c r="Q3110" i="19"/>
  <c r="Q232" i="19"/>
  <c r="Q2585" i="19"/>
  <c r="Q1440" i="19"/>
  <c r="Q3300" i="19"/>
  <c r="Q2042" i="19"/>
  <c r="Q3293" i="19"/>
  <c r="Q2975" i="19"/>
  <c r="Q1818" i="19"/>
  <c r="Q3283" i="19"/>
  <c r="Q2026" i="19"/>
  <c r="Q828" i="19"/>
  <c r="Q3460" i="19"/>
  <c r="Q139" i="19"/>
  <c r="Q109" i="19"/>
  <c r="Q2044" i="19"/>
  <c r="Q2041" i="19"/>
  <c r="Q1683" i="19"/>
  <c r="Q187" i="19"/>
  <c r="Q1619" i="19"/>
  <c r="Q547" i="19"/>
  <c r="Q3234" i="19"/>
  <c r="Q3008" i="19"/>
  <c r="Q2070" i="19"/>
  <c r="Q2347" i="19"/>
  <c r="Q1410" i="19"/>
  <c r="Q1784" i="19"/>
  <c r="Q2112" i="19"/>
  <c r="Q1534" i="19"/>
  <c r="Q1612" i="19"/>
  <c r="Q3501" i="19"/>
  <c r="Q1341" i="19"/>
  <c r="Q3114" i="19"/>
  <c r="Q2629" i="19"/>
  <c r="Q3169" i="19"/>
  <c r="Q2146" i="19"/>
  <c r="Q1521" i="19"/>
  <c r="Q1152" i="19"/>
  <c r="Q3467" i="19"/>
  <c r="Q75" i="19"/>
  <c r="Q1566" i="19"/>
  <c r="Q2321" i="19"/>
  <c r="Q1647" i="19"/>
  <c r="Q2570" i="19"/>
  <c r="Q3251" i="19"/>
  <c r="Q643" i="19"/>
  <c r="Q1788" i="19"/>
  <c r="Q2236" i="19"/>
  <c r="Q1600" i="19"/>
  <c r="Q2409" i="19"/>
  <c r="Q1164" i="19"/>
  <c r="Q3037" i="19"/>
  <c r="Q2462" i="19"/>
  <c r="Q2779" i="19"/>
  <c r="Q3506" i="19"/>
  <c r="Q2703" i="19"/>
  <c r="Q2970" i="19"/>
  <c r="Q2372" i="19"/>
  <c r="Q1842" i="19"/>
  <c r="Q1949" i="19"/>
  <c r="Q1438" i="19"/>
  <c r="Q615" i="19"/>
  <c r="Q3348" i="19"/>
  <c r="Q1004" i="19"/>
  <c r="Q2588" i="19"/>
  <c r="Q1666" i="19"/>
  <c r="Q1746" i="19"/>
  <c r="Q1925" i="19"/>
  <c r="Q1240" i="19"/>
  <c r="Q426" i="19"/>
  <c r="Q2274" i="19"/>
  <c r="Q2176" i="19"/>
  <c r="Q776" i="19"/>
  <c r="Q493" i="19"/>
  <c r="Q492" i="19"/>
  <c r="Q1324" i="19"/>
  <c r="Q3379" i="19"/>
  <c r="Q2924" i="19"/>
  <c r="Q2303" i="19"/>
  <c r="Q3191" i="19"/>
  <c r="Q1247" i="19"/>
  <c r="Q2349" i="19"/>
  <c r="Q2935" i="19"/>
  <c r="Q3148" i="19"/>
  <c r="Q370" i="19"/>
  <c r="Q2882" i="19"/>
  <c r="Q3310" i="19"/>
  <c r="Q2799" i="19"/>
  <c r="Q520" i="19"/>
  <c r="Q292" i="19"/>
  <c r="Q3407" i="19"/>
  <c r="Q1491" i="19"/>
  <c r="Q1400" i="19"/>
  <c r="Q3126" i="19"/>
  <c r="Q1110" i="19"/>
  <c r="Q3192" i="19"/>
  <c r="Q849" i="19"/>
  <c r="Q3166" i="19"/>
  <c r="Q1393" i="19"/>
  <c r="Q3507" i="19"/>
  <c r="Q3291" i="19"/>
  <c r="Q1795" i="19"/>
  <c r="Q2375" i="19"/>
  <c r="Q887" i="19"/>
  <c r="Q1580" i="19"/>
  <c r="Q329" i="19"/>
  <c r="Q722" i="19"/>
  <c r="Q875" i="19"/>
  <c r="Q947" i="19"/>
  <c r="Q667" i="19"/>
  <c r="Q2183" i="19"/>
  <c r="Q1844" i="19"/>
  <c r="Q2448" i="19"/>
  <c r="Q490" i="19"/>
  <c r="Q717" i="19"/>
  <c r="Q1703" i="19"/>
  <c r="Q3416" i="19"/>
  <c r="Q2807" i="19"/>
  <c r="Q2400" i="19"/>
  <c r="Q2947" i="19"/>
  <c r="Q2292" i="19"/>
  <c r="Q3489" i="19"/>
  <c r="Q760" i="19"/>
  <c r="Q3549" i="19"/>
  <c r="Q3514" i="19"/>
  <c r="Q1938" i="19"/>
  <c r="Q3239" i="19"/>
  <c r="Q20" i="19"/>
  <c r="Q245" i="19"/>
  <c r="Q3168" i="19"/>
  <c r="Q664" i="19"/>
  <c r="Q1418" i="19"/>
  <c r="Q698" i="19"/>
  <c r="Q2757" i="19"/>
  <c r="Q526" i="19"/>
  <c r="Q1664" i="19"/>
  <c r="Q3214" i="19"/>
  <c r="Q1134" i="19"/>
  <c r="Q1656" i="19"/>
  <c r="Q3347" i="19"/>
  <c r="Q21" i="19"/>
  <c r="Q2394" i="19"/>
  <c r="Q2276" i="19"/>
  <c r="Q1751" i="19"/>
  <c r="Q3297" i="19"/>
  <c r="Q2077" i="19"/>
  <c r="Q533" i="19"/>
  <c r="Q2074" i="19"/>
  <c r="Q1777" i="19"/>
  <c r="Q3154" i="19"/>
  <c r="Q2865" i="19"/>
  <c r="Q100" i="19"/>
  <c r="Q2456" i="19"/>
  <c r="Q509" i="19"/>
  <c r="Q96" i="19"/>
  <c r="Q3533" i="19"/>
  <c r="Q179" i="19"/>
  <c r="Q3545" i="19"/>
  <c r="Q1371" i="19"/>
  <c r="Q1237" i="19"/>
  <c r="Q439" i="19"/>
  <c r="Q2884" i="19"/>
  <c r="Q3152" i="19"/>
  <c r="Q470" i="19"/>
  <c r="Q3482" i="19"/>
  <c r="Q2059" i="19"/>
  <c r="Q2540" i="19"/>
  <c r="Q2661" i="19"/>
  <c r="Q1214" i="19"/>
  <c r="Q2949" i="19"/>
  <c r="Q1299" i="19"/>
  <c r="Q1143" i="19"/>
  <c r="Q771" i="19"/>
  <c r="Q2754" i="19"/>
  <c r="Q2772" i="19"/>
  <c r="Q2242" i="19"/>
  <c r="Q939" i="19"/>
  <c r="Q995" i="19"/>
  <c r="Q1581" i="19"/>
  <c r="Q3196" i="19"/>
  <c r="Q2599" i="19"/>
  <c r="Q1009" i="19"/>
  <c r="Q1011" i="19"/>
  <c r="Q2785" i="19"/>
  <c r="Q2909" i="19"/>
  <c r="Q1781" i="19"/>
  <c r="Q2374" i="19"/>
  <c r="Q2710" i="19"/>
  <c r="Q897" i="19"/>
  <c r="Q1088" i="19"/>
  <c r="Q2755" i="19"/>
  <c r="Q3518" i="19"/>
  <c r="Q1722" i="19"/>
  <c r="Q229" i="19"/>
  <c r="Q456" i="19"/>
  <c r="Q802" i="19"/>
  <c r="Q2515" i="19"/>
  <c r="Q1256" i="19"/>
  <c r="Q1535" i="19"/>
  <c r="Q2419" i="19"/>
  <c r="Q3456" i="19"/>
  <c r="Q2249" i="19"/>
  <c r="Q3427" i="19"/>
  <c r="Q3188" i="19"/>
  <c r="Q1215" i="19"/>
  <c r="Q3242" i="19"/>
  <c r="Q1484" i="19"/>
  <c r="Q2642" i="19"/>
  <c r="Q276" i="19"/>
  <c r="Q2906" i="19"/>
  <c r="Q345" i="19"/>
  <c r="Q2224" i="19"/>
  <c r="Q3415" i="19"/>
  <c r="Q1549" i="19"/>
  <c r="Q3079" i="19"/>
  <c r="Q543" i="19"/>
  <c r="Q2951" i="19"/>
  <c r="Q2827" i="19"/>
  <c r="Q1262" i="19"/>
  <c r="Q388" i="19"/>
  <c r="Q1543" i="19"/>
  <c r="Q1211" i="19"/>
  <c r="Q298" i="19"/>
  <c r="Q932" i="19"/>
  <c r="Q2013" i="19"/>
  <c r="Q457" i="19"/>
  <c r="Q809" i="19"/>
  <c r="Q812" i="19"/>
  <c r="Q2838" i="19"/>
  <c r="Q2156" i="19"/>
  <c r="Q2071" i="19"/>
  <c r="Q167" i="19"/>
  <c r="Q1350" i="19"/>
  <c r="Q2363" i="19"/>
  <c r="Q2986" i="19"/>
  <c r="Q116" i="19"/>
  <c r="Q2868" i="19"/>
  <c r="Q1102" i="19"/>
  <c r="Q2422" i="19"/>
  <c r="Q324" i="19"/>
  <c r="Q1227" i="19"/>
  <c r="Q3390" i="19"/>
  <c r="Q1356" i="19"/>
  <c r="Q1967" i="19"/>
  <c r="Q1425" i="19"/>
  <c r="Q914" i="19"/>
  <c r="Q2987" i="19"/>
  <c r="Q1059" i="19"/>
  <c r="Q3472" i="19"/>
  <c r="Q1723" i="19"/>
  <c r="Q2039" i="19"/>
  <c r="Q3474" i="19"/>
  <c r="Q2106" i="19"/>
  <c r="Q2488" i="19"/>
  <c r="Q2229" i="19"/>
  <c r="Q463" i="19"/>
  <c r="Q2844" i="19"/>
  <c r="Q2720" i="19"/>
  <c r="Q1071" i="19"/>
  <c r="Q3315" i="19"/>
  <c r="Q3150" i="19"/>
  <c r="Q2339" i="19"/>
  <c r="Q2417" i="19"/>
  <c r="Q2119" i="19"/>
  <c r="Q330" i="19"/>
  <c r="Q3500" i="19"/>
  <c r="Q2411" i="19"/>
  <c r="Q1337" i="19"/>
  <c r="Q1184" i="19"/>
  <c r="Q1207" i="19"/>
  <c r="Q1144" i="19"/>
  <c r="Q3233" i="19"/>
  <c r="Q521" i="19"/>
  <c r="Q3451" i="19"/>
  <c r="Q610" i="19"/>
  <c r="Q2348" i="19"/>
  <c r="Q2293" i="19"/>
  <c r="Q1482" i="19"/>
  <c r="Q1471" i="19"/>
  <c r="Q1002" i="19"/>
  <c r="Q3524" i="19"/>
  <c r="Q3028" i="19"/>
  <c r="Q886" i="19"/>
  <c r="Q2487" i="19"/>
  <c r="Q943" i="19"/>
  <c r="Q1323" i="19"/>
  <c r="Q2075" i="19"/>
  <c r="Q2828" i="19"/>
  <c r="Q257" i="19"/>
  <c r="Q1462" i="19"/>
  <c r="Q885" i="19"/>
  <c r="Q2579" i="19"/>
  <c r="Q3198" i="19"/>
  <c r="Q819" i="19"/>
  <c r="Q1774" i="19"/>
  <c r="Q2814" i="19"/>
  <c r="Q2666" i="19"/>
  <c r="Q3194" i="19"/>
  <c r="Q3137" i="19"/>
  <c r="Q2740" i="19"/>
  <c r="Q3006" i="19"/>
  <c r="Q1724" i="19"/>
  <c r="Q1775" i="19"/>
  <c r="Q1584" i="19"/>
  <c r="Q2113" i="19"/>
  <c r="Q3184" i="19"/>
  <c r="Q2616" i="19"/>
  <c r="Q1138" i="19"/>
  <c r="Q3000" i="19"/>
  <c r="Q1005" i="19"/>
  <c r="Q864" i="19"/>
  <c r="Q773" i="19"/>
  <c r="Q2382" i="19"/>
  <c r="Q168" i="19"/>
  <c r="Q3476" i="19"/>
  <c r="Q1896" i="19"/>
  <c r="Q1986" i="19"/>
  <c r="Q1940" i="19"/>
  <c r="Q1567" i="19"/>
  <c r="Q1564" i="19"/>
  <c r="Q2848" i="19"/>
  <c r="Q833" i="19"/>
  <c r="Q2567" i="19"/>
  <c r="Q3131" i="19"/>
  <c r="Q1092" i="19"/>
  <c r="Q2073" i="19"/>
  <c r="Q1414" i="19"/>
  <c r="Q655" i="19"/>
  <c r="Q74" i="19"/>
  <c r="Q1526" i="19"/>
  <c r="Q1519" i="19"/>
  <c r="Q1515" i="19"/>
  <c r="Q3366" i="19"/>
  <c r="Q2269" i="19"/>
  <c r="Q970" i="19"/>
  <c r="Q2496" i="19"/>
  <c r="Q1633" i="19"/>
  <c r="Q3057" i="19"/>
  <c r="Q3213" i="19"/>
  <c r="Q3458" i="19"/>
  <c r="Q863" i="19"/>
  <c r="Q2617" i="19"/>
  <c r="Q2296" i="19"/>
  <c r="Q199" i="19"/>
  <c r="Q2888" i="19"/>
  <c r="Q1255" i="19"/>
  <c r="Q1413" i="19"/>
  <c r="Q1713" i="19"/>
  <c r="Q165" i="19"/>
  <c r="Q1141" i="19"/>
  <c r="Q1342" i="19"/>
  <c r="Q2259" i="19"/>
  <c r="Q2533" i="19"/>
  <c r="Q1749" i="19"/>
  <c r="Q2715" i="19"/>
  <c r="Q2418" i="19"/>
  <c r="Q3036" i="19"/>
  <c r="Q1063" i="19"/>
  <c r="Q980" i="19"/>
  <c r="Q2221" i="19"/>
  <c r="Q3328" i="19"/>
  <c r="Q2707" i="19"/>
  <c r="Q708" i="19"/>
  <c r="Q488" i="19"/>
  <c r="Q2104" i="19"/>
  <c r="Q314" i="19"/>
  <c r="Q1531" i="19"/>
  <c r="Q2746" i="19"/>
  <c r="Q2890" i="19"/>
  <c r="Q1257" i="19"/>
  <c r="Q2434" i="19"/>
  <c r="Q3016" i="19"/>
  <c r="Q1015" i="19"/>
  <c r="Q2878" i="19"/>
  <c r="Q3373" i="19"/>
  <c r="Q62" i="19"/>
  <c r="Q1430" i="19"/>
  <c r="Q1886" i="19"/>
  <c r="Q1671" i="19"/>
  <c r="Q926" i="19"/>
  <c r="Q3504" i="19"/>
  <c r="Q2996" i="19"/>
  <c r="Q501" i="19"/>
  <c r="Q3463" i="19"/>
  <c r="Q2310" i="19"/>
  <c r="Q497" i="19"/>
  <c r="Q649" i="19"/>
  <c r="Q3439" i="19"/>
  <c r="Q478" i="19"/>
  <c r="Q2215" i="19"/>
  <c r="Q2142" i="19"/>
  <c r="Q408" i="19"/>
  <c r="Q2343" i="19"/>
  <c r="Q349" i="19"/>
  <c r="Q2804" i="19"/>
  <c r="Q971" i="19"/>
  <c r="Q1890" i="19"/>
  <c r="Q1187" i="19"/>
  <c r="Q818" i="19"/>
  <c r="Q735" i="19"/>
  <c r="Q2881" i="19"/>
  <c r="Q3174" i="19"/>
  <c r="Q817" i="19"/>
  <c r="Q188" i="19"/>
  <c r="Q134" i="19"/>
  <c r="Q3121" i="19"/>
  <c r="Q1125" i="19"/>
  <c r="Q1551" i="19"/>
  <c r="Q3243" i="19"/>
  <c r="Q2468" i="19"/>
  <c r="Q848" i="19"/>
  <c r="Q2702" i="19"/>
  <c r="Q1113" i="19"/>
  <c r="Q1493" i="19"/>
  <c r="Q2604" i="19"/>
  <c r="Q2732" i="19"/>
  <c r="Q1873" i="19"/>
  <c r="Q1815" i="19"/>
  <c r="Q1583" i="19"/>
  <c r="Q55" i="19"/>
  <c r="Q2846" i="19"/>
  <c r="Q334" i="19"/>
  <c r="Q1027" i="19"/>
  <c r="Q3064" i="19"/>
  <c r="Q97" i="19"/>
  <c r="Q1478" i="19"/>
  <c r="Q2744" i="19"/>
  <c r="Q1012" i="19"/>
  <c r="Q162" i="19"/>
  <c r="Q1841" i="19"/>
  <c r="Q2380" i="19"/>
  <c r="Q1151" i="19"/>
  <c r="Q1924" i="19"/>
  <c r="Q2823" i="19"/>
  <c r="Q1314" i="19"/>
  <c r="Q2526" i="19"/>
  <c r="Q1638" i="19"/>
  <c r="Q3278" i="19"/>
  <c r="Q2896" i="19"/>
  <c r="Q263" i="19"/>
  <c r="Q893" i="19"/>
  <c r="Q928" i="19"/>
  <c r="Q935" i="19"/>
  <c r="Q851" i="19"/>
  <c r="Q1268" i="19"/>
  <c r="Q1610" i="19"/>
  <c r="Q3330" i="19"/>
  <c r="Q2455" i="19"/>
  <c r="Q1380" i="19"/>
  <c r="Q2454" i="19"/>
  <c r="Q811" i="19"/>
  <c r="Q316" i="19"/>
  <c r="Q3080" i="19"/>
  <c r="Q3098" i="19"/>
  <c r="Q3014" i="19"/>
  <c r="Q458" i="19"/>
  <c r="Q2305" i="19"/>
  <c r="Q3320" i="19"/>
  <c r="Q3350" i="19"/>
  <c r="Q524" i="19"/>
  <c r="Q3204" i="19"/>
  <c r="Q2653" i="19"/>
  <c r="Q2904" i="19"/>
  <c r="Q2863" i="19"/>
  <c r="Q1132" i="19"/>
  <c r="Q3452" i="19"/>
  <c r="Q835" i="19"/>
  <c r="Q1288" i="19"/>
  <c r="Q3398" i="19"/>
  <c r="Q38" i="19"/>
  <c r="Q2787" i="19"/>
  <c r="Q797" i="19"/>
  <c r="Q2299" i="19"/>
  <c r="Q2855" i="19"/>
  <c r="Q2085" i="19"/>
  <c r="Q1303" i="19"/>
  <c r="Q2005" i="19"/>
  <c r="Q2414" i="19"/>
  <c r="Q1498" i="19"/>
  <c r="Q694" i="19"/>
  <c r="Q1179" i="19"/>
  <c r="Q3189" i="19"/>
  <c r="Q2946" i="19"/>
  <c r="Q732" i="19"/>
  <c r="Q1984" i="19"/>
  <c r="Q2895" i="19"/>
  <c r="Q31" i="19"/>
  <c r="Q2853" i="19"/>
  <c r="Q3298" i="19"/>
  <c r="Q67" i="19"/>
  <c r="Q1586" i="19"/>
  <c r="Q1172" i="19"/>
  <c r="Q1825" i="19"/>
  <c r="Q3135" i="19"/>
  <c r="Q3308" i="19"/>
  <c r="Q3515" i="19"/>
  <c r="Q3033" i="19"/>
  <c r="Q2118" i="19"/>
  <c r="Q527" i="19"/>
  <c r="Q1811" i="19"/>
  <c r="Q2350" i="19"/>
  <c r="Q510" i="19"/>
  <c r="Q3481" i="19"/>
  <c r="Q42" i="19"/>
  <c r="Q1403" i="19"/>
  <c r="Q1602" i="19"/>
  <c r="Q2284" i="19"/>
  <c r="Q2035" i="19"/>
  <c r="Q2043" i="19"/>
  <c r="Q1901" i="19"/>
  <c r="Q2641" i="19"/>
  <c r="Q3438" i="19"/>
  <c r="Q3468" i="19"/>
  <c r="Q376" i="19"/>
  <c r="Q2493" i="19"/>
  <c r="Q174" i="19"/>
  <c r="Q250" i="19"/>
  <c r="Q3341" i="19"/>
  <c r="Q2606" i="19"/>
  <c r="Q1504" i="19"/>
  <c r="Q3161" i="19"/>
  <c r="Q549" i="19"/>
  <c r="Q2556" i="19"/>
  <c r="Q866" i="19"/>
  <c r="Q3429" i="19"/>
  <c r="Q3173" i="19"/>
  <c r="Q1154" i="19"/>
  <c r="Q1631" i="19"/>
  <c r="Q3360" i="19"/>
  <c r="Q2297" i="19"/>
  <c r="Q3402" i="19"/>
  <c r="Q2040" i="19"/>
  <c r="Q888" i="19"/>
  <c r="Q1863" i="19"/>
  <c r="Q2614" i="19"/>
  <c r="Q1049" i="19"/>
  <c r="Q2078" i="19"/>
  <c r="Q2502" i="19"/>
  <c r="Q1258" i="19"/>
  <c r="Q2450" i="19"/>
  <c r="Q2491" i="19"/>
  <c r="Q603" i="19"/>
  <c r="Q3395" i="19"/>
  <c r="Q1502" i="19"/>
  <c r="Q2984" i="19"/>
  <c r="Q3201" i="19"/>
  <c r="Q3529" i="19"/>
  <c r="Q441" i="19"/>
  <c r="Q2973" i="19"/>
  <c r="Q762" i="19"/>
  <c r="Q791" i="19"/>
  <c r="Q2432" i="19"/>
  <c r="Q2318" i="19"/>
  <c r="Q2127" i="19"/>
  <c r="Q1772" i="19"/>
  <c r="Q192" i="19"/>
  <c r="Q2997" i="19"/>
  <c r="Q644" i="19"/>
  <c r="Q2797" i="19"/>
  <c r="Q2017" i="19"/>
  <c r="Q2873" i="19"/>
  <c r="Q2313" i="19"/>
  <c r="Q707" i="19"/>
  <c r="Q2322" i="19"/>
  <c r="Q387" i="19"/>
  <c r="Q1559" i="19"/>
  <c r="Q2360" i="19"/>
  <c r="Q249" i="19"/>
  <c r="Q2974" i="19"/>
  <c r="Q1028" i="19"/>
  <c r="Q3410" i="19"/>
  <c r="Q2554" i="19"/>
  <c r="Q3540" i="19"/>
  <c r="Q2410" i="19"/>
  <c r="Q1290" i="19"/>
  <c r="Q1186" i="19"/>
  <c r="Q472" i="19"/>
  <c r="Q3260" i="19"/>
  <c r="Q529" i="19"/>
  <c r="Q1388" i="19"/>
  <c r="Q1308" i="19"/>
  <c r="Q1568" i="19"/>
  <c r="Q1266" i="19"/>
  <c r="Q2341" i="19"/>
  <c r="Q1156" i="19"/>
  <c r="Q1981" i="19"/>
  <c r="Q3316" i="19"/>
  <c r="Q3303" i="19"/>
  <c r="Q3539" i="19"/>
  <c r="Q1238" i="19"/>
  <c r="Q2304" i="19"/>
  <c r="Q2203" i="19"/>
  <c r="Q1536" i="19"/>
  <c r="Q3113" i="19"/>
  <c r="Q1460" i="19"/>
  <c r="Q2760" i="19"/>
  <c r="Q1369" i="19"/>
  <c r="Q346" i="19"/>
  <c r="Q3485" i="19"/>
  <c r="Q302" i="19"/>
  <c r="Q2857" i="19"/>
  <c r="Q1769" i="19"/>
  <c r="Q3445" i="19"/>
  <c r="Q275" i="19"/>
  <c r="Q1121" i="19"/>
  <c r="Q2234" i="19"/>
  <c r="Q1242" i="19"/>
  <c r="Q2155" i="19"/>
  <c r="Q1694" i="19"/>
  <c r="Q569" i="19"/>
  <c r="Q147" i="19"/>
  <c r="Q3210" i="19"/>
  <c r="Q3162" i="19"/>
  <c r="Q876" i="19"/>
  <c r="Q3082" i="19"/>
  <c r="Q1326" i="19"/>
  <c r="Q2980" i="19"/>
  <c r="Q2578" i="19"/>
  <c r="Q3450" i="19"/>
  <c r="Q2091" i="19"/>
  <c r="Q1850" i="19"/>
  <c r="Q2198" i="19"/>
  <c r="Q340" i="19"/>
  <c r="Q295" i="19"/>
  <c r="Q961" i="19"/>
  <c r="Q3296" i="19"/>
  <c r="Q2679" i="19"/>
  <c r="Q3537" i="19"/>
  <c r="Q1884" i="19"/>
  <c r="Q1911" i="19"/>
  <c r="Q1650" i="19"/>
  <c r="Q1506" i="19"/>
  <c r="Q122" i="19"/>
  <c r="Q1917" i="19"/>
  <c r="Q2051" i="19"/>
  <c r="Q903" i="19"/>
  <c r="Q2178" i="19"/>
  <c r="Q690" i="19"/>
  <c r="Q384" i="19"/>
  <c r="Q3215" i="19"/>
  <c r="Q2812" i="19"/>
  <c r="Q2976" i="19"/>
  <c r="Q2940" i="19"/>
  <c r="Q724" i="19"/>
  <c r="Q825" i="19"/>
  <c r="Q3271" i="19"/>
  <c r="Q2273" i="19"/>
  <c r="Q2246" i="19"/>
  <c r="Q2560" i="19"/>
  <c r="Q2138" i="19"/>
  <c r="Q476" i="19"/>
  <c r="Q502" i="19"/>
  <c r="Q645" i="19"/>
  <c r="Q827" i="19"/>
  <c r="Q1632" i="19"/>
  <c r="Q2255" i="19"/>
  <c r="Q2260" i="19"/>
  <c r="Q2459" i="19"/>
  <c r="Q2953" i="19"/>
  <c r="Q1080" i="19"/>
  <c r="Q224" i="19"/>
  <c r="Q2545" i="19"/>
  <c r="Q1941" i="19"/>
  <c r="Q1449" i="19"/>
  <c r="Q3099" i="19"/>
  <c r="Q1376" i="19"/>
  <c r="Q3262" i="19"/>
  <c r="Q1404" i="19"/>
  <c r="Q3335" i="19"/>
  <c r="Q59" i="19"/>
  <c r="Q3323" i="19"/>
  <c r="Q261" i="19"/>
  <c r="Q1064" i="19"/>
  <c r="Q41" i="19"/>
  <c r="Q1423" i="19"/>
  <c r="Q1500" i="19"/>
  <c r="Q591" i="19"/>
  <c r="Q542" i="19"/>
  <c r="Q598" i="19"/>
  <c r="Q1426" i="19"/>
  <c r="Q2342" i="19"/>
  <c r="Q2326" i="19"/>
  <c r="Q1306" i="19"/>
  <c r="Q268" i="19"/>
  <c r="Q2680" i="19"/>
  <c r="Q3312" i="19"/>
  <c r="Q2999" i="19"/>
  <c r="Q1464" i="19"/>
  <c r="Q2132" i="19"/>
  <c r="Q2936" i="19"/>
  <c r="Q108" i="19"/>
  <c r="Q1030" i="19"/>
  <c r="Q1224" i="19"/>
  <c r="Q377" i="19"/>
  <c r="Q288" i="19"/>
  <c r="Q1226" i="19"/>
  <c r="Q1527" i="19"/>
  <c r="Q1537" i="19"/>
  <c r="Q3061" i="19"/>
  <c r="Q80" i="19"/>
  <c r="Q3085" i="19"/>
  <c r="Q2356" i="19"/>
  <c r="Q3164" i="19"/>
  <c r="Q951" i="19"/>
  <c r="Q1946" i="19"/>
  <c r="Q344" i="19"/>
  <c r="Q265" i="19"/>
  <c r="Q1831" i="19"/>
  <c r="Q2806" i="19"/>
  <c r="Q385" i="19"/>
  <c r="Q2424" i="19"/>
  <c r="Q198" i="19"/>
  <c r="Q3157" i="19"/>
  <c r="Q1791" i="19"/>
  <c r="Q2028" i="19"/>
  <c r="Q2317" i="19"/>
  <c r="Q1692" i="19"/>
  <c r="Q3054" i="19"/>
  <c r="Q3179" i="19"/>
  <c r="Q2331" i="19"/>
  <c r="Q3092" i="19"/>
  <c r="Q2250" i="19"/>
  <c r="Q429" i="19"/>
  <c r="Q2630" i="19"/>
  <c r="Q2218" i="19"/>
  <c r="Q2477" i="19"/>
  <c r="Q2161" i="19"/>
  <c r="Q1951" i="19"/>
  <c r="Q1496" i="19"/>
  <c r="Q2056" i="19"/>
  <c r="Q2640" i="19"/>
  <c r="Q1104" i="19"/>
  <c r="Q1396" i="19"/>
  <c r="Q3389" i="19"/>
  <c r="Q1793" i="19"/>
  <c r="Q743" i="19"/>
  <c r="Q1695" i="19"/>
  <c r="Q1902" i="19"/>
  <c r="Q774" i="19"/>
  <c r="Q1897" i="19"/>
  <c r="Q1747" i="19"/>
  <c r="Q1065" i="19"/>
  <c r="Q460" i="19"/>
  <c r="Q2926" i="19"/>
  <c r="Q1819" i="19"/>
  <c r="Q1222" i="19"/>
  <c r="Q787" i="19"/>
  <c r="Q2852" i="19"/>
  <c r="Q358" i="19"/>
  <c r="Q3255" i="19"/>
  <c r="Q2365" i="19"/>
  <c r="Q1381" i="19"/>
  <c r="Q2694" i="19"/>
  <c r="Q1020" i="19"/>
  <c r="Q281" i="19"/>
  <c r="Q2332" i="19"/>
  <c r="Q305" i="19"/>
  <c r="Q1913" i="19"/>
  <c r="Q2102" i="19"/>
  <c r="Q76" i="19"/>
  <c r="Q2117" i="19"/>
  <c r="Q3151" i="19"/>
  <c r="Q2558" i="19"/>
  <c r="Q670" i="19"/>
  <c r="Q204" i="19"/>
  <c r="Q3305" i="19"/>
  <c r="Q3359" i="19"/>
  <c r="Q907" i="19"/>
  <c r="Q585" i="19"/>
  <c r="Q2977" i="19"/>
  <c r="Q532" i="19"/>
  <c r="Q367" i="19"/>
  <c r="Q2373" i="19"/>
  <c r="Q2243" i="19"/>
  <c r="Q3306" i="19"/>
  <c r="Q635" i="19"/>
  <c r="Q2609" i="19"/>
  <c r="Q1623" i="19"/>
  <c r="Q986" i="19"/>
  <c r="Q1206" i="19"/>
  <c r="Q3093" i="19"/>
  <c r="Q2439" i="19"/>
  <c r="Q3020" i="19"/>
  <c r="Q544" i="19"/>
  <c r="Q2622" i="19"/>
  <c r="Q2162" i="19"/>
  <c r="Q3405" i="19"/>
  <c r="Q2436" i="19"/>
  <c r="Q2669" i="19"/>
  <c r="Q992" i="19"/>
  <c r="Q1473" i="19"/>
  <c r="Q2631" i="19"/>
  <c r="Q1563" i="19"/>
  <c r="Q2713" i="19"/>
  <c r="Q461" i="19"/>
  <c r="Q2016" i="19"/>
  <c r="Q2199" i="19"/>
  <c r="Q2011" i="19"/>
  <c r="Q1524" i="19"/>
  <c r="Q1763" i="19"/>
  <c r="Q2200" i="19"/>
  <c r="Q1023" i="19"/>
  <c r="Q2733" i="19"/>
  <c r="Q3426" i="19"/>
  <c r="Q2012" i="19"/>
  <c r="Q646" i="19"/>
  <c r="Q1712" i="19"/>
  <c r="Q800" i="19"/>
  <c r="Q2809" i="19"/>
  <c r="Q1651" i="19"/>
  <c r="Q3414" i="19"/>
  <c r="Q2482" i="19"/>
  <c r="Q1343" i="19"/>
  <c r="Q2158" i="19"/>
  <c r="Q3374" i="19"/>
  <c r="Q3227" i="19"/>
  <c r="Q2050" i="19"/>
  <c r="Q804" i="19"/>
  <c r="Q2399" i="19"/>
  <c r="Q2568" i="19"/>
  <c r="Q1000" i="19"/>
  <c r="Q696" i="19"/>
  <c r="Q363" i="19"/>
  <c r="Q3205" i="19"/>
  <c r="Q101" i="19"/>
  <c r="Q1905" i="19"/>
  <c r="Q2319" i="19"/>
  <c r="Q53" i="19"/>
  <c r="Q1882" i="19"/>
  <c r="Q745" i="19"/>
  <c r="Q111" i="19"/>
  <c r="Q1978" i="19"/>
  <c r="Q2803" i="19"/>
  <c r="Q415" i="19"/>
  <c r="Q1363" i="19"/>
  <c r="Q1785" i="19"/>
  <c r="Q873" i="19"/>
  <c r="Q351" i="19"/>
  <c r="Q1789" i="19"/>
  <c r="Q1503" i="19"/>
  <c r="Q884" i="19"/>
  <c r="Q2165" i="19"/>
  <c r="Q1615" i="19"/>
  <c r="Q2569" i="19"/>
  <c r="Q1307" i="19"/>
  <c r="Q1736" i="19"/>
  <c r="Q2689" i="19"/>
  <c r="Q3317" i="19"/>
  <c r="Q3419" i="19"/>
  <c r="Q3257" i="19"/>
  <c r="Q365" i="19"/>
  <c r="Q678" i="19"/>
  <c r="Q1424" i="19"/>
  <c r="Q2776" i="19"/>
  <c r="Q801" i="19"/>
  <c r="Q278" i="19"/>
  <c r="Q77" i="19"/>
  <c r="Q814" i="19"/>
  <c r="Q3107" i="19"/>
  <c r="Q1891" i="19"/>
  <c r="Q1554" i="19"/>
  <c r="Q1217" i="19"/>
  <c r="Q2402" i="19"/>
  <c r="Q1598" i="19"/>
  <c r="Q2635" i="19"/>
  <c r="Q2891" i="19"/>
  <c r="Q3543" i="19"/>
  <c r="Q2518" i="19"/>
  <c r="Q2693" i="19"/>
  <c r="Q3517" i="19"/>
  <c r="Q683" i="19"/>
  <c r="Q3383" i="19"/>
  <c r="Q1159" i="19"/>
  <c r="Q2561" i="19"/>
  <c r="Q3139" i="19"/>
  <c r="Q1385" i="19"/>
  <c r="Q2944" i="19"/>
  <c r="Q3253" i="19"/>
  <c r="Q2510" i="19"/>
  <c r="Q805" i="19"/>
  <c r="Q1943" i="19"/>
  <c r="Q1339" i="19"/>
  <c r="Q535" i="19"/>
  <c r="Q1412" i="19"/>
  <c r="Q1678" i="19"/>
  <c r="Q618" i="19"/>
  <c r="Q1730" i="19"/>
  <c r="Q1975" i="19"/>
  <c r="Q2813" i="19"/>
  <c r="Q783" i="19"/>
  <c r="Q685" i="19"/>
  <c r="Q3531" i="19"/>
  <c r="Q714" i="19"/>
  <c r="Q3435" i="19"/>
  <c r="Q872" i="19"/>
  <c r="Q1689" i="19"/>
  <c r="Q525" i="19"/>
  <c r="Q2082" i="19"/>
  <c r="Q479" i="19"/>
  <c r="Q414" i="19"/>
  <c r="Q1347" i="19"/>
  <c r="Q530" i="19"/>
  <c r="Q2706" i="19"/>
  <c r="Q879" i="19"/>
  <c r="Q1512" i="19"/>
  <c r="Q2539" i="19"/>
  <c r="Q556" i="19"/>
  <c r="Q1375" i="19"/>
  <c r="Q1057" i="19"/>
  <c r="Q1748" i="19"/>
  <c r="Q1114" i="19"/>
  <c r="Q2428" i="19"/>
  <c r="Q2711" i="19"/>
  <c r="Q3163" i="19"/>
  <c r="Q2834" i="19"/>
  <c r="Q912" i="19"/>
  <c r="Q1711" i="19"/>
  <c r="Q2185" i="19"/>
  <c r="Q1846" i="19"/>
  <c r="Q842" i="19"/>
  <c r="Q3176" i="19"/>
  <c r="Q2440" i="19"/>
  <c r="Q3469" i="19"/>
  <c r="Q3115" i="19"/>
  <c r="Q436" i="19"/>
  <c r="Q197" i="19"/>
  <c r="Q3496" i="19"/>
  <c r="Q1490" i="19"/>
  <c r="Q85" i="19"/>
  <c r="Q2647" i="19"/>
  <c r="Q1107" i="19"/>
  <c r="Q437" i="19"/>
  <c r="Q1829" i="19"/>
  <c r="Q1465" i="19"/>
  <c r="Q2530" i="19"/>
  <c r="Q1604" i="19"/>
  <c r="Q715" i="19"/>
  <c r="Q2682" i="19"/>
  <c r="Q2695" i="19"/>
  <c r="Q287" i="19"/>
  <c r="Q449" i="19"/>
  <c r="Q427" i="19"/>
  <c r="Q692" i="19"/>
  <c r="Q2507" i="19"/>
  <c r="Q1443" i="19"/>
  <c r="Q355" i="19"/>
  <c r="Q754" i="19"/>
  <c r="Q2453" i="19"/>
  <c r="Q480" i="19"/>
  <c r="Q608" i="19"/>
  <c r="Q1166" i="19"/>
  <c r="Q1054" i="19"/>
  <c r="Q940" i="19"/>
  <c r="Q653" i="19"/>
  <c r="Q2159" i="19"/>
  <c r="Q339" i="19"/>
  <c r="Q868" i="19"/>
  <c r="Q2302" i="19"/>
  <c r="Q3128" i="19"/>
  <c r="Q107" i="19"/>
  <c r="Q2994" i="19"/>
  <c r="Q3304" i="19"/>
  <c r="Q2286" i="19"/>
  <c r="Q2504" i="19"/>
  <c r="Q2829" i="19"/>
  <c r="Q1320" i="19"/>
  <c r="Q1860" i="19"/>
  <c r="Q597" i="19"/>
  <c r="Q3378" i="19"/>
  <c r="Q588" i="19"/>
  <c r="Q1933" i="19"/>
  <c r="Q2649" i="19"/>
  <c r="Q247" i="19"/>
  <c r="Q410" i="19"/>
  <c r="Q215" i="19"/>
  <c r="Q705" i="19"/>
  <c r="Q3370" i="19"/>
  <c r="Q820" i="19"/>
  <c r="Q2840" i="19"/>
  <c r="Q1525" i="19"/>
  <c r="Q703" i="19"/>
  <c r="Q2531" i="19"/>
  <c r="Q1851" i="19"/>
  <c r="Q2851" i="19"/>
  <c r="Q3457" i="19"/>
  <c r="Q3511" i="19"/>
  <c r="Q600" i="19"/>
  <c r="Q552" i="19"/>
  <c r="Q748" i="19"/>
  <c r="Q1098" i="19"/>
  <c r="Q561" i="19"/>
  <c r="Q424" i="19"/>
  <c r="Q1871" i="19"/>
  <c r="Q50" i="19"/>
  <c r="Q1477" i="19"/>
  <c r="Q1560" i="19"/>
  <c r="Q3023" i="19"/>
  <c r="Q310" i="19"/>
  <c r="Q83" i="19"/>
  <c r="Q2517" i="19"/>
  <c r="Q2235" i="19"/>
  <c r="Q2298" i="19"/>
  <c r="Q571" i="19"/>
  <c r="Q3031" i="19"/>
  <c r="Q747" i="19"/>
  <c r="Q203" i="19"/>
  <c r="Q2251" i="19"/>
  <c r="Q1696" i="19"/>
  <c r="Q1099" i="19"/>
  <c r="Q712" i="19"/>
  <c r="Q2610" i="19"/>
  <c r="Q512" i="19"/>
  <c r="Q1070" i="19"/>
  <c r="Q3116" i="19"/>
  <c r="Q2371" i="19"/>
  <c r="Q2157" i="19"/>
  <c r="Q1116" i="19"/>
  <c r="Q1331" i="19"/>
  <c r="Q574" i="19"/>
  <c r="Q1480" i="19"/>
  <c r="Q342" i="19"/>
  <c r="Q2885" i="19"/>
  <c r="Q1045" i="19"/>
  <c r="Q267" i="19"/>
  <c r="Q1685" i="19"/>
  <c r="Q1681" i="19"/>
  <c r="Q264" i="19"/>
  <c r="Q672" i="19"/>
  <c r="Q3403" i="19"/>
  <c r="Q3237" i="19"/>
  <c r="Q371" i="19"/>
  <c r="Q3140" i="19"/>
  <c r="Q1401" i="19"/>
  <c r="Q2632" i="19"/>
  <c r="Q3108" i="19"/>
  <c r="Q901" i="19"/>
  <c r="Q614" i="19"/>
  <c r="Q2444" i="19"/>
  <c r="Q2061" i="19"/>
  <c r="Q2767" i="19"/>
  <c r="Q1596" i="19"/>
  <c r="Q350" i="19"/>
  <c r="Q2406" i="19"/>
  <c r="Q3322" i="19"/>
  <c r="Q2147" i="19"/>
  <c r="Q66" i="19"/>
  <c r="Q3285" i="19"/>
  <c r="Q69" i="19"/>
  <c r="Q572" i="19"/>
  <c r="Q2761" i="19"/>
  <c r="Q1201" i="19"/>
  <c r="Q2480" i="19"/>
  <c r="Q3380" i="19"/>
  <c r="Q2541" i="19"/>
  <c r="Q2790" i="19"/>
  <c r="Q1225" i="19"/>
  <c r="Q1679" i="19"/>
  <c r="Q2416" i="19"/>
  <c r="Q726" i="19"/>
  <c r="Q1606" i="19"/>
  <c r="Q2309" i="19"/>
  <c r="Q301" i="19"/>
  <c r="Q1332" i="19"/>
  <c r="Q1122" i="19"/>
  <c r="Q1123" i="19"/>
  <c r="Q1061" i="19"/>
  <c r="Q1783" i="19"/>
  <c r="Q3487" i="19"/>
  <c r="Q2182" i="19"/>
  <c r="Q3001" i="19"/>
  <c r="Q2209" i="19"/>
  <c r="Q3105" i="19"/>
  <c r="Q1675" i="19"/>
  <c r="Q453" i="19"/>
  <c r="Q157" i="19"/>
  <c r="Q1281" i="19"/>
  <c r="Q3354" i="19"/>
  <c r="Q112" i="19"/>
  <c r="Q3218" i="19"/>
  <c r="Q3217" i="19"/>
  <c r="Q3520" i="19"/>
  <c r="Q390" i="19"/>
  <c r="Q630" i="19"/>
  <c r="Q1191" i="19"/>
  <c r="Q2911" i="19"/>
  <c r="Q2943" i="19"/>
  <c r="Q2619" i="19"/>
  <c r="Q2798" i="19"/>
  <c r="Q1961" i="19"/>
  <c r="Q2821" i="19"/>
  <c r="Q1135" i="19"/>
  <c r="Q1627" i="19"/>
  <c r="Q2164" i="19"/>
  <c r="Q25" i="19"/>
  <c r="Q716" i="19"/>
  <c r="Q559" i="19"/>
  <c r="Q1026" i="19"/>
  <c r="Q84" i="19"/>
  <c r="Q1582" i="19"/>
  <c r="Q977" i="19"/>
  <c r="Q3516" i="19"/>
  <c r="Q2621" i="19"/>
  <c r="Q3081" i="19"/>
  <c r="Q946" i="19"/>
  <c r="Q1033" i="19"/>
  <c r="Q171" i="19"/>
  <c r="Q2544" i="19"/>
  <c r="Q3371" i="19"/>
  <c r="Q2238" i="19"/>
  <c r="Q1321" i="19"/>
  <c r="Q2503" i="19"/>
  <c r="Q2306" i="19"/>
  <c r="Q1899" i="19"/>
  <c r="Q1817" i="19"/>
  <c r="Q770" i="19"/>
  <c r="Q1530" i="19"/>
  <c r="Q1188" i="19"/>
  <c r="Q1066" i="19"/>
  <c r="Q1574" i="19"/>
  <c r="Q1709" i="19"/>
  <c r="Q976" i="19"/>
  <c r="Q70" i="19"/>
  <c r="Q3441" i="19"/>
  <c r="Q234" i="19"/>
  <c r="Q2734" i="19"/>
  <c r="Q2508" i="19"/>
  <c r="Q182" i="19"/>
  <c r="Q2018" i="19"/>
  <c r="Q459" i="19"/>
  <c r="Q178" i="19"/>
  <c r="Q2290" i="19"/>
  <c r="Q758" i="19"/>
  <c r="Q1439" i="19"/>
  <c r="Q291" i="19"/>
  <c r="Q676" i="19"/>
  <c r="Q1918" i="19"/>
  <c r="Q1676" i="19"/>
  <c r="Q2697" i="19"/>
  <c r="Q3339" i="19"/>
  <c r="Q2149" i="19"/>
  <c r="Q2574" i="19"/>
  <c r="Q1378" i="19"/>
  <c r="Q1510" i="19"/>
  <c r="Q380" i="19"/>
  <c r="Q1185" i="19"/>
  <c r="Q927" i="19"/>
  <c r="Q1454" i="19"/>
  <c r="Q2824" i="19"/>
  <c r="Q2340" i="19"/>
  <c r="Q792" i="19"/>
  <c r="Q1810" i="19"/>
  <c r="Q1953" i="19"/>
  <c r="Q2897" i="19"/>
  <c r="Q2328" i="19"/>
  <c r="Q270" i="19"/>
  <c r="Q110" i="19"/>
  <c r="Q985" i="19"/>
  <c r="Q1688" i="19"/>
  <c r="Q2683" i="19"/>
  <c r="Q557" i="19"/>
  <c r="Q2818" i="19"/>
  <c r="Q2684" i="19"/>
  <c r="Q1267" i="19"/>
  <c r="Q325" i="19"/>
  <c r="Q2662" i="19"/>
  <c r="Q1843" i="19"/>
  <c r="Q3076" i="19"/>
  <c r="Q580" i="19"/>
  <c r="Q280" i="19"/>
  <c r="Q752" i="19"/>
  <c r="Q2472" i="19"/>
  <c r="Q3219" i="19"/>
  <c r="Q99" i="19"/>
  <c r="Q636" i="19"/>
  <c r="Q3270" i="19"/>
  <c r="Q1861" i="19"/>
  <c r="Q1804" i="19"/>
  <c r="Q816" i="19"/>
  <c r="Q3342" i="19"/>
  <c r="Q3040" i="19"/>
  <c r="Q1050" i="19"/>
  <c r="Q156" i="19"/>
  <c r="Q2166" i="19"/>
  <c r="Q3536" i="19"/>
  <c r="Q1702" i="19"/>
  <c r="Q669" i="19"/>
  <c r="Q2053" i="19"/>
  <c r="Q958" i="19"/>
  <c r="Q3039" i="19"/>
  <c r="Q106" i="19"/>
  <c r="Q1379" i="19"/>
  <c r="Q1693" i="19"/>
  <c r="Q1096" i="19"/>
  <c r="Q1894" i="19"/>
  <c r="Q1919" i="19"/>
  <c r="Q1611" i="19"/>
  <c r="Q304" i="19"/>
  <c r="Q1287" i="19"/>
  <c r="Q1947" i="19"/>
  <c r="Q2101" i="19"/>
  <c r="Q803" i="19"/>
  <c r="Q128" i="19"/>
  <c r="Q1190" i="19"/>
  <c r="Q910" i="19"/>
  <c r="Q2257" i="19"/>
  <c r="Q1931" i="19"/>
  <c r="Q850" i="19"/>
  <c r="Q166" i="19"/>
  <c r="Q2551" i="19"/>
  <c r="Q1629" i="19"/>
  <c r="Q489" i="19"/>
  <c r="Q2021" i="19"/>
  <c r="Q3321" i="19"/>
  <c r="Q731" i="19"/>
  <c r="Q1658" i="19"/>
  <c r="Q2763" i="19"/>
  <c r="Q1732" i="19"/>
  <c r="Q3491" i="19"/>
  <c r="Q1304" i="19"/>
  <c r="Q378" i="19"/>
  <c r="Q719" i="19"/>
  <c r="Q1578" i="19"/>
  <c r="Q3541" i="19"/>
  <c r="Q3394" i="19"/>
  <c r="Q2027" i="19"/>
  <c r="Q807" i="19"/>
  <c r="Q933" i="19"/>
  <c r="Q1432" i="19"/>
  <c r="Q741" i="19"/>
  <c r="Q779" i="19"/>
  <c r="Q374" i="19"/>
  <c r="Q2699" i="19"/>
  <c r="Q205" i="19"/>
  <c r="Q1137" i="19"/>
  <c r="Q3459" i="19"/>
  <c r="Q54" i="19"/>
  <c r="Q195" i="19"/>
  <c r="Q1721" i="19"/>
  <c r="Q3433" i="19"/>
  <c r="Q2778" i="19"/>
  <c r="Q2258" i="19"/>
  <c r="Q2202" i="19"/>
  <c r="Q1239" i="19"/>
  <c r="Q2534" i="19"/>
  <c r="Q105" i="19"/>
  <c r="Q3013" i="19"/>
  <c r="Q1852" i="19"/>
  <c r="Q3418" i="19"/>
  <c r="Q1025" i="19"/>
  <c r="Q967" i="19"/>
  <c r="Q2275" i="19"/>
  <c r="Q2524" i="19"/>
  <c r="Q1768" i="19"/>
  <c r="Q1145" i="19"/>
  <c r="Q1915" i="19"/>
  <c r="Q821" i="19"/>
  <c r="Q1086" i="19"/>
  <c r="Q3530" i="19"/>
  <c r="Q948" i="19"/>
  <c r="Q3423" i="19"/>
  <c r="Q681" i="19"/>
  <c r="Q2627" i="19"/>
  <c r="Q2369" i="19"/>
  <c r="Q1441" i="19"/>
  <c r="Q2268" i="19"/>
  <c r="Q467" i="19"/>
  <c r="Q2430" i="19"/>
  <c r="Q211" i="19"/>
  <c r="Q795" i="19"/>
  <c r="Q1718" i="19"/>
  <c r="Q2923" i="19"/>
  <c r="Q1821" i="19"/>
  <c r="Q1334" i="19"/>
  <c r="Q1212" i="19"/>
  <c r="Q674" i="19"/>
  <c r="Q91" i="19"/>
  <c r="Q3358" i="19"/>
  <c r="Q1646" i="19"/>
  <c r="Q425" i="19"/>
  <c r="Q1734" i="19"/>
  <c r="Q2601" i="19"/>
  <c r="Q579" i="19"/>
  <c r="Q3193" i="19"/>
  <c r="Q2968" i="19"/>
  <c r="Q1103" i="19"/>
  <c r="Q870" i="19"/>
  <c r="Q3240" i="19"/>
  <c r="Q1838" i="19"/>
  <c r="Q647" i="19"/>
  <c r="Q3369" i="19"/>
  <c r="Q2918" i="19"/>
  <c r="Q3044" i="19"/>
  <c r="Q3102" i="19"/>
  <c r="Q3250" i="19"/>
  <c r="Q173" i="19"/>
  <c r="Q312" i="19"/>
  <c r="Q1354" i="19"/>
  <c r="Q796" i="19"/>
  <c r="Q736" i="19"/>
  <c r="Q184" i="19"/>
  <c r="Q1278" i="19"/>
  <c r="Q2634" i="19"/>
  <c r="Q1642" i="19"/>
  <c r="Q1450" i="19"/>
  <c r="Q738" i="19"/>
  <c r="Q1367" i="19"/>
  <c r="Q2335" i="19"/>
  <c r="Q1932" i="19"/>
  <c r="Q3526" i="19"/>
  <c r="Q2383" i="19"/>
  <c r="Q1031" i="19"/>
  <c r="Q2989" i="19"/>
  <c r="Q1180" i="19"/>
  <c r="Q1183" i="19"/>
  <c r="Q1355" i="19"/>
  <c r="Q1427" i="19"/>
  <c r="Q3071" i="19"/>
  <c r="Q3017" i="19"/>
  <c r="Q2396" i="19"/>
  <c r="Q3156" i="19"/>
  <c r="Q3547" i="19"/>
  <c r="Q1429" i="19"/>
  <c r="Q2826" i="19"/>
  <c r="Q2719" i="19"/>
  <c r="Q570" i="19"/>
  <c r="Q1236" i="19"/>
  <c r="Q3229" i="19"/>
  <c r="Q3109" i="19"/>
  <c r="Q922" i="19"/>
  <c r="Q1903" i="19"/>
  <c r="Q3222" i="19"/>
  <c r="Q2571" i="19"/>
  <c r="Q2774" i="19"/>
  <c r="Q33" i="19"/>
  <c r="Q356" i="19"/>
  <c r="Q1068" i="19"/>
  <c r="Q1163" i="19"/>
  <c r="Q619" i="19"/>
  <c r="Q1360" i="19"/>
  <c r="Q1660" i="19"/>
  <c r="Q2705" i="19"/>
  <c r="Q3408" i="19"/>
  <c r="Q1085" i="19"/>
  <c r="Q1053" i="19"/>
  <c r="Q2670" i="19"/>
  <c r="Q2107" i="19"/>
  <c r="Q2211" i="19"/>
  <c r="Q3202" i="19"/>
  <c r="Q632" i="19"/>
  <c r="Q315" i="19"/>
  <c r="Q937" i="19"/>
  <c r="Q1095" i="19"/>
  <c r="Q3475" i="19"/>
  <c r="Q2998" i="19"/>
  <c r="Q974" i="19"/>
  <c r="Q3318" i="19"/>
  <c r="Q984" i="19"/>
  <c r="Q191" i="19"/>
  <c r="Q1879" i="19"/>
  <c r="Q2659" i="19"/>
  <c r="Q3056" i="19"/>
  <c r="Q1084" i="19"/>
  <c r="Q1914" i="19"/>
  <c r="Q1944" i="19"/>
  <c r="Q47" i="19"/>
  <c r="Q3062" i="19"/>
  <c r="Q498" i="19"/>
  <c r="Q639" i="19"/>
  <c r="Q483" i="19"/>
  <c r="Q2941" i="19"/>
  <c r="Q2725" i="19"/>
  <c r="Q563" i="19"/>
  <c r="Q3123" i="19"/>
  <c r="Q432" i="19"/>
  <c r="Q3509" i="19"/>
  <c r="Q2173" i="19"/>
  <c r="Q1270" i="19"/>
  <c r="Q1448" i="19"/>
  <c r="Q1387" i="19"/>
  <c r="Q1958" i="19"/>
  <c r="Q2801" i="19"/>
  <c r="Q3070" i="19"/>
  <c r="Q208" i="19"/>
  <c r="Q2009" i="19"/>
  <c r="Q336" i="19"/>
  <c r="Q641" i="19"/>
  <c r="Q3035" i="19"/>
  <c r="Q2150" i="19"/>
  <c r="Q1790" i="19"/>
  <c r="Q2196" i="19"/>
  <c r="Q127" i="19"/>
  <c r="Q1812" i="19"/>
  <c r="Q3534" i="19"/>
  <c r="Q883" i="19"/>
  <c r="Q1592" i="19"/>
  <c r="Q2285" i="19"/>
  <c r="Q1395" i="19"/>
  <c r="Q1935" i="19"/>
  <c r="Q2932" i="19"/>
  <c r="Q1248" i="19"/>
  <c r="Q500" i="19"/>
  <c r="Q751" i="19"/>
  <c r="Q2752" i="19"/>
  <c r="Q1074" i="19"/>
  <c r="Q2648" i="19"/>
  <c r="Q3245" i="19"/>
  <c r="Q3267" i="19"/>
  <c r="Q2921" i="19"/>
  <c r="Q3004" i="19"/>
  <c r="Q164" i="19"/>
  <c r="Q61" i="19"/>
  <c r="Q1327" i="19"/>
  <c r="Q592" i="19"/>
  <c r="Q2148" i="19"/>
  <c r="Q1921" i="19"/>
  <c r="Q303" i="19"/>
  <c r="Q3462" i="19"/>
  <c r="Q3493" i="19"/>
  <c r="Q1062" i="19"/>
  <c r="Q1959" i="19"/>
  <c r="Q3519" i="19"/>
  <c r="Q2889" i="19"/>
  <c r="Q3029" i="19"/>
  <c r="Q504" i="19"/>
  <c r="Q259" i="19"/>
  <c r="Q2815" i="19"/>
  <c r="Q651" i="19"/>
  <c r="Q118" i="19"/>
  <c r="Q2020" i="19"/>
  <c r="Q1391" i="19"/>
  <c r="Q843" i="19"/>
  <c r="Q1167" i="19"/>
  <c r="Q1472" i="19"/>
  <c r="Q3050" i="19"/>
  <c r="Q3238" i="19"/>
  <c r="Q2495" i="19"/>
  <c r="Q1835" i="19"/>
  <c r="Q401" i="19"/>
  <c r="Q2034" i="19"/>
  <c r="Q3453" i="19"/>
  <c r="Q1126" i="19"/>
  <c r="Q1875" i="19"/>
  <c r="Q3397" i="19"/>
  <c r="Q898" i="19"/>
  <c r="Q1035" i="19"/>
  <c r="Q581" i="19"/>
  <c r="Q1803" i="19"/>
  <c r="Q1271" i="19"/>
  <c r="Q3235" i="19"/>
  <c r="Q1997" i="19"/>
  <c r="Q3045" i="19"/>
  <c r="Q682" i="19"/>
  <c r="Q3393" i="19"/>
  <c r="Q2217" i="19"/>
  <c r="Q979" i="19"/>
  <c r="Q1853" i="19"/>
  <c r="Q230" i="19"/>
  <c r="Q133" i="19"/>
  <c r="Q909" i="19"/>
  <c r="Q2933" i="19"/>
  <c r="Q2245" i="19"/>
  <c r="Q1908" i="19"/>
  <c r="Q2786" i="19"/>
  <c r="Q949" i="19"/>
  <c r="Q1495" i="19"/>
  <c r="Q1874" i="19"/>
  <c r="Q3087" i="19"/>
  <c r="Q1244" i="19"/>
  <c r="Q2130" i="19"/>
  <c r="Q82" i="19"/>
  <c r="Q328" i="19"/>
  <c r="Q964" i="19"/>
  <c r="Q79" i="19"/>
  <c r="Q2832" i="19"/>
  <c r="Q2470" i="19"/>
  <c r="Q1055" i="19"/>
  <c r="Q1955" i="19"/>
  <c r="Q546" i="19"/>
  <c r="Q1060" i="19"/>
  <c r="Q508" i="19"/>
  <c r="Q2398" i="19"/>
  <c r="Q417" i="19"/>
  <c r="Q1453" i="19"/>
  <c r="Q952" i="19"/>
  <c r="Q2712" i="19"/>
  <c r="Q2726" i="19"/>
  <c r="Q1972" i="19"/>
  <c r="Q2766" i="19"/>
  <c r="Q2861" i="19"/>
  <c r="Q710" i="19"/>
  <c r="Q1792" i="19"/>
  <c r="Q2687" i="19"/>
  <c r="Q2783" i="19"/>
  <c r="Q1494" i="19"/>
  <c r="Q2174" i="19"/>
  <c r="Q1937" i="19"/>
  <c r="Q1872" i="19"/>
  <c r="Q3396" i="19"/>
  <c r="Q29" i="19"/>
  <c r="Q613" i="19"/>
  <c r="Q2938" i="19"/>
  <c r="Q2423" i="19"/>
  <c r="Q3019" i="19"/>
  <c r="Q1335" i="19"/>
  <c r="Q3488" i="19"/>
  <c r="Q129" i="19"/>
  <c r="Q955" i="19"/>
  <c r="Q1174" i="19"/>
  <c r="Q2907" i="19"/>
  <c r="Q213" i="19"/>
  <c r="Q2580" i="19"/>
  <c r="Q3145" i="19"/>
  <c r="Q3072" i="19"/>
  <c r="Q146" i="19"/>
  <c r="Q3133" i="19"/>
  <c r="Q3420" i="19"/>
  <c r="Q3075" i="19"/>
  <c r="Q2864" i="19"/>
  <c r="Q517" i="19"/>
  <c r="Q1636" i="19"/>
  <c r="Q658" i="19"/>
  <c r="Q90" i="19"/>
  <c r="Q2825" i="19"/>
  <c r="Q3311" i="19"/>
  <c r="Q227" i="19"/>
  <c r="Q2023" i="19"/>
  <c r="Q2737" i="19"/>
  <c r="Q3344" i="19"/>
  <c r="Q2193" i="19"/>
  <c r="Q2988" i="19"/>
  <c r="Q1198" i="19"/>
  <c r="Q2893" i="19"/>
  <c r="Q2271" i="19"/>
  <c r="Q2481" i="19"/>
  <c r="Q1639" i="19"/>
  <c r="Q2213" i="19"/>
  <c r="Q89" i="19"/>
  <c r="Q1760" i="19"/>
  <c r="Q2368" i="19"/>
  <c r="Q422" i="19"/>
  <c r="Q1764" i="19"/>
  <c r="Q353" i="19"/>
  <c r="Q1315" i="19"/>
  <c r="Q950" i="19"/>
  <c r="Q2552" i="19"/>
  <c r="Q596" i="19"/>
  <c r="Q2639" i="19"/>
  <c r="Q2859" i="19"/>
  <c r="Q675" i="19"/>
  <c r="Q2559" i="19"/>
  <c r="Q3134" i="19"/>
  <c r="Q1555" i="19"/>
  <c r="Q994" i="19"/>
  <c r="Q2724" i="19"/>
  <c r="Q2446" i="19"/>
  <c r="Q155" i="19"/>
  <c r="Q1481" i="19"/>
  <c r="Q2749" i="19"/>
  <c r="Q2582" i="19"/>
  <c r="Q1659" i="19"/>
  <c r="Q3232" i="19"/>
  <c r="Q2346" i="19"/>
  <c r="Q1830" i="19"/>
  <c r="Q317" i="19"/>
  <c r="Q343" i="19"/>
  <c r="Q2753" i="19"/>
  <c r="Q1870" i="19"/>
  <c r="Q1182" i="19"/>
  <c r="Q1745" i="19"/>
  <c r="Q2954" i="19"/>
  <c r="Q2837" i="19"/>
  <c r="Q3343" i="19"/>
  <c r="Q286" i="19"/>
  <c r="Q2280" i="19"/>
  <c r="Q2184" i="19"/>
  <c r="Q2081" i="19"/>
  <c r="Q170" i="19"/>
  <c r="Q2420" i="19"/>
  <c r="Q2843" i="19"/>
  <c r="Q2052" i="19"/>
  <c r="Q1048" i="19"/>
  <c r="Q3187" i="19"/>
  <c r="Q892" i="19"/>
  <c r="Q1461" i="19"/>
  <c r="Q71" i="19"/>
  <c r="Q3352" i="19"/>
  <c r="Q1798" i="19"/>
  <c r="Q2397" i="19"/>
  <c r="Q2089" i="19"/>
  <c r="Q1840" i="19"/>
  <c r="Q2735" i="19"/>
  <c r="Q1786" i="19"/>
  <c r="Q1319" i="19"/>
  <c r="Q560" i="19"/>
  <c r="Q1302" i="19"/>
  <c r="Q1643" i="19"/>
  <c r="Q3314" i="19"/>
  <c r="Q2032" i="19"/>
  <c r="Q1094" i="19"/>
  <c r="Q1577" i="19"/>
  <c r="Q1773" i="19"/>
  <c r="Q141" i="19"/>
  <c r="Q2010" i="19"/>
  <c r="Q242" i="19"/>
  <c r="Q1845" i="19"/>
  <c r="Q1613" i="19"/>
  <c r="Q394" i="19"/>
  <c r="Q830" i="19"/>
  <c r="Q3365" i="19"/>
  <c r="Q2718" i="19"/>
  <c r="Q1272" i="19"/>
  <c r="Q423" i="19"/>
  <c r="Q3211" i="19"/>
  <c r="Q2438" i="19"/>
  <c r="Q3544" i="19"/>
  <c r="Q3525" i="19"/>
  <c r="Q3015" i="19"/>
  <c r="Q3030" i="19"/>
  <c r="Q911" i="19"/>
  <c r="Q3117" i="19"/>
  <c r="Q775" i="19"/>
  <c r="Q2295" i="19"/>
  <c r="Q3382" i="19"/>
  <c r="Q916" i="19"/>
  <c r="Q3042" i="19"/>
  <c r="Q2046" i="19"/>
  <c r="Q2959" i="19"/>
  <c r="Q2494" i="19"/>
  <c r="Q420" i="19"/>
  <c r="Q599" i="19"/>
  <c r="Q701" i="19"/>
  <c r="Q1351" i="19"/>
  <c r="Q1649" i="19"/>
  <c r="Q26" i="19"/>
  <c r="Q1668" i="19"/>
  <c r="Q223" i="19"/>
  <c r="Q3264" i="19"/>
  <c r="Q1517" i="19"/>
  <c r="Q2791" i="19"/>
  <c r="Q2598" i="19"/>
  <c r="Q1976" i="19"/>
  <c r="Q871" i="19"/>
  <c r="Q190" i="19"/>
  <c r="Q2408" i="19"/>
  <c r="Q451" i="19"/>
  <c r="Q782" i="19"/>
  <c r="Q2226" i="19"/>
  <c r="Q34" i="19"/>
  <c r="Q2802" i="19"/>
  <c r="Q3340" i="19"/>
  <c r="Q183" i="19"/>
  <c r="Q3550" i="19"/>
  <c r="Q57" i="19"/>
  <c r="Q1230" i="19"/>
  <c r="Q1328" i="19"/>
  <c r="Q1220" i="19"/>
  <c r="Q3095" i="19"/>
  <c r="Q2037" i="19"/>
  <c r="Q656" i="19"/>
  <c r="Q1765" i="19"/>
  <c r="Q2463" i="19"/>
  <c r="Q40" i="19"/>
  <c r="Q3084" i="19"/>
  <c r="Q3248" i="19"/>
  <c r="Q63" i="19"/>
  <c r="Q2263" i="19"/>
  <c r="Q677" i="19"/>
  <c r="Q978" i="19"/>
  <c r="Q2370" i="19"/>
  <c r="Q2006" i="19"/>
  <c r="Q2063" i="19"/>
  <c r="Q968" i="19"/>
  <c r="Q2092" i="19"/>
  <c r="Q2109" i="19"/>
  <c r="Q2956" i="19"/>
  <c r="Q3171" i="19"/>
  <c r="Q2497" i="19"/>
  <c r="Q2364" i="19"/>
  <c r="Q697" i="19"/>
  <c r="Q711" i="19"/>
  <c r="Q657" i="19"/>
  <c r="Q389" i="19"/>
  <c r="Q2879" i="19"/>
  <c r="Q1344" i="19"/>
  <c r="Q1826" i="19"/>
  <c r="Q1663" i="19"/>
  <c r="Q2143" i="19"/>
  <c r="Q1079" i="19"/>
  <c r="Q1305" i="19"/>
  <c r="Q1641" i="19"/>
  <c r="Q1936" i="19"/>
  <c r="Q1046" i="19"/>
  <c r="Q3254" i="19"/>
  <c r="Q289" i="19"/>
  <c r="Q81" i="19"/>
  <c r="Q1111" i="19"/>
  <c r="Q1576" i="19"/>
  <c r="Q473" i="19"/>
  <c r="Q2620" i="19"/>
  <c r="Q3406" i="19"/>
  <c r="Q763" i="19"/>
  <c r="Q3454" i="19"/>
  <c r="Q2412" i="19"/>
  <c r="Q1707" i="19"/>
  <c r="Q878" i="19"/>
  <c r="Q891" i="19"/>
  <c r="Q3334" i="19"/>
  <c r="Q2084" i="19"/>
  <c r="Q3100" i="19"/>
  <c r="Q729" i="19"/>
  <c r="Q27" i="19"/>
  <c r="Q1755" i="19"/>
  <c r="Q1608" i="19"/>
  <c r="Q2195" i="19"/>
  <c r="Q2654" i="19"/>
  <c r="Q1557" i="19"/>
  <c r="Q2573" i="19"/>
  <c r="Q1330" i="19"/>
  <c r="Q538" i="19"/>
  <c r="Q2747" i="19"/>
  <c r="Q1463" i="19"/>
  <c r="Q2354" i="19"/>
  <c r="Q222" i="19"/>
  <c r="Q2575" i="19"/>
  <c r="Q3027" i="19"/>
  <c r="Q3073" i="19"/>
  <c r="Q1621" i="19"/>
  <c r="Q3280" i="19"/>
  <c r="Q622" i="19"/>
  <c r="Q494" i="19"/>
  <c r="Q720" i="19"/>
  <c r="Q1298" i="19"/>
  <c r="Q2934" i="19"/>
  <c r="Q2278" i="19"/>
  <c r="Q541" i="19"/>
  <c r="Q3269" i="19"/>
  <c r="Q2315" i="19"/>
  <c r="Q733" i="19"/>
  <c r="Q114" i="19"/>
  <c r="Q2623" i="19"/>
  <c r="Q3332" i="19"/>
  <c r="Q3443" i="19"/>
  <c r="Q869" i="19"/>
  <c r="Q2741" i="19"/>
  <c r="Q2633" i="19"/>
  <c r="Q2700" i="19"/>
  <c r="Q924" i="19"/>
  <c r="Q3258" i="19"/>
  <c r="Q625" i="19"/>
  <c r="Q416" i="19"/>
  <c r="Q2277" i="19"/>
  <c r="Q1523" i="19"/>
  <c r="Q2121" i="19"/>
  <c r="Q2908" i="19"/>
  <c r="Q3422" i="19"/>
  <c r="Q2079" i="19"/>
  <c r="Q327" i="19"/>
  <c r="Q308" i="19"/>
  <c r="Q1209" i="19"/>
  <c r="Q2469" i="19"/>
  <c r="Q352" i="19"/>
  <c r="Q1173" i="19"/>
  <c r="Q2392" i="19"/>
  <c r="Q2134" i="19"/>
  <c r="Q582" i="19"/>
  <c r="Q838" i="19"/>
  <c r="Q1040" i="19"/>
  <c r="Q1601" i="19"/>
  <c r="Q1797" i="19"/>
  <c r="Q3122" i="19"/>
  <c r="Q1038" i="19"/>
  <c r="Q404" i="19"/>
  <c r="Q2167" i="19"/>
  <c r="Q865" i="19"/>
  <c r="Q2910" i="19"/>
  <c r="Q2731" i="19"/>
  <c r="Q277" i="19"/>
  <c r="Q2860" i="19"/>
  <c r="Q1158" i="19"/>
  <c r="Q575" i="19"/>
  <c r="Q2527" i="19"/>
  <c r="Q2612" i="19"/>
  <c r="Q1541" i="19"/>
  <c r="Q2490" i="19"/>
  <c r="Q486" i="19"/>
  <c r="Q624" i="19"/>
  <c r="Q1550" i="19"/>
  <c r="Q605" i="19"/>
  <c r="Q1077" i="19"/>
  <c r="Q1900" i="19"/>
  <c r="Q1575" i="19"/>
  <c r="Q1680" i="19"/>
  <c r="Q1014" i="19"/>
  <c r="Q2401" i="19"/>
  <c r="Q1553" i="19"/>
  <c r="Q1338" i="19"/>
  <c r="Q1087" i="19"/>
  <c r="Q3052" i="19"/>
  <c r="Q3147" i="19"/>
  <c r="Q3144" i="19"/>
  <c r="Q1006" i="19"/>
  <c r="Q2665" i="19"/>
  <c r="Q1858" i="19"/>
  <c r="Q186" i="19"/>
  <c r="Q2925" i="19"/>
  <c r="Q2781" i="19"/>
  <c r="Q2478" i="19"/>
  <c r="Q2223" i="19"/>
  <c r="Q2362" i="19"/>
  <c r="Q1311" i="19"/>
  <c r="Q176" i="19"/>
  <c r="Q2002" i="19"/>
  <c r="Q2241" i="19"/>
  <c r="Q2288" i="19"/>
  <c r="Q299" i="19"/>
  <c r="Q853" i="19"/>
  <c r="Q1922" i="19"/>
  <c r="Q143" i="19"/>
  <c r="Q1923" i="19"/>
  <c r="Q626" i="19"/>
  <c r="Q98" i="19"/>
  <c r="Q2131" i="19"/>
  <c r="Q749" i="19"/>
  <c r="Q3470" i="19"/>
  <c r="Q1260" i="19"/>
  <c r="Q2668" i="19"/>
  <c r="Q2831" i="19"/>
  <c r="Q2019" i="19"/>
  <c r="Q2674" i="19"/>
  <c r="Q1618" i="19"/>
  <c r="Q2963" i="19"/>
  <c r="Q1787" i="19"/>
  <c r="Q1834" i="19"/>
  <c r="Q2058" i="19"/>
  <c r="Q2247" i="19"/>
  <c r="Q1796" i="19"/>
  <c r="Q2792" i="19"/>
  <c r="Q2892" i="19"/>
  <c r="Q2611" i="19"/>
  <c r="Q1701" i="19"/>
  <c r="Q1770" i="19"/>
  <c r="Q3313" i="19"/>
  <c r="Q3277" i="19"/>
  <c r="Q194" i="19"/>
  <c r="Q2177" i="19"/>
  <c r="Q1485" i="19"/>
  <c r="Q23" i="19"/>
  <c r="Q1725" i="19"/>
  <c r="Q3220" i="19"/>
  <c r="Q1243" i="19"/>
  <c r="Q2090" i="19"/>
  <c r="Q757" i="19"/>
  <c r="Q1390" i="19"/>
  <c r="Q2140" i="19"/>
  <c r="Q1622" i="19"/>
  <c r="Q1407" i="19"/>
  <c r="Q858" i="19"/>
  <c r="Q2103" i="19"/>
  <c r="Q2769" i="19"/>
  <c r="Q126" i="19"/>
  <c r="Q1069" i="19"/>
  <c r="Q1039" i="19"/>
  <c r="Q65" i="19"/>
  <c r="Q1283" i="19"/>
  <c r="Q1706" i="19"/>
  <c r="Q2615" i="19"/>
  <c r="Q1556" i="19"/>
  <c r="Q260" i="19"/>
  <c r="Q2498" i="19"/>
  <c r="Q225" i="19"/>
  <c r="Q1177" i="19"/>
  <c r="Q2965" i="19"/>
  <c r="Q1686" i="19"/>
  <c r="Q3444" i="19"/>
  <c r="Q593" i="19"/>
  <c r="Q1325" i="19"/>
  <c r="Q172" i="19"/>
  <c r="Q794" i="19"/>
  <c r="Q2033" i="19"/>
  <c r="Q391" i="19"/>
  <c r="Q666" i="19"/>
  <c r="Q2352" i="19"/>
  <c r="Q742" i="19"/>
  <c r="Q1147" i="19"/>
  <c r="Q2675" i="19"/>
  <c r="Q1435" i="19"/>
  <c r="Q2188" i="19"/>
  <c r="Q2728" i="19"/>
  <c r="Q1136" i="19"/>
  <c r="Q428" i="19"/>
  <c r="Q2451" i="19"/>
  <c r="Q1417" i="19"/>
  <c r="Q3221" i="19"/>
  <c r="Q727" i="19"/>
  <c r="Q576" i="19"/>
  <c r="Q1249" i="19"/>
  <c r="Q1336" i="19"/>
  <c r="Q2214" i="19"/>
  <c r="Q1024" i="19"/>
  <c r="Q2995" i="19"/>
  <c r="Q3319" i="19"/>
  <c r="Q3484" i="19"/>
  <c r="Q3276" i="19"/>
  <c r="Q3153" i="19"/>
  <c r="Q2830" i="19"/>
  <c r="Q117" i="19"/>
  <c r="Q1771" i="19"/>
  <c r="Q2120" i="19"/>
  <c r="Q1898" i="19"/>
  <c r="Q1665" i="19"/>
  <c r="Q1361" i="19"/>
  <c r="Q3447" i="19"/>
  <c r="Q1170" i="19"/>
  <c r="Q3375" i="19"/>
  <c r="Q2466" i="19"/>
  <c r="Q3236" i="19"/>
  <c r="Q2645" i="19"/>
  <c r="Q609" i="19"/>
  <c r="Q652" i="19"/>
  <c r="Q2919" i="19"/>
  <c r="Q1809" i="19"/>
  <c r="Q913" i="19"/>
  <c r="Q730" i="19"/>
  <c r="Q1017" i="19"/>
  <c r="Q2129" i="19"/>
  <c r="Q1571" i="19"/>
  <c r="Q686" i="19"/>
  <c r="Q1741" i="19"/>
  <c r="Q583" i="19"/>
  <c r="Q1735" i="19"/>
  <c r="Q764" i="19"/>
  <c r="Q3471" i="19"/>
  <c r="Q2536" i="19"/>
  <c r="Q1112" i="19"/>
  <c r="Q2460" i="19"/>
  <c r="Q332" i="19"/>
  <c r="Q1364" i="19"/>
  <c r="Q2849" i="19"/>
  <c r="Q2144" i="19"/>
  <c r="Q3259" i="19"/>
  <c r="Q2473" i="19"/>
  <c r="Q1469" i="19"/>
  <c r="Q3066" i="19"/>
  <c r="Q2457" i="19"/>
  <c r="Q3252" i="19"/>
  <c r="Q206" i="19"/>
  <c r="Q266" i="19"/>
  <c r="Q2219" i="19"/>
  <c r="Q518" i="19"/>
  <c r="Q3181" i="19"/>
  <c r="Q3091" i="19"/>
  <c r="Q3185" i="19"/>
  <c r="Q930" i="19"/>
  <c r="Q740" i="19"/>
  <c r="Q1700" i="19"/>
  <c r="Q1294" i="19"/>
  <c r="Q30" i="19"/>
  <c r="Q734" i="19"/>
  <c r="Q2819" i="19"/>
  <c r="Q2758" i="19"/>
  <c r="Q3274" i="19"/>
  <c r="Q1814" i="19"/>
  <c r="Q244" i="19"/>
  <c r="Q2344" i="19"/>
  <c r="Q2866" i="19"/>
  <c r="Q1878" i="19"/>
  <c r="Q2338" i="19"/>
  <c r="Q1743" i="19"/>
  <c r="Q2057" i="19"/>
  <c r="Q2413" i="19"/>
  <c r="Q2024" i="19"/>
  <c r="Q1597" i="19"/>
  <c r="Q999" i="19"/>
  <c r="Q2817" i="19"/>
  <c r="Q1848" i="19"/>
  <c r="Q1488" i="19"/>
  <c r="Q778" i="19"/>
  <c r="Q2022" i="19"/>
  <c r="Q2979" i="19"/>
  <c r="Q51" i="19"/>
  <c r="Q1985" i="19"/>
  <c r="Q2192" i="19"/>
  <c r="Q152" i="19"/>
  <c r="Q2461" i="19"/>
  <c r="Q1950" i="19"/>
  <c r="Q3351" i="19"/>
  <c r="Q3041" i="19"/>
  <c r="Q2429" i="19"/>
  <c r="Q2327" i="19"/>
  <c r="Q321" i="19"/>
  <c r="Q3279" i="19"/>
  <c r="Q713" i="19"/>
  <c r="Q2036" i="19"/>
  <c r="Q397" i="19"/>
  <c r="Q2847" i="19"/>
  <c r="Q3049" i="19"/>
  <c r="Q1312" i="19"/>
  <c r="Q3495" i="19"/>
  <c r="Q1869" i="19"/>
  <c r="Q335" i="19"/>
  <c r="Q3286" i="19"/>
  <c r="Q862" i="19"/>
  <c r="Q1806" i="19"/>
  <c r="Q1648" i="19"/>
  <c r="Q359" i="19"/>
  <c r="Q2484" i="19"/>
  <c r="Q1285" i="19"/>
  <c r="Q896" i="19"/>
  <c r="Q412" i="19"/>
  <c r="Q1729" i="19"/>
  <c r="Q366" i="19"/>
  <c r="Q2788" i="19"/>
  <c r="Q3299" i="19"/>
  <c r="Q2357" i="19"/>
  <c r="Q966" i="19"/>
  <c r="Q1991" i="19"/>
  <c r="Q3025" i="19"/>
  <c r="Q454" i="19"/>
  <c r="Q1667" i="19"/>
  <c r="Q2110" i="19"/>
  <c r="Q216" i="19"/>
  <c r="Q1199" i="19"/>
  <c r="Q3551" i="19"/>
  <c r="Q836" i="19"/>
  <c r="Q1716" i="19"/>
  <c r="Q823" i="19"/>
  <c r="Q2064" i="19"/>
  <c r="Q2899" i="19"/>
  <c r="Q2171" i="19"/>
  <c r="Q1594" i="19"/>
  <c r="Q2366" i="19"/>
  <c r="Q829" i="19"/>
  <c r="Q905" i="19"/>
  <c r="Q1203" i="19"/>
  <c r="Q2272" i="19"/>
  <c r="Q679" i="19"/>
  <c r="Q2714" i="19"/>
  <c r="Q2730" i="19"/>
  <c r="Q477" i="19"/>
  <c r="Q3401" i="19"/>
  <c r="Q438" i="19"/>
  <c r="Q1813" i="19"/>
  <c r="Q1442" i="19"/>
  <c r="Q2922" i="19"/>
  <c r="Q212" i="19"/>
  <c r="Q44" i="19"/>
  <c r="Q3522" i="19"/>
  <c r="Q39" i="19"/>
  <c r="Q2564" i="19"/>
  <c r="Q2337" i="19"/>
  <c r="Q1115" i="19"/>
  <c r="Q1996" i="19"/>
  <c r="Q654" i="19"/>
  <c r="Q1907" i="19"/>
  <c r="Q3068" i="19"/>
  <c r="Q159" i="19"/>
  <c r="Q3448" i="19"/>
  <c r="Q49" i="19"/>
  <c r="Q3417" i="19"/>
  <c r="Q1956" i="19"/>
  <c r="Q1436" i="19"/>
  <c r="Q507" i="19"/>
  <c r="Q3430" i="19"/>
  <c r="Q1628" i="19"/>
  <c r="Q991" i="19"/>
  <c r="Q616" i="19"/>
  <c r="Q2007" i="19"/>
  <c r="Q3494" i="19"/>
  <c r="Q2225" i="19"/>
  <c r="Q2939" i="19"/>
  <c r="Q1994" i="19"/>
  <c r="Q251" i="19"/>
  <c r="Q2723" i="19"/>
  <c r="Q447" i="19"/>
  <c r="Q2099" i="19"/>
  <c r="Q1264" i="19"/>
  <c r="Q1408" i="19"/>
  <c r="Q845" i="19"/>
  <c r="Q602" i="19"/>
  <c r="Q2123" i="19"/>
  <c r="Q1752" i="19"/>
  <c r="Q1964" i="19"/>
  <c r="Q2656" i="19"/>
  <c r="Q1208" i="19"/>
  <c r="Q1415" i="19"/>
  <c r="Q3190" i="19"/>
  <c r="Q3486" i="19"/>
  <c r="Q2584" i="19"/>
  <c r="Q1889" i="19"/>
  <c r="Q1487" i="19"/>
  <c r="Q1229" i="19"/>
  <c r="Q1497" i="19"/>
  <c r="Q2151" i="19"/>
  <c r="Q627" i="19"/>
  <c r="Q3212" i="19"/>
  <c r="Q3546" i="19"/>
  <c r="Q255" i="19"/>
  <c r="Q2739" i="19"/>
  <c r="Q137" i="19"/>
  <c r="Q2239" i="19"/>
  <c r="Q2607" i="19"/>
  <c r="Q2333" i="19"/>
  <c r="Q306" i="19"/>
  <c r="Q661" i="19"/>
  <c r="Q1750" i="19"/>
  <c r="Q1779" i="19"/>
  <c r="Q1108" i="19"/>
  <c r="Q1386" i="19"/>
  <c r="Q2230" i="19"/>
  <c r="Q1346" i="19"/>
  <c r="Q788" i="19"/>
  <c r="Q2795" i="19"/>
  <c r="Q3177" i="19"/>
  <c r="Q1157" i="19"/>
  <c r="Q1620" i="19"/>
  <c r="Q2471" i="19"/>
  <c r="Q1888" i="19"/>
  <c r="Q446" i="19"/>
  <c r="Q1993" i="19"/>
  <c r="Q373" i="19"/>
  <c r="O2373" i="19"/>
  <c r="O2476" i="19"/>
  <c r="O2576" i="19"/>
  <c r="O2679" i="19"/>
  <c r="O2782" i="19"/>
  <c r="O2885" i="19"/>
  <c r="O2988" i="19"/>
  <c r="O3088" i="19"/>
  <c r="O3117" i="19"/>
  <c r="O3142" i="19"/>
  <c r="O3167" i="19"/>
  <c r="O3192" i="19"/>
  <c r="O3220" i="19"/>
  <c r="O3245" i="19"/>
  <c r="O3270" i="19"/>
  <c r="O3295" i="19"/>
  <c r="O3320" i="19"/>
  <c r="O3348" i="19"/>
  <c r="O3373" i="19"/>
  <c r="O3398" i="19"/>
  <c r="O3423" i="19"/>
  <c r="O3448" i="19"/>
  <c r="O3476" i="19"/>
  <c r="O3501" i="19"/>
  <c r="O3526" i="19"/>
  <c r="P19" i="19" a="1"/>
  <c r="P1731" i="19"/>
  <c r="P1935" i="19"/>
  <c r="P328" i="19"/>
  <c r="P3081" i="19"/>
  <c r="P355" i="19"/>
  <c r="P885" i="19"/>
  <c r="P2550" i="19"/>
  <c r="P2520" i="19"/>
  <c r="P364" i="19"/>
  <c r="P1261" i="19"/>
  <c r="P3071" i="19"/>
  <c r="P2669" i="19"/>
  <c r="P3025" i="19"/>
  <c r="P2403" i="19"/>
  <c r="P2154" i="19"/>
  <c r="P2579" i="19"/>
  <c r="P80" i="19"/>
  <c r="P1441" i="19"/>
  <c r="P2192" i="19"/>
  <c r="P1691" i="19"/>
  <c r="P3461" i="19"/>
  <c r="P2558" i="19"/>
  <c r="P1784" i="19"/>
  <c r="P1819" i="19"/>
  <c r="P265" i="19"/>
  <c r="P3426" i="19"/>
  <c r="P69" i="19"/>
  <c r="P397" i="19"/>
  <c r="P2135" i="19"/>
  <c r="P882" i="19"/>
  <c r="P3163" i="19"/>
  <c r="P206" i="19"/>
  <c r="P2032" i="19"/>
  <c r="P3448" i="19"/>
  <c r="P926" i="19"/>
  <c r="P1027" i="19"/>
  <c r="P1080" i="19"/>
  <c r="P3490" i="19"/>
  <c r="P1421" i="19"/>
  <c r="P3269" i="19"/>
  <c r="P2424" i="19"/>
  <c r="P585" i="19"/>
  <c r="P3142" i="19"/>
  <c r="P2735" i="19"/>
  <c r="P3414" i="19"/>
  <c r="P2133" i="19"/>
  <c r="P1344" i="19"/>
  <c r="P1477" i="19"/>
  <c r="P2314" i="19"/>
  <c r="P1440" i="19"/>
  <c r="P2895" i="19"/>
  <c r="P1170" i="19"/>
  <c r="P621" i="19"/>
  <c r="P1478" i="19"/>
  <c r="P207" i="19"/>
  <c r="P3139" i="19"/>
  <c r="P1194" i="19"/>
  <c r="P864" i="19"/>
  <c r="P2308" i="19"/>
  <c r="P1215" i="19"/>
  <c r="P3021" i="19"/>
  <c r="P3109" i="19"/>
  <c r="P771" i="19"/>
  <c r="P2137" i="19"/>
  <c r="P666" i="19"/>
  <c r="P1519" i="19"/>
  <c r="P553" i="19"/>
  <c r="P532" i="19"/>
  <c r="P347" i="19"/>
  <c r="P2243" i="19"/>
  <c r="P2389" i="19"/>
  <c r="P281" i="19"/>
  <c r="P1379" i="19"/>
  <c r="P2076" i="19"/>
  <c r="P562" i="19"/>
  <c r="P3401" i="19"/>
  <c r="P2616" i="19"/>
  <c r="P162" i="19"/>
  <c r="P2708" i="19"/>
  <c r="P1683" i="19"/>
  <c r="P59" i="19"/>
  <c r="P531" i="19"/>
  <c r="P564" i="19"/>
  <c r="P945" i="19"/>
  <c r="P916" i="19"/>
  <c r="P308" i="19"/>
  <c r="P1369" i="19"/>
  <c r="P2747" i="19"/>
  <c r="P2490" i="19"/>
  <c r="P2637" i="19"/>
  <c r="P2328" i="19"/>
  <c r="P2115" i="19"/>
  <c r="P3492" i="19"/>
  <c r="P2957" i="19"/>
  <c r="P3516" i="19"/>
  <c r="P868" i="19"/>
  <c r="P2085" i="19"/>
  <c r="P1578" i="19"/>
  <c r="P807" i="19"/>
  <c r="P3174" i="19"/>
  <c r="P2109" i="19"/>
  <c r="P233" i="19"/>
  <c r="P536" i="19"/>
  <c r="P2959" i="19"/>
  <c r="P975" i="19"/>
  <c r="P343" i="19"/>
  <c r="P758" i="19"/>
  <c r="P476" i="19"/>
  <c r="P79" i="19"/>
  <c r="P724" i="19"/>
  <c r="P880" i="19"/>
  <c r="P2413" i="19"/>
  <c r="P428" i="19"/>
  <c r="P3338" i="19"/>
  <c r="P157" i="19"/>
  <c r="P51" i="19"/>
  <c r="P391" i="19"/>
  <c r="P2691" i="19"/>
  <c r="P3085" i="19"/>
  <c r="P1399" i="19"/>
  <c r="P3033" i="19"/>
  <c r="P1707" i="19"/>
  <c r="P2528" i="19"/>
  <c r="P1705" i="19"/>
  <c r="P3446" i="19"/>
  <c r="P965" i="19"/>
  <c r="P2795" i="19"/>
  <c r="P952" i="19"/>
  <c r="P1557" i="19"/>
  <c r="P1192" i="19"/>
  <c r="P2763" i="19"/>
  <c r="P2442" i="19"/>
  <c r="P2862" i="19"/>
  <c r="P3296" i="19"/>
  <c r="P890" i="19"/>
  <c r="P83" i="19"/>
  <c r="P1095" i="19"/>
  <c r="P2850" i="19"/>
  <c r="P2199" i="19"/>
  <c r="P373" i="19"/>
  <c r="P1550" i="19"/>
  <c r="P1100" i="19"/>
  <c r="P1135" i="19"/>
  <c r="P2363" i="19"/>
  <c r="P497" i="19"/>
  <c r="P1898" i="19"/>
  <c r="P2711" i="19"/>
  <c r="P1862" i="19"/>
  <c r="P1778" i="19"/>
  <c r="P2937" i="19"/>
  <c r="P3309" i="19"/>
  <c r="P839" i="19"/>
  <c r="P2093" i="19"/>
  <c r="P2662" i="19"/>
  <c r="P1280" i="19"/>
  <c r="P2285" i="19"/>
  <c r="P2286" i="19"/>
  <c r="P3379" i="19"/>
  <c r="P2927" i="19"/>
  <c r="P3460" i="19"/>
  <c r="P3313" i="19"/>
  <c r="P1350" i="19"/>
  <c r="P2631" i="19"/>
  <c r="P2273" i="19"/>
  <c r="P3479" i="19"/>
  <c r="P2404" i="19"/>
  <c r="P2585" i="19"/>
  <c r="P893" i="19"/>
  <c r="P249" i="19"/>
  <c r="P1224" i="19"/>
  <c r="P1504" i="19"/>
  <c r="P357" i="19"/>
  <c r="P188" i="19"/>
  <c r="P2549" i="19"/>
  <c r="P3098" i="19"/>
  <c r="P480" i="19"/>
  <c r="P1944" i="19"/>
  <c r="P2399" i="19"/>
  <c r="P3396" i="19"/>
  <c r="P3382" i="19"/>
  <c r="P1024" i="19"/>
  <c r="P964" i="19"/>
  <c r="P1764" i="19"/>
  <c r="P932" i="19"/>
  <c r="P1413" i="19"/>
  <c r="P759" i="19"/>
  <c r="P2108" i="19"/>
  <c r="P2411" i="19"/>
  <c r="P2702" i="19"/>
  <c r="P2923" i="19"/>
  <c r="P2361" i="19"/>
  <c r="P2374" i="19"/>
  <c r="P622" i="19"/>
  <c r="P546" i="19"/>
  <c r="P1114" i="19"/>
  <c r="P2047" i="19"/>
  <c r="P2945" i="19"/>
  <c r="P588" i="19"/>
  <c r="P3182" i="19"/>
  <c r="P1017" i="19"/>
  <c r="P1598" i="19"/>
  <c r="P1175" i="19"/>
  <c r="P498" i="19"/>
  <c r="P404" i="19"/>
  <c r="P316" i="19"/>
  <c r="P3249" i="19"/>
  <c r="P1110" i="19"/>
  <c r="P1619" i="19"/>
  <c r="P865" i="19"/>
  <c r="P372" i="19"/>
  <c r="P99" i="19"/>
  <c r="P2436" i="19"/>
  <c r="P2281" i="19"/>
  <c r="P3443" i="19"/>
  <c r="P1589" i="19"/>
  <c r="P236" i="19"/>
  <c r="P2936" i="19"/>
  <c r="P2860" i="19"/>
  <c r="P3046" i="19"/>
  <c r="P1979" i="19"/>
  <c r="P716" i="19"/>
  <c r="P93" i="19"/>
  <c r="P781" i="19"/>
  <c r="P3502" i="19"/>
  <c r="P3075" i="19"/>
  <c r="P2922" i="19"/>
  <c r="P2087" i="19"/>
  <c r="P3544" i="19"/>
  <c r="P2753" i="19"/>
  <c r="P1973" i="19"/>
  <c r="P3373" i="19"/>
  <c r="P3376" i="19"/>
  <c r="P1818" i="19"/>
  <c r="P1205" i="19"/>
  <c r="P45" i="19"/>
  <c r="P3238" i="19"/>
  <c r="P2200" i="19"/>
  <c r="P88" i="19"/>
  <c r="P2552" i="19"/>
  <c r="P2227" i="19"/>
  <c r="P201" i="19"/>
  <c r="P2418" i="19"/>
  <c r="P2311" i="19"/>
  <c r="P1912" i="19"/>
  <c r="P2282" i="19"/>
  <c r="P2894" i="19"/>
  <c r="P1843" i="19"/>
  <c r="P2251" i="19"/>
  <c r="P3184" i="19"/>
  <c r="P2819" i="19"/>
  <c r="P3321" i="19"/>
  <c r="P228" i="19"/>
  <c r="P2723" i="19"/>
  <c r="P928" i="19"/>
  <c r="P1540" i="19"/>
  <c r="P70" i="19"/>
  <c r="P1449" i="19"/>
  <c r="P1701" i="19"/>
  <c r="P1301" i="19"/>
  <c r="P1348" i="19"/>
  <c r="P1247" i="19"/>
  <c r="P3316" i="19"/>
  <c r="P2292" i="19"/>
  <c r="P1795" i="19"/>
  <c r="P2651" i="19"/>
  <c r="P2733" i="19"/>
  <c r="P913" i="19"/>
  <c r="P1108" i="19"/>
  <c r="P1329" i="19"/>
  <c r="P3079" i="19"/>
  <c r="P2743" i="19"/>
  <c r="P1197" i="19"/>
  <c r="P1631" i="19"/>
  <c r="P2706" i="19"/>
  <c r="P2215" i="19"/>
  <c r="P371" i="19"/>
  <c r="P359" i="19"/>
  <c r="P937" i="19"/>
  <c r="P2566" i="19"/>
  <c r="P1066" i="19"/>
  <c r="P1007" i="19"/>
  <c r="P1488" i="19"/>
  <c r="P3001" i="19"/>
  <c r="P516" i="19"/>
  <c r="P1883" i="19"/>
  <c r="P2659" i="19"/>
  <c r="P2543" i="19"/>
  <c r="P2562" i="19"/>
  <c r="P3393" i="19"/>
  <c r="P2287" i="19"/>
  <c r="P251" i="19"/>
  <c r="P2817" i="19"/>
  <c r="P2303" i="19"/>
  <c r="P334" i="19"/>
  <c r="P2645" i="19"/>
  <c r="P94" i="19"/>
  <c r="P3449" i="19"/>
  <c r="P962" i="19"/>
  <c r="P1283" i="19"/>
  <c r="P2876" i="19"/>
  <c r="P2119" i="19"/>
  <c r="P1169" i="19"/>
  <c r="P1943" i="19"/>
  <c r="P2421" i="19"/>
  <c r="P1431" i="19"/>
  <c r="P676" i="19"/>
  <c r="P1852" i="19"/>
  <c r="P518" i="19"/>
  <c r="P2556" i="19"/>
  <c r="P2130" i="19"/>
  <c r="P3386" i="19"/>
  <c r="P3495" i="19"/>
  <c r="P933" i="19"/>
  <c r="P1651" i="19"/>
  <c r="P2083" i="19"/>
  <c r="P358" i="19"/>
  <c r="P1793" i="19"/>
  <c r="P368" i="19"/>
  <c r="P1459" i="19"/>
  <c r="P1150" i="19"/>
  <c r="P2713" i="19"/>
  <c r="P1734" i="19"/>
  <c r="P198" i="19"/>
  <c r="P3524" i="19"/>
  <c r="P1638" i="19"/>
  <c r="P2301" i="19"/>
  <c r="P1092" i="19"/>
  <c r="P587" i="19"/>
  <c r="P1147" i="19"/>
  <c r="P217" i="19"/>
  <c r="P2518" i="19"/>
  <c r="P524" i="19"/>
  <c r="P2198" i="19"/>
  <c r="P604" i="19"/>
  <c r="P1267" i="19"/>
  <c r="P2455" i="19"/>
  <c r="P2828" i="19"/>
  <c r="P2833" i="19"/>
  <c r="P174" i="19"/>
  <c r="P632" i="19"/>
  <c r="P3337" i="19"/>
  <c r="P1962" i="19"/>
  <c r="P1844" i="19"/>
  <c r="P827" i="19"/>
  <c r="P3157" i="19"/>
  <c r="P1627" i="19"/>
  <c r="P1999" i="19"/>
  <c r="P982" i="19"/>
  <c r="P1663" i="19"/>
  <c r="P791" i="19"/>
  <c r="P175" i="19"/>
  <c r="P2291" i="19"/>
  <c r="P3242" i="19"/>
  <c r="P1129" i="19"/>
  <c r="P501" i="19"/>
  <c r="P2406" i="19"/>
  <c r="P2494" i="19"/>
  <c r="P1888" i="19"/>
  <c r="P1356" i="19"/>
  <c r="P2417" i="19"/>
  <c r="P1012" i="19"/>
  <c r="P1620" i="19"/>
  <c r="P1541" i="19"/>
  <c r="P266" i="19"/>
  <c r="P2567" i="19"/>
  <c r="P2803" i="19"/>
  <c r="P242" i="19"/>
  <c r="P2258" i="19"/>
  <c r="P1055" i="19"/>
  <c r="P508" i="19"/>
  <c r="P2551" i="19"/>
  <c r="P208" i="19"/>
  <c r="P2293" i="19"/>
  <c r="P2987" i="19"/>
  <c r="P1365" i="19"/>
  <c r="P147" i="19"/>
  <c r="P218" i="19"/>
  <c r="P2164" i="19"/>
  <c r="P491" i="19"/>
  <c r="P295" i="19"/>
  <c r="P2219" i="19"/>
  <c r="P449" i="19"/>
  <c r="P374" i="19"/>
  <c r="P159" i="19"/>
  <c r="P3131" i="19"/>
  <c r="P61" i="19"/>
  <c r="P1269" i="19"/>
  <c r="P27" i="19"/>
  <c r="P1376" i="19"/>
  <c r="P2461" i="19"/>
  <c r="P1637" i="19"/>
  <c r="P939" i="19"/>
  <c r="P1270" i="19"/>
  <c r="P1071" i="19"/>
  <c r="P2153" i="19"/>
  <c r="P1394" i="19"/>
  <c r="P2864" i="19"/>
  <c r="P3196" i="19"/>
  <c r="P2785" i="19"/>
  <c r="P2762" i="19"/>
  <c r="P1808" i="19"/>
  <c r="P1428" i="19"/>
  <c r="P984" i="19"/>
  <c r="P1993" i="19"/>
  <c r="P1710" i="19"/>
  <c r="P540" i="19"/>
  <c r="P361" i="19"/>
  <c r="P2046" i="19"/>
  <c r="P114" i="19"/>
  <c r="P2648" i="19"/>
  <c r="P1961" i="19"/>
  <c r="P1919" i="19"/>
  <c r="P3420" i="19"/>
  <c r="P406" i="19"/>
  <c r="P2916" i="19"/>
  <c r="P3540" i="19"/>
  <c r="P172" i="19"/>
  <c r="P1196" i="19"/>
  <c r="P1779" i="19"/>
  <c r="P593" i="19"/>
  <c r="P1123" i="19"/>
  <c r="P512" i="19"/>
  <c r="P921" i="19"/>
  <c r="P2856" i="19"/>
  <c r="P43" i="19"/>
  <c r="P2866" i="19"/>
  <c r="P1548" i="19"/>
  <c r="P1837" i="19"/>
  <c r="P3107" i="19"/>
  <c r="P1669" i="19"/>
  <c r="P204" i="19"/>
  <c r="P2969" i="19"/>
  <c r="P2480" i="19"/>
  <c r="P2704" i="19"/>
  <c r="P2688" i="19"/>
  <c r="P900" i="19"/>
  <c r="P2660" i="19"/>
  <c r="P2324" i="19"/>
  <c r="P1008" i="19"/>
  <c r="P2717" i="19"/>
  <c r="P2730" i="19"/>
  <c r="P3105" i="19"/>
  <c r="P3455" i="19"/>
  <c r="P1087" i="19"/>
  <c r="P2946" i="19"/>
  <c r="P571" i="19"/>
  <c r="P661" i="19"/>
  <c r="P659" i="19"/>
  <c r="P925" i="19"/>
  <c r="P2529" i="19"/>
  <c r="P2805" i="19"/>
  <c r="P3216" i="19"/>
  <c r="P2729" i="19"/>
  <c r="P3463" i="19"/>
  <c r="P1885" i="19"/>
  <c r="P2473" i="19"/>
  <c r="P2064" i="19"/>
  <c r="P3462" i="19"/>
  <c r="P1609" i="19"/>
  <c r="P2096" i="19"/>
  <c r="P2353" i="19"/>
  <c r="P787" i="19"/>
  <c r="P3144" i="19"/>
  <c r="P1299" i="19"/>
  <c r="P2134" i="19"/>
  <c r="P2595" i="19"/>
  <c r="P1717" i="19"/>
  <c r="P199" i="19"/>
  <c r="P2849" i="19"/>
  <c r="P3186" i="19"/>
  <c r="P1343" i="19"/>
  <c r="P1235" i="19"/>
  <c r="P3513" i="19"/>
  <c r="P949" i="19"/>
  <c r="P1245" i="19"/>
  <c r="P664" i="19"/>
  <c r="P2580" i="19"/>
  <c r="P3427" i="19"/>
  <c r="P2521" i="19"/>
  <c r="P1720" i="19"/>
  <c r="P439" i="19"/>
  <c r="P2346" i="19"/>
  <c r="P3341" i="19"/>
  <c r="P2989" i="19"/>
  <c r="P3356" i="19"/>
  <c r="P1318" i="19"/>
  <c r="P1581" i="19"/>
  <c r="P3027" i="19"/>
  <c r="P3281" i="19"/>
  <c r="P1476" i="19"/>
  <c r="P1230" i="19"/>
  <c r="P2964" i="19"/>
  <c r="P255" i="19"/>
  <c r="P1986" i="19"/>
  <c r="P1057" i="19"/>
  <c r="P2165" i="19"/>
  <c r="P592" i="19"/>
  <c r="P327" i="19"/>
  <c r="P1799" i="19"/>
  <c r="P595" i="19"/>
  <c r="P842" i="19"/>
  <c r="P103" i="19"/>
  <c r="P703" i="19"/>
  <c r="P2143" i="19"/>
  <c r="P2023" i="19"/>
  <c r="P1528" i="19"/>
  <c r="P3384" i="19"/>
  <c r="P3361" i="19"/>
  <c r="P691" i="19"/>
  <c r="P63" i="19"/>
  <c r="P786" i="19"/>
  <c r="P1186" i="19"/>
  <c r="P400" i="19"/>
  <c r="P801" i="19"/>
  <c r="P1606" i="19"/>
  <c r="P2320" i="19"/>
  <c r="P3335" i="19"/>
  <c r="P3177" i="19"/>
  <c r="P886" i="19"/>
  <c r="P1366" i="19"/>
  <c r="P1903" i="19"/>
  <c r="P1249" i="19"/>
  <c r="P1234" i="19"/>
  <c r="P1506" i="19"/>
  <c r="P670" i="19"/>
  <c r="P2081" i="19"/>
  <c r="P2773" i="19"/>
  <c r="P339" i="19"/>
  <c r="P2071" i="19"/>
  <c r="P547" i="19"/>
  <c r="P500" i="19"/>
  <c r="P3017" i="19"/>
  <c r="P3237" i="19"/>
  <c r="P2670" i="19"/>
  <c r="P2419" i="19"/>
  <c r="P701" i="19"/>
  <c r="P1946" i="19"/>
  <c r="P2213" i="19"/>
  <c r="P1567" i="19"/>
  <c r="P1355" i="19"/>
  <c r="P733" i="19"/>
  <c r="P1617" i="19"/>
  <c r="P3439" i="19"/>
  <c r="P2392" i="19"/>
  <c r="P1151" i="19"/>
  <c r="P3108" i="19"/>
  <c r="P1994" i="19"/>
  <c r="P1161" i="19"/>
  <c r="P2690" i="19"/>
  <c r="P1481" i="19"/>
  <c r="P3381" i="19"/>
  <c r="P783" i="19"/>
  <c r="P2458" i="19"/>
  <c r="P2167" i="19"/>
  <c r="P2481" i="19"/>
  <c r="P1439" i="19"/>
  <c r="P2151" i="19"/>
  <c r="P57" i="19"/>
  <c r="P1353" i="19"/>
  <c r="P1429" i="19"/>
  <c r="P1469" i="19"/>
  <c r="P1666" i="19"/>
  <c r="P1272" i="19"/>
  <c r="P3390" i="19"/>
  <c r="P1474" i="19"/>
  <c r="P3392" i="19"/>
  <c r="P30" i="19"/>
  <c r="P3023" i="19"/>
  <c r="P853" i="19"/>
  <c r="P2745" i="19"/>
  <c r="P3380" i="19"/>
  <c r="P1014" i="19"/>
  <c r="P3405" i="19"/>
  <c r="P3019" i="19"/>
  <c r="P304" i="19"/>
  <c r="P1925" i="19"/>
  <c r="P1038" i="19"/>
  <c r="P1111" i="19"/>
  <c r="P1928" i="19"/>
  <c r="P902" i="19"/>
  <c r="P2447" i="19"/>
  <c r="P2050" i="19"/>
  <c r="P2434" i="19"/>
  <c r="P468" i="19"/>
  <c r="P2067" i="19"/>
  <c r="P1699" i="19"/>
  <c r="P782" i="19"/>
  <c r="P3471" i="19"/>
  <c r="P877" i="19"/>
  <c r="P534" i="19"/>
  <c r="P1777" i="19"/>
  <c r="P616" i="19"/>
  <c r="P1893" i="19"/>
  <c r="P1248" i="19"/>
  <c r="P1702" i="19"/>
  <c r="P482" i="19"/>
  <c r="P1059" i="19"/>
  <c r="P1136" i="19"/>
  <c r="P694" i="19"/>
  <c r="P707" i="19"/>
  <c r="P895" i="19"/>
  <c r="P2883" i="19"/>
  <c r="P651" i="19"/>
  <c r="P605" i="19"/>
  <c r="P1942" i="19"/>
  <c r="P828" i="19"/>
  <c r="P3072" i="19"/>
  <c r="P2560" i="19"/>
  <c r="P1472" i="19"/>
  <c r="P2039" i="19"/>
  <c r="P100" i="19"/>
  <c r="P1911" i="19"/>
  <c r="P161" i="19"/>
  <c r="P477" i="19"/>
  <c r="P1018" i="19"/>
  <c r="P1223" i="19"/>
  <c r="P1732" i="19"/>
  <c r="P2689" i="19"/>
  <c r="P3078" i="19"/>
  <c r="P1655" i="19"/>
  <c r="P3526" i="19"/>
  <c r="P1160" i="19"/>
  <c r="P420" i="19"/>
  <c r="P3421" i="19"/>
  <c r="P631" i="19"/>
  <c r="P229" i="19"/>
  <c r="P2621" i="19"/>
  <c r="P3059" i="19"/>
  <c r="P459" i="19"/>
  <c r="P644" i="19"/>
  <c r="P2460" i="19"/>
  <c r="P2084" i="19"/>
  <c r="P289" i="19"/>
  <c r="P549" i="19"/>
  <c r="P1573" i="19"/>
  <c r="P1838" i="19"/>
  <c r="P3318" i="19"/>
  <c r="P3126" i="19"/>
  <c r="P3149" i="19"/>
  <c r="P110" i="19"/>
  <c r="P1266" i="19"/>
  <c r="P3000" i="19"/>
  <c r="P1068" i="19"/>
  <c r="P2825" i="19"/>
  <c r="P1121" i="19"/>
  <c r="P3293" i="19"/>
  <c r="P3310" i="19"/>
  <c r="P2533" i="19"/>
  <c r="P3074" i="19"/>
  <c r="P1910" i="19"/>
  <c r="P3024" i="19"/>
  <c r="P446" i="19"/>
  <c r="P264" i="19"/>
  <c r="P2446" i="19"/>
  <c r="P574" i="19"/>
  <c r="P1096" i="19"/>
  <c r="P2056" i="19"/>
  <c r="P2613" i="19"/>
  <c r="P2814" i="19"/>
  <c r="P360" i="19"/>
  <c r="P1604" i="19"/>
  <c r="P1668" i="19"/>
  <c r="P2686" i="19"/>
  <c r="P730" i="19"/>
  <c r="P2468" i="19"/>
  <c r="P909" i="19"/>
  <c r="P2239" i="19"/>
  <c r="P1368" i="19"/>
  <c r="P2241" i="19"/>
  <c r="P387" i="19"/>
  <c r="P3274" i="19"/>
  <c r="P756" i="19"/>
  <c r="P897" i="19"/>
  <c r="P1804" i="19"/>
  <c r="P1812" i="19"/>
  <c r="P2784" i="19"/>
  <c r="P3073" i="19"/>
  <c r="P2101" i="19"/>
  <c r="P881" i="19"/>
  <c r="P143" i="19"/>
  <c r="P2369" i="19"/>
  <c r="P851" i="19"/>
  <c r="P471" i="19"/>
  <c r="P405" i="19"/>
  <c r="P291" i="19"/>
  <c r="P1870" i="19"/>
  <c r="P1772" i="19"/>
  <c r="P3154" i="19"/>
  <c r="P383" i="19"/>
  <c r="P1185" i="19"/>
  <c r="P2416" i="19"/>
  <c r="P918" i="19"/>
  <c r="P2938" i="19"/>
  <c r="P3428" i="19"/>
  <c r="P999" i="19"/>
  <c r="P2323" i="19"/>
  <c r="P1274" i="19"/>
  <c r="P2822" i="19"/>
  <c r="P1362" i="19"/>
  <c r="P1200" i="19"/>
  <c r="P388" i="19"/>
  <c r="P2601" i="19"/>
  <c r="P105" i="19"/>
  <c r="P158" i="19"/>
  <c r="P1568" i="19"/>
  <c r="P879" i="19"/>
  <c r="P1991" i="19"/>
  <c r="P298" i="19"/>
  <c r="P1188" i="19"/>
  <c r="P1593" i="19"/>
  <c r="P2010" i="19"/>
  <c r="P1526" i="19"/>
  <c r="P1093" i="19"/>
  <c r="P3030" i="19"/>
  <c r="P1332" i="19"/>
  <c r="P2839" i="19"/>
  <c r="P2626" i="19"/>
  <c r="P2653" i="19"/>
  <c r="P2196" i="19"/>
  <c r="P1083" i="19"/>
  <c r="P1325" i="19"/>
  <c r="P1952" i="19"/>
  <c r="P3244" i="19"/>
  <c r="P643" i="19"/>
  <c r="P1390" i="19"/>
  <c r="P2715" i="19"/>
  <c r="P2622" i="19"/>
  <c r="P2898" i="19"/>
  <c r="P1774" i="19"/>
  <c r="P1382" i="19"/>
  <c r="P2174" i="19"/>
  <c r="P1554" i="19"/>
  <c r="P1180" i="19"/>
  <c r="P68" i="19"/>
  <c r="P618" i="19"/>
  <c r="P1891" i="19"/>
  <c r="P2999" i="19"/>
  <c r="P1853" i="19"/>
  <c r="P3036" i="19"/>
  <c r="P1621" i="19"/>
  <c r="P195" i="19"/>
  <c r="P1515" i="19"/>
  <c r="P3305" i="19"/>
  <c r="P1552" i="19"/>
  <c r="P1835" i="19"/>
  <c r="P2592" i="19"/>
  <c r="P1524" i="19"/>
  <c r="P1553" i="19"/>
  <c r="P1690" i="19"/>
  <c r="P957" i="19"/>
  <c r="P1492" i="19"/>
  <c r="P458" i="19"/>
  <c r="P3284" i="19"/>
  <c r="P637" i="19"/>
  <c r="P1884" i="19"/>
  <c r="P848" i="19"/>
  <c r="P1104" i="19"/>
  <c r="P831" i="19"/>
  <c r="P2693" i="19"/>
  <c r="P3431" i="19"/>
  <c r="P1117" i="19"/>
  <c r="P766" i="19"/>
  <c r="P1686" i="19"/>
  <c r="P1661" i="19"/>
  <c r="P2044" i="19"/>
  <c r="P2960" i="19"/>
  <c r="P1700" i="19"/>
  <c r="P1902" i="19"/>
  <c r="P3034" i="19"/>
  <c r="P1561" i="19"/>
  <c r="P3506" i="19"/>
  <c r="P1503" i="19"/>
  <c r="P3416" i="19"/>
  <c r="P2954" i="19"/>
  <c r="P166" i="19"/>
  <c r="P1760" i="19"/>
  <c r="P2820" i="19"/>
  <c r="P3268" i="19"/>
  <c r="P2573" i="19"/>
  <c r="P2344" i="19"/>
  <c r="P2827" i="19"/>
  <c r="P1856" i="19"/>
  <c r="P979" i="19"/>
  <c r="P1195" i="19"/>
  <c r="P2487" i="19"/>
  <c r="P273" i="19"/>
  <c r="P3039" i="19"/>
  <c r="P1173" i="19"/>
  <c r="P197" i="19"/>
  <c r="P335" i="19"/>
  <c r="P3183" i="19"/>
  <c r="P2629" i="19"/>
  <c r="P948" i="19"/>
  <c r="P976" i="19"/>
  <c r="P3215" i="19"/>
  <c r="P1521" i="19"/>
  <c r="P331" i="19"/>
  <c r="P494" i="19"/>
  <c r="P2327" i="19"/>
  <c r="P274" i="19"/>
  <c r="P29" i="19"/>
  <c r="P731" i="19"/>
  <c r="P2147" i="19"/>
  <c r="P2221" i="19"/>
  <c r="P3162" i="19"/>
  <c r="P1063" i="19"/>
  <c r="P2278" i="19"/>
  <c r="P2555" i="19"/>
  <c r="P768" i="19"/>
  <c r="P22" i="19"/>
  <c r="P2309" i="19"/>
  <c r="P2684" i="19"/>
  <c r="P555" i="19"/>
  <c r="P2319" i="19"/>
  <c r="P2471" i="19"/>
  <c r="P2201" i="19"/>
  <c r="P722" i="19"/>
  <c r="P1162" i="19"/>
  <c r="P3203" i="19"/>
  <c r="P956" i="19"/>
  <c r="P1364" i="19"/>
  <c r="P989" i="19"/>
  <c r="P2897" i="19"/>
  <c r="P1696" i="19"/>
  <c r="P2072" i="19"/>
  <c r="P2092" i="19"/>
  <c r="P2006" i="19"/>
  <c r="P3009" i="19"/>
  <c r="P1665" i="19"/>
  <c r="P3012" i="19"/>
  <c r="P294" i="19"/>
  <c r="P278" i="19"/>
  <c r="P2295" i="19"/>
  <c r="P1176" i="19"/>
  <c r="P1754" i="19"/>
  <c r="P1163" i="19"/>
  <c r="P2680" i="19"/>
  <c r="P160" i="19"/>
  <c r="P633" i="19"/>
  <c r="P3213" i="19"/>
  <c r="P3233" i="19"/>
  <c r="P625" i="19"/>
  <c r="P2433" i="19"/>
  <c r="P884" i="19"/>
  <c r="P1913" i="19"/>
  <c r="P286" i="19"/>
  <c r="P342" i="19"/>
  <c r="P1371" i="19"/>
  <c r="P154" i="19"/>
  <c r="P2978" i="19"/>
  <c r="P2574" i="19"/>
  <c r="P2542" i="19"/>
  <c r="P2043" i="19"/>
  <c r="P1363" i="19"/>
  <c r="P2541" i="19"/>
  <c r="P920" i="19"/>
  <c r="P2029" i="19"/>
  <c r="P3197" i="19"/>
  <c r="P1959" i="19"/>
  <c r="P689" i="19"/>
  <c r="P2462" i="19"/>
  <c r="P3496" i="19"/>
  <c r="P1319" i="19"/>
  <c r="P2284" i="19"/>
  <c r="P994" i="19"/>
  <c r="P3434" i="19"/>
  <c r="P3285" i="19"/>
  <c r="P2452" i="19"/>
  <c r="P2269" i="19"/>
  <c r="P2483" i="19"/>
  <c r="P3167" i="19"/>
  <c r="P1015" i="19"/>
  <c r="P3243" i="19"/>
  <c r="P3456" i="19"/>
  <c r="P1679" i="19"/>
  <c r="P290" i="19"/>
  <c r="P1653" i="19"/>
  <c r="P1752" i="19"/>
  <c r="P917" i="19"/>
  <c r="P379" i="19"/>
  <c r="P430" i="19"/>
  <c r="P993" i="19"/>
  <c r="P2457" i="19"/>
  <c r="P2049" i="19"/>
  <c r="P951" i="19"/>
  <c r="P1857" i="19"/>
  <c r="P538" i="19"/>
  <c r="P1466" i="19"/>
  <c r="P194" i="19"/>
  <c r="P1964" i="19"/>
  <c r="P2568" i="19"/>
  <c r="P2048" i="19"/>
  <c r="P2557" i="19"/>
  <c r="P3241" i="19"/>
  <c r="P2370" i="19"/>
  <c r="P2597" i="19"/>
  <c r="P1992" i="19"/>
  <c r="P1949" i="19"/>
  <c r="P2967" i="19"/>
  <c r="P1393" i="19"/>
  <c r="P3489" i="19"/>
  <c r="P2385" i="19"/>
  <c r="P2202" i="19"/>
  <c r="P924" i="19"/>
  <c r="P125" i="19"/>
  <c r="P3008" i="19"/>
  <c r="P725" i="19"/>
  <c r="P1572" i="19"/>
  <c r="P856" i="19"/>
  <c r="P2176" i="19"/>
  <c r="P1099" i="19"/>
  <c r="P2554" i="19"/>
  <c r="P1792" i="19"/>
  <c r="P2172" i="19"/>
  <c r="P210" i="19"/>
  <c r="P572" i="19"/>
  <c r="P2940" i="19"/>
  <c r="P1137" i="19"/>
  <c r="P1193" i="19"/>
  <c r="P2677" i="19"/>
  <c r="P2148" i="19"/>
  <c r="P350" i="19"/>
  <c r="P427" i="19"/>
  <c r="P3266" i="19"/>
  <c r="P2180" i="19"/>
  <c r="P654" i="19"/>
  <c r="P1342" i="19"/>
  <c r="P2009" i="19"/>
  <c r="P243" i="19"/>
  <c r="P1924" i="19"/>
  <c r="P929" i="19"/>
  <c r="P1881" i="19"/>
  <c r="P2667" i="19"/>
  <c r="P3365" i="19"/>
  <c r="P2838" i="19"/>
  <c r="P779" i="19"/>
  <c r="P1817" i="19"/>
  <c r="P2155" i="19"/>
  <c r="P1800" i="19"/>
  <c r="P1236" i="19"/>
  <c r="P272" i="19"/>
  <c r="P1082" i="19"/>
  <c r="P2360" i="19"/>
  <c r="P19" i="19"/>
  <c r="P1124" i="19"/>
  <c r="P1537" i="19"/>
  <c r="P2920" i="19"/>
  <c r="P2476" i="19"/>
  <c r="P3525" i="19"/>
  <c r="P410" i="19"/>
  <c r="P3070" i="19"/>
  <c r="P3171" i="19"/>
  <c r="P2036" i="19"/>
  <c r="P2189" i="19"/>
  <c r="P903" i="19"/>
  <c r="P2365" i="19"/>
  <c r="P3031" i="19"/>
  <c r="P1361" i="19"/>
  <c r="P3062" i="19"/>
  <c r="P3279" i="19"/>
  <c r="P3374" i="19"/>
  <c r="P539" i="19"/>
  <c r="P92" i="19"/>
  <c r="P448" i="19"/>
  <c r="P1213" i="19"/>
  <c r="P1168" i="19"/>
  <c r="P3151" i="19"/>
  <c r="P700" i="19"/>
  <c r="P3200" i="19"/>
  <c r="P1039" i="19"/>
  <c r="P1042" i="19"/>
  <c r="P2372" i="19"/>
  <c r="P2302" i="19"/>
  <c r="P1547" i="19"/>
  <c r="P2935" i="19"/>
  <c r="P241" i="19"/>
  <c r="P1823" i="19"/>
  <c r="P3297" i="19"/>
  <c r="P1276" i="19"/>
  <c r="P2277" i="19"/>
  <c r="P646" i="19"/>
  <c r="P102" i="19"/>
  <c r="P1791" i="19"/>
  <c r="P506" i="19"/>
  <c r="P2104" i="19"/>
  <c r="P1386" i="19"/>
  <c r="P77" i="19"/>
  <c r="P453" i="19"/>
  <c r="P3324" i="19"/>
  <c r="P467" i="19"/>
  <c r="P804" i="19"/>
  <c r="P2515" i="19"/>
  <c r="P855" i="19"/>
  <c r="P1601" i="19"/>
  <c r="P380" i="19"/>
  <c r="P742" i="19"/>
  <c r="P1003" i="19"/>
  <c r="P2608" i="19"/>
  <c r="P1757" i="19"/>
  <c r="P1767" i="19"/>
  <c r="P2872" i="19"/>
  <c r="P2806" i="19"/>
  <c r="P2244" i="19"/>
  <c r="P931" i="19"/>
  <c r="P938" i="19"/>
  <c r="P106" i="19"/>
  <c r="P85" i="19"/>
  <c r="P2299" i="19"/>
  <c r="P2594" i="19"/>
  <c r="P3411" i="19"/>
  <c r="P2699" i="19"/>
  <c r="P611" i="19"/>
  <c r="P3119" i="19"/>
  <c r="P472" i="19"/>
  <c r="P1646" i="19"/>
  <c r="P996" i="19"/>
  <c r="P1971" i="19"/>
  <c r="P3368" i="19"/>
  <c r="P2524" i="19"/>
  <c r="P81" i="19"/>
  <c r="P1595" i="19"/>
  <c r="P3510" i="19"/>
  <c r="P1729" i="19"/>
  <c r="P1056" i="19"/>
  <c r="P863" i="19"/>
  <c r="P2882" i="19"/>
  <c r="P1040" i="19"/>
  <c r="P3083" i="19"/>
  <c r="P3138" i="19"/>
  <c r="P788" i="19"/>
  <c r="P2609" i="19"/>
  <c r="P2811" i="19"/>
  <c r="P1216" i="19"/>
  <c r="P1307" i="19"/>
  <c r="P3143" i="19"/>
  <c r="P1414" i="19"/>
  <c r="P3329" i="19"/>
  <c r="P2612" i="19"/>
  <c r="P1089" i="19"/>
  <c r="P2117" i="19"/>
  <c r="P1341" i="19"/>
  <c r="P2197" i="19"/>
  <c r="P830" i="19"/>
  <c r="P3547" i="19"/>
  <c r="P2654" i="19"/>
  <c r="P2341" i="19"/>
  <c r="P2003" i="19"/>
  <c r="P3205" i="19"/>
  <c r="P1904" i="19"/>
  <c r="P3229" i="19"/>
  <c r="P3474" i="19"/>
  <c r="P3406" i="19"/>
  <c r="P1004" i="19"/>
  <c r="P1740" i="19"/>
  <c r="P96" i="19"/>
  <c r="P1498" i="19"/>
  <c r="P1618" i="19"/>
  <c r="P2065" i="19"/>
  <c r="P1605" i="19"/>
  <c r="P234" i="19"/>
  <c r="P2788" i="19"/>
  <c r="P71" i="19"/>
  <c r="P1184" i="19"/>
  <c r="P3464" i="19"/>
  <c r="P275" i="19"/>
  <c r="P2250" i="19"/>
  <c r="P2027" i="19"/>
  <c r="P1377" i="19"/>
  <c r="P64" i="19"/>
  <c r="P3014" i="19"/>
  <c r="P1255" i="19"/>
  <c r="P2879" i="19"/>
  <c r="P3016" i="19"/>
  <c r="P60" i="19"/>
  <c r="P3170" i="19"/>
  <c r="P336" i="19"/>
  <c r="P3015" i="19"/>
  <c r="P2834" i="19"/>
  <c r="P2812" i="19"/>
  <c r="P1085" i="19"/>
  <c r="P671" i="19"/>
  <c r="P2132" i="19"/>
  <c r="P3531" i="19"/>
  <c r="P2695" i="19"/>
  <c r="P2966" i="19"/>
  <c r="P1628" i="19"/>
  <c r="P2230" i="19"/>
  <c r="P455" i="19"/>
  <c r="P1425" i="19"/>
  <c r="P966" i="19"/>
  <c r="P2639" i="19"/>
  <c r="P1872" i="19"/>
  <c r="P3499" i="19"/>
  <c r="P1815" i="19"/>
  <c r="P1684" i="19"/>
  <c r="P1918" i="19"/>
  <c r="P1484" i="19"/>
  <c r="P1955" i="19"/>
  <c r="P542" i="19"/>
  <c r="P2502" i="19"/>
  <c r="P769" i="19"/>
  <c r="P820" i="19"/>
  <c r="P1452" i="19"/>
  <c r="P2611" i="19"/>
  <c r="P589" i="19"/>
  <c r="P2387" i="19"/>
  <c r="P3398" i="19"/>
  <c r="P2598" i="19"/>
  <c r="P1388" i="19"/>
  <c r="P2619" i="19"/>
  <c r="P2547" i="19"/>
  <c r="P3259" i="19"/>
  <c r="P3299" i="19"/>
  <c r="P3057" i="19"/>
  <c r="P1869" i="19"/>
  <c r="P2933" i="19"/>
  <c r="P1624" i="19"/>
  <c r="P1323" i="19"/>
  <c r="P398" i="19"/>
  <c r="P3282" i="19"/>
  <c r="P2242" i="19"/>
  <c r="P324" i="19"/>
  <c r="P1782" i="19"/>
  <c r="P2535" i="19"/>
  <c r="P1005" i="19"/>
  <c r="P178" i="19"/>
  <c r="P2891" i="19"/>
  <c r="P297" i="19"/>
  <c r="P238" i="19"/>
  <c r="P1511" i="19"/>
  <c r="P2682" i="19"/>
  <c r="P922" i="19"/>
  <c r="P1559" i="19"/>
  <c r="P481" i="19"/>
  <c r="P1718" i="19"/>
  <c r="P688" i="19"/>
  <c r="P3112" i="19"/>
  <c r="P2772" i="19"/>
  <c r="P2106" i="19"/>
  <c r="P469" i="19"/>
  <c r="P1373" i="19"/>
  <c r="P3061" i="19"/>
  <c r="P460" i="19"/>
  <c r="P1574" i="19"/>
  <c r="P1423" i="19"/>
  <c r="P3509" i="19"/>
  <c r="P247" i="19"/>
  <c r="P2224" i="19"/>
  <c r="P2523" i="19"/>
  <c r="P915" i="19"/>
  <c r="P1408" i="19"/>
  <c r="P1282" i="19"/>
  <c r="P2364" i="19"/>
  <c r="P1389" i="19"/>
  <c r="P1998" i="19"/>
  <c r="P3159" i="19"/>
  <c r="P578" i="19"/>
  <c r="P2507" i="19"/>
  <c r="P2225" i="19"/>
  <c r="P580" i="19"/>
  <c r="P1157" i="19"/>
  <c r="P181" i="19"/>
  <c r="P1486" i="19"/>
  <c r="P2511" i="19"/>
  <c r="P2731" i="19"/>
  <c r="P3407" i="19"/>
  <c r="P747" i="19"/>
  <c r="P1253" i="19"/>
  <c r="P58" i="19"/>
  <c r="P1220" i="19"/>
  <c r="P1966" i="19"/>
  <c r="P2463" i="19"/>
  <c r="P3542" i="19"/>
  <c r="P2183" i="19"/>
  <c r="P1239" i="19"/>
  <c r="P3054" i="19"/>
  <c r="P139" i="19"/>
  <c r="P2236" i="19"/>
  <c r="P3221" i="19"/>
  <c r="P1745" i="19"/>
  <c r="P3290" i="19"/>
  <c r="P2855" i="19"/>
  <c r="P2759" i="19"/>
  <c r="P490" i="19"/>
  <c r="P520" i="19"/>
  <c r="P1351" i="19"/>
  <c r="P2060" i="19"/>
  <c r="P3252" i="19"/>
  <c r="P2721" i="19"/>
  <c r="P2051" i="19"/>
  <c r="P2874" i="19"/>
  <c r="P2098" i="19"/>
  <c r="P456" i="19"/>
  <c r="P2783" i="19"/>
  <c r="P1976" i="19"/>
  <c r="P923" i="19"/>
  <c r="P25" i="19"/>
  <c r="P992" i="19"/>
  <c r="P1074" i="19"/>
  <c r="P2912" i="19"/>
  <c r="P1202" i="19"/>
  <c r="P256" i="19"/>
  <c r="P2909" i="19"/>
  <c r="P1142" i="19"/>
  <c r="P1152" i="19"/>
  <c r="P454" i="19"/>
  <c r="P3515" i="19"/>
  <c r="P1510" i="19"/>
  <c r="P276" i="19"/>
  <c r="P2298" i="19"/>
  <c r="P2873" i="19"/>
  <c r="P3092" i="19"/>
  <c r="P3028" i="19"/>
  <c r="P1657" i="19"/>
  <c r="P3084" i="19"/>
  <c r="P1938" i="19"/>
  <c r="P650" i="19"/>
  <c r="P799" i="19"/>
  <c r="P3402" i="19"/>
  <c r="P3178" i="19"/>
  <c r="P2054" i="19"/>
  <c r="P3487" i="19"/>
  <c r="P1037" i="19"/>
  <c r="P2973" i="19"/>
  <c r="P529" i="19"/>
  <c r="P1882" i="19"/>
  <c r="P2218" i="19"/>
  <c r="P3161" i="19"/>
  <c r="P2526" i="19"/>
  <c r="P3193" i="19"/>
  <c r="P732" i="19"/>
  <c r="P1443" i="19"/>
  <c r="P3093" i="19"/>
  <c r="P62" i="19"/>
  <c r="P268" i="19"/>
  <c r="P3413" i="19"/>
  <c r="P2478" i="19"/>
  <c r="P3102" i="19"/>
  <c r="P2683" i="19"/>
  <c r="P776" i="19"/>
  <c r="P2168" i="19"/>
  <c r="P2063" i="19"/>
  <c r="P2217" i="19"/>
  <c r="P466" i="19"/>
  <c r="P693" i="19"/>
  <c r="P2561" i="19"/>
  <c r="P3529" i="19"/>
  <c r="P1444" i="19"/>
  <c r="P1454" i="19"/>
  <c r="P685" i="19"/>
  <c r="P1801" i="19"/>
  <c r="P3348" i="19"/>
  <c r="P2338" i="19"/>
  <c r="P1652" i="19"/>
  <c r="P1467" i="19"/>
  <c r="P570" i="19"/>
  <c r="P3076" i="19"/>
  <c r="P2150" i="19"/>
  <c r="P1149" i="19"/>
  <c r="P1199" i="19"/>
  <c r="P617" i="19"/>
  <c r="P3101" i="19"/>
  <c r="P3537" i="19"/>
  <c r="P2965" i="19"/>
  <c r="P3433" i="19"/>
  <c r="P753" i="19"/>
  <c r="P3169" i="19"/>
  <c r="P2228" i="19"/>
  <c r="P829" i="19"/>
  <c r="P1306" i="19"/>
  <c r="P1584" i="19"/>
  <c r="P2449" i="19"/>
  <c r="P1984" i="19"/>
  <c r="P3366" i="19"/>
  <c r="P1672" i="19"/>
  <c r="P1713" i="19"/>
  <c r="P495" i="19"/>
  <c r="P750" i="19"/>
  <c r="P1648" i="19"/>
  <c r="P3370" i="19"/>
  <c r="P246" i="19"/>
  <c r="P912" i="19"/>
  <c r="P541" i="19"/>
  <c r="P1434" i="19"/>
  <c r="P1032" i="19"/>
  <c r="P2211" i="19"/>
  <c r="P2234" i="19"/>
  <c r="P3409" i="19"/>
  <c r="P2011" i="19"/>
  <c r="P2391" i="19"/>
  <c r="P1940" i="19"/>
  <c r="P1978" i="19"/>
  <c r="P1794" i="19"/>
  <c r="P1153" i="19"/>
  <c r="P2867" i="19"/>
  <c r="P1471" i="19"/>
  <c r="P120" i="19"/>
  <c r="P1642" i="19"/>
  <c r="P1250" i="19"/>
  <c r="P1635" i="19"/>
  <c r="P599" i="19"/>
  <c r="P852" i="19"/>
  <c r="P2929" i="19"/>
  <c r="P116" i="19"/>
  <c r="P2450" i="19"/>
  <c r="P3038" i="19"/>
  <c r="P313" i="19"/>
  <c r="P2985" i="19"/>
  <c r="P3185" i="19"/>
  <c r="P202" i="19"/>
  <c r="P128" i="19"/>
  <c r="P2005" i="19"/>
  <c r="P129" i="19"/>
  <c r="P2415" i="19"/>
  <c r="P535" i="19"/>
  <c r="P2628" i="19"/>
  <c r="P2379" i="19"/>
  <c r="P1284" i="19"/>
  <c r="P1308" i="19"/>
  <c r="P220" i="19"/>
  <c r="P2596" i="19"/>
  <c r="P2144" i="19"/>
  <c r="P2734" i="19"/>
  <c r="P2600" i="19"/>
  <c r="P348" i="19"/>
  <c r="P1397" i="19"/>
  <c r="P226" i="19"/>
  <c r="P545" i="19"/>
  <c r="P3117" i="19"/>
  <c r="P3232" i="19"/>
  <c r="P746" i="19"/>
  <c r="P1658" i="19"/>
  <c r="P1189" i="19"/>
  <c r="P1708" i="19"/>
  <c r="P832" i="19"/>
  <c r="P680" i="19"/>
  <c r="P1288" i="19"/>
  <c r="P461" i="19"/>
  <c r="P2755" i="19"/>
  <c r="P2400" i="19"/>
  <c r="P2110" i="19"/>
  <c r="P2336" i="19"/>
  <c r="P1535" i="19"/>
  <c r="P3546" i="19"/>
  <c r="P3133" i="19"/>
  <c r="P2305" i="19"/>
  <c r="P1741" i="19"/>
  <c r="P1987" i="19"/>
  <c r="P279" i="19"/>
  <c r="P2326" i="19"/>
  <c r="P1965" i="19"/>
  <c r="P3231" i="19"/>
  <c r="P2105" i="19"/>
  <c r="P681" i="19"/>
  <c r="P523" i="19"/>
  <c r="P1302" i="19"/>
  <c r="P1858" i="19"/>
  <c r="P751" i="19"/>
  <c r="P511" i="19"/>
  <c r="P48" i="19"/>
  <c r="P1455" i="19"/>
  <c r="P3207" i="19"/>
  <c r="P1458" i="19"/>
  <c r="P2382" i="19"/>
  <c r="P3482" i="19"/>
  <c r="P1285" i="19"/>
  <c r="P1597" i="19"/>
  <c r="P1251" i="19"/>
  <c r="P216" i="19"/>
  <c r="P3429" i="19"/>
  <c r="P1181" i="19"/>
  <c r="P3104" i="19"/>
  <c r="P668" i="19"/>
  <c r="P1809" i="19"/>
  <c r="P1585" i="19"/>
  <c r="P629" i="19"/>
  <c r="P2394" i="19"/>
  <c r="P1886" i="19"/>
  <c r="P1834" i="19"/>
  <c r="P1864" i="19"/>
  <c r="P2722" i="19"/>
  <c r="P1210" i="19"/>
  <c r="P2368" i="19"/>
  <c r="P2435" i="19"/>
  <c r="P1673" i="19"/>
  <c r="P2736" i="19"/>
  <c r="P365" i="19"/>
  <c r="P2325" i="19"/>
  <c r="P1607" i="19"/>
  <c r="P898" i="19"/>
  <c r="P1768" i="19"/>
  <c r="P3522" i="19"/>
  <c r="P3494" i="19"/>
  <c r="P2774" i="19"/>
  <c r="P3018" i="19"/>
  <c r="P837" i="19"/>
  <c r="P1570" i="19"/>
  <c r="P1736" i="19"/>
  <c r="P943" i="19"/>
  <c r="P1182" i="19"/>
  <c r="P2607" i="19"/>
  <c r="P941" i="19"/>
  <c r="P366" i="19"/>
  <c r="P1916" i="19"/>
  <c r="P1887" i="19"/>
  <c r="P3521" i="19"/>
  <c r="P1830" i="19"/>
  <c r="P3539" i="19"/>
  <c r="P3082" i="19"/>
  <c r="P1703" i="19"/>
  <c r="P1783" i="19"/>
  <c r="P3234" i="19"/>
  <c r="P1304" i="19"/>
  <c r="P808" i="19"/>
  <c r="P3044" i="19"/>
  <c r="P1753" i="19"/>
  <c r="P636" i="19"/>
  <c r="P3339" i="19"/>
  <c r="P3246" i="19"/>
  <c r="P2080" i="19"/>
  <c r="P423" i="19"/>
  <c r="P1375" i="19"/>
  <c r="P793" i="19"/>
  <c r="P2016" i="19"/>
  <c r="P259" i="19"/>
  <c r="P3511" i="19"/>
  <c r="P1501" i="19"/>
  <c r="P474" i="19"/>
  <c r="P679" i="19"/>
  <c r="P3340" i="19"/>
  <c r="P1776" i="19"/>
  <c r="P1556" i="19"/>
  <c r="P221" i="19"/>
  <c r="P479" i="19"/>
  <c r="P1424" i="19"/>
  <c r="P2443" i="19"/>
  <c r="P1495" i="19"/>
  <c r="P2705" i="19"/>
  <c r="P1206" i="19"/>
  <c r="P821" i="19"/>
  <c r="P2331" i="19"/>
  <c r="P551" i="19"/>
  <c r="P3040" i="19"/>
  <c r="P1643" i="19"/>
  <c r="P894" i="19"/>
  <c r="P1671" i="19"/>
  <c r="P2260" i="19"/>
  <c r="P370" i="19"/>
  <c r="P567" i="19"/>
  <c r="P1749" i="19"/>
  <c r="P1336" i="19"/>
  <c r="P1582" i="19"/>
  <c r="P2118" i="19"/>
  <c r="P2726" i="19"/>
  <c r="P2614" i="19"/>
  <c r="P2777" i="19"/>
  <c r="P1281" i="19"/>
  <c r="P2932" i="19"/>
  <c r="P1563" i="19"/>
  <c r="P1543" i="19"/>
  <c r="P2380" i="19"/>
  <c r="P258" i="19"/>
  <c r="P1564" i="19"/>
  <c r="P2540" i="19"/>
  <c r="P3291" i="19"/>
  <c r="P2024" i="19"/>
  <c r="P2778" i="19"/>
  <c r="P165" i="19"/>
  <c r="P1148" i="19"/>
  <c r="P2737" i="19"/>
  <c r="P1383" i="19"/>
  <c r="P3351" i="19"/>
  <c r="P1333" i="19"/>
  <c r="P1849" i="19"/>
  <c r="P1954" i="19"/>
  <c r="P2830" i="19"/>
  <c r="P382" i="19"/>
  <c r="P3304" i="19"/>
  <c r="P2707" i="19"/>
  <c r="P1922" i="19"/>
  <c r="P95" i="19"/>
  <c r="P310" i="19"/>
  <c r="P326" i="19"/>
  <c r="P3385" i="19"/>
  <c r="P2359" i="19"/>
  <c r="P1156" i="19"/>
  <c r="P1352" i="19"/>
  <c r="P1533" i="19"/>
  <c r="P660" i="19"/>
  <c r="P1737" i="19"/>
  <c r="P72" i="19"/>
  <c r="P180" i="19"/>
  <c r="P2956" i="19"/>
  <c r="P2875" i="19"/>
  <c r="P1278" i="19"/>
  <c r="P565" i="19"/>
  <c r="P1761" i="19"/>
  <c r="P1863" i="19"/>
  <c r="P3113" i="19"/>
  <c r="P1558" i="19"/>
  <c r="P2724" i="19"/>
  <c r="P50" i="19"/>
  <c r="P1155" i="19"/>
  <c r="P2362" i="19"/>
  <c r="P3550" i="19"/>
  <c r="P528" i="19"/>
  <c r="P3199" i="19"/>
  <c r="P960" i="19"/>
  <c r="P878" i="19"/>
  <c r="P3473" i="19"/>
  <c r="P2994" i="19"/>
  <c r="P522" i="19"/>
  <c r="P3476" i="19"/>
  <c r="P2214" i="19"/>
  <c r="P1847" i="19"/>
  <c r="P421" i="19"/>
  <c r="P189" i="19"/>
  <c r="P3280" i="19"/>
  <c r="P1432" i="19"/>
  <c r="P835" i="19"/>
  <c r="P3286" i="19"/>
  <c r="P1411" i="19"/>
  <c r="P2984" i="19"/>
  <c r="P126" i="19"/>
  <c r="P2798" i="19"/>
  <c r="P3549" i="19"/>
  <c r="P911" i="19"/>
  <c r="P225" i="19"/>
  <c r="P3026" i="19"/>
  <c r="P1464" i="19"/>
  <c r="P3430" i="19"/>
  <c r="P1463" i="19"/>
  <c r="P1286" i="19"/>
  <c r="P2800" i="19"/>
  <c r="P2397" i="19"/>
  <c r="P2257" i="19"/>
  <c r="P1273" i="19"/>
  <c r="P814" i="19"/>
  <c r="P299" i="19"/>
  <c r="P3155" i="19"/>
  <c r="P940" i="19"/>
  <c r="P1681" i="19"/>
  <c r="P3055" i="19"/>
  <c r="P566" i="19"/>
  <c r="P876" i="19"/>
  <c r="P3320" i="19"/>
  <c r="P1035" i="19"/>
  <c r="P203" i="19"/>
  <c r="P1078" i="19"/>
  <c r="P2961" i="19"/>
  <c r="P2962" i="19"/>
  <c r="P40" i="19"/>
  <c r="P543" i="19"/>
  <c r="P986" i="19"/>
  <c r="P1716" i="19"/>
  <c r="P667" i="19"/>
  <c r="P184" i="19"/>
  <c r="P2617" i="19"/>
  <c r="P2716" i="19"/>
  <c r="P3400" i="19"/>
  <c r="P2409" i="19"/>
  <c r="P947" i="19"/>
  <c r="P1846" i="19"/>
  <c r="P683" i="19"/>
  <c r="P1097" i="19"/>
  <c r="P2280" i="19"/>
  <c r="P2376" i="19"/>
  <c r="P3397" i="19"/>
  <c r="P3308" i="19"/>
  <c r="P1321" i="19"/>
  <c r="P3096" i="19"/>
  <c r="P1865" i="19"/>
  <c r="P1649" i="19"/>
  <c r="P3120" i="19"/>
  <c r="P438" i="19"/>
  <c r="P3152" i="19"/>
  <c r="P2821" i="19"/>
  <c r="P3077" i="19"/>
  <c r="P1634" i="19"/>
  <c r="P3371" i="19"/>
  <c r="P634" i="19"/>
  <c r="P774" i="19"/>
  <c r="P3208" i="19"/>
  <c r="P2539" i="19"/>
  <c r="P1636" i="19"/>
  <c r="P1316" i="19"/>
  <c r="P2114" i="19"/>
  <c r="P1387" i="19"/>
  <c r="P42" i="19"/>
  <c r="P1970" i="19"/>
  <c r="P1049" i="19"/>
  <c r="P1555" i="19"/>
  <c r="P1682" i="19"/>
  <c r="P1931" i="19"/>
  <c r="P3270" i="19"/>
  <c r="P1566" i="19"/>
  <c r="P1496" i="19"/>
  <c r="P1769" i="19"/>
  <c r="P253" i="19"/>
  <c r="P2687" i="19"/>
  <c r="P1722" i="19"/>
  <c r="P1670" i="19"/>
  <c r="P3332" i="19"/>
  <c r="P134" i="19"/>
  <c r="P2466" i="19"/>
  <c r="P1052" i="19"/>
  <c r="P655" i="19"/>
  <c r="P3206" i="19"/>
  <c r="P849" i="19"/>
  <c r="P2749" i="19"/>
  <c r="P2903" i="19"/>
  <c r="P2742" i="19"/>
  <c r="P2492" i="19"/>
  <c r="P3005" i="19"/>
  <c r="P2503" i="19"/>
  <c r="P2177" i="19"/>
  <c r="P1675" i="19"/>
  <c r="P2373" i="19"/>
  <c r="P772" i="19"/>
  <c r="P2847" i="19"/>
  <c r="P530" i="19"/>
  <c r="P1010" i="19"/>
  <c r="P3100" i="19"/>
  <c r="P1905" i="19"/>
  <c r="P1639" i="19"/>
  <c r="P3256" i="19"/>
  <c r="P798" i="19"/>
  <c r="P2776" i="19"/>
  <c r="P1908" i="19"/>
  <c r="P861" i="19"/>
  <c r="P3425" i="19"/>
  <c r="P2696" i="19"/>
  <c r="P1416" i="19"/>
  <c r="P1113" i="19"/>
  <c r="P974" i="19"/>
  <c r="P2028" i="19"/>
  <c r="P1212" i="19"/>
  <c r="P1517" i="19"/>
  <c r="P1983" i="19"/>
  <c r="P2618" i="19"/>
  <c r="P2097" i="19"/>
  <c r="P2857" i="19"/>
  <c r="P2482" i="19"/>
  <c r="P2514" i="19"/>
  <c r="P2066" i="19"/>
  <c r="P3551" i="19"/>
  <c r="P2635" i="19"/>
  <c r="P1539" i="19"/>
  <c r="P2171" i="19"/>
  <c r="P2527" i="19"/>
  <c r="P2757" i="19"/>
  <c r="P34" i="19"/>
  <c r="P1436" i="19"/>
  <c r="P1899" i="19"/>
  <c r="P1275" i="19"/>
  <c r="P1744" i="19"/>
  <c r="P3470" i="19"/>
  <c r="P2930" i="19"/>
  <c r="P1404" i="19"/>
  <c r="P977" i="19"/>
  <c r="P2509" i="19"/>
  <c r="P907" i="19"/>
  <c r="P2835" i="19"/>
  <c r="P2565" i="19"/>
  <c r="P104" i="19"/>
  <c r="P1530" i="19"/>
  <c r="P1291" i="19"/>
  <c r="P2536" i="19"/>
  <c r="P1820" i="19"/>
  <c r="P2486" i="19"/>
  <c r="P1892" i="19"/>
  <c r="P353" i="19"/>
  <c r="P1549" i="19"/>
  <c r="P1733" i="19"/>
  <c r="P1254" i="19"/>
  <c r="P1246" i="19"/>
  <c r="P2996" i="19"/>
  <c r="P2791" i="19"/>
  <c r="P389" i="19"/>
  <c r="P318" i="19"/>
  <c r="P1810" i="19"/>
  <c r="P2750" i="19"/>
  <c r="P3301" i="19"/>
  <c r="P2300" i="19"/>
  <c r="P1860" i="19"/>
  <c r="P3507" i="19"/>
  <c r="P3535" i="19"/>
  <c r="P1937" i="19"/>
  <c r="P1730" i="19"/>
  <c r="P1287" i="19"/>
  <c r="P3254" i="19"/>
  <c r="P1915" i="19"/>
  <c r="P1050" i="19"/>
  <c r="P2008" i="19"/>
  <c r="P2233" i="19"/>
  <c r="P2719" i="19"/>
  <c r="P1497" i="19"/>
  <c r="P2304" i="19"/>
  <c r="P248" i="19"/>
  <c r="P1608" i="19"/>
  <c r="P2068" i="19"/>
  <c r="P3543" i="19"/>
  <c r="P1988" i="19"/>
  <c r="P711" i="19"/>
  <c r="P745" i="19"/>
  <c r="P101" i="19"/>
  <c r="P3212" i="19"/>
  <c r="P3224" i="19"/>
  <c r="P1712" i="19"/>
  <c r="P1529" i="19"/>
  <c r="P396" i="19"/>
  <c r="P74" i="19"/>
  <c r="P3123" i="19"/>
  <c r="P1727" i="19"/>
  <c r="P2870" i="19"/>
  <c r="P1446" i="19"/>
  <c r="P31" i="19"/>
  <c r="P2880" i="19"/>
  <c r="P76" i="19"/>
  <c r="P702" i="19"/>
  <c r="P2275" i="19"/>
  <c r="P3130" i="19"/>
  <c r="P35" i="19"/>
  <c r="P1516" i="19"/>
  <c r="P569" i="19"/>
  <c r="P3124" i="19"/>
  <c r="P1228" i="19"/>
  <c r="P1968" i="19"/>
  <c r="P3323" i="19"/>
  <c r="P728" i="19"/>
  <c r="P874" i="19"/>
  <c r="P737" i="19"/>
  <c r="P1719" i="19"/>
  <c r="P3435" i="19"/>
  <c r="P1171" i="19"/>
  <c r="P1985" i="19"/>
  <c r="P2439" i="19"/>
  <c r="P2018" i="19"/>
  <c r="P2245" i="19"/>
  <c r="P2222" i="19"/>
  <c r="P709" i="19"/>
  <c r="P2530" i="19"/>
  <c r="P2020" i="19"/>
  <c r="P1016" i="19"/>
  <c r="P392" i="19"/>
  <c r="P325" i="19"/>
  <c r="P2086" i="19"/>
  <c r="P2979" i="19"/>
  <c r="P1081" i="19"/>
  <c r="P2766" i="19"/>
  <c r="P2333" i="19"/>
  <c r="P3436" i="19"/>
  <c r="P1689" i="19"/>
  <c r="P761" i="19"/>
  <c r="P1331" i="19"/>
  <c r="P2915" i="19"/>
  <c r="P2765" i="19"/>
  <c r="P2644" i="19"/>
  <c r="P559" i="19"/>
  <c r="P2878" i="19"/>
  <c r="P150" i="19"/>
  <c r="P1402" i="19"/>
  <c r="P1565" i="19"/>
  <c r="P1527" i="19"/>
  <c r="P1715" i="19"/>
  <c r="P367" i="19"/>
  <c r="P1951" i="19"/>
  <c r="P1826" i="19"/>
  <c r="P1337" i="19"/>
  <c r="P1676" i="19"/>
  <c r="P961" i="19"/>
  <c r="P3350" i="19"/>
  <c r="P624" i="19"/>
  <c r="P904" i="19"/>
  <c r="P3504" i="19"/>
  <c r="P2725" i="19"/>
  <c r="P137" i="19"/>
  <c r="P3204" i="19"/>
  <c r="P1590" i="19"/>
  <c r="P1536" i="19"/>
  <c r="P2823" i="19"/>
  <c r="P673" i="19"/>
  <c r="P581" i="19"/>
  <c r="P2836" i="19"/>
  <c r="P3211" i="19"/>
  <c r="P3136" i="19"/>
  <c r="P2599" i="19"/>
  <c r="P699" i="19"/>
  <c r="P1507" i="19"/>
  <c r="P2678" i="19"/>
  <c r="P2807" i="19"/>
  <c r="P1611" i="19"/>
  <c r="P2149" i="19"/>
  <c r="P3306" i="19"/>
  <c r="P2576" i="19"/>
  <c r="P678" i="19"/>
  <c r="P3135" i="19"/>
  <c r="P2475" i="19"/>
  <c r="P1420" i="19"/>
  <c r="P2470" i="19"/>
  <c r="P2496" i="19"/>
  <c r="P2918" i="19"/>
  <c r="P846" i="19"/>
  <c r="P998" i="19"/>
  <c r="P2348" i="19"/>
  <c r="P418" i="19"/>
  <c r="P3545" i="19"/>
  <c r="P1470" i="19"/>
  <c r="P170" i="19"/>
  <c r="P2634" i="19"/>
  <c r="P2429" i="19"/>
  <c r="P317" i="19"/>
  <c r="P1982" i="19"/>
  <c r="P3417" i="19"/>
  <c r="P2698" i="19"/>
  <c r="P284" i="19"/>
  <c r="P3068" i="19"/>
  <c r="P3052" i="19"/>
  <c r="P224" i="19"/>
  <c r="P719" i="19"/>
  <c r="P1259" i="19"/>
  <c r="P1845" i="19"/>
  <c r="P1500" i="19"/>
  <c r="P692" i="19"/>
  <c r="P1906" i="19"/>
  <c r="P1871" i="19"/>
  <c r="P3467" i="19"/>
  <c r="P502" i="19"/>
  <c r="P3520" i="19"/>
  <c r="P1218" i="19"/>
  <c r="P440" i="19"/>
  <c r="P935" i="19"/>
  <c r="P2997" i="19"/>
  <c r="P2467" i="19"/>
  <c r="P337" i="19"/>
  <c r="P3180" i="19"/>
  <c r="P3273" i="19"/>
  <c r="P1889" i="19"/>
  <c r="P3165" i="19"/>
  <c r="P381" i="19"/>
  <c r="P1335" i="19"/>
  <c r="P843" i="19"/>
  <c r="P2980" i="19"/>
  <c r="P3508" i="19"/>
  <c r="P1742" i="19"/>
  <c r="P610" i="19"/>
  <c r="P586" i="19"/>
  <c r="P1310" i="19"/>
  <c r="P2013" i="19"/>
  <c r="P2052" i="19"/>
  <c r="P1315" i="19"/>
  <c r="P1077" i="19"/>
  <c r="P182" i="19"/>
  <c r="P2246" i="19"/>
  <c r="P3189" i="19"/>
  <c r="P1258" i="19"/>
  <c r="P2077" i="19"/>
  <c r="P2620" i="19"/>
  <c r="P1806" i="19"/>
  <c r="P726" i="19"/>
  <c r="P817" i="19"/>
  <c r="P3497" i="19"/>
  <c r="P2160" i="19"/>
  <c r="P1575" i="19"/>
  <c r="P2853" i="19"/>
  <c r="P686" i="19"/>
  <c r="P2191" i="19"/>
  <c r="P760" i="19"/>
  <c r="P3469" i="19"/>
  <c r="P612" i="19"/>
  <c r="P1167" i="19"/>
  <c r="P2732" i="19"/>
  <c r="P1781" i="19"/>
  <c r="P1456" i="19"/>
  <c r="P309" i="19"/>
  <c r="P2986" i="19"/>
  <c r="P2347" i="19"/>
  <c r="P377" i="19"/>
  <c r="P305" i="19"/>
  <c r="P2794" i="19"/>
  <c r="P1064" i="19"/>
  <c r="P870" i="19"/>
  <c r="P656" i="19"/>
  <c r="P1927" i="19"/>
  <c r="P145" i="19"/>
  <c r="P1950" i="19"/>
  <c r="P503" i="19"/>
  <c r="P340" i="19"/>
  <c r="P401" i="19"/>
  <c r="P1084" i="19"/>
  <c r="P544" i="19"/>
  <c r="P21" i="19"/>
  <c r="P946" i="19"/>
  <c r="P1726" i="19"/>
  <c r="P1975" i="19"/>
  <c r="P619" i="19"/>
  <c r="P800" i="19"/>
  <c r="P437" i="19"/>
  <c r="P2237" i="19"/>
  <c r="P3536" i="19"/>
  <c r="P2182" i="19"/>
  <c r="P2988" i="19"/>
  <c r="P493" i="19"/>
  <c r="P2572" i="19"/>
  <c r="P1773" i="19"/>
  <c r="P579" i="19"/>
  <c r="P1103" i="19"/>
  <c r="P1854" i="19"/>
  <c r="P727" i="19"/>
  <c r="P563" i="19"/>
  <c r="P822" i="19"/>
  <c r="P741" i="19"/>
  <c r="P1544" i="19"/>
  <c r="P363" i="19"/>
  <c r="P3288" i="19"/>
  <c r="P3118" i="19"/>
  <c r="P3498" i="19"/>
  <c r="P3048" i="19"/>
  <c r="P1179" i="19"/>
  <c r="P2356" i="19"/>
  <c r="P1678" i="19"/>
  <c r="P2896" i="19"/>
  <c r="P2223" i="19"/>
  <c r="P2343" i="19"/>
  <c r="P1088" i="19"/>
  <c r="P1465" i="19"/>
  <c r="P3271" i="19"/>
  <c r="P1613" i="19"/>
  <c r="P260" i="19"/>
  <c r="P684" i="19"/>
  <c r="P1622" i="19"/>
  <c r="P1828" i="19"/>
  <c r="P2163" i="19"/>
  <c r="P1211" i="19"/>
  <c r="P2604" i="19"/>
  <c r="P2438" i="19"/>
  <c r="P2141" i="19"/>
  <c r="P419" i="19"/>
  <c r="P2584" i="19"/>
  <c r="P1878" i="19"/>
  <c r="P1755" i="19"/>
  <c r="P626" i="19"/>
  <c r="P385" i="19"/>
  <c r="P1314" i="19"/>
  <c r="P3451" i="19"/>
  <c r="P412" i="19"/>
  <c r="P1453" i="19"/>
  <c r="P1448" i="19"/>
  <c r="P1514" i="19"/>
  <c r="P3043" i="19"/>
  <c r="P2840" i="19"/>
  <c r="P2570" i="19"/>
  <c r="P432" i="19"/>
  <c r="P2752" i="19"/>
  <c r="P2464" i="19"/>
  <c r="P640" i="19"/>
  <c r="P2479" i="19"/>
  <c r="P1917" i="19"/>
  <c r="P1693" i="19"/>
  <c r="P1522" i="19"/>
  <c r="P1166" i="19"/>
  <c r="P1158" i="19"/>
  <c r="P3424" i="19"/>
  <c r="P52" i="19"/>
  <c r="P1587" i="19"/>
  <c r="P1023" i="19"/>
  <c r="P1445" i="19"/>
  <c r="P2949" i="19"/>
  <c r="P2661" i="19"/>
  <c r="P1797" i="19"/>
  <c r="P3512" i="19"/>
  <c r="P1406" i="19"/>
  <c r="P3333" i="19"/>
  <c r="P2534" i="19"/>
  <c r="P2787" i="19"/>
  <c r="P2351" i="19"/>
  <c r="P2640" i="19"/>
  <c r="P2317" i="19"/>
  <c r="P2350" i="19"/>
  <c r="P1897" i="19"/>
  <c r="P1939" i="19"/>
  <c r="P1133" i="19"/>
  <c r="P777" i="19"/>
  <c r="P3035" i="19"/>
  <c r="P1685" i="19"/>
  <c r="P704" i="19"/>
  <c r="P2367" i="19"/>
  <c r="P1840" i="19"/>
  <c r="P1381" i="19"/>
  <c r="P1953" i="19"/>
  <c r="P2700" i="19"/>
  <c r="P1859" i="19"/>
  <c r="P3190" i="19"/>
  <c r="P3352" i="19"/>
  <c r="P3087" i="19"/>
  <c r="P3201" i="19"/>
  <c r="P1378" i="19"/>
  <c r="P3065" i="19"/>
  <c r="P1303" i="19"/>
  <c r="P1305" i="19"/>
  <c r="P844" i="19"/>
  <c r="P2313" i="19"/>
  <c r="P2268" i="19"/>
  <c r="P872" i="19"/>
  <c r="P1116" i="19"/>
  <c r="P2692" i="19"/>
  <c r="P1006" i="19"/>
  <c r="P2525" i="19"/>
  <c r="P415" i="19"/>
  <c r="P2307" i="19"/>
  <c r="P3399" i="19"/>
  <c r="P802" i="19"/>
  <c r="P2484" i="19"/>
  <c r="P2975" i="19"/>
  <c r="P2818" i="19"/>
  <c r="P2906" i="19"/>
  <c r="P1349" i="19"/>
  <c r="P2310" i="19"/>
  <c r="P978" i="19"/>
  <c r="P97" i="19"/>
  <c r="P1796" i="19"/>
  <c r="P2841" i="19"/>
  <c r="P2318" i="19"/>
  <c r="P2116" i="19"/>
  <c r="P718" i="19"/>
  <c r="P2983" i="19"/>
  <c r="P3214" i="19"/>
  <c r="P285" i="19"/>
  <c r="P858" i="19"/>
  <c r="P1499" i="19"/>
  <c r="P2166" i="19"/>
  <c r="P1724" i="19"/>
  <c r="P1990" i="19"/>
  <c r="P2091" i="19"/>
  <c r="P823" i="19"/>
  <c r="P445" i="19"/>
  <c r="P715" i="19"/>
  <c r="P2259" i="19"/>
  <c r="P1650" i="19"/>
  <c r="P2425" i="19"/>
  <c r="P131" i="19"/>
  <c r="P1407" i="19"/>
  <c r="P3115" i="19"/>
  <c r="P3264" i="19"/>
  <c r="P2624" i="19"/>
  <c r="P1996" i="19"/>
  <c r="P1347" i="19"/>
  <c r="P3067" i="19"/>
  <c r="P3538" i="19"/>
  <c r="P3295" i="19"/>
  <c r="P1551" i="19"/>
  <c r="P1264" i="19"/>
  <c r="P836" i="19"/>
  <c r="P2673" i="19"/>
  <c r="P1126" i="19"/>
  <c r="P824" i="19"/>
  <c r="P1743" i="19"/>
  <c r="P1372" i="19"/>
  <c r="P3198" i="19"/>
  <c r="P914" i="19"/>
  <c r="P901" i="19"/>
  <c r="P2746" i="19"/>
  <c r="P2499" i="19"/>
  <c r="P980" i="19"/>
  <c r="P270" i="19"/>
  <c r="P1600" i="19"/>
  <c r="P796" i="19"/>
  <c r="P2638" i="19"/>
  <c r="P1115" i="19"/>
  <c r="P499" i="19"/>
  <c r="P927" i="19"/>
  <c r="P78" i="19"/>
  <c r="P908" i="19"/>
  <c r="P1026" i="19"/>
  <c r="P648" i="19"/>
  <c r="P3378" i="19"/>
  <c r="P1900" i="19"/>
  <c r="P792" i="19"/>
  <c r="P1805" i="19"/>
  <c r="P1214" i="19"/>
  <c r="P3372" i="19"/>
  <c r="P764" i="19"/>
  <c r="P2586" i="19"/>
  <c r="P1664" i="19"/>
  <c r="P393" i="19"/>
  <c r="P3006" i="19"/>
  <c r="P1866" i="19"/>
  <c r="P3325" i="19"/>
  <c r="P2675" i="19"/>
  <c r="P3363" i="19"/>
  <c r="P1798" i="19"/>
  <c r="P1739" i="19"/>
  <c r="P1309" i="19"/>
  <c r="P2451" i="19"/>
  <c r="P773" i="19"/>
  <c r="P1252" i="19"/>
  <c r="P1687" i="19"/>
  <c r="P2012" i="19"/>
  <c r="P1932" i="19"/>
  <c r="P282" i="19"/>
  <c r="P1487" i="19"/>
  <c r="P2079" i="19"/>
  <c r="P3010" i="19"/>
  <c r="P417" i="19"/>
  <c r="P3168" i="19"/>
  <c r="P2332" i="19"/>
  <c r="P232" i="19"/>
  <c r="P2125" i="19"/>
  <c r="P1688" i="19"/>
  <c r="P628" i="19"/>
  <c r="P3493" i="19"/>
  <c r="P1914" i="19"/>
  <c r="P2829" i="19"/>
  <c r="P1233" i="19"/>
  <c r="P1725" i="19"/>
  <c r="P1780" i="19"/>
  <c r="P473" i="19"/>
  <c r="P3141" i="19"/>
  <c r="P2082" i="19"/>
  <c r="P3262" i="19"/>
  <c r="P967" i="19"/>
  <c r="P891" i="19"/>
  <c r="P3314" i="19"/>
  <c r="P1293" i="19"/>
  <c r="P3322" i="19"/>
  <c r="P1191" i="19"/>
  <c r="P2627" i="19"/>
  <c r="P489" i="19"/>
  <c r="P995" i="19"/>
  <c r="P1000" i="19"/>
  <c r="P1746" i="19"/>
  <c r="P739" i="19"/>
  <c r="P177" i="19"/>
  <c r="P3255" i="19"/>
  <c r="P1047" i="19"/>
  <c r="P2161" i="19"/>
  <c r="P362" i="19"/>
  <c r="P2193" i="19"/>
  <c r="P1437" i="19"/>
  <c r="P2375" i="19"/>
  <c r="P3475" i="19"/>
  <c r="P785" i="19"/>
  <c r="P2863" i="19"/>
  <c r="P2007" i="19"/>
  <c r="P1101" i="19"/>
  <c r="P2768" i="19"/>
  <c r="P141" i="19"/>
  <c r="P2157" i="19"/>
  <c r="P1989" i="19"/>
  <c r="P2384" i="19"/>
  <c r="P1814" i="19"/>
  <c r="P1203" i="19"/>
  <c r="P1225" i="19"/>
  <c r="P1002" i="19"/>
  <c r="P108" i="19"/>
  <c r="P2123" i="19"/>
  <c r="P2842" i="19"/>
  <c r="P2337" i="19"/>
  <c r="P2498" i="19"/>
  <c r="P1374" i="19"/>
  <c r="P1920" i="19"/>
  <c r="P997" i="19"/>
  <c r="P955" i="19"/>
  <c r="P1237" i="19"/>
  <c r="P1405" i="19"/>
  <c r="P3349" i="19"/>
  <c r="P463" i="19"/>
  <c r="P37" i="19"/>
  <c r="P1896" i="19"/>
  <c r="P1279" i="19"/>
  <c r="P223" i="19"/>
  <c r="P257" i="19"/>
  <c r="P441" i="19"/>
  <c r="P2813" i="19"/>
  <c r="P3404" i="19"/>
  <c r="P1033" i="19"/>
  <c r="P2797" i="19"/>
  <c r="P2316" i="19"/>
  <c r="P3450" i="19"/>
  <c r="P743" i="19"/>
  <c r="P1874" i="19"/>
  <c r="P1226" i="19"/>
  <c r="P2581" i="19"/>
  <c r="P3523" i="19"/>
  <c r="P1813" i="19"/>
  <c r="P2334" i="19"/>
  <c r="P1060" i="19"/>
  <c r="P2854" i="19"/>
  <c r="P1967" i="19"/>
  <c r="P2758" i="19"/>
  <c r="P2623" i="19"/>
  <c r="P2162" i="19"/>
  <c r="P73" i="19"/>
  <c r="P1848" i="19"/>
  <c r="P1120" i="19"/>
  <c r="P672" i="19"/>
  <c r="P384" i="19"/>
  <c r="P2445" i="19"/>
  <c r="P2377" i="19"/>
  <c r="P2152" i="19"/>
  <c r="P1183" i="19"/>
  <c r="P2924" i="19"/>
  <c r="P1588" i="19"/>
  <c r="P1070" i="19"/>
  <c r="P3261" i="19"/>
  <c r="P2910" i="19"/>
  <c r="P2035" i="19"/>
  <c r="P487" i="19"/>
  <c r="P2907" i="19"/>
  <c r="P2312" i="19"/>
  <c r="P1146" i="19"/>
  <c r="P775" i="19"/>
  <c r="P2124" i="19"/>
  <c r="P816" i="19"/>
  <c r="P2664" i="19"/>
  <c r="P2015" i="19"/>
  <c r="P485" i="19"/>
  <c r="P556" i="19"/>
  <c r="P2831" i="19"/>
  <c r="P2279" i="19"/>
  <c r="P1062" i="19"/>
  <c r="P2252" i="19"/>
  <c r="P2754" i="19"/>
  <c r="P124" i="19"/>
  <c r="P2575" i="19"/>
  <c r="P873" i="19"/>
  <c r="P2207" i="19"/>
  <c r="P2901" i="19"/>
  <c r="P1677" i="19"/>
  <c r="P1021" i="19"/>
  <c r="P1612" i="19"/>
  <c r="P696" i="19"/>
  <c r="P1490" i="19"/>
  <c r="P424" i="19"/>
  <c r="P91" i="19"/>
  <c r="P1051" i="19"/>
  <c r="P136" i="19"/>
  <c r="P642" i="19"/>
  <c r="P2845" i="19"/>
  <c r="P3336" i="19"/>
  <c r="P1875" i="19"/>
  <c r="P3240" i="19"/>
  <c r="P682" i="19"/>
  <c r="P2432" i="19"/>
  <c r="P3326" i="19"/>
  <c r="P3050" i="19"/>
  <c r="P2771" i="19"/>
  <c r="P394" i="19"/>
  <c r="P2602" i="19"/>
  <c r="P867" i="19"/>
  <c r="P1140" i="19"/>
  <c r="P186" i="19"/>
  <c r="P2824" i="19"/>
  <c r="P3486" i="19"/>
  <c r="P561" i="19"/>
  <c r="P1079" i="19"/>
  <c r="P2790" i="19"/>
  <c r="P1762" i="19"/>
  <c r="P2559" i="19"/>
  <c r="P2448" i="19"/>
  <c r="P1031" i="19"/>
  <c r="P3317" i="19"/>
  <c r="P3114" i="19"/>
  <c r="P3514" i="19"/>
  <c r="P607" i="19"/>
  <c r="P1164" i="19"/>
  <c r="P3395" i="19"/>
  <c r="P113" i="19"/>
  <c r="P2205" i="19"/>
  <c r="P3158" i="19"/>
  <c r="P2538" i="19"/>
  <c r="P657" i="19"/>
  <c r="P1765" i="19"/>
  <c r="P1610" i="19"/>
  <c r="P2858" i="19"/>
  <c r="P2770" i="19"/>
  <c r="P1473" i="19"/>
  <c r="P1756" i="19"/>
  <c r="P1244" i="19"/>
  <c r="P2868" i="19"/>
  <c r="P3011" i="19"/>
  <c r="P834" i="19"/>
  <c r="P306" i="19"/>
  <c r="P2175" i="19"/>
  <c r="P3053" i="19"/>
  <c r="P675" i="19"/>
  <c r="P1850" i="19"/>
  <c r="P312" i="19"/>
  <c r="P2383" i="19"/>
  <c r="P1489" i="19"/>
  <c r="P2296" i="19"/>
  <c r="P2229" i="19"/>
  <c r="P2769" i="19"/>
  <c r="P1632" i="19"/>
  <c r="P231" i="19"/>
  <c r="P1969" i="19"/>
  <c r="P2950" i="19"/>
  <c r="P470" i="19"/>
  <c r="P3146" i="19"/>
  <c r="P2262" i="19"/>
  <c r="P2656" i="19"/>
  <c r="P167" i="19"/>
  <c r="P971" i="19"/>
  <c r="P1877" i="19"/>
  <c r="P119" i="19"/>
  <c r="P3500" i="19"/>
  <c r="P740" i="19"/>
  <c r="P2030" i="19"/>
  <c r="P2563" i="19"/>
  <c r="P795" i="19"/>
  <c r="P425" i="19"/>
  <c r="P819" i="19"/>
  <c r="P708" i="19"/>
  <c r="P748" i="19"/>
  <c r="P1053" i="19"/>
  <c r="P414" i="19"/>
  <c r="P1789" i="19"/>
  <c r="P2025" i="19"/>
  <c r="P1599" i="19"/>
  <c r="P1890" i="19"/>
  <c r="P2216" i="19"/>
  <c r="P2139" i="19"/>
  <c r="P2992" i="19"/>
  <c r="P2453" i="19"/>
  <c r="P2112" i="19"/>
  <c r="P452" i="19"/>
  <c r="P332" i="19"/>
  <c r="P3517" i="19"/>
  <c r="P1747" i="19"/>
  <c r="P1294" i="19"/>
  <c r="P1580" i="19"/>
  <c r="P3319" i="19"/>
  <c r="P447" i="19"/>
  <c r="P905" i="19"/>
  <c r="P2588" i="19"/>
  <c r="P1493" i="19"/>
  <c r="P3415" i="19"/>
  <c r="P24" i="19"/>
  <c r="P695" i="19"/>
  <c r="P2516" i="19"/>
  <c r="P818" i="19"/>
  <c r="P2844" i="19"/>
  <c r="P399" i="19"/>
  <c r="P2871" i="19"/>
  <c r="P3080" i="19"/>
  <c r="P3132" i="19"/>
  <c r="P2185" i="19"/>
  <c r="P3342" i="19"/>
  <c r="P235" i="19"/>
  <c r="P3518" i="19"/>
  <c r="P212" i="19"/>
  <c r="P2792" i="19"/>
  <c r="P3227" i="19"/>
  <c r="P2210" i="19"/>
  <c r="P1201" i="19"/>
  <c r="P288" i="19"/>
  <c r="P1656" i="19"/>
  <c r="P2493" i="19"/>
  <c r="P1217" i="19"/>
  <c r="P2002" i="19"/>
  <c r="P349" i="19"/>
  <c r="P2270" i="19"/>
  <c r="P2636" i="19"/>
  <c r="P1545" i="19"/>
  <c r="P222" i="19"/>
  <c r="P1483" i="19"/>
  <c r="P1403" i="19"/>
  <c r="P871" i="19"/>
  <c r="P1295" i="19"/>
  <c r="P2578" i="19"/>
  <c r="P3367" i="19"/>
  <c r="P2378" i="19"/>
  <c r="P369" i="19"/>
  <c r="P2804" i="19"/>
  <c r="P47" i="19"/>
  <c r="P3488" i="19"/>
  <c r="P1821" i="19"/>
  <c r="P2001" i="19"/>
  <c r="P3334" i="19"/>
  <c r="P2038" i="19"/>
  <c r="P2381" i="19"/>
  <c r="P2913" i="19"/>
  <c r="P1577" i="19"/>
  <c r="P2184" i="19"/>
  <c r="P888" i="19"/>
  <c r="P1630" i="19"/>
  <c r="P2226" i="19"/>
  <c r="P669" i="19"/>
  <c r="P603" i="19"/>
  <c r="P1418" i="19"/>
  <c r="P1714" i="19"/>
  <c r="P2410" i="19"/>
  <c r="P2720" i="19"/>
  <c r="P1614" i="19"/>
  <c r="P560" i="19"/>
  <c r="P1257" i="19"/>
  <c r="P2396" i="19"/>
  <c r="P2131" i="19"/>
  <c r="P3210" i="19"/>
  <c r="P2488" i="19"/>
  <c r="P2976" i="19"/>
  <c r="P2958" i="19"/>
  <c r="P3377" i="19"/>
  <c r="P3275" i="19"/>
  <c r="P1868" i="19"/>
  <c r="P3175" i="19"/>
  <c r="P190" i="19"/>
  <c r="P1370" i="19"/>
  <c r="P2589" i="19"/>
  <c r="P1842" i="19"/>
  <c r="P1667" i="19"/>
  <c r="P2366" i="19"/>
  <c r="P345" i="19"/>
  <c r="P2977" i="19"/>
  <c r="P2652" i="19"/>
  <c r="P3272" i="19"/>
  <c r="P2386" i="19"/>
  <c r="P1048" i="19"/>
  <c r="P806" i="19"/>
  <c r="P1867" i="19"/>
  <c r="P146" i="19"/>
  <c r="P307" i="19"/>
  <c r="P2786" i="19"/>
  <c r="P1009" i="19"/>
  <c r="P2789" i="19"/>
  <c r="P2140" i="19"/>
  <c r="P1438" i="19"/>
  <c r="P645" i="19"/>
  <c r="P1855" i="19"/>
  <c r="P2643" i="19"/>
  <c r="P797" i="19"/>
  <c r="P193" i="19"/>
  <c r="P1811" i="19"/>
  <c r="P985" i="19"/>
  <c r="P2206" i="19"/>
  <c r="P1822" i="19"/>
  <c r="P1457" i="19"/>
  <c r="P845" i="19"/>
  <c r="P1957" i="19"/>
  <c r="P794" i="19"/>
  <c r="P3453" i="19"/>
  <c r="P3202" i="19"/>
  <c r="P323" i="19"/>
  <c r="P23" i="19"/>
  <c r="P457" i="19"/>
  <c r="P623" i="19"/>
  <c r="P3298" i="19"/>
  <c r="P2681" i="19"/>
  <c r="P825" i="19"/>
  <c r="P1043" i="19"/>
  <c r="P620" i="19"/>
  <c r="P3128" i="19"/>
  <c r="P826" i="19"/>
  <c r="P2905" i="19"/>
  <c r="P3192" i="19"/>
  <c r="P2710" i="19"/>
  <c r="P1125" i="19"/>
  <c r="P1502" i="19"/>
  <c r="P3359" i="19"/>
  <c r="P958" i="19"/>
  <c r="P614" i="19"/>
  <c r="P2058" i="19"/>
  <c r="P3343" i="19"/>
  <c r="P735" i="19"/>
  <c r="P3445" i="19"/>
  <c r="P1518" i="19"/>
  <c r="P2371" i="19"/>
  <c r="P1450" i="19"/>
  <c r="P3239" i="19"/>
  <c r="P2919" i="19"/>
  <c r="P981" i="19"/>
  <c r="P1289" i="19"/>
  <c r="P3422" i="19"/>
  <c r="P2510" i="19"/>
  <c r="P3029" i="19"/>
  <c r="P969" i="19"/>
  <c r="P1873" i="19"/>
  <c r="P1816" i="19"/>
  <c r="P200" i="19"/>
  <c r="P86" i="19"/>
  <c r="P2508" i="19"/>
  <c r="P352" i="19"/>
  <c r="P2428" i="19"/>
  <c r="P2042" i="19"/>
  <c r="P2756" i="19"/>
  <c r="P953" i="19"/>
  <c r="P1415" i="19"/>
  <c r="P483" i="19"/>
  <c r="P2055" i="19"/>
  <c r="P3245" i="19"/>
  <c r="P2505" i="19"/>
  <c r="P1128" i="19"/>
  <c r="P3220" i="19"/>
  <c r="P3391" i="19"/>
  <c r="P2943" i="19"/>
  <c r="P3260" i="19"/>
  <c r="P219" i="19"/>
  <c r="P3047" i="19"/>
  <c r="P2701" i="19"/>
  <c r="P2094" i="19"/>
  <c r="P2102" i="19"/>
  <c r="P2122" i="19"/>
  <c r="P315" i="19"/>
  <c r="P1398" i="19"/>
  <c r="P2073" i="19"/>
  <c r="P3468" i="19"/>
  <c r="P1106" i="19"/>
  <c r="P2194" i="19"/>
  <c r="P2129" i="19"/>
  <c r="P283" i="19"/>
  <c r="P3477" i="19"/>
  <c r="P56" i="19"/>
  <c r="P402" i="19"/>
  <c r="P3484" i="19"/>
  <c r="P1447" i="19"/>
  <c r="P514" i="19"/>
  <c r="P1317" i="19"/>
  <c r="P3248" i="19"/>
  <c r="P277" i="19"/>
  <c r="P1468" i="19"/>
  <c r="P375" i="19"/>
  <c r="P1981" i="19"/>
  <c r="P451" i="19"/>
  <c r="P3069" i="19"/>
  <c r="P1494" i="19"/>
  <c r="P752" i="19"/>
  <c r="P1067" i="19"/>
  <c r="P706" i="19"/>
  <c r="P87" i="19"/>
  <c r="P930" i="19"/>
  <c r="P2195" i="19"/>
  <c r="P1326" i="19"/>
  <c r="P3480" i="19"/>
  <c r="P244" i="19"/>
  <c r="P2703" i="19"/>
  <c r="P1532" i="19"/>
  <c r="P1391" i="19"/>
  <c r="P1385" i="19"/>
  <c r="P1625" i="19"/>
  <c r="P2041" i="19"/>
  <c r="P3228" i="19"/>
  <c r="P2489" i="19"/>
  <c r="P1460" i="19"/>
  <c r="P1706" i="19"/>
  <c r="P3388" i="19"/>
  <c r="P3265" i="19"/>
  <c r="P2127" i="19"/>
  <c r="P2917" i="19"/>
  <c r="P1159" i="19"/>
  <c r="P833" i="19"/>
  <c r="P1936" i="19"/>
  <c r="P1523" i="19"/>
  <c r="P3004" i="19"/>
  <c r="P2037" i="19"/>
  <c r="P2583" i="19"/>
  <c r="P1802" i="19"/>
  <c r="P2889" i="19"/>
  <c r="P2158" i="19"/>
  <c r="P3300" i="19"/>
  <c r="P1232" i="19"/>
  <c r="P857" i="19"/>
  <c r="P1090" i="19"/>
  <c r="P496" i="19"/>
  <c r="P1231" i="19"/>
  <c r="P1417" i="19"/>
  <c r="P435" i="19"/>
  <c r="P3303" i="19"/>
  <c r="P810" i="19"/>
  <c r="P1345" i="19"/>
  <c r="P2843" i="19"/>
  <c r="P3346" i="19"/>
  <c r="P296" i="19"/>
  <c r="P2902" i="19"/>
  <c r="P237" i="19"/>
  <c r="P990" i="19"/>
  <c r="P2090" i="19"/>
  <c r="P1313" i="19"/>
  <c r="P1105" i="19"/>
  <c r="P1660" i="19"/>
  <c r="P505" i="19"/>
  <c r="P3331" i="19"/>
  <c r="P211" i="19"/>
  <c r="P2625" i="19"/>
  <c r="P3095" i="19"/>
  <c r="P1827" i="19"/>
  <c r="P250" i="19"/>
  <c r="P55" i="19"/>
  <c r="P1947" i="19"/>
  <c r="P1322" i="19"/>
  <c r="P28" i="19"/>
  <c r="P2881" i="19"/>
  <c r="P1841" i="19"/>
  <c r="P2718" i="19"/>
  <c r="P3150" i="19"/>
  <c r="P2329" i="19"/>
  <c r="P2982" i="19"/>
  <c r="P3122" i="19"/>
  <c r="P2991" i="19"/>
  <c r="P1384" i="19"/>
  <c r="P840" i="19"/>
  <c r="P1107" i="19"/>
  <c r="P1130" i="19"/>
  <c r="P3058" i="19"/>
  <c r="P187" i="19"/>
  <c r="P3222" i="19"/>
  <c r="P597" i="19"/>
  <c r="P3209" i="19"/>
  <c r="P987" i="19"/>
  <c r="P213" i="19"/>
  <c r="P2146" i="19"/>
  <c r="P1300" i="19"/>
  <c r="P1134" i="19"/>
  <c r="P3013" i="19"/>
  <c r="P2220" i="19"/>
  <c r="P968" i="19"/>
  <c r="P2571" i="19"/>
  <c r="P2672" i="19"/>
  <c r="P770" i="19"/>
  <c r="P1091" i="19"/>
  <c r="P2355" i="19"/>
  <c r="P2548" i="19"/>
  <c r="P2031" i="19"/>
  <c r="P1759" i="19"/>
  <c r="P2390" i="19"/>
  <c r="P738" i="19"/>
  <c r="P2422" i="19"/>
  <c r="P163" i="19"/>
  <c r="P3327" i="19"/>
  <c r="P558" i="19"/>
  <c r="P2904" i="19"/>
  <c r="P2517" i="19"/>
  <c r="P1641" i="19"/>
  <c r="P2851" i="19"/>
  <c r="P3408" i="19"/>
  <c r="P2501" i="19"/>
  <c r="P3250" i="19"/>
  <c r="P1020" i="19"/>
  <c r="P46" i="19"/>
  <c r="P2908" i="19"/>
  <c r="P484" i="19"/>
  <c r="P192" i="19"/>
  <c r="P1603" i="19"/>
  <c r="P3225" i="19"/>
  <c r="P2456" i="19"/>
  <c r="P2948" i="19"/>
  <c r="P1036" i="19"/>
  <c r="P1562" i="19"/>
  <c r="P2019" i="19"/>
  <c r="P2679" i="19"/>
  <c r="P1263" i="19"/>
  <c r="P2181" i="19"/>
  <c r="P2801" i="19"/>
  <c r="P869" i="19"/>
  <c r="P3375" i="19"/>
  <c r="P2256" i="19"/>
  <c r="P575" i="19"/>
  <c r="P1138" i="19"/>
  <c r="P1698" i="19"/>
  <c r="P2944" i="19"/>
  <c r="P1735" i="19"/>
  <c r="P934" i="19"/>
  <c r="P2128" i="19"/>
  <c r="P736" i="19"/>
  <c r="P1571" i="19"/>
  <c r="P138" i="19"/>
  <c r="P2352" i="19"/>
  <c r="P2569" i="19"/>
  <c r="P811" i="19"/>
  <c r="P717" i="19"/>
  <c r="P1807" i="19"/>
  <c r="P2892" i="19"/>
  <c r="P2606" i="19"/>
  <c r="P2070" i="19"/>
  <c r="P1412" i="19"/>
  <c r="P2271" i="19"/>
  <c r="P2671" i="19"/>
  <c r="P2261" i="19"/>
  <c r="P3173" i="19"/>
  <c r="P2121" i="19"/>
  <c r="P1346" i="19"/>
  <c r="P2315" i="19"/>
  <c r="P2657" i="19"/>
  <c r="P2208" i="19"/>
  <c r="P3541" i="19"/>
  <c r="P1728" i="19"/>
  <c r="P2974" i="19"/>
  <c r="P2231" i="19"/>
  <c r="P1041" i="19"/>
  <c r="P942" i="19"/>
  <c r="P755" i="19"/>
  <c r="P662" i="19"/>
  <c r="P2288" i="19"/>
  <c r="P875" i="19"/>
  <c r="P3532" i="19"/>
  <c r="P67" i="19"/>
  <c r="P3181" i="19"/>
  <c r="P2852" i="19"/>
  <c r="P2107" i="19"/>
  <c r="P2674" i="19"/>
  <c r="P970" i="19"/>
  <c r="P1076" i="19"/>
  <c r="P697" i="19"/>
  <c r="P734" i="19"/>
  <c r="P3176" i="19"/>
  <c r="P84" i="19"/>
  <c r="P2186" i="19"/>
  <c r="P41" i="19"/>
  <c r="P584" i="19"/>
  <c r="P1034" i="19"/>
  <c r="P1311" i="19"/>
  <c r="P2506" i="19"/>
  <c r="P2796" i="19"/>
  <c r="P2477" i="19"/>
  <c r="P2240" i="19"/>
  <c r="P1662" i="19"/>
  <c r="P1509" i="19"/>
  <c r="P89" i="19"/>
  <c r="P3410" i="19"/>
  <c r="P983" i="19"/>
  <c r="P478" i="19"/>
  <c r="P2322" i="19"/>
  <c r="P3042" i="19"/>
  <c r="P2249" i="19"/>
  <c r="P2655" i="19"/>
  <c r="P1025" i="19"/>
  <c r="P3191" i="19"/>
  <c r="P3548" i="19"/>
  <c r="P3358" i="19"/>
  <c r="P1327" i="19"/>
  <c r="P883" i="19"/>
  <c r="P205" i="19"/>
  <c r="P1277" i="19"/>
  <c r="P2663" i="19"/>
  <c r="P2335" i="19"/>
  <c r="P2062" i="19"/>
  <c r="P1122" i="19"/>
  <c r="P3218" i="19"/>
  <c r="P1172" i="19"/>
  <c r="P2444" i="19"/>
  <c r="P3289" i="19"/>
  <c r="P521" i="19"/>
  <c r="P1901" i="19"/>
  <c r="P214" i="19"/>
  <c r="P132" i="19"/>
  <c r="P169" i="19"/>
  <c r="P1094" i="19"/>
  <c r="P850" i="19"/>
  <c r="P1102" i="19"/>
  <c r="P3219" i="19"/>
  <c r="P2899" i="19"/>
  <c r="P554" i="19"/>
  <c r="P33" i="19"/>
  <c r="P3527" i="19"/>
  <c r="P2968" i="19"/>
  <c r="P2890" i="19"/>
  <c r="P1923" i="19"/>
  <c r="P887" i="19"/>
  <c r="P3442" i="19"/>
  <c r="P2209" i="19"/>
  <c r="P2178" i="19"/>
  <c r="P3277" i="19"/>
  <c r="P2342" i="19"/>
  <c r="P3051" i="19"/>
  <c r="P1525" i="19"/>
  <c r="P20" i="19"/>
  <c r="P3223" i="19"/>
  <c r="P1198" i="19"/>
  <c r="P2816" i="19"/>
  <c r="P2407" i="19"/>
  <c r="P1482" i="19"/>
  <c r="P1058" i="19"/>
  <c r="P2045" i="19"/>
  <c r="P988" i="19"/>
  <c r="P2187" i="19"/>
  <c r="P1262" i="19"/>
  <c r="P2694" i="19"/>
  <c r="P2283" i="19"/>
  <c r="P1977" i="19"/>
  <c r="P548" i="19"/>
  <c r="P1520" i="19"/>
  <c r="P130" i="19"/>
  <c r="P2519" i="19"/>
  <c r="P1086" i="19"/>
  <c r="P2685" i="19"/>
  <c r="P1958" i="19"/>
  <c r="P690" i="19"/>
  <c r="P1960" i="19"/>
  <c r="P2412" i="19"/>
  <c r="P1298" i="19"/>
  <c r="P3153" i="19"/>
  <c r="P809" i="19"/>
  <c r="P1045" i="19"/>
  <c r="P1787" i="19"/>
  <c r="P2925" i="19"/>
  <c r="P2069" i="19"/>
  <c r="P3127" i="19"/>
  <c r="P3354" i="19"/>
  <c r="P2004" i="19"/>
  <c r="P36" i="19"/>
  <c r="P2358" i="19"/>
  <c r="P2120" i="19"/>
  <c r="P191" i="19"/>
  <c r="P3440" i="19"/>
  <c r="P3311" i="19"/>
  <c r="P49" i="19"/>
  <c r="P3362" i="19"/>
  <c r="P2728" i="19"/>
  <c r="P107" i="19"/>
  <c r="P3485" i="19"/>
  <c r="P705" i="19"/>
  <c r="P3519" i="19"/>
  <c r="P65" i="19"/>
  <c r="P2026" i="19"/>
  <c r="P3148" i="19"/>
  <c r="P2497" i="19"/>
  <c r="P2235" i="19"/>
  <c r="P2321" i="19"/>
  <c r="P1640" i="19"/>
  <c r="P1929" i="19"/>
  <c r="P2665" i="19"/>
  <c r="P3503" i="19"/>
  <c r="P292" i="19"/>
  <c r="P378" i="19"/>
  <c r="P3369" i="19"/>
  <c r="P510" i="19"/>
  <c r="P1623" i="19"/>
  <c r="P1380" i="19"/>
  <c r="P2633" i="19"/>
  <c r="P3501" i="19"/>
  <c r="P38" i="19"/>
  <c r="P2641" i="19"/>
  <c r="P356" i="19"/>
  <c r="P240" i="19"/>
  <c r="P749" i="19"/>
  <c r="P2952" i="19"/>
  <c r="P2398" i="19"/>
  <c r="P196" i="19"/>
  <c r="P1435" i="19"/>
  <c r="P3020" i="19"/>
  <c r="P179" i="19"/>
  <c r="P2837" i="19"/>
  <c r="P1297" i="19"/>
  <c r="P590" i="19"/>
  <c r="P2951" i="19"/>
  <c r="P444" i="19"/>
  <c r="P598" i="19"/>
  <c r="P1242" i="19"/>
  <c r="P287" i="19"/>
  <c r="P2500" i="19"/>
  <c r="P3403" i="19"/>
  <c r="P168" i="19"/>
  <c r="P677" i="19"/>
  <c r="P2582" i="19"/>
  <c r="P1433" i="19"/>
  <c r="P509" i="19"/>
  <c r="P1508" i="19"/>
  <c r="P2423" i="19"/>
  <c r="P3267" i="19"/>
  <c r="P462" i="19"/>
  <c r="P26" i="19"/>
  <c r="P2931" i="19"/>
  <c r="P2775" i="19"/>
  <c r="P1766" i="19"/>
  <c r="P3283" i="19"/>
  <c r="P1028" i="19"/>
  <c r="P1602" i="19"/>
  <c r="P239" i="19"/>
  <c r="P2267" i="19"/>
  <c r="P944" i="19"/>
  <c r="P39" i="19"/>
  <c r="P245" i="19"/>
  <c r="P838" i="19"/>
  <c r="P2630" i="19"/>
  <c r="P2900" i="19"/>
  <c r="P2255" i="19"/>
  <c r="P2888" i="19"/>
  <c r="P649" i="19"/>
  <c r="P1340" i="19"/>
  <c r="P2981" i="19"/>
  <c r="P866" i="19"/>
  <c r="P2414" i="19"/>
  <c r="P111" i="19"/>
  <c r="P2531" i="19"/>
  <c r="P1360" i="19"/>
  <c r="P608" i="19"/>
  <c r="P1392" i="19"/>
  <c r="P2459" i="19"/>
  <c r="P3045" i="19"/>
  <c r="P2349" i="19"/>
  <c r="P2963" i="19"/>
  <c r="P2826" i="19"/>
  <c r="P3357" i="19"/>
  <c r="P1292" i="19"/>
  <c r="P2546" i="19"/>
  <c r="P2869" i="19"/>
  <c r="P2861" i="19"/>
  <c r="P2474" i="19"/>
  <c r="P2408" i="19"/>
  <c r="P2088" i="19"/>
  <c r="P1187" i="19"/>
  <c r="P805" i="19"/>
  <c r="P475" i="19"/>
  <c r="P314" i="19"/>
  <c r="P2799" i="19"/>
  <c r="P123" i="19"/>
  <c r="P3360" i="19"/>
  <c r="P2802" i="19"/>
  <c r="P3447" i="19"/>
  <c r="P1296" i="19"/>
  <c r="P1174" i="19"/>
  <c r="P1354" i="19"/>
  <c r="P790" i="19"/>
  <c r="P583" i="19"/>
  <c r="P2712" i="19"/>
  <c r="P2075" i="19"/>
  <c r="P3466" i="19"/>
  <c r="P3438" i="19"/>
  <c r="P1044" i="19"/>
  <c r="P2650" i="19"/>
  <c r="P2173" i="19"/>
  <c r="P3454" i="19"/>
  <c r="P2577" i="19"/>
  <c r="P1165" i="19"/>
  <c r="P2647" i="19"/>
  <c r="P1956" i="19"/>
  <c r="P2859" i="19"/>
  <c r="P2170" i="19"/>
  <c r="P2297" i="19"/>
  <c r="P3530" i="19"/>
  <c r="P1785" i="19"/>
  <c r="P252" i="19"/>
  <c r="P2714" i="19"/>
  <c r="P3003" i="19"/>
  <c r="P2926" i="19"/>
  <c r="P2972" i="19"/>
  <c r="P1290" i="19"/>
  <c r="P1209" i="19"/>
  <c r="P1751" i="19"/>
  <c r="P2033" i="19"/>
  <c r="P1748" i="19"/>
  <c r="P2238" i="19"/>
  <c r="P1721" i="19"/>
  <c r="P1001" i="19"/>
  <c r="P2781" i="19"/>
  <c r="P319" i="19"/>
  <c r="P972" i="19"/>
  <c r="P1907" i="19"/>
  <c r="P2947" i="19"/>
  <c r="P1019" i="19"/>
  <c r="P1139" i="19"/>
  <c r="P3247" i="19"/>
  <c r="P1461" i="19"/>
  <c r="P3226" i="19"/>
  <c r="P1786" i="19"/>
  <c r="P2000" i="19"/>
  <c r="P2632" i="19"/>
  <c r="P576" i="19"/>
  <c r="P2955" i="19"/>
  <c r="P954" i="19"/>
  <c r="P778" i="19"/>
  <c r="P854" i="19"/>
  <c r="P2942" i="19"/>
  <c r="P784" i="19"/>
  <c r="P2357" i="19"/>
  <c r="P2990" i="19"/>
  <c r="P3088" i="19"/>
  <c r="P486" i="19"/>
  <c r="P1591" i="19"/>
  <c r="P1451" i="19"/>
  <c r="P2491" i="19"/>
  <c r="P602" i="19"/>
  <c r="P1824" i="19"/>
  <c r="P3086" i="19"/>
  <c r="P2767" i="19"/>
  <c r="P2739" i="19"/>
  <c r="P1208" i="19"/>
  <c r="P2203" i="19"/>
  <c r="P121" i="19"/>
  <c r="P991" i="19"/>
  <c r="P3302" i="19"/>
  <c r="P1491" i="19"/>
  <c r="P1178" i="19"/>
  <c r="P3137" i="19"/>
  <c r="P3465" i="19"/>
  <c r="P3394" i="19"/>
  <c r="P919" i="19"/>
  <c r="P2103" i="19"/>
  <c r="P860" i="19"/>
  <c r="P3032" i="19"/>
  <c r="P66" i="19"/>
  <c r="P3444" i="19"/>
  <c r="P2793" i="19"/>
  <c r="P2289" i="19"/>
  <c r="P2078" i="19"/>
  <c r="P2666" i="19"/>
  <c r="P1131" i="19"/>
  <c r="P2593" i="19"/>
  <c r="P1880" i="19"/>
  <c r="P1836" i="19"/>
  <c r="P263" i="19"/>
  <c r="P2884" i="19"/>
  <c r="P2522" i="19"/>
  <c r="P3164" i="19"/>
  <c r="P1974" i="19"/>
  <c r="P652" i="19"/>
  <c r="P613" i="19"/>
  <c r="P1788" i="19"/>
  <c r="P75" i="19"/>
  <c r="P1560" i="19"/>
  <c r="P2113" i="19"/>
  <c r="P3533" i="19"/>
  <c r="P3103" i="19"/>
  <c r="P3099" i="19"/>
  <c r="P1680" i="19"/>
  <c r="P1143" i="19"/>
  <c r="P1531" i="19"/>
  <c r="P815" i="19"/>
  <c r="P723" i="19"/>
  <c r="P2591" i="19"/>
  <c r="P3002" i="19"/>
  <c r="P2017" i="19"/>
  <c r="P149" i="19"/>
  <c r="P1419" i="19"/>
  <c r="P754" i="19"/>
  <c r="P507" i="19"/>
  <c r="P665" i="19"/>
  <c r="P550" i="19"/>
  <c r="P303" i="19"/>
  <c r="P215" i="19"/>
  <c r="P2430" i="19"/>
  <c r="P262" i="19"/>
  <c r="P1144" i="19"/>
  <c r="P1758" i="19"/>
  <c r="P144" i="19"/>
  <c r="P267" i="19"/>
  <c r="P2138" i="19"/>
  <c r="P2472" i="19"/>
  <c r="P3364" i="19"/>
  <c r="P2761" i="19"/>
  <c r="P3187" i="19"/>
  <c r="P3459" i="19"/>
  <c r="P1054" i="19"/>
  <c r="P2886" i="19"/>
  <c r="P1190" i="19"/>
  <c r="P54" i="19"/>
  <c r="P341" i="19"/>
  <c r="P2402" i="19"/>
  <c r="P171" i="19"/>
  <c r="P1723" i="19"/>
  <c r="P1945" i="19"/>
  <c r="P765" i="19"/>
  <c r="P1980" i="19"/>
  <c r="P3056" i="19"/>
  <c r="P2248" i="19"/>
  <c r="P1596" i="19"/>
  <c r="P390" i="19"/>
  <c r="P3383" i="19"/>
  <c r="P1790" i="19"/>
  <c r="P185" i="19"/>
  <c r="P408" i="19"/>
  <c r="P1659" i="19"/>
  <c r="P1645" i="19"/>
  <c r="P416" i="19"/>
  <c r="P2748" i="19"/>
  <c r="P2294" i="19"/>
  <c r="P2190" i="19"/>
  <c r="P151" i="19"/>
  <c r="P3217" i="19"/>
  <c r="P1941" i="19"/>
  <c r="P712" i="19"/>
  <c r="P577" i="19"/>
  <c r="P1222" i="19"/>
  <c r="P2405" i="19"/>
  <c r="P2454" i="19"/>
  <c r="P3156" i="19"/>
  <c r="P1505" i="19"/>
  <c r="P333" i="19"/>
  <c r="P2169" i="19"/>
  <c r="P1644" i="19"/>
  <c r="P2057" i="19"/>
  <c r="P109" i="19"/>
  <c r="P2605" i="19"/>
  <c r="P1576" i="19"/>
  <c r="P450" i="19"/>
  <c r="P3110" i="19"/>
  <c r="P140" i="19"/>
  <c r="P2941" i="19"/>
  <c r="P3258" i="19"/>
  <c r="P133" i="19"/>
  <c r="P411" i="19"/>
  <c r="P413" i="19"/>
  <c r="P2658" i="19"/>
  <c r="P2751" i="19"/>
  <c r="P1711" i="19"/>
  <c r="P2848" i="19"/>
  <c r="P2615" i="19"/>
  <c r="P1832" i="19"/>
  <c r="P1075" i="19"/>
  <c r="P209" i="19"/>
  <c r="P2431" i="19"/>
  <c r="P1112" i="19"/>
  <c r="P1534" i="19"/>
  <c r="P2676" i="19"/>
  <c r="P615" i="19"/>
  <c r="P1238" i="19"/>
  <c r="P2306" i="19"/>
  <c r="P2420" i="19"/>
  <c r="P1118" i="19"/>
  <c r="P1876" i="19"/>
  <c r="P2427" i="19"/>
  <c r="P1462" i="19"/>
  <c r="P1709" i="19"/>
  <c r="P1697" i="19"/>
  <c r="P2810" i="19"/>
  <c r="P1861" i="19"/>
  <c r="P2809" i="19"/>
  <c r="P1069" i="19"/>
  <c r="P2808" i="19"/>
  <c r="P301" i="19"/>
  <c r="P635" i="19"/>
  <c r="P155" i="19"/>
  <c r="P1750" i="19"/>
  <c r="P148" i="19"/>
  <c r="P527" i="19"/>
  <c r="P230" i="19"/>
  <c r="P1177" i="19"/>
  <c r="P311" i="19"/>
  <c r="P354" i="19"/>
  <c r="P1359" i="19"/>
  <c r="P1831" i="19"/>
  <c r="P812" i="19"/>
  <c r="P3315" i="19"/>
  <c r="P280" i="19"/>
  <c r="P1227" i="19"/>
  <c r="P112" i="19"/>
  <c r="P2815" i="19"/>
  <c r="P1061" i="19"/>
  <c r="P3116" i="19"/>
  <c r="P2740" i="19"/>
  <c r="P2846" i="19"/>
  <c r="P1569" i="19"/>
  <c r="P2179" i="19"/>
  <c r="P1480" i="19"/>
  <c r="P2738" i="19"/>
  <c r="P115" i="19"/>
  <c r="P3344" i="19"/>
  <c r="P1592" i="19"/>
  <c r="P609" i="19"/>
  <c r="P762" i="19"/>
  <c r="P1141" i="19"/>
  <c r="P2145" i="19"/>
  <c r="P2089" i="19"/>
  <c r="P1324" i="19"/>
  <c r="P3432" i="19"/>
  <c r="P3106" i="19"/>
  <c r="P513" i="19"/>
  <c r="P90" i="19"/>
  <c r="P653" i="19"/>
  <c r="P3330" i="19"/>
  <c r="P1692" i="19"/>
  <c r="P639" i="19"/>
  <c r="P674" i="19"/>
  <c r="P321" i="19"/>
  <c r="P1229" i="19"/>
  <c r="P1586" i="19"/>
  <c r="P3094" i="19"/>
  <c r="P2266" i="19"/>
  <c r="P2865" i="19"/>
  <c r="P2998" i="19"/>
  <c r="P720" i="19"/>
  <c r="P892" i="19"/>
  <c r="P3134" i="19"/>
  <c r="P2885" i="19"/>
  <c r="P1654" i="19"/>
  <c r="P2388" i="19"/>
  <c r="P537" i="19"/>
  <c r="P641" i="19"/>
  <c r="P596" i="19"/>
  <c r="P1145" i="19"/>
  <c r="P959" i="19"/>
  <c r="P2339" i="19"/>
  <c r="P950" i="19"/>
  <c r="P1256" i="19"/>
  <c r="P3037" i="19"/>
  <c r="P2893" i="19"/>
  <c r="P1271" i="19"/>
  <c r="P2265" i="19"/>
  <c r="P2401" i="19"/>
  <c r="P3347" i="19"/>
  <c r="P53" i="19"/>
  <c r="P1972" i="19"/>
  <c r="P2911" i="19"/>
  <c r="P3060" i="19"/>
  <c r="P780" i="19"/>
  <c r="P118" i="19"/>
  <c r="P2272" i="19"/>
  <c r="P2142" i="19"/>
  <c r="P1396" i="19"/>
  <c r="P3236" i="19"/>
  <c r="P1030" i="19"/>
  <c r="P1909" i="19"/>
  <c r="P1803" i="19"/>
  <c r="P2340" i="19"/>
  <c r="P1221" i="19"/>
  <c r="P767" i="19"/>
  <c r="P2111" i="19"/>
  <c r="P2136" i="19"/>
  <c r="P1427" i="19"/>
  <c r="P442" i="19"/>
  <c r="P164" i="19"/>
  <c r="P1934" i="19"/>
  <c r="P1240" i="19"/>
  <c r="P2290" i="19"/>
  <c r="P183" i="19"/>
  <c r="P1479" i="19"/>
  <c r="P3418" i="19"/>
  <c r="P2022" i="19"/>
  <c r="P142" i="19"/>
  <c r="P434" i="19"/>
  <c r="P2668" i="19"/>
  <c r="P2276" i="19"/>
  <c r="P386" i="19"/>
  <c r="P1410" i="19"/>
  <c r="P1073" i="19"/>
  <c r="P899" i="19"/>
  <c r="P422" i="19"/>
  <c r="P1022" i="19"/>
  <c r="P2061" i="19"/>
  <c r="P351" i="19"/>
  <c r="P2782" i="19"/>
  <c r="P3066" i="19"/>
  <c r="P698" i="19"/>
  <c r="P3007" i="19"/>
  <c r="P1616" i="19"/>
  <c r="P176" i="19"/>
  <c r="P847" i="19"/>
  <c r="P3458" i="19"/>
  <c r="P1895" i="19"/>
  <c r="P2247" i="19"/>
  <c r="P687" i="19"/>
  <c r="P135" i="19"/>
  <c r="P594" i="19"/>
  <c r="P1409" i="19"/>
  <c r="P2395" i="19"/>
  <c r="P3172" i="19"/>
  <c r="P2995" i="19"/>
  <c r="P504" i="19"/>
  <c r="P710" i="19"/>
  <c r="P3064" i="19"/>
  <c r="P1771" i="19"/>
  <c r="P2253" i="19"/>
  <c r="P3125" i="19"/>
  <c r="P2485" i="19"/>
  <c r="P713" i="19"/>
  <c r="P3049" i="19"/>
  <c r="P3111" i="19"/>
  <c r="P3063" i="19"/>
  <c r="P663" i="19"/>
  <c r="P346" i="19"/>
  <c r="P1513" i="19"/>
  <c r="P1829" i="19"/>
  <c r="P98" i="19"/>
  <c r="P2564" i="19"/>
  <c r="P3307" i="19"/>
  <c r="P2709" i="19"/>
  <c r="P3505" i="19"/>
  <c r="P1401" i="19"/>
  <c r="P3091" i="19"/>
  <c r="P744" i="19"/>
  <c r="P2053" i="19"/>
  <c r="P3483" i="19"/>
  <c r="P300" i="19"/>
  <c r="P3345" i="19"/>
  <c r="P117" i="19"/>
  <c r="P2426" i="19"/>
  <c r="P1626" i="19"/>
  <c r="P1775" i="19"/>
  <c r="P227" i="19"/>
  <c r="P1738" i="19"/>
  <c r="P1013" i="19"/>
  <c r="P2254" i="19"/>
  <c r="P2159" i="19"/>
  <c r="P3179" i="19"/>
  <c r="P729" i="19"/>
  <c r="P3147" i="19"/>
  <c r="P32" i="19"/>
  <c r="P1260" i="19"/>
  <c r="P1430" i="19"/>
  <c r="P271" i="19"/>
  <c r="P3140" i="19"/>
  <c r="P1839" i="19"/>
  <c r="P1933" i="19"/>
  <c r="P3129" i="19"/>
  <c r="P3263" i="19"/>
  <c r="P433" i="19"/>
  <c r="P153" i="19"/>
  <c r="P3312" i="19"/>
  <c r="P409" i="19"/>
  <c r="P638" i="19"/>
  <c r="P3287" i="19"/>
  <c r="P3278" i="19"/>
  <c r="P3257" i="19"/>
  <c r="P517" i="19"/>
  <c r="P465" i="19"/>
  <c r="P443" i="19"/>
  <c r="P1930" i="19"/>
  <c r="P1065" i="19"/>
  <c r="P2532" i="19"/>
  <c r="P3437" i="19"/>
  <c r="P3194" i="19"/>
  <c r="P2095" i="19"/>
  <c r="P2465" i="19"/>
  <c r="P803" i="19"/>
  <c r="P1833" i="19"/>
  <c r="P2921" i="19"/>
  <c r="P3188" i="19"/>
  <c r="P1629" i="19"/>
  <c r="P1154" i="19"/>
  <c r="P1265" i="19"/>
  <c r="P322" i="19"/>
  <c r="P2914" i="19"/>
  <c r="P1320" i="19"/>
  <c r="P3041" i="19"/>
  <c r="P403" i="19"/>
  <c r="P1119" i="19"/>
  <c r="P269" i="19"/>
  <c r="P1330" i="19"/>
  <c r="P1400" i="19"/>
  <c r="P173" i="19"/>
  <c r="P3528" i="19"/>
  <c r="P44" i="19"/>
  <c r="P330" i="19"/>
  <c r="P1338" i="19"/>
  <c r="P395" i="19"/>
  <c r="P3355" i="19"/>
  <c r="P2274" i="19"/>
  <c r="P1894" i="19"/>
  <c r="P1579" i="19"/>
  <c r="P2437" i="19"/>
  <c r="P1127" i="19"/>
  <c r="P1395" i="19"/>
  <c r="P3452" i="19"/>
  <c r="P2345" i="19"/>
  <c r="P658" i="19"/>
  <c r="P906" i="19"/>
  <c r="P488" i="19"/>
  <c r="P2760" i="19"/>
  <c r="P3478" i="19"/>
  <c r="P647" i="19"/>
  <c r="P2610" i="19"/>
  <c r="P2232" i="19"/>
  <c r="P2495" i="19"/>
  <c r="P2779" i="19"/>
  <c r="P2469" i="19"/>
  <c r="P3441" i="19"/>
  <c r="P2939" i="19"/>
  <c r="P3412" i="19"/>
  <c r="P1268" i="19"/>
  <c r="P127" i="19"/>
  <c r="P3145" i="19"/>
  <c r="P2553" i="19"/>
  <c r="P2544" i="19"/>
  <c r="P1442" i="19"/>
  <c r="P2537" i="19"/>
  <c r="P2993" i="19"/>
  <c r="P963" i="19"/>
  <c r="P3195" i="19"/>
  <c r="P2832" i="19"/>
  <c r="P2040" i="19"/>
  <c r="P1109" i="19"/>
  <c r="P2603" i="19"/>
  <c r="P1485" i="19"/>
  <c r="P557" i="19"/>
  <c r="P3419" i="19"/>
  <c r="P1963" i="19"/>
  <c r="P1542" i="19"/>
  <c r="P1647" i="19"/>
  <c r="P2330" i="19"/>
  <c r="P1046" i="19"/>
  <c r="P302" i="19"/>
  <c r="P2354" i="19"/>
  <c r="P329" i="19"/>
  <c r="P2100" i="19"/>
  <c r="P1538" i="19"/>
  <c r="P2970" i="19"/>
  <c r="P464" i="19"/>
  <c r="P714" i="19"/>
  <c r="P910" i="19"/>
  <c r="P3389" i="19"/>
  <c r="P2887" i="19"/>
  <c r="P2642" i="19"/>
  <c r="P3121" i="19"/>
  <c r="P859" i="19"/>
  <c r="P1948" i="19"/>
  <c r="P3472" i="19"/>
  <c r="P1763" i="19"/>
  <c r="P2545" i="19"/>
  <c r="P1851" i="19"/>
  <c r="P2697" i="19"/>
  <c r="P1243" i="19"/>
  <c r="P2928" i="19"/>
  <c r="P1219" i="19"/>
  <c r="P936" i="19"/>
  <c r="P841" i="19"/>
  <c r="P1312" i="19"/>
  <c r="P533" i="19"/>
  <c r="P1367" i="19"/>
  <c r="P2953" i="19"/>
  <c r="P813" i="19"/>
  <c r="P1695" i="19"/>
  <c r="P2646" i="19"/>
  <c r="P1334" i="19"/>
  <c r="P2741" i="19"/>
  <c r="P2393" i="19"/>
  <c r="P2780" i="19"/>
  <c r="P431" i="19"/>
  <c r="P492" i="19"/>
  <c r="P3328" i="19"/>
  <c r="P1615" i="19"/>
  <c r="P2021" i="19"/>
  <c r="P3387" i="19"/>
  <c r="P2212" i="19"/>
  <c r="P973" i="19"/>
  <c r="P3230" i="19"/>
  <c r="P600" i="19"/>
  <c r="P1995" i="19"/>
  <c r="P2188" i="19"/>
  <c r="P2513" i="19"/>
  <c r="P261" i="19"/>
  <c r="P721" i="19"/>
  <c r="P1674" i="19"/>
  <c r="P1997" i="19"/>
  <c r="P122" i="19"/>
  <c r="P591" i="19"/>
  <c r="P1594" i="19"/>
  <c r="P896" i="19"/>
  <c r="P1825" i="19"/>
  <c r="P2971" i="19"/>
  <c r="P1926" i="19"/>
  <c r="P2059" i="19"/>
  <c r="P1029" i="19"/>
  <c r="P3292" i="19"/>
  <c r="P573" i="19"/>
  <c r="P1512" i="19"/>
  <c r="P2156" i="19"/>
  <c r="P429" i="19"/>
  <c r="P763" i="19"/>
  <c r="P436" i="19"/>
  <c r="P2764" i="19"/>
  <c r="P606" i="19"/>
  <c r="P344" i="19"/>
  <c r="P1633" i="19"/>
  <c r="P526" i="19"/>
  <c r="P1357" i="19"/>
  <c r="P2099" i="19"/>
  <c r="P3294" i="19"/>
  <c r="P320" i="19"/>
  <c r="P2441" i="19"/>
  <c r="P519" i="19"/>
  <c r="P1704" i="19"/>
  <c r="P2204" i="19"/>
  <c r="P1426" i="19"/>
  <c r="P3251" i="19"/>
  <c r="P789" i="19"/>
  <c r="P407" i="19"/>
  <c r="P254" i="19"/>
  <c r="P1207" i="19"/>
  <c r="P1694" i="19"/>
  <c r="P1011" i="19"/>
  <c r="P1358" i="19"/>
  <c r="P525" i="19"/>
  <c r="P630" i="19"/>
  <c r="P2074" i="19"/>
  <c r="P156" i="19"/>
  <c r="P2264" i="19"/>
  <c r="P2587" i="19"/>
  <c r="P2263" i="19"/>
  <c r="P2440" i="19"/>
  <c r="P426" i="19"/>
  <c r="P3491" i="19"/>
  <c r="P1241" i="19"/>
  <c r="P1546" i="19"/>
  <c r="P2126" i="19"/>
  <c r="P1098" i="19"/>
  <c r="P757" i="19"/>
  <c r="P1422" i="19"/>
  <c r="P552" i="19"/>
  <c r="P2590" i="19"/>
  <c r="P1072" i="19"/>
  <c r="P3097" i="19"/>
  <c r="P3022" i="19"/>
  <c r="P2034" i="19"/>
  <c r="P3276" i="19"/>
  <c r="P1583" i="19"/>
  <c r="P3235" i="19"/>
  <c r="P3090" i="19"/>
  <c r="P2649" i="19"/>
  <c r="P3166" i="19"/>
  <c r="P3253" i="19"/>
  <c r="P3160" i="19"/>
  <c r="P1204" i="19"/>
  <c r="P1132" i="19"/>
  <c r="P338" i="19"/>
  <c r="P3423" i="19"/>
  <c r="P862" i="19"/>
  <c r="P627" i="19"/>
  <c r="P601" i="19"/>
  <c r="P152" i="19"/>
  <c r="P1921" i="19"/>
  <c r="P293" i="19"/>
  <c r="P889" i="19"/>
  <c r="P1879" i="19"/>
  <c r="P2877" i="19"/>
  <c r="P3089" i="19"/>
  <c r="P2727" i="19"/>
  <c r="P3481" i="19"/>
  <c r="P568" i="19"/>
  <c r="P3457" i="19"/>
  <c r="P1339" i="19"/>
  <c r="P2504" i="19"/>
  <c r="P376" i="19"/>
  <c r="P3353" i="19"/>
  <c r="P3534" i="19"/>
  <c r="P1475" i="19"/>
  <c r="P2014" i="19"/>
  <c r="P2512" i="19"/>
  <c r="P2934" i="19"/>
  <c r="P2744" i="19"/>
  <c r="P515" i="19"/>
  <c r="P1770" i="19"/>
  <c r="P82" i="19"/>
  <c r="P582" i="19"/>
  <c r="P1328" i="19"/>
  <c r="O2384" i="19"/>
  <c r="O2487" i="19"/>
  <c r="O2590" i="19"/>
  <c r="O2693" i="19"/>
  <c r="O2796" i="19"/>
  <c r="O2896" i="19"/>
  <c r="O2999" i="19"/>
  <c r="O3093" i="19"/>
  <c r="O3118" i="19"/>
  <c r="O3143" i="19"/>
  <c r="O3168" i="19"/>
  <c r="O3196" i="19"/>
  <c r="O3221" i="19"/>
  <c r="O3246" i="19"/>
  <c r="O3271" i="19"/>
  <c r="O3296" i="19"/>
  <c r="O3324" i="19"/>
  <c r="O3349" i="19"/>
  <c r="O3374" i="19"/>
  <c r="O3399" i="19"/>
  <c r="O3424" i="19"/>
  <c r="O3452" i="19"/>
  <c r="O3477" i="19"/>
  <c r="O3502" i="19"/>
  <c r="O3527" i="19"/>
  <c r="O3551" i="19"/>
  <c r="O2398" i="19"/>
  <c r="O2501" i="19"/>
  <c r="O2604" i="19"/>
  <c r="O2704" i="19"/>
  <c r="O2807" i="19"/>
  <c r="O2910" i="19"/>
  <c r="O3013" i="19"/>
  <c r="O3096" i="19"/>
  <c r="O3124" i="19"/>
  <c r="O3149" i="19"/>
  <c r="O3174" i="19"/>
  <c r="O3199" i="19"/>
  <c r="O3224" i="19"/>
  <c r="O3252" i="19"/>
  <c r="O3277" i="19"/>
  <c r="O3302" i="19"/>
  <c r="O3327" i="19"/>
  <c r="O3352" i="19"/>
  <c r="O3380" i="19"/>
  <c r="O3405" i="19"/>
  <c r="O3430" i="19"/>
  <c r="O3455" i="19"/>
  <c r="O3480" i="19"/>
  <c r="O3508" i="19"/>
  <c r="O3533" i="19"/>
  <c r="O2309" i="19"/>
  <c r="O2412" i="19"/>
  <c r="O2512" i="19"/>
  <c r="O2615" i="19"/>
  <c r="O2718" i="19"/>
  <c r="O2821" i="19"/>
  <c r="O2924" i="19"/>
  <c r="O3024" i="19"/>
  <c r="O3102" i="19"/>
  <c r="O3127" i="19"/>
  <c r="O3152" i="19"/>
  <c r="O3180" i="19"/>
  <c r="O3205" i="19"/>
  <c r="O3230" i="19"/>
  <c r="O3255" i="19"/>
  <c r="O3280" i="19"/>
  <c r="O3308" i="19"/>
  <c r="O3333" i="19"/>
  <c r="O3358" i="19"/>
  <c r="O3383" i="19"/>
  <c r="O3408" i="19"/>
  <c r="O3436" i="19"/>
  <c r="O3461" i="19"/>
  <c r="O3486" i="19"/>
  <c r="O3511" i="19"/>
  <c r="O3536" i="19"/>
  <c r="O2320" i="19"/>
  <c r="O2423" i="19"/>
  <c r="O2526" i="19"/>
  <c r="O2629" i="19"/>
  <c r="O2732" i="19"/>
  <c r="O2832" i="19"/>
  <c r="O2935" i="19"/>
  <c r="O3038" i="19"/>
  <c r="O3103" i="19"/>
  <c r="O3128" i="19"/>
  <c r="O3156" i="19"/>
  <c r="O3181" i="19"/>
  <c r="O3206" i="19"/>
  <c r="O3231" i="19"/>
  <c r="O3256" i="19"/>
  <c r="O3284" i="19"/>
  <c r="O3309" i="19"/>
  <c r="O3334" i="19"/>
  <c r="O3359" i="19"/>
  <c r="O3384" i="19"/>
  <c r="O3412" i="19"/>
  <c r="O3437" i="19"/>
  <c r="O3462" i="19"/>
  <c r="O3487" i="19"/>
  <c r="O3512" i="19"/>
  <c r="O3540" i="19"/>
  <c r="O2334" i="19"/>
  <c r="O2437" i="19"/>
  <c r="O2540" i="19"/>
  <c r="O2640" i="19"/>
  <c r="O2743" i="19"/>
  <c r="O2846" i="19"/>
  <c r="O2949" i="19"/>
  <c r="O3052" i="19"/>
  <c r="O3104" i="19"/>
  <c r="O3132" i="19"/>
  <c r="O3157" i="19"/>
  <c r="O3182" i="19"/>
  <c r="O3207" i="19"/>
  <c r="O3232" i="19"/>
  <c r="O3260" i="19"/>
  <c r="O3285" i="19"/>
  <c r="O3310" i="19"/>
  <c r="O3335" i="19"/>
  <c r="O3360" i="19"/>
  <c r="O3388" i="19"/>
  <c r="O3413" i="19"/>
  <c r="O3438" i="19"/>
  <c r="O3463" i="19"/>
  <c r="O3488" i="19"/>
  <c r="O3516" i="19"/>
  <c r="O3541" i="19"/>
  <c r="O2348" i="19"/>
  <c r="O2448" i="19"/>
  <c r="O2551" i="19"/>
  <c r="O2654" i="19"/>
  <c r="O2757" i="19"/>
  <c r="O2860" i="19"/>
  <c r="O2960" i="19"/>
  <c r="O3063" i="19"/>
  <c r="O3110" i="19"/>
  <c r="O3135" i="19"/>
  <c r="O3160" i="19"/>
  <c r="O3188" i="19"/>
  <c r="O3213" i="19"/>
  <c r="O3238" i="19"/>
  <c r="O3263" i="19"/>
  <c r="O3288" i="19"/>
  <c r="O3316" i="19"/>
  <c r="O3341" i="19"/>
  <c r="O3366" i="19"/>
  <c r="O3391" i="19"/>
  <c r="O3416" i="19"/>
  <c r="O3444" i="19"/>
  <c r="O3469" i="19"/>
  <c r="O3494" i="19"/>
  <c r="O3519" i="19"/>
  <c r="O3544" i="19"/>
  <c r="K9" i="19"/>
  <c r="J14" i="19"/>
  <c r="J6" i="19"/>
  <c r="K11" i="19"/>
  <c r="J7" i="19"/>
  <c r="K7" i="19"/>
  <c r="K13" i="19"/>
  <c r="K14" i="19"/>
  <c r="K6" i="19"/>
  <c r="J11" i="19"/>
  <c r="K4" i="19"/>
  <c r="K8" i="19"/>
  <c r="J16" i="19"/>
  <c r="K15" i="19"/>
  <c r="J9" i="19"/>
  <c r="J15" i="19"/>
  <c r="K3" i="19"/>
  <c r="K12" i="19"/>
  <c r="J4" i="19"/>
  <c r="J5" i="19"/>
  <c r="K5" i="19"/>
  <c r="J12" i="19"/>
  <c r="J13" i="19"/>
  <c r="J3" i="19"/>
  <c r="K10" i="19"/>
  <c r="J8" i="19"/>
  <c r="K16" i="19"/>
  <c r="J10" i="19"/>
  <c r="G10" i="19" l="1"/>
  <c r="H16" i="19"/>
  <c r="G8" i="19"/>
  <c r="H10" i="19"/>
  <c r="I10" i="19" s="1"/>
  <c r="G3" i="19"/>
  <c r="G13" i="19"/>
  <c r="G12" i="19"/>
  <c r="H5" i="19"/>
  <c r="I5" i="19" s="1"/>
  <c r="G5" i="19"/>
  <c r="G4" i="19"/>
  <c r="H12" i="19"/>
  <c r="H3" i="19"/>
  <c r="G15" i="19"/>
  <c r="G9" i="19"/>
  <c r="I9" i="19" s="1"/>
  <c r="H15" i="19"/>
  <c r="I15" i="19" s="1"/>
  <c r="G16" i="19"/>
  <c r="I16" i="19" s="1"/>
  <c r="H8" i="19"/>
  <c r="H4" i="19"/>
  <c r="I4" i="19" s="1"/>
  <c r="G11" i="19"/>
  <c r="I11" i="19" s="1"/>
  <c r="H6" i="19"/>
  <c r="H14" i="19"/>
  <c r="I14" i="19" s="1"/>
  <c r="H13" i="19"/>
  <c r="H7" i="19"/>
  <c r="G7" i="19"/>
  <c r="H11" i="19"/>
  <c r="G6" i="19"/>
  <c r="G14" i="19"/>
  <c r="H9" i="19"/>
  <c r="I6" i="19"/>
  <c r="I8" i="19"/>
  <c r="I3" i="19"/>
  <c r="I13" i="19" l="1"/>
  <c r="I7" i="19"/>
  <c r="I12" i="19"/>
</calcChain>
</file>

<file path=xl/comments1.xml><?xml version="1.0" encoding="utf-8"?>
<comments xmlns="http://schemas.openxmlformats.org/spreadsheetml/2006/main">
  <authors>
    <author>ZANZI MADDALENA</author>
  </authors>
  <commentList>
    <comment ref="C6" authorId="0">
      <text>
        <r>
          <rPr>
            <sz val="9"/>
            <color indexed="81"/>
            <rFont val="Tahoma"/>
            <family val="2"/>
          </rPr>
          <t xml:space="preserve">to overwrite the evaluation date with a manual date
</t>
        </r>
      </text>
    </comment>
  </commentList>
</comments>
</file>

<file path=xl/sharedStrings.xml><?xml version="1.0" encoding="utf-8"?>
<sst xmlns="http://schemas.openxmlformats.org/spreadsheetml/2006/main" count="11265" uniqueCount="468">
  <si>
    <t>Discount</t>
  </si>
  <si>
    <t>MonotonicCubicNaturalSpline</t>
  </si>
  <si>
    <t>CubicNaturalSpline</t>
  </si>
  <si>
    <t>Discount Factor</t>
  </si>
  <si>
    <t>Term (Years)</t>
  </si>
  <si>
    <t>Interpolation Type</t>
  </si>
  <si>
    <t>Interpolation Object</t>
  </si>
  <si>
    <t>Forward Rate</t>
  </si>
  <si>
    <t>3M</t>
  </si>
  <si>
    <t>6M</t>
  </si>
  <si>
    <t>EUR3M</t>
  </si>
  <si>
    <t>EUR6M</t>
  </si>
  <si>
    <t>Market FRA</t>
  </si>
  <si>
    <t>Implicit FRA</t>
  </si>
  <si>
    <t>Year Fraction 3M</t>
  </si>
  <si>
    <t>Year Fraction 6M</t>
  </si>
  <si>
    <t>Actual/360</t>
  </si>
  <si>
    <t>Euribor 3M</t>
  </si>
  <si>
    <t>Euribor 6M</t>
  </si>
  <si>
    <t>Year Fraction 3Mx6M</t>
  </si>
  <si>
    <t>Evaluation Date</t>
  </si>
  <si>
    <t>Start Date</t>
  </si>
  <si>
    <t>End Date</t>
  </si>
  <si>
    <t>TARGET</t>
  </si>
  <si>
    <t>Modified Following</t>
  </si>
  <si>
    <t>Calendar</t>
  </si>
  <si>
    <t>Business Day Convention</t>
  </si>
  <si>
    <t>DayCount</t>
  </si>
  <si>
    <t>Spread</t>
  </si>
  <si>
    <t>FRA 3X6</t>
  </si>
  <si>
    <t>OIS</t>
  </si>
  <si>
    <t>EUREONSW=ICAP</t>
  </si>
  <si>
    <t>EUREON2W=ICAP</t>
  </si>
  <si>
    <t>EUREON3W=ICAP</t>
  </si>
  <si>
    <t>EUREON1M=ICAP</t>
  </si>
  <si>
    <t>EUREON2M=ICAP</t>
  </si>
  <si>
    <t>EUREON3M=ICAP</t>
  </si>
  <si>
    <t>EUREON4M=ICAP</t>
  </si>
  <si>
    <t>EUREON5M=ICAP</t>
  </si>
  <si>
    <t>EUREON6M=ICAP</t>
  </si>
  <si>
    <t>EUREON7M=ICAP</t>
  </si>
  <si>
    <t>EUREON8M=ICAP</t>
  </si>
  <si>
    <t>EUREON9M=ICAP</t>
  </si>
  <si>
    <t>EUREON10M=ICAP</t>
  </si>
  <si>
    <t>EUREON11M=ICAP</t>
  </si>
  <si>
    <t>EUREON1Y=ICAP</t>
  </si>
  <si>
    <t>EUREON15M=ICAP</t>
  </si>
  <si>
    <t>EUREON18M=ICAP</t>
  </si>
  <si>
    <t>EUREON21M=ICAP</t>
  </si>
  <si>
    <t>EUREON2Y=ICAP</t>
  </si>
  <si>
    <t>EUREON3Y=ICAP</t>
  </si>
  <si>
    <t>EUREON4Y=ICAP</t>
  </si>
  <si>
    <t>EUREON5Y=ICAP</t>
  </si>
  <si>
    <t>EUREON6Y=ICAP</t>
  </si>
  <si>
    <t>EUREON7Y=ICAP</t>
  </si>
  <si>
    <t>EUREON8Y=ICAP</t>
  </si>
  <si>
    <t>EUREON9Y=ICAP</t>
  </si>
  <si>
    <t>EUREON10Y=ICAP</t>
  </si>
  <si>
    <t>EUREON11Y=ICAP</t>
  </si>
  <si>
    <t>EUREON12Y=ICAP</t>
  </si>
  <si>
    <t>EUREON15Y=ICAP</t>
  </si>
  <si>
    <t>EUREON20Y=ICAP</t>
  </si>
  <si>
    <t>EUREON25Y=ICAP</t>
  </si>
  <si>
    <t>EUREON30Y=ICAP</t>
  </si>
  <si>
    <t>EUREON40Y=ICAP</t>
  </si>
  <si>
    <t>EUREON50Y=ICAP</t>
  </si>
  <si>
    <t>EUREON60Y=ICAP</t>
  </si>
  <si>
    <t xml:space="preserve">BID </t>
  </si>
  <si>
    <t>ASK</t>
  </si>
  <si>
    <t>MID</t>
  </si>
  <si>
    <t>Quote Object ID</t>
  </si>
  <si>
    <t>Quote Object</t>
  </si>
  <si>
    <t>EUREONSW_Quote</t>
  </si>
  <si>
    <t>EUREON2W_Quote</t>
  </si>
  <si>
    <t>EUREON3W_Quote</t>
  </si>
  <si>
    <t>EUREON1M_Quote</t>
  </si>
  <si>
    <t>EUREON2M_Quote</t>
  </si>
  <si>
    <t>EUREON3M_Quote</t>
  </si>
  <si>
    <t>EUREON4M_Quote</t>
  </si>
  <si>
    <t>EUREON5M_Quote</t>
  </si>
  <si>
    <t>EUREON6M_Quote</t>
  </si>
  <si>
    <t>EUREON7M_Quote</t>
  </si>
  <si>
    <t>EUREON8M_Quote</t>
  </si>
  <si>
    <t>EUREON9M_Quote</t>
  </si>
  <si>
    <t>EUREON10M_Quote</t>
  </si>
  <si>
    <t>EUREON11M_Quote</t>
  </si>
  <si>
    <t>EUREON1Y_Quote</t>
  </si>
  <si>
    <t>EUREON15M_Quote</t>
  </si>
  <si>
    <t>EUREON18M_Quote</t>
  </si>
  <si>
    <t>EUREON21M_Quote</t>
  </si>
  <si>
    <t>EUREON2Y_Quote</t>
  </si>
  <si>
    <t>EUREON3Y_Quote</t>
  </si>
  <si>
    <t>EUREON4Y_Quote</t>
  </si>
  <si>
    <t>EUREON5Y_Quote</t>
  </si>
  <si>
    <t>EUREON6Y_Quote</t>
  </si>
  <si>
    <t>EUREON7Y_Quote</t>
  </si>
  <si>
    <t>EUREON8Y_Quote</t>
  </si>
  <si>
    <t>EUREON9Y_Quote</t>
  </si>
  <si>
    <t>EUREON10Y_Quote</t>
  </si>
  <si>
    <t>EUREON11Y_Quote</t>
  </si>
  <si>
    <t>EUREON12Y_Quote</t>
  </si>
  <si>
    <t>EUREON15Y_Quote</t>
  </si>
  <si>
    <t>EUREON20Y_Quote</t>
  </si>
  <si>
    <t>EUREON25Y_Quote</t>
  </si>
  <si>
    <t>EUREON30Y_Quote</t>
  </si>
  <si>
    <t>EUREON40Y_Quote</t>
  </si>
  <si>
    <t>EUREON50Y_Quote</t>
  </si>
  <si>
    <t>EUREON60Y_Quote</t>
  </si>
  <si>
    <t>Trigger</t>
  </si>
  <si>
    <t>http://quantlib.org/</t>
  </si>
  <si>
    <t>QuantLib Version</t>
  </si>
  <si>
    <t>ObjectHandler Version</t>
  </si>
  <si>
    <t>ManualDate</t>
  </si>
  <si>
    <t>EvaluationDate</t>
  </si>
  <si>
    <t>SetFlag</t>
  </si>
  <si>
    <t>SetEvaluationDate</t>
  </si>
  <si>
    <t>Settlement Date</t>
  </si>
  <si>
    <t>Currency</t>
  </si>
  <si>
    <t>EUR</t>
  </si>
  <si>
    <t>SettlementDays</t>
  </si>
  <si>
    <t>SettlementDate</t>
  </si>
  <si>
    <t>Permanent</t>
  </si>
  <si>
    <t>Overwrite</t>
  </si>
  <si>
    <t>EURECBOISM1=ICAP</t>
  </si>
  <si>
    <t>EURECBOISM2=ICAP</t>
  </si>
  <si>
    <t>EURECBOISM3=ICAP</t>
  </si>
  <si>
    <t>EURECBOISM4=ICAP</t>
  </si>
  <si>
    <t>EURECBOISM5=ICAP</t>
  </si>
  <si>
    <t>EURECBOISM6=ICAP</t>
  </si>
  <si>
    <t>EURECBOISM7=ICAP</t>
  </si>
  <si>
    <t>EURECBOISM8=ICAP</t>
  </si>
  <si>
    <t>EURECBOISM9=ICAP</t>
  </si>
  <si>
    <t>EURECBOISAPR15_Quote</t>
  </si>
  <si>
    <t>EURECBOISJUN15_Quote</t>
  </si>
  <si>
    <t>EURECBOISJUL15_Quote</t>
  </si>
  <si>
    <t>EURECBOISSEP15_Quote</t>
  </si>
  <si>
    <t>EURECBOISOCT15_Quote</t>
  </si>
  <si>
    <t>EURECBOISDEC15_Quote</t>
  </si>
  <si>
    <t>EURECBOISJAN16_Quote</t>
  </si>
  <si>
    <t>EURECBOISMAR16_Quote</t>
  </si>
  <si>
    <t>EURECBOISAPR16_Quote</t>
  </si>
  <si>
    <t>EURIBORSWD=</t>
  </si>
  <si>
    <t>EURIBOR2WD=</t>
  </si>
  <si>
    <t>EURIBOR1MD=</t>
  </si>
  <si>
    <t>EURIBOR2MD=</t>
  </si>
  <si>
    <t>EURIBOR3MD=</t>
  </si>
  <si>
    <t>EURIBOR6MD=</t>
  </si>
  <si>
    <t>EURIBOR9MD=</t>
  </si>
  <si>
    <t>EURIBOR1YD=</t>
  </si>
  <si>
    <t>EURIBOR</t>
  </si>
  <si>
    <t>VALUE_DT1</t>
  </si>
  <si>
    <t>LAST</t>
  </si>
  <si>
    <t>EuriborSW</t>
  </si>
  <si>
    <t>Euribor2W</t>
  </si>
  <si>
    <t>Euribor1M</t>
  </si>
  <si>
    <t>Euribor2M</t>
  </si>
  <si>
    <t>Euribor3M</t>
  </si>
  <si>
    <t>Euribor6M</t>
  </si>
  <si>
    <t>Euribor9M</t>
  </si>
  <si>
    <t>Euribor1Y</t>
  </si>
  <si>
    <t>EuriborSWLastFixing_Quote</t>
  </si>
  <si>
    <t>Euribor2WLastFixing_Quote</t>
  </si>
  <si>
    <t>Euribor1MLastFixing_Quote</t>
  </si>
  <si>
    <t>Euribor2MLastFixing_Quote</t>
  </si>
  <si>
    <t>Euribor3MLastFixing_Quote</t>
  </si>
  <si>
    <t>Euribor6MLastFixing_Quote</t>
  </si>
  <si>
    <t>Euribor9MLastFixing_Quote</t>
  </si>
  <si>
    <t>Euribor1YLastFixing_Quote</t>
  </si>
  <si>
    <t>Index Object ID</t>
  </si>
  <si>
    <t>Index Object</t>
  </si>
  <si>
    <t>Curve ID</t>
  </si>
  <si>
    <t>Curve Relinkable Handle</t>
  </si>
  <si>
    <t>EURON</t>
  </si>
  <si>
    <t>Eonia</t>
  </si>
  <si>
    <t>SW</t>
  </si>
  <si>
    <t>2W</t>
  </si>
  <si>
    <t>1M</t>
  </si>
  <si>
    <t>2M</t>
  </si>
  <si>
    <t>9M</t>
  </si>
  <si>
    <t>1Y</t>
  </si>
  <si>
    <t>Tenor</t>
  </si>
  <si>
    <t>ON</t>
  </si>
  <si>
    <t>EUR1X4F=ICAP</t>
  </si>
  <si>
    <t>EUR2X5F=ICAP</t>
  </si>
  <si>
    <t>EUR3X6F=ICAP</t>
  </si>
  <si>
    <t>EUR4X7F=ICAP</t>
  </si>
  <si>
    <t>EUR5X8F=ICAP</t>
  </si>
  <si>
    <t>EUR6X9F=ICAP</t>
  </si>
  <si>
    <t>EUR1X7F=ICAP</t>
  </si>
  <si>
    <t>EUR2X8F=ICAP</t>
  </si>
  <si>
    <t>EUR3X9F=ICAP</t>
  </si>
  <si>
    <t>EUR4X10F=ICAP</t>
  </si>
  <si>
    <t>EUR5X11F=ICAP</t>
  </si>
  <si>
    <t>EUR6X12F=ICAP</t>
  </si>
  <si>
    <t>EUR7X13F=ICAP</t>
  </si>
  <si>
    <t>EUR8X14F=ICAP</t>
  </si>
  <si>
    <t>EUR9X15F=ICAP</t>
  </si>
  <si>
    <t>EUR10X16F=ICAP</t>
  </si>
  <si>
    <t>EUR11X17F=ICAP</t>
  </si>
  <si>
    <t>EUR12X18F=ICAP</t>
  </si>
  <si>
    <t>EUR13X19F=ICAP</t>
  </si>
  <si>
    <t>EUR14X20F=ICAP</t>
  </si>
  <si>
    <t>EUR15X21F=ICAP</t>
  </si>
  <si>
    <t>EUR16X22F=ICAP</t>
  </si>
  <si>
    <t>EUR17X23F=ICAP</t>
  </si>
  <si>
    <t>EUR18X24F=ICAP</t>
  </si>
  <si>
    <t>EUR1x4F_Quote</t>
  </si>
  <si>
    <t>EUR2x5F_Quote</t>
  </si>
  <si>
    <t>EUR3x6F_Quote</t>
  </si>
  <si>
    <t>EUR4x7F_Quote</t>
  </si>
  <si>
    <t>EUR5x8F_Quote</t>
  </si>
  <si>
    <t>EUR6x9F_Quote</t>
  </si>
  <si>
    <t>EUR1x7F_Quote</t>
  </si>
  <si>
    <t>EUR2x8F_Quote</t>
  </si>
  <si>
    <t>EUR3x9F_Quote</t>
  </si>
  <si>
    <t>EUR4x10F_Quote</t>
  </si>
  <si>
    <t>EUR5x11F_Quote</t>
  </si>
  <si>
    <t>EUR6x12F_Quote</t>
  </si>
  <si>
    <t>EUR7x13F_Quote</t>
  </si>
  <si>
    <t>EUR8x14F_Quote</t>
  </si>
  <si>
    <t>EUR9x15F_Quote</t>
  </si>
  <si>
    <t>EUR10x16F_Quote</t>
  </si>
  <si>
    <t>EUR11x17F_Quote</t>
  </si>
  <si>
    <t>EUR12x18F_Quote</t>
  </si>
  <si>
    <t>EUR13x19F_Quote</t>
  </si>
  <si>
    <t>EUR14x20F_Quote</t>
  </si>
  <si>
    <t>EUR15x21F_Quote</t>
  </si>
  <si>
    <t>EUR16x22F_Quote</t>
  </si>
  <si>
    <t>EUR17x23F_Quote</t>
  </si>
  <si>
    <t>EUR18x24F_Quote</t>
  </si>
  <si>
    <t>FRA</t>
  </si>
  <si>
    <t>Swap</t>
  </si>
  <si>
    <t>EURAB3E1Y=ICAP</t>
  </si>
  <si>
    <t>EURAB3E15M=ICAP</t>
  </si>
  <si>
    <t>EURAB3E18M=ICAP</t>
  </si>
  <si>
    <t>EURAB3E21M=ICAP</t>
  </si>
  <si>
    <t>EURAB3E2Y=ICAP</t>
  </si>
  <si>
    <t>EURAB3E3Y=ICAP</t>
  </si>
  <si>
    <t>EURAB3E4Y=ICAP</t>
  </si>
  <si>
    <t>EURAB3E5Y=ICAP</t>
  </si>
  <si>
    <t>EURAB3E6Y=ICAP</t>
  </si>
  <si>
    <t>EURAB3E7Y=ICAP</t>
  </si>
  <si>
    <t>EURAB3E8Y=ICAP</t>
  </si>
  <si>
    <t>EURAB3E9Y=ICAP</t>
  </si>
  <si>
    <t>EURAB3E10Y=ICAP</t>
  </si>
  <si>
    <t>EURAB3E11Y=ICAP</t>
  </si>
  <si>
    <t>EURAB3E12Y=ICAP</t>
  </si>
  <si>
    <t>EURAB3E15Y=ICAP</t>
  </si>
  <si>
    <t>EURAB3E20Y=ICAP</t>
  </si>
  <si>
    <t>EURAB3E25Y=ICAP</t>
  </si>
  <si>
    <t>EURAB3E30Y=ICAP</t>
  </si>
  <si>
    <t>EURAB3E40Y=ICAP</t>
  </si>
  <si>
    <t>EURAB3E50Y=ICAP</t>
  </si>
  <si>
    <t>EURAB3E60Y=ICAP</t>
  </si>
  <si>
    <t>EURAB3E1Y_Quote</t>
  </si>
  <si>
    <t>EURAB3E15M_Quote</t>
  </si>
  <si>
    <t>EURAB3E18M_Quote</t>
  </si>
  <si>
    <t>EURAB3E21M_Quote</t>
  </si>
  <si>
    <t>EURAB3E2Y_Quote</t>
  </si>
  <si>
    <t>EURAB3E3Y_Quote</t>
  </si>
  <si>
    <t>EURAB3E4Y_Quote</t>
  </si>
  <si>
    <t>EURAB3E5Y_Quote</t>
  </si>
  <si>
    <t>EURAB3E6Y_Quote</t>
  </si>
  <si>
    <t>EURAB3E7Y_Quote</t>
  </si>
  <si>
    <t>EURAB3E8Y_Quote</t>
  </si>
  <si>
    <t>EURAB3E9Y_Quote</t>
  </si>
  <si>
    <t>EURAB3E10Y_Quote</t>
  </si>
  <si>
    <t>EURAB3E11Y_Quote</t>
  </si>
  <si>
    <t>EURAB3E12Y_Quote</t>
  </si>
  <si>
    <t>EURAB3E15Y_Quote</t>
  </si>
  <si>
    <t>EURAB3E20Y_Quote</t>
  </si>
  <si>
    <t>EURAB3E25Y_Quote</t>
  </si>
  <si>
    <t>EURAB3E30Y_Quote</t>
  </si>
  <si>
    <t>EURAB3E40Y_Quote</t>
  </si>
  <si>
    <t>EURAB3E50Y_Quote</t>
  </si>
  <si>
    <t>EURAB3E60Y_Quote</t>
  </si>
  <si>
    <t>QuoteValue</t>
  </si>
  <si>
    <t>Add Fixing</t>
  </si>
  <si>
    <t>Quote Value</t>
  </si>
  <si>
    <t>EURAB6E1Y=ICAP</t>
  </si>
  <si>
    <t>EURAB6E15M=ICAP</t>
  </si>
  <si>
    <t>EURAB6E18M=ICAP</t>
  </si>
  <si>
    <t>EURAB6E21M=ICAP</t>
  </si>
  <si>
    <t>EURAB6E2Y=ICAP</t>
  </si>
  <si>
    <t>EURAB6E3Y=ICAP</t>
  </si>
  <si>
    <t>EURAB6E4Y=ICAP</t>
  </si>
  <si>
    <t>EURAB6E5Y=ICAP</t>
  </si>
  <si>
    <t>EURAB6E6Y=ICAP</t>
  </si>
  <si>
    <t>EURAB6E7Y=ICAP</t>
  </si>
  <si>
    <t>EURAB6E8Y=ICAP</t>
  </si>
  <si>
    <t>EURAB6E9Y=ICAP</t>
  </si>
  <si>
    <t>EURAB6E10Y=ICAP</t>
  </si>
  <si>
    <t>EURAB6E11Y=ICAP</t>
  </si>
  <si>
    <t>EURAB6E12Y=ICAP</t>
  </si>
  <si>
    <t>EURAB6E13Y=ICAP</t>
  </si>
  <si>
    <t>EURAB6E14Y=ICAP</t>
  </si>
  <si>
    <t>EURAB6E15Y=ICAP</t>
  </si>
  <si>
    <t>EURAB6E16Y=ICAP</t>
  </si>
  <si>
    <t>EURAB6E17Y=ICAP</t>
  </si>
  <si>
    <t>EURAB6E18Y=ICAP</t>
  </si>
  <si>
    <t>EURAB6E19Y=ICAP</t>
  </si>
  <si>
    <t>EURAB6E20Y=ICAP</t>
  </si>
  <si>
    <t>EURAB6E21Y=ICAP</t>
  </si>
  <si>
    <t>EURAB6E22Y=ICAP</t>
  </si>
  <si>
    <t>EURAB6E23Y=ICAP</t>
  </si>
  <si>
    <t>EURAB6E24Y=ICAP</t>
  </si>
  <si>
    <t>EURAB6E25Y=ICAP</t>
  </si>
  <si>
    <t>EURAB6E26Y=ICAP</t>
  </si>
  <si>
    <t>EURAB6E27Y=ICAP</t>
  </si>
  <si>
    <t>EURAB6E28Y=ICAP</t>
  </si>
  <si>
    <t>EURAB6E29Y=ICAP</t>
  </si>
  <si>
    <t>EURAB6E30Y=ICAP</t>
  </si>
  <si>
    <t>EURAB6E35Y=ICAP</t>
  </si>
  <si>
    <t>EURAB6E40Y=ICAP</t>
  </si>
  <si>
    <t>EURAB6E50Y=ICAP</t>
  </si>
  <si>
    <t>EURAB6E60Y=ICAP</t>
  </si>
  <si>
    <t>EURAB6E1Y_Quote</t>
  </si>
  <si>
    <t>EURAB6E15M_Quote</t>
  </si>
  <si>
    <t>EURAB6E18M_Quote</t>
  </si>
  <si>
    <t>EURAB6E21M_Quote</t>
  </si>
  <si>
    <t>EURAB6E2Y_Quote</t>
  </si>
  <si>
    <t>EURAB6E3Y_Quote</t>
  </si>
  <si>
    <t>EURAB6E4Y_Quote</t>
  </si>
  <si>
    <t>EURAB6E5Y_Quote</t>
  </si>
  <si>
    <t>EURAB6E6Y_Quote</t>
  </si>
  <si>
    <t>EURAB6E7Y_Quote</t>
  </si>
  <si>
    <t>EURAB6E8Y_Quote</t>
  </si>
  <si>
    <t>EURAB6E9Y_Quote</t>
  </si>
  <si>
    <t>EURAB6E10Y_Quote</t>
  </si>
  <si>
    <t>EURAB6E11Y_Quote</t>
  </si>
  <si>
    <t>EURAB6E12Y_Quote</t>
  </si>
  <si>
    <t>EURAB6E13Y_Quote</t>
  </si>
  <si>
    <t>EURAB6E14Y_Quote</t>
  </si>
  <si>
    <t>EURAB6E15Y_Quote</t>
  </si>
  <si>
    <t>EURAB6E16Y_Quote</t>
  </si>
  <si>
    <t>EURAB6E17Y_Quote</t>
  </si>
  <si>
    <t>EURAB6E18Y_Quote</t>
  </si>
  <si>
    <t>EURAB6E19Y_Quote</t>
  </si>
  <si>
    <t>EURAB6E20Y_Quote</t>
  </si>
  <si>
    <t>EURAB6E21Y_Quote</t>
  </si>
  <si>
    <t>EURAB6E22Y_Quote</t>
  </si>
  <si>
    <t>EURAB6E23Y_Quote</t>
  </si>
  <si>
    <t>EURAB6E24Y_Quote</t>
  </si>
  <si>
    <t>EURAB6E25Y_Quote</t>
  </si>
  <si>
    <t>EURAB6E26Y_Quote</t>
  </si>
  <si>
    <t>EURAB6E27Y_Quote</t>
  </si>
  <si>
    <t>EURAB6E28Y_Quote</t>
  </si>
  <si>
    <t>EURAB6E29Y_Quote</t>
  </si>
  <si>
    <t>EURAB6E30Y_Quote</t>
  </si>
  <si>
    <t>EURAB6E35Y_Quote</t>
  </si>
  <si>
    <t>EURAB6E40Y_Quote</t>
  </si>
  <si>
    <t>EURAB6E50Y_Quote</t>
  </si>
  <si>
    <t>EURAB6E60Y_Quote</t>
  </si>
  <si>
    <t>EURFUT3MH5_Quote</t>
  </si>
  <si>
    <t>EURFUT3MJ5_Quote</t>
  </si>
  <si>
    <t>EURFUT3MK5_Quote</t>
  </si>
  <si>
    <t>EURFUT3MM5_Quote</t>
  </si>
  <si>
    <t>EURFUT3MU5_Quote</t>
  </si>
  <si>
    <t>EURFUT3MZ5_Quote</t>
  </si>
  <si>
    <t>EURFUT3MH6_Quote</t>
  </si>
  <si>
    <t>EURFUT3MM6_Quote</t>
  </si>
  <si>
    <t>EURFUT3MU6_Quote</t>
  </si>
  <si>
    <t>EURFUT3MZ6_Quote</t>
  </si>
  <si>
    <t>Future</t>
  </si>
  <si>
    <t>Rate Helper</t>
  </si>
  <si>
    <t>4M</t>
  </si>
  <si>
    <t>5M</t>
  </si>
  <si>
    <t>7M</t>
  </si>
  <si>
    <t>8M</t>
  </si>
  <si>
    <t>10M</t>
  </si>
  <si>
    <t>11M</t>
  </si>
  <si>
    <t>12M</t>
  </si>
  <si>
    <t>13M</t>
  </si>
  <si>
    <t>14M</t>
  </si>
  <si>
    <t>15M</t>
  </si>
  <si>
    <t>16M</t>
  </si>
  <si>
    <t>17M</t>
  </si>
  <si>
    <t>18M</t>
  </si>
  <si>
    <t>1W</t>
  </si>
  <si>
    <t>3W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</si>
  <si>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</si>
  <si>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</si>
  <si>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</si>
  <si>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</si>
  <si>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</si>
  <si>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</si>
  <si>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</si>
  <si>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</si>
  <si>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</si>
  <si>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</si>
  <si>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</si>
  <si>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</si>
  <si>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</si>
  <si>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</si>
  <si>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</si>
  <si>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</si>
  <si>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</si>
  <si>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</si>
  <si>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60Y</t>
  </si>
  <si>
    <t>Index</t>
  </si>
  <si>
    <t>Rate Helpers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</si>
  <si>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</si>
  <si>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</si>
  <si>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</si>
  <si>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</si>
  <si>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</si>
  <si>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</si>
  <si>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</si>
  <si>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</si>
  <si>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</si>
  <si>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</si>
  <si>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</si>
  <si>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27Y</t>
  </si>
  <si>
    <t>28Y</t>
  </si>
  <si>
    <t>29Y</t>
  </si>
  <si>
    <t>35Y</t>
  </si>
  <si>
    <t>Discounting</t>
  </si>
  <si>
    <t>Rate Helper Quote</t>
  </si>
  <si>
    <t>Earliest Date</t>
  </si>
  <si>
    <t>Latest Date</t>
  </si>
  <si>
    <t>Traits</t>
  </si>
  <si>
    <t>Interpolator</t>
  </si>
  <si>
    <t>MonotonicLogCubicNaturalSpline</t>
  </si>
  <si>
    <t>_EURON</t>
  </si>
  <si>
    <t>Link</t>
  </si>
  <si>
    <t>Datas</t>
  </si>
  <si>
    <t>Selection</t>
  </si>
  <si>
    <t>nIMMFutures</t>
  </si>
  <si>
    <t>nSerialFutures</t>
  </si>
  <si>
    <t>FrontFuturesRollingDays</t>
  </si>
  <si>
    <t>DepoFuturesPriority</t>
  </si>
  <si>
    <t>AllDepos</t>
  </si>
  <si>
    <t>Priority</t>
  </si>
  <si>
    <t>MinDistance</t>
  </si>
  <si>
    <t>Quote</t>
  </si>
  <si>
    <t>Instrument</t>
  </si>
  <si>
    <t>_EUR3M</t>
  </si>
  <si>
    <t>_EUR6M</t>
  </si>
  <si>
    <t>Sampling Frequency</t>
  </si>
  <si>
    <t>Fixing Date</t>
  </si>
  <si>
    <t>Value Date</t>
  </si>
  <si>
    <t>ON Forward</t>
  </si>
  <si>
    <t>1D</t>
  </si>
  <si>
    <t>1w</t>
  </si>
  <si>
    <t>OvernightIndex</t>
  </si>
  <si>
    <t>Time Axis</t>
  </si>
  <si>
    <t>Years</t>
  </si>
  <si>
    <t>Min</t>
  </si>
  <si>
    <t>Months</t>
  </si>
  <si>
    <t>Max</t>
  </si>
  <si>
    <t>Rate Axis</t>
  </si>
  <si>
    <t>Major unit (Months)</t>
  </si>
  <si>
    <t>Major unit</t>
  </si>
  <si>
    <t>Min value</t>
  </si>
  <si>
    <t>Max value</t>
  </si>
  <si>
    <t>Min Value</t>
  </si>
  <si>
    <t>Max Value</t>
  </si>
  <si>
    <t>Forward</t>
  </si>
  <si>
    <t>RecalcTrigger</t>
  </si>
  <si>
    <t>Forward (Endogenous)</t>
  </si>
  <si>
    <t>Forward (Exogenous)</t>
  </si>
  <si>
    <t>3M Forward Rates</t>
  </si>
  <si>
    <t>6M Forward Rates</t>
  </si>
  <si>
    <t>RData(B3:B47,C2:D2,,,,C3)</t>
  </si>
  <si>
    <t>RData(B3:B26,C2:D2,,,,C3)</t>
  </si>
  <si>
    <t>RData(B3:B12,C2:D2,,,,C3)</t>
  </si>
  <si>
    <t>RData(B3:B61,C2:D2,,,,C3)</t>
  </si>
  <si>
    <t>RData(I3:I10,J2:K2,,,,J3)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</si>
</sst>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6" formatCode="&quot;£&quot;#,##0;[Red]\-&quot;£&quot;#,##0"/>
    <numFmt numFmtId="164" formatCode="0.000000000"/>
    <numFmt numFmtId="165" formatCode="0.0000%"/>
    <numFmt numFmtId="166" formatCode="ddd\,\ dd\-mmm\-yyyy"/>
    <numFmt numFmtId="167" formatCode="0.0000"/>
    <numFmt numFmtId="168" formatCode="ddd\,\ dd\-mmm\-yyyy\,\ hh:mm:ss"/>
    <numFmt numFmtId="169" formatCode="_([$€-2]* #,##0.00_);_([$€-2]* \(#,##0.00\);_([$€-2]* &quot;-&quot;??_)"/>
    <numFmt numFmtId="170" formatCode="#,##0.0;#,##0.0"/>
    <numFmt numFmtId="171" formatCode="0.E+00"/>
  </numFmts>
  <fonts count="16" x14ac:knownFonts="1">
    <font>
      <sz val="11"/>
      <color theme="1"/>
      <name val="Calibri"/>
      <family val="2"/>
      <scheme val="minor"/>
    </font>
    <font>
      <sz val="8"/>
      <color theme="1"/>
      <name val="Courier New"/>
      <family val="3"/>
    </font>
    <font>
      <sz val="8"/>
      <name val="Courier New"/>
      <family val="3"/>
    </font>
    <font>
      <b/>
      <sz val="8"/>
      <name val="Courier New"/>
      <family val="3"/>
    </font>
    <font>
      <b/>
      <sz val="8"/>
      <color theme="0"/>
      <name val="Courier New"/>
      <family val="3"/>
    </font>
    <font>
      <sz val="8"/>
      <color theme="0"/>
      <name val="Courier New"/>
      <family val="3"/>
    </font>
    <font>
      <b/>
      <sz val="11"/>
      <color indexed="9"/>
      <name val="Calibri"/>
      <family val="2"/>
    </font>
    <font>
      <sz val="8"/>
      <name val="Arial"/>
      <family val="2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sz val="10"/>
      <name val="Arial"/>
      <family val="2"/>
    </font>
    <font>
      <sz val="10"/>
      <name val="Helv"/>
    </font>
    <font>
      <b/>
      <sz val="12"/>
      <color indexed="16"/>
      <name val="MS Sans Serif"/>
      <family val="2"/>
    </font>
    <font>
      <b/>
      <u/>
      <sz val="8"/>
      <color theme="0"/>
      <name val="Courier New"/>
      <family val="3"/>
    </font>
    <font>
      <i/>
      <sz val="8"/>
      <name val="Courier New"/>
      <family val="3"/>
    </font>
    <font>
      <sz val="11"/>
      <color rgb="FF616365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66"/>
        <bgColor indexed="64"/>
      </patternFill>
    </fill>
    <fill>
      <patternFill patternType="gray0625">
        <fgColor indexed="22"/>
        <bgColor indexed="9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1">
    <xf numFmtId="0" fontId="0" fillId="0" borderId="0"/>
    <xf numFmtId="0" fontId="6" fillId="8" borderId="0"/>
    <xf numFmtId="0" fontId="8" fillId="0" borderId="0" applyNumberFormat="0" applyFill="0" applyBorder="0" applyAlignment="0" applyProtection="0"/>
    <xf numFmtId="169" fontId="10" fillId="0" borderId="0" applyFont="0" applyFill="0" applyBorder="0" applyAlignment="0" applyProtection="0"/>
    <xf numFmtId="38" fontId="11" fillId="0" borderId="0" applyFont="0" applyFill="0" applyBorder="0" applyAlignment="0" applyProtection="0"/>
    <xf numFmtId="0" fontId="10" fillId="0" borderId="0"/>
    <xf numFmtId="0" fontId="7" fillId="0" borderId="0"/>
    <xf numFmtId="9" fontId="10" fillId="0" borderId="0" applyFont="0" applyFill="0" applyBorder="0" applyAlignment="0" applyProtection="0"/>
    <xf numFmtId="9" fontId="7" fillId="0" borderId="0" applyFont="0" applyFill="0" applyBorder="0" applyAlignment="0" applyProtection="0"/>
    <xf numFmtId="170" fontId="12" fillId="11" borderId="0">
      <alignment horizontal="center" vertical="center"/>
    </xf>
    <xf numFmtId="6" fontId="11" fillId="0" borderId="0" applyFont="0" applyFill="0" applyBorder="0" applyAlignment="0" applyProtection="0"/>
  </cellStyleXfs>
  <cellXfs count="130">
    <xf numFmtId="0" fontId="0" fillId="0" borderId="0" xfId="0"/>
    <xf numFmtId="0" fontId="2" fillId="0" borderId="1" xfId="0" applyFont="1" applyBorder="1"/>
    <xf numFmtId="0" fontId="2" fillId="0" borderId="3" xfId="0" applyFont="1" applyBorder="1"/>
    <xf numFmtId="164" fontId="2" fillId="0" borderId="3" xfId="0" applyNumberFormat="1" applyFont="1" applyBorder="1"/>
    <xf numFmtId="0" fontId="2" fillId="0" borderId="4" xfId="0" applyFont="1" applyBorder="1"/>
    <xf numFmtId="164" fontId="2" fillId="0" borderId="4" xfId="0" applyNumberFormat="1" applyFont="1" applyBorder="1"/>
    <xf numFmtId="0" fontId="4" fillId="4" borderId="1" xfId="0" applyFont="1" applyFill="1" applyBorder="1"/>
    <xf numFmtId="0" fontId="5" fillId="4" borderId="1" xfId="0" applyFont="1" applyFill="1" applyBorder="1"/>
    <xf numFmtId="0" fontId="2" fillId="0" borderId="6" xfId="0" applyFont="1" applyBorder="1"/>
    <xf numFmtId="0" fontId="2" fillId="0" borderId="7" xfId="0" applyFont="1" applyBorder="1"/>
    <xf numFmtId="165" fontId="2" fillId="0" borderId="11" xfId="0" applyNumberFormat="1" applyFont="1" applyBorder="1"/>
    <xf numFmtId="0" fontId="5" fillId="3" borderId="8" xfId="0" applyFont="1" applyFill="1" applyBorder="1"/>
    <xf numFmtId="0" fontId="4" fillId="5" borderId="2" xfId="0" applyFont="1" applyFill="1" applyBorder="1"/>
    <xf numFmtId="0" fontId="4" fillId="3" borderId="1" xfId="0" applyFont="1" applyFill="1" applyBorder="1"/>
    <xf numFmtId="0" fontId="4" fillId="5" borderId="1" xfId="0" applyFont="1" applyFill="1" applyBorder="1"/>
    <xf numFmtId="0" fontId="3" fillId="6" borderId="1" xfId="0" applyFont="1" applyFill="1" applyBorder="1"/>
    <xf numFmtId="0" fontId="2" fillId="6" borderId="3" xfId="0" applyFont="1" applyFill="1" applyBorder="1"/>
    <xf numFmtId="164" fontId="2" fillId="6" borderId="3" xfId="0" applyNumberFormat="1" applyFont="1" applyFill="1" applyBorder="1"/>
    <xf numFmtId="165" fontId="2" fillId="6" borderId="11" xfId="0" applyNumberFormat="1" applyFont="1" applyFill="1" applyBorder="1"/>
    <xf numFmtId="0" fontId="2" fillId="6" borderId="4" xfId="0" applyFont="1" applyFill="1" applyBorder="1"/>
    <xf numFmtId="164" fontId="2" fillId="6" borderId="4" xfId="0" applyNumberFormat="1" applyFont="1" applyFill="1" applyBorder="1"/>
    <xf numFmtId="165" fontId="2" fillId="6" borderId="13" xfId="0" applyNumberFormat="1" applyFont="1" applyFill="1" applyBorder="1"/>
    <xf numFmtId="164" fontId="2" fillId="0" borderId="7" xfId="0" applyNumberFormat="1" applyFont="1" applyBorder="1"/>
    <xf numFmtId="0" fontId="2" fillId="7" borderId="0" xfId="0" applyFont="1" applyFill="1"/>
    <xf numFmtId="0" fontId="4" fillId="3" borderId="2" xfId="0" applyFont="1" applyFill="1" applyBorder="1"/>
    <xf numFmtId="0" fontId="1" fillId="7" borderId="0" xfId="0" applyFont="1" applyFill="1"/>
    <xf numFmtId="0" fontId="4" fillId="4" borderId="2" xfId="0" applyFont="1" applyFill="1" applyBorder="1"/>
    <xf numFmtId="166" fontId="2" fillId="0" borderId="3" xfId="0" applyNumberFormat="1" applyFont="1" applyBorder="1"/>
    <xf numFmtId="166" fontId="2" fillId="0" borderId="4" xfId="0" applyNumberFormat="1" applyFont="1" applyBorder="1"/>
    <xf numFmtId="167" fontId="2" fillId="0" borderId="7" xfId="0" applyNumberFormat="1" applyFont="1" applyBorder="1"/>
    <xf numFmtId="167" fontId="2" fillId="0" borderId="3" xfId="0" applyNumberFormat="1" applyFont="1" applyBorder="1"/>
    <xf numFmtId="167" fontId="2" fillId="0" borderId="4" xfId="0" applyNumberFormat="1" applyFont="1" applyBorder="1"/>
    <xf numFmtId="166" fontId="1" fillId="7" borderId="0" xfId="0" applyNumberFormat="1" applyFont="1" applyFill="1"/>
    <xf numFmtId="0" fontId="1" fillId="7" borderId="0" xfId="0" applyNumberFormat="1" applyFont="1" applyFill="1"/>
    <xf numFmtId="14" fontId="1" fillId="7" borderId="0" xfId="0" applyNumberFormat="1" applyFont="1" applyFill="1"/>
    <xf numFmtId="0" fontId="2" fillId="6" borderId="1" xfId="0" applyFont="1" applyFill="1" applyBorder="1"/>
    <xf numFmtId="0" fontId="4" fillId="4" borderId="1" xfId="1" applyNumberFormat="1" applyFont="1" applyFill="1" applyBorder="1" applyAlignment="1" applyProtection="1"/>
    <xf numFmtId="166" fontId="2" fillId="0" borderId="10" xfId="0" applyNumberFormat="1" applyFont="1" applyBorder="1"/>
    <xf numFmtId="166" fontId="2" fillId="0" borderId="11" xfId="0" applyNumberFormat="1" applyFont="1" applyBorder="1"/>
    <xf numFmtId="166" fontId="2" fillId="0" borderId="12" xfId="0" applyNumberFormat="1" applyFont="1" applyBorder="1"/>
    <xf numFmtId="166" fontId="2" fillId="0" borderId="13" xfId="0" applyNumberFormat="1" applyFont="1" applyBorder="1"/>
    <xf numFmtId="0" fontId="4" fillId="4" borderId="9" xfId="1" applyNumberFormat="1" applyFont="1" applyFill="1" applyBorder="1" applyAlignment="1" applyProtection="1"/>
    <xf numFmtId="0" fontId="4" fillId="4" borderId="2" xfId="1" applyNumberFormat="1" applyFont="1" applyFill="1" applyBorder="1" applyAlignment="1" applyProtection="1"/>
    <xf numFmtId="0" fontId="2" fillId="9" borderId="1" xfId="0" applyFont="1" applyFill="1" applyBorder="1"/>
    <xf numFmtId="0" fontId="2" fillId="9" borderId="2" xfId="0" applyFont="1" applyFill="1" applyBorder="1"/>
    <xf numFmtId="0" fontId="2" fillId="9" borderId="9" xfId="0" applyFont="1" applyFill="1" applyBorder="1"/>
    <xf numFmtId="165" fontId="2" fillId="0" borderId="3" xfId="0" applyNumberFormat="1" applyFont="1" applyBorder="1"/>
    <xf numFmtId="165" fontId="2" fillId="0" borderId="4" xfId="0" applyNumberFormat="1" applyFont="1" applyBorder="1"/>
    <xf numFmtId="165" fontId="2" fillId="0" borderId="7" xfId="0" applyNumberFormat="1" applyFont="1" applyBorder="1"/>
    <xf numFmtId="0" fontId="2" fillId="0" borderId="3" xfId="0" applyFont="1" applyFill="1" applyBorder="1"/>
    <xf numFmtId="0" fontId="2" fillId="0" borderId="4" xfId="0" applyFont="1" applyFill="1" applyBorder="1"/>
    <xf numFmtId="0" fontId="2" fillId="6" borderId="7" xfId="0" applyFont="1" applyFill="1" applyBorder="1"/>
    <xf numFmtId="0" fontId="4" fillId="4" borderId="9" xfId="0" applyFont="1" applyFill="1" applyBorder="1" applyAlignment="1">
      <alignment horizontal="centerContinuous" vertical="center"/>
    </xf>
    <xf numFmtId="0" fontId="4" fillId="4" borderId="2" xfId="0" applyFont="1" applyFill="1" applyBorder="1" applyAlignment="1">
      <alignment horizontal="centerContinuous" vertical="center"/>
    </xf>
    <xf numFmtId="0" fontId="3" fillId="6" borderId="7" xfId="0" applyFont="1" applyFill="1" applyBorder="1"/>
    <xf numFmtId="166" fontId="2" fillId="0" borderId="7" xfId="0" applyNumberFormat="1" applyFont="1" applyBorder="1"/>
    <xf numFmtId="0" fontId="3" fillId="6" borderId="4" xfId="0" applyFont="1" applyFill="1" applyBorder="1"/>
    <xf numFmtId="0" fontId="3" fillId="6" borderId="3" xfId="0" applyFont="1" applyFill="1" applyBorder="1"/>
    <xf numFmtId="0" fontId="3" fillId="7" borderId="0" xfId="0" applyFont="1" applyFill="1"/>
    <xf numFmtId="0" fontId="3" fillId="10" borderId="1" xfId="0" applyFont="1" applyFill="1" applyBorder="1"/>
    <xf numFmtId="168" fontId="2" fillId="0" borderId="1" xfId="0" applyNumberFormat="1" applyFont="1" applyBorder="1"/>
    <xf numFmtId="0" fontId="2" fillId="0" borderId="7" xfId="0" applyFont="1" applyFill="1" applyBorder="1"/>
    <xf numFmtId="0" fontId="13" fillId="7" borderId="0" xfId="2" applyFont="1" applyFill="1"/>
    <xf numFmtId="0" fontId="4" fillId="7" borderId="0" xfId="2" applyFont="1" applyFill="1"/>
    <xf numFmtId="167" fontId="2" fillId="0" borderId="3" xfId="0" applyNumberFormat="1" applyFont="1" applyFill="1" applyBorder="1"/>
    <xf numFmtId="167" fontId="2" fillId="0" borderId="4" xfId="0" applyNumberFormat="1" applyFont="1" applyFill="1" applyBorder="1"/>
    <xf numFmtId="167" fontId="2" fillId="0" borderId="7" xfId="0" applyNumberFormat="1" applyFont="1" applyFill="1" applyBorder="1"/>
    <xf numFmtId="0" fontId="2" fillId="0" borderId="1" xfId="0" applyFont="1" applyFill="1" applyBorder="1"/>
    <xf numFmtId="0" fontId="2" fillId="9" borderId="7" xfId="0" applyFont="1" applyFill="1" applyBorder="1"/>
    <xf numFmtId="0" fontId="2" fillId="9" borderId="3" xfId="0" applyFont="1" applyFill="1" applyBorder="1"/>
    <xf numFmtId="0" fontId="2" fillId="6" borderId="9" xfId="0" applyFont="1" applyFill="1" applyBorder="1"/>
    <xf numFmtId="165" fontId="2" fillId="0" borderId="7" xfId="0" applyNumberFormat="1" applyFont="1" applyFill="1" applyBorder="1"/>
    <xf numFmtId="165" fontId="2" fillId="0" borderId="3" xfId="0" applyNumberFormat="1" applyFont="1" applyFill="1" applyBorder="1"/>
    <xf numFmtId="165" fontId="2" fillId="0" borderId="4" xfId="0" applyNumberFormat="1" applyFont="1" applyFill="1" applyBorder="1"/>
    <xf numFmtId="166" fontId="2" fillId="0" borderId="7" xfId="0" applyNumberFormat="1" applyFont="1" applyFill="1" applyBorder="1"/>
    <xf numFmtId="166" fontId="2" fillId="0" borderId="3" xfId="0" applyNumberFormat="1" applyFont="1" applyFill="1" applyBorder="1"/>
    <xf numFmtId="166" fontId="2" fillId="0" borderId="4" xfId="0" applyNumberFormat="1" applyFont="1" applyFill="1" applyBorder="1"/>
    <xf numFmtId="0" fontId="14" fillId="0" borderId="3" xfId="0" applyFont="1" applyFill="1" applyBorder="1"/>
    <xf numFmtId="167" fontId="14" fillId="0" borderId="3" xfId="0" applyNumberFormat="1" applyFont="1" applyFill="1" applyBorder="1"/>
    <xf numFmtId="0" fontId="2" fillId="6" borderId="5" xfId="0" applyFont="1" applyFill="1" applyBorder="1"/>
    <xf numFmtId="0" fontId="2" fillId="6" borderId="10" xfId="0" applyFont="1" applyFill="1" applyBorder="1"/>
    <xf numFmtId="0" fontId="2" fillId="6" borderId="12" xfId="0" applyFont="1" applyFill="1" applyBorder="1"/>
    <xf numFmtId="166" fontId="2" fillId="6" borderId="7" xfId="0" applyNumberFormat="1" applyFont="1" applyFill="1" applyBorder="1"/>
    <xf numFmtId="166" fontId="2" fillId="6" borderId="3" xfId="0" applyNumberFormat="1" applyFont="1" applyFill="1" applyBorder="1"/>
    <xf numFmtId="166" fontId="2" fillId="6" borderId="4" xfId="0" applyNumberFormat="1" applyFont="1" applyFill="1" applyBorder="1"/>
    <xf numFmtId="0" fontId="5" fillId="3" borderId="9" xfId="0" applyFont="1" applyFill="1" applyBorder="1"/>
    <xf numFmtId="0" fontId="5" fillId="3" borderId="2" xfId="0" applyFont="1" applyFill="1" applyBorder="1"/>
    <xf numFmtId="0" fontId="3" fillId="2" borderId="1" xfId="0" applyFont="1" applyFill="1" applyBorder="1"/>
    <xf numFmtId="166" fontId="2" fillId="9" borderId="3" xfId="0" applyNumberFormat="1" applyFont="1" applyFill="1" applyBorder="1"/>
    <xf numFmtId="166" fontId="2" fillId="9" borderId="4" xfId="0" applyNumberFormat="1" applyFont="1" applyFill="1" applyBorder="1"/>
    <xf numFmtId="164" fontId="2" fillId="9" borderId="7" xfId="0" applyNumberFormat="1" applyFont="1" applyFill="1" applyBorder="1"/>
    <xf numFmtId="164" fontId="2" fillId="9" borderId="3" xfId="0" applyNumberFormat="1" applyFont="1" applyFill="1" applyBorder="1"/>
    <xf numFmtId="164" fontId="2" fillId="9" borderId="4" xfId="0" applyNumberFormat="1" applyFont="1" applyFill="1" applyBorder="1"/>
    <xf numFmtId="0" fontId="2" fillId="9" borderId="4" xfId="0" applyFont="1" applyFill="1" applyBorder="1"/>
    <xf numFmtId="0" fontId="2" fillId="0" borderId="3" xfId="0" applyNumberFormat="1" applyFont="1" applyFill="1" applyBorder="1"/>
    <xf numFmtId="0" fontId="2" fillId="9" borderId="8" xfId="0" applyFont="1" applyFill="1" applyBorder="1"/>
    <xf numFmtId="166" fontId="2" fillId="9" borderId="2" xfId="0" applyNumberFormat="1" applyFont="1" applyFill="1" applyBorder="1"/>
    <xf numFmtId="0" fontId="2" fillId="0" borderId="7" xfId="0" applyNumberFormat="1" applyFont="1" applyFill="1" applyBorder="1"/>
    <xf numFmtId="0" fontId="2" fillId="0" borderId="4" xfId="0" applyNumberFormat="1" applyFont="1" applyFill="1" applyBorder="1"/>
    <xf numFmtId="166" fontId="2" fillId="9" borderId="7" xfId="0" applyNumberFormat="1" applyFont="1" applyFill="1" applyBorder="1"/>
    <xf numFmtId="166" fontId="2" fillId="0" borderId="1" xfId="0" applyNumberFormat="1" applyFont="1" applyFill="1" applyBorder="1"/>
    <xf numFmtId="0" fontId="2" fillId="0" borderId="1" xfId="0" applyNumberFormat="1" applyFont="1" applyFill="1" applyBorder="1"/>
    <xf numFmtId="0" fontId="4" fillId="4" borderId="1" xfId="0" applyFont="1" applyFill="1" applyBorder="1" applyAlignment="1">
      <alignment vertical="center"/>
    </xf>
    <xf numFmtId="0" fontId="3" fillId="6" borderId="9" xfId="0" applyFont="1" applyFill="1" applyBorder="1" applyAlignment="1">
      <alignment horizontal="centerContinuous" vertical="center"/>
    </xf>
    <xf numFmtId="0" fontId="3" fillId="6" borderId="8" xfId="0" applyFont="1" applyFill="1" applyBorder="1" applyAlignment="1">
      <alignment horizontal="centerContinuous" vertical="center"/>
    </xf>
    <xf numFmtId="0" fontId="3" fillId="6" borderId="2" xfId="0" applyFont="1" applyFill="1" applyBorder="1" applyAlignment="1">
      <alignment horizontal="centerContinuous" vertical="center"/>
    </xf>
    <xf numFmtId="0" fontId="2" fillId="0" borderId="5" xfId="0" applyNumberFormat="1" applyFont="1" applyFill="1" applyBorder="1"/>
    <xf numFmtId="0" fontId="2" fillId="0" borderId="10" xfId="0" applyNumberFormat="1" applyFont="1" applyFill="1" applyBorder="1"/>
    <xf numFmtId="0" fontId="2" fillId="0" borderId="12" xfId="0" applyNumberFormat="1" applyFont="1" applyFill="1" applyBorder="1"/>
    <xf numFmtId="165" fontId="2" fillId="0" borderId="5" xfId="0" applyNumberFormat="1" applyFont="1" applyFill="1" applyBorder="1"/>
    <xf numFmtId="165" fontId="2" fillId="0" borderId="10" xfId="0" applyNumberFormat="1" applyFont="1" applyFill="1" applyBorder="1"/>
    <xf numFmtId="165" fontId="2" fillId="0" borderId="12" xfId="0" applyNumberFormat="1" applyFont="1" applyFill="1" applyBorder="1"/>
    <xf numFmtId="165" fontId="2" fillId="0" borderId="6" xfId="0" applyNumberFormat="1" applyFont="1" applyFill="1" applyBorder="1"/>
    <xf numFmtId="165" fontId="2" fillId="0" borderId="11" xfId="0" applyNumberFormat="1" applyFont="1" applyFill="1" applyBorder="1"/>
    <xf numFmtId="165" fontId="2" fillId="0" borderId="13" xfId="0" applyNumberFormat="1" applyFont="1" applyFill="1" applyBorder="1"/>
    <xf numFmtId="165" fontId="2" fillId="9" borderId="3" xfId="0" applyNumberFormat="1" applyFont="1" applyFill="1" applyBorder="1"/>
    <xf numFmtId="168" fontId="2" fillId="0" borderId="11" xfId="0" applyNumberFormat="1" applyFont="1" applyBorder="1"/>
    <xf numFmtId="168" fontId="2" fillId="0" borderId="13" xfId="0" applyNumberFormat="1" applyFont="1" applyBorder="1"/>
    <xf numFmtId="15" fontId="2" fillId="7" borderId="0" xfId="0" applyNumberFormat="1" applyFont="1" applyFill="1"/>
    <xf numFmtId="165" fontId="2" fillId="7" borderId="0" xfId="0" applyNumberFormat="1" applyFont="1" applyFill="1"/>
    <xf numFmtId="0" fontId="5" fillId="4" borderId="5" xfId="0" applyFont="1" applyFill="1" applyBorder="1" applyAlignment="1">
      <alignment horizontal="centerContinuous" vertical="center"/>
    </xf>
    <xf numFmtId="0" fontId="5" fillId="4" borderId="15" xfId="0" applyFont="1" applyFill="1" applyBorder="1" applyAlignment="1">
      <alignment horizontal="centerContinuous" vertical="center"/>
    </xf>
    <xf numFmtId="0" fontId="5" fillId="4" borderId="6" xfId="0" applyFont="1" applyFill="1" applyBorder="1" applyAlignment="1">
      <alignment horizontal="centerContinuous" vertical="center"/>
    </xf>
    <xf numFmtId="0" fontId="4" fillId="4" borderId="12" xfId="0" applyFont="1" applyFill="1" applyBorder="1" applyAlignment="1">
      <alignment horizontal="center" vertical="center"/>
    </xf>
    <xf numFmtId="0" fontId="5" fillId="7" borderId="0" xfId="0" applyFont="1" applyFill="1"/>
    <xf numFmtId="171" fontId="2" fillId="7" borderId="0" xfId="0" applyNumberFormat="1" applyFont="1" applyFill="1"/>
    <xf numFmtId="165" fontId="2" fillId="2" borderId="1" xfId="0" applyNumberFormat="1" applyFont="1" applyFill="1" applyBorder="1"/>
    <xf numFmtId="0" fontId="4" fillId="4" borderId="14" xfId="0" applyFont="1" applyFill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Continuous" vertical="center"/>
    </xf>
  </cellXfs>
  <cellStyles count="11">
    <cellStyle name="blp_column_header" xfId="1"/>
    <cellStyle name="Euro" xfId="3"/>
    <cellStyle name="Hyperlink" xfId="2" builtinId="8"/>
    <cellStyle name="Migliaia (0)_AZIONI" xfId="4"/>
    <cellStyle name="Normal" xfId="0" builtinId="0"/>
    <cellStyle name="Normal 2" xfId="5"/>
    <cellStyle name="Normal 3" xfId="6"/>
    <cellStyle name="Percent 2" xfId="7"/>
    <cellStyle name="Percent 3" xfId="8"/>
    <cellStyle name="result" xfId="9"/>
    <cellStyle name="Valuta (0)_AZIONI" xf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'HaganWestStressCase (slide 16)'!$V$2</c:f>
              <c:strCache>
                <c:ptCount val="1"/>
                <c:pt idx="0">
                  <c:v>MonotonicCubicNaturalSpline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'HaganWestStressCase (slide 16)'!$S$6:$S$306</c:f>
              <c:numCache>
                <c:formatCode>General</c:formatCode>
                <c:ptCount val="3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</c:numCache>
            </c:numRef>
          </c:xVal>
          <c:yVal>
            <c:numRef>
              <c:f>'HaganWestStressCase (slide 16)'!$U$6:$U$306</c:f>
              <c:numCache>
                <c:formatCode>0.000000000</c:formatCode>
                <c:ptCount val="301"/>
                <c:pt idx="0">
                  <c:v>1</c:v>
                </c:pt>
                <c:pt idx="1">
                  <c:v>0.99193299999999995</c:v>
                </c:pt>
                <c:pt idx="2">
                  <c:v>0.98410996209078039</c:v>
                </c:pt>
                <c:pt idx="3">
                  <c:v>0.97658201329235039</c:v>
                </c:pt>
                <c:pt idx="4">
                  <c:v>0.9693520718570261</c:v>
                </c:pt>
                <c:pt idx="5">
                  <c:v>0.96242305603712341</c:v>
                </c:pt>
                <c:pt idx="6">
                  <c:v>0.95579788408495869</c:v>
                </c:pt>
                <c:pt idx="7">
                  <c:v>0.94947947425284784</c:v>
                </c:pt>
                <c:pt idx="8">
                  <c:v>0.943470744793107</c:v>
                </c:pt>
                <c:pt idx="9">
                  <c:v>0.93777461395805239</c:v>
                </c:pt>
                <c:pt idx="10">
                  <c:v>0.93239399999999995</c:v>
                </c:pt>
                <c:pt idx="11">
                  <c:v>0.92732835645050471</c:v>
                </c:pt>
                <c:pt idx="12">
                  <c:v>0.9225632779580768</c:v>
                </c:pt>
                <c:pt idx="13">
                  <c:v>0.91808089445046503</c:v>
                </c:pt>
                <c:pt idx="14">
                  <c:v>0.91386333585541835</c:v>
                </c:pt>
                <c:pt idx="15">
                  <c:v>0.90989273210068577</c:v>
                </c:pt>
                <c:pt idx="16">
                  <c:v>0.90615121311401603</c:v>
                </c:pt>
                <c:pt idx="17">
                  <c:v>0.90262090882315826</c:v>
                </c:pt>
                <c:pt idx="18">
                  <c:v>0.89928394915586118</c:v>
                </c:pt>
                <c:pt idx="19">
                  <c:v>0.89612246403987372</c:v>
                </c:pt>
                <c:pt idx="20">
                  <c:v>0.89311858340294492</c:v>
                </c:pt>
                <c:pt idx="21">
                  <c:v>0.8902544371728236</c:v>
                </c:pt>
                <c:pt idx="22">
                  <c:v>0.88751215527725869</c:v>
                </c:pt>
                <c:pt idx="23">
                  <c:v>0.88487386764399911</c:v>
                </c:pt>
                <c:pt idx="24">
                  <c:v>0.88232170420079381</c:v>
                </c:pt>
                <c:pt idx="25">
                  <c:v>0.87983779487539171</c:v>
                </c:pt>
                <c:pt idx="26">
                  <c:v>0.87740426959554163</c:v>
                </c:pt>
                <c:pt idx="27">
                  <c:v>0.8750032582889925</c:v>
                </c:pt>
                <c:pt idx="28">
                  <c:v>0.87261689088349337</c:v>
                </c:pt>
                <c:pt idx="29">
                  <c:v>0.87022729730679294</c:v>
                </c:pt>
                <c:pt idx="30">
                  <c:v>0.86781660748664025</c:v>
                </c:pt>
                <c:pt idx="31">
                  <c:v>0.86536695135078423</c:v>
                </c:pt>
                <c:pt idx="32">
                  <c:v>0.86286045882697382</c:v>
                </c:pt>
                <c:pt idx="33">
                  <c:v>0.86027925984295783</c:v>
                </c:pt>
                <c:pt idx="34">
                  <c:v>0.85760548432648531</c:v>
                </c:pt>
                <c:pt idx="35">
                  <c:v>0.85482126220530497</c:v>
                </c:pt>
                <c:pt idx="36">
                  <c:v>0.85190872340716584</c:v>
                </c:pt>
                <c:pt idx="37">
                  <c:v>0.84884999785981696</c:v>
                </c:pt>
                <c:pt idx="38">
                  <c:v>0.84562721549100694</c:v>
                </c:pt>
                <c:pt idx="39">
                  <c:v>0.84222250622848494</c:v>
                </c:pt>
                <c:pt idx="40">
                  <c:v>0.83861799999999986</c:v>
                </c:pt>
                <c:pt idx="41">
                  <c:v>0.83473674198349246</c:v>
                </c:pt>
                <c:pt idx="42">
                  <c:v>0.83052370652961527</c:v>
                </c:pt>
                <c:pt idx="43">
                  <c:v>0.8259939173251849</c:v>
                </c:pt>
                <c:pt idx="44">
                  <c:v>0.82116239805701763</c:v>
                </c:pt>
                <c:pt idx="45">
                  <c:v>0.81604417241193006</c:v>
                </c:pt>
                <c:pt idx="46">
                  <c:v>0.8106542640767388</c:v>
                </c:pt>
                <c:pt idx="47">
                  <c:v>0.80500769673826023</c:v>
                </c:pt>
                <c:pt idx="48">
                  <c:v>0.79911949408331084</c:v>
                </c:pt>
                <c:pt idx="49">
                  <c:v>0.79300467979870715</c:v>
                </c:pt>
                <c:pt idx="50">
                  <c:v>0.78667827757126563</c:v>
                </c:pt>
                <c:pt idx="51">
                  <c:v>0.78015531108780289</c:v>
                </c:pt>
                <c:pt idx="52">
                  <c:v>0.77345080403513533</c:v>
                </c:pt>
                <c:pt idx="53">
                  <c:v>0.76657978010007943</c:v>
                </c:pt>
                <c:pt idx="54">
                  <c:v>0.7595572629694517</c:v>
                </c:pt>
                <c:pt idx="55">
                  <c:v>0.75239827633006873</c:v>
                </c:pt>
                <c:pt idx="56">
                  <c:v>0.74511784386874691</c:v>
                </c:pt>
                <c:pt idx="57">
                  <c:v>0.73773098927230274</c:v>
                </c:pt>
                <c:pt idx="58">
                  <c:v>0.73025273622755282</c:v>
                </c:pt>
                <c:pt idx="59">
                  <c:v>0.72269810842131355</c:v>
                </c:pt>
                <c:pt idx="60">
                  <c:v>0.7150821295404014</c:v>
                </c:pt>
                <c:pt idx="61">
                  <c:v>0.707419823271633</c:v>
                </c:pt>
                <c:pt idx="62">
                  <c:v>0.69972621330182472</c:v>
                </c:pt>
                <c:pt idx="63">
                  <c:v>0.69201632331779317</c:v>
                </c:pt>
                <c:pt idx="64">
                  <c:v>0.68430517700635474</c:v>
                </c:pt>
                <c:pt idx="65">
                  <c:v>0.67660779805432592</c:v>
                </c:pt>
                <c:pt idx="66">
                  <c:v>0.66893921014852331</c:v>
                </c:pt>
                <c:pt idx="67">
                  <c:v>0.66131443697576331</c:v>
                </c:pt>
                <c:pt idx="68">
                  <c:v>0.65374850222286252</c:v>
                </c:pt>
                <c:pt idx="69">
                  <c:v>0.64625642957663743</c:v>
                </c:pt>
                <c:pt idx="70">
                  <c:v>0.63885324272390442</c:v>
                </c:pt>
                <c:pt idx="71">
                  <c:v>0.63155396535148001</c:v>
                </c:pt>
                <c:pt idx="72">
                  <c:v>0.62437362114618078</c:v>
                </c:pt>
                <c:pt idx="73">
                  <c:v>0.61732723379482324</c:v>
                </c:pt>
                <c:pt idx="74">
                  <c:v>0.61042982698422377</c:v>
                </c:pt>
                <c:pt idx="75">
                  <c:v>0.60369642440119886</c:v>
                </c:pt>
                <c:pt idx="76">
                  <c:v>0.59714204973256524</c:v>
                </c:pt>
                <c:pt idx="77">
                  <c:v>0.59078172666513917</c:v>
                </c:pt>
                <c:pt idx="78">
                  <c:v>0.58463047888573727</c:v>
                </c:pt>
                <c:pt idx="79">
                  <c:v>0.57870333008117592</c:v>
                </c:pt>
                <c:pt idx="80">
                  <c:v>0.57301530393827171</c:v>
                </c:pt>
                <c:pt idx="81">
                  <c:v>0.56758142414384105</c:v>
                </c:pt>
                <c:pt idx="82">
                  <c:v>0.56241671438470053</c:v>
                </c:pt>
                <c:pt idx="83">
                  <c:v>0.55753619834766677</c:v>
                </c:pt>
                <c:pt idx="84">
                  <c:v>0.55295489971955591</c:v>
                </c:pt>
                <c:pt idx="85">
                  <c:v>0.5486878421871848</c:v>
                </c:pt>
                <c:pt idx="86">
                  <c:v>0.54475004943736971</c:v>
                </c:pt>
                <c:pt idx="87">
                  <c:v>0.54115654515692735</c:v>
                </c:pt>
                <c:pt idx="88">
                  <c:v>0.53792235303267388</c:v>
                </c:pt>
                <c:pt idx="89">
                  <c:v>0.53506249675142614</c:v>
                </c:pt>
                <c:pt idx="90">
                  <c:v>0.5325920000000004</c:v>
                </c:pt>
                <c:pt idx="91">
                  <c:v>0.53034177207137523</c:v>
                </c:pt>
                <c:pt idx="92">
                  <c:v>0.52813245624042104</c:v>
                </c:pt>
                <c:pt idx="93">
                  <c:v>0.52596367716679215</c:v>
                </c:pt>
                <c:pt idx="94">
                  <c:v>0.52383505951014309</c:v>
                </c:pt>
                <c:pt idx="95">
                  <c:v>0.52174622793012804</c:v>
                </c:pt>
                <c:pt idx="96">
                  <c:v>0.51969680708640154</c:v>
                </c:pt>
                <c:pt idx="97">
                  <c:v>0.51768642163861789</c:v>
                </c:pt>
                <c:pt idx="98">
                  <c:v>0.51571469624643163</c:v>
                </c:pt>
                <c:pt idx="99">
                  <c:v>0.51378125556949694</c:v>
                </c:pt>
                <c:pt idx="100">
                  <c:v>0.51188572426746837</c:v>
                </c:pt>
                <c:pt idx="101">
                  <c:v>0.51002772700000032</c:v>
                </c:pt>
                <c:pt idx="102">
                  <c:v>0.50820688842674711</c:v>
                </c:pt>
                <c:pt idx="103">
                  <c:v>0.50642283320736325</c:v>
                </c:pt>
                <c:pt idx="104">
                  <c:v>0.50467518600150296</c:v>
                </c:pt>
                <c:pt idx="105">
                  <c:v>0.50296357146882076</c:v>
                </c:pt>
                <c:pt idx="106">
                  <c:v>0.50128761426897106</c:v>
                </c:pt>
                <c:pt idx="107">
                  <c:v>0.49964693906160812</c:v>
                </c:pt>
                <c:pt idx="108">
                  <c:v>0.49804117050638652</c:v>
                </c:pt>
                <c:pt idx="109">
                  <c:v>0.49646993326296052</c:v>
                </c:pt>
                <c:pt idx="110">
                  <c:v>0.49493285199098452</c:v>
                </c:pt>
                <c:pt idx="111">
                  <c:v>0.49342955135011302</c:v>
                </c:pt>
                <c:pt idx="112">
                  <c:v>0.4919596560000003</c:v>
                </c:pt>
                <c:pt idx="113">
                  <c:v>0.49052279060030085</c:v>
                </c:pt>
                <c:pt idx="114">
                  <c:v>0.48911857981066897</c:v>
                </c:pt>
                <c:pt idx="115">
                  <c:v>0.48774664829075914</c:v>
                </c:pt>
                <c:pt idx="116">
                  <c:v>0.48640662070022567</c:v>
                </c:pt>
                <c:pt idx="117">
                  <c:v>0.48509812169872307</c:v>
                </c:pt>
                <c:pt idx="118">
                  <c:v>0.48382077594590561</c:v>
                </c:pt>
                <c:pt idx="119">
                  <c:v>0.48257420810142782</c:v>
                </c:pt>
                <c:pt idx="120">
                  <c:v>0.48135804282494393</c:v>
                </c:pt>
                <c:pt idx="121">
                  <c:v>0.48017190477610849</c:v>
                </c:pt>
                <c:pt idx="122">
                  <c:v>0.47901541861457581</c:v>
                </c:pt>
                <c:pt idx="123">
                  <c:v>0.47788820900000029</c:v>
                </c:pt>
                <c:pt idx="124">
                  <c:v>0.47678990059203635</c:v>
                </c:pt>
                <c:pt idx="125">
                  <c:v>0.47572011805033837</c:v>
                </c:pt>
                <c:pt idx="126">
                  <c:v>0.47467848603456075</c:v>
                </c:pt>
                <c:pt idx="127">
                  <c:v>0.47366462920435792</c:v>
                </c:pt>
                <c:pt idx="128">
                  <c:v>0.47267817221938419</c:v>
                </c:pt>
                <c:pt idx="129">
                  <c:v>0.47171873973929401</c:v>
                </c:pt>
                <c:pt idx="130">
                  <c:v>0.47078595642374177</c:v>
                </c:pt>
                <c:pt idx="131">
                  <c:v>0.46987944693238193</c:v>
                </c:pt>
                <c:pt idx="132">
                  <c:v>0.46899883592486874</c:v>
                </c:pt>
                <c:pt idx="133">
                  <c:v>0.46814374806085673</c:v>
                </c:pt>
                <c:pt idx="134">
                  <c:v>0.46731380800000022</c:v>
                </c:pt>
                <c:pt idx="135">
                  <c:v>0.46650864040195361</c:v>
                </c:pt>
                <c:pt idx="136">
                  <c:v>0.46572786992637139</c:v>
                </c:pt>
                <c:pt idx="137">
                  <c:v>0.46497112123290779</c:v>
                </c:pt>
                <c:pt idx="138">
                  <c:v>0.46423801898121736</c:v>
                </c:pt>
                <c:pt idx="139">
                  <c:v>0.4635281878309544</c:v>
                </c:pt>
                <c:pt idx="140">
                  <c:v>0.46284125244177332</c:v>
                </c:pt>
                <c:pt idx="141">
                  <c:v>0.46217683747332849</c:v>
                </c:pt>
                <c:pt idx="142">
                  <c:v>0.46153456758527445</c:v>
                </c:pt>
                <c:pt idx="143">
                  <c:v>0.46091406743726537</c:v>
                </c:pt>
                <c:pt idx="144">
                  <c:v>0.46031496168895586</c:v>
                </c:pt>
                <c:pt idx="145">
                  <c:v>0.45973687500000016</c:v>
                </c:pt>
                <c:pt idx="146">
                  <c:v>0.45917943203005274</c:v>
                </c:pt>
                <c:pt idx="147">
                  <c:v>0.45864225743876802</c:v>
                </c:pt>
                <c:pt idx="148">
                  <c:v>0.45812497588580031</c:v>
                </c:pt>
                <c:pt idx="149">
                  <c:v>0.45762721203080403</c:v>
                </c:pt>
                <c:pt idx="150">
                  <c:v>0.45714859053343365</c:v>
                </c:pt>
                <c:pt idx="151">
                  <c:v>0.45668873605334348</c:v>
                </c:pt>
                <c:pt idx="152">
                  <c:v>0.45624727325018799</c:v>
                </c:pt>
                <c:pt idx="153">
                  <c:v>0.45582382678362149</c:v>
                </c:pt>
                <c:pt idx="154">
                  <c:v>0.45541802131329839</c:v>
                </c:pt>
                <c:pt idx="155">
                  <c:v>0.45502948149887312</c:v>
                </c:pt>
                <c:pt idx="156">
                  <c:v>0.4546578320000001</c:v>
                </c:pt>
                <c:pt idx="157">
                  <c:v>0.45430269747633367</c:v>
                </c:pt>
                <c:pt idx="158">
                  <c:v>0.45396370258752827</c:v>
                </c:pt>
                <c:pt idx="159">
                  <c:v>0.45364047199323826</c:v>
                </c:pt>
                <c:pt idx="160">
                  <c:v>0.45333263035311805</c:v>
                </c:pt>
                <c:pt idx="161">
                  <c:v>0.45303980232682201</c:v>
                </c:pt>
                <c:pt idx="162">
                  <c:v>0.4527616125740046</c:v>
                </c:pt>
                <c:pt idx="163">
                  <c:v>0.45249768575432014</c:v>
                </c:pt>
                <c:pt idx="164">
                  <c:v>0.45224764652742305</c:v>
                </c:pt>
                <c:pt idx="165">
                  <c:v>0.45201111955296774</c:v>
                </c:pt>
                <c:pt idx="166">
                  <c:v>0.45178772949060864</c:v>
                </c:pt>
                <c:pt idx="167">
                  <c:v>0.45157710100000004</c:v>
                </c:pt>
                <c:pt idx="168">
                  <c:v>0.45137885874079642</c:v>
                </c:pt>
                <c:pt idx="169">
                  <c:v>0.4511926273726522</c:v>
                </c:pt>
                <c:pt idx="170">
                  <c:v>0.45101803155522163</c:v>
                </c:pt>
                <c:pt idx="171">
                  <c:v>0.4508546959481593</c:v>
                </c:pt>
                <c:pt idx="172">
                  <c:v>0.45070224521111946</c:v>
                </c:pt>
                <c:pt idx="173">
                  <c:v>0.45056030400375657</c:v>
                </c:pt>
                <c:pt idx="174">
                  <c:v>0.45042849698572501</c:v>
                </c:pt>
                <c:pt idx="175">
                  <c:v>0.45030644881667919</c:v>
                </c:pt>
                <c:pt idx="176">
                  <c:v>0.45019378415627348</c:v>
                </c:pt>
                <c:pt idx="177">
                  <c:v>0.45009012766416229</c:v>
                </c:pt>
                <c:pt idx="178">
                  <c:v>0.44999510399999998</c:v>
                </c:pt>
                <c:pt idx="179">
                  <c:v>0.44990833782344103</c:v>
                </c:pt>
                <c:pt idx="180">
                  <c:v>0.44982945379413974</c:v>
                </c:pt>
                <c:pt idx="181">
                  <c:v>0.44975807657175054</c:v>
                </c:pt>
                <c:pt idx="182">
                  <c:v>0.44969383081592784</c:v>
                </c:pt>
                <c:pt idx="183">
                  <c:v>0.44963634118632606</c:v>
                </c:pt>
                <c:pt idx="184">
                  <c:v>0.44958523234259951</c:v>
                </c:pt>
                <c:pt idx="185">
                  <c:v>0.44954012894440265</c:v>
                </c:pt>
                <c:pt idx="186">
                  <c:v>0.44950065565138991</c:v>
                </c:pt>
                <c:pt idx="187">
                  <c:v>0.4494664371232156</c:v>
                </c:pt>
                <c:pt idx="188">
                  <c:v>0.44943709801953413</c:v>
                </c:pt>
                <c:pt idx="189">
                  <c:v>0.44941226299999998</c:v>
                </c:pt>
                <c:pt idx="190">
                  <c:v>0.44939155672426745</c:v>
                </c:pt>
                <c:pt idx="191">
                  <c:v>0.44937460385199096</c:v>
                </c:pt>
                <c:pt idx="192">
                  <c:v>0.44936102904282493</c:v>
                </c:pt>
                <c:pt idx="193">
                  <c:v>0.44935045695642373</c:v>
                </c:pt>
                <c:pt idx="194">
                  <c:v>0.44934251225244176</c:v>
                </c:pt>
                <c:pt idx="195">
                  <c:v>0.4493368195905334</c:v>
                </c:pt>
                <c:pt idx="196">
                  <c:v>0.44933300363035311</c:v>
                </c:pt>
                <c:pt idx="197">
                  <c:v>0.44933068903155521</c:v>
                </c:pt>
                <c:pt idx="198">
                  <c:v>0.44932950045379411</c:v>
                </c:pt>
                <c:pt idx="199">
                  <c:v>0.44932906255672422</c:v>
                </c:pt>
                <c:pt idx="200">
                  <c:v>0.44932899999999998</c:v>
                </c:pt>
                <c:pt idx="201">
                  <c:v>0.44932602889986001</c:v>
                </c:pt>
                <c:pt idx="202">
                  <c:v>0.44931706288025375</c:v>
                </c:pt>
                <c:pt idx="203">
                  <c:v>0.4493020228624019</c:v>
                </c:pt>
                <c:pt idx="204">
                  <c:v>0.44928082976752498</c:v>
                </c:pt>
                <c:pt idx="205">
                  <c:v>0.4492534045168437</c:v>
                </c:pt>
                <c:pt idx="206">
                  <c:v>0.44921966803157853</c:v>
                </c:pt>
                <c:pt idx="207">
                  <c:v>0.44917954123295017</c:v>
                </c:pt>
                <c:pt idx="208">
                  <c:v>0.44913294504217921</c:v>
                </c:pt>
                <c:pt idx="209">
                  <c:v>0.44907980038048628</c:v>
                </c:pt>
                <c:pt idx="210">
                  <c:v>0.44902002816909192</c:v>
                </c:pt>
                <c:pt idx="211">
                  <c:v>0.44895354932921677</c:v>
                </c:pt>
                <c:pt idx="212">
                  <c:v>0.44888028478208142</c:v>
                </c:pt>
                <c:pt idx="213">
                  <c:v>0.4488001554489065</c:v>
                </c:pt>
                <c:pt idx="214">
                  <c:v>0.44871308225091261</c:v>
                </c:pt>
                <c:pt idx="215">
                  <c:v>0.44861898610932033</c:v>
                </c:pt>
                <c:pt idx="216">
                  <c:v>0.4485177879453503</c:v>
                </c:pt>
                <c:pt idx="217">
                  <c:v>0.44840940868022311</c:v>
                </c:pt>
                <c:pt idx="218">
                  <c:v>0.4482937692351594</c:v>
                </c:pt>
                <c:pt idx="219">
                  <c:v>0.4481707905313797</c:v>
                </c:pt>
                <c:pt idx="220">
                  <c:v>0.44804039349010466</c:v>
                </c:pt>
                <c:pt idx="221">
                  <c:v>0.44790249903255486</c:v>
                </c:pt>
                <c:pt idx="222">
                  <c:v>0.44775702807995094</c:v>
                </c:pt>
                <c:pt idx="223">
                  <c:v>0.44760390155351354</c:v>
                </c:pt>
                <c:pt idx="224">
                  <c:v>0.44744304037446314</c:v>
                </c:pt>
                <c:pt idx="225">
                  <c:v>0.4472743654640205</c:v>
                </c:pt>
                <c:pt idx="226">
                  <c:v>0.44709779774340608</c:v>
                </c:pt>
                <c:pt idx="227">
                  <c:v>0.44691325813384059</c:v>
                </c:pt>
                <c:pt idx="228">
                  <c:v>0.4467206675565446</c:v>
                </c:pt>
                <c:pt idx="229">
                  <c:v>0.44651994693273872</c:v>
                </c:pt>
                <c:pt idx="230">
                  <c:v>0.44631101718364352</c:v>
                </c:pt>
                <c:pt idx="231">
                  <c:v>0.44609379923047965</c:v>
                </c:pt>
                <c:pt idx="232">
                  <c:v>0.44586821399446769</c:v>
                </c:pt>
                <c:pt idx="233">
                  <c:v>0.44563418239682828</c:v>
                </c:pt>
                <c:pt idx="234">
                  <c:v>0.44539162535878202</c:v>
                </c:pt>
                <c:pt idx="235">
                  <c:v>0.44514046380154942</c:v>
                </c:pt>
                <c:pt idx="236">
                  <c:v>0.44488061864635126</c:v>
                </c:pt>
                <c:pt idx="237">
                  <c:v>0.44461201081440799</c:v>
                </c:pt>
                <c:pt idx="238">
                  <c:v>0.44433456122694026</c:v>
                </c:pt>
                <c:pt idx="239">
                  <c:v>0.44404819080516872</c:v>
                </c:pt>
                <c:pt idx="240">
                  <c:v>0.44375282047031395</c:v>
                </c:pt>
                <c:pt idx="241">
                  <c:v>0.44344837114359648</c:v>
                </c:pt>
                <c:pt idx="242">
                  <c:v>0.44313476374623706</c:v>
                </c:pt>
                <c:pt idx="243">
                  <c:v>0.44281191919945617</c:v>
                </c:pt>
                <c:pt idx="244">
                  <c:v>0.44247975842447451</c:v>
                </c:pt>
                <c:pt idx="245">
                  <c:v>0.44213820234251261</c:v>
                </c:pt>
                <c:pt idx="246">
                  <c:v>0.44178717187479111</c:v>
                </c:pt>
                <c:pt idx="247">
                  <c:v>0.44142658794253065</c:v>
                </c:pt>
                <c:pt idx="248">
                  <c:v>0.44105637146695176</c:v>
                </c:pt>
                <c:pt idx="249">
                  <c:v>0.44067644336927508</c:v>
                </c:pt>
                <c:pt idx="250">
                  <c:v>0.44028672457072121</c:v>
                </c:pt>
                <c:pt idx="251">
                  <c:v>0.43988713599251078</c:v>
                </c:pt>
                <c:pt idx="252">
                  <c:v>0.43947759855586438</c:v>
                </c:pt>
                <c:pt idx="253">
                  <c:v>0.43905803318200259</c:v>
                </c:pt>
                <c:pt idx="254">
                  <c:v>0.43862836079214607</c:v>
                </c:pt>
                <c:pt idx="255">
                  <c:v>0.43818850230751533</c:v>
                </c:pt>
                <c:pt idx="256">
                  <c:v>0.43773837864933113</c:v>
                </c:pt>
                <c:pt idx="257">
                  <c:v>0.43727791073881389</c:v>
                </c:pt>
                <c:pt idx="258">
                  <c:v>0.43680701949718437</c:v>
                </c:pt>
                <c:pt idx="259">
                  <c:v>0.43632562584566309</c:v>
                </c:pt>
                <c:pt idx="260">
                  <c:v>0.4358336507054707</c:v>
                </c:pt>
                <c:pt idx="261">
                  <c:v>0.43533101499782778</c:v>
                </c:pt>
                <c:pt idx="262">
                  <c:v>0.43481763964395498</c:v>
                </c:pt>
                <c:pt idx="263">
                  <c:v>0.43429344556507282</c:v>
                </c:pt>
                <c:pt idx="264">
                  <c:v>0.43375835368240195</c:v>
                </c:pt>
                <c:pt idx="265">
                  <c:v>0.43321228491716302</c:v>
                </c:pt>
                <c:pt idx="266">
                  <c:v>0.43265516019057654</c:v>
                </c:pt>
                <c:pt idx="267">
                  <c:v>0.43208690042386322</c:v>
                </c:pt>
                <c:pt idx="268">
                  <c:v>0.43150742653824353</c:v>
                </c:pt>
                <c:pt idx="269">
                  <c:v>0.43091665945493823</c:v>
                </c:pt>
                <c:pt idx="270">
                  <c:v>0.43031452009516785</c:v>
                </c:pt>
                <c:pt idx="271">
                  <c:v>0.42970092938015297</c:v>
                </c:pt>
                <c:pt idx="272">
                  <c:v>0.42907580823111424</c:v>
                </c:pt>
                <c:pt idx="273">
                  <c:v>0.42843907756927224</c:v>
                </c:pt>
                <c:pt idx="274">
                  <c:v>0.42779065831584762</c:v>
                </c:pt>
                <c:pt idx="275">
                  <c:v>0.42713047139206095</c:v>
                </c:pt>
                <c:pt idx="276">
                  <c:v>0.42645843771913278</c:v>
                </c:pt>
                <c:pt idx="277">
                  <c:v>0.42577447821828385</c:v>
                </c:pt>
                <c:pt idx="278">
                  <c:v>0.42507851381073464</c:v>
                </c:pt>
                <c:pt idx="279">
                  <c:v>0.42437046541770579</c:v>
                </c:pt>
                <c:pt idx="280">
                  <c:v>0.42365025396041794</c:v>
                </c:pt>
                <c:pt idx="281">
                  <c:v>0.42291780036009163</c:v>
                </c:pt>
                <c:pt idx="282">
                  <c:v>0.42217302553794755</c:v>
                </c:pt>
                <c:pt idx="283">
                  <c:v>0.42141585041520629</c:v>
                </c:pt>
                <c:pt idx="284">
                  <c:v>0.42064619591308838</c:v>
                </c:pt>
                <c:pt idx="285">
                  <c:v>0.41986398295281452</c:v>
                </c:pt>
                <c:pt idx="286">
                  <c:v>0.41906913245560523</c:v>
                </c:pt>
                <c:pt idx="287">
                  <c:v>0.41826156534268116</c:v>
                </c:pt>
                <c:pt idx="288">
                  <c:v>0.41744120253526296</c:v>
                </c:pt>
                <c:pt idx="289">
                  <c:v>0.41660796495457114</c:v>
                </c:pt>
                <c:pt idx="290">
                  <c:v>0.41576177352182636</c:v>
                </c:pt>
                <c:pt idx="291">
                  <c:v>0.4149025491582492</c:v>
                </c:pt>
                <c:pt idx="292">
                  <c:v>0.4140302127850603</c:v>
                </c:pt>
                <c:pt idx="293">
                  <c:v>0.41314468532348025</c:v>
                </c:pt>
                <c:pt idx="294">
                  <c:v>0.41224588769472964</c:v>
                </c:pt>
                <c:pt idx="295">
                  <c:v>0.4113337408200291</c:v>
                </c:pt>
                <c:pt idx="296">
                  <c:v>0.41040816562059923</c:v>
                </c:pt>
                <c:pt idx="297">
                  <c:v>0.40946908301766061</c:v>
                </c:pt>
                <c:pt idx="298">
                  <c:v>0.40851641393243388</c:v>
                </c:pt>
                <c:pt idx="299">
                  <c:v>0.40755007928613962</c:v>
                </c:pt>
                <c:pt idx="300">
                  <c:v>0.40656999999999843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'HaganWestStressCase (slide 16)'!$Y$2</c:f>
              <c:strCache>
                <c:ptCount val="1"/>
                <c:pt idx="0">
                  <c:v>CubicNaturalSpline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'HaganWestStressCase (slide 16)'!$S$6:$S$306</c:f>
              <c:numCache>
                <c:formatCode>General</c:formatCode>
                <c:ptCount val="3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</c:numCache>
            </c:numRef>
          </c:xVal>
          <c:yVal>
            <c:numRef>
              <c:f>'HaganWestStressCase (slide 16)'!$X$6:$X$306</c:f>
              <c:numCache>
                <c:formatCode>0.000000000</c:formatCode>
                <c:ptCount val="301"/>
                <c:pt idx="0">
                  <c:v>1</c:v>
                </c:pt>
                <c:pt idx="1">
                  <c:v>0.99193299999999995</c:v>
                </c:pt>
                <c:pt idx="2">
                  <c:v>0.98410996209078039</c:v>
                </c:pt>
                <c:pt idx="3">
                  <c:v>0.97658201329235039</c:v>
                </c:pt>
                <c:pt idx="4">
                  <c:v>0.9693520718570261</c:v>
                </c:pt>
                <c:pt idx="5">
                  <c:v>0.96242305603712341</c:v>
                </c:pt>
                <c:pt idx="6">
                  <c:v>0.95579788408495869</c:v>
                </c:pt>
                <c:pt idx="7">
                  <c:v>0.94947947425284784</c:v>
                </c:pt>
                <c:pt idx="8">
                  <c:v>0.943470744793107</c:v>
                </c:pt>
                <c:pt idx="9">
                  <c:v>0.93777461395805239</c:v>
                </c:pt>
                <c:pt idx="10">
                  <c:v>0.93239399999999995</c:v>
                </c:pt>
                <c:pt idx="11">
                  <c:v>0.92732835645050471</c:v>
                </c:pt>
                <c:pt idx="12">
                  <c:v>0.9225632779580768</c:v>
                </c:pt>
                <c:pt idx="13">
                  <c:v>0.91808089445046503</c:v>
                </c:pt>
                <c:pt idx="14">
                  <c:v>0.91386333585541835</c:v>
                </c:pt>
                <c:pt idx="15">
                  <c:v>0.90989273210068577</c:v>
                </c:pt>
                <c:pt idx="16">
                  <c:v>0.90615121311401603</c:v>
                </c:pt>
                <c:pt idx="17">
                  <c:v>0.90262090882315826</c:v>
                </c:pt>
                <c:pt idx="18">
                  <c:v>0.89928394915586118</c:v>
                </c:pt>
                <c:pt idx="19">
                  <c:v>0.89612246403987372</c:v>
                </c:pt>
                <c:pt idx="20">
                  <c:v>0.89311858340294492</c:v>
                </c:pt>
                <c:pt idx="21">
                  <c:v>0.8902544371728236</c:v>
                </c:pt>
                <c:pt idx="22">
                  <c:v>0.88751215527725869</c:v>
                </c:pt>
                <c:pt idx="23">
                  <c:v>0.88487386764399911</c:v>
                </c:pt>
                <c:pt idx="24">
                  <c:v>0.88232170420079381</c:v>
                </c:pt>
                <c:pt idx="25">
                  <c:v>0.87983779487539171</c:v>
                </c:pt>
                <c:pt idx="26">
                  <c:v>0.87740426959554163</c:v>
                </c:pt>
                <c:pt idx="27">
                  <c:v>0.8750032582889925</c:v>
                </c:pt>
                <c:pt idx="28">
                  <c:v>0.87261689088349337</c:v>
                </c:pt>
                <c:pt idx="29">
                  <c:v>0.87022729730679294</c:v>
                </c:pt>
                <c:pt idx="30">
                  <c:v>0.86781660748664025</c:v>
                </c:pt>
                <c:pt idx="31">
                  <c:v>0.86536695135078423</c:v>
                </c:pt>
                <c:pt idx="32">
                  <c:v>0.86286045882697382</c:v>
                </c:pt>
                <c:pt idx="33">
                  <c:v>0.86027925984295783</c:v>
                </c:pt>
                <c:pt idx="34">
                  <c:v>0.85760548432648531</c:v>
                </c:pt>
                <c:pt idx="35">
                  <c:v>0.85482126220530497</c:v>
                </c:pt>
                <c:pt idx="36">
                  <c:v>0.85190872340716584</c:v>
                </c:pt>
                <c:pt idx="37">
                  <c:v>0.84884999785981696</c:v>
                </c:pt>
                <c:pt idx="38">
                  <c:v>0.84562721549100694</c:v>
                </c:pt>
                <c:pt idx="39">
                  <c:v>0.84222250622848494</c:v>
                </c:pt>
                <c:pt idx="40">
                  <c:v>0.83861799999999986</c:v>
                </c:pt>
                <c:pt idx="41">
                  <c:v>0.83480001768561884</c:v>
                </c:pt>
                <c:pt idx="42">
                  <c:v>0.83077164397468162</c:v>
                </c:pt>
                <c:pt idx="43">
                  <c:v>0.82654015450884666</c:v>
                </c:pt>
                <c:pt idx="44">
                  <c:v>0.822112824929772</c:v>
                </c:pt>
                <c:pt idx="45">
                  <c:v>0.81749693087911568</c:v>
                </c:pt>
                <c:pt idx="46">
                  <c:v>0.81269974799853617</c:v>
                </c:pt>
                <c:pt idx="47">
                  <c:v>0.8077285519296914</c:v>
                </c:pt>
                <c:pt idx="48">
                  <c:v>0.80259061831423972</c:v>
                </c:pt>
                <c:pt idx="49">
                  <c:v>0.79729322279383907</c:v>
                </c:pt>
                <c:pt idx="50">
                  <c:v>0.79184364101014793</c:v>
                </c:pt>
                <c:pt idx="51">
                  <c:v>0.7862491486048242</c:v>
                </c:pt>
                <c:pt idx="52">
                  <c:v>0.78051702121952615</c:v>
                </c:pt>
                <c:pt idx="53">
                  <c:v>0.77465453449591204</c:v>
                </c:pt>
                <c:pt idx="54">
                  <c:v>0.76866896407563989</c:v>
                </c:pt>
                <c:pt idx="55">
                  <c:v>0.76256758560036808</c:v>
                </c:pt>
                <c:pt idx="56">
                  <c:v>0.75635767471175464</c:v>
                </c:pt>
                <c:pt idx="57">
                  <c:v>0.7500465070514577</c:v>
                </c:pt>
                <c:pt idx="58">
                  <c:v>0.74364135826113553</c:v>
                </c:pt>
                <c:pt idx="59">
                  <c:v>0.73714950398244627</c:v>
                </c:pt>
                <c:pt idx="60">
                  <c:v>0.73057821985704807</c:v>
                </c:pt>
                <c:pt idx="61">
                  <c:v>0.72393478152659918</c:v>
                </c:pt>
                <c:pt idx="62">
                  <c:v>0.71722646463275763</c:v>
                </c:pt>
                <c:pt idx="63">
                  <c:v>0.71046054481718179</c:v>
                </c:pt>
                <c:pt idx="64">
                  <c:v>0.7036442977215297</c:v>
                </c:pt>
                <c:pt idx="65">
                  <c:v>0.6967849989874596</c:v>
                </c:pt>
                <c:pt idx="66">
                  <c:v>0.68988992425662954</c:v>
                </c:pt>
                <c:pt idx="67">
                  <c:v>0.68296634917069787</c:v>
                </c:pt>
                <c:pt idx="68">
                  <c:v>0.67602154937132264</c:v>
                </c:pt>
                <c:pt idx="69">
                  <c:v>0.66906280050016209</c:v>
                </c:pt>
                <c:pt idx="70">
                  <c:v>0.66209737819887438</c:v>
                </c:pt>
                <c:pt idx="71">
                  <c:v>0.65513255810911764</c:v>
                </c:pt>
                <c:pt idx="72">
                  <c:v>0.64817561587255001</c:v>
                </c:pt>
                <c:pt idx="73">
                  <c:v>0.64123382713082988</c:v>
                </c:pt>
                <c:pt idx="74">
                  <c:v>0.63431446752561516</c:v>
                </c:pt>
                <c:pt idx="75">
                  <c:v>0.6274248126985642</c:v>
                </c:pt>
                <c:pt idx="76">
                  <c:v>0.62057213829133495</c:v>
                </c:pt>
                <c:pt idx="77">
                  <c:v>0.61376371994558598</c:v>
                </c:pt>
                <c:pt idx="78">
                  <c:v>0.60700683330297511</c:v>
                </c:pt>
                <c:pt idx="79">
                  <c:v>0.60030875400516059</c:v>
                </c:pt>
                <c:pt idx="80">
                  <c:v>0.59367675769380068</c:v>
                </c:pt>
                <c:pt idx="81">
                  <c:v>0.58711812001055352</c:v>
                </c:pt>
                <c:pt idx="82">
                  <c:v>0.58064011659707726</c:v>
                </c:pt>
                <c:pt idx="83">
                  <c:v>0.57425002309503004</c:v>
                </c:pt>
                <c:pt idx="84">
                  <c:v>0.56795511514607022</c:v>
                </c:pt>
                <c:pt idx="85">
                  <c:v>0.56176266839185574</c:v>
                </c:pt>
                <c:pt idx="86">
                  <c:v>0.55567995847404483</c:v>
                </c:pt>
                <c:pt idx="87">
                  <c:v>0.54971426103429577</c:v>
                </c:pt>
                <c:pt idx="88">
                  <c:v>0.54387285171426669</c:v>
                </c:pt>
                <c:pt idx="89">
                  <c:v>0.53816300615561574</c:v>
                </c:pt>
                <c:pt idx="90">
                  <c:v>0.53259200000000095</c:v>
                </c:pt>
                <c:pt idx="91">
                  <c:v>0.52716562404225487</c:v>
                </c:pt>
                <c:pt idx="92">
                  <c:v>0.52188372968990659</c:v>
                </c:pt>
                <c:pt idx="93">
                  <c:v>0.51674468350365954</c:v>
                </c:pt>
                <c:pt idx="94">
                  <c:v>0.51174685204421688</c:v>
                </c:pt>
                <c:pt idx="95">
                  <c:v>0.50688860187228202</c:v>
                </c:pt>
                <c:pt idx="96">
                  <c:v>0.50216829954855835</c:v>
                </c:pt>
                <c:pt idx="97">
                  <c:v>0.49758431163374911</c:v>
                </c:pt>
                <c:pt idx="98">
                  <c:v>0.49313500468855759</c:v>
                </c:pt>
                <c:pt idx="99">
                  <c:v>0.48881874527368724</c:v>
                </c:pt>
                <c:pt idx="100">
                  <c:v>0.4846338999498413</c:v>
                </c:pt>
                <c:pt idx="101">
                  <c:v>0.48057883527772305</c:v>
                </c:pt>
                <c:pt idx="102">
                  <c:v>0.47665191781803595</c:v>
                </c:pt>
                <c:pt idx="103">
                  <c:v>0.47285151413148324</c:v>
                </c:pt>
                <c:pt idx="104">
                  <c:v>0.46917599077876831</c:v>
                </c:pt>
                <c:pt idx="105">
                  <c:v>0.46562371432059441</c:v>
                </c:pt>
                <c:pt idx="106">
                  <c:v>0.46219305131766492</c:v>
                </c:pt>
                <c:pt idx="107">
                  <c:v>0.45888236833068319</c:v>
                </c:pt>
                <c:pt idx="108">
                  <c:v>0.45569003192035246</c:v>
                </c:pt>
                <c:pt idx="109">
                  <c:v>0.45261440864737612</c:v>
                </c:pt>
                <c:pt idx="110">
                  <c:v>0.44965386507245747</c:v>
                </c:pt>
                <c:pt idx="111">
                  <c:v>0.44680676775629991</c:v>
                </c:pt>
                <c:pt idx="112">
                  <c:v>0.44407148325960666</c:v>
                </c:pt>
                <c:pt idx="113">
                  <c:v>0.44144637814308113</c:v>
                </c:pt>
                <c:pt idx="114">
                  <c:v>0.43892981896742661</c:v>
                </c:pt>
                <c:pt idx="115">
                  <c:v>0.43652017229334644</c:v>
                </c:pt>
                <c:pt idx="116">
                  <c:v>0.43421580468154392</c:v>
                </c:pt>
                <c:pt idx="117">
                  <c:v>0.43201508269272243</c:v>
                </c:pt>
                <c:pt idx="118">
                  <c:v>0.42991637288758527</c:v>
                </c:pt>
                <c:pt idx="119">
                  <c:v>0.42791804182683579</c:v>
                </c:pt>
                <c:pt idx="120">
                  <c:v>0.42601845607117722</c:v>
                </c:pt>
                <c:pt idx="121">
                  <c:v>0.42421598218131301</c:v>
                </c:pt>
                <c:pt idx="122">
                  <c:v>0.42250898671794646</c:v>
                </c:pt>
                <c:pt idx="123">
                  <c:v>0.42089583624178084</c:v>
                </c:pt>
                <c:pt idx="124">
                  <c:v>0.41937489731351957</c:v>
                </c:pt>
                <c:pt idx="125">
                  <c:v>0.41794453649386587</c:v>
                </c:pt>
                <c:pt idx="126">
                  <c:v>0.41660312034352315</c:v>
                </c:pt>
                <c:pt idx="127">
                  <c:v>0.41534901542319475</c:v>
                </c:pt>
                <c:pt idx="128">
                  <c:v>0.4141805882935839</c:v>
                </c:pt>
                <c:pt idx="129">
                  <c:v>0.413096205515394</c:v>
                </c:pt>
                <c:pt idx="130">
                  <c:v>0.4120942336493284</c:v>
                </c:pt>
                <c:pt idx="131">
                  <c:v>0.41117303925609033</c:v>
                </c:pt>
                <c:pt idx="132">
                  <c:v>0.4103309888963832</c:v>
                </c:pt>
                <c:pt idx="133">
                  <c:v>0.40956644913091034</c:v>
                </c:pt>
                <c:pt idx="134">
                  <c:v>0.40887778652037499</c:v>
                </c:pt>
                <c:pt idx="135">
                  <c:v>0.40826336762548066</c:v>
                </c:pt>
                <c:pt idx="136">
                  <c:v>0.40772155900693047</c:v>
                </c:pt>
                <c:pt idx="137">
                  <c:v>0.40725072722542788</c:v>
                </c:pt>
                <c:pt idx="138">
                  <c:v>0.40684923884167612</c:v>
                </c:pt>
                <c:pt idx="139">
                  <c:v>0.40651546041637859</c:v>
                </c:pt>
                <c:pt idx="140">
                  <c:v>0.40624775851023864</c:v>
                </c:pt>
                <c:pt idx="141">
                  <c:v>0.40604449968395956</c:v>
                </c:pt>
                <c:pt idx="142">
                  <c:v>0.40590405049824463</c:v>
                </c:pt>
                <c:pt idx="143">
                  <c:v>0.40582477751379731</c:v>
                </c:pt>
                <c:pt idx="144">
                  <c:v>0.40580504729132072</c:v>
                </c:pt>
                <c:pt idx="145">
                  <c:v>0.40584322639151837</c:v>
                </c:pt>
                <c:pt idx="146">
                  <c:v>0.40593768137509356</c:v>
                </c:pt>
                <c:pt idx="147">
                  <c:v>0.40608677880274957</c:v>
                </c:pt>
                <c:pt idx="148">
                  <c:v>0.40628888523518975</c:v>
                </c:pt>
                <c:pt idx="149">
                  <c:v>0.40654236723311743</c:v>
                </c:pt>
                <c:pt idx="150">
                  <c:v>0.40684559135723591</c:v>
                </c:pt>
                <c:pt idx="151">
                  <c:v>0.40719692416824849</c:v>
                </c:pt>
                <c:pt idx="152">
                  <c:v>0.4075947322268586</c:v>
                </c:pt>
                <c:pt idx="153">
                  <c:v>0.40803738209376955</c:v>
                </c:pt>
                <c:pt idx="154">
                  <c:v>0.40852324032968462</c:v>
                </c:pt>
                <c:pt idx="155">
                  <c:v>0.4090506734953071</c:v>
                </c:pt>
                <c:pt idx="156">
                  <c:v>0.40961804815134034</c:v>
                </c:pt>
                <c:pt idx="157">
                  <c:v>0.41022373085848773</c:v>
                </c:pt>
                <c:pt idx="158">
                  <c:v>0.41086608817745257</c:v>
                </c:pt>
                <c:pt idx="159">
                  <c:v>0.41154348666893825</c:v>
                </c:pt>
                <c:pt idx="160">
                  <c:v>0.4122542928936479</c:v>
                </c:pt>
                <c:pt idx="161">
                  <c:v>0.41299687341228508</c:v>
                </c:pt>
                <c:pt idx="162">
                  <c:v>0.41376959478555297</c:v>
                </c:pt>
                <c:pt idx="163">
                  <c:v>0.41457082357415492</c:v>
                </c:pt>
                <c:pt idx="164">
                  <c:v>0.41539892633879438</c:v>
                </c:pt>
                <c:pt idx="165">
                  <c:v>0.41625226964017448</c:v>
                </c:pt>
                <c:pt idx="166">
                  <c:v>0.41712922003899866</c:v>
                </c:pt>
                <c:pt idx="167">
                  <c:v>0.41802814409597022</c:v>
                </c:pt>
                <c:pt idx="168">
                  <c:v>0.41894740837179256</c:v>
                </c:pt>
                <c:pt idx="169">
                  <c:v>0.41988537942716886</c:v>
                </c:pt>
                <c:pt idx="170">
                  <c:v>0.42084042382280262</c:v>
                </c:pt>
                <c:pt idx="171">
                  <c:v>0.42181090811939709</c:v>
                </c:pt>
                <c:pt idx="172">
                  <c:v>0.4227951988776556</c:v>
                </c:pt>
                <c:pt idx="173">
                  <c:v>0.42379166265828139</c:v>
                </c:pt>
                <c:pt idx="174">
                  <c:v>0.42479866602197791</c:v>
                </c:pt>
                <c:pt idx="175">
                  <c:v>0.42581457552944846</c:v>
                </c:pt>
                <c:pt idx="176">
                  <c:v>0.42683775774139632</c:v>
                </c:pt>
                <c:pt idx="177">
                  <c:v>0.42786657921852489</c:v>
                </c:pt>
                <c:pt idx="178">
                  <c:v>0.42889940652153746</c:v>
                </c:pt>
                <c:pt idx="179">
                  <c:v>0.42993460621113733</c:v>
                </c:pt>
                <c:pt idx="180">
                  <c:v>0.43097054484802783</c:v>
                </c:pt>
                <c:pt idx="181">
                  <c:v>0.43200558899291225</c:v>
                </c:pt>
                <c:pt idx="182">
                  <c:v>0.43303810520649405</c:v>
                </c:pt>
                <c:pt idx="183">
                  <c:v>0.43406646004947658</c:v>
                </c:pt>
                <c:pt idx="184">
                  <c:v>0.43508902008256295</c:v>
                </c:pt>
                <c:pt idx="185">
                  <c:v>0.43610415186645668</c:v>
                </c:pt>
                <c:pt idx="186">
                  <c:v>0.43711022196186111</c:v>
                </c:pt>
                <c:pt idx="187">
                  <c:v>0.43810559692947931</c:v>
                </c:pt>
                <c:pt idx="188">
                  <c:v>0.43908864333001485</c:v>
                </c:pt>
                <c:pt idx="189">
                  <c:v>0.44005772772417096</c:v>
                </c:pt>
                <c:pt idx="190">
                  <c:v>0.44101121667265097</c:v>
                </c:pt>
                <c:pt idx="191">
                  <c:v>0.44194747673615836</c:v>
                </c:pt>
                <c:pt idx="192">
                  <c:v>0.44286487447539624</c:v>
                </c:pt>
                <c:pt idx="193">
                  <c:v>0.44376177645106807</c:v>
                </c:pt>
                <c:pt idx="194">
                  <c:v>0.44463654922387724</c:v>
                </c:pt>
                <c:pt idx="195">
                  <c:v>0.44548755935452689</c:v>
                </c:pt>
                <c:pt idx="196">
                  <c:v>0.4463131734037204</c:v>
                </c:pt>
                <c:pt idx="197">
                  <c:v>0.44711175793216124</c:v>
                </c:pt>
                <c:pt idx="198">
                  <c:v>0.44788167950055252</c:v>
                </c:pt>
                <c:pt idx="199">
                  <c:v>0.44862130466959771</c:v>
                </c:pt>
                <c:pt idx="200">
                  <c:v>0.44932900000000009</c:v>
                </c:pt>
                <c:pt idx="201">
                  <c:v>0.45000346023114235</c:v>
                </c:pt>
                <c:pt idx="202">
                  <c:v>0.4506446928171246</c:v>
                </c:pt>
                <c:pt idx="203">
                  <c:v>0.45125303339072614</c:v>
                </c:pt>
                <c:pt idx="204">
                  <c:v>0.45182881758472637</c:v>
                </c:pt>
                <c:pt idx="205">
                  <c:v>0.45237238103190475</c:v>
                </c:pt>
                <c:pt idx="206">
                  <c:v>0.45288405936504067</c:v>
                </c:pt>
                <c:pt idx="207">
                  <c:v>0.45336418821691343</c:v>
                </c:pt>
                <c:pt idx="208">
                  <c:v>0.45381310322030255</c:v>
                </c:pt>
                <c:pt idx="209">
                  <c:v>0.45423114000798731</c:v>
                </c:pt>
                <c:pt idx="210">
                  <c:v>0.45461863421274717</c:v>
                </c:pt>
                <c:pt idx="211">
                  <c:v>0.45497592146736154</c:v>
                </c:pt>
                <c:pt idx="212">
                  <c:v>0.45530333740460976</c:v>
                </c:pt>
                <c:pt idx="213">
                  <c:v>0.45560121765727124</c:v>
                </c:pt>
                <c:pt idx="214">
                  <c:v>0.45586989785812543</c:v>
                </c:pt>
                <c:pt idx="215">
                  <c:v>0.45610971363995162</c:v>
                </c:pt>
                <c:pt idx="216">
                  <c:v>0.45632100063552933</c:v>
                </c:pt>
                <c:pt idx="217">
                  <c:v>0.45650409447763785</c:v>
                </c:pt>
                <c:pt idx="218">
                  <c:v>0.45665933079905663</c:v>
                </c:pt>
                <c:pt idx="219">
                  <c:v>0.45678704523256503</c:v>
                </c:pt>
                <c:pt idx="220">
                  <c:v>0.45688757341094249</c:v>
                </c:pt>
                <c:pt idx="221">
                  <c:v>0.45696125096696838</c:v>
                </c:pt>
                <c:pt idx="222">
                  <c:v>0.45700841353342209</c:v>
                </c:pt>
                <c:pt idx="223">
                  <c:v>0.45702939674308296</c:v>
                </c:pt>
                <c:pt idx="224">
                  <c:v>0.45702453622873052</c:v>
                </c:pt>
                <c:pt idx="225">
                  <c:v>0.45699416762314404</c:v>
                </c:pt>
                <c:pt idx="226">
                  <c:v>0.456938626559103</c:v>
                </c:pt>
                <c:pt idx="227">
                  <c:v>0.45685824866938674</c:v>
                </c:pt>
                <c:pt idx="228">
                  <c:v>0.45675336958677465</c:v>
                </c:pt>
                <c:pt idx="229">
                  <c:v>0.45662432494404614</c:v>
                </c:pt>
                <c:pt idx="230">
                  <c:v>0.45647145037398068</c:v>
                </c:pt>
                <c:pt idx="231">
                  <c:v>0.45629508150935755</c:v>
                </c:pt>
                <c:pt idx="232">
                  <c:v>0.45609555398295615</c:v>
                </c:pt>
                <c:pt idx="233">
                  <c:v>0.45587320342755594</c:v>
                </c:pt>
                <c:pt idx="234">
                  <c:v>0.45562836547593633</c:v>
                </c:pt>
                <c:pt idx="235">
                  <c:v>0.45536137576087665</c:v>
                </c:pt>
                <c:pt idx="236">
                  <c:v>0.45507256991515632</c:v>
                </c:pt>
                <c:pt idx="237">
                  <c:v>0.45476228357155468</c:v>
                </c:pt>
                <c:pt idx="238">
                  <c:v>0.45443085236285125</c:v>
                </c:pt>
                <c:pt idx="239">
                  <c:v>0.45407861192182536</c:v>
                </c:pt>
                <c:pt idx="240">
                  <c:v>0.45370589788125631</c:v>
                </c:pt>
                <c:pt idx="241">
                  <c:v>0.45331304587392368</c:v>
                </c:pt>
                <c:pt idx="242">
                  <c:v>0.45290039153260669</c:v>
                </c:pt>
                <c:pt idx="243">
                  <c:v>0.45246827049008487</c:v>
                </c:pt>
                <c:pt idx="244">
                  <c:v>0.45201701837913749</c:v>
                </c:pt>
                <c:pt idx="245">
                  <c:v>0.45154697083254408</c:v>
                </c:pt>
                <c:pt idx="246">
                  <c:v>0.45105846348308393</c:v>
                </c:pt>
                <c:pt idx="247">
                  <c:v>0.45055183196353649</c:v>
                </c:pt>
                <c:pt idx="248">
                  <c:v>0.45002741190668111</c:v>
                </c:pt>
                <c:pt idx="249">
                  <c:v>0.44948553894529719</c:v>
                </c:pt>
                <c:pt idx="250">
                  <c:v>0.4489265487121642</c:v>
                </c:pt>
                <c:pt idx="251">
                  <c:v>0.44835077684006142</c:v>
                </c:pt>
                <c:pt idx="252">
                  <c:v>0.4477585589617683</c:v>
                </c:pt>
                <c:pt idx="253">
                  <c:v>0.44715023071006427</c:v>
                </c:pt>
                <c:pt idx="254">
                  <c:v>0.4465261277177287</c:v>
                </c:pt>
                <c:pt idx="255">
                  <c:v>0.44588658561754096</c:v>
                </c:pt>
                <c:pt idx="256">
                  <c:v>0.44523194004228051</c:v>
                </c:pt>
                <c:pt idx="257">
                  <c:v>0.44456252662472662</c:v>
                </c:pt>
                <c:pt idx="258">
                  <c:v>0.44387868099765881</c:v>
                </c:pt>
                <c:pt idx="259">
                  <c:v>0.44318073879385639</c:v>
                </c:pt>
                <c:pt idx="260">
                  <c:v>0.44246903564609885</c:v>
                </c:pt>
                <c:pt idx="261">
                  <c:v>0.44174390718716544</c:v>
                </c:pt>
                <c:pt idx="262">
                  <c:v>0.44100568904983567</c:v>
                </c:pt>
                <c:pt idx="263">
                  <c:v>0.44025471686688894</c:v>
                </c:pt>
                <c:pt idx="264">
                  <c:v>0.4394913262711046</c:v>
                </c:pt>
                <c:pt idx="265">
                  <c:v>0.43871585289526205</c:v>
                </c:pt>
                <c:pt idx="266">
                  <c:v>0.43792863237214064</c:v>
                </c:pt>
                <c:pt idx="267">
                  <c:v>0.43713000033451987</c:v>
                </c:pt>
                <c:pt idx="268">
                  <c:v>0.43632029241517906</c:v>
                </c:pt>
                <c:pt idx="269">
                  <c:v>0.43549984424689758</c:v>
                </c:pt>
                <c:pt idx="270">
                  <c:v>0.43466899146245491</c:v>
                </c:pt>
                <c:pt idx="271">
                  <c:v>0.43382806969463039</c:v>
                </c:pt>
                <c:pt idx="272">
                  <c:v>0.43297741457620342</c:v>
                </c:pt>
                <c:pt idx="273">
                  <c:v>0.43211736173995341</c:v>
                </c:pt>
                <c:pt idx="274">
                  <c:v>0.43124824681865975</c:v>
                </c:pt>
                <c:pt idx="275">
                  <c:v>0.43037040544510186</c:v>
                </c:pt>
                <c:pt idx="276">
                  <c:v>0.42948417325205906</c:v>
                </c:pt>
                <c:pt idx="277">
                  <c:v>0.42858988587231078</c:v>
                </c:pt>
                <c:pt idx="278">
                  <c:v>0.42768787893863647</c:v>
                </c:pt>
                <c:pt idx="279">
                  <c:v>0.42677848808381541</c:v>
                </c:pt>
                <c:pt idx="280">
                  <c:v>0.42586204894062712</c:v>
                </c:pt>
                <c:pt idx="281">
                  <c:v>0.4249388971418509</c:v>
                </c:pt>
                <c:pt idx="282">
                  <c:v>0.4240093683202662</c:v>
                </c:pt>
                <c:pt idx="283">
                  <c:v>0.42307379810865242</c:v>
                </c:pt>
                <c:pt idx="284">
                  <c:v>0.42213252213978891</c:v>
                </c:pt>
                <c:pt idx="285">
                  <c:v>0.42118587604645508</c:v>
                </c:pt>
                <c:pt idx="286">
                  <c:v>0.42023419546143037</c:v>
                </c:pt>
                <c:pt idx="287">
                  <c:v>0.41927781601749409</c:v>
                </c:pt>
                <c:pt idx="288">
                  <c:v>0.41831707334742568</c:v>
                </c:pt>
                <c:pt idx="289">
                  <c:v>0.41735230308400456</c:v>
                </c:pt>
                <c:pt idx="290">
                  <c:v>0.41638384086001007</c:v>
                </c:pt>
                <c:pt idx="291">
                  <c:v>0.41541202230822166</c:v>
                </c:pt>
                <c:pt idx="292">
                  <c:v>0.41443718306141869</c:v>
                </c:pt>
                <c:pt idx="293">
                  <c:v>0.41345965875238055</c:v>
                </c:pt>
                <c:pt idx="294">
                  <c:v>0.41247978501388666</c:v>
                </c:pt>
                <c:pt idx="295">
                  <c:v>0.4114978974787164</c:v>
                </c:pt>
                <c:pt idx="296">
                  <c:v>0.41051433177964919</c:v>
                </c:pt>
                <c:pt idx="297">
                  <c:v>0.40952942354946437</c:v>
                </c:pt>
                <c:pt idx="298">
                  <c:v>0.40854350842094139</c:v>
                </c:pt>
                <c:pt idx="299">
                  <c:v>0.40755692202685961</c:v>
                </c:pt>
                <c:pt idx="300">
                  <c:v>0.40656999999999843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380864"/>
        <c:axId val="467395328"/>
      </c:scatterChart>
      <c:valAx>
        <c:axId val="467380864"/>
        <c:scaling>
          <c:orientation val="minMax"/>
          <c:max val="3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>
                    <a:latin typeface="+mn-lt"/>
                  </a:defRPr>
                </a:pPr>
                <a:r>
                  <a:rPr lang="en-US" sz="1400">
                    <a:latin typeface="+mn-lt"/>
                  </a:rPr>
                  <a:t>Term (Years)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67395328"/>
        <c:crosses val="autoZero"/>
        <c:crossBetween val="midCat"/>
      </c:valAx>
      <c:valAx>
        <c:axId val="467395328"/>
        <c:scaling>
          <c:orientation val="minMax"/>
          <c:max val="1.2"/>
          <c:min val="0.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+mn-lt"/>
                  </a:defRPr>
                </a:pPr>
                <a:r>
                  <a:rPr lang="en-US" sz="1400" baseline="0">
                    <a:latin typeface="+mn-lt"/>
                  </a:rPr>
                  <a:t>Discount Factor </a:t>
                </a:r>
                <a:endParaRPr lang="en-US" sz="1400">
                  <a:latin typeface="+mn-lt"/>
                </a:endParaRPr>
              </a:p>
            </c:rich>
          </c:tx>
          <c:overlay val="0"/>
        </c:title>
        <c:numFmt formatCode="0.000000000" sourceLinked="1"/>
        <c:majorTickMark val="out"/>
        <c:minorTickMark val="none"/>
        <c:tickLblPos val="nextTo"/>
        <c:crossAx val="4673808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812934556224994"/>
          <c:y val="1.9086965811965811E-2"/>
          <c:w val="0.25973227150148442"/>
          <c:h val="0.10938618453040165"/>
        </c:manualLayout>
      </c:layout>
      <c:overlay val="1"/>
      <c:txPr>
        <a:bodyPr/>
        <a:lstStyle/>
        <a:p>
          <a:pPr>
            <a:defRPr sz="1100">
              <a:latin typeface="+mn-lt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300189347433442"/>
          <c:y val="2.7414957264957265E-2"/>
          <c:w val="0.85165507118263029"/>
          <c:h val="0.8855032051282051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'HaganWestStressCase (slide 16)'!$V$2</c:f>
              <c:strCache>
                <c:ptCount val="1"/>
                <c:pt idx="0">
                  <c:v>MonotonicCubicNaturalSpline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'HaganWestStressCase (slide 16)'!$S$7:$S$306</c:f>
              <c:numCache>
                <c:formatCode>General</c:formatCode>
                <c:ptCount val="30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  <c:pt idx="10">
                  <c:v>1.0999999999999999</c:v>
                </c:pt>
                <c:pt idx="11">
                  <c:v>1.2</c:v>
                </c:pt>
                <c:pt idx="12">
                  <c:v>1.3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1.6000000000000003</c:v>
                </c:pt>
                <c:pt idx="16">
                  <c:v>1.7000000000000004</c:v>
                </c:pt>
                <c:pt idx="17">
                  <c:v>1.8000000000000005</c:v>
                </c:pt>
                <c:pt idx="18">
                  <c:v>1.9000000000000006</c:v>
                </c:pt>
                <c:pt idx="19">
                  <c:v>2.0000000000000004</c:v>
                </c:pt>
                <c:pt idx="20">
                  <c:v>2.1000000000000005</c:v>
                </c:pt>
                <c:pt idx="21">
                  <c:v>2.2000000000000006</c:v>
                </c:pt>
                <c:pt idx="22">
                  <c:v>2.3000000000000007</c:v>
                </c:pt>
                <c:pt idx="23">
                  <c:v>2.4000000000000008</c:v>
                </c:pt>
                <c:pt idx="24">
                  <c:v>2.5000000000000009</c:v>
                </c:pt>
                <c:pt idx="25">
                  <c:v>2.600000000000001</c:v>
                </c:pt>
                <c:pt idx="26">
                  <c:v>2.7000000000000011</c:v>
                </c:pt>
                <c:pt idx="27">
                  <c:v>2.8000000000000012</c:v>
                </c:pt>
                <c:pt idx="28">
                  <c:v>2.9000000000000012</c:v>
                </c:pt>
                <c:pt idx="29">
                  <c:v>3.0000000000000013</c:v>
                </c:pt>
                <c:pt idx="30">
                  <c:v>3.1000000000000014</c:v>
                </c:pt>
                <c:pt idx="31">
                  <c:v>3.2000000000000015</c:v>
                </c:pt>
                <c:pt idx="32">
                  <c:v>3.3000000000000016</c:v>
                </c:pt>
                <c:pt idx="33">
                  <c:v>3.4000000000000017</c:v>
                </c:pt>
                <c:pt idx="34">
                  <c:v>3.5000000000000018</c:v>
                </c:pt>
                <c:pt idx="35">
                  <c:v>3.6000000000000019</c:v>
                </c:pt>
                <c:pt idx="36">
                  <c:v>3.700000000000002</c:v>
                </c:pt>
                <c:pt idx="37">
                  <c:v>3.800000000000002</c:v>
                </c:pt>
                <c:pt idx="38">
                  <c:v>3.9000000000000021</c:v>
                </c:pt>
                <c:pt idx="39">
                  <c:v>4.0000000000000018</c:v>
                </c:pt>
                <c:pt idx="40">
                  <c:v>4.1000000000000014</c:v>
                </c:pt>
                <c:pt idx="41">
                  <c:v>4.2000000000000011</c:v>
                </c:pt>
                <c:pt idx="42">
                  <c:v>4.3000000000000007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4.6999999999999993</c:v>
                </c:pt>
                <c:pt idx="47">
                  <c:v>4.7999999999999989</c:v>
                </c:pt>
                <c:pt idx="48">
                  <c:v>4.8999999999999986</c:v>
                </c:pt>
                <c:pt idx="49">
                  <c:v>4.9999999999999982</c:v>
                </c:pt>
                <c:pt idx="50">
                  <c:v>5.0999999999999979</c:v>
                </c:pt>
                <c:pt idx="51">
                  <c:v>5.1999999999999975</c:v>
                </c:pt>
                <c:pt idx="52">
                  <c:v>5.2999999999999972</c:v>
                </c:pt>
                <c:pt idx="53">
                  <c:v>5.3999999999999968</c:v>
                </c:pt>
                <c:pt idx="54">
                  <c:v>5.4999999999999964</c:v>
                </c:pt>
                <c:pt idx="55">
                  <c:v>5.5999999999999961</c:v>
                </c:pt>
                <c:pt idx="56">
                  <c:v>5.6999999999999957</c:v>
                </c:pt>
                <c:pt idx="57">
                  <c:v>5.7999999999999954</c:v>
                </c:pt>
                <c:pt idx="58">
                  <c:v>5.899999999999995</c:v>
                </c:pt>
                <c:pt idx="59">
                  <c:v>5.9999999999999947</c:v>
                </c:pt>
                <c:pt idx="60">
                  <c:v>6.0999999999999943</c:v>
                </c:pt>
                <c:pt idx="61">
                  <c:v>6.199999999999994</c:v>
                </c:pt>
                <c:pt idx="62">
                  <c:v>6.2999999999999936</c:v>
                </c:pt>
                <c:pt idx="63">
                  <c:v>6.3999999999999932</c:v>
                </c:pt>
                <c:pt idx="64">
                  <c:v>6.4999999999999929</c:v>
                </c:pt>
                <c:pt idx="65">
                  <c:v>6.5999999999999925</c:v>
                </c:pt>
                <c:pt idx="66">
                  <c:v>6.6999999999999922</c:v>
                </c:pt>
                <c:pt idx="67">
                  <c:v>6.7999999999999918</c:v>
                </c:pt>
                <c:pt idx="68">
                  <c:v>6.8999999999999915</c:v>
                </c:pt>
                <c:pt idx="69">
                  <c:v>6.9999999999999911</c:v>
                </c:pt>
                <c:pt idx="70">
                  <c:v>7.0999999999999908</c:v>
                </c:pt>
                <c:pt idx="71">
                  <c:v>7.1999999999999904</c:v>
                </c:pt>
                <c:pt idx="72">
                  <c:v>7.2999999999999901</c:v>
                </c:pt>
                <c:pt idx="73">
                  <c:v>7.3999999999999897</c:v>
                </c:pt>
                <c:pt idx="74">
                  <c:v>7.4999999999999893</c:v>
                </c:pt>
                <c:pt idx="75">
                  <c:v>7.599999999999989</c:v>
                </c:pt>
                <c:pt idx="76">
                  <c:v>7.6999999999999886</c:v>
                </c:pt>
                <c:pt idx="77">
                  <c:v>7.7999999999999883</c:v>
                </c:pt>
                <c:pt idx="78">
                  <c:v>7.8999999999999879</c:v>
                </c:pt>
                <c:pt idx="79">
                  <c:v>7.9999999999999876</c:v>
                </c:pt>
                <c:pt idx="80">
                  <c:v>8.0999999999999872</c:v>
                </c:pt>
                <c:pt idx="81">
                  <c:v>8.1999999999999869</c:v>
                </c:pt>
                <c:pt idx="82">
                  <c:v>8.2999999999999865</c:v>
                </c:pt>
                <c:pt idx="83">
                  <c:v>8.3999999999999861</c:v>
                </c:pt>
                <c:pt idx="84">
                  <c:v>8.4999999999999858</c:v>
                </c:pt>
                <c:pt idx="85">
                  <c:v>8.5999999999999854</c:v>
                </c:pt>
                <c:pt idx="86">
                  <c:v>8.6999999999999851</c:v>
                </c:pt>
                <c:pt idx="87">
                  <c:v>8.7999999999999847</c:v>
                </c:pt>
                <c:pt idx="88">
                  <c:v>8.8999999999999844</c:v>
                </c:pt>
                <c:pt idx="89">
                  <c:v>8.999999999999984</c:v>
                </c:pt>
                <c:pt idx="90">
                  <c:v>9.0999999999999837</c:v>
                </c:pt>
                <c:pt idx="91">
                  <c:v>9.1999999999999833</c:v>
                </c:pt>
                <c:pt idx="92">
                  <c:v>9.2999999999999829</c:v>
                </c:pt>
                <c:pt idx="93">
                  <c:v>9.3999999999999826</c:v>
                </c:pt>
                <c:pt idx="94">
                  <c:v>9.4999999999999822</c:v>
                </c:pt>
                <c:pt idx="95">
                  <c:v>9.5999999999999819</c:v>
                </c:pt>
                <c:pt idx="96">
                  <c:v>9.6999999999999815</c:v>
                </c:pt>
                <c:pt idx="97">
                  <c:v>9.7999999999999812</c:v>
                </c:pt>
                <c:pt idx="98">
                  <c:v>9.8999999999999808</c:v>
                </c:pt>
                <c:pt idx="99">
                  <c:v>9.9999999999999805</c:v>
                </c:pt>
                <c:pt idx="100">
                  <c:v>10.09999999999998</c:v>
                </c:pt>
                <c:pt idx="101">
                  <c:v>10.19999999999998</c:v>
                </c:pt>
                <c:pt idx="102">
                  <c:v>10.299999999999979</c:v>
                </c:pt>
                <c:pt idx="103">
                  <c:v>10.399999999999979</c:v>
                </c:pt>
                <c:pt idx="104">
                  <c:v>10.499999999999979</c:v>
                </c:pt>
                <c:pt idx="105">
                  <c:v>10.599999999999978</c:v>
                </c:pt>
                <c:pt idx="106">
                  <c:v>10.699999999999978</c:v>
                </c:pt>
                <c:pt idx="107">
                  <c:v>10.799999999999978</c:v>
                </c:pt>
                <c:pt idx="108">
                  <c:v>10.899999999999977</c:v>
                </c:pt>
                <c:pt idx="109">
                  <c:v>10.999999999999977</c:v>
                </c:pt>
                <c:pt idx="110">
                  <c:v>11.099999999999977</c:v>
                </c:pt>
                <c:pt idx="111">
                  <c:v>11.199999999999976</c:v>
                </c:pt>
                <c:pt idx="112">
                  <c:v>11.299999999999976</c:v>
                </c:pt>
                <c:pt idx="113">
                  <c:v>11.399999999999975</c:v>
                </c:pt>
                <c:pt idx="114">
                  <c:v>11.499999999999975</c:v>
                </c:pt>
                <c:pt idx="115">
                  <c:v>11.599999999999975</c:v>
                </c:pt>
                <c:pt idx="116">
                  <c:v>11.699999999999974</c:v>
                </c:pt>
                <c:pt idx="117">
                  <c:v>11.799999999999974</c:v>
                </c:pt>
                <c:pt idx="118">
                  <c:v>11.899999999999974</c:v>
                </c:pt>
                <c:pt idx="119">
                  <c:v>11.999999999999973</c:v>
                </c:pt>
                <c:pt idx="120">
                  <c:v>12.099999999999973</c:v>
                </c:pt>
                <c:pt idx="121">
                  <c:v>12.199999999999973</c:v>
                </c:pt>
                <c:pt idx="122">
                  <c:v>12.299999999999972</c:v>
                </c:pt>
                <c:pt idx="123">
                  <c:v>12.399999999999972</c:v>
                </c:pt>
                <c:pt idx="124">
                  <c:v>12.499999999999972</c:v>
                </c:pt>
                <c:pt idx="125">
                  <c:v>12.599999999999971</c:v>
                </c:pt>
                <c:pt idx="126">
                  <c:v>12.699999999999971</c:v>
                </c:pt>
                <c:pt idx="127">
                  <c:v>12.799999999999971</c:v>
                </c:pt>
                <c:pt idx="128">
                  <c:v>12.89999999999997</c:v>
                </c:pt>
                <c:pt idx="129">
                  <c:v>12.99999999999997</c:v>
                </c:pt>
                <c:pt idx="130">
                  <c:v>13.099999999999969</c:v>
                </c:pt>
                <c:pt idx="131">
                  <c:v>13.199999999999969</c:v>
                </c:pt>
                <c:pt idx="132">
                  <c:v>13.299999999999969</c:v>
                </c:pt>
                <c:pt idx="133">
                  <c:v>13.399999999999968</c:v>
                </c:pt>
                <c:pt idx="134">
                  <c:v>13.499999999999968</c:v>
                </c:pt>
                <c:pt idx="135">
                  <c:v>13.599999999999968</c:v>
                </c:pt>
                <c:pt idx="136">
                  <c:v>13.699999999999967</c:v>
                </c:pt>
                <c:pt idx="137">
                  <c:v>13.799999999999967</c:v>
                </c:pt>
                <c:pt idx="138">
                  <c:v>13.899999999999967</c:v>
                </c:pt>
                <c:pt idx="139">
                  <c:v>13.999999999999966</c:v>
                </c:pt>
                <c:pt idx="140">
                  <c:v>14.099999999999966</c:v>
                </c:pt>
                <c:pt idx="141">
                  <c:v>14.199999999999966</c:v>
                </c:pt>
                <c:pt idx="142">
                  <c:v>14.299999999999965</c:v>
                </c:pt>
                <c:pt idx="143">
                  <c:v>14.399999999999965</c:v>
                </c:pt>
                <c:pt idx="144">
                  <c:v>14.499999999999964</c:v>
                </c:pt>
                <c:pt idx="145">
                  <c:v>14.599999999999964</c:v>
                </c:pt>
                <c:pt idx="146">
                  <c:v>14.699999999999964</c:v>
                </c:pt>
                <c:pt idx="147">
                  <c:v>14.799999999999963</c:v>
                </c:pt>
                <c:pt idx="148">
                  <c:v>14.899999999999963</c:v>
                </c:pt>
                <c:pt idx="149">
                  <c:v>14.999999999999963</c:v>
                </c:pt>
                <c:pt idx="150">
                  <c:v>15.099999999999962</c:v>
                </c:pt>
                <c:pt idx="151">
                  <c:v>15.199999999999962</c:v>
                </c:pt>
                <c:pt idx="152">
                  <c:v>15.299999999999962</c:v>
                </c:pt>
                <c:pt idx="153">
                  <c:v>15.399999999999961</c:v>
                </c:pt>
                <c:pt idx="154">
                  <c:v>15.499999999999961</c:v>
                </c:pt>
                <c:pt idx="155">
                  <c:v>15.599999999999961</c:v>
                </c:pt>
                <c:pt idx="156">
                  <c:v>15.69999999999996</c:v>
                </c:pt>
                <c:pt idx="157">
                  <c:v>15.79999999999996</c:v>
                </c:pt>
                <c:pt idx="158">
                  <c:v>15.899999999999959</c:v>
                </c:pt>
                <c:pt idx="159">
                  <c:v>15.999999999999959</c:v>
                </c:pt>
                <c:pt idx="160">
                  <c:v>16.099999999999959</c:v>
                </c:pt>
                <c:pt idx="161">
                  <c:v>16.19999999999996</c:v>
                </c:pt>
                <c:pt idx="162">
                  <c:v>16.299999999999962</c:v>
                </c:pt>
                <c:pt idx="163">
                  <c:v>16.399999999999963</c:v>
                </c:pt>
                <c:pt idx="164">
                  <c:v>16.499999999999964</c:v>
                </c:pt>
                <c:pt idx="165">
                  <c:v>16.599999999999966</c:v>
                </c:pt>
                <c:pt idx="166">
                  <c:v>16.699999999999967</c:v>
                </c:pt>
                <c:pt idx="167">
                  <c:v>16.799999999999969</c:v>
                </c:pt>
                <c:pt idx="168">
                  <c:v>16.89999999999997</c:v>
                </c:pt>
                <c:pt idx="169">
                  <c:v>16.999999999999972</c:v>
                </c:pt>
                <c:pt idx="170">
                  <c:v>17.099999999999973</c:v>
                </c:pt>
                <c:pt idx="171">
                  <c:v>17.199999999999974</c:v>
                </c:pt>
                <c:pt idx="172">
                  <c:v>17.299999999999976</c:v>
                </c:pt>
                <c:pt idx="173">
                  <c:v>17.399999999999977</c:v>
                </c:pt>
                <c:pt idx="174">
                  <c:v>17.499999999999979</c:v>
                </c:pt>
                <c:pt idx="175">
                  <c:v>17.59999999999998</c:v>
                </c:pt>
                <c:pt idx="176">
                  <c:v>17.699999999999982</c:v>
                </c:pt>
                <c:pt idx="177">
                  <c:v>17.799999999999983</c:v>
                </c:pt>
                <c:pt idx="178">
                  <c:v>17.899999999999984</c:v>
                </c:pt>
                <c:pt idx="179">
                  <c:v>17.999999999999986</c:v>
                </c:pt>
                <c:pt idx="180">
                  <c:v>18.099999999999987</c:v>
                </c:pt>
                <c:pt idx="181">
                  <c:v>18.199999999999989</c:v>
                </c:pt>
                <c:pt idx="182">
                  <c:v>18.29999999999999</c:v>
                </c:pt>
                <c:pt idx="183">
                  <c:v>18.399999999999991</c:v>
                </c:pt>
                <c:pt idx="184">
                  <c:v>18.499999999999993</c:v>
                </c:pt>
                <c:pt idx="185">
                  <c:v>18.599999999999994</c:v>
                </c:pt>
                <c:pt idx="186">
                  <c:v>18.699999999999996</c:v>
                </c:pt>
                <c:pt idx="187">
                  <c:v>18.799999999999997</c:v>
                </c:pt>
                <c:pt idx="188">
                  <c:v>18.899999999999999</c:v>
                </c:pt>
                <c:pt idx="189">
                  <c:v>19</c:v>
                </c:pt>
                <c:pt idx="190">
                  <c:v>19.100000000000001</c:v>
                </c:pt>
                <c:pt idx="191">
                  <c:v>19.200000000000003</c:v>
                </c:pt>
                <c:pt idx="192">
                  <c:v>19.300000000000004</c:v>
                </c:pt>
                <c:pt idx="193">
                  <c:v>19.400000000000006</c:v>
                </c:pt>
                <c:pt idx="194">
                  <c:v>19.500000000000007</c:v>
                </c:pt>
                <c:pt idx="195">
                  <c:v>19.600000000000009</c:v>
                </c:pt>
                <c:pt idx="196">
                  <c:v>19.70000000000001</c:v>
                </c:pt>
                <c:pt idx="197">
                  <c:v>19.800000000000011</c:v>
                </c:pt>
                <c:pt idx="198">
                  <c:v>19.900000000000013</c:v>
                </c:pt>
                <c:pt idx="199">
                  <c:v>20.000000000000014</c:v>
                </c:pt>
                <c:pt idx="200">
                  <c:v>20.100000000000016</c:v>
                </c:pt>
                <c:pt idx="201">
                  <c:v>20.200000000000017</c:v>
                </c:pt>
                <c:pt idx="202">
                  <c:v>20.300000000000018</c:v>
                </c:pt>
                <c:pt idx="203">
                  <c:v>20.40000000000002</c:v>
                </c:pt>
                <c:pt idx="204">
                  <c:v>20.500000000000021</c:v>
                </c:pt>
                <c:pt idx="205">
                  <c:v>20.600000000000023</c:v>
                </c:pt>
                <c:pt idx="206">
                  <c:v>20.700000000000024</c:v>
                </c:pt>
                <c:pt idx="207">
                  <c:v>20.800000000000026</c:v>
                </c:pt>
                <c:pt idx="208">
                  <c:v>20.900000000000027</c:v>
                </c:pt>
                <c:pt idx="209">
                  <c:v>21.000000000000028</c:v>
                </c:pt>
                <c:pt idx="210">
                  <c:v>21.10000000000003</c:v>
                </c:pt>
                <c:pt idx="211">
                  <c:v>21.200000000000031</c:v>
                </c:pt>
                <c:pt idx="212">
                  <c:v>21.300000000000033</c:v>
                </c:pt>
                <c:pt idx="213">
                  <c:v>21.400000000000034</c:v>
                </c:pt>
                <c:pt idx="214">
                  <c:v>21.500000000000036</c:v>
                </c:pt>
                <c:pt idx="215">
                  <c:v>21.600000000000037</c:v>
                </c:pt>
                <c:pt idx="216">
                  <c:v>21.700000000000038</c:v>
                </c:pt>
                <c:pt idx="217">
                  <c:v>21.80000000000004</c:v>
                </c:pt>
                <c:pt idx="218">
                  <c:v>21.900000000000041</c:v>
                </c:pt>
                <c:pt idx="219">
                  <c:v>22.000000000000043</c:v>
                </c:pt>
                <c:pt idx="220">
                  <c:v>22.100000000000044</c:v>
                </c:pt>
                <c:pt idx="221">
                  <c:v>22.200000000000045</c:v>
                </c:pt>
                <c:pt idx="222">
                  <c:v>22.300000000000047</c:v>
                </c:pt>
                <c:pt idx="223">
                  <c:v>22.400000000000048</c:v>
                </c:pt>
                <c:pt idx="224">
                  <c:v>22.50000000000005</c:v>
                </c:pt>
                <c:pt idx="225">
                  <c:v>22.600000000000051</c:v>
                </c:pt>
                <c:pt idx="226">
                  <c:v>22.700000000000053</c:v>
                </c:pt>
                <c:pt idx="227">
                  <c:v>22.800000000000054</c:v>
                </c:pt>
                <c:pt idx="228">
                  <c:v>22.900000000000055</c:v>
                </c:pt>
                <c:pt idx="229">
                  <c:v>23.000000000000057</c:v>
                </c:pt>
                <c:pt idx="230">
                  <c:v>23.100000000000058</c:v>
                </c:pt>
                <c:pt idx="231">
                  <c:v>23.20000000000006</c:v>
                </c:pt>
                <c:pt idx="232">
                  <c:v>23.300000000000061</c:v>
                </c:pt>
                <c:pt idx="233">
                  <c:v>23.400000000000063</c:v>
                </c:pt>
                <c:pt idx="234">
                  <c:v>23.500000000000064</c:v>
                </c:pt>
                <c:pt idx="235">
                  <c:v>23.600000000000065</c:v>
                </c:pt>
                <c:pt idx="236">
                  <c:v>23.700000000000067</c:v>
                </c:pt>
                <c:pt idx="237">
                  <c:v>23.800000000000068</c:v>
                </c:pt>
                <c:pt idx="238">
                  <c:v>23.90000000000007</c:v>
                </c:pt>
                <c:pt idx="239">
                  <c:v>24.000000000000071</c:v>
                </c:pt>
                <c:pt idx="240">
                  <c:v>24.100000000000072</c:v>
                </c:pt>
                <c:pt idx="241">
                  <c:v>24.200000000000074</c:v>
                </c:pt>
                <c:pt idx="242">
                  <c:v>24.300000000000075</c:v>
                </c:pt>
                <c:pt idx="243">
                  <c:v>24.400000000000077</c:v>
                </c:pt>
                <c:pt idx="244">
                  <c:v>24.500000000000078</c:v>
                </c:pt>
                <c:pt idx="245">
                  <c:v>24.60000000000008</c:v>
                </c:pt>
                <c:pt idx="246">
                  <c:v>24.700000000000081</c:v>
                </c:pt>
                <c:pt idx="247">
                  <c:v>24.800000000000082</c:v>
                </c:pt>
                <c:pt idx="248">
                  <c:v>24.900000000000084</c:v>
                </c:pt>
                <c:pt idx="249">
                  <c:v>25.000000000000085</c:v>
                </c:pt>
                <c:pt idx="250">
                  <c:v>25.100000000000087</c:v>
                </c:pt>
                <c:pt idx="251">
                  <c:v>25.200000000000088</c:v>
                </c:pt>
                <c:pt idx="252">
                  <c:v>25.30000000000009</c:v>
                </c:pt>
                <c:pt idx="253">
                  <c:v>25.400000000000091</c:v>
                </c:pt>
                <c:pt idx="254">
                  <c:v>25.500000000000092</c:v>
                </c:pt>
                <c:pt idx="255">
                  <c:v>25.600000000000094</c:v>
                </c:pt>
                <c:pt idx="256">
                  <c:v>25.700000000000095</c:v>
                </c:pt>
                <c:pt idx="257">
                  <c:v>25.800000000000097</c:v>
                </c:pt>
                <c:pt idx="258">
                  <c:v>25.900000000000098</c:v>
                </c:pt>
                <c:pt idx="259">
                  <c:v>26.000000000000099</c:v>
                </c:pt>
                <c:pt idx="260">
                  <c:v>26.100000000000101</c:v>
                </c:pt>
                <c:pt idx="261">
                  <c:v>26.200000000000102</c:v>
                </c:pt>
                <c:pt idx="262">
                  <c:v>26.300000000000104</c:v>
                </c:pt>
                <c:pt idx="263">
                  <c:v>26.400000000000105</c:v>
                </c:pt>
                <c:pt idx="264">
                  <c:v>26.500000000000107</c:v>
                </c:pt>
                <c:pt idx="265">
                  <c:v>26.600000000000108</c:v>
                </c:pt>
                <c:pt idx="266">
                  <c:v>26.700000000000109</c:v>
                </c:pt>
                <c:pt idx="267">
                  <c:v>26.800000000000111</c:v>
                </c:pt>
                <c:pt idx="268">
                  <c:v>26.900000000000112</c:v>
                </c:pt>
                <c:pt idx="269">
                  <c:v>27.000000000000114</c:v>
                </c:pt>
                <c:pt idx="270">
                  <c:v>27.100000000000115</c:v>
                </c:pt>
                <c:pt idx="271">
                  <c:v>27.200000000000117</c:v>
                </c:pt>
                <c:pt idx="272">
                  <c:v>27.300000000000118</c:v>
                </c:pt>
                <c:pt idx="273">
                  <c:v>27.400000000000119</c:v>
                </c:pt>
                <c:pt idx="274">
                  <c:v>27.500000000000121</c:v>
                </c:pt>
                <c:pt idx="275">
                  <c:v>27.600000000000122</c:v>
                </c:pt>
                <c:pt idx="276">
                  <c:v>27.700000000000124</c:v>
                </c:pt>
                <c:pt idx="277">
                  <c:v>27.800000000000125</c:v>
                </c:pt>
                <c:pt idx="278">
                  <c:v>27.900000000000126</c:v>
                </c:pt>
                <c:pt idx="279">
                  <c:v>28.000000000000128</c:v>
                </c:pt>
                <c:pt idx="280">
                  <c:v>28.100000000000129</c:v>
                </c:pt>
                <c:pt idx="281">
                  <c:v>28.200000000000131</c:v>
                </c:pt>
                <c:pt idx="282">
                  <c:v>28.300000000000132</c:v>
                </c:pt>
                <c:pt idx="283">
                  <c:v>28.400000000000134</c:v>
                </c:pt>
                <c:pt idx="284">
                  <c:v>28.500000000000135</c:v>
                </c:pt>
                <c:pt idx="285">
                  <c:v>28.600000000000136</c:v>
                </c:pt>
                <c:pt idx="286">
                  <c:v>28.700000000000138</c:v>
                </c:pt>
                <c:pt idx="287">
                  <c:v>28.800000000000139</c:v>
                </c:pt>
                <c:pt idx="288">
                  <c:v>28.900000000000141</c:v>
                </c:pt>
                <c:pt idx="289">
                  <c:v>29.000000000000142</c:v>
                </c:pt>
                <c:pt idx="290">
                  <c:v>29.100000000000144</c:v>
                </c:pt>
                <c:pt idx="291">
                  <c:v>29.200000000000145</c:v>
                </c:pt>
                <c:pt idx="292">
                  <c:v>29.300000000000146</c:v>
                </c:pt>
                <c:pt idx="293">
                  <c:v>29.400000000000148</c:v>
                </c:pt>
                <c:pt idx="294">
                  <c:v>29.500000000000149</c:v>
                </c:pt>
                <c:pt idx="295">
                  <c:v>29.600000000000151</c:v>
                </c:pt>
                <c:pt idx="296">
                  <c:v>29.700000000000152</c:v>
                </c:pt>
                <c:pt idx="297">
                  <c:v>29.800000000000153</c:v>
                </c:pt>
                <c:pt idx="298">
                  <c:v>29.900000000000155</c:v>
                </c:pt>
                <c:pt idx="299">
                  <c:v>30.000000000000156</c:v>
                </c:pt>
              </c:numCache>
            </c:numRef>
          </c:xVal>
          <c:yVal>
            <c:numRef>
              <c:f>'HaganWestStressCase (slide 16)'!$V$7:$V$306</c:f>
              <c:numCache>
                <c:formatCode>0.0000%</c:formatCode>
                <c:ptCount val="300"/>
                <c:pt idx="0">
                  <c:v>8.1326057304274002E-2</c:v>
                </c:pt>
                <c:pt idx="1">
                  <c:v>7.9493534366821272E-2</c:v>
                </c:pt>
                <c:pt idx="2">
                  <c:v>7.7084655420296383E-2</c:v>
                </c:pt>
                <c:pt idx="3">
                  <c:v>7.4585299245026895E-2</c:v>
                </c:pt>
                <c:pt idx="4">
                  <c:v>7.1995530203043959E-2</c:v>
                </c:pt>
                <c:pt idx="5">
                  <c:v>6.9315616433984775E-2</c:v>
                </c:pt>
                <c:pt idx="6">
                  <c:v>6.6546039208301724E-2</c:v>
                </c:pt>
                <c:pt idx="7">
                  <c:v>6.3687501630571589E-2</c:v>
                </c:pt>
                <c:pt idx="8">
                  <c:v>6.0740936577639029E-2</c:v>
                </c:pt>
                <c:pt idx="9">
                  <c:v>5.7707513755478342E-2</c:v>
                </c:pt>
                <c:pt idx="10">
                  <c:v>5.4626212109858414E-2</c:v>
                </c:pt>
                <c:pt idx="11">
                  <c:v>5.1650424488762732E-2</c:v>
                </c:pt>
                <c:pt idx="12">
                  <c:v>4.88234047207214E-2</c:v>
                </c:pt>
                <c:pt idx="13">
                  <c:v>4.6150867745435822E-2</c:v>
                </c:pt>
                <c:pt idx="14">
                  <c:v>4.3638152220049034E-2</c:v>
                </c:pt>
                <c:pt idx="15">
                  <c:v>4.1290227641057574E-2</c:v>
                </c:pt>
                <c:pt idx="16">
                  <c:v>3.9111705216983116E-2</c:v>
                </c:pt>
                <c:pt idx="17">
                  <c:v>3.7106852295423175E-2</c:v>
                </c:pt>
                <c:pt idx="18">
                  <c:v>3.5279610129790272E-2</c:v>
                </c:pt>
                <c:pt idx="19">
                  <c:v>3.3633614760131318E-2</c:v>
                </c:pt>
                <c:pt idx="20">
                  <c:v>3.2172220777881816E-2</c:v>
                </c:pt>
                <c:pt idx="21">
                  <c:v>3.0898527747016374E-2</c:v>
                </c:pt>
                <c:pt idx="22">
                  <c:v>2.9815409062583481E-2</c:v>
                </c:pt>
                <c:pt idx="23">
                  <c:v>2.8925543042341826E-2</c:v>
                </c:pt>
                <c:pt idx="24">
                  <c:v>2.8231446067328279E-2</c:v>
                </c:pt>
                <c:pt idx="25">
                  <c:v>2.7735507612378616E-2</c:v>
                </c:pt>
                <c:pt idx="26">
                  <c:v>2.7440027037661772E-2</c:v>
                </c:pt>
                <c:pt idx="27">
                  <c:v>2.7347252046463464E-2</c:v>
                </c:pt>
                <c:pt idx="28">
                  <c:v>2.7459418752959739E-2</c:v>
                </c:pt>
                <c:pt idx="29">
                  <c:v>2.7778793345918349E-2</c:v>
                </c:pt>
                <c:pt idx="30">
                  <c:v>2.8307715380535534E-2</c:v>
                </c:pt>
                <c:pt idx="31">
                  <c:v>2.9048642780755671E-2</c:v>
                </c:pt>
                <c:pt idx="32">
                  <c:v>3.0004198688773326E-2</c:v>
                </c:pt>
                <c:pt idx="33">
                  <c:v>3.1177220357589935E-2</c:v>
                </c:pt>
                <c:pt idx="34">
                  <c:v>3.2570810346919082E-2</c:v>
                </c:pt>
                <c:pt idx="35">
                  <c:v>3.4188390353493386E-2</c:v>
                </c:pt>
                <c:pt idx="36">
                  <c:v>3.6033758085183241E-2</c:v>
                </c:pt>
                <c:pt idx="37">
                  <c:v>3.8111147675619038E-2</c:v>
                </c:pt>
                <c:pt idx="38">
                  <c:v>4.0425294234518426E-2</c:v>
                </c:pt>
                <c:pt idx="39">
                  <c:v>4.2981503240868843E-2</c:v>
                </c:pt>
                <c:pt idx="40">
                  <c:v>4.6496791398984605E-2</c:v>
                </c:pt>
                <c:pt idx="41">
                  <c:v>5.0727455709622851E-2</c:v>
                </c:pt>
                <c:pt idx="42">
                  <c:v>5.484046685354757E-2</c:v>
                </c:pt>
                <c:pt idx="43">
                  <c:v>5.8837560994016366E-2</c:v>
                </c:pt>
                <c:pt idx="44">
                  <c:v>6.2719958283139698E-2</c:v>
                </c:pt>
                <c:pt idx="45">
                  <c:v>6.648837333052017E-2</c:v>
                </c:pt>
                <c:pt idx="46">
                  <c:v>7.0143022996642906E-2</c:v>
                </c:pt>
                <c:pt idx="47">
                  <c:v>7.3683631779049283E-2</c:v>
                </c:pt>
                <c:pt idx="48">
                  <c:v>7.7109435043383467E-2</c:v>
                </c:pt>
                <c:pt idx="49">
                  <c:v>8.0419180341082822E-2</c:v>
                </c:pt>
                <c:pt idx="50">
                  <c:v>8.361112705068259E-2</c:v>
                </c:pt>
                <c:pt idx="51">
                  <c:v>8.6683044580078444E-2</c:v>
                </c:pt>
                <c:pt idx="52">
                  <c:v>8.9632209372374802E-2</c:v>
                </c:pt>
                <c:pt idx="53">
                  <c:v>9.2455400968370127E-2</c:v>
                </c:pt>
                <c:pt idx="54">
                  <c:v>9.5148897393837806E-2</c:v>
                </c:pt>
                <c:pt idx="55">
                  <c:v>9.7708470159845531E-2</c:v>
                </c:pt>
                <c:pt idx="56">
                  <c:v>0.10012937918916257</c:v>
                </c:pt>
                <c:pt idx="57">
                  <c:v>0.10240636801146766</c:v>
                </c:pt>
                <c:pt idx="58">
                  <c:v>0.10453365960431153</c:v>
                </c:pt>
                <c:pt idx="59">
                  <c:v>0.10650495329546354</c:v>
                </c:pt>
                <c:pt idx="60">
                  <c:v>0.10831342318529152</c:v>
                </c:pt>
                <c:pt idx="61">
                  <c:v>0.10995171859439473</c:v>
                </c:pt>
                <c:pt idx="62">
                  <c:v>0.11141196709157737</c:v>
                </c:pt>
                <c:pt idx="63">
                  <c:v>0.11268578070931219</c:v>
                </c:pt>
                <c:pt idx="64">
                  <c:v>0.11376426600703744</c:v>
                </c:pt>
                <c:pt idx="65">
                  <c:v>0.1146380386956229</c:v>
                </c:pt>
                <c:pt idx="66">
                  <c:v>0.11529724358700963</c:v>
                </c:pt>
                <c:pt idx="67">
                  <c:v>0.11573158067934838</c:v>
                </c:pt>
                <c:pt idx="68">
                  <c:v>0.11593033822709084</c:v>
                </c:pt>
                <c:pt idx="69">
                  <c:v>0.11588243367393322</c:v>
                </c:pt>
                <c:pt idx="70">
                  <c:v>0.11557646334089886</c:v>
                </c:pt>
                <c:pt idx="71">
                  <c:v>0.11500076175732939</c:v>
                </c:pt>
                <c:pt idx="72">
                  <c:v>0.11414347149472355</c:v>
                </c:pt>
                <c:pt idx="73">
                  <c:v>0.11299262430663855</c:v>
                </c:pt>
                <c:pt idx="74">
                  <c:v>0.11153623428702227</c:v>
                </c:pt>
                <c:pt idx="75">
                  <c:v>0.10976240362856865</c:v>
                </c:pt>
                <c:pt idx="76">
                  <c:v>0.10765944138673639</c:v>
                </c:pt>
                <c:pt idx="77">
                  <c:v>0.10521599542886932</c:v>
                </c:pt>
                <c:pt idx="78">
                  <c:v>0.10242119746796599</c:v>
                </c:pt>
                <c:pt idx="79">
                  <c:v>9.926482074407196E-2</c:v>
                </c:pt>
                <c:pt idx="80">
                  <c:v>9.5737449523252485E-2</c:v>
                </c:pt>
                <c:pt idx="81">
                  <c:v>9.1830659136631687E-2</c:v>
                </c:pt>
                <c:pt idx="82">
                  <c:v>8.7537204785946038E-2</c:v>
                </c:pt>
                <c:pt idx="83">
                  <c:v>8.2851216806912056E-2</c:v>
                </c:pt>
                <c:pt idx="84">
                  <c:v>7.7768399521334353E-2</c:v>
                </c:pt>
                <c:pt idx="85">
                  <c:v>7.2286230242331315E-2</c:v>
                </c:pt>
                <c:pt idx="86">
                  <c:v>6.640415444666449E-2</c:v>
                </c:pt>
                <c:pt idx="87">
                  <c:v>6.0123772622942211E-2</c:v>
                </c:pt>
                <c:pt idx="88">
                  <c:v>5.344901387428732E-2</c:v>
                </c:pt>
                <c:pt idx="89">
                  <c:v>4.6386291033768845E-2</c:v>
                </c:pt>
                <c:pt idx="90">
                  <c:v>4.2429769765946077E-2</c:v>
                </c:pt>
                <c:pt idx="91">
                  <c:v>4.1832608559631147E-2</c:v>
                </c:pt>
                <c:pt idx="92">
                  <c:v>4.1234388756870168E-2</c:v>
                </c:pt>
                <c:pt idx="93">
                  <c:v>4.0635265204271999E-2</c:v>
                </c:pt>
                <c:pt idx="94">
                  <c:v>4.0035393994162366E-2</c:v>
                </c:pt>
                <c:pt idx="95">
                  <c:v>3.9434932364050962E-2</c:v>
                </c:pt>
                <c:pt idx="96">
                  <c:v>3.8834038594641879E-2</c:v>
                </c:pt>
                <c:pt idx="97">
                  <c:v>3.8232871906447446E-2</c:v>
                </c:pt>
                <c:pt idx="98">
                  <c:v>3.7631592355225195E-2</c:v>
                </c:pt>
                <c:pt idx="99">
                  <c:v>3.7030360726335719E-2</c:v>
                </c:pt>
                <c:pt idx="100">
                  <c:v>3.6429338428263368E-2</c:v>
                </c:pt>
                <c:pt idx="101">
                  <c:v>3.5828687385366501E-2</c:v>
                </c:pt>
                <c:pt idx="102">
                  <c:v>3.5228569930088174E-2</c:v>
                </c:pt>
                <c:pt idx="103">
                  <c:v>3.4629148694762649E-2</c:v>
                </c:pt>
                <c:pt idx="104">
                  <c:v>3.4030586503188805E-2</c:v>
                </c:pt>
                <c:pt idx="105">
                  <c:v>3.3433046262150275E-2</c:v>
                </c:pt>
                <c:pt idx="106">
                  <c:v>3.2836690853030988E-2</c:v>
                </c:pt>
                <c:pt idx="107">
                  <c:v>3.2241683023692798E-2</c:v>
                </c:pt>
                <c:pt idx="108">
                  <c:v>3.1648185280814922E-2</c:v>
                </c:pt>
                <c:pt idx="109">
                  <c:v>3.1056359782801857E-2</c:v>
                </c:pt>
                <c:pt idx="110">
                  <c:v>3.0466368233483917E-2</c:v>
                </c:pt>
                <c:pt idx="111">
                  <c:v>2.9878371776743792E-2</c:v>
                </c:pt>
                <c:pt idx="112">
                  <c:v>2.92925308922155E-2</c:v>
                </c:pt>
                <c:pt idx="113">
                  <c:v>2.8709005292242396E-2</c:v>
                </c:pt>
                <c:pt idx="114">
                  <c:v>2.8127953820238461E-2</c:v>
                </c:pt>
                <c:pt idx="115">
                  <c:v>2.7549534350588364E-2</c:v>
                </c:pt>
                <c:pt idx="116">
                  <c:v>2.6973903690257303E-2</c:v>
                </c:pt>
                <c:pt idx="117">
                  <c:v>2.6401217482241539E-2</c:v>
                </c:pt>
                <c:pt idx="118">
                  <c:v>2.5831630110986305E-2</c:v>
                </c:pt>
                <c:pt idx="119">
                  <c:v>2.52652946099464E-2</c:v>
                </c:pt>
                <c:pt idx="120">
                  <c:v>2.4702362571349477E-2</c:v>
                </c:pt>
                <c:pt idx="121">
                  <c:v>2.4142984058372983E-2</c:v>
                </c:pt>
                <c:pt idx="122">
                  <c:v>2.3587307519770201E-2</c:v>
                </c:pt>
                <c:pt idx="123">
                  <c:v>2.3035479707103151E-2</c:v>
                </c:pt>
                <c:pt idx="124">
                  <c:v>2.2487645594688823E-2</c:v>
                </c:pt>
                <c:pt idx="125">
                  <c:v>2.1943948302340997E-2</c:v>
                </c:pt>
                <c:pt idx="126">
                  <c:v>2.1404529021005279E-2</c:v>
                </c:pt>
                <c:pt idx="127">
                  <c:v>2.086952694138507E-2</c:v>
                </c:pt>
                <c:pt idx="128">
                  <c:v>2.0339079185627346E-2</c:v>
                </c:pt>
                <c:pt idx="129">
                  <c:v>1.9813320742148102E-2</c:v>
                </c:pt>
                <c:pt idx="130">
                  <c:v>1.9292384403659726E-2</c:v>
                </c:pt>
                <c:pt idx="131">
                  <c:v>1.8776400708471263E-2</c:v>
                </c:pt>
                <c:pt idx="132">
                  <c:v>1.8265497885081649E-2</c:v>
                </c:pt>
                <c:pt idx="133">
                  <c:v>1.775980180017462E-2</c:v>
                </c:pt>
                <c:pt idx="134">
                  <c:v>1.7259435909973204E-2</c:v>
                </c:pt>
                <c:pt idx="135">
                  <c:v>1.6764521215053622E-2</c:v>
                </c:pt>
                <c:pt idx="136">
                  <c:v>1.6275176218623125E-2</c:v>
                </c:pt>
                <c:pt idx="137">
                  <c:v>1.5791516888239487E-2</c:v>
                </c:pt>
                <c:pt idx="138">
                  <c:v>1.5313656621069925E-2</c:v>
                </c:pt>
                <c:pt idx="139">
                  <c:v>1.4841706212596114E-2</c:v>
                </c:pt>
                <c:pt idx="140">
                  <c:v>1.4375773828847522E-2</c:v>
                </c:pt>
                <c:pt idx="141">
                  <c:v>1.3915964982089739E-2</c:v>
                </c:pt>
                <c:pt idx="142">
                  <c:v>1.3462382510023345E-2</c:v>
                </c:pt>
                <c:pt idx="143">
                  <c:v>1.3015126558375603E-2</c:v>
                </c:pt>
                <c:pt idx="144">
                  <c:v>1.2574294566989375E-2</c:v>
                </c:pt>
                <c:pt idx="145">
                  <c:v>1.2139981259242693E-2</c:v>
                </c:pt>
                <c:pt idx="146">
                  <c:v>1.1712278634867831E-2</c:v>
                </c:pt>
                <c:pt idx="147">
                  <c:v>1.1291275966072196E-2</c:v>
                </c:pt>
                <c:pt idx="148">
                  <c:v>1.0877059796932136E-2</c:v>
                </c:pt>
                <c:pt idx="149">
                  <c:v>1.0469713946004192E-2</c:v>
                </c:pt>
                <c:pt idx="150">
                  <c:v>1.0069319512107136E-2</c:v>
                </c:pt>
                <c:pt idx="151">
                  <c:v>9.6759548832059741E-3</c:v>
                </c:pt>
                <c:pt idx="152">
                  <c:v>9.2896957483424077E-3</c:v>
                </c:pt>
                <c:pt idx="153">
                  <c:v>8.9106151125251422E-3</c:v>
                </c:pt>
                <c:pt idx="154">
                  <c:v>8.5387833145534071E-3</c:v>
                </c:pt>
                <c:pt idx="155">
                  <c:v>8.1742680476471225E-3</c:v>
                </c:pt>
                <c:pt idx="156">
                  <c:v>7.8171343828503936E-3</c:v>
                </c:pt>
                <c:pt idx="157">
                  <c:v>7.4674447951062197E-3</c:v>
                </c:pt>
                <c:pt idx="158">
                  <c:v>7.1252591919268833E-3</c:v>
                </c:pt>
                <c:pt idx="159">
                  <c:v>6.7906349445978863E-3</c:v>
                </c:pt>
                <c:pt idx="160">
                  <c:v>6.4636269217866141E-3</c:v>
                </c:pt>
                <c:pt idx="161">
                  <c:v>6.1442875255223418E-3</c:v>
                </c:pt>
                <c:pt idx="162">
                  <c:v>5.8326667294327506E-3</c:v>
                </c:pt>
                <c:pt idx="163">
                  <c:v>5.5288121191353944E-3</c:v>
                </c:pt>
                <c:pt idx="164">
                  <c:v>5.2327689347374893E-3</c:v>
                </c:pt>
                <c:pt idx="165">
                  <c:v>4.9445801153335375E-3</c:v>
                </c:pt>
                <c:pt idx="166">
                  <c:v>4.664286345392666E-3</c:v>
                </c:pt>
                <c:pt idx="167">
                  <c:v>4.391926102977832E-3</c:v>
                </c:pt>
                <c:pt idx="168">
                  <c:v>4.1275357097191843E-3</c:v>
                </c:pt>
                <c:pt idx="169">
                  <c:v>3.871149382399464E-3</c:v>
                </c:pt>
                <c:pt idx="170">
                  <c:v>3.6227992861159225E-3</c:v>
                </c:pt>
                <c:pt idx="171">
                  <c:v>3.3825155889432653E-3</c:v>
                </c:pt>
                <c:pt idx="172">
                  <c:v>3.1503265179288584E-3</c:v>
                </c:pt>
                <c:pt idx="173">
                  <c:v>2.926258416455732E-3</c:v>
                </c:pt>
                <c:pt idx="174">
                  <c:v>2.7103358027979643E-3</c:v>
                </c:pt>
                <c:pt idx="175">
                  <c:v>2.5025814298351356E-3</c:v>
                </c:pt>
                <c:pt idx="176">
                  <c:v>2.3030163458392602E-3</c:v>
                </c:pt>
                <c:pt idx="177">
                  <c:v>2.1116599562453742E-3</c:v>
                </c:pt>
                <c:pt idx="178">
                  <c:v>1.928530086343611E-3</c:v>
                </c:pt>
                <c:pt idx="179">
                  <c:v>1.7536430448461288E-3</c:v>
                </c:pt>
                <c:pt idx="180">
                  <c:v>1.5870136881867888E-3</c:v>
                </c:pt>
                <c:pt idx="181">
                  <c:v>1.4286554855802232E-3</c:v>
                </c:pt>
                <c:pt idx="182">
                  <c:v>1.2785805847026306E-3</c:v>
                </c:pt>
                <c:pt idx="183">
                  <c:v>1.1367998779720893E-3</c:v>
                </c:pt>
                <c:pt idx="184">
                  <c:v>1.003323069350678E-3</c:v>
                </c:pt>
                <c:pt idx="185">
                  <c:v>8.7815874162621018E-4</c:v>
                </c:pt>
                <c:pt idx="186">
                  <c:v>7.6131442412695786E-4</c:v>
                </c:pt>
                <c:pt idx="187">
                  <c:v>6.5279666077388177E-4</c:v>
                </c:pt>
                <c:pt idx="188">
                  <c:v>5.5261107848591281E-4</c:v>
                </c:pt>
                <c:pt idx="189">
                  <c:v>4.6076245587389108E-4</c:v>
                </c:pt>
                <c:pt idx="190">
                  <c:v>3.7725479212990539E-4</c:v>
                </c:pt>
                <c:pt idx="191">
                  <c:v>3.0209137616976205E-4</c:v>
                </c:pt>
                <c:pt idx="192">
                  <c:v>2.3527485590646102E-4</c:v>
                </c:pt>
                <c:pt idx="193">
                  <c:v>1.7680730768576428E-4</c:v>
                </c:pt>
                <c:pt idx="194">
                  <c:v>1.2669030580614126E-4</c:v>
                </c:pt>
                <c:pt idx="195">
                  <c:v>8.4924992143074933E-5</c:v>
                </c:pt>
                <c:pt idx="196">
                  <c:v>5.1512145828879575E-5</c:v>
                </c:pt>
                <c:pt idx="197">
                  <c:v>2.645225296582472E-5</c:v>
                </c:pt>
                <c:pt idx="198">
                  <c:v>9.7455763792274329E-6</c:v>
                </c:pt>
                <c:pt idx="199">
                  <c:v>1.3922253905285034E-6</c:v>
                </c:pt>
                <c:pt idx="200">
                  <c:v>6.6123481590184727E-5</c:v>
                </c:pt>
                <c:pt idx="201">
                  <c:v>1.9954772135344072E-4</c:v>
                </c:pt>
                <c:pt idx="202">
                  <c:v>3.3474182368653039E-4</c:v>
                </c:pt>
                <c:pt idx="203">
                  <c:v>4.7171153258140247E-4</c:v>
                </c:pt>
                <c:pt idx="204">
                  <c:v>6.1046283468479089E-4</c:v>
                </c:pt>
                <c:pt idx="205">
                  <c:v>7.5100196331500161E-4</c:v>
                </c:pt>
                <c:pt idx="206">
                  <c:v>8.9333540254753327E-4</c:v>
                </c:pt>
                <c:pt idx="207">
                  <c:v>1.0374698913828547E-3</c:v>
                </c:pt>
                <c:pt idx="208">
                  <c:v>1.1834124279896771E-3</c:v>
                </c:pt>
                <c:pt idx="209">
                  <c:v>1.3311702740326037E-3</c:v>
                </c:pt>
                <c:pt idx="210">
                  <c:v>1.4807509590797142E-3</c:v>
                </c:pt>
                <c:pt idx="211">
                  <c:v>1.6321622851167329E-3</c:v>
                </c:pt>
                <c:pt idx="212">
                  <c:v>1.7854123311255878E-3</c:v>
                </c:pt>
                <c:pt idx="213">
                  <c:v>1.9405094577828743E-3</c:v>
                </c:pt>
                <c:pt idx="214">
                  <c:v>2.097462312247137E-3</c:v>
                </c:pt>
                <c:pt idx="215">
                  <c:v>2.2562798330394108E-3</c:v>
                </c:pt>
                <c:pt idx="216">
                  <c:v>2.4169712550458845E-3</c:v>
                </c:pt>
                <c:pt idx="217">
                  <c:v>2.5795461146160457E-3</c:v>
                </c:pt>
                <c:pt idx="218">
                  <c:v>2.7440142547873912E-3</c:v>
                </c:pt>
                <c:pt idx="219">
                  <c:v>2.9103858306011731E-3</c:v>
                </c:pt>
                <c:pt idx="220">
                  <c:v>3.0786713145757988E-3</c:v>
                </c:pt>
                <c:pt idx="221">
                  <c:v>3.24888150226683E-3</c:v>
                </c:pt>
                <c:pt idx="222">
                  <c:v>3.4210275179890684E-3</c:v>
                </c:pt>
                <c:pt idx="223">
                  <c:v>3.5951208206474504E-3</c:v>
                </c:pt>
                <c:pt idx="224">
                  <c:v>3.7711732097056045E-3</c:v>
                </c:pt>
                <c:pt idx="225">
                  <c:v>3.949196831332046E-3</c:v>
                </c:pt>
                <c:pt idx="226">
                  <c:v>4.12920418463519E-3</c:v>
                </c:pt>
                <c:pt idx="227">
                  <c:v>4.3112081281004239E-3</c:v>
                </c:pt>
                <c:pt idx="228">
                  <c:v>4.4952218861604078E-3</c:v>
                </c:pt>
                <c:pt idx="229">
                  <c:v>4.6812590559296872E-3</c:v>
                </c:pt>
                <c:pt idx="230">
                  <c:v>4.86933361411028E-3</c:v>
                </c:pt>
                <c:pt idx="231">
                  <c:v>5.0594599240660178E-3</c:v>
                </c:pt>
                <c:pt idx="232">
                  <c:v>5.2516527430789637E-3</c:v>
                </c:pt>
                <c:pt idx="233">
                  <c:v>5.4459272297923472E-3</c:v>
                </c:pt>
                <c:pt idx="234">
                  <c:v>5.6422989518333556E-3</c:v>
                </c:pt>
                <c:pt idx="235">
                  <c:v>5.8407838936379852E-3</c:v>
                </c:pt>
                <c:pt idx="236">
                  <c:v>6.0413984645001613E-3</c:v>
                </c:pt>
                <c:pt idx="237">
                  <c:v>6.2441595067829429E-3</c:v>
                </c:pt>
                <c:pt idx="238">
                  <c:v>6.4490843043917469E-3</c:v>
                </c:pt>
                <c:pt idx="239">
                  <c:v>6.656190591458516E-3</c:v>
                </c:pt>
                <c:pt idx="240">
                  <c:v>6.8654965612412605E-3</c:v>
                </c:pt>
                <c:pt idx="241">
                  <c:v>7.0770208752789603E-3</c:v>
                </c:pt>
                <c:pt idx="242">
                  <c:v>7.2907826727995973E-3</c:v>
                </c:pt>
                <c:pt idx="243">
                  <c:v>7.5068015803568854E-3</c:v>
                </c:pt>
                <c:pt idx="244">
                  <c:v>7.7250977217601111E-3</c:v>
                </c:pt>
                <c:pt idx="245">
                  <c:v>7.9456917282548761E-3</c:v>
                </c:pt>
                <c:pt idx="246">
                  <c:v>8.1686047490058204E-3</c:v>
                </c:pt>
                <c:pt idx="247">
                  <c:v>8.393858461845807E-3</c:v>
                </c:pt>
                <c:pt idx="248">
                  <c:v>8.6214750843470623E-3</c:v>
                </c:pt>
                <c:pt idx="249">
                  <c:v>8.8514773851943018E-3</c:v>
                </c:pt>
                <c:pt idx="250">
                  <c:v>9.0838886958776004E-3</c:v>
                </c:pt>
                <c:pt idx="251">
                  <c:v>9.3187329227272034E-3</c:v>
                </c:pt>
                <c:pt idx="252">
                  <c:v>9.5560345592814212E-3</c:v>
                </c:pt>
                <c:pt idx="253">
                  <c:v>9.7958186990142193E-3</c:v>
                </c:pt>
                <c:pt idx="254">
                  <c:v>1.003811104842919E-2</c:v>
                </c:pt>
                <c:pt idx="255">
                  <c:v>1.028293794053544E-2</c:v>
                </c:pt>
                <c:pt idx="256">
                  <c:v>1.053032634873426E-2</c:v>
                </c:pt>
                <c:pt idx="257">
                  <c:v>1.0780303901058844E-2</c:v>
                </c:pt>
                <c:pt idx="258">
                  <c:v>1.103289889490917E-2</c:v>
                </c:pt>
                <c:pt idx="259">
                  <c:v>1.1288140312159918E-2</c:v>
                </c:pt>
                <c:pt idx="260">
                  <c:v>1.1546057834759095E-2</c:v>
                </c:pt>
                <c:pt idx="261">
                  <c:v>1.1806681860772992E-2</c:v>
                </c:pt>
                <c:pt idx="262">
                  <c:v>1.2070043520921831E-2</c:v>
                </c:pt>
                <c:pt idx="263">
                  <c:v>1.2336174695615034E-2</c:v>
                </c:pt>
                <c:pt idx="264">
                  <c:v>1.2605108032506073E-2</c:v>
                </c:pt>
                <c:pt idx="265">
                  <c:v>1.2876876964580215E-2</c:v>
                </c:pt>
                <c:pt idx="266">
                  <c:v>1.3151515728799613E-2</c:v>
                </c:pt>
                <c:pt idx="267">
                  <c:v>1.3429059385339035E-2</c:v>
                </c:pt>
                <c:pt idx="268">
                  <c:v>1.3709543837374466E-2</c:v>
                </c:pt>
                <c:pt idx="269">
                  <c:v>1.3993005851562291E-2</c:v>
                </c:pt>
                <c:pt idx="270">
                  <c:v>1.4279483079080243E-2</c:v>
                </c:pt>
                <c:pt idx="271">
                  <c:v>1.4569014077392211E-2</c:v>
                </c:pt>
                <c:pt idx="272">
                  <c:v>1.4861638332676962E-2</c:v>
                </c:pt>
                <c:pt idx="273">
                  <c:v>1.5157396282969644E-2</c:v>
                </c:pt>
                <c:pt idx="274">
                  <c:v>1.5456329342062649E-2</c:v>
                </c:pt>
                <c:pt idx="275">
                  <c:v>1.5758479924150356E-2</c:v>
                </c:pt>
                <c:pt idx="276">
                  <c:v>1.6063891469282103E-2</c:v>
                </c:pt>
                <c:pt idx="277">
                  <c:v>1.6372608469670025E-2</c:v>
                </c:pt>
                <c:pt idx="278">
                  <c:v>1.6684676496794046E-2</c:v>
                </c:pt>
                <c:pt idx="279">
                  <c:v>1.7000142229470529E-2</c:v>
                </c:pt>
                <c:pt idx="280">
                  <c:v>1.7319053482795808E-2</c:v>
                </c:pt>
                <c:pt idx="281">
                  <c:v>1.7641459238071117E-2</c:v>
                </c:pt>
                <c:pt idx="282">
                  <c:v>1.7967409673728972E-2</c:v>
                </c:pt>
                <c:pt idx="283">
                  <c:v>1.8296956197292064E-2</c:v>
                </c:pt>
                <c:pt idx="284">
                  <c:v>1.8630151478406812E-2</c:v>
                </c:pt>
                <c:pt idx="285">
                  <c:v>1.8967049483022698E-2</c:v>
                </c:pt>
                <c:pt idx="286">
                  <c:v>1.9307705508690712E-2</c:v>
                </c:pt>
                <c:pt idx="287">
                  <c:v>1.9652176221127415E-2</c:v>
                </c:pt>
                <c:pt idx="288">
                  <c:v>2.0000519692000278E-2</c:v>
                </c:pt>
                <c:pt idx="289">
                  <c:v>2.035279543804307E-2</c:v>
                </c:pt>
                <c:pt idx="290">
                  <c:v>2.0709064461530129E-2</c:v>
                </c:pt>
                <c:pt idx="291">
                  <c:v>2.106938929217176E-2</c:v>
                </c:pt>
                <c:pt idx="292">
                  <c:v>2.1433834030483961E-2</c:v>
                </c:pt>
                <c:pt idx="293">
                  <c:v>2.1802464392710299E-2</c:v>
                </c:pt>
                <c:pt idx="294">
                  <c:v>2.2175347757324677E-2</c:v>
                </c:pt>
                <c:pt idx="295">
                  <c:v>2.2552553213219487E-2</c:v>
                </c:pt>
                <c:pt idx="296">
                  <c:v>2.2934151609636751E-2</c:v>
                </c:pt>
                <c:pt idx="297">
                  <c:v>2.3320215607891215E-2</c:v>
                </c:pt>
                <c:pt idx="298">
                  <c:v>2.3710819735009655E-2</c:v>
                </c:pt>
                <c:pt idx="299">
                  <c:v>2.4106040439313071E-2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'HaganWestStressCase (slide 16)'!$Y$2</c:f>
              <c:strCache>
                <c:ptCount val="1"/>
                <c:pt idx="0">
                  <c:v>CubicNaturalSpline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'HaganWestStressCase (slide 16)'!$S$7:$S$306</c:f>
              <c:numCache>
                <c:formatCode>General</c:formatCode>
                <c:ptCount val="30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  <c:pt idx="10">
                  <c:v>1.0999999999999999</c:v>
                </c:pt>
                <c:pt idx="11">
                  <c:v>1.2</c:v>
                </c:pt>
                <c:pt idx="12">
                  <c:v>1.3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1.6000000000000003</c:v>
                </c:pt>
                <c:pt idx="16">
                  <c:v>1.7000000000000004</c:v>
                </c:pt>
                <c:pt idx="17">
                  <c:v>1.8000000000000005</c:v>
                </c:pt>
                <c:pt idx="18">
                  <c:v>1.9000000000000006</c:v>
                </c:pt>
                <c:pt idx="19">
                  <c:v>2.0000000000000004</c:v>
                </c:pt>
                <c:pt idx="20">
                  <c:v>2.1000000000000005</c:v>
                </c:pt>
                <c:pt idx="21">
                  <c:v>2.2000000000000006</c:v>
                </c:pt>
                <c:pt idx="22">
                  <c:v>2.3000000000000007</c:v>
                </c:pt>
                <c:pt idx="23">
                  <c:v>2.4000000000000008</c:v>
                </c:pt>
                <c:pt idx="24">
                  <c:v>2.5000000000000009</c:v>
                </c:pt>
                <c:pt idx="25">
                  <c:v>2.600000000000001</c:v>
                </c:pt>
                <c:pt idx="26">
                  <c:v>2.7000000000000011</c:v>
                </c:pt>
                <c:pt idx="27">
                  <c:v>2.8000000000000012</c:v>
                </c:pt>
                <c:pt idx="28">
                  <c:v>2.9000000000000012</c:v>
                </c:pt>
                <c:pt idx="29">
                  <c:v>3.0000000000000013</c:v>
                </c:pt>
                <c:pt idx="30">
                  <c:v>3.1000000000000014</c:v>
                </c:pt>
                <c:pt idx="31">
                  <c:v>3.2000000000000015</c:v>
                </c:pt>
                <c:pt idx="32">
                  <c:v>3.3000000000000016</c:v>
                </c:pt>
                <c:pt idx="33">
                  <c:v>3.4000000000000017</c:v>
                </c:pt>
                <c:pt idx="34">
                  <c:v>3.5000000000000018</c:v>
                </c:pt>
                <c:pt idx="35">
                  <c:v>3.6000000000000019</c:v>
                </c:pt>
                <c:pt idx="36">
                  <c:v>3.700000000000002</c:v>
                </c:pt>
                <c:pt idx="37">
                  <c:v>3.800000000000002</c:v>
                </c:pt>
                <c:pt idx="38">
                  <c:v>3.9000000000000021</c:v>
                </c:pt>
                <c:pt idx="39">
                  <c:v>4.0000000000000018</c:v>
                </c:pt>
                <c:pt idx="40">
                  <c:v>4.1000000000000014</c:v>
                </c:pt>
                <c:pt idx="41">
                  <c:v>4.2000000000000011</c:v>
                </c:pt>
                <c:pt idx="42">
                  <c:v>4.3000000000000007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4.6999999999999993</c:v>
                </c:pt>
                <c:pt idx="47">
                  <c:v>4.7999999999999989</c:v>
                </c:pt>
                <c:pt idx="48">
                  <c:v>4.8999999999999986</c:v>
                </c:pt>
                <c:pt idx="49">
                  <c:v>4.9999999999999982</c:v>
                </c:pt>
                <c:pt idx="50">
                  <c:v>5.0999999999999979</c:v>
                </c:pt>
                <c:pt idx="51">
                  <c:v>5.1999999999999975</c:v>
                </c:pt>
                <c:pt idx="52">
                  <c:v>5.2999999999999972</c:v>
                </c:pt>
                <c:pt idx="53">
                  <c:v>5.3999999999999968</c:v>
                </c:pt>
                <c:pt idx="54">
                  <c:v>5.4999999999999964</c:v>
                </c:pt>
                <c:pt idx="55">
                  <c:v>5.5999999999999961</c:v>
                </c:pt>
                <c:pt idx="56">
                  <c:v>5.6999999999999957</c:v>
                </c:pt>
                <c:pt idx="57">
                  <c:v>5.7999999999999954</c:v>
                </c:pt>
                <c:pt idx="58">
                  <c:v>5.899999999999995</c:v>
                </c:pt>
                <c:pt idx="59">
                  <c:v>5.9999999999999947</c:v>
                </c:pt>
                <c:pt idx="60">
                  <c:v>6.0999999999999943</c:v>
                </c:pt>
                <c:pt idx="61">
                  <c:v>6.199999999999994</c:v>
                </c:pt>
                <c:pt idx="62">
                  <c:v>6.2999999999999936</c:v>
                </c:pt>
                <c:pt idx="63">
                  <c:v>6.3999999999999932</c:v>
                </c:pt>
                <c:pt idx="64">
                  <c:v>6.4999999999999929</c:v>
                </c:pt>
                <c:pt idx="65">
                  <c:v>6.5999999999999925</c:v>
                </c:pt>
                <c:pt idx="66">
                  <c:v>6.6999999999999922</c:v>
                </c:pt>
                <c:pt idx="67">
                  <c:v>6.7999999999999918</c:v>
                </c:pt>
                <c:pt idx="68">
                  <c:v>6.8999999999999915</c:v>
                </c:pt>
                <c:pt idx="69">
                  <c:v>6.9999999999999911</c:v>
                </c:pt>
                <c:pt idx="70">
                  <c:v>7.0999999999999908</c:v>
                </c:pt>
                <c:pt idx="71">
                  <c:v>7.1999999999999904</c:v>
                </c:pt>
                <c:pt idx="72">
                  <c:v>7.2999999999999901</c:v>
                </c:pt>
                <c:pt idx="73">
                  <c:v>7.3999999999999897</c:v>
                </c:pt>
                <c:pt idx="74">
                  <c:v>7.4999999999999893</c:v>
                </c:pt>
                <c:pt idx="75">
                  <c:v>7.599999999999989</c:v>
                </c:pt>
                <c:pt idx="76">
                  <c:v>7.6999999999999886</c:v>
                </c:pt>
                <c:pt idx="77">
                  <c:v>7.7999999999999883</c:v>
                </c:pt>
                <c:pt idx="78">
                  <c:v>7.8999999999999879</c:v>
                </c:pt>
                <c:pt idx="79">
                  <c:v>7.9999999999999876</c:v>
                </c:pt>
                <c:pt idx="80">
                  <c:v>8.0999999999999872</c:v>
                </c:pt>
                <c:pt idx="81">
                  <c:v>8.1999999999999869</c:v>
                </c:pt>
                <c:pt idx="82">
                  <c:v>8.2999999999999865</c:v>
                </c:pt>
                <c:pt idx="83">
                  <c:v>8.3999999999999861</c:v>
                </c:pt>
                <c:pt idx="84">
                  <c:v>8.4999999999999858</c:v>
                </c:pt>
                <c:pt idx="85">
                  <c:v>8.5999999999999854</c:v>
                </c:pt>
                <c:pt idx="86">
                  <c:v>8.6999999999999851</c:v>
                </c:pt>
                <c:pt idx="87">
                  <c:v>8.7999999999999847</c:v>
                </c:pt>
                <c:pt idx="88">
                  <c:v>8.8999999999999844</c:v>
                </c:pt>
                <c:pt idx="89">
                  <c:v>8.999999999999984</c:v>
                </c:pt>
                <c:pt idx="90">
                  <c:v>9.0999999999999837</c:v>
                </c:pt>
                <c:pt idx="91">
                  <c:v>9.1999999999999833</c:v>
                </c:pt>
                <c:pt idx="92">
                  <c:v>9.2999999999999829</c:v>
                </c:pt>
                <c:pt idx="93">
                  <c:v>9.3999999999999826</c:v>
                </c:pt>
                <c:pt idx="94">
                  <c:v>9.4999999999999822</c:v>
                </c:pt>
                <c:pt idx="95">
                  <c:v>9.5999999999999819</c:v>
                </c:pt>
                <c:pt idx="96">
                  <c:v>9.6999999999999815</c:v>
                </c:pt>
                <c:pt idx="97">
                  <c:v>9.7999999999999812</c:v>
                </c:pt>
                <c:pt idx="98">
                  <c:v>9.8999999999999808</c:v>
                </c:pt>
                <c:pt idx="99">
                  <c:v>9.9999999999999805</c:v>
                </c:pt>
                <c:pt idx="100">
                  <c:v>10.09999999999998</c:v>
                </c:pt>
                <c:pt idx="101">
                  <c:v>10.19999999999998</c:v>
                </c:pt>
                <c:pt idx="102">
                  <c:v>10.299999999999979</c:v>
                </c:pt>
                <c:pt idx="103">
                  <c:v>10.399999999999979</c:v>
                </c:pt>
                <c:pt idx="104">
                  <c:v>10.499999999999979</c:v>
                </c:pt>
                <c:pt idx="105">
                  <c:v>10.599999999999978</c:v>
                </c:pt>
                <c:pt idx="106">
                  <c:v>10.699999999999978</c:v>
                </c:pt>
                <c:pt idx="107">
                  <c:v>10.799999999999978</c:v>
                </c:pt>
                <c:pt idx="108">
                  <c:v>10.899999999999977</c:v>
                </c:pt>
                <c:pt idx="109">
                  <c:v>10.999999999999977</c:v>
                </c:pt>
                <c:pt idx="110">
                  <c:v>11.099999999999977</c:v>
                </c:pt>
                <c:pt idx="111">
                  <c:v>11.199999999999976</c:v>
                </c:pt>
                <c:pt idx="112">
                  <c:v>11.299999999999976</c:v>
                </c:pt>
                <c:pt idx="113">
                  <c:v>11.399999999999975</c:v>
                </c:pt>
                <c:pt idx="114">
                  <c:v>11.499999999999975</c:v>
                </c:pt>
                <c:pt idx="115">
                  <c:v>11.599999999999975</c:v>
                </c:pt>
                <c:pt idx="116">
                  <c:v>11.699999999999974</c:v>
                </c:pt>
                <c:pt idx="117">
                  <c:v>11.799999999999974</c:v>
                </c:pt>
                <c:pt idx="118">
                  <c:v>11.899999999999974</c:v>
                </c:pt>
                <c:pt idx="119">
                  <c:v>11.999999999999973</c:v>
                </c:pt>
                <c:pt idx="120">
                  <c:v>12.099999999999973</c:v>
                </c:pt>
                <c:pt idx="121">
                  <c:v>12.199999999999973</c:v>
                </c:pt>
                <c:pt idx="122">
                  <c:v>12.299999999999972</c:v>
                </c:pt>
                <c:pt idx="123">
                  <c:v>12.399999999999972</c:v>
                </c:pt>
                <c:pt idx="124">
                  <c:v>12.499999999999972</c:v>
                </c:pt>
                <c:pt idx="125">
                  <c:v>12.599999999999971</c:v>
                </c:pt>
                <c:pt idx="126">
                  <c:v>12.699999999999971</c:v>
                </c:pt>
                <c:pt idx="127">
                  <c:v>12.799999999999971</c:v>
                </c:pt>
                <c:pt idx="128">
                  <c:v>12.89999999999997</c:v>
                </c:pt>
                <c:pt idx="129">
                  <c:v>12.99999999999997</c:v>
                </c:pt>
                <c:pt idx="130">
                  <c:v>13.099999999999969</c:v>
                </c:pt>
                <c:pt idx="131">
                  <c:v>13.199999999999969</c:v>
                </c:pt>
                <c:pt idx="132">
                  <c:v>13.299999999999969</c:v>
                </c:pt>
                <c:pt idx="133">
                  <c:v>13.399999999999968</c:v>
                </c:pt>
                <c:pt idx="134">
                  <c:v>13.499999999999968</c:v>
                </c:pt>
                <c:pt idx="135">
                  <c:v>13.599999999999968</c:v>
                </c:pt>
                <c:pt idx="136">
                  <c:v>13.699999999999967</c:v>
                </c:pt>
                <c:pt idx="137">
                  <c:v>13.799999999999967</c:v>
                </c:pt>
                <c:pt idx="138">
                  <c:v>13.899999999999967</c:v>
                </c:pt>
                <c:pt idx="139">
                  <c:v>13.999999999999966</c:v>
                </c:pt>
                <c:pt idx="140">
                  <c:v>14.099999999999966</c:v>
                </c:pt>
                <c:pt idx="141">
                  <c:v>14.199999999999966</c:v>
                </c:pt>
                <c:pt idx="142">
                  <c:v>14.299999999999965</c:v>
                </c:pt>
                <c:pt idx="143">
                  <c:v>14.399999999999965</c:v>
                </c:pt>
                <c:pt idx="144">
                  <c:v>14.499999999999964</c:v>
                </c:pt>
                <c:pt idx="145">
                  <c:v>14.599999999999964</c:v>
                </c:pt>
                <c:pt idx="146">
                  <c:v>14.699999999999964</c:v>
                </c:pt>
                <c:pt idx="147">
                  <c:v>14.799999999999963</c:v>
                </c:pt>
                <c:pt idx="148">
                  <c:v>14.899999999999963</c:v>
                </c:pt>
                <c:pt idx="149">
                  <c:v>14.999999999999963</c:v>
                </c:pt>
                <c:pt idx="150">
                  <c:v>15.099999999999962</c:v>
                </c:pt>
                <c:pt idx="151">
                  <c:v>15.199999999999962</c:v>
                </c:pt>
                <c:pt idx="152">
                  <c:v>15.299999999999962</c:v>
                </c:pt>
                <c:pt idx="153">
                  <c:v>15.399999999999961</c:v>
                </c:pt>
                <c:pt idx="154">
                  <c:v>15.499999999999961</c:v>
                </c:pt>
                <c:pt idx="155">
                  <c:v>15.599999999999961</c:v>
                </c:pt>
                <c:pt idx="156">
                  <c:v>15.69999999999996</c:v>
                </c:pt>
                <c:pt idx="157">
                  <c:v>15.79999999999996</c:v>
                </c:pt>
                <c:pt idx="158">
                  <c:v>15.899999999999959</c:v>
                </c:pt>
                <c:pt idx="159">
                  <c:v>15.999999999999959</c:v>
                </c:pt>
                <c:pt idx="160">
                  <c:v>16.099999999999959</c:v>
                </c:pt>
                <c:pt idx="161">
                  <c:v>16.19999999999996</c:v>
                </c:pt>
                <c:pt idx="162">
                  <c:v>16.299999999999962</c:v>
                </c:pt>
                <c:pt idx="163">
                  <c:v>16.399999999999963</c:v>
                </c:pt>
                <c:pt idx="164">
                  <c:v>16.499999999999964</c:v>
                </c:pt>
                <c:pt idx="165">
                  <c:v>16.599999999999966</c:v>
                </c:pt>
                <c:pt idx="166">
                  <c:v>16.699999999999967</c:v>
                </c:pt>
                <c:pt idx="167">
                  <c:v>16.799999999999969</c:v>
                </c:pt>
                <c:pt idx="168">
                  <c:v>16.89999999999997</c:v>
                </c:pt>
                <c:pt idx="169">
                  <c:v>16.999999999999972</c:v>
                </c:pt>
                <c:pt idx="170">
                  <c:v>17.099999999999973</c:v>
                </c:pt>
                <c:pt idx="171">
                  <c:v>17.199999999999974</c:v>
                </c:pt>
                <c:pt idx="172">
                  <c:v>17.299999999999976</c:v>
                </c:pt>
                <c:pt idx="173">
                  <c:v>17.399999999999977</c:v>
                </c:pt>
                <c:pt idx="174">
                  <c:v>17.499999999999979</c:v>
                </c:pt>
                <c:pt idx="175">
                  <c:v>17.59999999999998</c:v>
                </c:pt>
                <c:pt idx="176">
                  <c:v>17.699999999999982</c:v>
                </c:pt>
                <c:pt idx="177">
                  <c:v>17.799999999999983</c:v>
                </c:pt>
                <c:pt idx="178">
                  <c:v>17.899999999999984</c:v>
                </c:pt>
                <c:pt idx="179">
                  <c:v>17.999999999999986</c:v>
                </c:pt>
                <c:pt idx="180">
                  <c:v>18.099999999999987</c:v>
                </c:pt>
                <c:pt idx="181">
                  <c:v>18.199999999999989</c:v>
                </c:pt>
                <c:pt idx="182">
                  <c:v>18.29999999999999</c:v>
                </c:pt>
                <c:pt idx="183">
                  <c:v>18.399999999999991</c:v>
                </c:pt>
                <c:pt idx="184">
                  <c:v>18.499999999999993</c:v>
                </c:pt>
                <c:pt idx="185">
                  <c:v>18.599999999999994</c:v>
                </c:pt>
                <c:pt idx="186">
                  <c:v>18.699999999999996</c:v>
                </c:pt>
                <c:pt idx="187">
                  <c:v>18.799999999999997</c:v>
                </c:pt>
                <c:pt idx="188">
                  <c:v>18.899999999999999</c:v>
                </c:pt>
                <c:pt idx="189">
                  <c:v>19</c:v>
                </c:pt>
                <c:pt idx="190">
                  <c:v>19.100000000000001</c:v>
                </c:pt>
                <c:pt idx="191">
                  <c:v>19.200000000000003</c:v>
                </c:pt>
                <c:pt idx="192">
                  <c:v>19.300000000000004</c:v>
                </c:pt>
                <c:pt idx="193">
                  <c:v>19.400000000000006</c:v>
                </c:pt>
                <c:pt idx="194">
                  <c:v>19.500000000000007</c:v>
                </c:pt>
                <c:pt idx="195">
                  <c:v>19.600000000000009</c:v>
                </c:pt>
                <c:pt idx="196">
                  <c:v>19.70000000000001</c:v>
                </c:pt>
                <c:pt idx="197">
                  <c:v>19.800000000000011</c:v>
                </c:pt>
                <c:pt idx="198">
                  <c:v>19.900000000000013</c:v>
                </c:pt>
                <c:pt idx="199">
                  <c:v>20.000000000000014</c:v>
                </c:pt>
                <c:pt idx="200">
                  <c:v>20.100000000000016</c:v>
                </c:pt>
                <c:pt idx="201">
                  <c:v>20.200000000000017</c:v>
                </c:pt>
                <c:pt idx="202">
                  <c:v>20.300000000000018</c:v>
                </c:pt>
                <c:pt idx="203">
                  <c:v>20.40000000000002</c:v>
                </c:pt>
                <c:pt idx="204">
                  <c:v>20.500000000000021</c:v>
                </c:pt>
                <c:pt idx="205">
                  <c:v>20.600000000000023</c:v>
                </c:pt>
                <c:pt idx="206">
                  <c:v>20.700000000000024</c:v>
                </c:pt>
                <c:pt idx="207">
                  <c:v>20.800000000000026</c:v>
                </c:pt>
                <c:pt idx="208">
                  <c:v>20.900000000000027</c:v>
                </c:pt>
                <c:pt idx="209">
                  <c:v>21.000000000000028</c:v>
                </c:pt>
                <c:pt idx="210">
                  <c:v>21.10000000000003</c:v>
                </c:pt>
                <c:pt idx="211">
                  <c:v>21.200000000000031</c:v>
                </c:pt>
                <c:pt idx="212">
                  <c:v>21.300000000000033</c:v>
                </c:pt>
                <c:pt idx="213">
                  <c:v>21.400000000000034</c:v>
                </c:pt>
                <c:pt idx="214">
                  <c:v>21.500000000000036</c:v>
                </c:pt>
                <c:pt idx="215">
                  <c:v>21.600000000000037</c:v>
                </c:pt>
                <c:pt idx="216">
                  <c:v>21.700000000000038</c:v>
                </c:pt>
                <c:pt idx="217">
                  <c:v>21.80000000000004</c:v>
                </c:pt>
                <c:pt idx="218">
                  <c:v>21.900000000000041</c:v>
                </c:pt>
                <c:pt idx="219">
                  <c:v>22.000000000000043</c:v>
                </c:pt>
                <c:pt idx="220">
                  <c:v>22.100000000000044</c:v>
                </c:pt>
                <c:pt idx="221">
                  <c:v>22.200000000000045</c:v>
                </c:pt>
                <c:pt idx="222">
                  <c:v>22.300000000000047</c:v>
                </c:pt>
                <c:pt idx="223">
                  <c:v>22.400000000000048</c:v>
                </c:pt>
                <c:pt idx="224">
                  <c:v>22.50000000000005</c:v>
                </c:pt>
                <c:pt idx="225">
                  <c:v>22.600000000000051</c:v>
                </c:pt>
                <c:pt idx="226">
                  <c:v>22.700000000000053</c:v>
                </c:pt>
                <c:pt idx="227">
                  <c:v>22.800000000000054</c:v>
                </c:pt>
                <c:pt idx="228">
                  <c:v>22.900000000000055</c:v>
                </c:pt>
                <c:pt idx="229">
                  <c:v>23.000000000000057</c:v>
                </c:pt>
                <c:pt idx="230">
                  <c:v>23.100000000000058</c:v>
                </c:pt>
                <c:pt idx="231">
                  <c:v>23.20000000000006</c:v>
                </c:pt>
                <c:pt idx="232">
                  <c:v>23.300000000000061</c:v>
                </c:pt>
                <c:pt idx="233">
                  <c:v>23.400000000000063</c:v>
                </c:pt>
                <c:pt idx="234">
                  <c:v>23.500000000000064</c:v>
                </c:pt>
                <c:pt idx="235">
                  <c:v>23.600000000000065</c:v>
                </c:pt>
                <c:pt idx="236">
                  <c:v>23.700000000000067</c:v>
                </c:pt>
                <c:pt idx="237">
                  <c:v>23.800000000000068</c:v>
                </c:pt>
                <c:pt idx="238">
                  <c:v>23.90000000000007</c:v>
                </c:pt>
                <c:pt idx="239">
                  <c:v>24.000000000000071</c:v>
                </c:pt>
                <c:pt idx="240">
                  <c:v>24.100000000000072</c:v>
                </c:pt>
                <c:pt idx="241">
                  <c:v>24.200000000000074</c:v>
                </c:pt>
                <c:pt idx="242">
                  <c:v>24.300000000000075</c:v>
                </c:pt>
                <c:pt idx="243">
                  <c:v>24.400000000000077</c:v>
                </c:pt>
                <c:pt idx="244">
                  <c:v>24.500000000000078</c:v>
                </c:pt>
                <c:pt idx="245">
                  <c:v>24.60000000000008</c:v>
                </c:pt>
                <c:pt idx="246">
                  <c:v>24.700000000000081</c:v>
                </c:pt>
                <c:pt idx="247">
                  <c:v>24.800000000000082</c:v>
                </c:pt>
                <c:pt idx="248">
                  <c:v>24.900000000000084</c:v>
                </c:pt>
                <c:pt idx="249">
                  <c:v>25.000000000000085</c:v>
                </c:pt>
                <c:pt idx="250">
                  <c:v>25.100000000000087</c:v>
                </c:pt>
                <c:pt idx="251">
                  <c:v>25.200000000000088</c:v>
                </c:pt>
                <c:pt idx="252">
                  <c:v>25.30000000000009</c:v>
                </c:pt>
                <c:pt idx="253">
                  <c:v>25.400000000000091</c:v>
                </c:pt>
                <c:pt idx="254">
                  <c:v>25.500000000000092</c:v>
                </c:pt>
                <c:pt idx="255">
                  <c:v>25.600000000000094</c:v>
                </c:pt>
                <c:pt idx="256">
                  <c:v>25.700000000000095</c:v>
                </c:pt>
                <c:pt idx="257">
                  <c:v>25.800000000000097</c:v>
                </c:pt>
                <c:pt idx="258">
                  <c:v>25.900000000000098</c:v>
                </c:pt>
                <c:pt idx="259">
                  <c:v>26.000000000000099</c:v>
                </c:pt>
                <c:pt idx="260">
                  <c:v>26.100000000000101</c:v>
                </c:pt>
                <c:pt idx="261">
                  <c:v>26.200000000000102</c:v>
                </c:pt>
                <c:pt idx="262">
                  <c:v>26.300000000000104</c:v>
                </c:pt>
                <c:pt idx="263">
                  <c:v>26.400000000000105</c:v>
                </c:pt>
                <c:pt idx="264">
                  <c:v>26.500000000000107</c:v>
                </c:pt>
                <c:pt idx="265">
                  <c:v>26.600000000000108</c:v>
                </c:pt>
                <c:pt idx="266">
                  <c:v>26.700000000000109</c:v>
                </c:pt>
                <c:pt idx="267">
                  <c:v>26.800000000000111</c:v>
                </c:pt>
                <c:pt idx="268">
                  <c:v>26.900000000000112</c:v>
                </c:pt>
                <c:pt idx="269">
                  <c:v>27.000000000000114</c:v>
                </c:pt>
                <c:pt idx="270">
                  <c:v>27.100000000000115</c:v>
                </c:pt>
                <c:pt idx="271">
                  <c:v>27.200000000000117</c:v>
                </c:pt>
                <c:pt idx="272">
                  <c:v>27.300000000000118</c:v>
                </c:pt>
                <c:pt idx="273">
                  <c:v>27.400000000000119</c:v>
                </c:pt>
                <c:pt idx="274">
                  <c:v>27.500000000000121</c:v>
                </c:pt>
                <c:pt idx="275">
                  <c:v>27.600000000000122</c:v>
                </c:pt>
                <c:pt idx="276">
                  <c:v>27.700000000000124</c:v>
                </c:pt>
                <c:pt idx="277">
                  <c:v>27.800000000000125</c:v>
                </c:pt>
                <c:pt idx="278">
                  <c:v>27.900000000000126</c:v>
                </c:pt>
                <c:pt idx="279">
                  <c:v>28.000000000000128</c:v>
                </c:pt>
                <c:pt idx="280">
                  <c:v>28.100000000000129</c:v>
                </c:pt>
                <c:pt idx="281">
                  <c:v>28.200000000000131</c:v>
                </c:pt>
                <c:pt idx="282">
                  <c:v>28.300000000000132</c:v>
                </c:pt>
                <c:pt idx="283">
                  <c:v>28.400000000000134</c:v>
                </c:pt>
                <c:pt idx="284">
                  <c:v>28.500000000000135</c:v>
                </c:pt>
                <c:pt idx="285">
                  <c:v>28.600000000000136</c:v>
                </c:pt>
                <c:pt idx="286">
                  <c:v>28.700000000000138</c:v>
                </c:pt>
                <c:pt idx="287">
                  <c:v>28.800000000000139</c:v>
                </c:pt>
                <c:pt idx="288">
                  <c:v>28.900000000000141</c:v>
                </c:pt>
                <c:pt idx="289">
                  <c:v>29.000000000000142</c:v>
                </c:pt>
                <c:pt idx="290">
                  <c:v>29.100000000000144</c:v>
                </c:pt>
                <c:pt idx="291">
                  <c:v>29.200000000000145</c:v>
                </c:pt>
                <c:pt idx="292">
                  <c:v>29.300000000000146</c:v>
                </c:pt>
                <c:pt idx="293">
                  <c:v>29.400000000000148</c:v>
                </c:pt>
                <c:pt idx="294">
                  <c:v>29.500000000000149</c:v>
                </c:pt>
                <c:pt idx="295">
                  <c:v>29.600000000000151</c:v>
                </c:pt>
                <c:pt idx="296">
                  <c:v>29.700000000000152</c:v>
                </c:pt>
                <c:pt idx="297">
                  <c:v>29.800000000000153</c:v>
                </c:pt>
                <c:pt idx="298">
                  <c:v>29.900000000000155</c:v>
                </c:pt>
                <c:pt idx="299">
                  <c:v>30.000000000000156</c:v>
                </c:pt>
              </c:numCache>
            </c:numRef>
          </c:xVal>
          <c:yVal>
            <c:numRef>
              <c:f>'HaganWestStressCase (slide 16)'!$Y$7:$Y$306</c:f>
              <c:numCache>
                <c:formatCode>0.0000%</c:formatCode>
                <c:ptCount val="300"/>
                <c:pt idx="0">
                  <c:v>8.1326057304274002E-2</c:v>
                </c:pt>
                <c:pt idx="1">
                  <c:v>7.9493534366821272E-2</c:v>
                </c:pt>
                <c:pt idx="2">
                  <c:v>7.7084655420296383E-2</c:v>
                </c:pt>
                <c:pt idx="3">
                  <c:v>7.4585299245026895E-2</c:v>
                </c:pt>
                <c:pt idx="4">
                  <c:v>7.1995530203043959E-2</c:v>
                </c:pt>
                <c:pt idx="5">
                  <c:v>6.9315616433984775E-2</c:v>
                </c:pt>
                <c:pt idx="6">
                  <c:v>6.6546039208301724E-2</c:v>
                </c:pt>
                <c:pt idx="7">
                  <c:v>6.3687501630571589E-2</c:v>
                </c:pt>
                <c:pt idx="8">
                  <c:v>6.0740936577639029E-2</c:v>
                </c:pt>
                <c:pt idx="9">
                  <c:v>5.7707513755478342E-2</c:v>
                </c:pt>
                <c:pt idx="10">
                  <c:v>5.4626212109858414E-2</c:v>
                </c:pt>
                <c:pt idx="11">
                  <c:v>5.1650424488762732E-2</c:v>
                </c:pt>
                <c:pt idx="12">
                  <c:v>4.88234047207214E-2</c:v>
                </c:pt>
                <c:pt idx="13">
                  <c:v>4.6150867745435822E-2</c:v>
                </c:pt>
                <c:pt idx="14">
                  <c:v>4.3638152220049034E-2</c:v>
                </c:pt>
                <c:pt idx="15">
                  <c:v>4.1290227641057574E-2</c:v>
                </c:pt>
                <c:pt idx="16">
                  <c:v>3.9111705216983116E-2</c:v>
                </c:pt>
                <c:pt idx="17">
                  <c:v>3.7106852295423175E-2</c:v>
                </c:pt>
                <c:pt idx="18">
                  <c:v>3.5279610129790272E-2</c:v>
                </c:pt>
                <c:pt idx="19">
                  <c:v>3.3633614760131318E-2</c:v>
                </c:pt>
                <c:pt idx="20">
                  <c:v>3.2172220777881816E-2</c:v>
                </c:pt>
                <c:pt idx="21">
                  <c:v>3.0898527747016374E-2</c:v>
                </c:pt>
                <c:pt idx="22">
                  <c:v>2.9815409062583481E-2</c:v>
                </c:pt>
                <c:pt idx="23">
                  <c:v>2.8925543042341826E-2</c:v>
                </c:pt>
                <c:pt idx="24">
                  <c:v>2.8231446067328279E-2</c:v>
                </c:pt>
                <c:pt idx="25">
                  <c:v>2.7735507612378616E-2</c:v>
                </c:pt>
                <c:pt idx="26">
                  <c:v>2.7440027037661772E-2</c:v>
                </c:pt>
                <c:pt idx="27">
                  <c:v>2.7347252046463464E-2</c:v>
                </c:pt>
                <c:pt idx="28">
                  <c:v>2.7459418752959739E-2</c:v>
                </c:pt>
                <c:pt idx="29">
                  <c:v>2.7778793345918349E-2</c:v>
                </c:pt>
                <c:pt idx="30">
                  <c:v>2.8307715380535534E-2</c:v>
                </c:pt>
                <c:pt idx="31">
                  <c:v>2.9048642780755671E-2</c:v>
                </c:pt>
                <c:pt idx="32">
                  <c:v>3.0004198688773326E-2</c:v>
                </c:pt>
                <c:pt idx="33">
                  <c:v>3.1177220357589935E-2</c:v>
                </c:pt>
                <c:pt idx="34">
                  <c:v>3.2570810346919082E-2</c:v>
                </c:pt>
                <c:pt idx="35">
                  <c:v>3.4188390353493386E-2</c:v>
                </c:pt>
                <c:pt idx="36">
                  <c:v>3.6033758085183241E-2</c:v>
                </c:pt>
                <c:pt idx="37">
                  <c:v>3.8111147675619038E-2</c:v>
                </c:pt>
                <c:pt idx="38">
                  <c:v>4.0425294234518426E-2</c:v>
                </c:pt>
                <c:pt idx="39">
                  <c:v>4.2981503240868843E-2</c:v>
                </c:pt>
                <c:pt idx="40">
                  <c:v>4.5735292686815025E-2</c:v>
                </c:pt>
                <c:pt idx="41">
                  <c:v>4.8489542705914164E-2</c:v>
                </c:pt>
                <c:pt idx="42">
                  <c:v>5.1195207428844827E-2</c:v>
                </c:pt>
                <c:pt idx="43">
                  <c:v>5.3853065477391854E-2</c:v>
                </c:pt>
                <c:pt idx="44">
                  <c:v>5.6463747768356255E-2</c:v>
                </c:pt>
                <c:pt idx="45">
                  <c:v>5.9027739240644847E-2</c:v>
                </c:pt>
                <c:pt idx="46">
                  <c:v>6.1545380028580565E-2</c:v>
                </c:pt>
                <c:pt idx="47">
                  <c:v>6.4016866110936599E-2</c:v>
                </c:pt>
                <c:pt idx="48">
                  <c:v>6.6442249462974848E-2</c:v>
                </c:pt>
                <c:pt idx="49">
                  <c:v>6.8821437736610563E-2</c:v>
                </c:pt>
                <c:pt idx="50">
                  <c:v>7.1154193492622114E-2</c:v>
                </c:pt>
                <c:pt idx="51">
                  <c:v>7.3440133007501004E-2</c:v>
                </c:pt>
                <c:pt idx="52">
                  <c:v>7.5678724677304118E-2</c:v>
                </c:pt>
                <c:pt idx="53">
                  <c:v>7.7869287040488733E-2</c:v>
                </c:pt>
                <c:pt idx="54">
                  <c:v>8.0010986442180798E-2</c:v>
                </c:pt>
                <c:pt idx="55">
                  <c:v>8.2102834363120561E-2</c:v>
                </c:pt>
                <c:pt idx="56">
                  <c:v>8.414368443774331E-2</c:v>
                </c:pt>
                <c:pt idx="57">
                  <c:v>8.6132229187727866E-2</c:v>
                </c:pt>
                <c:pt idx="58">
                  <c:v>8.8066996499585368E-2</c:v>
                </c:pt>
                <c:pt idx="59">
                  <c:v>8.9946345877707543E-2</c:v>
                </c:pt>
                <c:pt idx="60">
                  <c:v>9.1768464507804612E-2</c:v>
                </c:pt>
                <c:pt idx="61">
                  <c:v>9.3531363169601422E-2</c:v>
                </c:pt>
                <c:pt idx="62">
                  <c:v>9.5232872042414818E-2</c:v>
                </c:pt>
                <c:pt idx="63">
                  <c:v>9.6870636452590989E-2</c:v>
                </c:pt>
                <c:pt idx="64">
                  <c:v>9.8442112617776259E-2</c:v>
                </c:pt>
                <c:pt idx="65">
                  <c:v>9.9944563449881146E-2</c:v>
                </c:pt>
                <c:pt idx="66">
                  <c:v>0.10137505448604847</c:v>
                </c:pt>
                <c:pt idx="67">
                  <c:v>0.10273045002535267</c:v>
                </c:pt>
                <c:pt idx="68">
                  <c:v>0.104007409557945</c:v>
                </c:pt>
                <c:pt idx="69">
                  <c:v>0.10520238458330759</c:v>
                </c:pt>
                <c:pt idx="70">
                  <c:v>0.10631161592485931</c:v>
                </c:pt>
                <c:pt idx="71">
                  <c:v>0.10733113165947199</c:v>
                </c:pt>
                <c:pt idx="72">
                  <c:v>0.10825674579241701</c:v>
                </c:pt>
                <c:pt idx="73">
                  <c:v>0.10908405782082115</c:v>
                </c:pt>
                <c:pt idx="74">
                  <c:v>0.10980845334150041</c:v>
                </c:pt>
                <c:pt idx="75">
                  <c:v>0.11042510587241633</c:v>
                </c:pt>
                <c:pt idx="76">
                  <c:v>0.11092898006992907</c:v>
                </c:pt>
                <c:pt idx="77">
                  <c:v>0.11131483653724</c:v>
                </c:pt>
                <c:pt idx="78">
                  <c:v>0.11157723843149099</c:v>
                </c:pt>
                <c:pt idx="79">
                  <c:v>0.1117105600886696</c:v>
                </c:pt>
                <c:pt idx="80">
                  <c:v>0.11170899789516393</c:v>
                </c:pt>
                <c:pt idx="81">
                  <c:v>0.11156658364291956</c:v>
                </c:pt>
                <c:pt idx="82">
                  <c:v>0.11127720061040053</c:v>
                </c:pt>
                <c:pt idx="83">
                  <c:v>0.11083460261363903</c:v>
                </c:pt>
                <c:pt idx="84">
                  <c:v>0.11023243626959983</c:v>
                </c:pt>
                <c:pt idx="85">
                  <c:v>0.10946426670694936</c:v>
                </c:pt>
                <c:pt idx="86">
                  <c:v>0.10852360694671587</c:v>
                </c:pt>
                <c:pt idx="87">
                  <c:v>0.10740395115544292</c:v>
                </c:pt>
                <c:pt idx="88">
                  <c:v>0.10609881194620734</c:v>
                </c:pt>
                <c:pt idx="89">
                  <c:v>0.10460176186677199</c:v>
                </c:pt>
                <c:pt idx="90">
                  <c:v>0.10293493563061232</c:v>
                </c:pt>
                <c:pt idx="91">
                  <c:v>0.1012082586956046</c:v>
                </c:pt>
                <c:pt idx="92">
                  <c:v>9.9450393014264629E-2</c:v>
                </c:pt>
                <c:pt idx="93">
                  <c:v>9.7662182766311903E-2</c:v>
                </c:pt>
                <c:pt idx="94">
                  <c:v>9.5844533769156373E-2</c:v>
                </c:pt>
                <c:pt idx="95">
                  <c:v>9.3998413041347706E-2</c:v>
                </c:pt>
                <c:pt idx="96">
                  <c:v>9.2124848143993243E-2</c:v>
                </c:pt>
                <c:pt idx="97">
                  <c:v>9.0224926295823557E-2</c:v>
                </c:pt>
                <c:pt idx="98">
                  <c:v>8.8299793258821743E-2</c:v>
                </c:pt>
                <c:pt idx="99">
                  <c:v>8.6350651992752908E-2</c:v>
                </c:pt>
                <c:pt idx="100">
                  <c:v>8.4378761078292314E-2</c:v>
                </c:pt>
                <c:pt idx="101">
                  <c:v>8.2385432910106207E-2</c:v>
                </c:pt>
                <c:pt idx="102">
                  <c:v>8.0372031662692425E-2</c:v>
                </c:pt>
                <c:pt idx="103">
                  <c:v>7.8339971033343503E-2</c:v>
                </c:pt>
                <c:pt idx="104">
                  <c:v>7.629071176834562E-2</c:v>
                </c:pt>
                <c:pt idx="105">
                  <c:v>7.4225758979911391E-2</c:v>
                </c:pt>
                <c:pt idx="106">
                  <c:v>7.2146659263141705E-2</c:v>
                </c:pt>
                <c:pt idx="107">
                  <c:v>7.0054997623663323E-2</c:v>
                </c:pt>
                <c:pt idx="108">
                  <c:v>6.79523942281859E-2</c:v>
                </c:pt>
                <c:pt idx="109">
                  <c:v>6.5840500991614329E-2</c:v>
                </c:pt>
                <c:pt idx="110">
                  <c:v>6.3720998015644126E-2</c:v>
                </c:pt>
                <c:pt idx="111">
                  <c:v>6.1595589895020675E-2</c:v>
                </c:pt>
                <c:pt idx="112">
                  <c:v>5.9466001908723629E-2</c:v>
                </c:pt>
                <c:pt idx="113">
                  <c:v>5.7333976114328979E-2</c:v>
                </c:pt>
                <c:pt idx="114">
                  <c:v>5.5201267364588719E-2</c:v>
                </c:pt>
                <c:pt idx="115">
                  <c:v>5.3069639265952616E-2</c:v>
                </c:pt>
                <c:pt idx="116">
                  <c:v>5.0940860099246879E-2</c:v>
                </c:pt>
                <c:pt idx="117">
                  <c:v>4.8816698723077763E-2</c:v>
                </c:pt>
                <c:pt idx="118">
                  <c:v>4.6698920480621353E-2</c:v>
                </c:pt>
                <c:pt idx="119">
                  <c:v>4.4589283130522954E-2</c:v>
                </c:pt>
                <c:pt idx="120">
                  <c:v>4.2489532822311979E-2</c:v>
                </c:pt>
                <c:pt idx="121">
                  <c:v>4.0401400136516198E-2</c:v>
                </c:pt>
                <c:pt idx="122">
                  <c:v>3.832659620892423E-2</c:v>
                </c:pt>
                <c:pt idx="123">
                  <c:v>3.6266808957910034E-2</c:v>
                </c:pt>
                <c:pt idx="124">
                  <c:v>3.4223699432776158E-2</c:v>
                </c:pt>
                <c:pt idx="125">
                  <c:v>3.2198898300055512E-2</c:v>
                </c:pt>
                <c:pt idx="126">
                  <c:v>3.0194002483685641E-2</c:v>
                </c:pt>
                <c:pt idx="127">
                  <c:v>2.8210571973561572E-2</c:v>
                </c:pt>
                <c:pt idx="128">
                  <c:v>2.6250126815785629E-2</c:v>
                </c:pt>
                <c:pt idx="129">
                  <c:v>2.4314144296380211E-2</c:v>
                </c:pt>
                <c:pt idx="130">
                  <c:v>2.2404056328808677E-2</c:v>
                </c:pt>
                <c:pt idx="131">
                  <c:v>2.0521247054039533E-2</c:v>
                </c:pt>
                <c:pt idx="132">
                  <c:v>1.8667050660403705E-2</c:v>
                </c:pt>
                <c:pt idx="133">
                  <c:v>1.6842749428771567E-2</c:v>
                </c:pt>
                <c:pt idx="134">
                  <c:v>1.5049572007106491E-2</c:v>
                </c:pt>
                <c:pt idx="135">
                  <c:v>1.3288691916852937E-2</c:v>
                </c:pt>
                <c:pt idx="136">
                  <c:v>1.1561226291978463E-2</c:v>
                </c:pt>
                <c:pt idx="137">
                  <c:v>9.868234850207748E-3</c:v>
                </c:pt>
                <c:pt idx="138">
                  <c:v>8.2107190943148407E-3</c:v>
                </c:pt>
                <c:pt idx="139">
                  <c:v>6.5896217402317226E-3</c:v>
                </c:pt>
                <c:pt idx="140">
                  <c:v>5.0058263672392482E-3</c:v>
                </c:pt>
                <c:pt idx="141">
                  <c:v>3.4601572845249905E-3</c:v>
                </c:pt>
                <c:pt idx="142">
                  <c:v>1.9533796071535894E-3</c:v>
                </c:pt>
                <c:pt idx="143">
                  <c:v>4.8619953370021736E-4</c:v>
                </c:pt>
                <c:pt idx="144">
                  <c:v>-9.4073518331461495E-4</c:v>
                </c:pt>
                <c:pt idx="145">
                  <c:v>-2.3268345834570685E-3</c:v>
                </c:pt>
                <c:pt idx="146">
                  <c:v>-3.6715656711505803E-3</c:v>
                </c:pt>
                <c:pt idx="147">
                  <c:v>-4.9744514256933221E-3</c:v>
                </c:pt>
                <c:pt idx="148">
                  <c:v>-6.2350696595992131E-3</c:v>
                </c:pt>
                <c:pt idx="149">
                  <c:v>-7.4530517365800899E-3</c:v>
                </c:pt>
                <c:pt idx="150">
                  <c:v>-8.6280811607364651E-3</c:v>
                </c:pt>
                <c:pt idx="151">
                  <c:v>-9.7598920485731169E-3</c:v>
                </c:pt>
                <c:pt idx="152">
                  <c:v>-1.0848267495482438E-2</c:v>
                </c:pt>
                <c:pt idx="153">
                  <c:v>-1.1893037848299579E-2</c:v>
                </c:pt>
                <c:pt idx="154">
                  <c:v>-1.2894078895301409E-2</c:v>
                </c:pt>
                <c:pt idx="155">
                  <c:v>-1.3851309984847009E-2</c:v>
                </c:pt>
                <c:pt idx="156">
                  <c:v>-1.4764692083508776E-2</c:v>
                </c:pt>
                <c:pt idx="157">
                  <c:v>-1.5634225784226852E-2</c:v>
                </c:pt>
                <c:pt idx="158">
                  <c:v>-1.6459949274585443E-2</c:v>
                </c:pt>
                <c:pt idx="159">
                  <c:v>-1.7241936274827792E-2</c:v>
                </c:pt>
                <c:pt idx="160">
                  <c:v>-1.7980293954813549E-2</c:v>
                </c:pt>
                <c:pt idx="161">
                  <c:v>-1.8675160838445851E-2</c:v>
                </c:pt>
                <c:pt idx="162">
                  <c:v>-1.932670470377679E-2</c:v>
                </c:pt>
                <c:pt idx="163">
                  <c:v>-1.9935120486181672E-2</c:v>
                </c:pt>
                <c:pt idx="164">
                  <c:v>-2.050062819159508E-2</c:v>
                </c:pt>
                <c:pt idx="165">
                  <c:v>-2.1023470826191083E-2</c:v>
                </c:pt>
                <c:pt idx="166">
                  <c:v>-2.1503912348188298E-2</c:v>
                </c:pt>
                <c:pt idx="167">
                  <c:v>-2.1942235647070783E-2</c:v>
                </c:pt>
                <c:pt idx="168">
                  <c:v>-2.2338740554765608E-2</c:v>
                </c:pt>
                <c:pt idx="169">
                  <c:v>-2.2693741892910412E-2</c:v>
                </c:pt>
                <c:pt idx="170">
                  <c:v>-2.3007567559627191E-2</c:v>
                </c:pt>
                <c:pt idx="171">
                  <c:v>-2.3280556658906385E-2</c:v>
                </c:pt>
                <c:pt idx="172">
                  <c:v>-2.3513057674975024E-2</c:v>
                </c:pt>
                <c:pt idx="173">
                  <c:v>-2.3705426693699457E-2</c:v>
                </c:pt>
                <c:pt idx="174">
                  <c:v>-2.3858025672498166E-2</c:v>
                </c:pt>
                <c:pt idx="175">
                  <c:v>-2.3971220759897098E-2</c:v>
                </c:pt>
                <c:pt idx="176">
                  <c:v>-2.4045380665338116E-2</c:v>
                </c:pt>
                <c:pt idx="177">
                  <c:v>-2.4080875079520381E-2</c:v>
                </c:pt>
                <c:pt idx="178">
                  <c:v>-2.4078073145185831E-2</c:v>
                </c:pt>
                <c:pt idx="179">
                  <c:v>-2.4037341977879094E-2</c:v>
                </c:pt>
                <c:pt idx="180">
                  <c:v>-2.3959045235902525E-2</c:v>
                </c:pt>
                <c:pt idx="181">
                  <c:v>-2.3843541738421618E-2</c:v>
                </c:pt>
                <c:pt idx="182">
                  <c:v>-2.3691184130313011E-2</c:v>
                </c:pt>
                <c:pt idx="183">
                  <c:v>-2.3502317592209665E-2</c:v>
                </c:pt>
                <c:pt idx="184">
                  <c:v>-2.3277278593865861E-2</c:v>
                </c:pt>
                <c:pt idx="185">
                  <c:v>-2.3016393688733656E-2</c:v>
                </c:pt>
                <c:pt idx="186">
                  <c:v>-2.2719978347558133E-2</c:v>
                </c:pt>
                <c:pt idx="187">
                  <c:v>-2.2388335828505648E-2</c:v>
                </c:pt>
                <c:pt idx="188">
                  <c:v>-2.2021756081136122E-2</c:v>
                </c:pt>
                <c:pt idx="189">
                  <c:v>-2.1620514681551486E-2</c:v>
                </c:pt>
                <c:pt idx="190">
                  <c:v>-2.1184871795666114E-2</c:v>
                </c:pt>
                <c:pt idx="191">
                  <c:v>-2.0715071167578241E-2</c:v>
                </c:pt>
                <c:pt idx="192">
                  <c:v>-2.0211339129851669E-2</c:v>
                </c:pt>
                <c:pt idx="193">
                  <c:v>-1.9673883632286001E-2</c:v>
                </c:pt>
                <c:pt idx="194">
                  <c:v>-1.9102893285789242E-2</c:v>
                </c:pt>
                <c:pt idx="195">
                  <c:v>-1.8498536417760073E-2</c:v>
                </c:pt>
                <c:pt idx="196">
                  <c:v>-1.7860960135206185E-2</c:v>
                </c:pt>
                <c:pt idx="197">
                  <c:v>-1.7190289391828296E-2</c:v>
                </c:pt>
                <c:pt idx="198">
                  <c:v>-1.6486626055128614E-2</c:v>
                </c:pt>
                <c:pt idx="199">
                  <c:v>-1.5750047969358191E-2</c:v>
                </c:pt>
                <c:pt idx="200">
                  <c:v>-1.4987889888575587E-2</c:v>
                </c:pt>
                <c:pt idx="201">
                  <c:v>-1.4229227509009254E-2</c:v>
                </c:pt>
                <c:pt idx="202">
                  <c:v>-1.3481140925091038E-2</c:v>
                </c:pt>
                <c:pt idx="203">
                  <c:v>-1.2743414576301501E-2</c:v>
                </c:pt>
                <c:pt idx="204">
                  <c:v>-1.2015840709338307E-2</c:v>
                </c:pt>
                <c:pt idx="205">
                  <c:v>-1.1298219103876688E-2</c:v>
                </c:pt>
                <c:pt idx="206">
                  <c:v>-1.0590356811399486E-2</c:v>
                </c:pt>
                <c:pt idx="207">
                  <c:v>-9.8920679064483357E-3</c:v>
                </c:pt>
                <c:pt idx="208">
                  <c:v>-9.2031732495799577E-3</c:v>
                </c:pt>
                <c:pt idx="209">
                  <c:v>-8.5235002615079332E-3</c:v>
                </c:pt>
                <c:pt idx="210">
                  <c:v>-7.8528827077716246E-3</c:v>
                </c:pt>
                <c:pt idx="211">
                  <c:v>-7.1911604934548155E-3</c:v>
                </c:pt>
                <c:pt idx="212">
                  <c:v>-6.5381794674123266E-3</c:v>
                </c:pt>
                <c:pt idx="213">
                  <c:v>-5.893791235538264E-3</c:v>
                </c:pt>
                <c:pt idx="214">
                  <c:v>-5.2578529826163099E-3</c:v>
                </c:pt>
                <c:pt idx="215">
                  <c:v>-4.6302273023467906E-3</c:v>
                </c:pt>
                <c:pt idx="216">
                  <c:v>-4.0107820351097927E-3</c:v>
                </c:pt>
                <c:pt idx="217">
                  <c:v>-3.3993901131323463E-3</c:v>
                </c:pt>
                <c:pt idx="218">
                  <c:v>-2.7959294126511259E-3</c:v>
                </c:pt>
                <c:pt idx="219">
                  <c:v>-2.2002826127875651E-3</c:v>
                </c:pt>
                <c:pt idx="220">
                  <c:v>-1.6123370607456825E-3</c:v>
                </c:pt>
                <c:pt idx="221">
                  <c:v>-1.0319846431072607E-3</c:v>
                </c:pt>
                <c:pt idx="222">
                  <c:v>-4.5912166286021143E-4</c:v>
                </c:pt>
                <c:pt idx="223">
                  <c:v>1.0635127804192583E-4</c:v>
                </c:pt>
                <c:pt idx="224">
                  <c:v>6.645293909213107E-4</c:v>
                </c:pt>
                <c:pt idx="225">
                  <c:v>1.2155038075744966E-3</c:v>
                </c:pt>
                <c:pt idx="226">
                  <c:v>1.7593616827626696E-3</c:v>
                </c:pt>
                <c:pt idx="227">
                  <c:v>2.2961862921122241E-3</c:v>
                </c:pt>
                <c:pt idx="228">
                  <c:v>2.8260571257198871E-3</c:v>
                </c:pt>
                <c:pt idx="229">
                  <c:v>3.3490499776100491E-3</c:v>
                </c:pt>
                <c:pt idx="230">
                  <c:v>3.8652370312596833E-3</c:v>
                </c:pt>
                <c:pt idx="231">
                  <c:v>4.3746869413440678E-3</c:v>
                </c:pt>
                <c:pt idx="232">
                  <c:v>4.8774649119186914E-3</c:v>
                </c:pt>
                <c:pt idx="233">
                  <c:v>5.3736327711705681E-3</c:v>
                </c:pt>
                <c:pt idx="234">
                  <c:v>5.8632490428855155E-3</c:v>
                </c:pt>
                <c:pt idx="235">
                  <c:v>6.3463690148179083E-3</c:v>
                </c:pt>
                <c:pt idx="236">
                  <c:v>6.823044804085035E-3</c:v>
                </c:pt>
                <c:pt idx="237">
                  <c:v>7.2933254197015207E-3</c:v>
                </c:pt>
                <c:pt idx="238">
                  <c:v>7.7572568224492109E-3</c:v>
                </c:pt>
                <c:pt idx="239">
                  <c:v>8.2148819821291578E-3</c:v>
                </c:pt>
                <c:pt idx="240">
                  <c:v>8.6662409323622226E-3</c:v>
                </c:pt>
                <c:pt idx="241">
                  <c:v>9.1113708230759847E-3</c:v>
                </c:pt>
                <c:pt idx="242">
                  <c:v>9.5503059707090256E-3</c:v>
                </c:pt>
                <c:pt idx="243">
                  <c:v>9.9830779063479723E-3</c:v>
                </c:pt>
                <c:pt idx="244">
                  <c:v>1.0409715421781781E-2</c:v>
                </c:pt>
                <c:pt idx="245">
                  <c:v>1.0830244613699703E-2</c:v>
                </c:pt>
                <c:pt idx="246">
                  <c:v>1.1244688926010778E-2</c:v>
                </c:pt>
                <c:pt idx="247">
                  <c:v>1.1653069190462441E-2</c:v>
                </c:pt>
                <c:pt idx="248">
                  <c:v>1.205540366560936E-2</c:v>
                </c:pt>
                <c:pt idx="249">
                  <c:v>1.245170807421685E-2</c:v>
                </c:pt>
                <c:pt idx="250">
                  <c:v>1.2841995639234311E-2</c:v>
                </c:pt>
                <c:pt idx="251">
                  <c:v>1.3226277118327613E-2</c:v>
                </c:pt>
                <c:pt idx="252">
                  <c:v>1.3604560837148035E-2</c:v>
                </c:pt>
                <c:pt idx="253">
                  <c:v>1.3976852721373303E-2</c:v>
                </c:pt>
                <c:pt idx="254">
                  <c:v>1.4343156327567349E-2</c:v>
                </c:pt>
                <c:pt idx="255">
                  <c:v>1.4703472872998682E-2</c:v>
                </c:pt>
                <c:pt idx="256">
                  <c:v>1.5057801264455115E-2</c:v>
                </c:pt>
                <c:pt idx="257">
                  <c:v>1.5406138126092598E-2</c:v>
                </c:pt>
                <c:pt idx="258">
                  <c:v>1.5748477826493575E-2</c:v>
                </c:pt>
                <c:pt idx="259">
                  <c:v>1.6084812504863814E-2</c:v>
                </c:pt>
                <c:pt idx="260">
                  <c:v>1.6415132096574182E-2</c:v>
                </c:pt>
                <c:pt idx="261">
                  <c:v>1.6739424358000781E-2</c:v>
                </c:pt>
                <c:pt idx="262">
                  <c:v>1.7057674890823306E-2</c:v>
                </c:pt>
                <c:pt idx="263">
                  <c:v>1.736986716578379E-2</c:v>
                </c:pt>
                <c:pt idx="264">
                  <c:v>1.7675982545990204E-2</c:v>
                </c:pt>
                <c:pt idx="265">
                  <c:v>1.7976000309851435E-2</c:v>
                </c:pt>
                <c:pt idx="266">
                  <c:v>1.826989767367922E-2</c:v>
                </c:pt>
                <c:pt idx="267">
                  <c:v>1.8557649814056901E-2</c:v>
                </c:pt>
                <c:pt idx="268">
                  <c:v>1.8839229889972841E-2</c:v>
                </c:pt>
                <c:pt idx="269">
                  <c:v>1.9114609064871675E-2</c:v>
                </c:pt>
                <c:pt idx="270">
                  <c:v>1.9383756528627841E-2</c:v>
                </c:pt>
                <c:pt idx="271">
                  <c:v>1.9646639519512454E-2</c:v>
                </c:pt>
                <c:pt idx="272">
                  <c:v>1.9903223346244552E-2</c:v>
                </c:pt>
                <c:pt idx="273">
                  <c:v>2.0153471410148938E-2</c:v>
                </c:pt>
                <c:pt idx="274">
                  <c:v>2.0397345227536043E-2</c:v>
                </c:pt>
                <c:pt idx="275">
                  <c:v>2.0634804452332716E-2</c:v>
                </c:pt>
                <c:pt idx="276">
                  <c:v>2.0865806899014998E-2</c:v>
                </c:pt>
                <c:pt idx="277">
                  <c:v>2.109030856597386E-2</c:v>
                </c:pt>
                <c:pt idx="278">
                  <c:v>2.1308263659307301E-2</c:v>
                </c:pt>
                <c:pt idx="279">
                  <c:v>2.1519624617127558E-2</c:v>
                </c:pt>
                <c:pt idx="280">
                  <c:v>2.1724342134490062E-2</c:v>
                </c:pt>
                <c:pt idx="281">
                  <c:v>2.1922365188935221E-2</c:v>
                </c:pt>
                <c:pt idx="282">
                  <c:v>2.2113641066787388E-2</c:v>
                </c:pt>
                <c:pt idx="283">
                  <c:v>2.229811539021322E-2</c:v>
                </c:pt>
                <c:pt idx="284">
                  <c:v>2.247573214514377E-2</c:v>
                </c:pt>
                <c:pt idx="285">
                  <c:v>2.2646433710129209E-2</c:v>
                </c:pt>
                <c:pt idx="286">
                  <c:v>2.2810160886174945E-2</c:v>
                </c:pt>
                <c:pt idx="287">
                  <c:v>2.2966852927623578E-2</c:v>
                </c:pt>
                <c:pt idx="288">
                  <c:v>2.3116447574195956E-2</c:v>
                </c:pt>
                <c:pt idx="289">
                  <c:v>2.3258881084197939E-2</c:v>
                </c:pt>
                <c:pt idx="290">
                  <c:v>2.339408826900391E-2</c:v>
                </c:pt>
                <c:pt idx="291">
                  <c:v>2.3522002528872599E-2</c:v>
                </c:pt>
                <c:pt idx="292">
                  <c:v>2.3642555890163949E-2</c:v>
                </c:pt>
                <c:pt idx="293">
                  <c:v>2.3755679044025976E-2</c:v>
                </c:pt>
                <c:pt idx="294">
                  <c:v>2.3861301386624782E-2</c:v>
                </c:pt>
                <c:pt idx="295">
                  <c:v>2.3959351060980009E-2</c:v>
                </c:pt>
                <c:pt idx="296">
                  <c:v>2.4049755000470008E-2</c:v>
                </c:pt>
                <c:pt idx="297">
                  <c:v>2.413243897409122E-2</c:v>
                </c:pt>
                <c:pt idx="298">
                  <c:v>2.4207327633531606E-2</c:v>
                </c:pt>
                <c:pt idx="299">
                  <c:v>2.4274344562095974E-2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287296"/>
        <c:axId val="471289216"/>
      </c:scatterChart>
      <c:valAx>
        <c:axId val="471287296"/>
        <c:scaling>
          <c:orientation val="minMax"/>
          <c:max val="3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>
                    <a:latin typeface="+mn-lt"/>
                  </a:defRPr>
                </a:pPr>
                <a:r>
                  <a:rPr lang="en-US" sz="1400">
                    <a:latin typeface="+mn-lt"/>
                  </a:rPr>
                  <a:t>Term (Years)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1289216"/>
        <c:crosses val="autoZero"/>
        <c:crossBetween val="midCat"/>
      </c:valAx>
      <c:valAx>
        <c:axId val="471289216"/>
        <c:scaling>
          <c:orientation val="minMax"/>
          <c:max val="0.12000000000000001"/>
          <c:min val="-4.0000000000000008E-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+mn-lt"/>
                  </a:defRPr>
                </a:pPr>
                <a:r>
                  <a:rPr lang="en-US" sz="1400">
                    <a:latin typeface="+mn-lt"/>
                  </a:rPr>
                  <a:t>Forward</a:t>
                </a:r>
                <a:r>
                  <a:rPr lang="en-US" sz="1400" baseline="0">
                    <a:latin typeface="+mn-lt"/>
                  </a:rPr>
                  <a:t> Rate </a:t>
                </a:r>
                <a:endParaRPr lang="en-US" sz="1400">
                  <a:latin typeface="+mn-lt"/>
                </a:endParaRPr>
              </a:p>
            </c:rich>
          </c:tx>
          <c:overlay val="0"/>
        </c:title>
        <c:numFmt formatCode="0.0000%" sourceLinked="1"/>
        <c:majorTickMark val="out"/>
        <c:minorTickMark val="none"/>
        <c:tickLblPos val="nextTo"/>
        <c:crossAx val="4712872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3182532017177682"/>
          <c:y val="3.2453632478632477E-2"/>
          <c:w val="0.25269719143734892"/>
          <c:h val="0.10938618453040165"/>
        </c:manualLayout>
      </c:layout>
      <c:overlay val="1"/>
      <c:txPr>
        <a:bodyPr/>
        <a:lstStyle/>
        <a:p>
          <a:pPr>
            <a:defRPr sz="1100">
              <a:latin typeface="+mn-lt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'ImpicitFRA-MarketFRA (slide 31)'!$AC$5</c:f>
              <c:strCache>
                <c:ptCount val="1"/>
                <c:pt idx="0">
                  <c:v>Implicit FRA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'ImpicitFRA-MarketFRA (slide 31)'!$Q$6:$Q$464</c:f>
              <c:numCache>
                <c:formatCode>ddd\,\ dd\-mmm\-yyyy</c:formatCode>
                <c:ptCount val="459"/>
                <c:pt idx="0">
                  <c:v>41838</c:v>
                </c:pt>
                <c:pt idx="1">
                  <c:v>41831</c:v>
                </c:pt>
                <c:pt idx="2">
                  <c:v>41824</c:v>
                </c:pt>
                <c:pt idx="3">
                  <c:v>41817</c:v>
                </c:pt>
                <c:pt idx="4">
                  <c:v>41810</c:v>
                </c:pt>
                <c:pt idx="5">
                  <c:v>41803</c:v>
                </c:pt>
                <c:pt idx="6">
                  <c:v>41796</c:v>
                </c:pt>
                <c:pt idx="7">
                  <c:v>41789</c:v>
                </c:pt>
                <c:pt idx="8">
                  <c:v>41782</c:v>
                </c:pt>
                <c:pt idx="9">
                  <c:v>41775</c:v>
                </c:pt>
                <c:pt idx="10">
                  <c:v>41768</c:v>
                </c:pt>
                <c:pt idx="11">
                  <c:v>41761</c:v>
                </c:pt>
                <c:pt idx="12">
                  <c:v>41754</c:v>
                </c:pt>
                <c:pt idx="13">
                  <c:v>41747</c:v>
                </c:pt>
                <c:pt idx="14">
                  <c:v>41740</c:v>
                </c:pt>
                <c:pt idx="15">
                  <c:v>41733</c:v>
                </c:pt>
                <c:pt idx="16">
                  <c:v>41726</c:v>
                </c:pt>
                <c:pt idx="17">
                  <c:v>41719</c:v>
                </c:pt>
                <c:pt idx="18">
                  <c:v>41712</c:v>
                </c:pt>
                <c:pt idx="19">
                  <c:v>41705</c:v>
                </c:pt>
                <c:pt idx="20">
                  <c:v>41698</c:v>
                </c:pt>
                <c:pt idx="21">
                  <c:v>41691</c:v>
                </c:pt>
                <c:pt idx="22">
                  <c:v>41684</c:v>
                </c:pt>
                <c:pt idx="23">
                  <c:v>41677</c:v>
                </c:pt>
                <c:pt idx="24">
                  <c:v>41670</c:v>
                </c:pt>
                <c:pt idx="25">
                  <c:v>41663</c:v>
                </c:pt>
                <c:pt idx="26">
                  <c:v>41656</c:v>
                </c:pt>
                <c:pt idx="27">
                  <c:v>41649</c:v>
                </c:pt>
                <c:pt idx="28">
                  <c:v>41642</c:v>
                </c:pt>
                <c:pt idx="29">
                  <c:v>41635</c:v>
                </c:pt>
                <c:pt idx="30">
                  <c:v>41628</c:v>
                </c:pt>
                <c:pt idx="31">
                  <c:v>41621</c:v>
                </c:pt>
                <c:pt idx="32">
                  <c:v>41614</c:v>
                </c:pt>
                <c:pt idx="33">
                  <c:v>41607</c:v>
                </c:pt>
                <c:pt idx="34">
                  <c:v>41600</c:v>
                </c:pt>
                <c:pt idx="35">
                  <c:v>41593</c:v>
                </c:pt>
                <c:pt idx="36">
                  <c:v>41586</c:v>
                </c:pt>
                <c:pt idx="37">
                  <c:v>41579</c:v>
                </c:pt>
                <c:pt idx="38">
                  <c:v>41572</c:v>
                </c:pt>
                <c:pt idx="39">
                  <c:v>41565</c:v>
                </c:pt>
                <c:pt idx="40">
                  <c:v>41558</c:v>
                </c:pt>
                <c:pt idx="41">
                  <c:v>41551</c:v>
                </c:pt>
                <c:pt idx="42">
                  <c:v>41544</c:v>
                </c:pt>
                <c:pt idx="43">
                  <c:v>41537</c:v>
                </c:pt>
                <c:pt idx="44">
                  <c:v>41530</c:v>
                </c:pt>
                <c:pt idx="45">
                  <c:v>41523</c:v>
                </c:pt>
                <c:pt idx="46">
                  <c:v>41516</c:v>
                </c:pt>
                <c:pt idx="47">
                  <c:v>41509</c:v>
                </c:pt>
                <c:pt idx="48">
                  <c:v>41502</c:v>
                </c:pt>
                <c:pt idx="49">
                  <c:v>41495</c:v>
                </c:pt>
                <c:pt idx="50">
                  <c:v>41488</c:v>
                </c:pt>
                <c:pt idx="51">
                  <c:v>41481</c:v>
                </c:pt>
                <c:pt idx="52">
                  <c:v>41474</c:v>
                </c:pt>
                <c:pt idx="53">
                  <c:v>41467</c:v>
                </c:pt>
                <c:pt idx="54">
                  <c:v>41460</c:v>
                </c:pt>
                <c:pt idx="55">
                  <c:v>41453</c:v>
                </c:pt>
                <c:pt idx="56">
                  <c:v>41446</c:v>
                </c:pt>
                <c:pt idx="57">
                  <c:v>41439</c:v>
                </c:pt>
                <c:pt idx="58">
                  <c:v>41432</c:v>
                </c:pt>
                <c:pt idx="59">
                  <c:v>41425</c:v>
                </c:pt>
                <c:pt idx="60">
                  <c:v>41418</c:v>
                </c:pt>
                <c:pt idx="61">
                  <c:v>41411</c:v>
                </c:pt>
                <c:pt idx="62">
                  <c:v>41404</c:v>
                </c:pt>
                <c:pt idx="63">
                  <c:v>41397</c:v>
                </c:pt>
                <c:pt idx="64">
                  <c:v>41390</c:v>
                </c:pt>
                <c:pt idx="65">
                  <c:v>41383</c:v>
                </c:pt>
                <c:pt idx="66">
                  <c:v>41376</c:v>
                </c:pt>
                <c:pt idx="67">
                  <c:v>41369</c:v>
                </c:pt>
                <c:pt idx="68">
                  <c:v>41362</c:v>
                </c:pt>
                <c:pt idx="69">
                  <c:v>41355</c:v>
                </c:pt>
                <c:pt idx="70">
                  <c:v>41348</c:v>
                </c:pt>
                <c:pt idx="71">
                  <c:v>41341</c:v>
                </c:pt>
                <c:pt idx="72">
                  <c:v>41334</c:v>
                </c:pt>
                <c:pt idx="73">
                  <c:v>41327</c:v>
                </c:pt>
                <c:pt idx="74">
                  <c:v>41320</c:v>
                </c:pt>
                <c:pt idx="75">
                  <c:v>41313</c:v>
                </c:pt>
                <c:pt idx="76">
                  <c:v>41306</c:v>
                </c:pt>
                <c:pt idx="77">
                  <c:v>41299</c:v>
                </c:pt>
                <c:pt idx="78">
                  <c:v>41292</c:v>
                </c:pt>
                <c:pt idx="79">
                  <c:v>41285</c:v>
                </c:pt>
                <c:pt idx="80">
                  <c:v>41278</c:v>
                </c:pt>
                <c:pt idx="81">
                  <c:v>41271</c:v>
                </c:pt>
                <c:pt idx="82">
                  <c:v>41264</c:v>
                </c:pt>
                <c:pt idx="83">
                  <c:v>41257</c:v>
                </c:pt>
                <c:pt idx="84">
                  <c:v>41250</c:v>
                </c:pt>
                <c:pt idx="85">
                  <c:v>41243</c:v>
                </c:pt>
                <c:pt idx="86">
                  <c:v>41236</c:v>
                </c:pt>
                <c:pt idx="87">
                  <c:v>41229</c:v>
                </c:pt>
                <c:pt idx="88">
                  <c:v>41222</c:v>
                </c:pt>
                <c:pt idx="89">
                  <c:v>41215</c:v>
                </c:pt>
                <c:pt idx="90">
                  <c:v>41208</c:v>
                </c:pt>
                <c:pt idx="91">
                  <c:v>41201</c:v>
                </c:pt>
                <c:pt idx="92">
                  <c:v>41194</c:v>
                </c:pt>
                <c:pt idx="93">
                  <c:v>41187</c:v>
                </c:pt>
                <c:pt idx="94">
                  <c:v>41180</c:v>
                </c:pt>
                <c:pt idx="95">
                  <c:v>41173</c:v>
                </c:pt>
                <c:pt idx="96">
                  <c:v>41166</c:v>
                </c:pt>
                <c:pt idx="97">
                  <c:v>41159</c:v>
                </c:pt>
                <c:pt idx="98">
                  <c:v>41152</c:v>
                </c:pt>
                <c:pt idx="99">
                  <c:v>41145</c:v>
                </c:pt>
                <c:pt idx="100">
                  <c:v>41138</c:v>
                </c:pt>
                <c:pt idx="101">
                  <c:v>41131</c:v>
                </c:pt>
                <c:pt idx="102">
                  <c:v>41124</c:v>
                </c:pt>
                <c:pt idx="103">
                  <c:v>41117</c:v>
                </c:pt>
                <c:pt idx="104">
                  <c:v>41110</c:v>
                </c:pt>
                <c:pt idx="105">
                  <c:v>41103</c:v>
                </c:pt>
                <c:pt idx="106">
                  <c:v>41096</c:v>
                </c:pt>
                <c:pt idx="107">
                  <c:v>41089</c:v>
                </c:pt>
                <c:pt idx="108">
                  <c:v>41082</c:v>
                </c:pt>
                <c:pt idx="109">
                  <c:v>41075</c:v>
                </c:pt>
                <c:pt idx="110">
                  <c:v>41068</c:v>
                </c:pt>
                <c:pt idx="111">
                  <c:v>41061</c:v>
                </c:pt>
                <c:pt idx="112">
                  <c:v>41054</c:v>
                </c:pt>
                <c:pt idx="113">
                  <c:v>41047</c:v>
                </c:pt>
                <c:pt idx="114">
                  <c:v>41040</c:v>
                </c:pt>
                <c:pt idx="115">
                  <c:v>41033</c:v>
                </c:pt>
                <c:pt idx="116">
                  <c:v>41026</c:v>
                </c:pt>
                <c:pt idx="117">
                  <c:v>41019</c:v>
                </c:pt>
                <c:pt idx="118">
                  <c:v>41012</c:v>
                </c:pt>
                <c:pt idx="119">
                  <c:v>41005</c:v>
                </c:pt>
                <c:pt idx="120">
                  <c:v>40998</c:v>
                </c:pt>
                <c:pt idx="121">
                  <c:v>40991</c:v>
                </c:pt>
                <c:pt idx="122">
                  <c:v>40984</c:v>
                </c:pt>
                <c:pt idx="123">
                  <c:v>40977</c:v>
                </c:pt>
                <c:pt idx="124">
                  <c:v>40970</c:v>
                </c:pt>
                <c:pt idx="125">
                  <c:v>40963</c:v>
                </c:pt>
                <c:pt idx="126">
                  <c:v>40956</c:v>
                </c:pt>
                <c:pt idx="127">
                  <c:v>40949</c:v>
                </c:pt>
                <c:pt idx="128">
                  <c:v>40942</c:v>
                </c:pt>
                <c:pt idx="129">
                  <c:v>40935</c:v>
                </c:pt>
                <c:pt idx="130">
                  <c:v>40928</c:v>
                </c:pt>
                <c:pt idx="131">
                  <c:v>40921</c:v>
                </c:pt>
                <c:pt idx="132">
                  <c:v>40914</c:v>
                </c:pt>
                <c:pt idx="133">
                  <c:v>40907</c:v>
                </c:pt>
                <c:pt idx="134">
                  <c:v>40900</c:v>
                </c:pt>
                <c:pt idx="135">
                  <c:v>40893</c:v>
                </c:pt>
                <c:pt idx="136">
                  <c:v>40886</c:v>
                </c:pt>
                <c:pt idx="137">
                  <c:v>40879</c:v>
                </c:pt>
                <c:pt idx="138">
                  <c:v>40872</c:v>
                </c:pt>
                <c:pt idx="139">
                  <c:v>40865</c:v>
                </c:pt>
                <c:pt idx="140">
                  <c:v>40858</c:v>
                </c:pt>
                <c:pt idx="141">
                  <c:v>40851</c:v>
                </c:pt>
                <c:pt idx="142">
                  <c:v>40844</c:v>
                </c:pt>
                <c:pt idx="143">
                  <c:v>40837</c:v>
                </c:pt>
                <c:pt idx="144">
                  <c:v>40830</c:v>
                </c:pt>
                <c:pt idx="145">
                  <c:v>40823</c:v>
                </c:pt>
                <c:pt idx="146">
                  <c:v>40816</c:v>
                </c:pt>
                <c:pt idx="147">
                  <c:v>40809</c:v>
                </c:pt>
                <c:pt idx="148">
                  <c:v>40802</c:v>
                </c:pt>
                <c:pt idx="149">
                  <c:v>40795</c:v>
                </c:pt>
                <c:pt idx="150">
                  <c:v>40788</c:v>
                </c:pt>
                <c:pt idx="151">
                  <c:v>40781</c:v>
                </c:pt>
                <c:pt idx="152">
                  <c:v>40774</c:v>
                </c:pt>
                <c:pt idx="153">
                  <c:v>40767</c:v>
                </c:pt>
                <c:pt idx="154">
                  <c:v>40760</c:v>
                </c:pt>
                <c:pt idx="155">
                  <c:v>40753</c:v>
                </c:pt>
                <c:pt idx="156">
                  <c:v>40746</c:v>
                </c:pt>
                <c:pt idx="157">
                  <c:v>40739</c:v>
                </c:pt>
                <c:pt idx="158">
                  <c:v>40732</c:v>
                </c:pt>
                <c:pt idx="159">
                  <c:v>40725</c:v>
                </c:pt>
                <c:pt idx="160">
                  <c:v>40718</c:v>
                </c:pt>
                <c:pt idx="161">
                  <c:v>40711</c:v>
                </c:pt>
                <c:pt idx="162">
                  <c:v>40704</c:v>
                </c:pt>
                <c:pt idx="163">
                  <c:v>40697</c:v>
                </c:pt>
                <c:pt idx="164">
                  <c:v>40690</c:v>
                </c:pt>
                <c:pt idx="165">
                  <c:v>40683</c:v>
                </c:pt>
                <c:pt idx="166">
                  <c:v>40676</c:v>
                </c:pt>
                <c:pt idx="167">
                  <c:v>40669</c:v>
                </c:pt>
                <c:pt idx="168">
                  <c:v>40662</c:v>
                </c:pt>
                <c:pt idx="169">
                  <c:v>40655</c:v>
                </c:pt>
                <c:pt idx="170">
                  <c:v>40648</c:v>
                </c:pt>
                <c:pt idx="171">
                  <c:v>40641</c:v>
                </c:pt>
                <c:pt idx="172">
                  <c:v>40634</c:v>
                </c:pt>
                <c:pt idx="173">
                  <c:v>40627</c:v>
                </c:pt>
                <c:pt idx="174">
                  <c:v>40620</c:v>
                </c:pt>
                <c:pt idx="175">
                  <c:v>40613</c:v>
                </c:pt>
                <c:pt idx="176">
                  <c:v>40606</c:v>
                </c:pt>
                <c:pt idx="177">
                  <c:v>40599</c:v>
                </c:pt>
                <c:pt idx="178">
                  <c:v>40592</c:v>
                </c:pt>
                <c:pt idx="179">
                  <c:v>40585</c:v>
                </c:pt>
                <c:pt idx="180">
                  <c:v>40578</c:v>
                </c:pt>
                <c:pt idx="181">
                  <c:v>40571</c:v>
                </c:pt>
                <c:pt idx="182">
                  <c:v>40564</c:v>
                </c:pt>
                <c:pt idx="183">
                  <c:v>40557</c:v>
                </c:pt>
                <c:pt idx="184">
                  <c:v>40550</c:v>
                </c:pt>
                <c:pt idx="185">
                  <c:v>40543</c:v>
                </c:pt>
                <c:pt idx="186">
                  <c:v>40536</c:v>
                </c:pt>
                <c:pt idx="187">
                  <c:v>40529</c:v>
                </c:pt>
                <c:pt idx="188">
                  <c:v>40522</c:v>
                </c:pt>
                <c:pt idx="189">
                  <c:v>40515</c:v>
                </c:pt>
                <c:pt idx="190">
                  <c:v>40508</c:v>
                </c:pt>
                <c:pt idx="191">
                  <c:v>40501</c:v>
                </c:pt>
                <c:pt idx="192">
                  <c:v>40494</c:v>
                </c:pt>
                <c:pt idx="193">
                  <c:v>40487</c:v>
                </c:pt>
                <c:pt idx="194">
                  <c:v>40480</c:v>
                </c:pt>
                <c:pt idx="195">
                  <c:v>40473</c:v>
                </c:pt>
                <c:pt idx="196">
                  <c:v>40466</c:v>
                </c:pt>
                <c:pt idx="197">
                  <c:v>40459</c:v>
                </c:pt>
                <c:pt idx="198">
                  <c:v>40452</c:v>
                </c:pt>
                <c:pt idx="199">
                  <c:v>40445</c:v>
                </c:pt>
                <c:pt idx="200">
                  <c:v>40438</c:v>
                </c:pt>
                <c:pt idx="201">
                  <c:v>40431</c:v>
                </c:pt>
                <c:pt idx="202">
                  <c:v>40424</c:v>
                </c:pt>
                <c:pt idx="203">
                  <c:v>40417</c:v>
                </c:pt>
                <c:pt idx="204">
                  <c:v>40410</c:v>
                </c:pt>
                <c:pt idx="205">
                  <c:v>40403</c:v>
                </c:pt>
                <c:pt idx="206">
                  <c:v>40396</c:v>
                </c:pt>
                <c:pt idx="207">
                  <c:v>40389</c:v>
                </c:pt>
                <c:pt idx="208">
                  <c:v>40382</c:v>
                </c:pt>
                <c:pt idx="209">
                  <c:v>40375</c:v>
                </c:pt>
                <c:pt idx="210">
                  <c:v>40368</c:v>
                </c:pt>
                <c:pt idx="211">
                  <c:v>40361</c:v>
                </c:pt>
                <c:pt idx="212">
                  <c:v>40354</c:v>
                </c:pt>
                <c:pt idx="213">
                  <c:v>40347</c:v>
                </c:pt>
                <c:pt idx="214">
                  <c:v>40340</c:v>
                </c:pt>
                <c:pt idx="215">
                  <c:v>40333</c:v>
                </c:pt>
                <c:pt idx="216">
                  <c:v>40326</c:v>
                </c:pt>
                <c:pt idx="217">
                  <c:v>40319</c:v>
                </c:pt>
                <c:pt idx="218">
                  <c:v>40312</c:v>
                </c:pt>
                <c:pt idx="219">
                  <c:v>40305</c:v>
                </c:pt>
                <c:pt idx="220">
                  <c:v>40298</c:v>
                </c:pt>
                <c:pt idx="221">
                  <c:v>40291</c:v>
                </c:pt>
                <c:pt idx="222">
                  <c:v>40284</c:v>
                </c:pt>
                <c:pt idx="223">
                  <c:v>40277</c:v>
                </c:pt>
                <c:pt idx="224">
                  <c:v>40270</c:v>
                </c:pt>
                <c:pt idx="225">
                  <c:v>40263</c:v>
                </c:pt>
                <c:pt idx="226">
                  <c:v>40256</c:v>
                </c:pt>
                <c:pt idx="227">
                  <c:v>40249</c:v>
                </c:pt>
                <c:pt idx="228">
                  <c:v>40242</c:v>
                </c:pt>
                <c:pt idx="229">
                  <c:v>40235</c:v>
                </c:pt>
                <c:pt idx="230">
                  <c:v>40228</c:v>
                </c:pt>
                <c:pt idx="231">
                  <c:v>40221</c:v>
                </c:pt>
                <c:pt idx="232">
                  <c:v>40214</c:v>
                </c:pt>
                <c:pt idx="233">
                  <c:v>40207</c:v>
                </c:pt>
                <c:pt idx="234">
                  <c:v>40200</c:v>
                </c:pt>
                <c:pt idx="235">
                  <c:v>40193</c:v>
                </c:pt>
                <c:pt idx="236">
                  <c:v>40186</c:v>
                </c:pt>
                <c:pt idx="237">
                  <c:v>40179</c:v>
                </c:pt>
                <c:pt idx="238">
                  <c:v>40172</c:v>
                </c:pt>
                <c:pt idx="239">
                  <c:v>40165</c:v>
                </c:pt>
                <c:pt idx="240">
                  <c:v>40158</c:v>
                </c:pt>
                <c:pt idx="241">
                  <c:v>40151</c:v>
                </c:pt>
                <c:pt idx="242">
                  <c:v>40144</c:v>
                </c:pt>
                <c:pt idx="243">
                  <c:v>40137</c:v>
                </c:pt>
                <c:pt idx="244">
                  <c:v>40130</c:v>
                </c:pt>
                <c:pt idx="245">
                  <c:v>40123</c:v>
                </c:pt>
                <c:pt idx="246">
                  <c:v>40116</c:v>
                </c:pt>
                <c:pt idx="247">
                  <c:v>40109</c:v>
                </c:pt>
                <c:pt idx="248">
                  <c:v>40102</c:v>
                </c:pt>
                <c:pt idx="249">
                  <c:v>40095</c:v>
                </c:pt>
                <c:pt idx="250">
                  <c:v>40088</c:v>
                </c:pt>
                <c:pt idx="251">
                  <c:v>40081</c:v>
                </c:pt>
                <c:pt idx="252">
                  <c:v>40074</c:v>
                </c:pt>
                <c:pt idx="253">
                  <c:v>40067</c:v>
                </c:pt>
                <c:pt idx="254">
                  <c:v>40060</c:v>
                </c:pt>
                <c:pt idx="255">
                  <c:v>40053</c:v>
                </c:pt>
                <c:pt idx="256">
                  <c:v>40046</c:v>
                </c:pt>
                <c:pt idx="257">
                  <c:v>40039</c:v>
                </c:pt>
                <c:pt idx="258">
                  <c:v>40032</c:v>
                </c:pt>
                <c:pt idx="259">
                  <c:v>40025</c:v>
                </c:pt>
                <c:pt idx="260">
                  <c:v>40018</c:v>
                </c:pt>
                <c:pt idx="261">
                  <c:v>40011</c:v>
                </c:pt>
                <c:pt idx="262">
                  <c:v>40004</c:v>
                </c:pt>
                <c:pt idx="263">
                  <c:v>39997</c:v>
                </c:pt>
                <c:pt idx="264">
                  <c:v>39990</c:v>
                </c:pt>
                <c:pt idx="265">
                  <c:v>39983</c:v>
                </c:pt>
                <c:pt idx="266">
                  <c:v>39976</c:v>
                </c:pt>
                <c:pt idx="267">
                  <c:v>39969</c:v>
                </c:pt>
                <c:pt idx="268">
                  <c:v>39962</c:v>
                </c:pt>
                <c:pt idx="269">
                  <c:v>39955</c:v>
                </c:pt>
                <c:pt idx="270">
                  <c:v>39948</c:v>
                </c:pt>
                <c:pt idx="271">
                  <c:v>39941</c:v>
                </c:pt>
                <c:pt idx="272">
                  <c:v>39934</c:v>
                </c:pt>
                <c:pt idx="273">
                  <c:v>39927</c:v>
                </c:pt>
                <c:pt idx="274">
                  <c:v>39920</c:v>
                </c:pt>
                <c:pt idx="275">
                  <c:v>39913</c:v>
                </c:pt>
                <c:pt idx="276">
                  <c:v>39906</c:v>
                </c:pt>
                <c:pt idx="277">
                  <c:v>39899</c:v>
                </c:pt>
                <c:pt idx="278">
                  <c:v>39892</c:v>
                </c:pt>
                <c:pt idx="279">
                  <c:v>39885</c:v>
                </c:pt>
                <c:pt idx="280">
                  <c:v>39878</c:v>
                </c:pt>
                <c:pt idx="281">
                  <c:v>39871</c:v>
                </c:pt>
                <c:pt idx="282">
                  <c:v>39864</c:v>
                </c:pt>
                <c:pt idx="283">
                  <c:v>39857</c:v>
                </c:pt>
                <c:pt idx="284">
                  <c:v>39850</c:v>
                </c:pt>
                <c:pt idx="285">
                  <c:v>39843</c:v>
                </c:pt>
                <c:pt idx="286">
                  <c:v>39836</c:v>
                </c:pt>
                <c:pt idx="287">
                  <c:v>39829</c:v>
                </c:pt>
                <c:pt idx="288">
                  <c:v>39822</c:v>
                </c:pt>
                <c:pt idx="289">
                  <c:v>39815</c:v>
                </c:pt>
                <c:pt idx="290">
                  <c:v>39808</c:v>
                </c:pt>
                <c:pt idx="291">
                  <c:v>39801</c:v>
                </c:pt>
                <c:pt idx="292">
                  <c:v>39794</c:v>
                </c:pt>
                <c:pt idx="293">
                  <c:v>39787</c:v>
                </c:pt>
                <c:pt idx="294">
                  <c:v>39780</c:v>
                </c:pt>
                <c:pt idx="295">
                  <c:v>39773</c:v>
                </c:pt>
                <c:pt idx="296">
                  <c:v>39766</c:v>
                </c:pt>
                <c:pt idx="297">
                  <c:v>39759</c:v>
                </c:pt>
                <c:pt idx="298">
                  <c:v>39752</c:v>
                </c:pt>
                <c:pt idx="299">
                  <c:v>39745</c:v>
                </c:pt>
                <c:pt idx="300">
                  <c:v>39738</c:v>
                </c:pt>
                <c:pt idx="301">
                  <c:v>39731</c:v>
                </c:pt>
                <c:pt idx="302">
                  <c:v>39724</c:v>
                </c:pt>
                <c:pt idx="303">
                  <c:v>39717</c:v>
                </c:pt>
                <c:pt idx="304">
                  <c:v>39710</c:v>
                </c:pt>
                <c:pt idx="305">
                  <c:v>39703</c:v>
                </c:pt>
                <c:pt idx="306">
                  <c:v>39696</c:v>
                </c:pt>
                <c:pt idx="307">
                  <c:v>39689</c:v>
                </c:pt>
                <c:pt idx="308">
                  <c:v>39682</c:v>
                </c:pt>
                <c:pt idx="309">
                  <c:v>39675</c:v>
                </c:pt>
                <c:pt idx="310">
                  <c:v>39668</c:v>
                </c:pt>
                <c:pt idx="311">
                  <c:v>39661</c:v>
                </c:pt>
                <c:pt idx="312">
                  <c:v>39654</c:v>
                </c:pt>
                <c:pt idx="313">
                  <c:v>39647</c:v>
                </c:pt>
                <c:pt idx="314">
                  <c:v>39640</c:v>
                </c:pt>
                <c:pt idx="315">
                  <c:v>39633</c:v>
                </c:pt>
                <c:pt idx="316">
                  <c:v>39626</c:v>
                </c:pt>
                <c:pt idx="317">
                  <c:v>39619</c:v>
                </c:pt>
                <c:pt idx="318">
                  <c:v>39612</c:v>
                </c:pt>
                <c:pt idx="319">
                  <c:v>39605</c:v>
                </c:pt>
                <c:pt idx="320">
                  <c:v>39598</c:v>
                </c:pt>
                <c:pt idx="321">
                  <c:v>39591</c:v>
                </c:pt>
                <c:pt idx="322">
                  <c:v>39584</c:v>
                </c:pt>
                <c:pt idx="323">
                  <c:v>39577</c:v>
                </c:pt>
                <c:pt idx="324">
                  <c:v>39570</c:v>
                </c:pt>
                <c:pt idx="325">
                  <c:v>39563</c:v>
                </c:pt>
                <c:pt idx="326">
                  <c:v>39556</c:v>
                </c:pt>
                <c:pt idx="327">
                  <c:v>39549</c:v>
                </c:pt>
                <c:pt idx="328">
                  <c:v>39542</c:v>
                </c:pt>
                <c:pt idx="329">
                  <c:v>39535</c:v>
                </c:pt>
                <c:pt idx="330">
                  <c:v>39528</c:v>
                </c:pt>
                <c:pt idx="331">
                  <c:v>39521</c:v>
                </c:pt>
                <c:pt idx="332">
                  <c:v>39514</c:v>
                </c:pt>
                <c:pt idx="333">
                  <c:v>39507</c:v>
                </c:pt>
                <c:pt idx="334">
                  <c:v>39500</c:v>
                </c:pt>
                <c:pt idx="335">
                  <c:v>39493</c:v>
                </c:pt>
                <c:pt idx="336">
                  <c:v>39486</c:v>
                </c:pt>
                <c:pt idx="337">
                  <c:v>39479</c:v>
                </c:pt>
                <c:pt idx="338">
                  <c:v>39472</c:v>
                </c:pt>
                <c:pt idx="339">
                  <c:v>39465</c:v>
                </c:pt>
                <c:pt idx="340">
                  <c:v>39458</c:v>
                </c:pt>
                <c:pt idx="341">
                  <c:v>39451</c:v>
                </c:pt>
                <c:pt idx="342">
                  <c:v>39444</c:v>
                </c:pt>
                <c:pt idx="343">
                  <c:v>39437</c:v>
                </c:pt>
                <c:pt idx="344">
                  <c:v>39430</c:v>
                </c:pt>
                <c:pt idx="345">
                  <c:v>39423</c:v>
                </c:pt>
                <c:pt idx="346">
                  <c:v>39416</c:v>
                </c:pt>
                <c:pt idx="347">
                  <c:v>39409</c:v>
                </c:pt>
                <c:pt idx="348">
                  <c:v>39402</c:v>
                </c:pt>
                <c:pt idx="349">
                  <c:v>39395</c:v>
                </c:pt>
                <c:pt idx="350">
                  <c:v>39388</c:v>
                </c:pt>
                <c:pt idx="351">
                  <c:v>39381</c:v>
                </c:pt>
                <c:pt idx="352">
                  <c:v>39374</c:v>
                </c:pt>
                <c:pt idx="353">
                  <c:v>39367</c:v>
                </c:pt>
                <c:pt idx="354">
                  <c:v>39360</c:v>
                </c:pt>
                <c:pt idx="355">
                  <c:v>39353</c:v>
                </c:pt>
                <c:pt idx="356">
                  <c:v>39346</c:v>
                </c:pt>
                <c:pt idx="357">
                  <c:v>39339</c:v>
                </c:pt>
                <c:pt idx="358">
                  <c:v>39332</c:v>
                </c:pt>
                <c:pt idx="359">
                  <c:v>39325</c:v>
                </c:pt>
                <c:pt idx="360">
                  <c:v>39318</c:v>
                </c:pt>
                <c:pt idx="361">
                  <c:v>39311</c:v>
                </c:pt>
                <c:pt idx="362">
                  <c:v>39304</c:v>
                </c:pt>
                <c:pt idx="363">
                  <c:v>39297</c:v>
                </c:pt>
                <c:pt idx="364">
                  <c:v>39290</c:v>
                </c:pt>
                <c:pt idx="365">
                  <c:v>39283</c:v>
                </c:pt>
                <c:pt idx="366">
                  <c:v>39276</c:v>
                </c:pt>
                <c:pt idx="367">
                  <c:v>39269</c:v>
                </c:pt>
                <c:pt idx="368">
                  <c:v>39262</c:v>
                </c:pt>
                <c:pt idx="369">
                  <c:v>39255</c:v>
                </c:pt>
                <c:pt idx="370">
                  <c:v>39248</c:v>
                </c:pt>
                <c:pt idx="371">
                  <c:v>39241</c:v>
                </c:pt>
                <c:pt idx="372">
                  <c:v>39234</c:v>
                </c:pt>
                <c:pt idx="373">
                  <c:v>39227</c:v>
                </c:pt>
                <c:pt idx="374">
                  <c:v>39220</c:v>
                </c:pt>
                <c:pt idx="375">
                  <c:v>39213</c:v>
                </c:pt>
                <c:pt idx="376">
                  <c:v>39206</c:v>
                </c:pt>
                <c:pt idx="377">
                  <c:v>39199</c:v>
                </c:pt>
                <c:pt idx="378">
                  <c:v>39192</c:v>
                </c:pt>
                <c:pt idx="379">
                  <c:v>39185</c:v>
                </c:pt>
                <c:pt idx="380">
                  <c:v>39178</c:v>
                </c:pt>
                <c:pt idx="381">
                  <c:v>39171</c:v>
                </c:pt>
                <c:pt idx="382">
                  <c:v>39164</c:v>
                </c:pt>
                <c:pt idx="383">
                  <c:v>39157</c:v>
                </c:pt>
                <c:pt idx="384">
                  <c:v>39150</c:v>
                </c:pt>
                <c:pt idx="385">
                  <c:v>39143</c:v>
                </c:pt>
                <c:pt idx="386">
                  <c:v>39136</c:v>
                </c:pt>
                <c:pt idx="387">
                  <c:v>39129</c:v>
                </c:pt>
                <c:pt idx="388">
                  <c:v>39122</c:v>
                </c:pt>
                <c:pt idx="389">
                  <c:v>39115</c:v>
                </c:pt>
                <c:pt idx="390">
                  <c:v>39108</c:v>
                </c:pt>
                <c:pt idx="391">
                  <c:v>39101</c:v>
                </c:pt>
                <c:pt idx="392">
                  <c:v>39094</c:v>
                </c:pt>
                <c:pt idx="393">
                  <c:v>39087</c:v>
                </c:pt>
                <c:pt idx="394">
                  <c:v>39080</c:v>
                </c:pt>
                <c:pt idx="395">
                  <c:v>39073</c:v>
                </c:pt>
                <c:pt idx="396">
                  <c:v>39066</c:v>
                </c:pt>
                <c:pt idx="397">
                  <c:v>39059</c:v>
                </c:pt>
                <c:pt idx="398">
                  <c:v>39052</c:v>
                </c:pt>
                <c:pt idx="399">
                  <c:v>39045</c:v>
                </c:pt>
                <c:pt idx="400">
                  <c:v>39038</c:v>
                </c:pt>
                <c:pt idx="401">
                  <c:v>39031</c:v>
                </c:pt>
                <c:pt idx="402">
                  <c:v>39024</c:v>
                </c:pt>
                <c:pt idx="403">
                  <c:v>39017</c:v>
                </c:pt>
                <c:pt idx="404">
                  <c:v>39010</c:v>
                </c:pt>
                <c:pt idx="405">
                  <c:v>39003</c:v>
                </c:pt>
                <c:pt idx="406">
                  <c:v>38996</c:v>
                </c:pt>
                <c:pt idx="407">
                  <c:v>38989</c:v>
                </c:pt>
                <c:pt idx="408">
                  <c:v>38982</c:v>
                </c:pt>
                <c:pt idx="409">
                  <c:v>38975</c:v>
                </c:pt>
                <c:pt idx="410">
                  <c:v>38968</c:v>
                </c:pt>
                <c:pt idx="411">
                  <c:v>38961</c:v>
                </c:pt>
                <c:pt idx="412">
                  <c:v>38954</c:v>
                </c:pt>
                <c:pt idx="413">
                  <c:v>38947</c:v>
                </c:pt>
                <c:pt idx="414">
                  <c:v>38940</c:v>
                </c:pt>
                <c:pt idx="415">
                  <c:v>38933</c:v>
                </c:pt>
                <c:pt idx="416">
                  <c:v>38926</c:v>
                </c:pt>
                <c:pt idx="417">
                  <c:v>38919</c:v>
                </c:pt>
                <c:pt idx="418">
                  <c:v>38912</c:v>
                </c:pt>
                <c:pt idx="419">
                  <c:v>38905</c:v>
                </c:pt>
                <c:pt idx="420">
                  <c:v>38898</c:v>
                </c:pt>
                <c:pt idx="421">
                  <c:v>38891</c:v>
                </c:pt>
                <c:pt idx="422">
                  <c:v>38884</c:v>
                </c:pt>
                <c:pt idx="423">
                  <c:v>38877</c:v>
                </c:pt>
                <c:pt idx="424">
                  <c:v>38870</c:v>
                </c:pt>
                <c:pt idx="425">
                  <c:v>38863</c:v>
                </c:pt>
                <c:pt idx="426">
                  <c:v>38856</c:v>
                </c:pt>
                <c:pt idx="427">
                  <c:v>38849</c:v>
                </c:pt>
                <c:pt idx="428">
                  <c:v>38842</c:v>
                </c:pt>
                <c:pt idx="429">
                  <c:v>38835</c:v>
                </c:pt>
                <c:pt idx="430">
                  <c:v>38828</c:v>
                </c:pt>
                <c:pt idx="431">
                  <c:v>38821</c:v>
                </c:pt>
                <c:pt idx="432">
                  <c:v>38814</c:v>
                </c:pt>
                <c:pt idx="433">
                  <c:v>38807</c:v>
                </c:pt>
                <c:pt idx="434">
                  <c:v>38800</c:v>
                </c:pt>
                <c:pt idx="435">
                  <c:v>38793</c:v>
                </c:pt>
                <c:pt idx="436">
                  <c:v>38786</c:v>
                </c:pt>
                <c:pt idx="437">
                  <c:v>38779</c:v>
                </c:pt>
                <c:pt idx="438">
                  <c:v>38772</c:v>
                </c:pt>
                <c:pt idx="439">
                  <c:v>38765</c:v>
                </c:pt>
                <c:pt idx="440">
                  <c:v>38758</c:v>
                </c:pt>
                <c:pt idx="441">
                  <c:v>38751</c:v>
                </c:pt>
                <c:pt idx="442">
                  <c:v>38744</c:v>
                </c:pt>
                <c:pt idx="443">
                  <c:v>38737</c:v>
                </c:pt>
                <c:pt idx="444">
                  <c:v>38730</c:v>
                </c:pt>
                <c:pt idx="445">
                  <c:v>38723</c:v>
                </c:pt>
                <c:pt idx="446">
                  <c:v>38716</c:v>
                </c:pt>
                <c:pt idx="447">
                  <c:v>38709</c:v>
                </c:pt>
                <c:pt idx="448">
                  <c:v>38702</c:v>
                </c:pt>
                <c:pt idx="449">
                  <c:v>38695</c:v>
                </c:pt>
                <c:pt idx="450">
                  <c:v>38688</c:v>
                </c:pt>
                <c:pt idx="451">
                  <c:v>38681</c:v>
                </c:pt>
                <c:pt idx="452">
                  <c:v>38674</c:v>
                </c:pt>
                <c:pt idx="453">
                  <c:v>38667</c:v>
                </c:pt>
                <c:pt idx="454">
                  <c:v>38660</c:v>
                </c:pt>
                <c:pt idx="455">
                  <c:v>38653</c:v>
                </c:pt>
                <c:pt idx="456">
                  <c:v>38646</c:v>
                </c:pt>
                <c:pt idx="457">
                  <c:v>38639</c:v>
                </c:pt>
                <c:pt idx="458">
                  <c:v>38632</c:v>
                </c:pt>
              </c:numCache>
            </c:numRef>
          </c:xVal>
          <c:yVal>
            <c:numRef>
              <c:f>'ImpicitFRA-MarketFRA (slide 31)'!$AC$6:$AC$464</c:f>
              <c:numCache>
                <c:formatCode>0.0000%</c:formatCode>
                <c:ptCount val="459"/>
                <c:pt idx="0">
                  <c:v>4.0732966919780214E-3</c:v>
                </c:pt>
                <c:pt idx="1">
                  <c:v>4.1036265779120871E-3</c:v>
                </c:pt>
                <c:pt idx="2">
                  <c:v>4.0526374649450551E-3</c:v>
                </c:pt>
                <c:pt idx="3">
                  <c:v>4.0216483919780213E-3</c:v>
                </c:pt>
                <c:pt idx="4">
                  <c:v>4.0309889199999999E-3</c:v>
                </c:pt>
                <c:pt idx="5">
                  <c:v>4.2103298029670319E-3</c:v>
                </c:pt>
                <c:pt idx="6">
                  <c:v>4.4996702906593394E-3</c:v>
                </c:pt>
                <c:pt idx="7">
                  <c:v>4.8300003999999994E-3</c:v>
                </c:pt>
                <c:pt idx="8">
                  <c:v>4.9793403947252738E-3</c:v>
                </c:pt>
                <c:pt idx="9">
                  <c:v>5.0503297026373616E-3</c:v>
                </c:pt>
                <c:pt idx="10">
                  <c:v>5.2913186109890108E-3</c:v>
                </c:pt>
                <c:pt idx="11">
                  <c:v>5.4132968769230764E-3</c:v>
                </c:pt>
                <c:pt idx="12">
                  <c:v>5.3884039226595737E-3</c:v>
                </c:pt>
                <c:pt idx="13">
                  <c:v>5.2087232974468078E-3</c:v>
                </c:pt>
                <c:pt idx="14">
                  <c:v>5.2480850782978712E-3</c:v>
                </c:pt>
                <c:pt idx="15">
                  <c:v>5.2574466491489358E-3</c:v>
                </c:pt>
                <c:pt idx="16">
                  <c:v>5.2142857952747245E-3</c:v>
                </c:pt>
                <c:pt idx="17">
                  <c:v>5.2846153846153824E-3</c:v>
                </c:pt>
                <c:pt idx="18">
                  <c:v>5.042637362637362E-3</c:v>
                </c:pt>
                <c:pt idx="19">
                  <c:v>5.0026373626373619E-3</c:v>
                </c:pt>
                <c:pt idx="20">
                  <c:v>4.8199999999999996E-3</c:v>
                </c:pt>
                <c:pt idx="21">
                  <c:v>4.7783695652173913E-3</c:v>
                </c:pt>
                <c:pt idx="22">
                  <c:v>4.8177173913043483E-3</c:v>
                </c:pt>
                <c:pt idx="23">
                  <c:v>4.8773913043478273E-3</c:v>
                </c:pt>
                <c:pt idx="24">
                  <c:v>4.9273913043478262E-3</c:v>
                </c:pt>
                <c:pt idx="25">
                  <c:v>5.0089010989010996E-3</c:v>
                </c:pt>
                <c:pt idx="26">
                  <c:v>5.1283516483516482E-3</c:v>
                </c:pt>
                <c:pt idx="27">
                  <c:v>4.9681318681318682E-3</c:v>
                </c:pt>
                <c:pt idx="28">
                  <c:v>4.8089010989010991E-3</c:v>
                </c:pt>
                <c:pt idx="29">
                  <c:v>4.8884782608695663E-3</c:v>
                </c:pt>
                <c:pt idx="30">
                  <c:v>4.8191304347826088E-3</c:v>
                </c:pt>
                <c:pt idx="31">
                  <c:v>4.7586956521739133E-3</c:v>
                </c:pt>
                <c:pt idx="32">
                  <c:v>4.39891304347826E-3</c:v>
                </c:pt>
                <c:pt idx="33">
                  <c:v>4.2599999999999999E-3</c:v>
                </c:pt>
                <c:pt idx="34">
                  <c:v>4.2688505747126432E-3</c:v>
                </c:pt>
                <c:pt idx="35">
                  <c:v>4.2604597701149417E-3</c:v>
                </c:pt>
                <c:pt idx="36">
                  <c:v>4.3960919540229878E-3</c:v>
                </c:pt>
                <c:pt idx="37">
                  <c:v>4.6384090909090915E-3</c:v>
                </c:pt>
                <c:pt idx="38">
                  <c:v>4.699772727272726E-3</c:v>
                </c:pt>
                <c:pt idx="39">
                  <c:v>4.5650000000000013E-3</c:v>
                </c:pt>
                <c:pt idx="40">
                  <c:v>4.6070454545454548E-3</c:v>
                </c:pt>
                <c:pt idx="41">
                  <c:v>4.5870454545454556E-3</c:v>
                </c:pt>
                <c:pt idx="42">
                  <c:v>4.5326666666666675E-3</c:v>
                </c:pt>
                <c:pt idx="43">
                  <c:v>4.502666666666667E-3</c:v>
                </c:pt>
                <c:pt idx="44">
                  <c:v>4.623222222222223E-3</c:v>
                </c:pt>
                <c:pt idx="45">
                  <c:v>4.6432222222222205E-3</c:v>
                </c:pt>
                <c:pt idx="46">
                  <c:v>4.6200000000000008E-3</c:v>
                </c:pt>
                <c:pt idx="47">
                  <c:v>4.6692307692307693E-3</c:v>
                </c:pt>
                <c:pt idx="48">
                  <c:v>4.6182417582417571E-3</c:v>
                </c:pt>
                <c:pt idx="49">
                  <c:v>4.5875824175824181E-3</c:v>
                </c:pt>
                <c:pt idx="50">
                  <c:v>4.5772527472527471E-3</c:v>
                </c:pt>
                <c:pt idx="51">
                  <c:v>4.6385714285714277E-3</c:v>
                </c:pt>
                <c:pt idx="52">
                  <c:v>4.4362637362637368E-3</c:v>
                </c:pt>
                <c:pt idx="53">
                  <c:v>4.4565934065934057E-3</c:v>
                </c:pt>
                <c:pt idx="54">
                  <c:v>4.4672527472527481E-3</c:v>
                </c:pt>
                <c:pt idx="55">
                  <c:v>4.5454347826086967E-3</c:v>
                </c:pt>
                <c:pt idx="56">
                  <c:v>4.5385714285714283E-3</c:v>
                </c:pt>
                <c:pt idx="57">
                  <c:v>4.3262637362637361E-3</c:v>
                </c:pt>
                <c:pt idx="58">
                  <c:v>4.1646153846153847E-3</c:v>
                </c:pt>
                <c:pt idx="59">
                  <c:v>3.96E-3</c:v>
                </c:pt>
                <c:pt idx="60">
                  <c:v>3.9109890109890102E-3</c:v>
                </c:pt>
                <c:pt idx="61">
                  <c:v>3.9719780219780211E-3</c:v>
                </c:pt>
                <c:pt idx="62">
                  <c:v>4.0629670329670317E-3</c:v>
                </c:pt>
                <c:pt idx="63">
                  <c:v>4.0632967032967022E-3</c:v>
                </c:pt>
                <c:pt idx="64">
                  <c:v>4.2545744680851059E-3</c:v>
                </c:pt>
                <c:pt idx="65">
                  <c:v>4.3236170212765952E-3</c:v>
                </c:pt>
                <c:pt idx="66">
                  <c:v>4.402659574468084E-3</c:v>
                </c:pt>
                <c:pt idx="67">
                  <c:v>4.3829787234042549E-3</c:v>
                </c:pt>
                <c:pt idx="68">
                  <c:v>4.5504255319148926E-3</c:v>
                </c:pt>
                <c:pt idx="69">
                  <c:v>4.6708791208791203E-3</c:v>
                </c:pt>
                <c:pt idx="70">
                  <c:v>4.5202197802197809E-3</c:v>
                </c:pt>
                <c:pt idx="71">
                  <c:v>4.5105494505494502E-3</c:v>
                </c:pt>
                <c:pt idx="72">
                  <c:v>4.5402197802197801E-3</c:v>
                </c:pt>
                <c:pt idx="73">
                  <c:v>4.8163043478260869E-3</c:v>
                </c:pt>
                <c:pt idx="74">
                  <c:v>4.9649999999999998E-3</c:v>
                </c:pt>
                <c:pt idx="75">
                  <c:v>5.122717391304348E-3</c:v>
                </c:pt>
                <c:pt idx="76">
                  <c:v>5.2439560439560447E-3</c:v>
                </c:pt>
                <c:pt idx="77">
                  <c:v>4.9643956043956038E-3</c:v>
                </c:pt>
                <c:pt idx="78">
                  <c:v>4.9143956043956041E-3</c:v>
                </c:pt>
                <c:pt idx="79">
                  <c:v>4.6550549450549454E-3</c:v>
                </c:pt>
                <c:pt idx="80">
                  <c:v>4.5553846153846148E-3</c:v>
                </c:pt>
                <c:pt idx="81">
                  <c:v>4.5108695652173909E-3</c:v>
                </c:pt>
                <c:pt idx="82">
                  <c:v>4.4908695652173918E-3</c:v>
                </c:pt>
                <c:pt idx="83">
                  <c:v>4.4513043478260871E-3</c:v>
                </c:pt>
                <c:pt idx="84">
                  <c:v>4.6989130434782608E-3</c:v>
                </c:pt>
                <c:pt idx="85">
                  <c:v>4.9367391304347827E-3</c:v>
                </c:pt>
                <c:pt idx="86">
                  <c:v>5.2495402298850568E-3</c:v>
                </c:pt>
                <c:pt idx="87">
                  <c:v>5.3427586206896537E-3</c:v>
                </c:pt>
                <c:pt idx="88">
                  <c:v>5.5291954022988503E-3</c:v>
                </c:pt>
                <c:pt idx="89">
                  <c:v>5.8812643678160916E-3</c:v>
                </c:pt>
                <c:pt idx="90">
                  <c:v>6.0643181818181811E-3</c:v>
                </c:pt>
                <c:pt idx="91">
                  <c:v>6.1970454545454559E-3</c:v>
                </c:pt>
                <c:pt idx="92">
                  <c:v>6.3397727272727269E-3</c:v>
                </c:pt>
                <c:pt idx="93">
                  <c:v>6.4931818181818181E-3</c:v>
                </c:pt>
                <c:pt idx="94">
                  <c:v>6.7145977011494242E-3</c:v>
                </c:pt>
                <c:pt idx="95">
                  <c:v>6.885444444444444E-3</c:v>
                </c:pt>
                <c:pt idx="96">
                  <c:v>7.2663333333333338E-3</c:v>
                </c:pt>
                <c:pt idx="97">
                  <c:v>7.6777777777777782E-3</c:v>
                </c:pt>
                <c:pt idx="98">
                  <c:v>7.9887777777777787E-3</c:v>
                </c:pt>
                <c:pt idx="99">
                  <c:v>8.4186813186813165E-3</c:v>
                </c:pt>
                <c:pt idx="100">
                  <c:v>8.8899999999999986E-3</c:v>
                </c:pt>
                <c:pt idx="101">
                  <c:v>9.1816483516483499E-3</c:v>
                </c:pt>
                <c:pt idx="102">
                  <c:v>9.5236263736263732E-3</c:v>
                </c:pt>
                <c:pt idx="103">
                  <c:v>9.9032967032966993E-3</c:v>
                </c:pt>
                <c:pt idx="104">
                  <c:v>1.0283626373626373E-2</c:v>
                </c:pt>
                <c:pt idx="105">
                  <c:v>1.057263736263736E-2</c:v>
                </c:pt>
                <c:pt idx="106">
                  <c:v>1.1222967032967029E-2</c:v>
                </c:pt>
                <c:pt idx="107">
                  <c:v>1.1981595744680849E-2</c:v>
                </c:pt>
                <c:pt idx="108">
                  <c:v>1.211032967032967E-2</c:v>
                </c:pt>
                <c:pt idx="109">
                  <c:v>1.2251318681318677E-2</c:v>
                </c:pt>
                <c:pt idx="110">
                  <c:v>1.2240989010989007E-2</c:v>
                </c:pt>
                <c:pt idx="111">
                  <c:v>1.2301648351648349E-2</c:v>
                </c:pt>
                <c:pt idx="112">
                  <c:v>1.2462637362637358E-2</c:v>
                </c:pt>
                <c:pt idx="113">
                  <c:v>1.2694945054945053E-2</c:v>
                </c:pt>
                <c:pt idx="114">
                  <c:v>1.2734615384615379E-2</c:v>
                </c:pt>
                <c:pt idx="115">
                  <c:v>1.2824945054945055E-2</c:v>
                </c:pt>
                <c:pt idx="116">
                  <c:v>1.2896808510638293E-2</c:v>
                </c:pt>
                <c:pt idx="117">
                  <c:v>1.3145851063829784E-2</c:v>
                </c:pt>
                <c:pt idx="118">
                  <c:v>1.333585106382979E-2</c:v>
                </c:pt>
                <c:pt idx="119">
                  <c:v>1.3524893617021276E-2</c:v>
                </c:pt>
                <c:pt idx="120">
                  <c:v>1.379E-2</c:v>
                </c:pt>
                <c:pt idx="121">
                  <c:v>1.4260219780219779E-2</c:v>
                </c:pt>
                <c:pt idx="122">
                  <c:v>1.4730549450549446E-2</c:v>
                </c:pt>
                <c:pt idx="123">
                  <c:v>1.5221868131868132E-2</c:v>
                </c:pt>
                <c:pt idx="124">
                  <c:v>1.570087912087912E-2</c:v>
                </c:pt>
                <c:pt idx="125">
                  <c:v>1.589586956521739E-2</c:v>
                </c:pt>
                <c:pt idx="126">
                  <c:v>1.6255217391304345E-2</c:v>
                </c:pt>
                <c:pt idx="127">
                  <c:v>1.6604347826086954E-2</c:v>
                </c:pt>
                <c:pt idx="128">
                  <c:v>1.6836086956521737E-2</c:v>
                </c:pt>
                <c:pt idx="129">
                  <c:v>1.7280000000000004E-2</c:v>
                </c:pt>
                <c:pt idx="130">
                  <c:v>1.7600000000000005E-2</c:v>
                </c:pt>
                <c:pt idx="131">
                  <c:v>1.7969999999999996E-2</c:v>
                </c:pt>
                <c:pt idx="132">
                  <c:v>1.8570114942528734E-2</c:v>
                </c:pt>
                <c:pt idx="133">
                  <c:v>1.8780000000000002E-2</c:v>
                </c:pt>
                <c:pt idx="134">
                  <c:v>1.903893617021276E-2</c:v>
                </c:pt>
                <c:pt idx="135">
                  <c:v>1.9090212765957446E-2</c:v>
                </c:pt>
                <c:pt idx="136">
                  <c:v>1.9054042553191489E-2</c:v>
                </c:pt>
                <c:pt idx="137">
                  <c:v>1.9216595744680851E-2</c:v>
                </c:pt>
                <c:pt idx="138">
                  <c:v>1.9506818181818181E-2</c:v>
                </c:pt>
                <c:pt idx="139">
                  <c:v>1.9386136363636359E-2</c:v>
                </c:pt>
                <c:pt idx="140">
                  <c:v>1.9294090909090907E-2</c:v>
                </c:pt>
                <c:pt idx="141">
                  <c:v>1.9285227272727273E-2</c:v>
                </c:pt>
                <c:pt idx="142">
                  <c:v>2.0006263736263734E-2</c:v>
                </c:pt>
                <c:pt idx="143">
                  <c:v>1.991593406593406E-2</c:v>
                </c:pt>
                <c:pt idx="144">
                  <c:v>1.9866923076923074E-2</c:v>
                </c:pt>
                <c:pt idx="145">
                  <c:v>1.9683260869565219E-2</c:v>
                </c:pt>
                <c:pt idx="146">
                  <c:v>1.9519999999999996E-2</c:v>
                </c:pt>
                <c:pt idx="147">
                  <c:v>1.9330000000000003E-2</c:v>
                </c:pt>
                <c:pt idx="148">
                  <c:v>1.9370000000000002E-2</c:v>
                </c:pt>
                <c:pt idx="149">
                  <c:v>1.9259999999999999E-2</c:v>
                </c:pt>
                <c:pt idx="150">
                  <c:v>1.9470000000000001E-2</c:v>
                </c:pt>
                <c:pt idx="151">
                  <c:v>1.9547252747252743E-2</c:v>
                </c:pt>
                <c:pt idx="152">
                  <c:v>1.9334945054945051E-2</c:v>
                </c:pt>
                <c:pt idx="153">
                  <c:v>1.9314285714285707E-2</c:v>
                </c:pt>
                <c:pt idx="154">
                  <c:v>1.9705934065934062E-2</c:v>
                </c:pt>
                <c:pt idx="155">
                  <c:v>2.0376086956521745E-2</c:v>
                </c:pt>
                <c:pt idx="156">
                  <c:v>2.0440219780219773E-2</c:v>
                </c:pt>
                <c:pt idx="157">
                  <c:v>2.0267912087912086E-2</c:v>
                </c:pt>
                <c:pt idx="158">
                  <c:v>2.0768461538461534E-2</c:v>
                </c:pt>
                <c:pt idx="159">
                  <c:v>2.0459450549450545E-2</c:v>
                </c:pt>
                <c:pt idx="160">
                  <c:v>2.0152391304347823E-2</c:v>
                </c:pt>
                <c:pt idx="161">
                  <c:v>2.0244725274725272E-2</c:v>
                </c:pt>
                <c:pt idx="162">
                  <c:v>2.0179010989010985E-2</c:v>
                </c:pt>
                <c:pt idx="163">
                  <c:v>2.0052307692307692E-2</c:v>
                </c:pt>
                <c:pt idx="164">
                  <c:v>1.9951648351648348E-2</c:v>
                </c:pt>
                <c:pt idx="165">
                  <c:v>2.0143956043956038E-2</c:v>
                </c:pt>
                <c:pt idx="166">
                  <c:v>1.990164835164835E-2</c:v>
                </c:pt>
                <c:pt idx="167">
                  <c:v>1.9963626373626375E-2</c:v>
                </c:pt>
                <c:pt idx="168">
                  <c:v>1.9557446808510636E-2</c:v>
                </c:pt>
                <c:pt idx="169">
                  <c:v>1.9444574468085105E-2</c:v>
                </c:pt>
                <c:pt idx="170">
                  <c:v>1.9204574468085104E-2</c:v>
                </c:pt>
                <c:pt idx="171">
                  <c:v>1.8942659574468081E-2</c:v>
                </c:pt>
                <c:pt idx="172">
                  <c:v>1.8532021276595742E-2</c:v>
                </c:pt>
                <c:pt idx="173">
                  <c:v>1.8332197802197792E-2</c:v>
                </c:pt>
                <c:pt idx="174">
                  <c:v>1.7961208791208792E-2</c:v>
                </c:pt>
                <c:pt idx="175">
                  <c:v>1.8154175824175823E-2</c:v>
                </c:pt>
                <c:pt idx="176">
                  <c:v>1.7983186813186815E-2</c:v>
                </c:pt>
                <c:pt idx="177">
                  <c:v>1.6527065217391303E-2</c:v>
                </c:pt>
                <c:pt idx="178">
                  <c:v>1.6091956521739129E-2</c:v>
                </c:pt>
                <c:pt idx="179">
                  <c:v>1.6084565217391305E-2</c:v>
                </c:pt>
                <c:pt idx="180">
                  <c:v>1.5857499999999997E-2</c:v>
                </c:pt>
                <c:pt idx="181">
                  <c:v>1.5483186813186813E-2</c:v>
                </c:pt>
                <c:pt idx="182">
                  <c:v>1.5123076923076927E-2</c:v>
                </c:pt>
                <c:pt idx="183">
                  <c:v>1.4793846153846152E-2</c:v>
                </c:pt>
                <c:pt idx="184">
                  <c:v>1.4465164835164836E-2</c:v>
                </c:pt>
                <c:pt idx="185">
                  <c:v>1.4455714285714289E-2</c:v>
                </c:pt>
                <c:pt idx="186">
                  <c:v>1.4670217391304348E-2</c:v>
                </c:pt>
                <c:pt idx="187">
                  <c:v>1.4799782608695656E-2</c:v>
                </c:pt>
                <c:pt idx="188">
                  <c:v>1.4810217391304347E-2</c:v>
                </c:pt>
                <c:pt idx="189">
                  <c:v>1.4800217391304349E-2</c:v>
                </c:pt>
                <c:pt idx="190">
                  <c:v>1.5106666666666664E-2</c:v>
                </c:pt>
                <c:pt idx="191">
                  <c:v>1.5101839080459766E-2</c:v>
                </c:pt>
                <c:pt idx="192">
                  <c:v>1.5212643678160919E-2</c:v>
                </c:pt>
                <c:pt idx="193">
                  <c:v>1.5139425287356319E-2</c:v>
                </c:pt>
                <c:pt idx="194">
                  <c:v>1.5082727272727272E-2</c:v>
                </c:pt>
                <c:pt idx="195">
                  <c:v>1.4758043478260872E-2</c:v>
                </c:pt>
                <c:pt idx="196">
                  <c:v>1.4542045454545452E-2</c:v>
                </c:pt>
                <c:pt idx="197">
                  <c:v>1.4456136363636362E-2</c:v>
                </c:pt>
                <c:pt idx="198">
                  <c:v>1.4424999999999999E-2</c:v>
                </c:pt>
                <c:pt idx="199">
                  <c:v>1.3978666666666669E-2</c:v>
                </c:pt>
                <c:pt idx="200">
                  <c:v>1.4059111111111111E-2</c:v>
                </c:pt>
                <c:pt idx="201">
                  <c:v>1.3948555555555554E-2</c:v>
                </c:pt>
                <c:pt idx="202">
                  <c:v>1.3877888888888888E-2</c:v>
                </c:pt>
                <c:pt idx="203">
                  <c:v>1.3982747252747252E-2</c:v>
                </c:pt>
                <c:pt idx="204">
                  <c:v>1.4084065934065932E-2</c:v>
                </c:pt>
                <c:pt idx="205">
                  <c:v>1.4164065934065934E-2</c:v>
                </c:pt>
                <c:pt idx="206">
                  <c:v>1.4112087912087909E-2</c:v>
                </c:pt>
                <c:pt idx="207">
                  <c:v>1.3860531914893615E-2</c:v>
                </c:pt>
                <c:pt idx="208">
                  <c:v>1.3891758241758239E-2</c:v>
                </c:pt>
                <c:pt idx="209">
                  <c:v>1.3753406593406596E-2</c:v>
                </c:pt>
                <c:pt idx="210">
                  <c:v>1.3485384615384614E-2</c:v>
                </c:pt>
                <c:pt idx="211">
                  <c:v>1.3389010989010989E-2</c:v>
                </c:pt>
                <c:pt idx="212">
                  <c:v>1.3212967032967031E-2</c:v>
                </c:pt>
                <c:pt idx="213">
                  <c:v>1.30732967032967E-2</c:v>
                </c:pt>
                <c:pt idx="214">
                  <c:v>1.2963626373626372E-2</c:v>
                </c:pt>
                <c:pt idx="215">
                  <c:v>1.2965604395604393E-2</c:v>
                </c:pt>
                <c:pt idx="216">
                  <c:v>1.2865274725274725E-2</c:v>
                </c:pt>
                <c:pt idx="217">
                  <c:v>1.2886263736263733E-2</c:v>
                </c:pt>
                <c:pt idx="218">
                  <c:v>1.2837252747252746E-2</c:v>
                </c:pt>
                <c:pt idx="219">
                  <c:v>1.2959560439560439E-2</c:v>
                </c:pt>
                <c:pt idx="220">
                  <c:v>1.2730000000000002E-2</c:v>
                </c:pt>
                <c:pt idx="221">
                  <c:v>1.2590425531914893E-2</c:v>
                </c:pt>
                <c:pt idx="222">
                  <c:v>1.2541063829787228E-2</c:v>
                </c:pt>
                <c:pt idx="223">
                  <c:v>1.2530744680851059E-2</c:v>
                </c:pt>
                <c:pt idx="224">
                  <c:v>1.245106382978723E-2</c:v>
                </c:pt>
                <c:pt idx="225">
                  <c:v>1.2682527472527469E-2</c:v>
                </c:pt>
                <c:pt idx="226">
                  <c:v>1.2701868131868127E-2</c:v>
                </c:pt>
                <c:pt idx="227">
                  <c:v>1.277186813186813E-2</c:v>
                </c:pt>
                <c:pt idx="228">
                  <c:v>1.2689890109890108E-2</c:v>
                </c:pt>
                <c:pt idx="229">
                  <c:v>1.2665652173913047E-2</c:v>
                </c:pt>
                <c:pt idx="230">
                  <c:v>1.2590869565217388E-2</c:v>
                </c:pt>
                <c:pt idx="231">
                  <c:v>1.2610869565217392E-2</c:v>
                </c:pt>
                <c:pt idx="232">
                  <c:v>1.2571521739130433E-2</c:v>
                </c:pt>
                <c:pt idx="233">
                  <c:v>1.2669999999999999E-2</c:v>
                </c:pt>
                <c:pt idx="234">
                  <c:v>1.2587472527472525E-2</c:v>
                </c:pt>
                <c:pt idx="235">
                  <c:v>1.2707362637362638E-2</c:v>
                </c:pt>
                <c:pt idx="236">
                  <c:v>1.2777582417582417E-2</c:v>
                </c:pt>
                <c:pt idx="237">
                  <c:v>1.2847692307692308E-2</c:v>
                </c:pt>
                <c:pt idx="238">
                  <c:v>1.2688260869565218E-2</c:v>
                </c:pt>
                <c:pt idx="239">
                  <c:v>1.2738043478260869E-2</c:v>
                </c:pt>
                <c:pt idx="240">
                  <c:v>1.2718695652173912E-2</c:v>
                </c:pt>
                <c:pt idx="241">
                  <c:v>1.2679565217391305E-2</c:v>
                </c:pt>
                <c:pt idx="242">
                  <c:v>1.2710555555555553E-2</c:v>
                </c:pt>
                <c:pt idx="243">
                  <c:v>1.2819655172413791E-2</c:v>
                </c:pt>
                <c:pt idx="244">
                  <c:v>1.2861264367816093E-2</c:v>
                </c:pt>
                <c:pt idx="245">
                  <c:v>1.300609195402299E-2</c:v>
                </c:pt>
                <c:pt idx="246">
                  <c:v>1.2880000000000001E-2</c:v>
                </c:pt>
                <c:pt idx="247">
                  <c:v>1.3277045454545453E-2</c:v>
                </c:pt>
                <c:pt idx="248">
                  <c:v>1.3242954545454546E-2</c:v>
                </c:pt>
                <c:pt idx="249">
                  <c:v>1.3179545454545451E-2</c:v>
                </c:pt>
                <c:pt idx="250">
                  <c:v>1.2857391304347827E-2</c:v>
                </c:pt>
                <c:pt idx="251">
                  <c:v>1.3214482758620692E-2</c:v>
                </c:pt>
                <c:pt idx="252">
                  <c:v>1.311033333333333E-2</c:v>
                </c:pt>
                <c:pt idx="253">
                  <c:v>1.3099666666666666E-2</c:v>
                </c:pt>
                <c:pt idx="254">
                  <c:v>1.3379555555555556E-2</c:v>
                </c:pt>
                <c:pt idx="255">
                  <c:v>1.3689318181818183E-2</c:v>
                </c:pt>
                <c:pt idx="256">
                  <c:v>1.3735054945054941E-2</c:v>
                </c:pt>
                <c:pt idx="257">
                  <c:v>1.3792747252747255E-2</c:v>
                </c:pt>
                <c:pt idx="258">
                  <c:v>1.3892417582417582E-2</c:v>
                </c:pt>
                <c:pt idx="259">
                  <c:v>1.3909999999999995E-2</c:v>
                </c:pt>
                <c:pt idx="260">
                  <c:v>1.427208791208791E-2</c:v>
                </c:pt>
                <c:pt idx="261">
                  <c:v>1.4581758241758239E-2</c:v>
                </c:pt>
                <c:pt idx="262">
                  <c:v>1.4725494505494501E-2</c:v>
                </c:pt>
                <c:pt idx="263">
                  <c:v>1.5021868131868128E-2</c:v>
                </c:pt>
                <c:pt idx="264">
                  <c:v>1.5550549450549447E-2</c:v>
                </c:pt>
                <c:pt idx="265">
                  <c:v>1.6590549450549448E-2</c:v>
                </c:pt>
                <c:pt idx="266">
                  <c:v>1.6949230769230765E-2</c:v>
                </c:pt>
                <c:pt idx="267">
                  <c:v>1.6745934065934061E-2</c:v>
                </c:pt>
                <c:pt idx="268">
                  <c:v>1.6674615384615385E-2</c:v>
                </c:pt>
                <c:pt idx="269">
                  <c:v>1.6615274725274725E-2</c:v>
                </c:pt>
                <c:pt idx="270">
                  <c:v>1.6626923076923077E-2</c:v>
                </c:pt>
                <c:pt idx="271">
                  <c:v>1.7073956043956038E-2</c:v>
                </c:pt>
                <c:pt idx="272">
                  <c:v>1.7654945054945054E-2</c:v>
                </c:pt>
                <c:pt idx="273">
                  <c:v>1.7798404255319148E-2</c:v>
                </c:pt>
                <c:pt idx="274">
                  <c:v>1.7789361702127655E-2</c:v>
                </c:pt>
                <c:pt idx="275">
                  <c:v>1.7951595744680849E-2</c:v>
                </c:pt>
                <c:pt idx="276">
                  <c:v>1.8214468085106381E-2</c:v>
                </c:pt>
                <c:pt idx="277">
                  <c:v>1.8603406593406594E-2</c:v>
                </c:pt>
                <c:pt idx="278">
                  <c:v>1.8769120879120877E-2</c:v>
                </c:pt>
                <c:pt idx="279">
                  <c:v>1.9246153846153843E-2</c:v>
                </c:pt>
                <c:pt idx="280">
                  <c:v>1.9618241758241759E-2</c:v>
                </c:pt>
                <c:pt idx="281">
                  <c:v>2.0375531914893618E-2</c:v>
                </c:pt>
                <c:pt idx="282">
                  <c:v>2.0737065217391302E-2</c:v>
                </c:pt>
                <c:pt idx="283">
                  <c:v>2.1043260869565216E-2</c:v>
                </c:pt>
                <c:pt idx="284">
                  <c:v>2.1911956521739134E-2</c:v>
                </c:pt>
                <c:pt idx="285">
                  <c:v>2.2640434782608701E-2</c:v>
                </c:pt>
                <c:pt idx="286">
                  <c:v>2.3879560439560441E-2</c:v>
                </c:pt>
                <c:pt idx="287">
                  <c:v>2.6081428571428571E-2</c:v>
                </c:pt>
                <c:pt idx="288">
                  <c:v>2.8371978021978023E-2</c:v>
                </c:pt>
                <c:pt idx="289">
                  <c:v>3.0300549450549451E-2</c:v>
                </c:pt>
                <c:pt idx="290">
                  <c:v>3.129478260869565E-2</c:v>
                </c:pt>
                <c:pt idx="291">
                  <c:v>3.2461956521739131E-2</c:v>
                </c:pt>
                <c:pt idx="292">
                  <c:v>3.4541086956521735E-2</c:v>
                </c:pt>
                <c:pt idx="293">
                  <c:v>3.6836739130434788E-2</c:v>
                </c:pt>
                <c:pt idx="294">
                  <c:v>3.9409999999999994E-2</c:v>
                </c:pt>
                <c:pt idx="295">
                  <c:v>4.1125402298850589E-2</c:v>
                </c:pt>
                <c:pt idx="296">
                  <c:v>4.3665517241379306E-2</c:v>
                </c:pt>
                <c:pt idx="297">
                  <c:v>4.6196321839080443E-2</c:v>
                </c:pt>
                <c:pt idx="298">
                  <c:v>4.848488888888889E-2</c:v>
                </c:pt>
                <c:pt idx="299">
                  <c:v>5.0317499999999987E-2</c:v>
                </c:pt>
                <c:pt idx="300">
                  <c:v>5.19390909090909E-2</c:v>
                </c:pt>
                <c:pt idx="301">
                  <c:v>5.4820869565217395E-2</c:v>
                </c:pt>
                <c:pt idx="302">
                  <c:v>5.4961818181818174E-2</c:v>
                </c:pt>
                <c:pt idx="303">
                  <c:v>5.4499080459770102E-2</c:v>
                </c:pt>
                <c:pt idx="304">
                  <c:v>5.4675555555555561E-2</c:v>
                </c:pt>
                <c:pt idx="305">
                  <c:v>5.414522222222222E-2</c:v>
                </c:pt>
                <c:pt idx="306">
                  <c:v>5.3843444444444444E-2</c:v>
                </c:pt>
                <c:pt idx="307">
                  <c:v>5.3749999999999992E-2</c:v>
                </c:pt>
                <c:pt idx="308">
                  <c:v>5.3665274725274707E-2</c:v>
                </c:pt>
                <c:pt idx="309">
                  <c:v>5.3644615384615381E-2</c:v>
                </c:pt>
                <c:pt idx="310">
                  <c:v>5.3380329670329657E-2</c:v>
                </c:pt>
                <c:pt idx="311">
                  <c:v>5.3583296703296687E-2</c:v>
                </c:pt>
                <c:pt idx="312">
                  <c:v>5.3401318681318671E-2</c:v>
                </c:pt>
                <c:pt idx="313">
                  <c:v>5.3249670329670325E-2</c:v>
                </c:pt>
                <c:pt idx="314">
                  <c:v>5.3329999999999982E-2</c:v>
                </c:pt>
                <c:pt idx="315">
                  <c:v>5.3350989010988996E-2</c:v>
                </c:pt>
                <c:pt idx="316">
                  <c:v>5.3149670329670322E-2</c:v>
                </c:pt>
                <c:pt idx="317">
                  <c:v>5.2985054945054941E-2</c:v>
                </c:pt>
                <c:pt idx="318">
                  <c:v>5.3086373626373612E-2</c:v>
                </c:pt>
                <c:pt idx="319">
                  <c:v>5.2638131868131863E-2</c:v>
                </c:pt>
                <c:pt idx="320">
                  <c:v>4.9919999999999999E-2</c:v>
                </c:pt>
                <c:pt idx="321">
                  <c:v>4.9749120879120874E-2</c:v>
                </c:pt>
                <c:pt idx="322">
                  <c:v>4.9423516483516491E-2</c:v>
                </c:pt>
                <c:pt idx="323">
                  <c:v>4.8895604395604371E-2</c:v>
                </c:pt>
                <c:pt idx="324">
                  <c:v>4.9017582417582403E-2</c:v>
                </c:pt>
                <c:pt idx="325">
                  <c:v>4.9139148936170204E-2</c:v>
                </c:pt>
                <c:pt idx="326">
                  <c:v>4.8018723404255309E-2</c:v>
                </c:pt>
                <c:pt idx="327">
                  <c:v>4.7548723404255318E-2</c:v>
                </c:pt>
                <c:pt idx="328">
                  <c:v>4.748872340425532E-2</c:v>
                </c:pt>
                <c:pt idx="329">
                  <c:v>4.7350659340659323E-2</c:v>
                </c:pt>
                <c:pt idx="330">
                  <c:v>4.6760329670329649E-2</c:v>
                </c:pt>
                <c:pt idx="331">
                  <c:v>4.6027692307692304E-2</c:v>
                </c:pt>
                <c:pt idx="332">
                  <c:v>4.4909010989010983E-2</c:v>
                </c:pt>
                <c:pt idx="333">
                  <c:v>4.3819999999999998E-2</c:v>
                </c:pt>
                <c:pt idx="334">
                  <c:v>4.3680652173913065E-2</c:v>
                </c:pt>
                <c:pt idx="335">
                  <c:v>4.3451086956521723E-2</c:v>
                </c:pt>
                <c:pt idx="336">
                  <c:v>4.2617608695652176E-2</c:v>
                </c:pt>
                <c:pt idx="337">
                  <c:v>4.3449999999999996E-2</c:v>
                </c:pt>
                <c:pt idx="338">
                  <c:v>4.4069999999999991E-2</c:v>
                </c:pt>
                <c:pt idx="339">
                  <c:v>4.4370000000000014E-2</c:v>
                </c:pt>
                <c:pt idx="340">
                  <c:v>4.6780000000000009E-2</c:v>
                </c:pt>
                <c:pt idx="341">
                  <c:v>4.6920000000000003E-2</c:v>
                </c:pt>
                <c:pt idx="342">
                  <c:v>4.7273936170212742E-2</c:v>
                </c:pt>
                <c:pt idx="343">
                  <c:v>4.7883888888888865E-2</c:v>
                </c:pt>
                <c:pt idx="344">
                  <c:v>4.8799893617021264E-2</c:v>
                </c:pt>
                <c:pt idx="345">
                  <c:v>4.7886595744680856E-2</c:v>
                </c:pt>
                <c:pt idx="346">
                  <c:v>4.6920000000000003E-2</c:v>
                </c:pt>
                <c:pt idx="347">
                  <c:v>4.6390909090909066E-2</c:v>
                </c:pt>
                <c:pt idx="348">
                  <c:v>4.6005454545454523E-2</c:v>
                </c:pt>
                <c:pt idx="349">
                  <c:v>4.5810681818181813E-2</c:v>
                </c:pt>
                <c:pt idx="350">
                  <c:v>4.622022727272726E-2</c:v>
                </c:pt>
                <c:pt idx="351">
                  <c:v>4.574505494505493E-2</c:v>
                </c:pt>
                <c:pt idx="352">
                  <c:v>4.6309010989010996E-2</c:v>
                </c:pt>
                <c:pt idx="353">
                  <c:v>4.6137472527472516E-2</c:v>
                </c:pt>
                <c:pt idx="354">
                  <c:v>4.6733496153846144E-2</c:v>
                </c:pt>
                <c:pt idx="355">
                  <c:v>4.7249120879120879E-2</c:v>
                </c:pt>
                <c:pt idx="356">
                  <c:v>4.7171263157894744E-2</c:v>
                </c:pt>
                <c:pt idx="357">
                  <c:v>4.7439999999999996E-2</c:v>
                </c:pt>
                <c:pt idx="358">
                  <c:v>4.7739999999999991E-2</c:v>
                </c:pt>
                <c:pt idx="359">
                  <c:v>4.7929999999999993E-2</c:v>
                </c:pt>
                <c:pt idx="360">
                  <c:v>4.7941868131868098E-2</c:v>
                </c:pt>
                <c:pt idx="361">
                  <c:v>4.6612637362637349E-2</c:v>
                </c:pt>
                <c:pt idx="362">
                  <c:v>4.5831428571428565E-2</c:v>
                </c:pt>
                <c:pt idx="363">
                  <c:v>4.5216593406593397E-2</c:v>
                </c:pt>
                <c:pt idx="364">
                  <c:v>4.5041868131868126E-2</c:v>
                </c:pt>
                <c:pt idx="365">
                  <c:v>4.5309120879120861E-2</c:v>
                </c:pt>
                <c:pt idx="366">
                  <c:v>4.5189450549450526E-2</c:v>
                </c:pt>
                <c:pt idx="367">
                  <c:v>4.5029780219780206E-2</c:v>
                </c:pt>
                <c:pt idx="368">
                  <c:v>4.4505319148936164E-2</c:v>
                </c:pt>
                <c:pt idx="369">
                  <c:v>4.440549450549449E-2</c:v>
                </c:pt>
                <c:pt idx="370">
                  <c:v>4.4244835164835156E-2</c:v>
                </c:pt>
                <c:pt idx="371">
                  <c:v>4.4043186813186794E-2</c:v>
                </c:pt>
                <c:pt idx="372">
                  <c:v>4.3964175824175819E-2</c:v>
                </c:pt>
                <c:pt idx="373">
                  <c:v>4.3724505494505482E-2</c:v>
                </c:pt>
                <c:pt idx="374">
                  <c:v>4.353483516483516E-2</c:v>
                </c:pt>
                <c:pt idx="375">
                  <c:v>4.2622637362637356E-2</c:v>
                </c:pt>
                <c:pt idx="376">
                  <c:v>4.2758901098901091E-2</c:v>
                </c:pt>
                <c:pt idx="377">
                  <c:v>4.2472021276595731E-2</c:v>
                </c:pt>
                <c:pt idx="378">
                  <c:v>4.2241702127659569E-2</c:v>
                </c:pt>
                <c:pt idx="379">
                  <c:v>4.2199468085106391E-2</c:v>
                </c:pt>
                <c:pt idx="380">
                  <c:v>4.192010638297871E-2</c:v>
                </c:pt>
                <c:pt idx="381">
                  <c:v>4.1619999999999997E-2</c:v>
                </c:pt>
                <c:pt idx="382">
                  <c:v>4.1276263736263738E-2</c:v>
                </c:pt>
                <c:pt idx="383">
                  <c:v>4.1155604395604374E-2</c:v>
                </c:pt>
                <c:pt idx="384">
                  <c:v>4.090329670329669E-2</c:v>
                </c:pt>
                <c:pt idx="385">
                  <c:v>4.0521318681318676E-2</c:v>
                </c:pt>
                <c:pt idx="386">
                  <c:v>4.0958586956521742E-2</c:v>
                </c:pt>
                <c:pt idx="387">
                  <c:v>4.064054347826087E-2</c:v>
                </c:pt>
                <c:pt idx="388">
                  <c:v>4.0715978260869569E-2</c:v>
                </c:pt>
                <c:pt idx="389">
                  <c:v>4.0555652173913048E-2</c:v>
                </c:pt>
                <c:pt idx="390">
                  <c:v>4.0584175824175818E-2</c:v>
                </c:pt>
                <c:pt idx="391">
                  <c:v>4.0205274725274714E-2</c:v>
                </c:pt>
                <c:pt idx="392">
                  <c:v>4.0055604395604384E-2</c:v>
                </c:pt>
                <c:pt idx="393">
                  <c:v>3.991582417582417E-2</c:v>
                </c:pt>
                <c:pt idx="394">
                  <c:v>3.9810000000000005E-2</c:v>
                </c:pt>
                <c:pt idx="395">
                  <c:v>3.9434999999999998E-2</c:v>
                </c:pt>
                <c:pt idx="396">
                  <c:v>3.9075652173913046E-2</c:v>
                </c:pt>
                <c:pt idx="397">
                  <c:v>3.862869565217391E-2</c:v>
                </c:pt>
                <c:pt idx="398">
                  <c:v>3.8457173913043478E-2</c:v>
                </c:pt>
                <c:pt idx="399">
                  <c:v>3.8570114942528738E-2</c:v>
                </c:pt>
                <c:pt idx="400">
                  <c:v>3.8973448275862063E-2</c:v>
                </c:pt>
                <c:pt idx="401">
                  <c:v>3.8991494252873571E-2</c:v>
                </c:pt>
                <c:pt idx="402">
                  <c:v>3.8531034482758623E-2</c:v>
                </c:pt>
                <c:pt idx="403">
                  <c:v>3.8642272727272733E-2</c:v>
                </c:pt>
                <c:pt idx="404">
                  <c:v>3.7919318181818179E-2</c:v>
                </c:pt>
                <c:pt idx="405">
                  <c:v>3.7823409090909095E-2</c:v>
                </c:pt>
                <c:pt idx="406">
                  <c:v>3.7409782608695659E-2</c:v>
                </c:pt>
                <c:pt idx="407">
                  <c:v>3.7170000000000009E-2</c:v>
                </c:pt>
                <c:pt idx="408">
                  <c:v>3.7239222222222222E-2</c:v>
                </c:pt>
                <c:pt idx="409">
                  <c:v>3.7533111111111107E-2</c:v>
                </c:pt>
                <c:pt idx="410">
                  <c:v>3.7052333333333326E-2</c:v>
                </c:pt>
                <c:pt idx="411">
                  <c:v>3.6551444444444442E-2</c:v>
                </c:pt>
                <c:pt idx="412">
                  <c:v>3.6168681318681312E-2</c:v>
                </c:pt>
                <c:pt idx="413">
                  <c:v>3.6405604395604391E-2</c:v>
                </c:pt>
                <c:pt idx="414">
                  <c:v>3.5991978021978011E-2</c:v>
                </c:pt>
                <c:pt idx="415">
                  <c:v>3.5669340659340645E-2</c:v>
                </c:pt>
                <c:pt idx="416">
                  <c:v>3.5169670329670326E-2</c:v>
                </c:pt>
                <c:pt idx="417">
                  <c:v>3.4879010989010986E-2</c:v>
                </c:pt>
                <c:pt idx="418">
                  <c:v>3.4721648351648343E-2</c:v>
                </c:pt>
                <c:pt idx="419">
                  <c:v>3.479560439560439E-2</c:v>
                </c:pt>
                <c:pt idx="420">
                  <c:v>3.4340000000000002E-2</c:v>
                </c:pt>
                <c:pt idx="421">
                  <c:v>3.368989247311828E-2</c:v>
                </c:pt>
                <c:pt idx="422">
                  <c:v>3.2994065934065925E-2</c:v>
                </c:pt>
                <c:pt idx="423">
                  <c:v>3.2762417582417581E-2</c:v>
                </c:pt>
                <c:pt idx="424">
                  <c:v>3.3078021978021968E-2</c:v>
                </c:pt>
                <c:pt idx="425">
                  <c:v>3.2179450549450546E-2</c:v>
                </c:pt>
                <c:pt idx="426">
                  <c:v>3.2558351648351642E-2</c:v>
                </c:pt>
                <c:pt idx="427">
                  <c:v>3.2793956043956046E-2</c:v>
                </c:pt>
                <c:pt idx="428">
                  <c:v>3.2086703296703288E-2</c:v>
                </c:pt>
                <c:pt idx="429">
                  <c:v>3.2159130434782621E-2</c:v>
                </c:pt>
                <c:pt idx="430">
                  <c:v>3.080117021276595E-2</c:v>
                </c:pt>
                <c:pt idx="431">
                  <c:v>3.0621808510638285E-2</c:v>
                </c:pt>
                <c:pt idx="432">
                  <c:v>3.0611808510638293E-2</c:v>
                </c:pt>
                <c:pt idx="433">
                  <c:v>3.1539999999999992E-2</c:v>
                </c:pt>
                <c:pt idx="434">
                  <c:v>3.0723736263736253E-2</c:v>
                </c:pt>
                <c:pt idx="435">
                  <c:v>3.0119780219780207E-2</c:v>
                </c:pt>
                <c:pt idx="436">
                  <c:v>2.9765164835164833E-2</c:v>
                </c:pt>
                <c:pt idx="437">
                  <c:v>2.9625164835164829E-2</c:v>
                </c:pt>
                <c:pt idx="438">
                  <c:v>2.8840217391304344E-2</c:v>
                </c:pt>
                <c:pt idx="439">
                  <c:v>2.83425E-2</c:v>
                </c:pt>
                <c:pt idx="440">
                  <c:v>2.8320217391304345E-2</c:v>
                </c:pt>
                <c:pt idx="441">
                  <c:v>2.8375652173913045E-2</c:v>
                </c:pt>
                <c:pt idx="442">
                  <c:v>2.8184395604395597E-2</c:v>
                </c:pt>
                <c:pt idx="443">
                  <c:v>2.790505494505495E-2</c:v>
                </c:pt>
                <c:pt idx="444">
                  <c:v>2.7794945054945053E-2</c:v>
                </c:pt>
                <c:pt idx="445">
                  <c:v>2.7535494505494511E-2</c:v>
                </c:pt>
                <c:pt idx="446">
                  <c:v>2.7860000000000006E-2</c:v>
                </c:pt>
                <c:pt idx="447">
                  <c:v>2.773934782608696E-2</c:v>
                </c:pt>
                <c:pt idx="448">
                  <c:v>2.732239130434783E-2</c:v>
                </c:pt>
                <c:pt idx="449">
                  <c:v>2.691391304347826E-2</c:v>
                </c:pt>
                <c:pt idx="450">
                  <c:v>2.6577391304347827E-2</c:v>
                </c:pt>
                <c:pt idx="451">
                  <c:v>2.6892528735632179E-2</c:v>
                </c:pt>
                <c:pt idx="452">
                  <c:v>2.6609080459770108E-2</c:v>
                </c:pt>
                <c:pt idx="453">
                  <c:v>2.6434712643678155E-2</c:v>
                </c:pt>
                <c:pt idx="454">
                  <c:v>2.5604252873563219E-2</c:v>
                </c:pt>
                <c:pt idx="455">
                  <c:v>2.5001136363636368E-2</c:v>
                </c:pt>
                <c:pt idx="456">
                  <c:v>2.374204545454546E-2</c:v>
                </c:pt>
                <c:pt idx="457">
                  <c:v>2.3143913043478272E-2</c:v>
                </c:pt>
                <c:pt idx="458">
                  <c:v>2.3222954545454536E-2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'ImpicitFRA-MarketFRA (slide 31)'!$AD$5</c:f>
              <c:strCache>
                <c:ptCount val="1"/>
                <c:pt idx="0">
                  <c:v>Market FRA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'ImpicitFRA-MarketFRA (slide 31)'!$Q$6:$Q$464</c:f>
              <c:numCache>
                <c:formatCode>ddd\,\ dd\-mmm\-yyyy</c:formatCode>
                <c:ptCount val="459"/>
                <c:pt idx="0">
                  <c:v>41838</c:v>
                </c:pt>
                <c:pt idx="1">
                  <c:v>41831</c:v>
                </c:pt>
                <c:pt idx="2">
                  <c:v>41824</c:v>
                </c:pt>
                <c:pt idx="3">
                  <c:v>41817</c:v>
                </c:pt>
                <c:pt idx="4">
                  <c:v>41810</c:v>
                </c:pt>
                <c:pt idx="5">
                  <c:v>41803</c:v>
                </c:pt>
                <c:pt idx="6">
                  <c:v>41796</c:v>
                </c:pt>
                <c:pt idx="7">
                  <c:v>41789</c:v>
                </c:pt>
                <c:pt idx="8">
                  <c:v>41782</c:v>
                </c:pt>
                <c:pt idx="9">
                  <c:v>41775</c:v>
                </c:pt>
                <c:pt idx="10">
                  <c:v>41768</c:v>
                </c:pt>
                <c:pt idx="11">
                  <c:v>41761</c:v>
                </c:pt>
                <c:pt idx="12">
                  <c:v>41754</c:v>
                </c:pt>
                <c:pt idx="13">
                  <c:v>41747</c:v>
                </c:pt>
                <c:pt idx="14">
                  <c:v>41740</c:v>
                </c:pt>
                <c:pt idx="15">
                  <c:v>41733</c:v>
                </c:pt>
                <c:pt idx="16">
                  <c:v>41726</c:v>
                </c:pt>
                <c:pt idx="17">
                  <c:v>41719</c:v>
                </c:pt>
                <c:pt idx="18">
                  <c:v>41712</c:v>
                </c:pt>
                <c:pt idx="19">
                  <c:v>41705</c:v>
                </c:pt>
                <c:pt idx="20">
                  <c:v>41698</c:v>
                </c:pt>
                <c:pt idx="21">
                  <c:v>41691</c:v>
                </c:pt>
                <c:pt idx="22">
                  <c:v>41684</c:v>
                </c:pt>
                <c:pt idx="23">
                  <c:v>41677</c:v>
                </c:pt>
                <c:pt idx="24">
                  <c:v>41670</c:v>
                </c:pt>
                <c:pt idx="25">
                  <c:v>41663</c:v>
                </c:pt>
                <c:pt idx="26">
                  <c:v>41656</c:v>
                </c:pt>
                <c:pt idx="27">
                  <c:v>41649</c:v>
                </c:pt>
                <c:pt idx="28">
                  <c:v>41642</c:v>
                </c:pt>
                <c:pt idx="29">
                  <c:v>41635</c:v>
                </c:pt>
                <c:pt idx="30">
                  <c:v>41628</c:v>
                </c:pt>
                <c:pt idx="31">
                  <c:v>41621</c:v>
                </c:pt>
                <c:pt idx="32">
                  <c:v>41614</c:v>
                </c:pt>
                <c:pt idx="33">
                  <c:v>41607</c:v>
                </c:pt>
                <c:pt idx="34">
                  <c:v>41600</c:v>
                </c:pt>
                <c:pt idx="35">
                  <c:v>41593</c:v>
                </c:pt>
                <c:pt idx="36">
                  <c:v>41586</c:v>
                </c:pt>
                <c:pt idx="37">
                  <c:v>41579</c:v>
                </c:pt>
                <c:pt idx="38">
                  <c:v>41572</c:v>
                </c:pt>
                <c:pt idx="39">
                  <c:v>41565</c:v>
                </c:pt>
                <c:pt idx="40">
                  <c:v>41558</c:v>
                </c:pt>
                <c:pt idx="41">
                  <c:v>41551</c:v>
                </c:pt>
                <c:pt idx="42">
                  <c:v>41544</c:v>
                </c:pt>
                <c:pt idx="43">
                  <c:v>41537</c:v>
                </c:pt>
                <c:pt idx="44">
                  <c:v>41530</c:v>
                </c:pt>
                <c:pt idx="45">
                  <c:v>41523</c:v>
                </c:pt>
                <c:pt idx="46">
                  <c:v>41516</c:v>
                </c:pt>
                <c:pt idx="47">
                  <c:v>41509</c:v>
                </c:pt>
                <c:pt idx="48">
                  <c:v>41502</c:v>
                </c:pt>
                <c:pt idx="49">
                  <c:v>41495</c:v>
                </c:pt>
                <c:pt idx="50">
                  <c:v>41488</c:v>
                </c:pt>
                <c:pt idx="51">
                  <c:v>41481</c:v>
                </c:pt>
                <c:pt idx="52">
                  <c:v>41474</c:v>
                </c:pt>
                <c:pt idx="53">
                  <c:v>41467</c:v>
                </c:pt>
                <c:pt idx="54">
                  <c:v>41460</c:v>
                </c:pt>
                <c:pt idx="55">
                  <c:v>41453</c:v>
                </c:pt>
                <c:pt idx="56">
                  <c:v>41446</c:v>
                </c:pt>
                <c:pt idx="57">
                  <c:v>41439</c:v>
                </c:pt>
                <c:pt idx="58">
                  <c:v>41432</c:v>
                </c:pt>
                <c:pt idx="59">
                  <c:v>41425</c:v>
                </c:pt>
                <c:pt idx="60">
                  <c:v>41418</c:v>
                </c:pt>
                <c:pt idx="61">
                  <c:v>41411</c:v>
                </c:pt>
                <c:pt idx="62">
                  <c:v>41404</c:v>
                </c:pt>
                <c:pt idx="63">
                  <c:v>41397</c:v>
                </c:pt>
                <c:pt idx="64">
                  <c:v>41390</c:v>
                </c:pt>
                <c:pt idx="65">
                  <c:v>41383</c:v>
                </c:pt>
                <c:pt idx="66">
                  <c:v>41376</c:v>
                </c:pt>
                <c:pt idx="67">
                  <c:v>41369</c:v>
                </c:pt>
                <c:pt idx="68">
                  <c:v>41362</c:v>
                </c:pt>
                <c:pt idx="69">
                  <c:v>41355</c:v>
                </c:pt>
                <c:pt idx="70">
                  <c:v>41348</c:v>
                </c:pt>
                <c:pt idx="71">
                  <c:v>41341</c:v>
                </c:pt>
                <c:pt idx="72">
                  <c:v>41334</c:v>
                </c:pt>
                <c:pt idx="73">
                  <c:v>41327</c:v>
                </c:pt>
                <c:pt idx="74">
                  <c:v>41320</c:v>
                </c:pt>
                <c:pt idx="75">
                  <c:v>41313</c:v>
                </c:pt>
                <c:pt idx="76">
                  <c:v>41306</c:v>
                </c:pt>
                <c:pt idx="77">
                  <c:v>41299</c:v>
                </c:pt>
                <c:pt idx="78">
                  <c:v>41292</c:v>
                </c:pt>
                <c:pt idx="79">
                  <c:v>41285</c:v>
                </c:pt>
                <c:pt idx="80">
                  <c:v>41278</c:v>
                </c:pt>
                <c:pt idx="81">
                  <c:v>41271</c:v>
                </c:pt>
                <c:pt idx="82">
                  <c:v>41264</c:v>
                </c:pt>
                <c:pt idx="83">
                  <c:v>41257</c:v>
                </c:pt>
                <c:pt idx="84">
                  <c:v>41250</c:v>
                </c:pt>
                <c:pt idx="85">
                  <c:v>41243</c:v>
                </c:pt>
                <c:pt idx="86">
                  <c:v>41236</c:v>
                </c:pt>
                <c:pt idx="87">
                  <c:v>41229</c:v>
                </c:pt>
                <c:pt idx="88">
                  <c:v>41222</c:v>
                </c:pt>
                <c:pt idx="89">
                  <c:v>41215</c:v>
                </c:pt>
                <c:pt idx="90">
                  <c:v>41208</c:v>
                </c:pt>
                <c:pt idx="91">
                  <c:v>41201</c:v>
                </c:pt>
                <c:pt idx="92">
                  <c:v>41194</c:v>
                </c:pt>
                <c:pt idx="93">
                  <c:v>41187</c:v>
                </c:pt>
                <c:pt idx="94">
                  <c:v>41180</c:v>
                </c:pt>
                <c:pt idx="95">
                  <c:v>41173</c:v>
                </c:pt>
                <c:pt idx="96">
                  <c:v>41166</c:v>
                </c:pt>
                <c:pt idx="97">
                  <c:v>41159</c:v>
                </c:pt>
                <c:pt idx="98">
                  <c:v>41152</c:v>
                </c:pt>
                <c:pt idx="99">
                  <c:v>41145</c:v>
                </c:pt>
                <c:pt idx="100">
                  <c:v>41138</c:v>
                </c:pt>
                <c:pt idx="101">
                  <c:v>41131</c:v>
                </c:pt>
                <c:pt idx="102">
                  <c:v>41124</c:v>
                </c:pt>
                <c:pt idx="103">
                  <c:v>41117</c:v>
                </c:pt>
                <c:pt idx="104">
                  <c:v>41110</c:v>
                </c:pt>
                <c:pt idx="105">
                  <c:v>41103</c:v>
                </c:pt>
                <c:pt idx="106">
                  <c:v>41096</c:v>
                </c:pt>
                <c:pt idx="107">
                  <c:v>41089</c:v>
                </c:pt>
                <c:pt idx="108">
                  <c:v>41082</c:v>
                </c:pt>
                <c:pt idx="109">
                  <c:v>41075</c:v>
                </c:pt>
                <c:pt idx="110">
                  <c:v>41068</c:v>
                </c:pt>
                <c:pt idx="111">
                  <c:v>41061</c:v>
                </c:pt>
                <c:pt idx="112">
                  <c:v>41054</c:v>
                </c:pt>
                <c:pt idx="113">
                  <c:v>41047</c:v>
                </c:pt>
                <c:pt idx="114">
                  <c:v>41040</c:v>
                </c:pt>
                <c:pt idx="115">
                  <c:v>41033</c:v>
                </c:pt>
                <c:pt idx="116">
                  <c:v>41026</c:v>
                </c:pt>
                <c:pt idx="117">
                  <c:v>41019</c:v>
                </c:pt>
                <c:pt idx="118">
                  <c:v>41012</c:v>
                </c:pt>
                <c:pt idx="119">
                  <c:v>41005</c:v>
                </c:pt>
                <c:pt idx="120">
                  <c:v>40998</c:v>
                </c:pt>
                <c:pt idx="121">
                  <c:v>40991</c:v>
                </c:pt>
                <c:pt idx="122">
                  <c:v>40984</c:v>
                </c:pt>
                <c:pt idx="123">
                  <c:v>40977</c:v>
                </c:pt>
                <c:pt idx="124">
                  <c:v>40970</c:v>
                </c:pt>
                <c:pt idx="125">
                  <c:v>40963</c:v>
                </c:pt>
                <c:pt idx="126">
                  <c:v>40956</c:v>
                </c:pt>
                <c:pt idx="127">
                  <c:v>40949</c:v>
                </c:pt>
                <c:pt idx="128">
                  <c:v>40942</c:v>
                </c:pt>
                <c:pt idx="129">
                  <c:v>40935</c:v>
                </c:pt>
                <c:pt idx="130">
                  <c:v>40928</c:v>
                </c:pt>
                <c:pt idx="131">
                  <c:v>40921</c:v>
                </c:pt>
                <c:pt idx="132">
                  <c:v>40914</c:v>
                </c:pt>
                <c:pt idx="133">
                  <c:v>40907</c:v>
                </c:pt>
                <c:pt idx="134">
                  <c:v>40900</c:v>
                </c:pt>
                <c:pt idx="135">
                  <c:v>40893</c:v>
                </c:pt>
                <c:pt idx="136">
                  <c:v>40886</c:v>
                </c:pt>
                <c:pt idx="137">
                  <c:v>40879</c:v>
                </c:pt>
                <c:pt idx="138">
                  <c:v>40872</c:v>
                </c:pt>
                <c:pt idx="139">
                  <c:v>40865</c:v>
                </c:pt>
                <c:pt idx="140">
                  <c:v>40858</c:v>
                </c:pt>
                <c:pt idx="141">
                  <c:v>40851</c:v>
                </c:pt>
                <c:pt idx="142">
                  <c:v>40844</c:v>
                </c:pt>
                <c:pt idx="143">
                  <c:v>40837</c:v>
                </c:pt>
                <c:pt idx="144">
                  <c:v>40830</c:v>
                </c:pt>
                <c:pt idx="145">
                  <c:v>40823</c:v>
                </c:pt>
                <c:pt idx="146">
                  <c:v>40816</c:v>
                </c:pt>
                <c:pt idx="147">
                  <c:v>40809</c:v>
                </c:pt>
                <c:pt idx="148">
                  <c:v>40802</c:v>
                </c:pt>
                <c:pt idx="149">
                  <c:v>40795</c:v>
                </c:pt>
                <c:pt idx="150">
                  <c:v>40788</c:v>
                </c:pt>
                <c:pt idx="151">
                  <c:v>40781</c:v>
                </c:pt>
                <c:pt idx="152">
                  <c:v>40774</c:v>
                </c:pt>
                <c:pt idx="153">
                  <c:v>40767</c:v>
                </c:pt>
                <c:pt idx="154">
                  <c:v>40760</c:v>
                </c:pt>
                <c:pt idx="155">
                  <c:v>40753</c:v>
                </c:pt>
                <c:pt idx="156">
                  <c:v>40746</c:v>
                </c:pt>
                <c:pt idx="157">
                  <c:v>40739</c:v>
                </c:pt>
                <c:pt idx="158">
                  <c:v>40732</c:v>
                </c:pt>
                <c:pt idx="159">
                  <c:v>40725</c:v>
                </c:pt>
                <c:pt idx="160">
                  <c:v>40718</c:v>
                </c:pt>
                <c:pt idx="161">
                  <c:v>40711</c:v>
                </c:pt>
                <c:pt idx="162">
                  <c:v>40704</c:v>
                </c:pt>
                <c:pt idx="163">
                  <c:v>40697</c:v>
                </c:pt>
                <c:pt idx="164">
                  <c:v>40690</c:v>
                </c:pt>
                <c:pt idx="165">
                  <c:v>40683</c:v>
                </c:pt>
                <c:pt idx="166">
                  <c:v>40676</c:v>
                </c:pt>
                <c:pt idx="167">
                  <c:v>40669</c:v>
                </c:pt>
                <c:pt idx="168">
                  <c:v>40662</c:v>
                </c:pt>
                <c:pt idx="169">
                  <c:v>40655</c:v>
                </c:pt>
                <c:pt idx="170">
                  <c:v>40648</c:v>
                </c:pt>
                <c:pt idx="171">
                  <c:v>40641</c:v>
                </c:pt>
                <c:pt idx="172">
                  <c:v>40634</c:v>
                </c:pt>
                <c:pt idx="173">
                  <c:v>40627</c:v>
                </c:pt>
                <c:pt idx="174">
                  <c:v>40620</c:v>
                </c:pt>
                <c:pt idx="175">
                  <c:v>40613</c:v>
                </c:pt>
                <c:pt idx="176">
                  <c:v>40606</c:v>
                </c:pt>
                <c:pt idx="177">
                  <c:v>40599</c:v>
                </c:pt>
                <c:pt idx="178">
                  <c:v>40592</c:v>
                </c:pt>
                <c:pt idx="179">
                  <c:v>40585</c:v>
                </c:pt>
                <c:pt idx="180">
                  <c:v>40578</c:v>
                </c:pt>
                <c:pt idx="181">
                  <c:v>40571</c:v>
                </c:pt>
                <c:pt idx="182">
                  <c:v>40564</c:v>
                </c:pt>
                <c:pt idx="183">
                  <c:v>40557</c:v>
                </c:pt>
                <c:pt idx="184">
                  <c:v>40550</c:v>
                </c:pt>
                <c:pt idx="185">
                  <c:v>40543</c:v>
                </c:pt>
                <c:pt idx="186">
                  <c:v>40536</c:v>
                </c:pt>
                <c:pt idx="187">
                  <c:v>40529</c:v>
                </c:pt>
                <c:pt idx="188">
                  <c:v>40522</c:v>
                </c:pt>
                <c:pt idx="189">
                  <c:v>40515</c:v>
                </c:pt>
                <c:pt idx="190">
                  <c:v>40508</c:v>
                </c:pt>
                <c:pt idx="191">
                  <c:v>40501</c:v>
                </c:pt>
                <c:pt idx="192">
                  <c:v>40494</c:v>
                </c:pt>
                <c:pt idx="193">
                  <c:v>40487</c:v>
                </c:pt>
                <c:pt idx="194">
                  <c:v>40480</c:v>
                </c:pt>
                <c:pt idx="195">
                  <c:v>40473</c:v>
                </c:pt>
                <c:pt idx="196">
                  <c:v>40466</c:v>
                </c:pt>
                <c:pt idx="197">
                  <c:v>40459</c:v>
                </c:pt>
                <c:pt idx="198">
                  <c:v>40452</c:v>
                </c:pt>
                <c:pt idx="199">
                  <c:v>40445</c:v>
                </c:pt>
                <c:pt idx="200">
                  <c:v>40438</c:v>
                </c:pt>
                <c:pt idx="201">
                  <c:v>40431</c:v>
                </c:pt>
                <c:pt idx="202">
                  <c:v>40424</c:v>
                </c:pt>
                <c:pt idx="203">
                  <c:v>40417</c:v>
                </c:pt>
                <c:pt idx="204">
                  <c:v>40410</c:v>
                </c:pt>
                <c:pt idx="205">
                  <c:v>40403</c:v>
                </c:pt>
                <c:pt idx="206">
                  <c:v>40396</c:v>
                </c:pt>
                <c:pt idx="207">
                  <c:v>40389</c:v>
                </c:pt>
                <c:pt idx="208">
                  <c:v>40382</c:v>
                </c:pt>
                <c:pt idx="209">
                  <c:v>40375</c:v>
                </c:pt>
                <c:pt idx="210">
                  <c:v>40368</c:v>
                </c:pt>
                <c:pt idx="211">
                  <c:v>40361</c:v>
                </c:pt>
                <c:pt idx="212">
                  <c:v>40354</c:v>
                </c:pt>
                <c:pt idx="213">
                  <c:v>40347</c:v>
                </c:pt>
                <c:pt idx="214">
                  <c:v>40340</c:v>
                </c:pt>
                <c:pt idx="215">
                  <c:v>40333</c:v>
                </c:pt>
                <c:pt idx="216">
                  <c:v>40326</c:v>
                </c:pt>
                <c:pt idx="217">
                  <c:v>40319</c:v>
                </c:pt>
                <c:pt idx="218">
                  <c:v>40312</c:v>
                </c:pt>
                <c:pt idx="219">
                  <c:v>40305</c:v>
                </c:pt>
                <c:pt idx="220">
                  <c:v>40298</c:v>
                </c:pt>
                <c:pt idx="221">
                  <c:v>40291</c:v>
                </c:pt>
                <c:pt idx="222">
                  <c:v>40284</c:v>
                </c:pt>
                <c:pt idx="223">
                  <c:v>40277</c:v>
                </c:pt>
                <c:pt idx="224">
                  <c:v>40270</c:v>
                </c:pt>
                <c:pt idx="225">
                  <c:v>40263</c:v>
                </c:pt>
                <c:pt idx="226">
                  <c:v>40256</c:v>
                </c:pt>
                <c:pt idx="227">
                  <c:v>40249</c:v>
                </c:pt>
                <c:pt idx="228">
                  <c:v>40242</c:v>
                </c:pt>
                <c:pt idx="229">
                  <c:v>40235</c:v>
                </c:pt>
                <c:pt idx="230">
                  <c:v>40228</c:v>
                </c:pt>
                <c:pt idx="231">
                  <c:v>40221</c:v>
                </c:pt>
                <c:pt idx="232">
                  <c:v>40214</c:v>
                </c:pt>
                <c:pt idx="233">
                  <c:v>40207</c:v>
                </c:pt>
                <c:pt idx="234">
                  <c:v>40200</c:v>
                </c:pt>
                <c:pt idx="235">
                  <c:v>40193</c:v>
                </c:pt>
                <c:pt idx="236">
                  <c:v>40186</c:v>
                </c:pt>
                <c:pt idx="237">
                  <c:v>40179</c:v>
                </c:pt>
                <c:pt idx="238">
                  <c:v>40172</c:v>
                </c:pt>
                <c:pt idx="239">
                  <c:v>40165</c:v>
                </c:pt>
                <c:pt idx="240">
                  <c:v>40158</c:v>
                </c:pt>
                <c:pt idx="241">
                  <c:v>40151</c:v>
                </c:pt>
                <c:pt idx="242">
                  <c:v>40144</c:v>
                </c:pt>
                <c:pt idx="243">
                  <c:v>40137</c:v>
                </c:pt>
                <c:pt idx="244">
                  <c:v>40130</c:v>
                </c:pt>
                <c:pt idx="245">
                  <c:v>40123</c:v>
                </c:pt>
                <c:pt idx="246">
                  <c:v>40116</c:v>
                </c:pt>
                <c:pt idx="247">
                  <c:v>40109</c:v>
                </c:pt>
                <c:pt idx="248">
                  <c:v>40102</c:v>
                </c:pt>
                <c:pt idx="249">
                  <c:v>40095</c:v>
                </c:pt>
                <c:pt idx="250">
                  <c:v>40088</c:v>
                </c:pt>
                <c:pt idx="251">
                  <c:v>40081</c:v>
                </c:pt>
                <c:pt idx="252">
                  <c:v>40074</c:v>
                </c:pt>
                <c:pt idx="253">
                  <c:v>40067</c:v>
                </c:pt>
                <c:pt idx="254">
                  <c:v>40060</c:v>
                </c:pt>
                <c:pt idx="255">
                  <c:v>40053</c:v>
                </c:pt>
                <c:pt idx="256">
                  <c:v>40046</c:v>
                </c:pt>
                <c:pt idx="257">
                  <c:v>40039</c:v>
                </c:pt>
                <c:pt idx="258">
                  <c:v>40032</c:v>
                </c:pt>
                <c:pt idx="259">
                  <c:v>40025</c:v>
                </c:pt>
                <c:pt idx="260">
                  <c:v>40018</c:v>
                </c:pt>
                <c:pt idx="261">
                  <c:v>40011</c:v>
                </c:pt>
                <c:pt idx="262">
                  <c:v>40004</c:v>
                </c:pt>
                <c:pt idx="263">
                  <c:v>39997</c:v>
                </c:pt>
                <c:pt idx="264">
                  <c:v>39990</c:v>
                </c:pt>
                <c:pt idx="265">
                  <c:v>39983</c:v>
                </c:pt>
                <c:pt idx="266">
                  <c:v>39976</c:v>
                </c:pt>
                <c:pt idx="267">
                  <c:v>39969</c:v>
                </c:pt>
                <c:pt idx="268">
                  <c:v>39962</c:v>
                </c:pt>
                <c:pt idx="269">
                  <c:v>39955</c:v>
                </c:pt>
                <c:pt idx="270">
                  <c:v>39948</c:v>
                </c:pt>
                <c:pt idx="271">
                  <c:v>39941</c:v>
                </c:pt>
                <c:pt idx="272">
                  <c:v>39934</c:v>
                </c:pt>
                <c:pt idx="273">
                  <c:v>39927</c:v>
                </c:pt>
                <c:pt idx="274">
                  <c:v>39920</c:v>
                </c:pt>
                <c:pt idx="275">
                  <c:v>39913</c:v>
                </c:pt>
                <c:pt idx="276">
                  <c:v>39906</c:v>
                </c:pt>
                <c:pt idx="277">
                  <c:v>39899</c:v>
                </c:pt>
                <c:pt idx="278">
                  <c:v>39892</c:v>
                </c:pt>
                <c:pt idx="279">
                  <c:v>39885</c:v>
                </c:pt>
                <c:pt idx="280">
                  <c:v>39878</c:v>
                </c:pt>
                <c:pt idx="281">
                  <c:v>39871</c:v>
                </c:pt>
                <c:pt idx="282">
                  <c:v>39864</c:v>
                </c:pt>
                <c:pt idx="283">
                  <c:v>39857</c:v>
                </c:pt>
                <c:pt idx="284">
                  <c:v>39850</c:v>
                </c:pt>
                <c:pt idx="285">
                  <c:v>39843</c:v>
                </c:pt>
                <c:pt idx="286">
                  <c:v>39836</c:v>
                </c:pt>
                <c:pt idx="287">
                  <c:v>39829</c:v>
                </c:pt>
                <c:pt idx="288">
                  <c:v>39822</c:v>
                </c:pt>
                <c:pt idx="289">
                  <c:v>39815</c:v>
                </c:pt>
                <c:pt idx="290">
                  <c:v>39808</c:v>
                </c:pt>
                <c:pt idx="291">
                  <c:v>39801</c:v>
                </c:pt>
                <c:pt idx="292">
                  <c:v>39794</c:v>
                </c:pt>
                <c:pt idx="293">
                  <c:v>39787</c:v>
                </c:pt>
                <c:pt idx="294">
                  <c:v>39780</c:v>
                </c:pt>
                <c:pt idx="295">
                  <c:v>39773</c:v>
                </c:pt>
                <c:pt idx="296">
                  <c:v>39766</c:v>
                </c:pt>
                <c:pt idx="297">
                  <c:v>39759</c:v>
                </c:pt>
                <c:pt idx="298">
                  <c:v>39752</c:v>
                </c:pt>
                <c:pt idx="299">
                  <c:v>39745</c:v>
                </c:pt>
                <c:pt idx="300">
                  <c:v>39738</c:v>
                </c:pt>
                <c:pt idx="301">
                  <c:v>39731</c:v>
                </c:pt>
                <c:pt idx="302">
                  <c:v>39724</c:v>
                </c:pt>
                <c:pt idx="303">
                  <c:v>39717</c:v>
                </c:pt>
                <c:pt idx="304">
                  <c:v>39710</c:v>
                </c:pt>
                <c:pt idx="305">
                  <c:v>39703</c:v>
                </c:pt>
                <c:pt idx="306">
                  <c:v>39696</c:v>
                </c:pt>
                <c:pt idx="307">
                  <c:v>39689</c:v>
                </c:pt>
                <c:pt idx="308">
                  <c:v>39682</c:v>
                </c:pt>
                <c:pt idx="309">
                  <c:v>39675</c:v>
                </c:pt>
                <c:pt idx="310">
                  <c:v>39668</c:v>
                </c:pt>
                <c:pt idx="311">
                  <c:v>39661</c:v>
                </c:pt>
                <c:pt idx="312">
                  <c:v>39654</c:v>
                </c:pt>
                <c:pt idx="313">
                  <c:v>39647</c:v>
                </c:pt>
                <c:pt idx="314">
                  <c:v>39640</c:v>
                </c:pt>
                <c:pt idx="315">
                  <c:v>39633</c:v>
                </c:pt>
                <c:pt idx="316">
                  <c:v>39626</c:v>
                </c:pt>
                <c:pt idx="317">
                  <c:v>39619</c:v>
                </c:pt>
                <c:pt idx="318">
                  <c:v>39612</c:v>
                </c:pt>
                <c:pt idx="319">
                  <c:v>39605</c:v>
                </c:pt>
                <c:pt idx="320">
                  <c:v>39598</c:v>
                </c:pt>
                <c:pt idx="321">
                  <c:v>39591</c:v>
                </c:pt>
                <c:pt idx="322">
                  <c:v>39584</c:v>
                </c:pt>
                <c:pt idx="323">
                  <c:v>39577</c:v>
                </c:pt>
                <c:pt idx="324">
                  <c:v>39570</c:v>
                </c:pt>
                <c:pt idx="325">
                  <c:v>39563</c:v>
                </c:pt>
                <c:pt idx="326">
                  <c:v>39556</c:v>
                </c:pt>
                <c:pt idx="327">
                  <c:v>39549</c:v>
                </c:pt>
                <c:pt idx="328">
                  <c:v>39542</c:v>
                </c:pt>
                <c:pt idx="329">
                  <c:v>39535</c:v>
                </c:pt>
                <c:pt idx="330">
                  <c:v>39528</c:v>
                </c:pt>
                <c:pt idx="331">
                  <c:v>39521</c:v>
                </c:pt>
                <c:pt idx="332">
                  <c:v>39514</c:v>
                </c:pt>
                <c:pt idx="333">
                  <c:v>39507</c:v>
                </c:pt>
                <c:pt idx="334">
                  <c:v>39500</c:v>
                </c:pt>
                <c:pt idx="335">
                  <c:v>39493</c:v>
                </c:pt>
                <c:pt idx="336">
                  <c:v>39486</c:v>
                </c:pt>
                <c:pt idx="337">
                  <c:v>39479</c:v>
                </c:pt>
                <c:pt idx="338">
                  <c:v>39472</c:v>
                </c:pt>
                <c:pt idx="339">
                  <c:v>39465</c:v>
                </c:pt>
                <c:pt idx="340">
                  <c:v>39458</c:v>
                </c:pt>
                <c:pt idx="341">
                  <c:v>39451</c:v>
                </c:pt>
                <c:pt idx="342">
                  <c:v>39444</c:v>
                </c:pt>
                <c:pt idx="343">
                  <c:v>39437</c:v>
                </c:pt>
                <c:pt idx="344">
                  <c:v>39430</c:v>
                </c:pt>
                <c:pt idx="345">
                  <c:v>39423</c:v>
                </c:pt>
                <c:pt idx="346">
                  <c:v>39416</c:v>
                </c:pt>
                <c:pt idx="347">
                  <c:v>39409</c:v>
                </c:pt>
                <c:pt idx="348">
                  <c:v>39402</c:v>
                </c:pt>
                <c:pt idx="349">
                  <c:v>39395</c:v>
                </c:pt>
                <c:pt idx="350">
                  <c:v>39388</c:v>
                </c:pt>
                <c:pt idx="351">
                  <c:v>39381</c:v>
                </c:pt>
                <c:pt idx="352">
                  <c:v>39374</c:v>
                </c:pt>
                <c:pt idx="353">
                  <c:v>39367</c:v>
                </c:pt>
                <c:pt idx="354">
                  <c:v>39360</c:v>
                </c:pt>
                <c:pt idx="355">
                  <c:v>39353</c:v>
                </c:pt>
                <c:pt idx="356">
                  <c:v>39346</c:v>
                </c:pt>
                <c:pt idx="357">
                  <c:v>39339</c:v>
                </c:pt>
                <c:pt idx="358">
                  <c:v>39332</c:v>
                </c:pt>
                <c:pt idx="359">
                  <c:v>39325</c:v>
                </c:pt>
                <c:pt idx="360">
                  <c:v>39318</c:v>
                </c:pt>
                <c:pt idx="361">
                  <c:v>39311</c:v>
                </c:pt>
                <c:pt idx="362">
                  <c:v>39304</c:v>
                </c:pt>
                <c:pt idx="363">
                  <c:v>39297</c:v>
                </c:pt>
                <c:pt idx="364">
                  <c:v>39290</c:v>
                </c:pt>
                <c:pt idx="365">
                  <c:v>39283</c:v>
                </c:pt>
                <c:pt idx="366">
                  <c:v>39276</c:v>
                </c:pt>
                <c:pt idx="367">
                  <c:v>39269</c:v>
                </c:pt>
                <c:pt idx="368">
                  <c:v>39262</c:v>
                </c:pt>
                <c:pt idx="369">
                  <c:v>39255</c:v>
                </c:pt>
                <c:pt idx="370">
                  <c:v>39248</c:v>
                </c:pt>
                <c:pt idx="371">
                  <c:v>39241</c:v>
                </c:pt>
                <c:pt idx="372">
                  <c:v>39234</c:v>
                </c:pt>
                <c:pt idx="373">
                  <c:v>39227</c:v>
                </c:pt>
                <c:pt idx="374">
                  <c:v>39220</c:v>
                </c:pt>
                <c:pt idx="375">
                  <c:v>39213</c:v>
                </c:pt>
                <c:pt idx="376">
                  <c:v>39206</c:v>
                </c:pt>
                <c:pt idx="377">
                  <c:v>39199</c:v>
                </c:pt>
                <c:pt idx="378">
                  <c:v>39192</c:v>
                </c:pt>
                <c:pt idx="379">
                  <c:v>39185</c:v>
                </c:pt>
                <c:pt idx="380">
                  <c:v>39178</c:v>
                </c:pt>
                <c:pt idx="381">
                  <c:v>39171</c:v>
                </c:pt>
                <c:pt idx="382">
                  <c:v>39164</c:v>
                </c:pt>
                <c:pt idx="383">
                  <c:v>39157</c:v>
                </c:pt>
                <c:pt idx="384">
                  <c:v>39150</c:v>
                </c:pt>
                <c:pt idx="385">
                  <c:v>39143</c:v>
                </c:pt>
                <c:pt idx="386">
                  <c:v>39136</c:v>
                </c:pt>
                <c:pt idx="387">
                  <c:v>39129</c:v>
                </c:pt>
                <c:pt idx="388">
                  <c:v>39122</c:v>
                </c:pt>
                <c:pt idx="389">
                  <c:v>39115</c:v>
                </c:pt>
                <c:pt idx="390">
                  <c:v>39108</c:v>
                </c:pt>
                <c:pt idx="391">
                  <c:v>39101</c:v>
                </c:pt>
                <c:pt idx="392">
                  <c:v>39094</c:v>
                </c:pt>
                <c:pt idx="393">
                  <c:v>39087</c:v>
                </c:pt>
                <c:pt idx="394">
                  <c:v>39080</c:v>
                </c:pt>
                <c:pt idx="395">
                  <c:v>39073</c:v>
                </c:pt>
                <c:pt idx="396">
                  <c:v>39066</c:v>
                </c:pt>
                <c:pt idx="397">
                  <c:v>39059</c:v>
                </c:pt>
                <c:pt idx="398">
                  <c:v>39052</c:v>
                </c:pt>
                <c:pt idx="399">
                  <c:v>39045</c:v>
                </c:pt>
                <c:pt idx="400">
                  <c:v>39038</c:v>
                </c:pt>
                <c:pt idx="401">
                  <c:v>39031</c:v>
                </c:pt>
                <c:pt idx="402">
                  <c:v>39024</c:v>
                </c:pt>
                <c:pt idx="403">
                  <c:v>39017</c:v>
                </c:pt>
                <c:pt idx="404">
                  <c:v>39010</c:v>
                </c:pt>
                <c:pt idx="405">
                  <c:v>39003</c:v>
                </c:pt>
                <c:pt idx="406">
                  <c:v>38996</c:v>
                </c:pt>
                <c:pt idx="407">
                  <c:v>38989</c:v>
                </c:pt>
                <c:pt idx="408">
                  <c:v>38982</c:v>
                </c:pt>
                <c:pt idx="409">
                  <c:v>38975</c:v>
                </c:pt>
                <c:pt idx="410">
                  <c:v>38968</c:v>
                </c:pt>
                <c:pt idx="411">
                  <c:v>38961</c:v>
                </c:pt>
                <c:pt idx="412">
                  <c:v>38954</c:v>
                </c:pt>
                <c:pt idx="413">
                  <c:v>38947</c:v>
                </c:pt>
                <c:pt idx="414">
                  <c:v>38940</c:v>
                </c:pt>
                <c:pt idx="415">
                  <c:v>38933</c:v>
                </c:pt>
                <c:pt idx="416">
                  <c:v>38926</c:v>
                </c:pt>
                <c:pt idx="417">
                  <c:v>38919</c:v>
                </c:pt>
                <c:pt idx="418">
                  <c:v>38912</c:v>
                </c:pt>
                <c:pt idx="419">
                  <c:v>38905</c:v>
                </c:pt>
                <c:pt idx="420">
                  <c:v>38898</c:v>
                </c:pt>
                <c:pt idx="421">
                  <c:v>38891</c:v>
                </c:pt>
                <c:pt idx="422">
                  <c:v>38884</c:v>
                </c:pt>
                <c:pt idx="423">
                  <c:v>38877</c:v>
                </c:pt>
                <c:pt idx="424">
                  <c:v>38870</c:v>
                </c:pt>
                <c:pt idx="425">
                  <c:v>38863</c:v>
                </c:pt>
                <c:pt idx="426">
                  <c:v>38856</c:v>
                </c:pt>
                <c:pt idx="427">
                  <c:v>38849</c:v>
                </c:pt>
                <c:pt idx="428">
                  <c:v>38842</c:v>
                </c:pt>
                <c:pt idx="429">
                  <c:v>38835</c:v>
                </c:pt>
                <c:pt idx="430">
                  <c:v>38828</c:v>
                </c:pt>
                <c:pt idx="431">
                  <c:v>38821</c:v>
                </c:pt>
                <c:pt idx="432">
                  <c:v>38814</c:v>
                </c:pt>
                <c:pt idx="433">
                  <c:v>38807</c:v>
                </c:pt>
                <c:pt idx="434">
                  <c:v>38800</c:v>
                </c:pt>
                <c:pt idx="435">
                  <c:v>38793</c:v>
                </c:pt>
                <c:pt idx="436">
                  <c:v>38786</c:v>
                </c:pt>
                <c:pt idx="437">
                  <c:v>38779</c:v>
                </c:pt>
                <c:pt idx="438">
                  <c:v>38772</c:v>
                </c:pt>
                <c:pt idx="439">
                  <c:v>38765</c:v>
                </c:pt>
                <c:pt idx="440">
                  <c:v>38758</c:v>
                </c:pt>
                <c:pt idx="441">
                  <c:v>38751</c:v>
                </c:pt>
                <c:pt idx="442">
                  <c:v>38744</c:v>
                </c:pt>
                <c:pt idx="443">
                  <c:v>38737</c:v>
                </c:pt>
                <c:pt idx="444">
                  <c:v>38730</c:v>
                </c:pt>
                <c:pt idx="445">
                  <c:v>38723</c:v>
                </c:pt>
                <c:pt idx="446">
                  <c:v>38716</c:v>
                </c:pt>
                <c:pt idx="447">
                  <c:v>38709</c:v>
                </c:pt>
                <c:pt idx="448">
                  <c:v>38702</c:v>
                </c:pt>
                <c:pt idx="449">
                  <c:v>38695</c:v>
                </c:pt>
                <c:pt idx="450">
                  <c:v>38688</c:v>
                </c:pt>
                <c:pt idx="451">
                  <c:v>38681</c:v>
                </c:pt>
                <c:pt idx="452">
                  <c:v>38674</c:v>
                </c:pt>
                <c:pt idx="453">
                  <c:v>38667</c:v>
                </c:pt>
                <c:pt idx="454">
                  <c:v>38660</c:v>
                </c:pt>
                <c:pt idx="455">
                  <c:v>38653</c:v>
                </c:pt>
                <c:pt idx="456">
                  <c:v>38646</c:v>
                </c:pt>
                <c:pt idx="457">
                  <c:v>38639</c:v>
                </c:pt>
                <c:pt idx="458">
                  <c:v>38632</c:v>
                </c:pt>
              </c:numCache>
            </c:numRef>
          </c:xVal>
          <c:yVal>
            <c:numRef>
              <c:f>'ImpicitFRA-MarketFRA (slide 31)'!$AD$6:$AD$464</c:f>
              <c:numCache>
                <c:formatCode>0.0000%</c:formatCode>
                <c:ptCount val="459"/>
                <c:pt idx="0">
                  <c:v>1.98E-3</c:v>
                </c:pt>
                <c:pt idx="1">
                  <c:v>1.92E-3</c:v>
                </c:pt>
                <c:pt idx="2">
                  <c:v>1.7299999999999998E-3</c:v>
                </c:pt>
                <c:pt idx="3">
                  <c:v>1.7699999999999999E-3</c:v>
                </c:pt>
                <c:pt idx="4">
                  <c:v>1.92E-3</c:v>
                </c:pt>
                <c:pt idx="5">
                  <c:v>1.7599999999999998E-3</c:v>
                </c:pt>
                <c:pt idx="6">
                  <c:v>2.0899999999999998E-3</c:v>
                </c:pt>
                <c:pt idx="7">
                  <c:v>2.0699999999999998E-3</c:v>
                </c:pt>
                <c:pt idx="8">
                  <c:v>2.1349999999999997E-3</c:v>
                </c:pt>
                <c:pt idx="9">
                  <c:v>2.2300000000000002E-3</c:v>
                </c:pt>
                <c:pt idx="10">
                  <c:v>2.5800000000000003E-3</c:v>
                </c:pt>
                <c:pt idx="11">
                  <c:v>2.6800000000000001E-3</c:v>
                </c:pt>
                <c:pt idx="12">
                  <c:v>3.0349999999999999E-3</c:v>
                </c:pt>
                <c:pt idx="13">
                  <c:v>2.8599999999999997E-3</c:v>
                </c:pt>
                <c:pt idx="14">
                  <c:v>2.8499999999999997E-3</c:v>
                </c:pt>
                <c:pt idx="15">
                  <c:v>2.9199999999999999E-3</c:v>
                </c:pt>
                <c:pt idx="16">
                  <c:v>2.8399999999999996E-3</c:v>
                </c:pt>
                <c:pt idx="17">
                  <c:v>3.3350000000000003E-3</c:v>
                </c:pt>
                <c:pt idx="18">
                  <c:v>2.9399999999999999E-3</c:v>
                </c:pt>
                <c:pt idx="19">
                  <c:v>3.13E-3</c:v>
                </c:pt>
                <c:pt idx="20">
                  <c:v>2.65E-3</c:v>
                </c:pt>
                <c:pt idx="21">
                  <c:v>2.48E-3</c:v>
                </c:pt>
                <c:pt idx="22">
                  <c:v>2.4749999999999998E-3</c:v>
                </c:pt>
                <c:pt idx="23">
                  <c:v>2.5100000000000001E-3</c:v>
                </c:pt>
                <c:pt idx="24">
                  <c:v>2.33E-3</c:v>
                </c:pt>
                <c:pt idx="25">
                  <c:v>2.9499999999999999E-3</c:v>
                </c:pt>
                <c:pt idx="26">
                  <c:v>2.9499999999999999E-3</c:v>
                </c:pt>
                <c:pt idx="27">
                  <c:v>2.9299999999999999E-3</c:v>
                </c:pt>
                <c:pt idx="28">
                  <c:v>2.7300000000000002E-3</c:v>
                </c:pt>
                <c:pt idx="29">
                  <c:v>2.7650000000000001E-3</c:v>
                </c:pt>
                <c:pt idx="30">
                  <c:v>2.8899999999999998E-3</c:v>
                </c:pt>
                <c:pt idx="31">
                  <c:v>3.2799999999999999E-3</c:v>
                </c:pt>
                <c:pt idx="32">
                  <c:v>2.8149999999999998E-3</c:v>
                </c:pt>
                <c:pt idx="33">
                  <c:v>2.3699999999999997E-3</c:v>
                </c:pt>
                <c:pt idx="34">
                  <c:v>2.3999999999999998E-3</c:v>
                </c:pt>
                <c:pt idx="35">
                  <c:v>2.2200000000000002E-3</c:v>
                </c:pt>
                <c:pt idx="36">
                  <c:v>2.15E-3</c:v>
                </c:pt>
                <c:pt idx="37">
                  <c:v>2.3999999999999998E-3</c:v>
                </c:pt>
                <c:pt idx="38">
                  <c:v>3.0499999999999998E-3</c:v>
                </c:pt>
                <c:pt idx="39">
                  <c:v>2.8399999999999996E-3</c:v>
                </c:pt>
                <c:pt idx="40">
                  <c:v>2.9499999999999999E-3</c:v>
                </c:pt>
                <c:pt idx="41">
                  <c:v>2.7600000000000003E-3</c:v>
                </c:pt>
                <c:pt idx="42">
                  <c:v>2.7600000000000003E-3</c:v>
                </c:pt>
                <c:pt idx="43">
                  <c:v>2.8399999999999996E-3</c:v>
                </c:pt>
                <c:pt idx="44">
                  <c:v>2.66E-3</c:v>
                </c:pt>
                <c:pt idx="45">
                  <c:v>2.7400000000000002E-3</c:v>
                </c:pt>
                <c:pt idx="46">
                  <c:v>2.8100000000000004E-3</c:v>
                </c:pt>
                <c:pt idx="47">
                  <c:v>3.0000000000000001E-3</c:v>
                </c:pt>
                <c:pt idx="48">
                  <c:v>2.9399999999999999E-3</c:v>
                </c:pt>
                <c:pt idx="49">
                  <c:v>2.7600000000000003E-3</c:v>
                </c:pt>
                <c:pt idx="50">
                  <c:v>2.6700000000000001E-3</c:v>
                </c:pt>
                <c:pt idx="51">
                  <c:v>2.7200000000000002E-3</c:v>
                </c:pt>
                <c:pt idx="52">
                  <c:v>2.7600000000000003E-3</c:v>
                </c:pt>
                <c:pt idx="53">
                  <c:v>2.7600000000000003E-3</c:v>
                </c:pt>
                <c:pt idx="54">
                  <c:v>2.3400000000000001E-3</c:v>
                </c:pt>
                <c:pt idx="55">
                  <c:v>2.8899999999999998E-3</c:v>
                </c:pt>
                <c:pt idx="56">
                  <c:v>3.13E-3</c:v>
                </c:pt>
                <c:pt idx="57">
                  <c:v>2.3499999999999997E-3</c:v>
                </c:pt>
                <c:pt idx="58">
                  <c:v>2.48E-3</c:v>
                </c:pt>
                <c:pt idx="59">
                  <c:v>1.99E-3</c:v>
                </c:pt>
                <c:pt idx="60">
                  <c:v>1.9E-3</c:v>
                </c:pt>
                <c:pt idx="61">
                  <c:v>1.7599999999999998E-3</c:v>
                </c:pt>
                <c:pt idx="62">
                  <c:v>2.0200000000000001E-3</c:v>
                </c:pt>
                <c:pt idx="63">
                  <c:v>1.83E-3</c:v>
                </c:pt>
                <c:pt idx="64">
                  <c:v>1.7899999999999999E-3</c:v>
                </c:pt>
                <c:pt idx="65">
                  <c:v>1.91E-3</c:v>
                </c:pt>
                <c:pt idx="66">
                  <c:v>2.2100000000000002E-3</c:v>
                </c:pt>
                <c:pt idx="67">
                  <c:v>2.1700000000000001E-3</c:v>
                </c:pt>
                <c:pt idx="68">
                  <c:v>2.63E-3</c:v>
                </c:pt>
                <c:pt idx="69">
                  <c:v>3.0499999999999998E-3</c:v>
                </c:pt>
                <c:pt idx="70">
                  <c:v>2.1199999999999999E-3</c:v>
                </c:pt>
                <c:pt idx="71">
                  <c:v>2.1700000000000001E-3</c:v>
                </c:pt>
                <c:pt idx="72">
                  <c:v>1.8599999999999999E-3</c:v>
                </c:pt>
                <c:pt idx="73">
                  <c:v>2.2200000000000002E-3</c:v>
                </c:pt>
                <c:pt idx="74">
                  <c:v>2.6800000000000001E-3</c:v>
                </c:pt>
                <c:pt idx="75">
                  <c:v>2.8100000000000004E-3</c:v>
                </c:pt>
                <c:pt idx="76">
                  <c:v>3.3E-3</c:v>
                </c:pt>
                <c:pt idx="77">
                  <c:v>3.62E-3</c:v>
                </c:pt>
                <c:pt idx="78">
                  <c:v>2.9399999999999999E-3</c:v>
                </c:pt>
                <c:pt idx="79">
                  <c:v>2.49E-3</c:v>
                </c:pt>
                <c:pt idx="80">
                  <c:v>2.1299999999999999E-3</c:v>
                </c:pt>
                <c:pt idx="81">
                  <c:v>1.7000000000000001E-3</c:v>
                </c:pt>
                <c:pt idx="82">
                  <c:v>1.65E-3</c:v>
                </c:pt>
                <c:pt idx="83">
                  <c:v>1.5100000000000001E-3</c:v>
                </c:pt>
                <c:pt idx="84">
                  <c:v>1.25E-3</c:v>
                </c:pt>
                <c:pt idx="85">
                  <c:v>1.7899999999999999E-3</c:v>
                </c:pt>
                <c:pt idx="86">
                  <c:v>1.7749999999999999E-3</c:v>
                </c:pt>
                <c:pt idx="87">
                  <c:v>1.6800000000000001E-3</c:v>
                </c:pt>
                <c:pt idx="88">
                  <c:v>1.58E-3</c:v>
                </c:pt>
                <c:pt idx="89">
                  <c:v>1.8699999999999999E-3</c:v>
                </c:pt>
                <c:pt idx="90">
                  <c:v>1.99E-3</c:v>
                </c:pt>
                <c:pt idx="91">
                  <c:v>2.0999999999999999E-3</c:v>
                </c:pt>
                <c:pt idx="92">
                  <c:v>1.9500000000000001E-3</c:v>
                </c:pt>
                <c:pt idx="93">
                  <c:v>1.9400000000000001E-3</c:v>
                </c:pt>
                <c:pt idx="94">
                  <c:v>1.92E-3</c:v>
                </c:pt>
                <c:pt idx="95">
                  <c:v>1.7499999999999998E-3</c:v>
                </c:pt>
                <c:pt idx="96">
                  <c:v>2.33E-3</c:v>
                </c:pt>
                <c:pt idx="97">
                  <c:v>2.2699999999999999E-3</c:v>
                </c:pt>
                <c:pt idx="98">
                  <c:v>2.2200000000000002E-3</c:v>
                </c:pt>
                <c:pt idx="99">
                  <c:v>2.2850000000000001E-3</c:v>
                </c:pt>
                <c:pt idx="100">
                  <c:v>2.3999999999999998E-3</c:v>
                </c:pt>
                <c:pt idx="101">
                  <c:v>2.49E-3</c:v>
                </c:pt>
                <c:pt idx="102">
                  <c:v>3.1800000000000001E-3</c:v>
                </c:pt>
                <c:pt idx="103">
                  <c:v>2.2899999999999999E-3</c:v>
                </c:pt>
                <c:pt idx="104">
                  <c:v>3.3400000000000001E-3</c:v>
                </c:pt>
                <c:pt idx="105">
                  <c:v>3.6099999999999999E-3</c:v>
                </c:pt>
                <c:pt idx="106">
                  <c:v>4.3099999999999996E-3</c:v>
                </c:pt>
                <c:pt idx="107">
                  <c:v>5.0699999999999999E-3</c:v>
                </c:pt>
                <c:pt idx="108">
                  <c:v>4.8799999999999998E-3</c:v>
                </c:pt>
                <c:pt idx="109">
                  <c:v>5.3200000000000001E-3</c:v>
                </c:pt>
                <c:pt idx="110">
                  <c:v>5.7599999999999995E-3</c:v>
                </c:pt>
                <c:pt idx="111">
                  <c:v>5.5800000000000008E-3</c:v>
                </c:pt>
                <c:pt idx="112">
                  <c:v>5.6799999999999993E-3</c:v>
                </c:pt>
                <c:pt idx="113">
                  <c:v>6.6300000000000005E-3</c:v>
                </c:pt>
                <c:pt idx="114">
                  <c:v>6.4449999999999993E-3</c:v>
                </c:pt>
                <c:pt idx="115">
                  <c:v>5.6299999999999996E-3</c:v>
                </c:pt>
                <c:pt idx="116">
                  <c:v>5.8799999999999998E-3</c:v>
                </c:pt>
                <c:pt idx="117">
                  <c:v>6.7500000000000008E-3</c:v>
                </c:pt>
                <c:pt idx="118">
                  <c:v>6.7600000000000004E-3</c:v>
                </c:pt>
                <c:pt idx="119">
                  <c:v>7.0750000000000006E-3</c:v>
                </c:pt>
                <c:pt idx="120">
                  <c:v>6.6600000000000001E-3</c:v>
                </c:pt>
                <c:pt idx="121">
                  <c:v>6.2900000000000005E-3</c:v>
                </c:pt>
                <c:pt idx="122">
                  <c:v>6.9499999999999996E-3</c:v>
                </c:pt>
                <c:pt idx="123">
                  <c:v>6.9599999999999992E-3</c:v>
                </c:pt>
                <c:pt idx="124">
                  <c:v>6.6300000000000005E-3</c:v>
                </c:pt>
                <c:pt idx="125">
                  <c:v>8.1499999999999993E-3</c:v>
                </c:pt>
                <c:pt idx="126">
                  <c:v>8.6049999999999998E-3</c:v>
                </c:pt>
                <c:pt idx="127">
                  <c:v>8.6599999999999993E-3</c:v>
                </c:pt>
                <c:pt idx="128">
                  <c:v>8.3650000000000009E-3</c:v>
                </c:pt>
                <c:pt idx="129">
                  <c:v>9.130000000000001E-3</c:v>
                </c:pt>
                <c:pt idx="130">
                  <c:v>8.5100000000000002E-3</c:v>
                </c:pt>
                <c:pt idx="131">
                  <c:v>8.8900000000000003E-3</c:v>
                </c:pt>
                <c:pt idx="132">
                  <c:v>9.9399999999999992E-3</c:v>
                </c:pt>
                <c:pt idx="133">
                  <c:v>1.0660000000000001E-2</c:v>
                </c:pt>
                <c:pt idx="134">
                  <c:v>1.1514999999999999E-2</c:v>
                </c:pt>
                <c:pt idx="135">
                  <c:v>1.142E-2</c:v>
                </c:pt>
                <c:pt idx="136">
                  <c:v>1.1770000000000001E-2</c:v>
                </c:pt>
                <c:pt idx="137">
                  <c:v>1.1009999999999999E-2</c:v>
                </c:pt>
                <c:pt idx="138">
                  <c:v>1.2424999999999999E-2</c:v>
                </c:pt>
                <c:pt idx="139">
                  <c:v>1.265E-2</c:v>
                </c:pt>
                <c:pt idx="140">
                  <c:v>1.1565000000000001E-2</c:v>
                </c:pt>
                <c:pt idx="141">
                  <c:v>1.171E-2</c:v>
                </c:pt>
                <c:pt idx="142">
                  <c:v>1.2840000000000001E-2</c:v>
                </c:pt>
                <c:pt idx="143">
                  <c:v>1.3309999999999999E-2</c:v>
                </c:pt>
                <c:pt idx="144">
                  <c:v>1.341E-2</c:v>
                </c:pt>
                <c:pt idx="145">
                  <c:v>1.268E-2</c:v>
                </c:pt>
                <c:pt idx="146">
                  <c:v>1.2135E-2</c:v>
                </c:pt>
                <c:pt idx="147">
                  <c:v>1.0704999999999999E-2</c:v>
                </c:pt>
                <c:pt idx="148">
                  <c:v>1.244E-2</c:v>
                </c:pt>
                <c:pt idx="149">
                  <c:v>1.1140000000000001E-2</c:v>
                </c:pt>
                <c:pt idx="150">
                  <c:v>1.2525E-2</c:v>
                </c:pt>
                <c:pt idx="151">
                  <c:v>1.3415E-2</c:v>
                </c:pt>
                <c:pt idx="152">
                  <c:v>1.2849999999999999E-2</c:v>
                </c:pt>
                <c:pt idx="153">
                  <c:v>1.3040000000000001E-2</c:v>
                </c:pt>
                <c:pt idx="154">
                  <c:v>1.3955E-2</c:v>
                </c:pt>
                <c:pt idx="155">
                  <c:v>1.6410000000000001E-2</c:v>
                </c:pt>
                <c:pt idx="156">
                  <c:v>1.7204999999999998E-2</c:v>
                </c:pt>
                <c:pt idx="157">
                  <c:v>1.6645E-2</c:v>
                </c:pt>
                <c:pt idx="158">
                  <c:v>1.7509999999999998E-2</c:v>
                </c:pt>
                <c:pt idx="159">
                  <c:v>1.7760000000000001E-2</c:v>
                </c:pt>
                <c:pt idx="160">
                  <c:v>1.6705000000000001E-2</c:v>
                </c:pt>
                <c:pt idx="161">
                  <c:v>1.7239999999999998E-2</c:v>
                </c:pt>
                <c:pt idx="162">
                  <c:v>1.6619999999999999E-2</c:v>
                </c:pt>
                <c:pt idx="163">
                  <c:v>1.6959999999999999E-2</c:v>
                </c:pt>
                <c:pt idx="164">
                  <c:v>1.635E-2</c:v>
                </c:pt>
                <c:pt idx="165">
                  <c:v>1.7274999999999999E-2</c:v>
                </c:pt>
                <c:pt idx="166">
                  <c:v>1.7000000000000001E-2</c:v>
                </c:pt>
                <c:pt idx="167">
                  <c:v>1.6875000000000001E-2</c:v>
                </c:pt>
                <c:pt idx="168">
                  <c:v>1.6879999999999999E-2</c:v>
                </c:pt>
                <c:pt idx="169">
                  <c:v>1.6505000000000002E-2</c:v>
                </c:pt>
                <c:pt idx="170">
                  <c:v>1.6650000000000002E-2</c:v>
                </c:pt>
                <c:pt idx="171">
                  <c:v>1.6629999999999999E-2</c:v>
                </c:pt>
                <c:pt idx="172">
                  <c:v>1.5939999999999999E-2</c:v>
                </c:pt>
                <c:pt idx="173">
                  <c:v>1.583E-2</c:v>
                </c:pt>
                <c:pt idx="174">
                  <c:v>1.536E-2</c:v>
                </c:pt>
                <c:pt idx="175">
                  <c:v>1.537E-2</c:v>
                </c:pt>
                <c:pt idx="176">
                  <c:v>1.5595000000000001E-2</c:v>
                </c:pt>
                <c:pt idx="177">
                  <c:v>1.4194999999999999E-2</c:v>
                </c:pt>
                <c:pt idx="178">
                  <c:v>1.3220000000000001E-2</c:v>
                </c:pt>
                <c:pt idx="179">
                  <c:v>1.3205E-2</c:v>
                </c:pt>
                <c:pt idx="180">
                  <c:v>1.3325E-2</c:v>
                </c:pt>
                <c:pt idx="181">
                  <c:v>1.2835000000000001E-2</c:v>
                </c:pt>
                <c:pt idx="182">
                  <c:v>1.2729999999999998E-2</c:v>
                </c:pt>
                <c:pt idx="183">
                  <c:v>1.206E-2</c:v>
                </c:pt>
                <c:pt idx="184">
                  <c:v>1.0829999999999999E-2</c:v>
                </c:pt>
                <c:pt idx="185">
                  <c:v>1.0465E-2</c:v>
                </c:pt>
                <c:pt idx="186">
                  <c:v>1.0685E-2</c:v>
                </c:pt>
                <c:pt idx="187">
                  <c:v>1.119E-2</c:v>
                </c:pt>
                <c:pt idx="188">
                  <c:v>1.1430000000000001E-2</c:v>
                </c:pt>
                <c:pt idx="189">
                  <c:v>1.1134999999999999E-2</c:v>
                </c:pt>
                <c:pt idx="190">
                  <c:v>1.1850000000000001E-2</c:v>
                </c:pt>
                <c:pt idx="191">
                  <c:v>1.1979999999999999E-2</c:v>
                </c:pt>
                <c:pt idx="192">
                  <c:v>1.2225E-2</c:v>
                </c:pt>
                <c:pt idx="193">
                  <c:v>1.2110000000000001E-2</c:v>
                </c:pt>
                <c:pt idx="194">
                  <c:v>1.1990000000000001E-2</c:v>
                </c:pt>
                <c:pt idx="195">
                  <c:v>1.206E-2</c:v>
                </c:pt>
                <c:pt idx="196">
                  <c:v>1.095E-2</c:v>
                </c:pt>
                <c:pt idx="197">
                  <c:v>1.069E-2</c:v>
                </c:pt>
                <c:pt idx="198">
                  <c:v>1.0860000000000002E-2</c:v>
                </c:pt>
                <c:pt idx="199">
                  <c:v>9.9500000000000005E-3</c:v>
                </c:pt>
                <c:pt idx="200">
                  <c:v>1.0240000000000001E-2</c:v>
                </c:pt>
                <c:pt idx="201">
                  <c:v>9.8899999999999995E-3</c:v>
                </c:pt>
                <c:pt idx="202">
                  <c:v>9.3150000000000004E-3</c:v>
                </c:pt>
                <c:pt idx="203">
                  <c:v>9.4399999999999987E-3</c:v>
                </c:pt>
                <c:pt idx="204">
                  <c:v>9.0000000000000011E-3</c:v>
                </c:pt>
                <c:pt idx="205">
                  <c:v>9.4149999999999998E-3</c:v>
                </c:pt>
                <c:pt idx="206">
                  <c:v>1.031E-2</c:v>
                </c:pt>
                <c:pt idx="207">
                  <c:v>9.7699999999999992E-3</c:v>
                </c:pt>
                <c:pt idx="208">
                  <c:v>1.0289999999999999E-2</c:v>
                </c:pt>
                <c:pt idx="209">
                  <c:v>1.0840000000000001E-2</c:v>
                </c:pt>
                <c:pt idx="210">
                  <c:v>1.0615000000000001E-2</c:v>
                </c:pt>
                <c:pt idx="211">
                  <c:v>9.9299999999999996E-3</c:v>
                </c:pt>
                <c:pt idx="212">
                  <c:v>9.3799999999999994E-3</c:v>
                </c:pt>
                <c:pt idx="213">
                  <c:v>9.3050000000000008E-3</c:v>
                </c:pt>
                <c:pt idx="214">
                  <c:v>8.2500000000000004E-3</c:v>
                </c:pt>
                <c:pt idx="215">
                  <c:v>8.9600000000000009E-3</c:v>
                </c:pt>
                <c:pt idx="216">
                  <c:v>9.0749999999999997E-3</c:v>
                </c:pt>
                <c:pt idx="217">
                  <c:v>9.2650000000000007E-3</c:v>
                </c:pt>
                <c:pt idx="218">
                  <c:v>8.9499999999999996E-3</c:v>
                </c:pt>
                <c:pt idx="219">
                  <c:v>9.6450000000000008E-3</c:v>
                </c:pt>
                <c:pt idx="220">
                  <c:v>9.1199999999999996E-3</c:v>
                </c:pt>
                <c:pt idx="221">
                  <c:v>8.2249999999999997E-3</c:v>
                </c:pt>
                <c:pt idx="222">
                  <c:v>7.8100000000000001E-3</c:v>
                </c:pt>
                <c:pt idx="223">
                  <c:v>7.9649999999999999E-3</c:v>
                </c:pt>
                <c:pt idx="224">
                  <c:v>7.6699999999999997E-3</c:v>
                </c:pt>
                <c:pt idx="225">
                  <c:v>7.0499999999999998E-3</c:v>
                </c:pt>
                <c:pt idx="226">
                  <c:v>7.6400000000000001E-3</c:v>
                </c:pt>
                <c:pt idx="227">
                  <c:v>7.5300000000000002E-3</c:v>
                </c:pt>
                <c:pt idx="228">
                  <c:v>7.6E-3</c:v>
                </c:pt>
                <c:pt idx="229">
                  <c:v>7.5049999999999995E-3</c:v>
                </c:pt>
                <c:pt idx="230">
                  <c:v>7.9400000000000009E-3</c:v>
                </c:pt>
                <c:pt idx="231">
                  <c:v>7.7800000000000005E-3</c:v>
                </c:pt>
                <c:pt idx="232">
                  <c:v>8.3149999999999995E-3</c:v>
                </c:pt>
                <c:pt idx="233">
                  <c:v>7.9400000000000009E-3</c:v>
                </c:pt>
                <c:pt idx="234">
                  <c:v>7.5599999999999999E-3</c:v>
                </c:pt>
                <c:pt idx="235">
                  <c:v>7.2499999999999995E-3</c:v>
                </c:pt>
                <c:pt idx="236">
                  <c:v>7.8900000000000012E-3</c:v>
                </c:pt>
                <c:pt idx="237">
                  <c:v>8.199999999999999E-3</c:v>
                </c:pt>
                <c:pt idx="238">
                  <c:v>8.1100000000000009E-3</c:v>
                </c:pt>
                <c:pt idx="239">
                  <c:v>7.8399999999999997E-3</c:v>
                </c:pt>
                <c:pt idx="240">
                  <c:v>8.2899999999999988E-3</c:v>
                </c:pt>
                <c:pt idx="241">
                  <c:v>8.2500000000000004E-3</c:v>
                </c:pt>
                <c:pt idx="242">
                  <c:v>8.6499999999999997E-3</c:v>
                </c:pt>
                <c:pt idx="243">
                  <c:v>8.0400000000000003E-3</c:v>
                </c:pt>
                <c:pt idx="244">
                  <c:v>7.7000000000000002E-3</c:v>
                </c:pt>
                <c:pt idx="245">
                  <c:v>7.6149999999999994E-3</c:v>
                </c:pt>
                <c:pt idx="246">
                  <c:v>8.6499999999999997E-3</c:v>
                </c:pt>
                <c:pt idx="247">
                  <c:v>8.8599999999999998E-3</c:v>
                </c:pt>
                <c:pt idx="248">
                  <c:v>9.2500000000000013E-3</c:v>
                </c:pt>
                <c:pt idx="249">
                  <c:v>9.1000000000000004E-3</c:v>
                </c:pt>
                <c:pt idx="250">
                  <c:v>7.6249999999999998E-3</c:v>
                </c:pt>
                <c:pt idx="251">
                  <c:v>7.3099999999999997E-3</c:v>
                </c:pt>
                <c:pt idx="252">
                  <c:v>7.7549999999999997E-3</c:v>
                </c:pt>
                <c:pt idx="253">
                  <c:v>6.9350000000000002E-3</c:v>
                </c:pt>
                <c:pt idx="254">
                  <c:v>7.7499999999999999E-3</c:v>
                </c:pt>
                <c:pt idx="255">
                  <c:v>8.2100000000000003E-3</c:v>
                </c:pt>
                <c:pt idx="256">
                  <c:v>9.2100000000000012E-3</c:v>
                </c:pt>
                <c:pt idx="257">
                  <c:v>8.8849999999999988E-3</c:v>
                </c:pt>
                <c:pt idx="258">
                  <c:v>9.9050000000000006E-3</c:v>
                </c:pt>
                <c:pt idx="259">
                  <c:v>8.4600000000000005E-3</c:v>
                </c:pt>
                <c:pt idx="260">
                  <c:v>9.5650000000000006E-3</c:v>
                </c:pt>
                <c:pt idx="261">
                  <c:v>9.5599999999999991E-3</c:v>
                </c:pt>
                <c:pt idx="262">
                  <c:v>9.895000000000001E-3</c:v>
                </c:pt>
                <c:pt idx="263">
                  <c:v>1.0320000000000001E-2</c:v>
                </c:pt>
                <c:pt idx="264">
                  <c:v>1.027E-2</c:v>
                </c:pt>
                <c:pt idx="265">
                  <c:v>1.1279999999999998E-2</c:v>
                </c:pt>
                <c:pt idx="266">
                  <c:v>1.208E-2</c:v>
                </c:pt>
                <c:pt idx="267">
                  <c:v>1.311E-2</c:v>
                </c:pt>
                <c:pt idx="268">
                  <c:v>1.1045000000000001E-2</c:v>
                </c:pt>
                <c:pt idx="269">
                  <c:v>1.1715E-2</c:v>
                </c:pt>
                <c:pt idx="270">
                  <c:v>1.0765E-2</c:v>
                </c:pt>
                <c:pt idx="271">
                  <c:v>1.0914999999999999E-2</c:v>
                </c:pt>
                <c:pt idx="272">
                  <c:v>1.2529999999999999E-2</c:v>
                </c:pt>
                <c:pt idx="273">
                  <c:v>1.3000000000000001E-2</c:v>
                </c:pt>
                <c:pt idx="274">
                  <c:v>1.328E-2</c:v>
                </c:pt>
                <c:pt idx="275">
                  <c:v>1.282E-2</c:v>
                </c:pt>
                <c:pt idx="276">
                  <c:v>1.38E-2</c:v>
                </c:pt>
                <c:pt idx="277">
                  <c:v>1.29E-2</c:v>
                </c:pt>
                <c:pt idx="278">
                  <c:v>1.3260000000000001E-2</c:v>
                </c:pt>
                <c:pt idx="279">
                  <c:v>1.4790000000000001E-2</c:v>
                </c:pt>
                <c:pt idx="280">
                  <c:v>1.5129999999999999E-2</c:v>
                </c:pt>
                <c:pt idx="281">
                  <c:v>1.5505E-2</c:v>
                </c:pt>
                <c:pt idx="282">
                  <c:v>1.619E-2</c:v>
                </c:pt>
                <c:pt idx="283">
                  <c:v>1.636E-2</c:v>
                </c:pt>
                <c:pt idx="284">
                  <c:v>1.5650000000000001E-2</c:v>
                </c:pt>
                <c:pt idx="285">
                  <c:v>1.7989999999999999E-2</c:v>
                </c:pt>
                <c:pt idx="286">
                  <c:v>1.7509999999999998E-2</c:v>
                </c:pt>
                <c:pt idx="287">
                  <c:v>1.8950000000000002E-2</c:v>
                </c:pt>
                <c:pt idx="288">
                  <c:v>1.8769999999999998E-2</c:v>
                </c:pt>
                <c:pt idx="289">
                  <c:v>2.1530000000000001E-2</c:v>
                </c:pt>
                <c:pt idx="290">
                  <c:v>2.215E-2</c:v>
                </c:pt>
                <c:pt idx="291">
                  <c:v>2.3940000000000003E-2</c:v>
                </c:pt>
                <c:pt idx="292">
                  <c:v>2.691E-2</c:v>
                </c:pt>
                <c:pt idx="293">
                  <c:v>2.7320000000000001E-2</c:v>
                </c:pt>
                <c:pt idx="294">
                  <c:v>2.8060000000000002E-2</c:v>
                </c:pt>
                <c:pt idx="295">
                  <c:v>2.6980000000000001E-2</c:v>
                </c:pt>
                <c:pt idx="296">
                  <c:v>2.98E-2</c:v>
                </c:pt>
                <c:pt idx="297">
                  <c:v>3.2404999999999996E-2</c:v>
                </c:pt>
                <c:pt idx="298">
                  <c:v>3.3140000000000003E-2</c:v>
                </c:pt>
                <c:pt idx="299">
                  <c:v>3.5104999999999997E-2</c:v>
                </c:pt>
                <c:pt idx="300">
                  <c:v>3.5150000000000001E-2</c:v>
                </c:pt>
                <c:pt idx="301">
                  <c:v>3.891E-2</c:v>
                </c:pt>
                <c:pt idx="302">
                  <c:v>4.4900000000000002E-2</c:v>
                </c:pt>
                <c:pt idx="303">
                  <c:v>5.0979999999999998E-2</c:v>
                </c:pt>
                <c:pt idx="304">
                  <c:v>5.1755000000000002E-2</c:v>
                </c:pt>
                <c:pt idx="305">
                  <c:v>5.1025000000000001E-2</c:v>
                </c:pt>
                <c:pt idx="306">
                  <c:v>5.0720000000000001E-2</c:v>
                </c:pt>
                <c:pt idx="307">
                  <c:v>5.0689999999999999E-2</c:v>
                </c:pt>
                <c:pt idx="308">
                  <c:v>5.0540000000000002E-2</c:v>
                </c:pt>
                <c:pt idx="309">
                  <c:v>5.0629999999999994E-2</c:v>
                </c:pt>
                <c:pt idx="310">
                  <c:v>4.9970000000000001E-2</c:v>
                </c:pt>
                <c:pt idx="311">
                  <c:v>5.0445000000000004E-2</c:v>
                </c:pt>
                <c:pt idx="312">
                  <c:v>5.1249999999999997E-2</c:v>
                </c:pt>
                <c:pt idx="313">
                  <c:v>5.1550000000000006E-2</c:v>
                </c:pt>
                <c:pt idx="314">
                  <c:v>5.1079999999999993E-2</c:v>
                </c:pt>
                <c:pt idx="315">
                  <c:v>5.1050000000000005E-2</c:v>
                </c:pt>
                <c:pt idx="316">
                  <c:v>5.0880000000000002E-2</c:v>
                </c:pt>
                <c:pt idx="317">
                  <c:v>5.1589999999999997E-2</c:v>
                </c:pt>
                <c:pt idx="318">
                  <c:v>5.1264999999999998E-2</c:v>
                </c:pt>
                <c:pt idx="319">
                  <c:v>5.2440000000000001E-2</c:v>
                </c:pt>
                <c:pt idx="320">
                  <c:v>4.9109999999999994E-2</c:v>
                </c:pt>
                <c:pt idx="321">
                  <c:v>4.8490999999999999E-2</c:v>
                </c:pt>
                <c:pt idx="322">
                  <c:v>4.7756E-2</c:v>
                </c:pt>
                <c:pt idx="323">
                  <c:v>4.6609999999999999E-2</c:v>
                </c:pt>
                <c:pt idx="324">
                  <c:v>4.6515000000000001E-2</c:v>
                </c:pt>
                <c:pt idx="325">
                  <c:v>4.8239999999999998E-2</c:v>
                </c:pt>
                <c:pt idx="326">
                  <c:v>4.7004999999999998E-2</c:v>
                </c:pt>
                <c:pt idx="327">
                  <c:v>4.539E-2</c:v>
                </c:pt>
                <c:pt idx="328">
                  <c:v>4.4824999999999997E-2</c:v>
                </c:pt>
                <c:pt idx="329">
                  <c:v>4.41E-2</c:v>
                </c:pt>
                <c:pt idx="330">
                  <c:v>4.3479999999999998E-2</c:v>
                </c:pt>
                <c:pt idx="331">
                  <c:v>4.3220000000000001E-2</c:v>
                </c:pt>
                <c:pt idx="332">
                  <c:v>4.2759999999999999E-2</c:v>
                </c:pt>
                <c:pt idx="333">
                  <c:v>4.0830000000000005E-2</c:v>
                </c:pt>
                <c:pt idx="334">
                  <c:v>4.1825000000000001E-2</c:v>
                </c:pt>
                <c:pt idx="335">
                  <c:v>4.0640000000000003E-2</c:v>
                </c:pt>
                <c:pt idx="336">
                  <c:v>3.8849999999999996E-2</c:v>
                </c:pt>
                <c:pt idx="337">
                  <c:v>4.1864999999999999E-2</c:v>
                </c:pt>
                <c:pt idx="338">
                  <c:v>4.1459999999999997E-2</c:v>
                </c:pt>
                <c:pt idx="339">
                  <c:v>4.1980000000000003E-2</c:v>
                </c:pt>
                <c:pt idx="340">
                  <c:v>4.4585E-2</c:v>
                </c:pt>
                <c:pt idx="341">
                  <c:v>4.4455000000000001E-2</c:v>
                </c:pt>
                <c:pt idx="342">
                  <c:v>4.5370000000000001E-2</c:v>
                </c:pt>
                <c:pt idx="343">
                  <c:v>4.5400000000000003E-2</c:v>
                </c:pt>
                <c:pt idx="344">
                  <c:v>4.6120000000000001E-2</c:v>
                </c:pt>
                <c:pt idx="345">
                  <c:v>4.548E-2</c:v>
                </c:pt>
                <c:pt idx="346">
                  <c:v>4.4649999999999995E-2</c:v>
                </c:pt>
                <c:pt idx="347">
                  <c:v>4.3958000000000004E-2</c:v>
                </c:pt>
                <c:pt idx="348">
                  <c:v>4.4109999999999996E-2</c:v>
                </c:pt>
                <c:pt idx="349">
                  <c:v>4.3810000000000002E-2</c:v>
                </c:pt>
                <c:pt idx="350">
                  <c:v>4.4600000000000001E-2</c:v>
                </c:pt>
                <c:pt idx="351">
                  <c:v>4.3700000000000003E-2</c:v>
                </c:pt>
                <c:pt idx="352">
                  <c:v>4.4050000000000006E-2</c:v>
                </c:pt>
                <c:pt idx="353">
                  <c:v>4.4519999999999997E-2</c:v>
                </c:pt>
                <c:pt idx="354">
                  <c:v>4.5110000000000004E-2</c:v>
                </c:pt>
                <c:pt idx="355">
                  <c:v>4.5240000000000002E-2</c:v>
                </c:pt>
                <c:pt idx="356">
                  <c:v>4.4829999999999995E-2</c:v>
                </c:pt>
                <c:pt idx="357">
                  <c:v>4.4549999999999999E-2</c:v>
                </c:pt>
                <c:pt idx="358">
                  <c:v>4.4720000000000003E-2</c:v>
                </c:pt>
                <c:pt idx="359">
                  <c:v>4.5069999999999999E-2</c:v>
                </c:pt>
                <c:pt idx="360">
                  <c:v>4.5096999999999998E-2</c:v>
                </c:pt>
                <c:pt idx="361">
                  <c:v>4.2809999999999994E-2</c:v>
                </c:pt>
                <c:pt idx="362">
                  <c:v>4.376E-2</c:v>
                </c:pt>
                <c:pt idx="363">
                  <c:v>4.4275000000000002E-2</c:v>
                </c:pt>
                <c:pt idx="364">
                  <c:v>4.4214999999999997E-2</c:v>
                </c:pt>
                <c:pt idx="365">
                  <c:v>4.4541000000000004E-2</c:v>
                </c:pt>
                <c:pt idx="366">
                  <c:v>4.4565E-2</c:v>
                </c:pt>
                <c:pt idx="367">
                  <c:v>4.4450000000000003E-2</c:v>
                </c:pt>
                <c:pt idx="368">
                  <c:v>4.3884999999999993E-2</c:v>
                </c:pt>
                <c:pt idx="369">
                  <c:v>4.3665000000000002E-2</c:v>
                </c:pt>
                <c:pt idx="370">
                  <c:v>4.3624999999999997E-2</c:v>
                </c:pt>
                <c:pt idx="371">
                  <c:v>4.3365000000000001E-2</c:v>
                </c:pt>
                <c:pt idx="372">
                  <c:v>4.3543000000000005E-2</c:v>
                </c:pt>
                <c:pt idx="373">
                  <c:v>4.3228999999999997E-2</c:v>
                </c:pt>
                <c:pt idx="374">
                  <c:v>4.2960000000000005E-2</c:v>
                </c:pt>
                <c:pt idx="375">
                  <c:v>4.2165000000000001E-2</c:v>
                </c:pt>
                <c:pt idx="376">
                  <c:v>4.2110000000000002E-2</c:v>
                </c:pt>
                <c:pt idx="377">
                  <c:v>4.1935E-2</c:v>
                </c:pt>
                <c:pt idx="378">
                  <c:v>4.1794999999999999E-2</c:v>
                </c:pt>
                <c:pt idx="379">
                  <c:v>4.1799999999999997E-2</c:v>
                </c:pt>
                <c:pt idx="380">
                  <c:v>4.0069999999999995E-2</c:v>
                </c:pt>
                <c:pt idx="381">
                  <c:v>4.1235000000000001E-2</c:v>
                </c:pt>
                <c:pt idx="382">
                  <c:v>4.0750000000000001E-2</c:v>
                </c:pt>
                <c:pt idx="383">
                  <c:v>4.0610999999999994E-2</c:v>
                </c:pt>
                <c:pt idx="384">
                  <c:v>4.0555000000000001E-2</c:v>
                </c:pt>
                <c:pt idx="385">
                  <c:v>3.9565000000000003E-2</c:v>
                </c:pt>
                <c:pt idx="386">
                  <c:v>4.0355000000000002E-2</c:v>
                </c:pt>
                <c:pt idx="387">
                  <c:v>4.0229999999999995E-2</c:v>
                </c:pt>
                <c:pt idx="388">
                  <c:v>4.0030000000000003E-2</c:v>
                </c:pt>
                <c:pt idx="389">
                  <c:v>3.9824999999999999E-2</c:v>
                </c:pt>
                <c:pt idx="390">
                  <c:v>3.9975000000000004E-2</c:v>
                </c:pt>
                <c:pt idx="391">
                  <c:v>3.9914999999999999E-2</c:v>
                </c:pt>
                <c:pt idx="392">
                  <c:v>3.9670000000000004E-2</c:v>
                </c:pt>
                <c:pt idx="393">
                  <c:v>3.95E-2</c:v>
                </c:pt>
                <c:pt idx="394">
                  <c:v>3.9410000000000001E-2</c:v>
                </c:pt>
                <c:pt idx="395">
                  <c:v>3.9105000000000001E-2</c:v>
                </c:pt>
                <c:pt idx="396">
                  <c:v>3.8589999999999999E-2</c:v>
                </c:pt>
                <c:pt idx="397">
                  <c:v>3.8232000000000002E-2</c:v>
                </c:pt>
                <c:pt idx="398">
                  <c:v>3.7610000000000005E-2</c:v>
                </c:pt>
                <c:pt idx="399">
                  <c:v>3.7905000000000001E-2</c:v>
                </c:pt>
                <c:pt idx="400">
                  <c:v>3.8130000000000004E-2</c:v>
                </c:pt>
                <c:pt idx="401">
                  <c:v>3.823E-2</c:v>
                </c:pt>
                <c:pt idx="402">
                  <c:v>3.8191000000000003E-2</c:v>
                </c:pt>
                <c:pt idx="403">
                  <c:v>3.8004999999999997E-2</c:v>
                </c:pt>
                <c:pt idx="404">
                  <c:v>3.7499999999999999E-2</c:v>
                </c:pt>
                <c:pt idx="405">
                  <c:v>3.7484999999999997E-2</c:v>
                </c:pt>
                <c:pt idx="406">
                  <c:v>3.7082000000000004E-2</c:v>
                </c:pt>
                <c:pt idx="407">
                  <c:v>3.6909999999999998E-2</c:v>
                </c:pt>
                <c:pt idx="408">
                  <c:v>3.6650000000000002E-2</c:v>
                </c:pt>
                <c:pt idx="409">
                  <c:v>3.7040000000000003E-2</c:v>
                </c:pt>
                <c:pt idx="410">
                  <c:v>3.678E-2</c:v>
                </c:pt>
                <c:pt idx="411">
                  <c:v>3.5929999999999997E-2</c:v>
                </c:pt>
                <c:pt idx="412">
                  <c:v>3.5619999999999999E-2</c:v>
                </c:pt>
                <c:pt idx="413">
                  <c:v>3.5929999999999997E-2</c:v>
                </c:pt>
                <c:pt idx="414">
                  <c:v>3.5317000000000001E-2</c:v>
                </c:pt>
                <c:pt idx="415">
                  <c:v>3.4927E-2</c:v>
                </c:pt>
                <c:pt idx="416">
                  <c:v>3.4439999999999998E-2</c:v>
                </c:pt>
                <c:pt idx="417">
                  <c:v>3.4415000000000001E-2</c:v>
                </c:pt>
                <c:pt idx="418">
                  <c:v>3.3925000000000004E-2</c:v>
                </c:pt>
                <c:pt idx="419">
                  <c:v>3.3995000000000004E-2</c:v>
                </c:pt>
                <c:pt idx="420">
                  <c:v>3.381E-2</c:v>
                </c:pt>
                <c:pt idx="421">
                  <c:v>3.3413999999999999E-2</c:v>
                </c:pt>
                <c:pt idx="422">
                  <c:v>3.2515000000000002E-2</c:v>
                </c:pt>
                <c:pt idx="423">
                  <c:v>3.2120000000000003E-2</c:v>
                </c:pt>
                <c:pt idx="424">
                  <c:v>3.2286999999999996E-2</c:v>
                </c:pt>
                <c:pt idx="425">
                  <c:v>3.1605000000000001E-2</c:v>
                </c:pt>
                <c:pt idx="426">
                  <c:v>3.1949999999999999E-2</c:v>
                </c:pt>
                <c:pt idx="427">
                  <c:v>3.2195000000000001E-2</c:v>
                </c:pt>
                <c:pt idx="428">
                  <c:v>3.1883000000000002E-2</c:v>
                </c:pt>
                <c:pt idx="429">
                  <c:v>3.1558000000000003E-2</c:v>
                </c:pt>
                <c:pt idx="430">
                  <c:v>3.0569000000000002E-2</c:v>
                </c:pt>
                <c:pt idx="431">
                  <c:v>3.0571000000000001E-2</c:v>
                </c:pt>
                <c:pt idx="432">
                  <c:v>3.0310999999999998E-2</c:v>
                </c:pt>
                <c:pt idx="433">
                  <c:v>3.1253999999999997E-2</c:v>
                </c:pt>
                <c:pt idx="434">
                  <c:v>3.0217999999999998E-2</c:v>
                </c:pt>
                <c:pt idx="435">
                  <c:v>3.0262999999999998E-2</c:v>
                </c:pt>
                <c:pt idx="436">
                  <c:v>2.9559999999999999E-2</c:v>
                </c:pt>
                <c:pt idx="437">
                  <c:v>2.9315000000000001E-2</c:v>
                </c:pt>
                <c:pt idx="438">
                  <c:v>2.8451000000000001E-2</c:v>
                </c:pt>
                <c:pt idx="439">
                  <c:v>2.7928999999999999E-2</c:v>
                </c:pt>
                <c:pt idx="440">
                  <c:v>2.7972E-2</c:v>
                </c:pt>
                <c:pt idx="441">
                  <c:v>2.8008999999999999E-2</c:v>
                </c:pt>
                <c:pt idx="442">
                  <c:v>2.7817999999999999E-2</c:v>
                </c:pt>
                <c:pt idx="443">
                  <c:v>2.7593999999999997E-2</c:v>
                </c:pt>
                <c:pt idx="444">
                  <c:v>2.7268000000000001E-2</c:v>
                </c:pt>
                <c:pt idx="445">
                  <c:v>2.6842999999999999E-2</c:v>
                </c:pt>
                <c:pt idx="446">
                  <c:v>2.7488000000000002E-2</c:v>
                </c:pt>
                <c:pt idx="447">
                  <c:v>2.7275000000000001E-2</c:v>
                </c:pt>
                <c:pt idx="448">
                  <c:v>2.7109000000000001E-2</c:v>
                </c:pt>
                <c:pt idx="449">
                  <c:v>2.6835000000000001E-2</c:v>
                </c:pt>
                <c:pt idx="450">
                  <c:v>2.6099999999999998E-2</c:v>
                </c:pt>
                <c:pt idx="451">
                  <c:v>2.6520000000000002E-2</c:v>
                </c:pt>
                <c:pt idx="452">
                  <c:v>2.7090999999999997E-2</c:v>
                </c:pt>
                <c:pt idx="453">
                  <c:v>2.5883E-2</c:v>
                </c:pt>
                <c:pt idx="454">
                  <c:v>2.5574E-2</c:v>
                </c:pt>
                <c:pt idx="455">
                  <c:v>2.4763E-2</c:v>
                </c:pt>
                <c:pt idx="456">
                  <c:v>2.3310000000000001E-2</c:v>
                </c:pt>
                <c:pt idx="457">
                  <c:v>2.316E-2</c:v>
                </c:pt>
                <c:pt idx="458">
                  <c:v>2.2860000000000002E-2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'ImpicitFRA-MarketFRA (slide 31)'!$AE$5</c:f>
              <c:strCache>
                <c:ptCount val="1"/>
                <c:pt idx="0">
                  <c:v>Spread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'ImpicitFRA-MarketFRA (slide 31)'!$Q$6:$Q$464</c:f>
              <c:numCache>
                <c:formatCode>ddd\,\ dd\-mmm\-yyyy</c:formatCode>
                <c:ptCount val="459"/>
                <c:pt idx="0">
                  <c:v>41838</c:v>
                </c:pt>
                <c:pt idx="1">
                  <c:v>41831</c:v>
                </c:pt>
                <c:pt idx="2">
                  <c:v>41824</c:v>
                </c:pt>
                <c:pt idx="3">
                  <c:v>41817</c:v>
                </c:pt>
                <c:pt idx="4">
                  <c:v>41810</c:v>
                </c:pt>
                <c:pt idx="5">
                  <c:v>41803</c:v>
                </c:pt>
                <c:pt idx="6">
                  <c:v>41796</c:v>
                </c:pt>
                <c:pt idx="7">
                  <c:v>41789</c:v>
                </c:pt>
                <c:pt idx="8">
                  <c:v>41782</c:v>
                </c:pt>
                <c:pt idx="9">
                  <c:v>41775</c:v>
                </c:pt>
                <c:pt idx="10">
                  <c:v>41768</c:v>
                </c:pt>
                <c:pt idx="11">
                  <c:v>41761</c:v>
                </c:pt>
                <c:pt idx="12">
                  <c:v>41754</c:v>
                </c:pt>
                <c:pt idx="13">
                  <c:v>41747</c:v>
                </c:pt>
                <c:pt idx="14">
                  <c:v>41740</c:v>
                </c:pt>
                <c:pt idx="15">
                  <c:v>41733</c:v>
                </c:pt>
                <c:pt idx="16">
                  <c:v>41726</c:v>
                </c:pt>
                <c:pt idx="17">
                  <c:v>41719</c:v>
                </c:pt>
                <c:pt idx="18">
                  <c:v>41712</c:v>
                </c:pt>
                <c:pt idx="19">
                  <c:v>41705</c:v>
                </c:pt>
                <c:pt idx="20">
                  <c:v>41698</c:v>
                </c:pt>
                <c:pt idx="21">
                  <c:v>41691</c:v>
                </c:pt>
                <c:pt idx="22">
                  <c:v>41684</c:v>
                </c:pt>
                <c:pt idx="23">
                  <c:v>41677</c:v>
                </c:pt>
                <c:pt idx="24">
                  <c:v>41670</c:v>
                </c:pt>
                <c:pt idx="25">
                  <c:v>41663</c:v>
                </c:pt>
                <c:pt idx="26">
                  <c:v>41656</c:v>
                </c:pt>
                <c:pt idx="27">
                  <c:v>41649</c:v>
                </c:pt>
                <c:pt idx="28">
                  <c:v>41642</c:v>
                </c:pt>
                <c:pt idx="29">
                  <c:v>41635</c:v>
                </c:pt>
                <c:pt idx="30">
                  <c:v>41628</c:v>
                </c:pt>
                <c:pt idx="31">
                  <c:v>41621</c:v>
                </c:pt>
                <c:pt idx="32">
                  <c:v>41614</c:v>
                </c:pt>
                <c:pt idx="33">
                  <c:v>41607</c:v>
                </c:pt>
                <c:pt idx="34">
                  <c:v>41600</c:v>
                </c:pt>
                <c:pt idx="35">
                  <c:v>41593</c:v>
                </c:pt>
                <c:pt idx="36">
                  <c:v>41586</c:v>
                </c:pt>
                <c:pt idx="37">
                  <c:v>41579</c:v>
                </c:pt>
                <c:pt idx="38">
                  <c:v>41572</c:v>
                </c:pt>
                <c:pt idx="39">
                  <c:v>41565</c:v>
                </c:pt>
                <c:pt idx="40">
                  <c:v>41558</c:v>
                </c:pt>
                <c:pt idx="41">
                  <c:v>41551</c:v>
                </c:pt>
                <c:pt idx="42">
                  <c:v>41544</c:v>
                </c:pt>
                <c:pt idx="43">
                  <c:v>41537</c:v>
                </c:pt>
                <c:pt idx="44">
                  <c:v>41530</c:v>
                </c:pt>
                <c:pt idx="45">
                  <c:v>41523</c:v>
                </c:pt>
                <c:pt idx="46">
                  <c:v>41516</c:v>
                </c:pt>
                <c:pt idx="47">
                  <c:v>41509</c:v>
                </c:pt>
                <c:pt idx="48">
                  <c:v>41502</c:v>
                </c:pt>
                <c:pt idx="49">
                  <c:v>41495</c:v>
                </c:pt>
                <c:pt idx="50">
                  <c:v>41488</c:v>
                </c:pt>
                <c:pt idx="51">
                  <c:v>41481</c:v>
                </c:pt>
                <c:pt idx="52">
                  <c:v>41474</c:v>
                </c:pt>
                <c:pt idx="53">
                  <c:v>41467</c:v>
                </c:pt>
                <c:pt idx="54">
                  <c:v>41460</c:v>
                </c:pt>
                <c:pt idx="55">
                  <c:v>41453</c:v>
                </c:pt>
                <c:pt idx="56">
                  <c:v>41446</c:v>
                </c:pt>
                <c:pt idx="57">
                  <c:v>41439</c:v>
                </c:pt>
                <c:pt idx="58">
                  <c:v>41432</c:v>
                </c:pt>
                <c:pt idx="59">
                  <c:v>41425</c:v>
                </c:pt>
                <c:pt idx="60">
                  <c:v>41418</c:v>
                </c:pt>
                <c:pt idx="61">
                  <c:v>41411</c:v>
                </c:pt>
                <c:pt idx="62">
                  <c:v>41404</c:v>
                </c:pt>
                <c:pt idx="63">
                  <c:v>41397</c:v>
                </c:pt>
                <c:pt idx="64">
                  <c:v>41390</c:v>
                </c:pt>
                <c:pt idx="65">
                  <c:v>41383</c:v>
                </c:pt>
                <c:pt idx="66">
                  <c:v>41376</c:v>
                </c:pt>
                <c:pt idx="67">
                  <c:v>41369</c:v>
                </c:pt>
                <c:pt idx="68">
                  <c:v>41362</c:v>
                </c:pt>
                <c:pt idx="69">
                  <c:v>41355</c:v>
                </c:pt>
                <c:pt idx="70">
                  <c:v>41348</c:v>
                </c:pt>
                <c:pt idx="71">
                  <c:v>41341</c:v>
                </c:pt>
                <c:pt idx="72">
                  <c:v>41334</c:v>
                </c:pt>
                <c:pt idx="73">
                  <c:v>41327</c:v>
                </c:pt>
                <c:pt idx="74">
                  <c:v>41320</c:v>
                </c:pt>
                <c:pt idx="75">
                  <c:v>41313</c:v>
                </c:pt>
                <c:pt idx="76">
                  <c:v>41306</c:v>
                </c:pt>
                <c:pt idx="77">
                  <c:v>41299</c:v>
                </c:pt>
                <c:pt idx="78">
                  <c:v>41292</c:v>
                </c:pt>
                <c:pt idx="79">
                  <c:v>41285</c:v>
                </c:pt>
                <c:pt idx="80">
                  <c:v>41278</c:v>
                </c:pt>
                <c:pt idx="81">
                  <c:v>41271</c:v>
                </c:pt>
                <c:pt idx="82">
                  <c:v>41264</c:v>
                </c:pt>
                <c:pt idx="83">
                  <c:v>41257</c:v>
                </c:pt>
                <c:pt idx="84">
                  <c:v>41250</c:v>
                </c:pt>
                <c:pt idx="85">
                  <c:v>41243</c:v>
                </c:pt>
                <c:pt idx="86">
                  <c:v>41236</c:v>
                </c:pt>
                <c:pt idx="87">
                  <c:v>41229</c:v>
                </c:pt>
                <c:pt idx="88">
                  <c:v>41222</c:v>
                </c:pt>
                <c:pt idx="89">
                  <c:v>41215</c:v>
                </c:pt>
                <c:pt idx="90">
                  <c:v>41208</c:v>
                </c:pt>
                <c:pt idx="91">
                  <c:v>41201</c:v>
                </c:pt>
                <c:pt idx="92">
                  <c:v>41194</c:v>
                </c:pt>
                <c:pt idx="93">
                  <c:v>41187</c:v>
                </c:pt>
                <c:pt idx="94">
                  <c:v>41180</c:v>
                </c:pt>
                <c:pt idx="95">
                  <c:v>41173</c:v>
                </c:pt>
                <c:pt idx="96">
                  <c:v>41166</c:v>
                </c:pt>
                <c:pt idx="97">
                  <c:v>41159</c:v>
                </c:pt>
                <c:pt idx="98">
                  <c:v>41152</c:v>
                </c:pt>
                <c:pt idx="99">
                  <c:v>41145</c:v>
                </c:pt>
                <c:pt idx="100">
                  <c:v>41138</c:v>
                </c:pt>
                <c:pt idx="101">
                  <c:v>41131</c:v>
                </c:pt>
                <c:pt idx="102">
                  <c:v>41124</c:v>
                </c:pt>
                <c:pt idx="103">
                  <c:v>41117</c:v>
                </c:pt>
                <c:pt idx="104">
                  <c:v>41110</c:v>
                </c:pt>
                <c:pt idx="105">
                  <c:v>41103</c:v>
                </c:pt>
                <c:pt idx="106">
                  <c:v>41096</c:v>
                </c:pt>
                <c:pt idx="107">
                  <c:v>41089</c:v>
                </c:pt>
                <c:pt idx="108">
                  <c:v>41082</c:v>
                </c:pt>
                <c:pt idx="109">
                  <c:v>41075</c:v>
                </c:pt>
                <c:pt idx="110">
                  <c:v>41068</c:v>
                </c:pt>
                <c:pt idx="111">
                  <c:v>41061</c:v>
                </c:pt>
                <c:pt idx="112">
                  <c:v>41054</c:v>
                </c:pt>
                <c:pt idx="113">
                  <c:v>41047</c:v>
                </c:pt>
                <c:pt idx="114">
                  <c:v>41040</c:v>
                </c:pt>
                <c:pt idx="115">
                  <c:v>41033</c:v>
                </c:pt>
                <c:pt idx="116">
                  <c:v>41026</c:v>
                </c:pt>
                <c:pt idx="117">
                  <c:v>41019</c:v>
                </c:pt>
                <c:pt idx="118">
                  <c:v>41012</c:v>
                </c:pt>
                <c:pt idx="119">
                  <c:v>41005</c:v>
                </c:pt>
                <c:pt idx="120">
                  <c:v>40998</c:v>
                </c:pt>
                <c:pt idx="121">
                  <c:v>40991</c:v>
                </c:pt>
                <c:pt idx="122">
                  <c:v>40984</c:v>
                </c:pt>
                <c:pt idx="123">
                  <c:v>40977</c:v>
                </c:pt>
                <c:pt idx="124">
                  <c:v>40970</c:v>
                </c:pt>
                <c:pt idx="125">
                  <c:v>40963</c:v>
                </c:pt>
                <c:pt idx="126">
                  <c:v>40956</c:v>
                </c:pt>
                <c:pt idx="127">
                  <c:v>40949</c:v>
                </c:pt>
                <c:pt idx="128">
                  <c:v>40942</c:v>
                </c:pt>
                <c:pt idx="129">
                  <c:v>40935</c:v>
                </c:pt>
                <c:pt idx="130">
                  <c:v>40928</c:v>
                </c:pt>
                <c:pt idx="131">
                  <c:v>40921</c:v>
                </c:pt>
                <c:pt idx="132">
                  <c:v>40914</c:v>
                </c:pt>
                <c:pt idx="133">
                  <c:v>40907</c:v>
                </c:pt>
                <c:pt idx="134">
                  <c:v>40900</c:v>
                </c:pt>
                <c:pt idx="135">
                  <c:v>40893</c:v>
                </c:pt>
                <c:pt idx="136">
                  <c:v>40886</c:v>
                </c:pt>
                <c:pt idx="137">
                  <c:v>40879</c:v>
                </c:pt>
                <c:pt idx="138">
                  <c:v>40872</c:v>
                </c:pt>
                <c:pt idx="139">
                  <c:v>40865</c:v>
                </c:pt>
                <c:pt idx="140">
                  <c:v>40858</c:v>
                </c:pt>
                <c:pt idx="141">
                  <c:v>40851</c:v>
                </c:pt>
                <c:pt idx="142">
                  <c:v>40844</c:v>
                </c:pt>
                <c:pt idx="143">
                  <c:v>40837</c:v>
                </c:pt>
                <c:pt idx="144">
                  <c:v>40830</c:v>
                </c:pt>
                <c:pt idx="145">
                  <c:v>40823</c:v>
                </c:pt>
                <c:pt idx="146">
                  <c:v>40816</c:v>
                </c:pt>
                <c:pt idx="147">
                  <c:v>40809</c:v>
                </c:pt>
                <c:pt idx="148">
                  <c:v>40802</c:v>
                </c:pt>
                <c:pt idx="149">
                  <c:v>40795</c:v>
                </c:pt>
                <c:pt idx="150">
                  <c:v>40788</c:v>
                </c:pt>
                <c:pt idx="151">
                  <c:v>40781</c:v>
                </c:pt>
                <c:pt idx="152">
                  <c:v>40774</c:v>
                </c:pt>
                <c:pt idx="153">
                  <c:v>40767</c:v>
                </c:pt>
                <c:pt idx="154">
                  <c:v>40760</c:v>
                </c:pt>
                <c:pt idx="155">
                  <c:v>40753</c:v>
                </c:pt>
                <c:pt idx="156">
                  <c:v>40746</c:v>
                </c:pt>
                <c:pt idx="157">
                  <c:v>40739</c:v>
                </c:pt>
                <c:pt idx="158">
                  <c:v>40732</c:v>
                </c:pt>
                <c:pt idx="159">
                  <c:v>40725</c:v>
                </c:pt>
                <c:pt idx="160">
                  <c:v>40718</c:v>
                </c:pt>
                <c:pt idx="161">
                  <c:v>40711</c:v>
                </c:pt>
                <c:pt idx="162">
                  <c:v>40704</c:v>
                </c:pt>
                <c:pt idx="163">
                  <c:v>40697</c:v>
                </c:pt>
                <c:pt idx="164">
                  <c:v>40690</c:v>
                </c:pt>
                <c:pt idx="165">
                  <c:v>40683</c:v>
                </c:pt>
                <c:pt idx="166">
                  <c:v>40676</c:v>
                </c:pt>
                <c:pt idx="167">
                  <c:v>40669</c:v>
                </c:pt>
                <c:pt idx="168">
                  <c:v>40662</c:v>
                </c:pt>
                <c:pt idx="169">
                  <c:v>40655</c:v>
                </c:pt>
                <c:pt idx="170">
                  <c:v>40648</c:v>
                </c:pt>
                <c:pt idx="171">
                  <c:v>40641</c:v>
                </c:pt>
                <c:pt idx="172">
                  <c:v>40634</c:v>
                </c:pt>
                <c:pt idx="173">
                  <c:v>40627</c:v>
                </c:pt>
                <c:pt idx="174">
                  <c:v>40620</c:v>
                </c:pt>
                <c:pt idx="175">
                  <c:v>40613</c:v>
                </c:pt>
                <c:pt idx="176">
                  <c:v>40606</c:v>
                </c:pt>
                <c:pt idx="177">
                  <c:v>40599</c:v>
                </c:pt>
                <c:pt idx="178">
                  <c:v>40592</c:v>
                </c:pt>
                <c:pt idx="179">
                  <c:v>40585</c:v>
                </c:pt>
                <c:pt idx="180">
                  <c:v>40578</c:v>
                </c:pt>
                <c:pt idx="181">
                  <c:v>40571</c:v>
                </c:pt>
                <c:pt idx="182">
                  <c:v>40564</c:v>
                </c:pt>
                <c:pt idx="183">
                  <c:v>40557</c:v>
                </c:pt>
                <c:pt idx="184">
                  <c:v>40550</c:v>
                </c:pt>
                <c:pt idx="185">
                  <c:v>40543</c:v>
                </c:pt>
                <c:pt idx="186">
                  <c:v>40536</c:v>
                </c:pt>
                <c:pt idx="187">
                  <c:v>40529</c:v>
                </c:pt>
                <c:pt idx="188">
                  <c:v>40522</c:v>
                </c:pt>
                <c:pt idx="189">
                  <c:v>40515</c:v>
                </c:pt>
                <c:pt idx="190">
                  <c:v>40508</c:v>
                </c:pt>
                <c:pt idx="191">
                  <c:v>40501</c:v>
                </c:pt>
                <c:pt idx="192">
                  <c:v>40494</c:v>
                </c:pt>
                <c:pt idx="193">
                  <c:v>40487</c:v>
                </c:pt>
                <c:pt idx="194">
                  <c:v>40480</c:v>
                </c:pt>
                <c:pt idx="195">
                  <c:v>40473</c:v>
                </c:pt>
                <c:pt idx="196">
                  <c:v>40466</c:v>
                </c:pt>
                <c:pt idx="197">
                  <c:v>40459</c:v>
                </c:pt>
                <c:pt idx="198">
                  <c:v>40452</c:v>
                </c:pt>
                <c:pt idx="199">
                  <c:v>40445</c:v>
                </c:pt>
                <c:pt idx="200">
                  <c:v>40438</c:v>
                </c:pt>
                <c:pt idx="201">
                  <c:v>40431</c:v>
                </c:pt>
                <c:pt idx="202">
                  <c:v>40424</c:v>
                </c:pt>
                <c:pt idx="203">
                  <c:v>40417</c:v>
                </c:pt>
                <c:pt idx="204">
                  <c:v>40410</c:v>
                </c:pt>
                <c:pt idx="205">
                  <c:v>40403</c:v>
                </c:pt>
                <c:pt idx="206">
                  <c:v>40396</c:v>
                </c:pt>
                <c:pt idx="207">
                  <c:v>40389</c:v>
                </c:pt>
                <c:pt idx="208">
                  <c:v>40382</c:v>
                </c:pt>
                <c:pt idx="209">
                  <c:v>40375</c:v>
                </c:pt>
                <c:pt idx="210">
                  <c:v>40368</c:v>
                </c:pt>
                <c:pt idx="211">
                  <c:v>40361</c:v>
                </c:pt>
                <c:pt idx="212">
                  <c:v>40354</c:v>
                </c:pt>
                <c:pt idx="213">
                  <c:v>40347</c:v>
                </c:pt>
                <c:pt idx="214">
                  <c:v>40340</c:v>
                </c:pt>
                <c:pt idx="215">
                  <c:v>40333</c:v>
                </c:pt>
                <c:pt idx="216">
                  <c:v>40326</c:v>
                </c:pt>
                <c:pt idx="217">
                  <c:v>40319</c:v>
                </c:pt>
                <c:pt idx="218">
                  <c:v>40312</c:v>
                </c:pt>
                <c:pt idx="219">
                  <c:v>40305</c:v>
                </c:pt>
                <c:pt idx="220">
                  <c:v>40298</c:v>
                </c:pt>
                <c:pt idx="221">
                  <c:v>40291</c:v>
                </c:pt>
                <c:pt idx="222">
                  <c:v>40284</c:v>
                </c:pt>
                <c:pt idx="223">
                  <c:v>40277</c:v>
                </c:pt>
                <c:pt idx="224">
                  <c:v>40270</c:v>
                </c:pt>
                <c:pt idx="225">
                  <c:v>40263</c:v>
                </c:pt>
                <c:pt idx="226">
                  <c:v>40256</c:v>
                </c:pt>
                <c:pt idx="227">
                  <c:v>40249</c:v>
                </c:pt>
                <c:pt idx="228">
                  <c:v>40242</c:v>
                </c:pt>
                <c:pt idx="229">
                  <c:v>40235</c:v>
                </c:pt>
                <c:pt idx="230">
                  <c:v>40228</c:v>
                </c:pt>
                <c:pt idx="231">
                  <c:v>40221</c:v>
                </c:pt>
                <c:pt idx="232">
                  <c:v>40214</c:v>
                </c:pt>
                <c:pt idx="233">
                  <c:v>40207</c:v>
                </c:pt>
                <c:pt idx="234">
                  <c:v>40200</c:v>
                </c:pt>
                <c:pt idx="235">
                  <c:v>40193</c:v>
                </c:pt>
                <c:pt idx="236">
                  <c:v>40186</c:v>
                </c:pt>
                <c:pt idx="237">
                  <c:v>40179</c:v>
                </c:pt>
                <c:pt idx="238">
                  <c:v>40172</c:v>
                </c:pt>
                <c:pt idx="239">
                  <c:v>40165</c:v>
                </c:pt>
                <c:pt idx="240">
                  <c:v>40158</c:v>
                </c:pt>
                <c:pt idx="241">
                  <c:v>40151</c:v>
                </c:pt>
                <c:pt idx="242">
                  <c:v>40144</c:v>
                </c:pt>
                <c:pt idx="243">
                  <c:v>40137</c:v>
                </c:pt>
                <c:pt idx="244">
                  <c:v>40130</c:v>
                </c:pt>
                <c:pt idx="245">
                  <c:v>40123</c:v>
                </c:pt>
                <c:pt idx="246">
                  <c:v>40116</c:v>
                </c:pt>
                <c:pt idx="247">
                  <c:v>40109</c:v>
                </c:pt>
                <c:pt idx="248">
                  <c:v>40102</c:v>
                </c:pt>
                <c:pt idx="249">
                  <c:v>40095</c:v>
                </c:pt>
                <c:pt idx="250">
                  <c:v>40088</c:v>
                </c:pt>
                <c:pt idx="251">
                  <c:v>40081</c:v>
                </c:pt>
                <c:pt idx="252">
                  <c:v>40074</c:v>
                </c:pt>
                <c:pt idx="253">
                  <c:v>40067</c:v>
                </c:pt>
                <c:pt idx="254">
                  <c:v>40060</c:v>
                </c:pt>
                <c:pt idx="255">
                  <c:v>40053</c:v>
                </c:pt>
                <c:pt idx="256">
                  <c:v>40046</c:v>
                </c:pt>
                <c:pt idx="257">
                  <c:v>40039</c:v>
                </c:pt>
                <c:pt idx="258">
                  <c:v>40032</c:v>
                </c:pt>
                <c:pt idx="259">
                  <c:v>40025</c:v>
                </c:pt>
                <c:pt idx="260">
                  <c:v>40018</c:v>
                </c:pt>
                <c:pt idx="261">
                  <c:v>40011</c:v>
                </c:pt>
                <c:pt idx="262">
                  <c:v>40004</c:v>
                </c:pt>
                <c:pt idx="263">
                  <c:v>39997</c:v>
                </c:pt>
                <c:pt idx="264">
                  <c:v>39990</c:v>
                </c:pt>
                <c:pt idx="265">
                  <c:v>39983</c:v>
                </c:pt>
                <c:pt idx="266">
                  <c:v>39976</c:v>
                </c:pt>
                <c:pt idx="267">
                  <c:v>39969</c:v>
                </c:pt>
                <c:pt idx="268">
                  <c:v>39962</c:v>
                </c:pt>
                <c:pt idx="269">
                  <c:v>39955</c:v>
                </c:pt>
                <c:pt idx="270">
                  <c:v>39948</c:v>
                </c:pt>
                <c:pt idx="271">
                  <c:v>39941</c:v>
                </c:pt>
                <c:pt idx="272">
                  <c:v>39934</c:v>
                </c:pt>
                <c:pt idx="273">
                  <c:v>39927</c:v>
                </c:pt>
                <c:pt idx="274">
                  <c:v>39920</c:v>
                </c:pt>
                <c:pt idx="275">
                  <c:v>39913</c:v>
                </c:pt>
                <c:pt idx="276">
                  <c:v>39906</c:v>
                </c:pt>
                <c:pt idx="277">
                  <c:v>39899</c:v>
                </c:pt>
                <c:pt idx="278">
                  <c:v>39892</c:v>
                </c:pt>
                <c:pt idx="279">
                  <c:v>39885</c:v>
                </c:pt>
                <c:pt idx="280">
                  <c:v>39878</c:v>
                </c:pt>
                <c:pt idx="281">
                  <c:v>39871</c:v>
                </c:pt>
                <c:pt idx="282">
                  <c:v>39864</c:v>
                </c:pt>
                <c:pt idx="283">
                  <c:v>39857</c:v>
                </c:pt>
                <c:pt idx="284">
                  <c:v>39850</c:v>
                </c:pt>
                <c:pt idx="285">
                  <c:v>39843</c:v>
                </c:pt>
                <c:pt idx="286">
                  <c:v>39836</c:v>
                </c:pt>
                <c:pt idx="287">
                  <c:v>39829</c:v>
                </c:pt>
                <c:pt idx="288">
                  <c:v>39822</c:v>
                </c:pt>
                <c:pt idx="289">
                  <c:v>39815</c:v>
                </c:pt>
                <c:pt idx="290">
                  <c:v>39808</c:v>
                </c:pt>
                <c:pt idx="291">
                  <c:v>39801</c:v>
                </c:pt>
                <c:pt idx="292">
                  <c:v>39794</c:v>
                </c:pt>
                <c:pt idx="293">
                  <c:v>39787</c:v>
                </c:pt>
                <c:pt idx="294">
                  <c:v>39780</c:v>
                </c:pt>
                <c:pt idx="295">
                  <c:v>39773</c:v>
                </c:pt>
                <c:pt idx="296">
                  <c:v>39766</c:v>
                </c:pt>
                <c:pt idx="297">
                  <c:v>39759</c:v>
                </c:pt>
                <c:pt idx="298">
                  <c:v>39752</c:v>
                </c:pt>
                <c:pt idx="299">
                  <c:v>39745</c:v>
                </c:pt>
                <c:pt idx="300">
                  <c:v>39738</c:v>
                </c:pt>
                <c:pt idx="301">
                  <c:v>39731</c:v>
                </c:pt>
                <c:pt idx="302">
                  <c:v>39724</c:v>
                </c:pt>
                <c:pt idx="303">
                  <c:v>39717</c:v>
                </c:pt>
                <c:pt idx="304">
                  <c:v>39710</c:v>
                </c:pt>
                <c:pt idx="305">
                  <c:v>39703</c:v>
                </c:pt>
                <c:pt idx="306">
                  <c:v>39696</c:v>
                </c:pt>
                <c:pt idx="307">
                  <c:v>39689</c:v>
                </c:pt>
                <c:pt idx="308">
                  <c:v>39682</c:v>
                </c:pt>
                <c:pt idx="309">
                  <c:v>39675</c:v>
                </c:pt>
                <c:pt idx="310">
                  <c:v>39668</c:v>
                </c:pt>
                <c:pt idx="311">
                  <c:v>39661</c:v>
                </c:pt>
                <c:pt idx="312">
                  <c:v>39654</c:v>
                </c:pt>
                <c:pt idx="313">
                  <c:v>39647</c:v>
                </c:pt>
                <c:pt idx="314">
                  <c:v>39640</c:v>
                </c:pt>
                <c:pt idx="315">
                  <c:v>39633</c:v>
                </c:pt>
                <c:pt idx="316">
                  <c:v>39626</c:v>
                </c:pt>
                <c:pt idx="317">
                  <c:v>39619</c:v>
                </c:pt>
                <c:pt idx="318">
                  <c:v>39612</c:v>
                </c:pt>
                <c:pt idx="319">
                  <c:v>39605</c:v>
                </c:pt>
                <c:pt idx="320">
                  <c:v>39598</c:v>
                </c:pt>
                <c:pt idx="321">
                  <c:v>39591</c:v>
                </c:pt>
                <c:pt idx="322">
                  <c:v>39584</c:v>
                </c:pt>
                <c:pt idx="323">
                  <c:v>39577</c:v>
                </c:pt>
                <c:pt idx="324">
                  <c:v>39570</c:v>
                </c:pt>
                <c:pt idx="325">
                  <c:v>39563</c:v>
                </c:pt>
                <c:pt idx="326">
                  <c:v>39556</c:v>
                </c:pt>
                <c:pt idx="327">
                  <c:v>39549</c:v>
                </c:pt>
                <c:pt idx="328">
                  <c:v>39542</c:v>
                </c:pt>
                <c:pt idx="329">
                  <c:v>39535</c:v>
                </c:pt>
                <c:pt idx="330">
                  <c:v>39528</c:v>
                </c:pt>
                <c:pt idx="331">
                  <c:v>39521</c:v>
                </c:pt>
                <c:pt idx="332">
                  <c:v>39514</c:v>
                </c:pt>
                <c:pt idx="333">
                  <c:v>39507</c:v>
                </c:pt>
                <c:pt idx="334">
                  <c:v>39500</c:v>
                </c:pt>
                <c:pt idx="335">
                  <c:v>39493</c:v>
                </c:pt>
                <c:pt idx="336">
                  <c:v>39486</c:v>
                </c:pt>
                <c:pt idx="337">
                  <c:v>39479</c:v>
                </c:pt>
                <c:pt idx="338">
                  <c:v>39472</c:v>
                </c:pt>
                <c:pt idx="339">
                  <c:v>39465</c:v>
                </c:pt>
                <c:pt idx="340">
                  <c:v>39458</c:v>
                </c:pt>
                <c:pt idx="341">
                  <c:v>39451</c:v>
                </c:pt>
                <c:pt idx="342">
                  <c:v>39444</c:v>
                </c:pt>
                <c:pt idx="343">
                  <c:v>39437</c:v>
                </c:pt>
                <c:pt idx="344">
                  <c:v>39430</c:v>
                </c:pt>
                <c:pt idx="345">
                  <c:v>39423</c:v>
                </c:pt>
                <c:pt idx="346">
                  <c:v>39416</c:v>
                </c:pt>
                <c:pt idx="347">
                  <c:v>39409</c:v>
                </c:pt>
                <c:pt idx="348">
                  <c:v>39402</c:v>
                </c:pt>
                <c:pt idx="349">
                  <c:v>39395</c:v>
                </c:pt>
                <c:pt idx="350">
                  <c:v>39388</c:v>
                </c:pt>
                <c:pt idx="351">
                  <c:v>39381</c:v>
                </c:pt>
                <c:pt idx="352">
                  <c:v>39374</c:v>
                </c:pt>
                <c:pt idx="353">
                  <c:v>39367</c:v>
                </c:pt>
                <c:pt idx="354">
                  <c:v>39360</c:v>
                </c:pt>
                <c:pt idx="355">
                  <c:v>39353</c:v>
                </c:pt>
                <c:pt idx="356">
                  <c:v>39346</c:v>
                </c:pt>
                <c:pt idx="357">
                  <c:v>39339</c:v>
                </c:pt>
                <c:pt idx="358">
                  <c:v>39332</c:v>
                </c:pt>
                <c:pt idx="359">
                  <c:v>39325</c:v>
                </c:pt>
                <c:pt idx="360">
                  <c:v>39318</c:v>
                </c:pt>
                <c:pt idx="361">
                  <c:v>39311</c:v>
                </c:pt>
                <c:pt idx="362">
                  <c:v>39304</c:v>
                </c:pt>
                <c:pt idx="363">
                  <c:v>39297</c:v>
                </c:pt>
                <c:pt idx="364">
                  <c:v>39290</c:v>
                </c:pt>
                <c:pt idx="365">
                  <c:v>39283</c:v>
                </c:pt>
                <c:pt idx="366">
                  <c:v>39276</c:v>
                </c:pt>
                <c:pt idx="367">
                  <c:v>39269</c:v>
                </c:pt>
                <c:pt idx="368">
                  <c:v>39262</c:v>
                </c:pt>
                <c:pt idx="369">
                  <c:v>39255</c:v>
                </c:pt>
                <c:pt idx="370">
                  <c:v>39248</c:v>
                </c:pt>
                <c:pt idx="371">
                  <c:v>39241</c:v>
                </c:pt>
                <c:pt idx="372">
                  <c:v>39234</c:v>
                </c:pt>
                <c:pt idx="373">
                  <c:v>39227</c:v>
                </c:pt>
                <c:pt idx="374">
                  <c:v>39220</c:v>
                </c:pt>
                <c:pt idx="375">
                  <c:v>39213</c:v>
                </c:pt>
                <c:pt idx="376">
                  <c:v>39206</c:v>
                </c:pt>
                <c:pt idx="377">
                  <c:v>39199</c:v>
                </c:pt>
                <c:pt idx="378">
                  <c:v>39192</c:v>
                </c:pt>
                <c:pt idx="379">
                  <c:v>39185</c:v>
                </c:pt>
                <c:pt idx="380">
                  <c:v>39178</c:v>
                </c:pt>
                <c:pt idx="381">
                  <c:v>39171</c:v>
                </c:pt>
                <c:pt idx="382">
                  <c:v>39164</c:v>
                </c:pt>
                <c:pt idx="383">
                  <c:v>39157</c:v>
                </c:pt>
                <c:pt idx="384">
                  <c:v>39150</c:v>
                </c:pt>
                <c:pt idx="385">
                  <c:v>39143</c:v>
                </c:pt>
                <c:pt idx="386">
                  <c:v>39136</c:v>
                </c:pt>
                <c:pt idx="387">
                  <c:v>39129</c:v>
                </c:pt>
                <c:pt idx="388">
                  <c:v>39122</c:v>
                </c:pt>
                <c:pt idx="389">
                  <c:v>39115</c:v>
                </c:pt>
                <c:pt idx="390">
                  <c:v>39108</c:v>
                </c:pt>
                <c:pt idx="391">
                  <c:v>39101</c:v>
                </c:pt>
                <c:pt idx="392">
                  <c:v>39094</c:v>
                </c:pt>
                <c:pt idx="393">
                  <c:v>39087</c:v>
                </c:pt>
                <c:pt idx="394">
                  <c:v>39080</c:v>
                </c:pt>
                <c:pt idx="395">
                  <c:v>39073</c:v>
                </c:pt>
                <c:pt idx="396">
                  <c:v>39066</c:v>
                </c:pt>
                <c:pt idx="397">
                  <c:v>39059</c:v>
                </c:pt>
                <c:pt idx="398">
                  <c:v>39052</c:v>
                </c:pt>
                <c:pt idx="399">
                  <c:v>39045</c:v>
                </c:pt>
                <c:pt idx="400">
                  <c:v>39038</c:v>
                </c:pt>
                <c:pt idx="401">
                  <c:v>39031</c:v>
                </c:pt>
                <c:pt idx="402">
                  <c:v>39024</c:v>
                </c:pt>
                <c:pt idx="403">
                  <c:v>39017</c:v>
                </c:pt>
                <c:pt idx="404">
                  <c:v>39010</c:v>
                </c:pt>
                <c:pt idx="405">
                  <c:v>39003</c:v>
                </c:pt>
                <c:pt idx="406">
                  <c:v>38996</c:v>
                </c:pt>
                <c:pt idx="407">
                  <c:v>38989</c:v>
                </c:pt>
                <c:pt idx="408">
                  <c:v>38982</c:v>
                </c:pt>
                <c:pt idx="409">
                  <c:v>38975</c:v>
                </c:pt>
                <c:pt idx="410">
                  <c:v>38968</c:v>
                </c:pt>
                <c:pt idx="411">
                  <c:v>38961</c:v>
                </c:pt>
                <c:pt idx="412">
                  <c:v>38954</c:v>
                </c:pt>
                <c:pt idx="413">
                  <c:v>38947</c:v>
                </c:pt>
                <c:pt idx="414">
                  <c:v>38940</c:v>
                </c:pt>
                <c:pt idx="415">
                  <c:v>38933</c:v>
                </c:pt>
                <c:pt idx="416">
                  <c:v>38926</c:v>
                </c:pt>
                <c:pt idx="417">
                  <c:v>38919</c:v>
                </c:pt>
                <c:pt idx="418">
                  <c:v>38912</c:v>
                </c:pt>
                <c:pt idx="419">
                  <c:v>38905</c:v>
                </c:pt>
                <c:pt idx="420">
                  <c:v>38898</c:v>
                </c:pt>
                <c:pt idx="421">
                  <c:v>38891</c:v>
                </c:pt>
                <c:pt idx="422">
                  <c:v>38884</c:v>
                </c:pt>
                <c:pt idx="423">
                  <c:v>38877</c:v>
                </c:pt>
                <c:pt idx="424">
                  <c:v>38870</c:v>
                </c:pt>
                <c:pt idx="425">
                  <c:v>38863</c:v>
                </c:pt>
                <c:pt idx="426">
                  <c:v>38856</c:v>
                </c:pt>
                <c:pt idx="427">
                  <c:v>38849</c:v>
                </c:pt>
                <c:pt idx="428">
                  <c:v>38842</c:v>
                </c:pt>
                <c:pt idx="429">
                  <c:v>38835</c:v>
                </c:pt>
                <c:pt idx="430">
                  <c:v>38828</c:v>
                </c:pt>
                <c:pt idx="431">
                  <c:v>38821</c:v>
                </c:pt>
                <c:pt idx="432">
                  <c:v>38814</c:v>
                </c:pt>
                <c:pt idx="433">
                  <c:v>38807</c:v>
                </c:pt>
                <c:pt idx="434">
                  <c:v>38800</c:v>
                </c:pt>
                <c:pt idx="435">
                  <c:v>38793</c:v>
                </c:pt>
                <c:pt idx="436">
                  <c:v>38786</c:v>
                </c:pt>
                <c:pt idx="437">
                  <c:v>38779</c:v>
                </c:pt>
                <c:pt idx="438">
                  <c:v>38772</c:v>
                </c:pt>
                <c:pt idx="439">
                  <c:v>38765</c:v>
                </c:pt>
                <c:pt idx="440">
                  <c:v>38758</c:v>
                </c:pt>
                <c:pt idx="441">
                  <c:v>38751</c:v>
                </c:pt>
                <c:pt idx="442">
                  <c:v>38744</c:v>
                </c:pt>
                <c:pt idx="443">
                  <c:v>38737</c:v>
                </c:pt>
                <c:pt idx="444">
                  <c:v>38730</c:v>
                </c:pt>
                <c:pt idx="445">
                  <c:v>38723</c:v>
                </c:pt>
                <c:pt idx="446">
                  <c:v>38716</c:v>
                </c:pt>
                <c:pt idx="447">
                  <c:v>38709</c:v>
                </c:pt>
                <c:pt idx="448">
                  <c:v>38702</c:v>
                </c:pt>
                <c:pt idx="449">
                  <c:v>38695</c:v>
                </c:pt>
                <c:pt idx="450">
                  <c:v>38688</c:v>
                </c:pt>
                <c:pt idx="451">
                  <c:v>38681</c:v>
                </c:pt>
                <c:pt idx="452">
                  <c:v>38674</c:v>
                </c:pt>
                <c:pt idx="453">
                  <c:v>38667</c:v>
                </c:pt>
                <c:pt idx="454">
                  <c:v>38660</c:v>
                </c:pt>
                <c:pt idx="455">
                  <c:v>38653</c:v>
                </c:pt>
                <c:pt idx="456">
                  <c:v>38646</c:v>
                </c:pt>
                <c:pt idx="457">
                  <c:v>38639</c:v>
                </c:pt>
                <c:pt idx="458">
                  <c:v>38632</c:v>
                </c:pt>
              </c:numCache>
            </c:numRef>
          </c:xVal>
          <c:yVal>
            <c:numRef>
              <c:f>'ImpicitFRA-MarketFRA (slide 31)'!$AE$6:$AE$464</c:f>
              <c:numCache>
                <c:formatCode>0.0000%</c:formatCode>
                <c:ptCount val="459"/>
                <c:pt idx="0">
                  <c:v>2.0932966919780215E-3</c:v>
                </c:pt>
                <c:pt idx="1">
                  <c:v>2.1836265779120873E-3</c:v>
                </c:pt>
                <c:pt idx="2">
                  <c:v>2.3226374649450553E-3</c:v>
                </c:pt>
                <c:pt idx="3">
                  <c:v>2.2516483919780214E-3</c:v>
                </c:pt>
                <c:pt idx="4">
                  <c:v>2.1109889200000001E-3</c:v>
                </c:pt>
                <c:pt idx="5">
                  <c:v>2.4503298029670321E-3</c:v>
                </c:pt>
                <c:pt idx="6">
                  <c:v>2.4096702906593395E-3</c:v>
                </c:pt>
                <c:pt idx="7">
                  <c:v>2.7600003999999996E-3</c:v>
                </c:pt>
                <c:pt idx="8">
                  <c:v>2.8443403947252741E-3</c:v>
                </c:pt>
                <c:pt idx="9">
                  <c:v>2.8203297026373614E-3</c:v>
                </c:pt>
                <c:pt idx="10">
                  <c:v>2.7113186109890106E-3</c:v>
                </c:pt>
                <c:pt idx="11">
                  <c:v>2.7332968769230763E-3</c:v>
                </c:pt>
                <c:pt idx="12">
                  <c:v>2.3534039226595737E-3</c:v>
                </c:pt>
                <c:pt idx="13">
                  <c:v>2.3487232974468081E-3</c:v>
                </c:pt>
                <c:pt idx="14">
                  <c:v>2.3980850782978715E-3</c:v>
                </c:pt>
                <c:pt idx="15">
                  <c:v>2.337446649148936E-3</c:v>
                </c:pt>
                <c:pt idx="16">
                  <c:v>2.3742857952747248E-3</c:v>
                </c:pt>
                <c:pt idx="17">
                  <c:v>1.9496153846153821E-3</c:v>
                </c:pt>
                <c:pt idx="18">
                  <c:v>2.1026373626373621E-3</c:v>
                </c:pt>
                <c:pt idx="19">
                  <c:v>1.8726373626373619E-3</c:v>
                </c:pt>
                <c:pt idx="20">
                  <c:v>2.1699999999999996E-3</c:v>
                </c:pt>
                <c:pt idx="21">
                  <c:v>2.2983695652173913E-3</c:v>
                </c:pt>
                <c:pt idx="22">
                  <c:v>2.3427173913043485E-3</c:v>
                </c:pt>
                <c:pt idx="23">
                  <c:v>2.3673913043478273E-3</c:v>
                </c:pt>
                <c:pt idx="24">
                  <c:v>2.5973913043478261E-3</c:v>
                </c:pt>
                <c:pt idx="25">
                  <c:v>2.0589010989010997E-3</c:v>
                </c:pt>
                <c:pt idx="26">
                  <c:v>2.1783516483516482E-3</c:v>
                </c:pt>
                <c:pt idx="27">
                  <c:v>2.0381318681318684E-3</c:v>
                </c:pt>
                <c:pt idx="28">
                  <c:v>2.0789010989010989E-3</c:v>
                </c:pt>
                <c:pt idx="29">
                  <c:v>2.1234782608695662E-3</c:v>
                </c:pt>
                <c:pt idx="30">
                  <c:v>1.929130434782609E-3</c:v>
                </c:pt>
                <c:pt idx="31">
                  <c:v>1.4786956521739133E-3</c:v>
                </c:pt>
                <c:pt idx="32">
                  <c:v>1.5839130434782602E-3</c:v>
                </c:pt>
                <c:pt idx="33">
                  <c:v>1.8900000000000002E-3</c:v>
                </c:pt>
                <c:pt idx="34">
                  <c:v>1.8688505747126434E-3</c:v>
                </c:pt>
                <c:pt idx="35">
                  <c:v>2.0404597701149415E-3</c:v>
                </c:pt>
                <c:pt idx="36">
                  <c:v>2.2460919540229878E-3</c:v>
                </c:pt>
                <c:pt idx="37">
                  <c:v>2.2384090909090917E-3</c:v>
                </c:pt>
                <c:pt idx="38">
                  <c:v>1.6497727272727263E-3</c:v>
                </c:pt>
                <c:pt idx="39">
                  <c:v>1.7250000000000017E-3</c:v>
                </c:pt>
                <c:pt idx="40">
                  <c:v>1.6570454545454549E-3</c:v>
                </c:pt>
                <c:pt idx="41">
                  <c:v>1.8270454545454553E-3</c:v>
                </c:pt>
                <c:pt idx="42">
                  <c:v>1.7726666666666672E-3</c:v>
                </c:pt>
                <c:pt idx="43">
                  <c:v>1.6626666666666673E-3</c:v>
                </c:pt>
                <c:pt idx="44">
                  <c:v>1.963222222222223E-3</c:v>
                </c:pt>
                <c:pt idx="45">
                  <c:v>1.9032222222222202E-3</c:v>
                </c:pt>
                <c:pt idx="46">
                  <c:v>1.8100000000000004E-3</c:v>
                </c:pt>
                <c:pt idx="47">
                  <c:v>1.6692307692307692E-3</c:v>
                </c:pt>
                <c:pt idx="48">
                  <c:v>1.6782417582417572E-3</c:v>
                </c:pt>
                <c:pt idx="49">
                  <c:v>1.8275824175824178E-3</c:v>
                </c:pt>
                <c:pt idx="50">
                  <c:v>1.907252747252747E-3</c:v>
                </c:pt>
                <c:pt idx="51">
                  <c:v>1.9185714285714275E-3</c:v>
                </c:pt>
                <c:pt idx="52">
                  <c:v>1.6762637362637365E-3</c:v>
                </c:pt>
                <c:pt idx="53">
                  <c:v>1.6965934065934054E-3</c:v>
                </c:pt>
                <c:pt idx="54">
                  <c:v>2.127252747252748E-3</c:v>
                </c:pt>
                <c:pt idx="55">
                  <c:v>1.6554347826086969E-3</c:v>
                </c:pt>
                <c:pt idx="56">
                  <c:v>1.4085714285714283E-3</c:v>
                </c:pt>
                <c:pt idx="57">
                  <c:v>1.9762637362637364E-3</c:v>
                </c:pt>
                <c:pt idx="58">
                  <c:v>1.6846153846153847E-3</c:v>
                </c:pt>
                <c:pt idx="59">
                  <c:v>1.97E-3</c:v>
                </c:pt>
                <c:pt idx="60">
                  <c:v>2.0109890109890104E-3</c:v>
                </c:pt>
                <c:pt idx="61">
                  <c:v>2.2119780219780213E-3</c:v>
                </c:pt>
                <c:pt idx="62">
                  <c:v>2.0429670329670316E-3</c:v>
                </c:pt>
                <c:pt idx="63">
                  <c:v>2.2332967032967022E-3</c:v>
                </c:pt>
                <c:pt idx="64">
                  <c:v>2.464574468085106E-3</c:v>
                </c:pt>
                <c:pt idx="65">
                  <c:v>2.4136170212765949E-3</c:v>
                </c:pt>
                <c:pt idx="66">
                  <c:v>2.1926595744680838E-3</c:v>
                </c:pt>
                <c:pt idx="67">
                  <c:v>2.2129787234042549E-3</c:v>
                </c:pt>
                <c:pt idx="68">
                  <c:v>1.9204255319148927E-3</c:v>
                </c:pt>
                <c:pt idx="69">
                  <c:v>1.6208791208791205E-3</c:v>
                </c:pt>
                <c:pt idx="70">
                  <c:v>2.400219780219781E-3</c:v>
                </c:pt>
                <c:pt idx="71">
                  <c:v>2.3405494505494501E-3</c:v>
                </c:pt>
                <c:pt idx="72">
                  <c:v>2.6802197802197805E-3</c:v>
                </c:pt>
                <c:pt idx="73">
                  <c:v>2.5963043478260867E-3</c:v>
                </c:pt>
                <c:pt idx="74">
                  <c:v>2.2849999999999997E-3</c:v>
                </c:pt>
                <c:pt idx="75">
                  <c:v>2.3127173913043476E-3</c:v>
                </c:pt>
                <c:pt idx="76">
                  <c:v>1.9439560439560447E-3</c:v>
                </c:pt>
                <c:pt idx="77">
                  <c:v>1.3443956043956038E-3</c:v>
                </c:pt>
                <c:pt idx="78">
                  <c:v>1.9743956043956042E-3</c:v>
                </c:pt>
                <c:pt idx="79">
                  <c:v>2.1650549450549453E-3</c:v>
                </c:pt>
                <c:pt idx="80">
                  <c:v>2.4253846153846148E-3</c:v>
                </c:pt>
                <c:pt idx="81">
                  <c:v>2.8108695652173908E-3</c:v>
                </c:pt>
                <c:pt idx="82">
                  <c:v>2.8408695652173918E-3</c:v>
                </c:pt>
                <c:pt idx="83">
                  <c:v>2.941304347826087E-3</c:v>
                </c:pt>
                <c:pt idx="84">
                  <c:v>3.4489130434782606E-3</c:v>
                </c:pt>
                <c:pt idx="85">
                  <c:v>3.1467391304347827E-3</c:v>
                </c:pt>
                <c:pt idx="86">
                  <c:v>3.4745402298850571E-3</c:v>
                </c:pt>
                <c:pt idx="87">
                  <c:v>3.6627586206896537E-3</c:v>
                </c:pt>
                <c:pt idx="88">
                  <c:v>3.9491954022988504E-3</c:v>
                </c:pt>
                <c:pt idx="89">
                  <c:v>4.0112643678160914E-3</c:v>
                </c:pt>
                <c:pt idx="90">
                  <c:v>4.0743181818181807E-3</c:v>
                </c:pt>
                <c:pt idx="91">
                  <c:v>4.0970454545454556E-3</c:v>
                </c:pt>
                <c:pt idx="92">
                  <c:v>4.3897727272727265E-3</c:v>
                </c:pt>
                <c:pt idx="93">
                  <c:v>4.5531818181818182E-3</c:v>
                </c:pt>
                <c:pt idx="94">
                  <c:v>4.7945977011494244E-3</c:v>
                </c:pt>
                <c:pt idx="95">
                  <c:v>5.1354444444444442E-3</c:v>
                </c:pt>
                <c:pt idx="96">
                  <c:v>4.9363333333333342E-3</c:v>
                </c:pt>
                <c:pt idx="97">
                  <c:v>5.4077777777777787E-3</c:v>
                </c:pt>
                <c:pt idx="98">
                  <c:v>5.7687777777777789E-3</c:v>
                </c:pt>
                <c:pt idx="99">
                  <c:v>6.1336813186813159E-3</c:v>
                </c:pt>
                <c:pt idx="100">
                  <c:v>6.4899999999999992E-3</c:v>
                </c:pt>
                <c:pt idx="101">
                  <c:v>6.6916483516483499E-3</c:v>
                </c:pt>
                <c:pt idx="102">
                  <c:v>6.3436263736263727E-3</c:v>
                </c:pt>
                <c:pt idx="103">
                  <c:v>7.613296703296699E-3</c:v>
                </c:pt>
                <c:pt idx="104">
                  <c:v>6.9436263736263734E-3</c:v>
                </c:pt>
                <c:pt idx="105">
                  <c:v>6.9626373626373601E-3</c:v>
                </c:pt>
                <c:pt idx="106">
                  <c:v>6.9129670329670292E-3</c:v>
                </c:pt>
                <c:pt idx="107">
                  <c:v>6.9115957446808495E-3</c:v>
                </c:pt>
                <c:pt idx="108">
                  <c:v>7.23032967032967E-3</c:v>
                </c:pt>
                <c:pt idx="109">
                  <c:v>6.9313186813186774E-3</c:v>
                </c:pt>
                <c:pt idx="110">
                  <c:v>6.4809890109890078E-3</c:v>
                </c:pt>
                <c:pt idx="111">
                  <c:v>6.7216483516483487E-3</c:v>
                </c:pt>
                <c:pt idx="112">
                  <c:v>6.7826373626373587E-3</c:v>
                </c:pt>
                <c:pt idx="113">
                  <c:v>6.0649450549450524E-3</c:v>
                </c:pt>
                <c:pt idx="114">
                  <c:v>6.2896153846153796E-3</c:v>
                </c:pt>
                <c:pt idx="115">
                  <c:v>7.1949450549450549E-3</c:v>
                </c:pt>
                <c:pt idx="116">
                  <c:v>7.0168085106382932E-3</c:v>
                </c:pt>
                <c:pt idx="117">
                  <c:v>6.3958510638297827E-3</c:v>
                </c:pt>
                <c:pt idx="118">
                  <c:v>6.5758510638297893E-3</c:v>
                </c:pt>
                <c:pt idx="119">
                  <c:v>6.4498936170212752E-3</c:v>
                </c:pt>
                <c:pt idx="120">
                  <c:v>7.1300000000000001E-3</c:v>
                </c:pt>
                <c:pt idx="121">
                  <c:v>7.9702197802197783E-3</c:v>
                </c:pt>
                <c:pt idx="122">
                  <c:v>7.7805494505494462E-3</c:v>
                </c:pt>
                <c:pt idx="123">
                  <c:v>8.2618681318681331E-3</c:v>
                </c:pt>
                <c:pt idx="124">
                  <c:v>9.0708791208791197E-3</c:v>
                </c:pt>
                <c:pt idx="125">
                  <c:v>7.745869565217391E-3</c:v>
                </c:pt>
                <c:pt idx="126">
                  <c:v>7.6502173913043457E-3</c:v>
                </c:pt>
                <c:pt idx="127">
                  <c:v>7.944347826086955E-3</c:v>
                </c:pt>
                <c:pt idx="128">
                  <c:v>8.471086956521736E-3</c:v>
                </c:pt>
                <c:pt idx="129">
                  <c:v>8.1500000000000027E-3</c:v>
                </c:pt>
                <c:pt idx="130">
                  <c:v>9.0900000000000043E-3</c:v>
                </c:pt>
                <c:pt idx="131">
                  <c:v>9.0799999999999961E-3</c:v>
                </c:pt>
                <c:pt idx="132">
                  <c:v>8.6301149425287351E-3</c:v>
                </c:pt>
                <c:pt idx="133">
                  <c:v>8.1200000000000005E-3</c:v>
                </c:pt>
                <c:pt idx="134">
                  <c:v>7.5239361702127607E-3</c:v>
                </c:pt>
                <c:pt idx="135">
                  <c:v>7.6702127659574459E-3</c:v>
                </c:pt>
                <c:pt idx="136">
                  <c:v>7.2840425531914884E-3</c:v>
                </c:pt>
                <c:pt idx="137">
                  <c:v>8.2065957446808523E-3</c:v>
                </c:pt>
                <c:pt idx="138">
                  <c:v>7.0818181818181822E-3</c:v>
                </c:pt>
                <c:pt idx="139">
                  <c:v>6.7361363636363591E-3</c:v>
                </c:pt>
                <c:pt idx="140">
                  <c:v>7.7290909090909059E-3</c:v>
                </c:pt>
                <c:pt idx="141">
                  <c:v>7.5752272727272734E-3</c:v>
                </c:pt>
                <c:pt idx="142">
                  <c:v>7.1662637362637331E-3</c:v>
                </c:pt>
                <c:pt idx="143">
                  <c:v>6.6059340659340611E-3</c:v>
                </c:pt>
                <c:pt idx="144">
                  <c:v>6.4569230769230736E-3</c:v>
                </c:pt>
                <c:pt idx="145">
                  <c:v>7.0032608695652192E-3</c:v>
                </c:pt>
                <c:pt idx="146">
                  <c:v>7.3849999999999957E-3</c:v>
                </c:pt>
                <c:pt idx="147">
                  <c:v>8.6250000000000042E-3</c:v>
                </c:pt>
                <c:pt idx="148">
                  <c:v>6.9300000000000021E-3</c:v>
                </c:pt>
                <c:pt idx="149">
                  <c:v>8.1199999999999987E-3</c:v>
                </c:pt>
                <c:pt idx="150">
                  <c:v>6.9450000000000015E-3</c:v>
                </c:pt>
                <c:pt idx="151">
                  <c:v>6.1322527472527436E-3</c:v>
                </c:pt>
                <c:pt idx="152">
                  <c:v>6.4849450549450526E-3</c:v>
                </c:pt>
                <c:pt idx="153">
                  <c:v>6.2742857142857062E-3</c:v>
                </c:pt>
                <c:pt idx="154">
                  <c:v>5.7509340659340612E-3</c:v>
                </c:pt>
                <c:pt idx="155">
                  <c:v>3.9660869565217444E-3</c:v>
                </c:pt>
                <c:pt idx="156">
                  <c:v>3.2352197802197752E-3</c:v>
                </c:pt>
                <c:pt idx="157">
                  <c:v>3.6229120879120863E-3</c:v>
                </c:pt>
                <c:pt idx="158">
                  <c:v>3.2584615384615365E-3</c:v>
                </c:pt>
                <c:pt idx="159">
                  <c:v>2.6994505494505432E-3</c:v>
                </c:pt>
                <c:pt idx="160">
                  <c:v>3.4473913043478223E-3</c:v>
                </c:pt>
                <c:pt idx="161">
                  <c:v>3.0047252747252735E-3</c:v>
                </c:pt>
                <c:pt idx="162">
                  <c:v>3.5590109890109856E-3</c:v>
                </c:pt>
                <c:pt idx="163">
                  <c:v>3.0923076923076928E-3</c:v>
                </c:pt>
                <c:pt idx="164">
                  <c:v>3.6016483516483483E-3</c:v>
                </c:pt>
                <c:pt idx="165">
                  <c:v>2.8689560439560391E-3</c:v>
                </c:pt>
                <c:pt idx="166">
                  <c:v>2.9016483516483491E-3</c:v>
                </c:pt>
                <c:pt idx="167">
                  <c:v>3.0886263736263735E-3</c:v>
                </c:pt>
                <c:pt idx="168">
                  <c:v>2.6774468085106369E-3</c:v>
                </c:pt>
                <c:pt idx="169">
                  <c:v>2.9395744680851023E-3</c:v>
                </c:pt>
                <c:pt idx="170">
                  <c:v>2.5545744680851024E-3</c:v>
                </c:pt>
                <c:pt idx="171">
                  <c:v>2.3126595744680824E-3</c:v>
                </c:pt>
                <c:pt idx="172">
                  <c:v>2.5920212765957427E-3</c:v>
                </c:pt>
                <c:pt idx="173">
                  <c:v>2.502197802197792E-3</c:v>
                </c:pt>
                <c:pt idx="174">
                  <c:v>2.6012087912087919E-3</c:v>
                </c:pt>
                <c:pt idx="175">
                  <c:v>2.7841758241758229E-3</c:v>
                </c:pt>
                <c:pt idx="176">
                  <c:v>2.3881868131868135E-3</c:v>
                </c:pt>
                <c:pt idx="177">
                  <c:v>2.3320652173913041E-3</c:v>
                </c:pt>
                <c:pt idx="178">
                  <c:v>2.8719565217391278E-3</c:v>
                </c:pt>
                <c:pt idx="179">
                  <c:v>2.8795652173913052E-3</c:v>
                </c:pt>
                <c:pt idx="180">
                  <c:v>2.5324999999999966E-3</c:v>
                </c:pt>
                <c:pt idx="181">
                  <c:v>2.6481868131868116E-3</c:v>
                </c:pt>
                <c:pt idx="182">
                  <c:v>2.3930769230769283E-3</c:v>
                </c:pt>
                <c:pt idx="183">
                  <c:v>2.7338461538461527E-3</c:v>
                </c:pt>
                <c:pt idx="184">
                  <c:v>3.6351648351648363E-3</c:v>
                </c:pt>
                <c:pt idx="185">
                  <c:v>3.9907142857142884E-3</c:v>
                </c:pt>
                <c:pt idx="186">
                  <c:v>3.9852173913043475E-3</c:v>
                </c:pt>
                <c:pt idx="187">
                  <c:v>3.6097826086956553E-3</c:v>
                </c:pt>
                <c:pt idx="188">
                  <c:v>3.3802173913043462E-3</c:v>
                </c:pt>
                <c:pt idx="189">
                  <c:v>3.6652173913043502E-3</c:v>
                </c:pt>
                <c:pt idx="190">
                  <c:v>3.2566666666666629E-3</c:v>
                </c:pt>
                <c:pt idx="191">
                  <c:v>3.1218390804597668E-3</c:v>
                </c:pt>
                <c:pt idx="192">
                  <c:v>2.9876436781609197E-3</c:v>
                </c:pt>
                <c:pt idx="193">
                  <c:v>3.0294252873563181E-3</c:v>
                </c:pt>
                <c:pt idx="194">
                  <c:v>3.0927272727272713E-3</c:v>
                </c:pt>
                <c:pt idx="195">
                  <c:v>2.6980434782608725E-3</c:v>
                </c:pt>
                <c:pt idx="196">
                  <c:v>3.5920454545454519E-3</c:v>
                </c:pt>
                <c:pt idx="197">
                  <c:v>3.7661363636363621E-3</c:v>
                </c:pt>
                <c:pt idx="198">
                  <c:v>3.564999999999997E-3</c:v>
                </c:pt>
                <c:pt idx="199">
                  <c:v>4.0286666666666682E-3</c:v>
                </c:pt>
                <c:pt idx="200">
                  <c:v>3.8191111111111099E-3</c:v>
                </c:pt>
                <c:pt idx="201">
                  <c:v>4.0585555555555548E-3</c:v>
                </c:pt>
                <c:pt idx="202">
                  <c:v>4.5628888888888872E-3</c:v>
                </c:pt>
                <c:pt idx="203">
                  <c:v>4.5427472527472534E-3</c:v>
                </c:pt>
                <c:pt idx="204">
                  <c:v>5.084065934065931E-3</c:v>
                </c:pt>
                <c:pt idx="205">
                  <c:v>4.7490659340659342E-3</c:v>
                </c:pt>
                <c:pt idx="206">
                  <c:v>3.8020879120879095E-3</c:v>
                </c:pt>
                <c:pt idx="207">
                  <c:v>4.0905319148936154E-3</c:v>
                </c:pt>
                <c:pt idx="208">
                  <c:v>3.6017582417582402E-3</c:v>
                </c:pt>
                <c:pt idx="209">
                  <c:v>2.913406593406595E-3</c:v>
                </c:pt>
                <c:pt idx="210">
                  <c:v>2.8703846153846132E-3</c:v>
                </c:pt>
                <c:pt idx="211">
                  <c:v>3.4590109890109896E-3</c:v>
                </c:pt>
                <c:pt idx="212">
                  <c:v>3.8329670329670315E-3</c:v>
                </c:pt>
                <c:pt idx="213">
                  <c:v>3.7682967032966995E-3</c:v>
                </c:pt>
                <c:pt idx="214">
                  <c:v>4.7136263736263714E-3</c:v>
                </c:pt>
                <c:pt idx="215">
                  <c:v>4.0056043956043924E-3</c:v>
                </c:pt>
                <c:pt idx="216">
                  <c:v>3.7902747252747254E-3</c:v>
                </c:pt>
                <c:pt idx="217">
                  <c:v>3.6212637362637318E-3</c:v>
                </c:pt>
                <c:pt idx="218">
                  <c:v>3.8872527472527466E-3</c:v>
                </c:pt>
                <c:pt idx="219">
                  <c:v>3.3145604395604378E-3</c:v>
                </c:pt>
                <c:pt idx="220">
                  <c:v>3.6100000000000021E-3</c:v>
                </c:pt>
                <c:pt idx="221">
                  <c:v>4.3654255319148932E-3</c:v>
                </c:pt>
                <c:pt idx="222">
                  <c:v>4.7310638297872283E-3</c:v>
                </c:pt>
                <c:pt idx="223">
                  <c:v>4.5657446808510596E-3</c:v>
                </c:pt>
                <c:pt idx="224">
                  <c:v>4.7810638297872306E-3</c:v>
                </c:pt>
                <c:pt idx="225">
                  <c:v>5.6325274725274694E-3</c:v>
                </c:pt>
                <c:pt idx="226">
                  <c:v>5.0618681318681273E-3</c:v>
                </c:pt>
                <c:pt idx="227">
                  <c:v>5.2418681318681295E-3</c:v>
                </c:pt>
                <c:pt idx="228">
                  <c:v>5.089890109890108E-3</c:v>
                </c:pt>
                <c:pt idx="229">
                  <c:v>5.1606521739130471E-3</c:v>
                </c:pt>
                <c:pt idx="230">
                  <c:v>4.650869565217387E-3</c:v>
                </c:pt>
                <c:pt idx="231">
                  <c:v>4.8308695652173918E-3</c:v>
                </c:pt>
                <c:pt idx="232">
                  <c:v>4.2565217391304332E-3</c:v>
                </c:pt>
                <c:pt idx="233">
                  <c:v>4.7299999999999981E-3</c:v>
                </c:pt>
                <c:pt idx="234">
                  <c:v>5.0274725274725247E-3</c:v>
                </c:pt>
                <c:pt idx="235">
                  <c:v>5.4573626373626387E-3</c:v>
                </c:pt>
                <c:pt idx="236">
                  <c:v>4.8875824175824163E-3</c:v>
                </c:pt>
                <c:pt idx="237">
                  <c:v>4.6476923076923093E-3</c:v>
                </c:pt>
                <c:pt idx="238">
                  <c:v>4.5782608695652174E-3</c:v>
                </c:pt>
                <c:pt idx="239">
                  <c:v>4.8980434782608696E-3</c:v>
                </c:pt>
                <c:pt idx="240">
                  <c:v>4.4286956521739137E-3</c:v>
                </c:pt>
                <c:pt idx="241">
                  <c:v>4.4295652173913045E-3</c:v>
                </c:pt>
                <c:pt idx="242">
                  <c:v>4.0605555555555534E-3</c:v>
                </c:pt>
                <c:pt idx="243">
                  <c:v>4.7796551724137906E-3</c:v>
                </c:pt>
                <c:pt idx="244">
                  <c:v>5.1612643678160923E-3</c:v>
                </c:pt>
                <c:pt idx="245">
                  <c:v>5.3910919540229906E-3</c:v>
                </c:pt>
                <c:pt idx="246">
                  <c:v>4.2300000000000011E-3</c:v>
                </c:pt>
                <c:pt idx="247">
                  <c:v>4.417045454545453E-3</c:v>
                </c:pt>
                <c:pt idx="248">
                  <c:v>3.9929545454545443E-3</c:v>
                </c:pt>
                <c:pt idx="249">
                  <c:v>4.0795454545454503E-3</c:v>
                </c:pt>
                <c:pt idx="250">
                  <c:v>5.2323913043478276E-3</c:v>
                </c:pt>
                <c:pt idx="251">
                  <c:v>5.9044827586206923E-3</c:v>
                </c:pt>
                <c:pt idx="252">
                  <c:v>5.35533333333333E-3</c:v>
                </c:pt>
                <c:pt idx="253">
                  <c:v>6.1646666666666655E-3</c:v>
                </c:pt>
                <c:pt idx="254">
                  <c:v>5.629555555555556E-3</c:v>
                </c:pt>
                <c:pt idx="255">
                  <c:v>5.4793181818181824E-3</c:v>
                </c:pt>
                <c:pt idx="256">
                  <c:v>4.5250549450549394E-3</c:v>
                </c:pt>
                <c:pt idx="257">
                  <c:v>4.9077472527472559E-3</c:v>
                </c:pt>
                <c:pt idx="258">
                  <c:v>3.9874175824175812E-3</c:v>
                </c:pt>
                <c:pt idx="259">
                  <c:v>5.4499999999999948E-3</c:v>
                </c:pt>
                <c:pt idx="260">
                  <c:v>4.7070879120879091E-3</c:v>
                </c:pt>
                <c:pt idx="261">
                  <c:v>5.0217582417582396E-3</c:v>
                </c:pt>
                <c:pt idx="262">
                  <c:v>4.8304945054944998E-3</c:v>
                </c:pt>
                <c:pt idx="263">
                  <c:v>4.7018681318681272E-3</c:v>
                </c:pt>
                <c:pt idx="264">
                  <c:v>5.2805494505494474E-3</c:v>
                </c:pt>
                <c:pt idx="265">
                  <c:v>5.3105494505494497E-3</c:v>
                </c:pt>
                <c:pt idx="266">
                  <c:v>4.8692307692307646E-3</c:v>
                </c:pt>
                <c:pt idx="267">
                  <c:v>3.6359340659340607E-3</c:v>
                </c:pt>
                <c:pt idx="268">
                  <c:v>5.629615384615384E-3</c:v>
                </c:pt>
                <c:pt idx="269">
                  <c:v>4.9002747252747253E-3</c:v>
                </c:pt>
                <c:pt idx="270">
                  <c:v>5.8619230769230771E-3</c:v>
                </c:pt>
                <c:pt idx="271">
                  <c:v>6.1589560439560386E-3</c:v>
                </c:pt>
                <c:pt idx="272">
                  <c:v>5.1249450549450543E-3</c:v>
                </c:pt>
                <c:pt idx="273">
                  <c:v>4.7984042553191469E-3</c:v>
                </c:pt>
                <c:pt idx="274">
                  <c:v>4.5093617021276546E-3</c:v>
                </c:pt>
                <c:pt idx="275">
                  <c:v>5.1315957446808492E-3</c:v>
                </c:pt>
                <c:pt idx="276">
                  <c:v>4.4144680851063815E-3</c:v>
                </c:pt>
                <c:pt idx="277">
                  <c:v>5.7034065934065941E-3</c:v>
                </c:pt>
                <c:pt idx="278">
                  <c:v>5.5091208791208761E-3</c:v>
                </c:pt>
                <c:pt idx="279">
                  <c:v>4.4561538461538423E-3</c:v>
                </c:pt>
                <c:pt idx="280">
                  <c:v>4.4882417582417598E-3</c:v>
                </c:pt>
                <c:pt idx="281">
                  <c:v>4.8705319148936183E-3</c:v>
                </c:pt>
                <c:pt idx="282">
                  <c:v>4.5470652173913023E-3</c:v>
                </c:pt>
                <c:pt idx="283">
                  <c:v>4.6832608695652166E-3</c:v>
                </c:pt>
                <c:pt idx="284">
                  <c:v>6.2619565217391336E-3</c:v>
                </c:pt>
                <c:pt idx="285">
                  <c:v>4.650434782608702E-3</c:v>
                </c:pt>
                <c:pt idx="286">
                  <c:v>6.3695604395604434E-3</c:v>
                </c:pt>
                <c:pt idx="287">
                  <c:v>7.1314285714285698E-3</c:v>
                </c:pt>
                <c:pt idx="288">
                  <c:v>9.6019780219780242E-3</c:v>
                </c:pt>
                <c:pt idx="289">
                  <c:v>8.7705494505494509E-3</c:v>
                </c:pt>
                <c:pt idx="290">
                  <c:v>9.14478260869565E-3</c:v>
                </c:pt>
                <c:pt idx="291">
                  <c:v>8.5219565217391283E-3</c:v>
                </c:pt>
                <c:pt idx="292">
                  <c:v>7.6310869565217355E-3</c:v>
                </c:pt>
                <c:pt idx="293">
                  <c:v>9.5167391304347877E-3</c:v>
                </c:pt>
                <c:pt idx="294">
                  <c:v>1.1349999999999992E-2</c:v>
                </c:pt>
                <c:pt idx="295">
                  <c:v>1.4145402298850588E-2</c:v>
                </c:pt>
                <c:pt idx="296">
                  <c:v>1.3865517241379306E-2</c:v>
                </c:pt>
                <c:pt idx="297">
                  <c:v>1.3791321839080446E-2</c:v>
                </c:pt>
                <c:pt idx="298">
                  <c:v>1.5344888888888887E-2</c:v>
                </c:pt>
                <c:pt idx="299">
                  <c:v>1.521249999999999E-2</c:v>
                </c:pt>
                <c:pt idx="300">
                  <c:v>1.6789090909090899E-2</c:v>
                </c:pt>
                <c:pt idx="301">
                  <c:v>1.5910869565217395E-2</c:v>
                </c:pt>
                <c:pt idx="302">
                  <c:v>1.0061818181818172E-2</c:v>
                </c:pt>
                <c:pt idx="303">
                  <c:v>3.5190804597701048E-3</c:v>
                </c:pt>
                <c:pt idx="304">
                  <c:v>2.9205555555555582E-3</c:v>
                </c:pt>
                <c:pt idx="305">
                  <c:v>3.1202222222222187E-3</c:v>
                </c:pt>
                <c:pt idx="306">
                  <c:v>3.1234444444444426E-3</c:v>
                </c:pt>
                <c:pt idx="307">
                  <c:v>3.0599999999999933E-3</c:v>
                </c:pt>
                <c:pt idx="308">
                  <c:v>3.1252747252747057E-3</c:v>
                </c:pt>
                <c:pt idx="309">
                  <c:v>3.0146153846153864E-3</c:v>
                </c:pt>
                <c:pt idx="310">
                  <c:v>3.4103296703296565E-3</c:v>
                </c:pt>
                <c:pt idx="311">
                  <c:v>3.1382967032966835E-3</c:v>
                </c:pt>
                <c:pt idx="312">
                  <c:v>2.1513186813186744E-3</c:v>
                </c:pt>
                <c:pt idx="313">
                  <c:v>1.6996703296703192E-3</c:v>
                </c:pt>
                <c:pt idx="314">
                  <c:v>2.2499999999999881E-3</c:v>
                </c:pt>
                <c:pt idx="315">
                  <c:v>2.3009890109889908E-3</c:v>
                </c:pt>
                <c:pt idx="316">
                  <c:v>2.2696703296703202E-3</c:v>
                </c:pt>
                <c:pt idx="317">
                  <c:v>1.3950549450549438E-3</c:v>
                </c:pt>
                <c:pt idx="318">
                  <c:v>1.8213736263736138E-3</c:v>
                </c:pt>
                <c:pt idx="319">
                  <c:v>1.9813186813186223E-4</c:v>
                </c:pt>
                <c:pt idx="320">
                  <c:v>8.1000000000000516E-4</c:v>
                </c:pt>
                <c:pt idx="321">
                  <c:v>1.2581208791208748E-3</c:v>
                </c:pt>
                <c:pt idx="322">
                  <c:v>1.6675164835164916E-3</c:v>
                </c:pt>
                <c:pt idx="323">
                  <c:v>2.2856043956043723E-3</c:v>
                </c:pt>
                <c:pt idx="324">
                  <c:v>2.5025824175824024E-3</c:v>
                </c:pt>
                <c:pt idx="325">
                  <c:v>8.9914893617020625E-4</c:v>
                </c:pt>
                <c:pt idx="326">
                  <c:v>1.0137234042553109E-3</c:v>
                </c:pt>
                <c:pt idx="327">
                  <c:v>2.158723404255318E-3</c:v>
                </c:pt>
                <c:pt idx="328">
                  <c:v>2.6637234042553234E-3</c:v>
                </c:pt>
                <c:pt idx="329">
                  <c:v>3.2506593406593232E-3</c:v>
                </c:pt>
                <c:pt idx="330">
                  <c:v>3.2803296703296514E-3</c:v>
                </c:pt>
                <c:pt idx="331">
                  <c:v>2.8076923076923027E-3</c:v>
                </c:pt>
                <c:pt idx="332">
                  <c:v>2.149010989010984E-3</c:v>
                </c:pt>
                <c:pt idx="333">
                  <c:v>2.9899999999999927E-3</c:v>
                </c:pt>
                <c:pt idx="334">
                  <c:v>1.8556521739130638E-3</c:v>
                </c:pt>
                <c:pt idx="335">
                  <c:v>2.8110869565217203E-3</c:v>
                </c:pt>
                <c:pt idx="336">
                  <c:v>3.7676086956521804E-3</c:v>
                </c:pt>
                <c:pt idx="337">
                  <c:v>1.5849999999999961E-3</c:v>
                </c:pt>
                <c:pt idx="338">
                  <c:v>2.6099999999999943E-3</c:v>
                </c:pt>
                <c:pt idx="339">
                  <c:v>2.3900000000000102E-3</c:v>
                </c:pt>
                <c:pt idx="340">
                  <c:v>2.1950000000000094E-3</c:v>
                </c:pt>
                <c:pt idx="341">
                  <c:v>2.4650000000000019E-3</c:v>
                </c:pt>
                <c:pt idx="342">
                  <c:v>1.9039361702127416E-3</c:v>
                </c:pt>
                <c:pt idx="343">
                  <c:v>2.4838888888888619E-3</c:v>
                </c:pt>
                <c:pt idx="344">
                  <c:v>2.6798936170212631E-3</c:v>
                </c:pt>
                <c:pt idx="345">
                  <c:v>2.4065957446808561E-3</c:v>
                </c:pt>
                <c:pt idx="346">
                  <c:v>2.2700000000000081E-3</c:v>
                </c:pt>
                <c:pt idx="347">
                  <c:v>2.432909090909062E-3</c:v>
                </c:pt>
                <c:pt idx="348">
                  <c:v>1.8954545454545266E-3</c:v>
                </c:pt>
                <c:pt idx="349">
                  <c:v>2.0006818181818112E-3</c:v>
                </c:pt>
                <c:pt idx="350">
                  <c:v>1.6202272727272593E-3</c:v>
                </c:pt>
                <c:pt idx="351">
                  <c:v>2.0450549450549277E-3</c:v>
                </c:pt>
                <c:pt idx="352">
                  <c:v>2.25901098901099E-3</c:v>
                </c:pt>
                <c:pt idx="353">
                  <c:v>1.6174725274725188E-3</c:v>
                </c:pt>
                <c:pt idx="354">
                  <c:v>1.6234961538461393E-3</c:v>
                </c:pt>
                <c:pt idx="355">
                  <c:v>2.0091208791208764E-3</c:v>
                </c:pt>
                <c:pt idx="356">
                  <c:v>2.341263157894749E-3</c:v>
                </c:pt>
                <c:pt idx="357">
                  <c:v>2.8899999999999967E-3</c:v>
                </c:pt>
                <c:pt idx="358">
                  <c:v>3.019999999999988E-3</c:v>
                </c:pt>
                <c:pt idx="359">
                  <c:v>2.8599999999999945E-3</c:v>
                </c:pt>
                <c:pt idx="360">
                  <c:v>2.8448681318681002E-3</c:v>
                </c:pt>
                <c:pt idx="361">
                  <c:v>3.8026373626373552E-3</c:v>
                </c:pt>
                <c:pt idx="362">
                  <c:v>2.0714285714285643E-3</c:v>
                </c:pt>
                <c:pt idx="363">
                  <c:v>9.4159340659339535E-4</c:v>
                </c:pt>
                <c:pt idx="364">
                  <c:v>8.2686813186812896E-4</c:v>
                </c:pt>
                <c:pt idx="365">
                  <c:v>7.6812087912085658E-4</c:v>
                </c:pt>
                <c:pt idx="366">
                  <c:v>6.2445054945052536E-4</c:v>
                </c:pt>
                <c:pt idx="367">
                  <c:v>5.7978021978020294E-4</c:v>
                </c:pt>
                <c:pt idx="368">
                  <c:v>6.2031914893617007E-4</c:v>
                </c:pt>
                <c:pt idx="369">
                  <c:v>7.4049450549448781E-4</c:v>
                </c:pt>
                <c:pt idx="370">
                  <c:v>6.1983516483515855E-4</c:v>
                </c:pt>
                <c:pt idx="371">
                  <c:v>6.7818681318679297E-4</c:v>
                </c:pt>
                <c:pt idx="372">
                  <c:v>4.2117582417581373E-4</c:v>
                </c:pt>
                <c:pt idx="373">
                  <c:v>4.9550549450548542E-4</c:v>
                </c:pt>
                <c:pt idx="374">
                  <c:v>5.7483516483515518E-4</c:v>
                </c:pt>
                <c:pt idx="375">
                  <c:v>4.5763736263735449E-4</c:v>
                </c:pt>
                <c:pt idx="376">
                  <c:v>6.4890109890108905E-4</c:v>
                </c:pt>
                <c:pt idx="377">
                  <c:v>5.3702127659573107E-4</c:v>
                </c:pt>
                <c:pt idx="378">
                  <c:v>4.4670212765957062E-4</c:v>
                </c:pt>
                <c:pt idx="379">
                  <c:v>3.994680851063942E-4</c:v>
                </c:pt>
                <c:pt idx="380">
                  <c:v>1.8501063829787154E-3</c:v>
                </c:pt>
                <c:pt idx="381">
                  <c:v>3.8499999999999646E-4</c:v>
                </c:pt>
                <c:pt idx="382">
                  <c:v>5.2626373626373651E-4</c:v>
                </c:pt>
                <c:pt idx="383">
                  <c:v>5.4460439560437973E-4</c:v>
                </c:pt>
                <c:pt idx="384">
                  <c:v>3.4829670329668966E-4</c:v>
                </c:pt>
                <c:pt idx="385">
                  <c:v>9.5631868131867276E-4</c:v>
                </c:pt>
                <c:pt idx="386">
                  <c:v>6.0358695652173999E-4</c:v>
                </c:pt>
                <c:pt idx="387">
                  <c:v>4.1054347826087467E-4</c:v>
                </c:pt>
                <c:pt idx="388">
                  <c:v>6.8597826086956581E-4</c:v>
                </c:pt>
                <c:pt idx="389">
                  <c:v>7.3065217391304893E-4</c:v>
                </c:pt>
                <c:pt idx="390">
                  <c:v>6.091758241758144E-4</c:v>
                </c:pt>
                <c:pt idx="391">
                  <c:v>2.9027472527471537E-4</c:v>
                </c:pt>
                <c:pt idx="392">
                  <c:v>3.8560439560438031E-4</c:v>
                </c:pt>
                <c:pt idx="393">
                  <c:v>4.1582417582416986E-4</c:v>
                </c:pt>
                <c:pt idx="394">
                  <c:v>4.0000000000000452E-4</c:v>
                </c:pt>
                <c:pt idx="395">
                  <c:v>3.2999999999999696E-4</c:v>
                </c:pt>
                <c:pt idx="396">
                  <c:v>4.8565217391304677E-4</c:v>
                </c:pt>
                <c:pt idx="397">
                  <c:v>3.9669565217390762E-4</c:v>
                </c:pt>
                <c:pt idx="398">
                  <c:v>8.4717391304347384E-4</c:v>
                </c:pt>
                <c:pt idx="399">
                  <c:v>6.6511494252873699E-4</c:v>
                </c:pt>
                <c:pt idx="400">
                  <c:v>8.43448275862059E-4</c:v>
                </c:pt>
                <c:pt idx="401">
                  <c:v>7.6149425287357075E-4</c:v>
                </c:pt>
                <c:pt idx="402">
                  <c:v>3.4003448275862075E-4</c:v>
                </c:pt>
                <c:pt idx="403">
                  <c:v>6.3727272727273632E-4</c:v>
                </c:pt>
                <c:pt idx="404">
                  <c:v>4.1931818181818042E-4</c:v>
                </c:pt>
                <c:pt idx="405">
                  <c:v>3.3840909090909754E-4</c:v>
                </c:pt>
                <c:pt idx="406">
                  <c:v>3.2778260869565506E-4</c:v>
                </c:pt>
                <c:pt idx="407">
                  <c:v>2.6000000000001022E-4</c:v>
                </c:pt>
                <c:pt idx="408">
                  <c:v>5.8922222222222015E-4</c:v>
                </c:pt>
                <c:pt idx="409">
                  <c:v>4.9311111111110389E-4</c:v>
                </c:pt>
                <c:pt idx="410">
                  <c:v>2.7233333333332582E-4</c:v>
                </c:pt>
                <c:pt idx="411">
                  <c:v>6.214444444444453E-4</c:v>
                </c:pt>
                <c:pt idx="412">
                  <c:v>5.4868131868131276E-4</c:v>
                </c:pt>
                <c:pt idx="413">
                  <c:v>4.7560439560439399E-4</c:v>
                </c:pt>
                <c:pt idx="414">
                  <c:v>6.7497802197800938E-4</c:v>
                </c:pt>
                <c:pt idx="415">
                  <c:v>7.4234065934064564E-4</c:v>
                </c:pt>
                <c:pt idx="416">
                  <c:v>7.2967032967032747E-4</c:v>
                </c:pt>
                <c:pt idx="417">
                  <c:v>4.6401098901098503E-4</c:v>
                </c:pt>
                <c:pt idx="418">
                  <c:v>7.9664835164833941E-4</c:v>
                </c:pt>
                <c:pt idx="419">
                  <c:v>8.0060439560438595E-4</c:v>
                </c:pt>
                <c:pt idx="420">
                  <c:v>5.3000000000000269E-4</c:v>
                </c:pt>
                <c:pt idx="421">
                  <c:v>2.7589247311828047E-4</c:v>
                </c:pt>
                <c:pt idx="422">
                  <c:v>4.7906593406592257E-4</c:v>
                </c:pt>
                <c:pt idx="423">
                  <c:v>6.4241758241757874E-4</c:v>
                </c:pt>
                <c:pt idx="424">
                  <c:v>7.9102197802197183E-4</c:v>
                </c:pt>
                <c:pt idx="425">
                  <c:v>5.7445054945054475E-4</c:v>
                </c:pt>
                <c:pt idx="426">
                  <c:v>6.0835164835164324E-4</c:v>
                </c:pt>
                <c:pt idx="427">
                  <c:v>5.9895604395604485E-4</c:v>
                </c:pt>
                <c:pt idx="428">
                  <c:v>2.0370329670328646E-4</c:v>
                </c:pt>
                <c:pt idx="429">
                  <c:v>6.0113043478261796E-4</c:v>
                </c:pt>
                <c:pt idx="430">
                  <c:v>2.3217021276594751E-4</c:v>
                </c:pt>
                <c:pt idx="431">
                  <c:v>5.0808510638284538E-5</c:v>
                </c:pt>
                <c:pt idx="432">
                  <c:v>3.0080851063829517E-4</c:v>
                </c:pt>
                <c:pt idx="433">
                  <c:v>2.8599999999999459E-4</c:v>
                </c:pt>
                <c:pt idx="434">
                  <c:v>5.0573626373625474E-4</c:v>
                </c:pt>
                <c:pt idx="435">
                  <c:v>-1.4321978021979154E-4</c:v>
                </c:pt>
                <c:pt idx="436">
                  <c:v>2.0516483516483386E-4</c:v>
                </c:pt>
                <c:pt idx="437">
                  <c:v>3.1016483516482785E-4</c:v>
                </c:pt>
                <c:pt idx="438">
                  <c:v>3.8921739130434382E-4</c:v>
                </c:pt>
                <c:pt idx="439">
                  <c:v>4.1350000000000067E-4</c:v>
                </c:pt>
                <c:pt idx="440">
                  <c:v>3.4821739130434445E-4</c:v>
                </c:pt>
                <c:pt idx="441">
                  <c:v>3.6665217391304572E-4</c:v>
                </c:pt>
                <c:pt idx="442">
                  <c:v>3.6639560439559807E-4</c:v>
                </c:pt>
                <c:pt idx="443">
                  <c:v>3.1105494505495254E-4</c:v>
                </c:pt>
                <c:pt idx="444">
                  <c:v>5.2694505494505287E-4</c:v>
                </c:pt>
                <c:pt idx="445">
                  <c:v>6.9249450549451266E-4</c:v>
                </c:pt>
                <c:pt idx="446">
                  <c:v>3.7200000000000427E-4</c:v>
                </c:pt>
                <c:pt idx="447">
                  <c:v>4.6434782608695963E-4</c:v>
                </c:pt>
                <c:pt idx="448">
                  <c:v>2.1339130434782846E-4</c:v>
                </c:pt>
                <c:pt idx="449">
                  <c:v>7.8913043478259087E-5</c:v>
                </c:pt>
                <c:pt idx="450">
                  <c:v>4.7739130434782881E-4</c:v>
                </c:pt>
                <c:pt idx="451">
                  <c:v>3.7252873563217714E-4</c:v>
                </c:pt>
                <c:pt idx="452">
                  <c:v>-4.8191954022988939E-4</c:v>
                </c:pt>
                <c:pt idx="453">
                  <c:v>5.5171264367815526E-4</c:v>
                </c:pt>
                <c:pt idx="454">
                  <c:v>3.0252873563219734E-5</c:v>
                </c:pt>
                <c:pt idx="455">
                  <c:v>2.3813636363636745E-4</c:v>
                </c:pt>
                <c:pt idx="456">
                  <c:v>4.3204545454545926E-4</c:v>
                </c:pt>
                <c:pt idx="457">
                  <c:v>-1.6086956521728368E-5</c:v>
                </c:pt>
                <c:pt idx="458">
                  <c:v>3.6295454545453437E-4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566656"/>
        <c:axId val="478593024"/>
      </c:scatterChart>
      <c:valAx>
        <c:axId val="478566656"/>
        <c:scaling>
          <c:orientation val="minMax"/>
          <c:max val="42000"/>
          <c:min val="3850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478593024"/>
        <c:crosses val="autoZero"/>
        <c:crossBetween val="midCat"/>
        <c:majorUnit val="100"/>
        <c:minorUnit val="100"/>
      </c:valAx>
      <c:valAx>
        <c:axId val="478593024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4785666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1700748565492198"/>
          <c:y val="3.0522882170592843E-2"/>
          <c:w val="0.16161972355181867"/>
          <c:h val="0.13511314172148234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'ImpicitFRA-MarketFRA (slide 31)'!$Y$5</c:f>
              <c:strCache>
                <c:ptCount val="1"/>
                <c:pt idx="0">
                  <c:v>Euribor 3M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'ImpicitFRA-MarketFRA (slide 31)'!$Q$6:$Q$464</c:f>
              <c:numCache>
                <c:formatCode>ddd\,\ dd\-mmm\-yyyy</c:formatCode>
                <c:ptCount val="459"/>
                <c:pt idx="0">
                  <c:v>41838</c:v>
                </c:pt>
                <c:pt idx="1">
                  <c:v>41831</c:v>
                </c:pt>
                <c:pt idx="2">
                  <c:v>41824</c:v>
                </c:pt>
                <c:pt idx="3">
                  <c:v>41817</c:v>
                </c:pt>
                <c:pt idx="4">
                  <c:v>41810</c:v>
                </c:pt>
                <c:pt idx="5">
                  <c:v>41803</c:v>
                </c:pt>
                <c:pt idx="6">
                  <c:v>41796</c:v>
                </c:pt>
                <c:pt idx="7">
                  <c:v>41789</c:v>
                </c:pt>
                <c:pt idx="8">
                  <c:v>41782</c:v>
                </c:pt>
                <c:pt idx="9">
                  <c:v>41775</c:v>
                </c:pt>
                <c:pt idx="10">
                  <c:v>41768</c:v>
                </c:pt>
                <c:pt idx="11">
                  <c:v>41761</c:v>
                </c:pt>
                <c:pt idx="12">
                  <c:v>41754</c:v>
                </c:pt>
                <c:pt idx="13">
                  <c:v>41747</c:v>
                </c:pt>
                <c:pt idx="14">
                  <c:v>41740</c:v>
                </c:pt>
                <c:pt idx="15">
                  <c:v>41733</c:v>
                </c:pt>
                <c:pt idx="16">
                  <c:v>41726</c:v>
                </c:pt>
                <c:pt idx="17">
                  <c:v>41719</c:v>
                </c:pt>
                <c:pt idx="18">
                  <c:v>41712</c:v>
                </c:pt>
                <c:pt idx="19">
                  <c:v>41705</c:v>
                </c:pt>
                <c:pt idx="20">
                  <c:v>41698</c:v>
                </c:pt>
                <c:pt idx="21">
                  <c:v>41691</c:v>
                </c:pt>
                <c:pt idx="22">
                  <c:v>41684</c:v>
                </c:pt>
                <c:pt idx="23">
                  <c:v>41677</c:v>
                </c:pt>
                <c:pt idx="24">
                  <c:v>41670</c:v>
                </c:pt>
                <c:pt idx="25">
                  <c:v>41663</c:v>
                </c:pt>
                <c:pt idx="26">
                  <c:v>41656</c:v>
                </c:pt>
                <c:pt idx="27">
                  <c:v>41649</c:v>
                </c:pt>
                <c:pt idx="28">
                  <c:v>41642</c:v>
                </c:pt>
                <c:pt idx="29">
                  <c:v>41635</c:v>
                </c:pt>
                <c:pt idx="30">
                  <c:v>41628</c:v>
                </c:pt>
                <c:pt idx="31">
                  <c:v>41621</c:v>
                </c:pt>
                <c:pt idx="32">
                  <c:v>41614</c:v>
                </c:pt>
                <c:pt idx="33">
                  <c:v>41607</c:v>
                </c:pt>
                <c:pt idx="34">
                  <c:v>41600</c:v>
                </c:pt>
                <c:pt idx="35">
                  <c:v>41593</c:v>
                </c:pt>
                <c:pt idx="36">
                  <c:v>41586</c:v>
                </c:pt>
                <c:pt idx="37">
                  <c:v>41579</c:v>
                </c:pt>
                <c:pt idx="38">
                  <c:v>41572</c:v>
                </c:pt>
                <c:pt idx="39">
                  <c:v>41565</c:v>
                </c:pt>
                <c:pt idx="40">
                  <c:v>41558</c:v>
                </c:pt>
                <c:pt idx="41">
                  <c:v>41551</c:v>
                </c:pt>
                <c:pt idx="42">
                  <c:v>41544</c:v>
                </c:pt>
                <c:pt idx="43">
                  <c:v>41537</c:v>
                </c:pt>
                <c:pt idx="44">
                  <c:v>41530</c:v>
                </c:pt>
                <c:pt idx="45">
                  <c:v>41523</c:v>
                </c:pt>
                <c:pt idx="46">
                  <c:v>41516</c:v>
                </c:pt>
                <c:pt idx="47">
                  <c:v>41509</c:v>
                </c:pt>
                <c:pt idx="48">
                  <c:v>41502</c:v>
                </c:pt>
                <c:pt idx="49">
                  <c:v>41495</c:v>
                </c:pt>
                <c:pt idx="50">
                  <c:v>41488</c:v>
                </c:pt>
                <c:pt idx="51">
                  <c:v>41481</c:v>
                </c:pt>
                <c:pt idx="52">
                  <c:v>41474</c:v>
                </c:pt>
                <c:pt idx="53">
                  <c:v>41467</c:v>
                </c:pt>
                <c:pt idx="54">
                  <c:v>41460</c:v>
                </c:pt>
                <c:pt idx="55">
                  <c:v>41453</c:v>
                </c:pt>
                <c:pt idx="56">
                  <c:v>41446</c:v>
                </c:pt>
                <c:pt idx="57">
                  <c:v>41439</c:v>
                </c:pt>
                <c:pt idx="58">
                  <c:v>41432</c:v>
                </c:pt>
                <c:pt idx="59">
                  <c:v>41425</c:v>
                </c:pt>
                <c:pt idx="60">
                  <c:v>41418</c:v>
                </c:pt>
                <c:pt idx="61">
                  <c:v>41411</c:v>
                </c:pt>
                <c:pt idx="62">
                  <c:v>41404</c:v>
                </c:pt>
                <c:pt idx="63">
                  <c:v>41397</c:v>
                </c:pt>
                <c:pt idx="64">
                  <c:v>41390</c:v>
                </c:pt>
                <c:pt idx="65">
                  <c:v>41383</c:v>
                </c:pt>
                <c:pt idx="66">
                  <c:v>41376</c:v>
                </c:pt>
                <c:pt idx="67">
                  <c:v>41369</c:v>
                </c:pt>
                <c:pt idx="68">
                  <c:v>41362</c:v>
                </c:pt>
                <c:pt idx="69">
                  <c:v>41355</c:v>
                </c:pt>
                <c:pt idx="70">
                  <c:v>41348</c:v>
                </c:pt>
                <c:pt idx="71">
                  <c:v>41341</c:v>
                </c:pt>
                <c:pt idx="72">
                  <c:v>41334</c:v>
                </c:pt>
                <c:pt idx="73">
                  <c:v>41327</c:v>
                </c:pt>
                <c:pt idx="74">
                  <c:v>41320</c:v>
                </c:pt>
                <c:pt idx="75">
                  <c:v>41313</c:v>
                </c:pt>
                <c:pt idx="76">
                  <c:v>41306</c:v>
                </c:pt>
                <c:pt idx="77">
                  <c:v>41299</c:v>
                </c:pt>
                <c:pt idx="78">
                  <c:v>41292</c:v>
                </c:pt>
                <c:pt idx="79">
                  <c:v>41285</c:v>
                </c:pt>
                <c:pt idx="80">
                  <c:v>41278</c:v>
                </c:pt>
                <c:pt idx="81">
                  <c:v>41271</c:v>
                </c:pt>
                <c:pt idx="82">
                  <c:v>41264</c:v>
                </c:pt>
                <c:pt idx="83">
                  <c:v>41257</c:v>
                </c:pt>
                <c:pt idx="84">
                  <c:v>41250</c:v>
                </c:pt>
                <c:pt idx="85">
                  <c:v>41243</c:v>
                </c:pt>
                <c:pt idx="86">
                  <c:v>41236</c:v>
                </c:pt>
                <c:pt idx="87">
                  <c:v>41229</c:v>
                </c:pt>
                <c:pt idx="88">
                  <c:v>41222</c:v>
                </c:pt>
                <c:pt idx="89">
                  <c:v>41215</c:v>
                </c:pt>
                <c:pt idx="90">
                  <c:v>41208</c:v>
                </c:pt>
                <c:pt idx="91">
                  <c:v>41201</c:v>
                </c:pt>
                <c:pt idx="92">
                  <c:v>41194</c:v>
                </c:pt>
                <c:pt idx="93">
                  <c:v>41187</c:v>
                </c:pt>
                <c:pt idx="94">
                  <c:v>41180</c:v>
                </c:pt>
                <c:pt idx="95">
                  <c:v>41173</c:v>
                </c:pt>
                <c:pt idx="96">
                  <c:v>41166</c:v>
                </c:pt>
                <c:pt idx="97">
                  <c:v>41159</c:v>
                </c:pt>
                <c:pt idx="98">
                  <c:v>41152</c:v>
                </c:pt>
                <c:pt idx="99">
                  <c:v>41145</c:v>
                </c:pt>
                <c:pt idx="100">
                  <c:v>41138</c:v>
                </c:pt>
                <c:pt idx="101">
                  <c:v>41131</c:v>
                </c:pt>
                <c:pt idx="102">
                  <c:v>41124</c:v>
                </c:pt>
                <c:pt idx="103">
                  <c:v>41117</c:v>
                </c:pt>
                <c:pt idx="104">
                  <c:v>41110</c:v>
                </c:pt>
                <c:pt idx="105">
                  <c:v>41103</c:v>
                </c:pt>
                <c:pt idx="106">
                  <c:v>41096</c:v>
                </c:pt>
                <c:pt idx="107">
                  <c:v>41089</c:v>
                </c:pt>
                <c:pt idx="108">
                  <c:v>41082</c:v>
                </c:pt>
                <c:pt idx="109">
                  <c:v>41075</c:v>
                </c:pt>
                <c:pt idx="110">
                  <c:v>41068</c:v>
                </c:pt>
                <c:pt idx="111">
                  <c:v>41061</c:v>
                </c:pt>
                <c:pt idx="112">
                  <c:v>41054</c:v>
                </c:pt>
                <c:pt idx="113">
                  <c:v>41047</c:v>
                </c:pt>
                <c:pt idx="114">
                  <c:v>41040</c:v>
                </c:pt>
                <c:pt idx="115">
                  <c:v>41033</c:v>
                </c:pt>
                <c:pt idx="116">
                  <c:v>41026</c:v>
                </c:pt>
                <c:pt idx="117">
                  <c:v>41019</c:v>
                </c:pt>
                <c:pt idx="118">
                  <c:v>41012</c:v>
                </c:pt>
                <c:pt idx="119">
                  <c:v>41005</c:v>
                </c:pt>
                <c:pt idx="120">
                  <c:v>40998</c:v>
                </c:pt>
                <c:pt idx="121">
                  <c:v>40991</c:v>
                </c:pt>
                <c:pt idx="122">
                  <c:v>40984</c:v>
                </c:pt>
                <c:pt idx="123">
                  <c:v>40977</c:v>
                </c:pt>
                <c:pt idx="124">
                  <c:v>40970</c:v>
                </c:pt>
                <c:pt idx="125">
                  <c:v>40963</c:v>
                </c:pt>
                <c:pt idx="126">
                  <c:v>40956</c:v>
                </c:pt>
                <c:pt idx="127">
                  <c:v>40949</c:v>
                </c:pt>
                <c:pt idx="128">
                  <c:v>40942</c:v>
                </c:pt>
                <c:pt idx="129">
                  <c:v>40935</c:v>
                </c:pt>
                <c:pt idx="130">
                  <c:v>40928</c:v>
                </c:pt>
                <c:pt idx="131">
                  <c:v>40921</c:v>
                </c:pt>
                <c:pt idx="132">
                  <c:v>40914</c:v>
                </c:pt>
                <c:pt idx="133">
                  <c:v>40907</c:v>
                </c:pt>
                <c:pt idx="134">
                  <c:v>40900</c:v>
                </c:pt>
                <c:pt idx="135">
                  <c:v>40893</c:v>
                </c:pt>
                <c:pt idx="136">
                  <c:v>40886</c:v>
                </c:pt>
                <c:pt idx="137">
                  <c:v>40879</c:v>
                </c:pt>
                <c:pt idx="138">
                  <c:v>40872</c:v>
                </c:pt>
                <c:pt idx="139">
                  <c:v>40865</c:v>
                </c:pt>
                <c:pt idx="140">
                  <c:v>40858</c:v>
                </c:pt>
                <c:pt idx="141">
                  <c:v>40851</c:v>
                </c:pt>
                <c:pt idx="142">
                  <c:v>40844</c:v>
                </c:pt>
                <c:pt idx="143">
                  <c:v>40837</c:v>
                </c:pt>
                <c:pt idx="144">
                  <c:v>40830</c:v>
                </c:pt>
                <c:pt idx="145">
                  <c:v>40823</c:v>
                </c:pt>
                <c:pt idx="146">
                  <c:v>40816</c:v>
                </c:pt>
                <c:pt idx="147">
                  <c:v>40809</c:v>
                </c:pt>
                <c:pt idx="148">
                  <c:v>40802</c:v>
                </c:pt>
                <c:pt idx="149">
                  <c:v>40795</c:v>
                </c:pt>
                <c:pt idx="150">
                  <c:v>40788</c:v>
                </c:pt>
                <c:pt idx="151">
                  <c:v>40781</c:v>
                </c:pt>
                <c:pt idx="152">
                  <c:v>40774</c:v>
                </c:pt>
                <c:pt idx="153">
                  <c:v>40767</c:v>
                </c:pt>
                <c:pt idx="154">
                  <c:v>40760</c:v>
                </c:pt>
                <c:pt idx="155">
                  <c:v>40753</c:v>
                </c:pt>
                <c:pt idx="156">
                  <c:v>40746</c:v>
                </c:pt>
                <c:pt idx="157">
                  <c:v>40739</c:v>
                </c:pt>
                <c:pt idx="158">
                  <c:v>40732</c:v>
                </c:pt>
                <c:pt idx="159">
                  <c:v>40725</c:v>
                </c:pt>
                <c:pt idx="160">
                  <c:v>40718</c:v>
                </c:pt>
                <c:pt idx="161">
                  <c:v>40711</c:v>
                </c:pt>
                <c:pt idx="162">
                  <c:v>40704</c:v>
                </c:pt>
                <c:pt idx="163">
                  <c:v>40697</c:v>
                </c:pt>
                <c:pt idx="164">
                  <c:v>40690</c:v>
                </c:pt>
                <c:pt idx="165">
                  <c:v>40683</c:v>
                </c:pt>
                <c:pt idx="166">
                  <c:v>40676</c:v>
                </c:pt>
                <c:pt idx="167">
                  <c:v>40669</c:v>
                </c:pt>
                <c:pt idx="168">
                  <c:v>40662</c:v>
                </c:pt>
                <c:pt idx="169">
                  <c:v>40655</c:v>
                </c:pt>
                <c:pt idx="170">
                  <c:v>40648</c:v>
                </c:pt>
                <c:pt idx="171">
                  <c:v>40641</c:v>
                </c:pt>
                <c:pt idx="172">
                  <c:v>40634</c:v>
                </c:pt>
                <c:pt idx="173">
                  <c:v>40627</c:v>
                </c:pt>
                <c:pt idx="174">
                  <c:v>40620</c:v>
                </c:pt>
                <c:pt idx="175">
                  <c:v>40613</c:v>
                </c:pt>
                <c:pt idx="176">
                  <c:v>40606</c:v>
                </c:pt>
                <c:pt idx="177">
                  <c:v>40599</c:v>
                </c:pt>
                <c:pt idx="178">
                  <c:v>40592</c:v>
                </c:pt>
                <c:pt idx="179">
                  <c:v>40585</c:v>
                </c:pt>
                <c:pt idx="180">
                  <c:v>40578</c:v>
                </c:pt>
                <c:pt idx="181">
                  <c:v>40571</c:v>
                </c:pt>
                <c:pt idx="182">
                  <c:v>40564</c:v>
                </c:pt>
                <c:pt idx="183">
                  <c:v>40557</c:v>
                </c:pt>
                <c:pt idx="184">
                  <c:v>40550</c:v>
                </c:pt>
                <c:pt idx="185">
                  <c:v>40543</c:v>
                </c:pt>
                <c:pt idx="186">
                  <c:v>40536</c:v>
                </c:pt>
                <c:pt idx="187">
                  <c:v>40529</c:v>
                </c:pt>
                <c:pt idx="188">
                  <c:v>40522</c:v>
                </c:pt>
                <c:pt idx="189">
                  <c:v>40515</c:v>
                </c:pt>
                <c:pt idx="190">
                  <c:v>40508</c:v>
                </c:pt>
                <c:pt idx="191">
                  <c:v>40501</c:v>
                </c:pt>
                <c:pt idx="192">
                  <c:v>40494</c:v>
                </c:pt>
                <c:pt idx="193">
                  <c:v>40487</c:v>
                </c:pt>
                <c:pt idx="194">
                  <c:v>40480</c:v>
                </c:pt>
                <c:pt idx="195">
                  <c:v>40473</c:v>
                </c:pt>
                <c:pt idx="196">
                  <c:v>40466</c:v>
                </c:pt>
                <c:pt idx="197">
                  <c:v>40459</c:v>
                </c:pt>
                <c:pt idx="198">
                  <c:v>40452</c:v>
                </c:pt>
                <c:pt idx="199">
                  <c:v>40445</c:v>
                </c:pt>
                <c:pt idx="200">
                  <c:v>40438</c:v>
                </c:pt>
                <c:pt idx="201">
                  <c:v>40431</c:v>
                </c:pt>
                <c:pt idx="202">
                  <c:v>40424</c:v>
                </c:pt>
                <c:pt idx="203">
                  <c:v>40417</c:v>
                </c:pt>
                <c:pt idx="204">
                  <c:v>40410</c:v>
                </c:pt>
                <c:pt idx="205">
                  <c:v>40403</c:v>
                </c:pt>
                <c:pt idx="206">
                  <c:v>40396</c:v>
                </c:pt>
                <c:pt idx="207">
                  <c:v>40389</c:v>
                </c:pt>
                <c:pt idx="208">
                  <c:v>40382</c:v>
                </c:pt>
                <c:pt idx="209">
                  <c:v>40375</c:v>
                </c:pt>
                <c:pt idx="210">
                  <c:v>40368</c:v>
                </c:pt>
                <c:pt idx="211">
                  <c:v>40361</c:v>
                </c:pt>
                <c:pt idx="212">
                  <c:v>40354</c:v>
                </c:pt>
                <c:pt idx="213">
                  <c:v>40347</c:v>
                </c:pt>
                <c:pt idx="214">
                  <c:v>40340</c:v>
                </c:pt>
                <c:pt idx="215">
                  <c:v>40333</c:v>
                </c:pt>
                <c:pt idx="216">
                  <c:v>40326</c:v>
                </c:pt>
                <c:pt idx="217">
                  <c:v>40319</c:v>
                </c:pt>
                <c:pt idx="218">
                  <c:v>40312</c:v>
                </c:pt>
                <c:pt idx="219">
                  <c:v>40305</c:v>
                </c:pt>
                <c:pt idx="220">
                  <c:v>40298</c:v>
                </c:pt>
                <c:pt idx="221">
                  <c:v>40291</c:v>
                </c:pt>
                <c:pt idx="222">
                  <c:v>40284</c:v>
                </c:pt>
                <c:pt idx="223">
                  <c:v>40277</c:v>
                </c:pt>
                <c:pt idx="224">
                  <c:v>40270</c:v>
                </c:pt>
                <c:pt idx="225">
                  <c:v>40263</c:v>
                </c:pt>
                <c:pt idx="226">
                  <c:v>40256</c:v>
                </c:pt>
                <c:pt idx="227">
                  <c:v>40249</c:v>
                </c:pt>
                <c:pt idx="228">
                  <c:v>40242</c:v>
                </c:pt>
                <c:pt idx="229">
                  <c:v>40235</c:v>
                </c:pt>
                <c:pt idx="230">
                  <c:v>40228</c:v>
                </c:pt>
                <c:pt idx="231">
                  <c:v>40221</c:v>
                </c:pt>
                <c:pt idx="232">
                  <c:v>40214</c:v>
                </c:pt>
                <c:pt idx="233">
                  <c:v>40207</c:v>
                </c:pt>
                <c:pt idx="234">
                  <c:v>40200</c:v>
                </c:pt>
                <c:pt idx="235">
                  <c:v>40193</c:v>
                </c:pt>
                <c:pt idx="236">
                  <c:v>40186</c:v>
                </c:pt>
                <c:pt idx="237">
                  <c:v>40179</c:v>
                </c:pt>
                <c:pt idx="238">
                  <c:v>40172</c:v>
                </c:pt>
                <c:pt idx="239">
                  <c:v>40165</c:v>
                </c:pt>
                <c:pt idx="240">
                  <c:v>40158</c:v>
                </c:pt>
                <c:pt idx="241">
                  <c:v>40151</c:v>
                </c:pt>
                <c:pt idx="242">
                  <c:v>40144</c:v>
                </c:pt>
                <c:pt idx="243">
                  <c:v>40137</c:v>
                </c:pt>
                <c:pt idx="244">
                  <c:v>40130</c:v>
                </c:pt>
                <c:pt idx="245">
                  <c:v>40123</c:v>
                </c:pt>
                <c:pt idx="246">
                  <c:v>40116</c:v>
                </c:pt>
                <c:pt idx="247">
                  <c:v>40109</c:v>
                </c:pt>
                <c:pt idx="248">
                  <c:v>40102</c:v>
                </c:pt>
                <c:pt idx="249">
                  <c:v>40095</c:v>
                </c:pt>
                <c:pt idx="250">
                  <c:v>40088</c:v>
                </c:pt>
                <c:pt idx="251">
                  <c:v>40081</c:v>
                </c:pt>
                <c:pt idx="252">
                  <c:v>40074</c:v>
                </c:pt>
                <c:pt idx="253">
                  <c:v>40067</c:v>
                </c:pt>
                <c:pt idx="254">
                  <c:v>40060</c:v>
                </c:pt>
                <c:pt idx="255">
                  <c:v>40053</c:v>
                </c:pt>
                <c:pt idx="256">
                  <c:v>40046</c:v>
                </c:pt>
                <c:pt idx="257">
                  <c:v>40039</c:v>
                </c:pt>
                <c:pt idx="258">
                  <c:v>40032</c:v>
                </c:pt>
                <c:pt idx="259">
                  <c:v>40025</c:v>
                </c:pt>
                <c:pt idx="260">
                  <c:v>40018</c:v>
                </c:pt>
                <c:pt idx="261">
                  <c:v>40011</c:v>
                </c:pt>
                <c:pt idx="262">
                  <c:v>40004</c:v>
                </c:pt>
                <c:pt idx="263">
                  <c:v>39997</c:v>
                </c:pt>
                <c:pt idx="264">
                  <c:v>39990</c:v>
                </c:pt>
                <c:pt idx="265">
                  <c:v>39983</c:v>
                </c:pt>
                <c:pt idx="266">
                  <c:v>39976</c:v>
                </c:pt>
                <c:pt idx="267">
                  <c:v>39969</c:v>
                </c:pt>
                <c:pt idx="268">
                  <c:v>39962</c:v>
                </c:pt>
                <c:pt idx="269">
                  <c:v>39955</c:v>
                </c:pt>
                <c:pt idx="270">
                  <c:v>39948</c:v>
                </c:pt>
                <c:pt idx="271">
                  <c:v>39941</c:v>
                </c:pt>
                <c:pt idx="272">
                  <c:v>39934</c:v>
                </c:pt>
                <c:pt idx="273">
                  <c:v>39927</c:v>
                </c:pt>
                <c:pt idx="274">
                  <c:v>39920</c:v>
                </c:pt>
                <c:pt idx="275">
                  <c:v>39913</c:v>
                </c:pt>
                <c:pt idx="276">
                  <c:v>39906</c:v>
                </c:pt>
                <c:pt idx="277">
                  <c:v>39899</c:v>
                </c:pt>
                <c:pt idx="278">
                  <c:v>39892</c:v>
                </c:pt>
                <c:pt idx="279">
                  <c:v>39885</c:v>
                </c:pt>
                <c:pt idx="280">
                  <c:v>39878</c:v>
                </c:pt>
                <c:pt idx="281">
                  <c:v>39871</c:v>
                </c:pt>
                <c:pt idx="282">
                  <c:v>39864</c:v>
                </c:pt>
                <c:pt idx="283">
                  <c:v>39857</c:v>
                </c:pt>
                <c:pt idx="284">
                  <c:v>39850</c:v>
                </c:pt>
                <c:pt idx="285">
                  <c:v>39843</c:v>
                </c:pt>
                <c:pt idx="286">
                  <c:v>39836</c:v>
                </c:pt>
                <c:pt idx="287">
                  <c:v>39829</c:v>
                </c:pt>
                <c:pt idx="288">
                  <c:v>39822</c:v>
                </c:pt>
                <c:pt idx="289">
                  <c:v>39815</c:v>
                </c:pt>
                <c:pt idx="290">
                  <c:v>39808</c:v>
                </c:pt>
                <c:pt idx="291">
                  <c:v>39801</c:v>
                </c:pt>
                <c:pt idx="292">
                  <c:v>39794</c:v>
                </c:pt>
                <c:pt idx="293">
                  <c:v>39787</c:v>
                </c:pt>
                <c:pt idx="294">
                  <c:v>39780</c:v>
                </c:pt>
                <c:pt idx="295">
                  <c:v>39773</c:v>
                </c:pt>
                <c:pt idx="296">
                  <c:v>39766</c:v>
                </c:pt>
                <c:pt idx="297">
                  <c:v>39759</c:v>
                </c:pt>
                <c:pt idx="298">
                  <c:v>39752</c:v>
                </c:pt>
                <c:pt idx="299">
                  <c:v>39745</c:v>
                </c:pt>
                <c:pt idx="300">
                  <c:v>39738</c:v>
                </c:pt>
                <c:pt idx="301">
                  <c:v>39731</c:v>
                </c:pt>
                <c:pt idx="302">
                  <c:v>39724</c:v>
                </c:pt>
                <c:pt idx="303">
                  <c:v>39717</c:v>
                </c:pt>
                <c:pt idx="304">
                  <c:v>39710</c:v>
                </c:pt>
                <c:pt idx="305">
                  <c:v>39703</c:v>
                </c:pt>
                <c:pt idx="306">
                  <c:v>39696</c:v>
                </c:pt>
                <c:pt idx="307">
                  <c:v>39689</c:v>
                </c:pt>
                <c:pt idx="308">
                  <c:v>39682</c:v>
                </c:pt>
                <c:pt idx="309">
                  <c:v>39675</c:v>
                </c:pt>
                <c:pt idx="310">
                  <c:v>39668</c:v>
                </c:pt>
                <c:pt idx="311">
                  <c:v>39661</c:v>
                </c:pt>
                <c:pt idx="312">
                  <c:v>39654</c:v>
                </c:pt>
                <c:pt idx="313">
                  <c:v>39647</c:v>
                </c:pt>
                <c:pt idx="314">
                  <c:v>39640</c:v>
                </c:pt>
                <c:pt idx="315">
                  <c:v>39633</c:v>
                </c:pt>
                <c:pt idx="316">
                  <c:v>39626</c:v>
                </c:pt>
                <c:pt idx="317">
                  <c:v>39619</c:v>
                </c:pt>
                <c:pt idx="318">
                  <c:v>39612</c:v>
                </c:pt>
                <c:pt idx="319">
                  <c:v>39605</c:v>
                </c:pt>
                <c:pt idx="320">
                  <c:v>39598</c:v>
                </c:pt>
                <c:pt idx="321">
                  <c:v>39591</c:v>
                </c:pt>
                <c:pt idx="322">
                  <c:v>39584</c:v>
                </c:pt>
                <c:pt idx="323">
                  <c:v>39577</c:v>
                </c:pt>
                <c:pt idx="324">
                  <c:v>39570</c:v>
                </c:pt>
                <c:pt idx="325">
                  <c:v>39563</c:v>
                </c:pt>
                <c:pt idx="326">
                  <c:v>39556</c:v>
                </c:pt>
                <c:pt idx="327">
                  <c:v>39549</c:v>
                </c:pt>
                <c:pt idx="328">
                  <c:v>39542</c:v>
                </c:pt>
                <c:pt idx="329">
                  <c:v>39535</c:v>
                </c:pt>
                <c:pt idx="330">
                  <c:v>39528</c:v>
                </c:pt>
                <c:pt idx="331">
                  <c:v>39521</c:v>
                </c:pt>
                <c:pt idx="332">
                  <c:v>39514</c:v>
                </c:pt>
                <c:pt idx="333">
                  <c:v>39507</c:v>
                </c:pt>
                <c:pt idx="334">
                  <c:v>39500</c:v>
                </c:pt>
                <c:pt idx="335">
                  <c:v>39493</c:v>
                </c:pt>
                <c:pt idx="336">
                  <c:v>39486</c:v>
                </c:pt>
                <c:pt idx="337">
                  <c:v>39479</c:v>
                </c:pt>
                <c:pt idx="338">
                  <c:v>39472</c:v>
                </c:pt>
                <c:pt idx="339">
                  <c:v>39465</c:v>
                </c:pt>
                <c:pt idx="340">
                  <c:v>39458</c:v>
                </c:pt>
                <c:pt idx="341">
                  <c:v>39451</c:v>
                </c:pt>
                <c:pt idx="342">
                  <c:v>39444</c:v>
                </c:pt>
                <c:pt idx="343">
                  <c:v>39437</c:v>
                </c:pt>
                <c:pt idx="344">
                  <c:v>39430</c:v>
                </c:pt>
                <c:pt idx="345">
                  <c:v>39423</c:v>
                </c:pt>
                <c:pt idx="346">
                  <c:v>39416</c:v>
                </c:pt>
                <c:pt idx="347">
                  <c:v>39409</c:v>
                </c:pt>
                <c:pt idx="348">
                  <c:v>39402</c:v>
                </c:pt>
                <c:pt idx="349">
                  <c:v>39395</c:v>
                </c:pt>
                <c:pt idx="350">
                  <c:v>39388</c:v>
                </c:pt>
                <c:pt idx="351">
                  <c:v>39381</c:v>
                </c:pt>
                <c:pt idx="352">
                  <c:v>39374</c:v>
                </c:pt>
                <c:pt idx="353">
                  <c:v>39367</c:v>
                </c:pt>
                <c:pt idx="354">
                  <c:v>39360</c:v>
                </c:pt>
                <c:pt idx="355">
                  <c:v>39353</c:v>
                </c:pt>
                <c:pt idx="356">
                  <c:v>39346</c:v>
                </c:pt>
                <c:pt idx="357">
                  <c:v>39339</c:v>
                </c:pt>
                <c:pt idx="358">
                  <c:v>39332</c:v>
                </c:pt>
                <c:pt idx="359">
                  <c:v>39325</c:v>
                </c:pt>
                <c:pt idx="360">
                  <c:v>39318</c:v>
                </c:pt>
                <c:pt idx="361">
                  <c:v>39311</c:v>
                </c:pt>
                <c:pt idx="362">
                  <c:v>39304</c:v>
                </c:pt>
                <c:pt idx="363">
                  <c:v>39297</c:v>
                </c:pt>
                <c:pt idx="364">
                  <c:v>39290</c:v>
                </c:pt>
                <c:pt idx="365">
                  <c:v>39283</c:v>
                </c:pt>
                <c:pt idx="366">
                  <c:v>39276</c:v>
                </c:pt>
                <c:pt idx="367">
                  <c:v>39269</c:v>
                </c:pt>
                <c:pt idx="368">
                  <c:v>39262</c:v>
                </c:pt>
                <c:pt idx="369">
                  <c:v>39255</c:v>
                </c:pt>
                <c:pt idx="370">
                  <c:v>39248</c:v>
                </c:pt>
                <c:pt idx="371">
                  <c:v>39241</c:v>
                </c:pt>
                <c:pt idx="372">
                  <c:v>39234</c:v>
                </c:pt>
                <c:pt idx="373">
                  <c:v>39227</c:v>
                </c:pt>
                <c:pt idx="374">
                  <c:v>39220</c:v>
                </c:pt>
                <c:pt idx="375">
                  <c:v>39213</c:v>
                </c:pt>
                <c:pt idx="376">
                  <c:v>39206</c:v>
                </c:pt>
                <c:pt idx="377">
                  <c:v>39199</c:v>
                </c:pt>
                <c:pt idx="378">
                  <c:v>39192</c:v>
                </c:pt>
                <c:pt idx="379">
                  <c:v>39185</c:v>
                </c:pt>
                <c:pt idx="380">
                  <c:v>39178</c:v>
                </c:pt>
                <c:pt idx="381">
                  <c:v>39171</c:v>
                </c:pt>
                <c:pt idx="382">
                  <c:v>39164</c:v>
                </c:pt>
                <c:pt idx="383">
                  <c:v>39157</c:v>
                </c:pt>
                <c:pt idx="384">
                  <c:v>39150</c:v>
                </c:pt>
                <c:pt idx="385">
                  <c:v>39143</c:v>
                </c:pt>
                <c:pt idx="386">
                  <c:v>39136</c:v>
                </c:pt>
                <c:pt idx="387">
                  <c:v>39129</c:v>
                </c:pt>
                <c:pt idx="388">
                  <c:v>39122</c:v>
                </c:pt>
                <c:pt idx="389">
                  <c:v>39115</c:v>
                </c:pt>
                <c:pt idx="390">
                  <c:v>39108</c:v>
                </c:pt>
                <c:pt idx="391">
                  <c:v>39101</c:v>
                </c:pt>
                <c:pt idx="392">
                  <c:v>39094</c:v>
                </c:pt>
                <c:pt idx="393">
                  <c:v>39087</c:v>
                </c:pt>
                <c:pt idx="394">
                  <c:v>39080</c:v>
                </c:pt>
                <c:pt idx="395">
                  <c:v>39073</c:v>
                </c:pt>
                <c:pt idx="396">
                  <c:v>39066</c:v>
                </c:pt>
                <c:pt idx="397">
                  <c:v>39059</c:v>
                </c:pt>
                <c:pt idx="398">
                  <c:v>39052</c:v>
                </c:pt>
                <c:pt idx="399">
                  <c:v>39045</c:v>
                </c:pt>
                <c:pt idx="400">
                  <c:v>39038</c:v>
                </c:pt>
                <c:pt idx="401">
                  <c:v>39031</c:v>
                </c:pt>
                <c:pt idx="402">
                  <c:v>39024</c:v>
                </c:pt>
                <c:pt idx="403">
                  <c:v>39017</c:v>
                </c:pt>
                <c:pt idx="404">
                  <c:v>39010</c:v>
                </c:pt>
                <c:pt idx="405">
                  <c:v>39003</c:v>
                </c:pt>
                <c:pt idx="406">
                  <c:v>38996</c:v>
                </c:pt>
                <c:pt idx="407">
                  <c:v>38989</c:v>
                </c:pt>
                <c:pt idx="408">
                  <c:v>38982</c:v>
                </c:pt>
                <c:pt idx="409">
                  <c:v>38975</c:v>
                </c:pt>
                <c:pt idx="410">
                  <c:v>38968</c:v>
                </c:pt>
                <c:pt idx="411">
                  <c:v>38961</c:v>
                </c:pt>
                <c:pt idx="412">
                  <c:v>38954</c:v>
                </c:pt>
                <c:pt idx="413">
                  <c:v>38947</c:v>
                </c:pt>
                <c:pt idx="414">
                  <c:v>38940</c:v>
                </c:pt>
                <c:pt idx="415">
                  <c:v>38933</c:v>
                </c:pt>
                <c:pt idx="416">
                  <c:v>38926</c:v>
                </c:pt>
                <c:pt idx="417">
                  <c:v>38919</c:v>
                </c:pt>
                <c:pt idx="418">
                  <c:v>38912</c:v>
                </c:pt>
                <c:pt idx="419">
                  <c:v>38905</c:v>
                </c:pt>
                <c:pt idx="420">
                  <c:v>38898</c:v>
                </c:pt>
                <c:pt idx="421">
                  <c:v>38891</c:v>
                </c:pt>
                <c:pt idx="422">
                  <c:v>38884</c:v>
                </c:pt>
                <c:pt idx="423">
                  <c:v>38877</c:v>
                </c:pt>
                <c:pt idx="424">
                  <c:v>38870</c:v>
                </c:pt>
                <c:pt idx="425">
                  <c:v>38863</c:v>
                </c:pt>
                <c:pt idx="426">
                  <c:v>38856</c:v>
                </c:pt>
                <c:pt idx="427">
                  <c:v>38849</c:v>
                </c:pt>
                <c:pt idx="428">
                  <c:v>38842</c:v>
                </c:pt>
                <c:pt idx="429">
                  <c:v>38835</c:v>
                </c:pt>
                <c:pt idx="430">
                  <c:v>38828</c:v>
                </c:pt>
                <c:pt idx="431">
                  <c:v>38821</c:v>
                </c:pt>
                <c:pt idx="432">
                  <c:v>38814</c:v>
                </c:pt>
                <c:pt idx="433">
                  <c:v>38807</c:v>
                </c:pt>
                <c:pt idx="434">
                  <c:v>38800</c:v>
                </c:pt>
                <c:pt idx="435">
                  <c:v>38793</c:v>
                </c:pt>
                <c:pt idx="436">
                  <c:v>38786</c:v>
                </c:pt>
                <c:pt idx="437">
                  <c:v>38779</c:v>
                </c:pt>
                <c:pt idx="438">
                  <c:v>38772</c:v>
                </c:pt>
                <c:pt idx="439">
                  <c:v>38765</c:v>
                </c:pt>
                <c:pt idx="440">
                  <c:v>38758</c:v>
                </c:pt>
                <c:pt idx="441">
                  <c:v>38751</c:v>
                </c:pt>
                <c:pt idx="442">
                  <c:v>38744</c:v>
                </c:pt>
                <c:pt idx="443">
                  <c:v>38737</c:v>
                </c:pt>
                <c:pt idx="444">
                  <c:v>38730</c:v>
                </c:pt>
                <c:pt idx="445">
                  <c:v>38723</c:v>
                </c:pt>
                <c:pt idx="446">
                  <c:v>38716</c:v>
                </c:pt>
                <c:pt idx="447">
                  <c:v>38709</c:v>
                </c:pt>
                <c:pt idx="448">
                  <c:v>38702</c:v>
                </c:pt>
                <c:pt idx="449">
                  <c:v>38695</c:v>
                </c:pt>
                <c:pt idx="450">
                  <c:v>38688</c:v>
                </c:pt>
                <c:pt idx="451">
                  <c:v>38681</c:v>
                </c:pt>
                <c:pt idx="452">
                  <c:v>38674</c:v>
                </c:pt>
                <c:pt idx="453">
                  <c:v>38667</c:v>
                </c:pt>
                <c:pt idx="454">
                  <c:v>38660</c:v>
                </c:pt>
                <c:pt idx="455">
                  <c:v>38653</c:v>
                </c:pt>
                <c:pt idx="456">
                  <c:v>38646</c:v>
                </c:pt>
                <c:pt idx="457">
                  <c:v>38639</c:v>
                </c:pt>
                <c:pt idx="458">
                  <c:v>38632</c:v>
                </c:pt>
              </c:numCache>
            </c:numRef>
          </c:xVal>
          <c:yVal>
            <c:numRef>
              <c:f>'ImpicitFRA-MarketFRA (slide 31)'!$Y$6:$Y$464</c:f>
              <c:numCache>
                <c:formatCode>0.0000</c:formatCode>
                <c:ptCount val="459"/>
                <c:pt idx="0">
                  <c:v>0.20200000700000001</c:v>
                </c:pt>
                <c:pt idx="1">
                  <c:v>0.20299999399999999</c:v>
                </c:pt>
                <c:pt idx="2">
                  <c:v>0.20399999599999999</c:v>
                </c:pt>
                <c:pt idx="3">
                  <c:v>0.20700000199999999</c:v>
                </c:pt>
                <c:pt idx="4">
                  <c:v>0.211999997</c:v>
                </c:pt>
                <c:pt idx="5">
                  <c:v>0.23399999699999999</c:v>
                </c:pt>
                <c:pt idx="6">
                  <c:v>0.26699999000000002</c:v>
                </c:pt>
                <c:pt idx="7">
                  <c:v>0.31099999</c:v>
                </c:pt>
                <c:pt idx="8">
                  <c:v>0.317000002</c:v>
                </c:pt>
                <c:pt idx="9">
                  <c:v>0.31799998899999998</c:v>
                </c:pt>
                <c:pt idx="10">
                  <c:v>0.335999995</c:v>
                </c:pt>
                <c:pt idx="11">
                  <c:v>0.335999995</c:v>
                </c:pt>
                <c:pt idx="12">
                  <c:v>0.34400001200000002</c:v>
                </c:pt>
                <c:pt idx="13">
                  <c:v>0.32800000899999998</c:v>
                </c:pt>
                <c:pt idx="14">
                  <c:v>0.32800000899999998</c:v>
                </c:pt>
                <c:pt idx="15">
                  <c:v>0.32499998800000002</c:v>
                </c:pt>
                <c:pt idx="16">
                  <c:v>0.310000002</c:v>
                </c:pt>
                <c:pt idx="17">
                  <c:v>0.315</c:v>
                </c:pt>
                <c:pt idx="18">
                  <c:v>0.30299999999999999</c:v>
                </c:pt>
                <c:pt idx="19">
                  <c:v>0.29899999999999999</c:v>
                </c:pt>
                <c:pt idx="20">
                  <c:v>0.28599999999999998</c:v>
                </c:pt>
                <c:pt idx="21">
                  <c:v>0.28699999999999998</c:v>
                </c:pt>
                <c:pt idx="22">
                  <c:v>0.28699999999999998</c:v>
                </c:pt>
                <c:pt idx="23">
                  <c:v>0.29099999999999998</c:v>
                </c:pt>
                <c:pt idx="24">
                  <c:v>0.29599999999999999</c:v>
                </c:pt>
                <c:pt idx="25">
                  <c:v>0.3</c:v>
                </c:pt>
                <c:pt idx="26">
                  <c:v>0.30199999999999999</c:v>
                </c:pt>
                <c:pt idx="27">
                  <c:v>0.28199999999999997</c:v>
                </c:pt>
                <c:pt idx="28">
                  <c:v>0.28000000000000003</c:v>
                </c:pt>
                <c:pt idx="29">
                  <c:v>0.29299999999999998</c:v>
                </c:pt>
                <c:pt idx="30">
                  <c:v>0.29199999999999998</c:v>
                </c:pt>
                <c:pt idx="31">
                  <c:v>0.28199999999999997</c:v>
                </c:pt>
                <c:pt idx="32">
                  <c:v>0.248</c:v>
                </c:pt>
                <c:pt idx="33">
                  <c:v>0.23400000000000001</c:v>
                </c:pt>
                <c:pt idx="34">
                  <c:v>0.223</c:v>
                </c:pt>
                <c:pt idx="35">
                  <c:v>0.218</c:v>
                </c:pt>
                <c:pt idx="36">
                  <c:v>0.217</c:v>
                </c:pt>
                <c:pt idx="37">
                  <c:v>0.22600000000000001</c:v>
                </c:pt>
                <c:pt idx="38">
                  <c:v>0.22800000000000001</c:v>
                </c:pt>
                <c:pt idx="39">
                  <c:v>0.224</c:v>
                </c:pt>
                <c:pt idx="40">
                  <c:v>0.22700000000000001</c:v>
                </c:pt>
                <c:pt idx="41">
                  <c:v>0.22500000000000001</c:v>
                </c:pt>
                <c:pt idx="42">
                  <c:v>0.224</c:v>
                </c:pt>
                <c:pt idx="43">
                  <c:v>0.221</c:v>
                </c:pt>
                <c:pt idx="44">
                  <c:v>0.223</c:v>
                </c:pt>
                <c:pt idx="45">
                  <c:v>0.22500000000000001</c:v>
                </c:pt>
                <c:pt idx="46">
                  <c:v>0.224</c:v>
                </c:pt>
                <c:pt idx="47">
                  <c:v>0.22500000000000001</c:v>
                </c:pt>
                <c:pt idx="48">
                  <c:v>0.22600000000000001</c:v>
                </c:pt>
                <c:pt idx="49">
                  <c:v>0.22700000000000001</c:v>
                </c:pt>
                <c:pt idx="50">
                  <c:v>0.22800000000000001</c:v>
                </c:pt>
                <c:pt idx="51">
                  <c:v>0.22600000000000001</c:v>
                </c:pt>
                <c:pt idx="52">
                  <c:v>0.22</c:v>
                </c:pt>
                <c:pt idx="53">
                  <c:v>0.22</c:v>
                </c:pt>
                <c:pt idx="54">
                  <c:v>0.217</c:v>
                </c:pt>
                <c:pt idx="55">
                  <c:v>0.218</c:v>
                </c:pt>
                <c:pt idx="56">
                  <c:v>0.216</c:v>
                </c:pt>
                <c:pt idx="57">
                  <c:v>0.20899999999999999</c:v>
                </c:pt>
                <c:pt idx="58">
                  <c:v>0.20300000000000001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0.20300000000000001</c:v>
                </c:pt>
                <c:pt idx="63">
                  <c:v>0.20100000000000001</c:v>
                </c:pt>
                <c:pt idx="64">
                  <c:v>0.20699999999999999</c:v>
                </c:pt>
                <c:pt idx="65">
                  <c:v>0.20799999999999999</c:v>
                </c:pt>
                <c:pt idx="66">
                  <c:v>0.21</c:v>
                </c:pt>
                <c:pt idx="67">
                  <c:v>0.21</c:v>
                </c:pt>
                <c:pt idx="68">
                  <c:v>0.21099999999999999</c:v>
                </c:pt>
                <c:pt idx="69">
                  <c:v>0.215</c:v>
                </c:pt>
                <c:pt idx="70">
                  <c:v>0.20399999999999999</c:v>
                </c:pt>
                <c:pt idx="71">
                  <c:v>0.20100000000000001</c:v>
                </c:pt>
                <c:pt idx="72">
                  <c:v>0.20599999999999999</c:v>
                </c:pt>
                <c:pt idx="73">
                  <c:v>0.218</c:v>
                </c:pt>
                <c:pt idx="74">
                  <c:v>0.22500000000000001</c:v>
                </c:pt>
                <c:pt idx="75">
                  <c:v>0.22700000000000001</c:v>
                </c:pt>
                <c:pt idx="76">
                  <c:v>0.23400000000000001</c:v>
                </c:pt>
                <c:pt idx="77">
                  <c:v>0.214</c:v>
                </c:pt>
                <c:pt idx="78">
                  <c:v>0.20899999999999999</c:v>
                </c:pt>
                <c:pt idx="79">
                  <c:v>0.19500000000000001</c:v>
                </c:pt>
                <c:pt idx="80">
                  <c:v>0.191</c:v>
                </c:pt>
                <c:pt idx="81">
                  <c:v>0.186</c:v>
                </c:pt>
                <c:pt idx="82">
                  <c:v>0.184</c:v>
                </c:pt>
                <c:pt idx="83">
                  <c:v>0.184</c:v>
                </c:pt>
                <c:pt idx="84">
                  <c:v>0.187</c:v>
                </c:pt>
                <c:pt idx="85">
                  <c:v>0.191</c:v>
                </c:pt>
                <c:pt idx="86">
                  <c:v>0.19</c:v>
                </c:pt>
                <c:pt idx="87">
                  <c:v>0.191</c:v>
                </c:pt>
                <c:pt idx="88">
                  <c:v>0.193</c:v>
                </c:pt>
                <c:pt idx="89">
                  <c:v>0.19700000000000001</c:v>
                </c:pt>
                <c:pt idx="90">
                  <c:v>0.19900000000000001</c:v>
                </c:pt>
                <c:pt idx="91">
                  <c:v>0.20399999999999999</c:v>
                </c:pt>
                <c:pt idx="92">
                  <c:v>0.21</c:v>
                </c:pt>
                <c:pt idx="93">
                  <c:v>0.215</c:v>
                </c:pt>
                <c:pt idx="94">
                  <c:v>0.22</c:v>
                </c:pt>
                <c:pt idx="95">
                  <c:v>0.22800000000000001</c:v>
                </c:pt>
                <c:pt idx="96">
                  <c:v>0.25</c:v>
                </c:pt>
                <c:pt idx="97">
                  <c:v>0.26500000000000001</c:v>
                </c:pt>
                <c:pt idx="98">
                  <c:v>0.27800000000000002</c:v>
                </c:pt>
                <c:pt idx="99">
                  <c:v>0.29499999999999998</c:v>
                </c:pt>
                <c:pt idx="100">
                  <c:v>0.33400000000000002</c:v>
                </c:pt>
                <c:pt idx="101">
                  <c:v>0.35299999999999998</c:v>
                </c:pt>
                <c:pt idx="102">
                  <c:v>0.375</c:v>
                </c:pt>
                <c:pt idx="103">
                  <c:v>0.41499999999999998</c:v>
                </c:pt>
                <c:pt idx="104">
                  <c:v>0.45100000000000001</c:v>
                </c:pt>
                <c:pt idx="105">
                  <c:v>0.48599999999999999</c:v>
                </c:pt>
                <c:pt idx="106">
                  <c:v>0.54900000000000004</c:v>
                </c:pt>
                <c:pt idx="107">
                  <c:v>0.65300000000000002</c:v>
                </c:pt>
                <c:pt idx="108">
                  <c:v>0.65400000000000003</c:v>
                </c:pt>
                <c:pt idx="109">
                  <c:v>0.66200000000000003</c:v>
                </c:pt>
                <c:pt idx="110">
                  <c:v>0.66300000000000003</c:v>
                </c:pt>
                <c:pt idx="111">
                  <c:v>0.66500000000000004</c:v>
                </c:pt>
                <c:pt idx="112">
                  <c:v>0.67500000000000004</c:v>
                </c:pt>
                <c:pt idx="113">
                  <c:v>0.68400000000000005</c:v>
                </c:pt>
                <c:pt idx="114">
                  <c:v>0.69</c:v>
                </c:pt>
                <c:pt idx="115">
                  <c:v>0.69699999999999995</c:v>
                </c:pt>
                <c:pt idx="116">
                  <c:v>0.71499999999999997</c:v>
                </c:pt>
                <c:pt idx="117">
                  <c:v>0.73399999999999999</c:v>
                </c:pt>
                <c:pt idx="118">
                  <c:v>0.753</c:v>
                </c:pt>
                <c:pt idx="119">
                  <c:v>0.76600000000000001</c:v>
                </c:pt>
                <c:pt idx="120">
                  <c:v>0.77700000000000002</c:v>
                </c:pt>
                <c:pt idx="121">
                  <c:v>0.80800000000000005</c:v>
                </c:pt>
                <c:pt idx="122">
                  <c:v>0.85299999999999998</c:v>
                </c:pt>
                <c:pt idx="123">
                  <c:v>0.89400000000000002</c:v>
                </c:pt>
                <c:pt idx="124">
                  <c:v>0.94799999999999995</c:v>
                </c:pt>
                <c:pt idx="125">
                  <c:v>1.006</c:v>
                </c:pt>
                <c:pt idx="126">
                  <c:v>1.036</c:v>
                </c:pt>
                <c:pt idx="127">
                  <c:v>1.0629999999999999</c:v>
                </c:pt>
                <c:pt idx="128">
                  <c:v>1.1020000000000001</c:v>
                </c:pt>
                <c:pt idx="129">
                  <c:v>1.1379999999999999</c:v>
                </c:pt>
                <c:pt idx="130">
                  <c:v>1.1819999999999999</c:v>
                </c:pt>
                <c:pt idx="131">
                  <c:v>1.2310000000000001</c:v>
                </c:pt>
                <c:pt idx="132">
                  <c:v>1.288</c:v>
                </c:pt>
                <c:pt idx="133">
                  <c:v>1.3560000000000001</c:v>
                </c:pt>
                <c:pt idx="134">
                  <c:v>1.4039999999999999</c:v>
                </c:pt>
                <c:pt idx="135">
                  <c:v>1.417</c:v>
                </c:pt>
                <c:pt idx="136">
                  <c:v>1.4370000000000001</c:v>
                </c:pt>
                <c:pt idx="137">
                  <c:v>1.4690000000000001</c:v>
                </c:pt>
                <c:pt idx="138">
                  <c:v>1.4750000000000001</c:v>
                </c:pt>
                <c:pt idx="139">
                  <c:v>1.4650000000000001</c:v>
                </c:pt>
                <c:pt idx="140">
                  <c:v>1.462</c:v>
                </c:pt>
                <c:pt idx="141">
                  <c:v>1.488</c:v>
                </c:pt>
                <c:pt idx="142">
                  <c:v>1.5920000000000001</c:v>
                </c:pt>
                <c:pt idx="143">
                  <c:v>1.585</c:v>
                </c:pt>
                <c:pt idx="144">
                  <c:v>1.5740000000000001</c:v>
                </c:pt>
                <c:pt idx="145">
                  <c:v>1.5660000000000001</c:v>
                </c:pt>
                <c:pt idx="146">
                  <c:v>1.554</c:v>
                </c:pt>
                <c:pt idx="147">
                  <c:v>1.5369999999999999</c:v>
                </c:pt>
                <c:pt idx="148">
                  <c:v>1.5349999999999999</c:v>
                </c:pt>
                <c:pt idx="149">
                  <c:v>1.53</c:v>
                </c:pt>
                <c:pt idx="150">
                  <c:v>1.5409999999999999</c:v>
                </c:pt>
                <c:pt idx="151">
                  <c:v>1.54</c:v>
                </c:pt>
                <c:pt idx="152">
                  <c:v>1.5329999999999999</c:v>
                </c:pt>
                <c:pt idx="153">
                  <c:v>1.5349999999999999</c:v>
                </c:pt>
                <c:pt idx="154">
                  <c:v>1.5640000000000001</c:v>
                </c:pt>
                <c:pt idx="155">
                  <c:v>1.609</c:v>
                </c:pt>
                <c:pt idx="156">
                  <c:v>1.611</c:v>
                </c:pt>
                <c:pt idx="157">
                  <c:v>1.6080000000000001</c:v>
                </c:pt>
                <c:pt idx="158">
                  <c:v>1.593</c:v>
                </c:pt>
                <c:pt idx="159">
                  <c:v>1.556</c:v>
                </c:pt>
                <c:pt idx="160">
                  <c:v>1.528</c:v>
                </c:pt>
                <c:pt idx="161">
                  <c:v>1.502</c:v>
                </c:pt>
                <c:pt idx="162">
                  <c:v>1.4690000000000001</c:v>
                </c:pt>
                <c:pt idx="163">
                  <c:v>1.4359999999999999</c:v>
                </c:pt>
                <c:pt idx="164">
                  <c:v>1.43</c:v>
                </c:pt>
                <c:pt idx="165">
                  <c:v>1.4350000000000001</c:v>
                </c:pt>
                <c:pt idx="166">
                  <c:v>1.425</c:v>
                </c:pt>
                <c:pt idx="167">
                  <c:v>1.419</c:v>
                </c:pt>
                <c:pt idx="168">
                  <c:v>1.385</c:v>
                </c:pt>
                <c:pt idx="169">
                  <c:v>1.3560000000000001</c:v>
                </c:pt>
                <c:pt idx="170">
                  <c:v>1.3320000000000001</c:v>
                </c:pt>
                <c:pt idx="171">
                  <c:v>1.294</c:v>
                </c:pt>
                <c:pt idx="172">
                  <c:v>1.2490000000000001</c:v>
                </c:pt>
                <c:pt idx="173">
                  <c:v>1.2030000000000001</c:v>
                </c:pt>
                <c:pt idx="174">
                  <c:v>1.1719999999999999</c:v>
                </c:pt>
                <c:pt idx="175">
                  <c:v>1.173</c:v>
                </c:pt>
                <c:pt idx="176">
                  <c:v>1.1619999999999999</c:v>
                </c:pt>
                <c:pt idx="177">
                  <c:v>1.0920000000000001</c:v>
                </c:pt>
                <c:pt idx="178">
                  <c:v>1.0780000000000001</c:v>
                </c:pt>
                <c:pt idx="179">
                  <c:v>1.093</c:v>
                </c:pt>
                <c:pt idx="180">
                  <c:v>1.0880000000000001</c:v>
                </c:pt>
                <c:pt idx="181">
                  <c:v>1.0629999999999999</c:v>
                </c:pt>
                <c:pt idx="182">
                  <c:v>1.0249999999999999</c:v>
                </c:pt>
                <c:pt idx="183">
                  <c:v>1.006</c:v>
                </c:pt>
                <c:pt idx="184">
                  <c:v>0.997</c:v>
                </c:pt>
                <c:pt idx="185">
                  <c:v>1.006</c:v>
                </c:pt>
                <c:pt idx="186">
                  <c:v>1.014</c:v>
                </c:pt>
                <c:pt idx="187">
                  <c:v>1.0229999999999999</c:v>
                </c:pt>
                <c:pt idx="188">
                  <c:v>1.028</c:v>
                </c:pt>
                <c:pt idx="189">
                  <c:v>1.0269999999999999</c:v>
                </c:pt>
                <c:pt idx="190">
                  <c:v>1.028</c:v>
                </c:pt>
                <c:pt idx="191">
                  <c:v>1.04</c:v>
                </c:pt>
                <c:pt idx="192">
                  <c:v>1.0489999999999999</c:v>
                </c:pt>
                <c:pt idx="193">
                  <c:v>1.05</c:v>
                </c:pt>
                <c:pt idx="194">
                  <c:v>1.0449999999999999</c:v>
                </c:pt>
                <c:pt idx="195">
                  <c:v>1.0289999999999999</c:v>
                </c:pt>
                <c:pt idx="196">
                  <c:v>0.99299999999999999</c:v>
                </c:pt>
                <c:pt idx="197">
                  <c:v>0.97199999999999998</c:v>
                </c:pt>
                <c:pt idx="198">
                  <c:v>0.94199999999999995</c:v>
                </c:pt>
                <c:pt idx="199">
                  <c:v>0.879</c:v>
                </c:pt>
                <c:pt idx="200">
                  <c:v>0.879</c:v>
                </c:pt>
                <c:pt idx="201">
                  <c:v>0.878</c:v>
                </c:pt>
                <c:pt idx="202">
                  <c:v>0.88300000000000001</c:v>
                </c:pt>
                <c:pt idx="203">
                  <c:v>0.88800000000000001</c:v>
                </c:pt>
                <c:pt idx="204">
                  <c:v>0.89</c:v>
                </c:pt>
                <c:pt idx="205">
                  <c:v>0.89800000000000002</c:v>
                </c:pt>
                <c:pt idx="206">
                  <c:v>0.90500000000000003</c:v>
                </c:pt>
                <c:pt idx="207">
                  <c:v>0.89600000000000002</c:v>
                </c:pt>
                <c:pt idx="208">
                  <c:v>0.88500000000000001</c:v>
                </c:pt>
                <c:pt idx="209">
                  <c:v>0.86099999999999999</c:v>
                </c:pt>
                <c:pt idx="210">
                  <c:v>0.82199999999999995</c:v>
                </c:pt>
                <c:pt idx="211">
                  <c:v>0.79</c:v>
                </c:pt>
                <c:pt idx="212">
                  <c:v>0.748</c:v>
                </c:pt>
                <c:pt idx="213">
                  <c:v>0.73199999999999998</c:v>
                </c:pt>
                <c:pt idx="214">
                  <c:v>0.71899999999999997</c:v>
                </c:pt>
                <c:pt idx="215">
                  <c:v>0.70699999999999996</c:v>
                </c:pt>
                <c:pt idx="216">
                  <c:v>0.69899999999999995</c:v>
                </c:pt>
                <c:pt idx="217">
                  <c:v>0.69499999999999995</c:v>
                </c:pt>
                <c:pt idx="218">
                  <c:v>0.68400000000000005</c:v>
                </c:pt>
                <c:pt idx="219">
                  <c:v>0.68200000000000005</c:v>
                </c:pt>
                <c:pt idx="220">
                  <c:v>0.66300000000000003</c:v>
                </c:pt>
                <c:pt idx="221">
                  <c:v>0.64500000000000002</c:v>
                </c:pt>
                <c:pt idx="222">
                  <c:v>0.64400000000000002</c:v>
                </c:pt>
                <c:pt idx="223">
                  <c:v>0.64100000000000001</c:v>
                </c:pt>
                <c:pt idx="224">
                  <c:v>0.63500000000000001</c:v>
                </c:pt>
                <c:pt idx="225">
                  <c:v>0.63600000000000001</c:v>
                </c:pt>
                <c:pt idx="226">
                  <c:v>0.64200000000000002</c:v>
                </c:pt>
                <c:pt idx="227">
                  <c:v>0.64900000000000002</c:v>
                </c:pt>
                <c:pt idx="228">
                  <c:v>0.65300000000000002</c:v>
                </c:pt>
                <c:pt idx="229">
                  <c:v>0.65600000000000003</c:v>
                </c:pt>
                <c:pt idx="230">
                  <c:v>0.66100000000000003</c:v>
                </c:pt>
                <c:pt idx="231">
                  <c:v>0.66300000000000003</c:v>
                </c:pt>
                <c:pt idx="232">
                  <c:v>0.66300000000000003</c:v>
                </c:pt>
                <c:pt idx="233">
                  <c:v>0.66500000000000004</c:v>
                </c:pt>
                <c:pt idx="234">
                  <c:v>0.67</c:v>
                </c:pt>
                <c:pt idx="235">
                  <c:v>0.68</c:v>
                </c:pt>
                <c:pt idx="236">
                  <c:v>0.69099999999999995</c:v>
                </c:pt>
                <c:pt idx="237">
                  <c:v>0.7</c:v>
                </c:pt>
                <c:pt idx="238">
                  <c:v>0.70699999999999996</c:v>
                </c:pt>
                <c:pt idx="239">
                  <c:v>0.71</c:v>
                </c:pt>
                <c:pt idx="240">
                  <c:v>0.71399999999999997</c:v>
                </c:pt>
                <c:pt idx="241">
                  <c:v>0.71799999999999997</c:v>
                </c:pt>
                <c:pt idx="242">
                  <c:v>0.71799999999999997</c:v>
                </c:pt>
                <c:pt idx="243">
                  <c:v>0.71399999999999997</c:v>
                </c:pt>
                <c:pt idx="244">
                  <c:v>0.71399999999999997</c:v>
                </c:pt>
                <c:pt idx="245">
                  <c:v>0.71599999999999997</c:v>
                </c:pt>
                <c:pt idx="246">
                  <c:v>0.72</c:v>
                </c:pt>
                <c:pt idx="247">
                  <c:v>0.73</c:v>
                </c:pt>
                <c:pt idx="248">
                  <c:v>0.73899999999999999</c:v>
                </c:pt>
                <c:pt idx="249">
                  <c:v>0.74299999999999999</c:v>
                </c:pt>
                <c:pt idx="250">
                  <c:v>0.752</c:v>
                </c:pt>
                <c:pt idx="251">
                  <c:v>0.74099999999999999</c:v>
                </c:pt>
                <c:pt idx="252">
                  <c:v>0.76200000000000001</c:v>
                </c:pt>
                <c:pt idx="253">
                  <c:v>0.77300000000000002</c:v>
                </c:pt>
                <c:pt idx="254">
                  <c:v>0.80300000000000005</c:v>
                </c:pt>
                <c:pt idx="255">
                  <c:v>0.82499999999999996</c:v>
                </c:pt>
                <c:pt idx="256">
                  <c:v>0.84899999999999998</c:v>
                </c:pt>
                <c:pt idx="257">
                  <c:v>0.86899999999999999</c:v>
                </c:pt>
                <c:pt idx="258">
                  <c:v>0.88100000000000001</c:v>
                </c:pt>
                <c:pt idx="259">
                  <c:v>0.89300000000000002</c:v>
                </c:pt>
                <c:pt idx="260">
                  <c:v>0.92100000000000004</c:v>
                </c:pt>
                <c:pt idx="261">
                  <c:v>0.95399999999999996</c:v>
                </c:pt>
                <c:pt idx="262">
                  <c:v>1.0069999999999999</c:v>
                </c:pt>
                <c:pt idx="263">
                  <c:v>1.0589999999999999</c:v>
                </c:pt>
                <c:pt idx="264">
                  <c:v>1.1200000000000001</c:v>
                </c:pt>
                <c:pt idx="265">
                  <c:v>1.224</c:v>
                </c:pt>
                <c:pt idx="266">
                  <c:v>1.268</c:v>
                </c:pt>
                <c:pt idx="267">
                  <c:v>1.268</c:v>
                </c:pt>
                <c:pt idx="268">
                  <c:v>1.2689999999999999</c:v>
                </c:pt>
                <c:pt idx="269">
                  <c:v>1.2589999999999999</c:v>
                </c:pt>
                <c:pt idx="270">
                  <c:v>1.25</c:v>
                </c:pt>
                <c:pt idx="271">
                  <c:v>1.3129999999999999</c:v>
                </c:pt>
                <c:pt idx="272">
                  <c:v>1.365</c:v>
                </c:pt>
                <c:pt idx="273">
                  <c:v>1.4</c:v>
                </c:pt>
                <c:pt idx="274">
                  <c:v>1.405</c:v>
                </c:pt>
                <c:pt idx="275">
                  <c:v>1.4350000000000001</c:v>
                </c:pt>
                <c:pt idx="276">
                  <c:v>1.4790000000000001</c:v>
                </c:pt>
                <c:pt idx="277">
                  <c:v>1.5309999999999999</c:v>
                </c:pt>
                <c:pt idx="278">
                  <c:v>1.5740000000000001</c:v>
                </c:pt>
                <c:pt idx="279">
                  <c:v>1.64</c:v>
                </c:pt>
                <c:pt idx="280">
                  <c:v>1.726</c:v>
                </c:pt>
                <c:pt idx="281">
                  <c:v>1.825</c:v>
                </c:pt>
                <c:pt idx="282">
                  <c:v>1.875</c:v>
                </c:pt>
                <c:pt idx="283">
                  <c:v>1.9430000000000001</c:v>
                </c:pt>
                <c:pt idx="284">
                  <c:v>2.0219999999999998</c:v>
                </c:pt>
                <c:pt idx="285">
                  <c:v>2.0859999999999999</c:v>
                </c:pt>
                <c:pt idx="286">
                  <c:v>2.1989999999999998</c:v>
                </c:pt>
                <c:pt idx="287">
                  <c:v>2.4529999999999998</c:v>
                </c:pt>
                <c:pt idx="288">
                  <c:v>2.6920000000000002</c:v>
                </c:pt>
                <c:pt idx="289">
                  <c:v>2.859</c:v>
                </c:pt>
                <c:pt idx="290">
                  <c:v>2.9910000000000001</c:v>
                </c:pt>
                <c:pt idx="291">
                  <c:v>3.0819999999999999</c:v>
                </c:pt>
                <c:pt idx="292">
                  <c:v>3.282</c:v>
                </c:pt>
                <c:pt idx="293">
                  <c:v>3.5630000000000002</c:v>
                </c:pt>
                <c:pt idx="294">
                  <c:v>3.8530000000000002</c:v>
                </c:pt>
                <c:pt idx="295">
                  <c:v>4.0209999999999999</c:v>
                </c:pt>
                <c:pt idx="296">
                  <c:v>4.2229999999999999</c:v>
                </c:pt>
                <c:pt idx="297">
                  <c:v>4.4740000000000002</c:v>
                </c:pt>
                <c:pt idx="298">
                  <c:v>4.76</c:v>
                </c:pt>
                <c:pt idx="299">
                  <c:v>4.9180000000000001</c:v>
                </c:pt>
                <c:pt idx="300">
                  <c:v>5.0449999999999999</c:v>
                </c:pt>
                <c:pt idx="301">
                  <c:v>5.3810000000000002</c:v>
                </c:pt>
                <c:pt idx="302">
                  <c:v>5.3390000000000004</c:v>
                </c:pt>
                <c:pt idx="303">
                  <c:v>5.1420000000000003</c:v>
                </c:pt>
                <c:pt idx="304">
                  <c:v>5.0049999999999999</c:v>
                </c:pt>
                <c:pt idx="305">
                  <c:v>4.9580000000000002</c:v>
                </c:pt>
                <c:pt idx="306">
                  <c:v>4.96</c:v>
                </c:pt>
                <c:pt idx="307">
                  <c:v>4.9630000000000001</c:v>
                </c:pt>
                <c:pt idx="308">
                  <c:v>4.9640000000000004</c:v>
                </c:pt>
                <c:pt idx="309">
                  <c:v>4.9660000000000002</c:v>
                </c:pt>
                <c:pt idx="310">
                  <c:v>4.9660000000000002</c:v>
                </c:pt>
                <c:pt idx="311">
                  <c:v>4.968</c:v>
                </c:pt>
                <c:pt idx="312">
                  <c:v>4.9619999999999997</c:v>
                </c:pt>
                <c:pt idx="313">
                  <c:v>4.9569999999999999</c:v>
                </c:pt>
                <c:pt idx="314">
                  <c:v>4.9630000000000001</c:v>
                </c:pt>
                <c:pt idx="315">
                  <c:v>4.9589999999999996</c:v>
                </c:pt>
                <c:pt idx="316">
                  <c:v>4.9470000000000001</c:v>
                </c:pt>
                <c:pt idx="317">
                  <c:v>4.9589999999999996</c:v>
                </c:pt>
                <c:pt idx="318">
                  <c:v>4.9610000000000003</c:v>
                </c:pt>
                <c:pt idx="319">
                  <c:v>4.9669999999999996</c:v>
                </c:pt>
                <c:pt idx="320">
                  <c:v>4.8639999999999999</c:v>
                </c:pt>
                <c:pt idx="321">
                  <c:v>4.8570000000000002</c:v>
                </c:pt>
                <c:pt idx="322">
                  <c:v>4.859</c:v>
                </c:pt>
                <c:pt idx="323">
                  <c:v>4.8550000000000004</c:v>
                </c:pt>
                <c:pt idx="324">
                  <c:v>4.8550000000000004</c:v>
                </c:pt>
                <c:pt idx="325">
                  <c:v>4.8470000000000004</c:v>
                </c:pt>
                <c:pt idx="326">
                  <c:v>4.7939999999999996</c:v>
                </c:pt>
                <c:pt idx="327">
                  <c:v>4.7469999999999999</c:v>
                </c:pt>
                <c:pt idx="328">
                  <c:v>4.7409999999999997</c:v>
                </c:pt>
                <c:pt idx="329">
                  <c:v>4.7309999999999999</c:v>
                </c:pt>
                <c:pt idx="330">
                  <c:v>4.6740000000000004</c:v>
                </c:pt>
                <c:pt idx="331">
                  <c:v>4.617</c:v>
                </c:pt>
                <c:pt idx="332">
                  <c:v>4.4969999999999999</c:v>
                </c:pt>
                <c:pt idx="333">
                  <c:v>4.3840000000000003</c:v>
                </c:pt>
                <c:pt idx="334">
                  <c:v>4.3739999999999997</c:v>
                </c:pt>
                <c:pt idx="335">
                  <c:v>4.3550000000000004</c:v>
                </c:pt>
                <c:pt idx="336">
                  <c:v>4.3310000000000004</c:v>
                </c:pt>
                <c:pt idx="337">
                  <c:v>4.367</c:v>
                </c:pt>
                <c:pt idx="338">
                  <c:v>4.383</c:v>
                </c:pt>
                <c:pt idx="339">
                  <c:v>4.4109999999999996</c:v>
                </c:pt>
                <c:pt idx="340">
                  <c:v>4.5759999999999996</c:v>
                </c:pt>
                <c:pt idx="341">
                  <c:v>4.63</c:v>
                </c:pt>
                <c:pt idx="342">
                  <c:v>4.6900000000000004</c:v>
                </c:pt>
                <c:pt idx="343">
                  <c:v>4.774</c:v>
                </c:pt>
                <c:pt idx="344">
                  <c:v>4.9409999999999998</c:v>
                </c:pt>
                <c:pt idx="345">
                  <c:v>4.891</c:v>
                </c:pt>
                <c:pt idx="346">
                  <c:v>4.8099999999999996</c:v>
                </c:pt>
                <c:pt idx="347">
                  <c:v>4.6970000000000001</c:v>
                </c:pt>
                <c:pt idx="348">
                  <c:v>4.5839999999999996</c:v>
                </c:pt>
                <c:pt idx="349">
                  <c:v>4.5789999999999997</c:v>
                </c:pt>
                <c:pt idx="350">
                  <c:v>4.5910000000000002</c:v>
                </c:pt>
                <c:pt idx="351">
                  <c:v>4.6050000000000004</c:v>
                </c:pt>
                <c:pt idx="352">
                  <c:v>4.6369999999999996</c:v>
                </c:pt>
                <c:pt idx="353">
                  <c:v>4.6909999999999998</c:v>
                </c:pt>
                <c:pt idx="354">
                  <c:v>4.7750000000000004</c:v>
                </c:pt>
                <c:pt idx="355">
                  <c:v>4.7919999999999998</c:v>
                </c:pt>
                <c:pt idx="356">
                  <c:v>4.7229999999999999</c:v>
                </c:pt>
                <c:pt idx="357">
                  <c:v>4.7240000000000002</c:v>
                </c:pt>
                <c:pt idx="358">
                  <c:v>4.7519999999999998</c:v>
                </c:pt>
                <c:pt idx="359">
                  <c:v>4.7350000000000003</c:v>
                </c:pt>
                <c:pt idx="360">
                  <c:v>4.7210000000000001</c:v>
                </c:pt>
                <c:pt idx="361">
                  <c:v>4.6449999999999996</c:v>
                </c:pt>
                <c:pt idx="362">
                  <c:v>4.4509999999999996</c:v>
                </c:pt>
                <c:pt idx="363">
                  <c:v>4.2960000000000003</c:v>
                </c:pt>
                <c:pt idx="364">
                  <c:v>4.2460000000000004</c:v>
                </c:pt>
                <c:pt idx="365">
                  <c:v>4.2279999999999998</c:v>
                </c:pt>
                <c:pt idx="366">
                  <c:v>4.2140000000000004</c:v>
                </c:pt>
                <c:pt idx="367">
                  <c:v>4.1959999999999997</c:v>
                </c:pt>
                <c:pt idx="368">
                  <c:v>4.1749999999999998</c:v>
                </c:pt>
                <c:pt idx="369">
                  <c:v>4.16</c:v>
                </c:pt>
                <c:pt idx="370">
                  <c:v>4.1479999999999997</c:v>
                </c:pt>
                <c:pt idx="371">
                  <c:v>4.1379999999999999</c:v>
                </c:pt>
                <c:pt idx="372">
                  <c:v>4.1239999999999997</c:v>
                </c:pt>
                <c:pt idx="373">
                  <c:v>4.0979999999999999</c:v>
                </c:pt>
                <c:pt idx="374">
                  <c:v>4.077</c:v>
                </c:pt>
                <c:pt idx="375">
                  <c:v>4.0609999999999999</c:v>
                </c:pt>
                <c:pt idx="376">
                  <c:v>4.0359999999999996</c:v>
                </c:pt>
                <c:pt idx="377">
                  <c:v>4.0129999999999999</c:v>
                </c:pt>
                <c:pt idx="378">
                  <c:v>3.988</c:v>
                </c:pt>
                <c:pt idx="379">
                  <c:v>3.97</c:v>
                </c:pt>
                <c:pt idx="380">
                  <c:v>3.9460000000000002</c:v>
                </c:pt>
                <c:pt idx="381">
                  <c:v>3.9239999999999999</c:v>
                </c:pt>
                <c:pt idx="382">
                  <c:v>3.9039999999999999</c:v>
                </c:pt>
                <c:pt idx="383">
                  <c:v>3.8959999999999999</c:v>
                </c:pt>
                <c:pt idx="384">
                  <c:v>3.8849999999999998</c:v>
                </c:pt>
                <c:pt idx="385">
                  <c:v>3.859</c:v>
                </c:pt>
                <c:pt idx="386">
                  <c:v>3.8460000000000001</c:v>
                </c:pt>
                <c:pt idx="387">
                  <c:v>3.8260000000000001</c:v>
                </c:pt>
                <c:pt idx="388">
                  <c:v>3.806</c:v>
                </c:pt>
                <c:pt idx="389">
                  <c:v>3.7879999999999998</c:v>
                </c:pt>
                <c:pt idx="390">
                  <c:v>3.7719999999999998</c:v>
                </c:pt>
                <c:pt idx="391">
                  <c:v>3.754</c:v>
                </c:pt>
                <c:pt idx="392">
                  <c:v>3.7450000000000001</c:v>
                </c:pt>
                <c:pt idx="393">
                  <c:v>3.7349999999999999</c:v>
                </c:pt>
                <c:pt idx="394">
                  <c:v>3.7250000000000001</c:v>
                </c:pt>
                <c:pt idx="395">
                  <c:v>3.7160000000000002</c:v>
                </c:pt>
                <c:pt idx="396">
                  <c:v>3.6859999999999999</c:v>
                </c:pt>
                <c:pt idx="397">
                  <c:v>3.669</c:v>
                </c:pt>
                <c:pt idx="398">
                  <c:v>3.6379999999999999</c:v>
                </c:pt>
                <c:pt idx="399">
                  <c:v>3.6240000000000001</c:v>
                </c:pt>
                <c:pt idx="400">
                  <c:v>3.6040000000000001</c:v>
                </c:pt>
                <c:pt idx="401">
                  <c:v>3.585</c:v>
                </c:pt>
                <c:pt idx="402">
                  <c:v>3.5659999999999998</c:v>
                </c:pt>
                <c:pt idx="403">
                  <c:v>3.5539999999999998</c:v>
                </c:pt>
                <c:pt idx="404">
                  <c:v>3.5209999999999999</c:v>
                </c:pt>
                <c:pt idx="405">
                  <c:v>3.4990000000000001</c:v>
                </c:pt>
                <c:pt idx="406">
                  <c:v>3.464</c:v>
                </c:pt>
                <c:pt idx="407">
                  <c:v>3.4169999999999998</c:v>
                </c:pt>
                <c:pt idx="408">
                  <c:v>3.3759999999999999</c:v>
                </c:pt>
                <c:pt idx="409">
                  <c:v>3.335</c:v>
                </c:pt>
                <c:pt idx="410">
                  <c:v>3.3010000000000002</c:v>
                </c:pt>
                <c:pt idx="411">
                  <c:v>3.2669999999999999</c:v>
                </c:pt>
                <c:pt idx="412">
                  <c:v>3.2549999999999999</c:v>
                </c:pt>
                <c:pt idx="413">
                  <c:v>3.2360000000000002</c:v>
                </c:pt>
                <c:pt idx="414">
                  <c:v>3.2170000000000001</c:v>
                </c:pt>
                <c:pt idx="415">
                  <c:v>3.2010000000000001</c:v>
                </c:pt>
                <c:pt idx="416">
                  <c:v>3.149</c:v>
                </c:pt>
                <c:pt idx="417">
                  <c:v>3.1240000000000001</c:v>
                </c:pt>
                <c:pt idx="418">
                  <c:v>3.0920000000000001</c:v>
                </c:pt>
                <c:pt idx="419">
                  <c:v>3.0750000000000002</c:v>
                </c:pt>
                <c:pt idx="420">
                  <c:v>3.056</c:v>
                </c:pt>
                <c:pt idx="421">
                  <c:v>2.9969999999999999</c:v>
                </c:pt>
                <c:pt idx="422">
                  <c:v>2.9660000000000002</c:v>
                </c:pt>
                <c:pt idx="423">
                  <c:v>2.9529999999999998</c:v>
                </c:pt>
                <c:pt idx="424">
                  <c:v>2.95</c:v>
                </c:pt>
                <c:pt idx="425">
                  <c:v>2.9129999999999998</c:v>
                </c:pt>
                <c:pt idx="426">
                  <c:v>2.8959999999999999</c:v>
                </c:pt>
                <c:pt idx="427">
                  <c:v>2.8849999999999998</c:v>
                </c:pt>
                <c:pt idx="428">
                  <c:v>2.859</c:v>
                </c:pt>
                <c:pt idx="429">
                  <c:v>2.8519999999999999</c:v>
                </c:pt>
                <c:pt idx="430">
                  <c:v>2.7789999999999999</c:v>
                </c:pt>
                <c:pt idx="431">
                  <c:v>2.7650000000000001</c:v>
                </c:pt>
                <c:pt idx="432">
                  <c:v>2.7639999999999998</c:v>
                </c:pt>
                <c:pt idx="433">
                  <c:v>2.8159999999999998</c:v>
                </c:pt>
                <c:pt idx="434">
                  <c:v>2.7410000000000001</c:v>
                </c:pt>
                <c:pt idx="435">
                  <c:v>2.7050000000000001</c:v>
                </c:pt>
                <c:pt idx="436">
                  <c:v>2.698</c:v>
                </c:pt>
                <c:pt idx="437">
                  <c:v>2.6840000000000002</c:v>
                </c:pt>
                <c:pt idx="438">
                  <c:v>2.6440000000000001</c:v>
                </c:pt>
                <c:pt idx="439">
                  <c:v>2.6080000000000001</c:v>
                </c:pt>
                <c:pt idx="440">
                  <c:v>2.5920000000000001</c:v>
                </c:pt>
                <c:pt idx="441">
                  <c:v>2.57</c:v>
                </c:pt>
                <c:pt idx="442">
                  <c:v>2.536</c:v>
                </c:pt>
                <c:pt idx="443">
                  <c:v>2.52</c:v>
                </c:pt>
                <c:pt idx="444">
                  <c:v>2.5070000000000001</c:v>
                </c:pt>
                <c:pt idx="445">
                  <c:v>2.4910000000000001</c:v>
                </c:pt>
                <c:pt idx="446">
                  <c:v>2.488</c:v>
                </c:pt>
                <c:pt idx="447">
                  <c:v>2.4950000000000001</c:v>
                </c:pt>
                <c:pt idx="448">
                  <c:v>2.4809999999999999</c:v>
                </c:pt>
                <c:pt idx="449">
                  <c:v>2.4540000000000002</c:v>
                </c:pt>
                <c:pt idx="450">
                  <c:v>2.452</c:v>
                </c:pt>
                <c:pt idx="451">
                  <c:v>2.4500000000000002</c:v>
                </c:pt>
                <c:pt idx="452">
                  <c:v>2.3530000000000002</c:v>
                </c:pt>
                <c:pt idx="453">
                  <c:v>2.3210000000000002</c:v>
                </c:pt>
                <c:pt idx="454">
                  <c:v>2.2650000000000001</c:v>
                </c:pt>
                <c:pt idx="455">
                  <c:v>2.254</c:v>
                </c:pt>
                <c:pt idx="456">
                  <c:v>2.1859999999999999</c:v>
                </c:pt>
                <c:pt idx="457">
                  <c:v>2.1850000000000001</c:v>
                </c:pt>
                <c:pt idx="458">
                  <c:v>2.1920000000000002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'ImpicitFRA-MarketFRA (slide 31)'!$Z$5</c:f>
              <c:strCache>
                <c:ptCount val="1"/>
                <c:pt idx="0">
                  <c:v>Euribor 6M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'ImpicitFRA-MarketFRA (slide 31)'!$Q$6:$Q$464</c:f>
              <c:numCache>
                <c:formatCode>ddd\,\ dd\-mmm\-yyyy</c:formatCode>
                <c:ptCount val="459"/>
                <c:pt idx="0">
                  <c:v>41838</c:v>
                </c:pt>
                <c:pt idx="1">
                  <c:v>41831</c:v>
                </c:pt>
                <c:pt idx="2">
                  <c:v>41824</c:v>
                </c:pt>
                <c:pt idx="3">
                  <c:v>41817</c:v>
                </c:pt>
                <c:pt idx="4">
                  <c:v>41810</c:v>
                </c:pt>
                <c:pt idx="5">
                  <c:v>41803</c:v>
                </c:pt>
                <c:pt idx="6">
                  <c:v>41796</c:v>
                </c:pt>
                <c:pt idx="7">
                  <c:v>41789</c:v>
                </c:pt>
                <c:pt idx="8">
                  <c:v>41782</c:v>
                </c:pt>
                <c:pt idx="9">
                  <c:v>41775</c:v>
                </c:pt>
                <c:pt idx="10">
                  <c:v>41768</c:v>
                </c:pt>
                <c:pt idx="11">
                  <c:v>41761</c:v>
                </c:pt>
                <c:pt idx="12">
                  <c:v>41754</c:v>
                </c:pt>
                <c:pt idx="13">
                  <c:v>41747</c:v>
                </c:pt>
                <c:pt idx="14">
                  <c:v>41740</c:v>
                </c:pt>
                <c:pt idx="15">
                  <c:v>41733</c:v>
                </c:pt>
                <c:pt idx="16">
                  <c:v>41726</c:v>
                </c:pt>
                <c:pt idx="17">
                  <c:v>41719</c:v>
                </c:pt>
                <c:pt idx="18">
                  <c:v>41712</c:v>
                </c:pt>
                <c:pt idx="19">
                  <c:v>41705</c:v>
                </c:pt>
                <c:pt idx="20">
                  <c:v>41698</c:v>
                </c:pt>
                <c:pt idx="21">
                  <c:v>41691</c:v>
                </c:pt>
                <c:pt idx="22">
                  <c:v>41684</c:v>
                </c:pt>
                <c:pt idx="23">
                  <c:v>41677</c:v>
                </c:pt>
                <c:pt idx="24">
                  <c:v>41670</c:v>
                </c:pt>
                <c:pt idx="25">
                  <c:v>41663</c:v>
                </c:pt>
                <c:pt idx="26">
                  <c:v>41656</c:v>
                </c:pt>
                <c:pt idx="27">
                  <c:v>41649</c:v>
                </c:pt>
                <c:pt idx="28">
                  <c:v>41642</c:v>
                </c:pt>
                <c:pt idx="29">
                  <c:v>41635</c:v>
                </c:pt>
                <c:pt idx="30">
                  <c:v>41628</c:v>
                </c:pt>
                <c:pt idx="31">
                  <c:v>41621</c:v>
                </c:pt>
                <c:pt idx="32">
                  <c:v>41614</c:v>
                </c:pt>
                <c:pt idx="33">
                  <c:v>41607</c:v>
                </c:pt>
                <c:pt idx="34">
                  <c:v>41600</c:v>
                </c:pt>
                <c:pt idx="35">
                  <c:v>41593</c:v>
                </c:pt>
                <c:pt idx="36">
                  <c:v>41586</c:v>
                </c:pt>
                <c:pt idx="37">
                  <c:v>41579</c:v>
                </c:pt>
                <c:pt idx="38">
                  <c:v>41572</c:v>
                </c:pt>
                <c:pt idx="39">
                  <c:v>41565</c:v>
                </c:pt>
                <c:pt idx="40">
                  <c:v>41558</c:v>
                </c:pt>
                <c:pt idx="41">
                  <c:v>41551</c:v>
                </c:pt>
                <c:pt idx="42">
                  <c:v>41544</c:v>
                </c:pt>
                <c:pt idx="43">
                  <c:v>41537</c:v>
                </c:pt>
                <c:pt idx="44">
                  <c:v>41530</c:v>
                </c:pt>
                <c:pt idx="45">
                  <c:v>41523</c:v>
                </c:pt>
                <c:pt idx="46">
                  <c:v>41516</c:v>
                </c:pt>
                <c:pt idx="47">
                  <c:v>41509</c:v>
                </c:pt>
                <c:pt idx="48">
                  <c:v>41502</c:v>
                </c:pt>
                <c:pt idx="49">
                  <c:v>41495</c:v>
                </c:pt>
                <c:pt idx="50">
                  <c:v>41488</c:v>
                </c:pt>
                <c:pt idx="51">
                  <c:v>41481</c:v>
                </c:pt>
                <c:pt idx="52">
                  <c:v>41474</c:v>
                </c:pt>
                <c:pt idx="53">
                  <c:v>41467</c:v>
                </c:pt>
                <c:pt idx="54">
                  <c:v>41460</c:v>
                </c:pt>
                <c:pt idx="55">
                  <c:v>41453</c:v>
                </c:pt>
                <c:pt idx="56">
                  <c:v>41446</c:v>
                </c:pt>
                <c:pt idx="57">
                  <c:v>41439</c:v>
                </c:pt>
                <c:pt idx="58">
                  <c:v>41432</c:v>
                </c:pt>
                <c:pt idx="59">
                  <c:v>41425</c:v>
                </c:pt>
                <c:pt idx="60">
                  <c:v>41418</c:v>
                </c:pt>
                <c:pt idx="61">
                  <c:v>41411</c:v>
                </c:pt>
                <c:pt idx="62">
                  <c:v>41404</c:v>
                </c:pt>
                <c:pt idx="63">
                  <c:v>41397</c:v>
                </c:pt>
                <c:pt idx="64">
                  <c:v>41390</c:v>
                </c:pt>
                <c:pt idx="65">
                  <c:v>41383</c:v>
                </c:pt>
                <c:pt idx="66">
                  <c:v>41376</c:v>
                </c:pt>
                <c:pt idx="67">
                  <c:v>41369</c:v>
                </c:pt>
                <c:pt idx="68">
                  <c:v>41362</c:v>
                </c:pt>
                <c:pt idx="69">
                  <c:v>41355</c:v>
                </c:pt>
                <c:pt idx="70">
                  <c:v>41348</c:v>
                </c:pt>
                <c:pt idx="71">
                  <c:v>41341</c:v>
                </c:pt>
                <c:pt idx="72">
                  <c:v>41334</c:v>
                </c:pt>
                <c:pt idx="73">
                  <c:v>41327</c:v>
                </c:pt>
                <c:pt idx="74">
                  <c:v>41320</c:v>
                </c:pt>
                <c:pt idx="75">
                  <c:v>41313</c:v>
                </c:pt>
                <c:pt idx="76">
                  <c:v>41306</c:v>
                </c:pt>
                <c:pt idx="77">
                  <c:v>41299</c:v>
                </c:pt>
                <c:pt idx="78">
                  <c:v>41292</c:v>
                </c:pt>
                <c:pt idx="79">
                  <c:v>41285</c:v>
                </c:pt>
                <c:pt idx="80">
                  <c:v>41278</c:v>
                </c:pt>
                <c:pt idx="81">
                  <c:v>41271</c:v>
                </c:pt>
                <c:pt idx="82">
                  <c:v>41264</c:v>
                </c:pt>
                <c:pt idx="83">
                  <c:v>41257</c:v>
                </c:pt>
                <c:pt idx="84">
                  <c:v>41250</c:v>
                </c:pt>
                <c:pt idx="85">
                  <c:v>41243</c:v>
                </c:pt>
                <c:pt idx="86">
                  <c:v>41236</c:v>
                </c:pt>
                <c:pt idx="87">
                  <c:v>41229</c:v>
                </c:pt>
                <c:pt idx="88">
                  <c:v>41222</c:v>
                </c:pt>
                <c:pt idx="89">
                  <c:v>41215</c:v>
                </c:pt>
                <c:pt idx="90">
                  <c:v>41208</c:v>
                </c:pt>
                <c:pt idx="91">
                  <c:v>41201</c:v>
                </c:pt>
                <c:pt idx="92">
                  <c:v>41194</c:v>
                </c:pt>
                <c:pt idx="93">
                  <c:v>41187</c:v>
                </c:pt>
                <c:pt idx="94">
                  <c:v>41180</c:v>
                </c:pt>
                <c:pt idx="95">
                  <c:v>41173</c:v>
                </c:pt>
                <c:pt idx="96">
                  <c:v>41166</c:v>
                </c:pt>
                <c:pt idx="97">
                  <c:v>41159</c:v>
                </c:pt>
                <c:pt idx="98">
                  <c:v>41152</c:v>
                </c:pt>
                <c:pt idx="99">
                  <c:v>41145</c:v>
                </c:pt>
                <c:pt idx="100">
                  <c:v>41138</c:v>
                </c:pt>
                <c:pt idx="101">
                  <c:v>41131</c:v>
                </c:pt>
                <c:pt idx="102">
                  <c:v>41124</c:v>
                </c:pt>
                <c:pt idx="103">
                  <c:v>41117</c:v>
                </c:pt>
                <c:pt idx="104">
                  <c:v>41110</c:v>
                </c:pt>
                <c:pt idx="105">
                  <c:v>41103</c:v>
                </c:pt>
                <c:pt idx="106">
                  <c:v>41096</c:v>
                </c:pt>
                <c:pt idx="107">
                  <c:v>41089</c:v>
                </c:pt>
                <c:pt idx="108">
                  <c:v>41082</c:v>
                </c:pt>
                <c:pt idx="109">
                  <c:v>41075</c:v>
                </c:pt>
                <c:pt idx="110">
                  <c:v>41068</c:v>
                </c:pt>
                <c:pt idx="111">
                  <c:v>41061</c:v>
                </c:pt>
                <c:pt idx="112">
                  <c:v>41054</c:v>
                </c:pt>
                <c:pt idx="113">
                  <c:v>41047</c:v>
                </c:pt>
                <c:pt idx="114">
                  <c:v>41040</c:v>
                </c:pt>
                <c:pt idx="115">
                  <c:v>41033</c:v>
                </c:pt>
                <c:pt idx="116">
                  <c:v>41026</c:v>
                </c:pt>
                <c:pt idx="117">
                  <c:v>41019</c:v>
                </c:pt>
                <c:pt idx="118">
                  <c:v>41012</c:v>
                </c:pt>
                <c:pt idx="119">
                  <c:v>41005</c:v>
                </c:pt>
                <c:pt idx="120">
                  <c:v>40998</c:v>
                </c:pt>
                <c:pt idx="121">
                  <c:v>40991</c:v>
                </c:pt>
                <c:pt idx="122">
                  <c:v>40984</c:v>
                </c:pt>
                <c:pt idx="123">
                  <c:v>40977</c:v>
                </c:pt>
                <c:pt idx="124">
                  <c:v>40970</c:v>
                </c:pt>
                <c:pt idx="125">
                  <c:v>40963</c:v>
                </c:pt>
                <c:pt idx="126">
                  <c:v>40956</c:v>
                </c:pt>
                <c:pt idx="127">
                  <c:v>40949</c:v>
                </c:pt>
                <c:pt idx="128">
                  <c:v>40942</c:v>
                </c:pt>
                <c:pt idx="129">
                  <c:v>40935</c:v>
                </c:pt>
                <c:pt idx="130">
                  <c:v>40928</c:v>
                </c:pt>
                <c:pt idx="131">
                  <c:v>40921</c:v>
                </c:pt>
                <c:pt idx="132">
                  <c:v>40914</c:v>
                </c:pt>
                <c:pt idx="133">
                  <c:v>40907</c:v>
                </c:pt>
                <c:pt idx="134">
                  <c:v>40900</c:v>
                </c:pt>
                <c:pt idx="135">
                  <c:v>40893</c:v>
                </c:pt>
                <c:pt idx="136">
                  <c:v>40886</c:v>
                </c:pt>
                <c:pt idx="137">
                  <c:v>40879</c:v>
                </c:pt>
                <c:pt idx="138">
                  <c:v>40872</c:v>
                </c:pt>
                <c:pt idx="139">
                  <c:v>40865</c:v>
                </c:pt>
                <c:pt idx="140">
                  <c:v>40858</c:v>
                </c:pt>
                <c:pt idx="141">
                  <c:v>40851</c:v>
                </c:pt>
                <c:pt idx="142">
                  <c:v>40844</c:v>
                </c:pt>
                <c:pt idx="143">
                  <c:v>40837</c:v>
                </c:pt>
                <c:pt idx="144">
                  <c:v>40830</c:v>
                </c:pt>
                <c:pt idx="145">
                  <c:v>40823</c:v>
                </c:pt>
                <c:pt idx="146">
                  <c:v>40816</c:v>
                </c:pt>
                <c:pt idx="147">
                  <c:v>40809</c:v>
                </c:pt>
                <c:pt idx="148">
                  <c:v>40802</c:v>
                </c:pt>
                <c:pt idx="149">
                  <c:v>40795</c:v>
                </c:pt>
                <c:pt idx="150">
                  <c:v>40788</c:v>
                </c:pt>
                <c:pt idx="151">
                  <c:v>40781</c:v>
                </c:pt>
                <c:pt idx="152">
                  <c:v>40774</c:v>
                </c:pt>
                <c:pt idx="153">
                  <c:v>40767</c:v>
                </c:pt>
                <c:pt idx="154">
                  <c:v>40760</c:v>
                </c:pt>
                <c:pt idx="155">
                  <c:v>40753</c:v>
                </c:pt>
                <c:pt idx="156">
                  <c:v>40746</c:v>
                </c:pt>
                <c:pt idx="157">
                  <c:v>40739</c:v>
                </c:pt>
                <c:pt idx="158">
                  <c:v>40732</c:v>
                </c:pt>
                <c:pt idx="159">
                  <c:v>40725</c:v>
                </c:pt>
                <c:pt idx="160">
                  <c:v>40718</c:v>
                </c:pt>
                <c:pt idx="161">
                  <c:v>40711</c:v>
                </c:pt>
                <c:pt idx="162">
                  <c:v>40704</c:v>
                </c:pt>
                <c:pt idx="163">
                  <c:v>40697</c:v>
                </c:pt>
                <c:pt idx="164">
                  <c:v>40690</c:v>
                </c:pt>
                <c:pt idx="165">
                  <c:v>40683</c:v>
                </c:pt>
                <c:pt idx="166">
                  <c:v>40676</c:v>
                </c:pt>
                <c:pt idx="167">
                  <c:v>40669</c:v>
                </c:pt>
                <c:pt idx="168">
                  <c:v>40662</c:v>
                </c:pt>
                <c:pt idx="169">
                  <c:v>40655</c:v>
                </c:pt>
                <c:pt idx="170">
                  <c:v>40648</c:v>
                </c:pt>
                <c:pt idx="171">
                  <c:v>40641</c:v>
                </c:pt>
                <c:pt idx="172">
                  <c:v>40634</c:v>
                </c:pt>
                <c:pt idx="173">
                  <c:v>40627</c:v>
                </c:pt>
                <c:pt idx="174">
                  <c:v>40620</c:v>
                </c:pt>
                <c:pt idx="175">
                  <c:v>40613</c:v>
                </c:pt>
                <c:pt idx="176">
                  <c:v>40606</c:v>
                </c:pt>
                <c:pt idx="177">
                  <c:v>40599</c:v>
                </c:pt>
                <c:pt idx="178">
                  <c:v>40592</c:v>
                </c:pt>
                <c:pt idx="179">
                  <c:v>40585</c:v>
                </c:pt>
                <c:pt idx="180">
                  <c:v>40578</c:v>
                </c:pt>
                <c:pt idx="181">
                  <c:v>40571</c:v>
                </c:pt>
                <c:pt idx="182">
                  <c:v>40564</c:v>
                </c:pt>
                <c:pt idx="183">
                  <c:v>40557</c:v>
                </c:pt>
                <c:pt idx="184">
                  <c:v>40550</c:v>
                </c:pt>
                <c:pt idx="185">
                  <c:v>40543</c:v>
                </c:pt>
                <c:pt idx="186">
                  <c:v>40536</c:v>
                </c:pt>
                <c:pt idx="187">
                  <c:v>40529</c:v>
                </c:pt>
                <c:pt idx="188">
                  <c:v>40522</c:v>
                </c:pt>
                <c:pt idx="189">
                  <c:v>40515</c:v>
                </c:pt>
                <c:pt idx="190">
                  <c:v>40508</c:v>
                </c:pt>
                <c:pt idx="191">
                  <c:v>40501</c:v>
                </c:pt>
                <c:pt idx="192">
                  <c:v>40494</c:v>
                </c:pt>
                <c:pt idx="193">
                  <c:v>40487</c:v>
                </c:pt>
                <c:pt idx="194">
                  <c:v>40480</c:v>
                </c:pt>
                <c:pt idx="195">
                  <c:v>40473</c:v>
                </c:pt>
                <c:pt idx="196">
                  <c:v>40466</c:v>
                </c:pt>
                <c:pt idx="197">
                  <c:v>40459</c:v>
                </c:pt>
                <c:pt idx="198">
                  <c:v>40452</c:v>
                </c:pt>
                <c:pt idx="199">
                  <c:v>40445</c:v>
                </c:pt>
                <c:pt idx="200">
                  <c:v>40438</c:v>
                </c:pt>
                <c:pt idx="201">
                  <c:v>40431</c:v>
                </c:pt>
                <c:pt idx="202">
                  <c:v>40424</c:v>
                </c:pt>
                <c:pt idx="203">
                  <c:v>40417</c:v>
                </c:pt>
                <c:pt idx="204">
                  <c:v>40410</c:v>
                </c:pt>
                <c:pt idx="205">
                  <c:v>40403</c:v>
                </c:pt>
                <c:pt idx="206">
                  <c:v>40396</c:v>
                </c:pt>
                <c:pt idx="207">
                  <c:v>40389</c:v>
                </c:pt>
                <c:pt idx="208">
                  <c:v>40382</c:v>
                </c:pt>
                <c:pt idx="209">
                  <c:v>40375</c:v>
                </c:pt>
                <c:pt idx="210">
                  <c:v>40368</c:v>
                </c:pt>
                <c:pt idx="211">
                  <c:v>40361</c:v>
                </c:pt>
                <c:pt idx="212">
                  <c:v>40354</c:v>
                </c:pt>
                <c:pt idx="213">
                  <c:v>40347</c:v>
                </c:pt>
                <c:pt idx="214">
                  <c:v>40340</c:v>
                </c:pt>
                <c:pt idx="215">
                  <c:v>40333</c:v>
                </c:pt>
                <c:pt idx="216">
                  <c:v>40326</c:v>
                </c:pt>
                <c:pt idx="217">
                  <c:v>40319</c:v>
                </c:pt>
                <c:pt idx="218">
                  <c:v>40312</c:v>
                </c:pt>
                <c:pt idx="219">
                  <c:v>40305</c:v>
                </c:pt>
                <c:pt idx="220">
                  <c:v>40298</c:v>
                </c:pt>
                <c:pt idx="221">
                  <c:v>40291</c:v>
                </c:pt>
                <c:pt idx="222">
                  <c:v>40284</c:v>
                </c:pt>
                <c:pt idx="223">
                  <c:v>40277</c:v>
                </c:pt>
                <c:pt idx="224">
                  <c:v>40270</c:v>
                </c:pt>
                <c:pt idx="225">
                  <c:v>40263</c:v>
                </c:pt>
                <c:pt idx="226">
                  <c:v>40256</c:v>
                </c:pt>
                <c:pt idx="227">
                  <c:v>40249</c:v>
                </c:pt>
                <c:pt idx="228">
                  <c:v>40242</c:v>
                </c:pt>
                <c:pt idx="229">
                  <c:v>40235</c:v>
                </c:pt>
                <c:pt idx="230">
                  <c:v>40228</c:v>
                </c:pt>
                <c:pt idx="231">
                  <c:v>40221</c:v>
                </c:pt>
                <c:pt idx="232">
                  <c:v>40214</c:v>
                </c:pt>
                <c:pt idx="233">
                  <c:v>40207</c:v>
                </c:pt>
                <c:pt idx="234">
                  <c:v>40200</c:v>
                </c:pt>
                <c:pt idx="235">
                  <c:v>40193</c:v>
                </c:pt>
                <c:pt idx="236">
                  <c:v>40186</c:v>
                </c:pt>
                <c:pt idx="237">
                  <c:v>40179</c:v>
                </c:pt>
                <c:pt idx="238">
                  <c:v>40172</c:v>
                </c:pt>
                <c:pt idx="239">
                  <c:v>40165</c:v>
                </c:pt>
                <c:pt idx="240">
                  <c:v>40158</c:v>
                </c:pt>
                <c:pt idx="241">
                  <c:v>40151</c:v>
                </c:pt>
                <c:pt idx="242">
                  <c:v>40144</c:v>
                </c:pt>
                <c:pt idx="243">
                  <c:v>40137</c:v>
                </c:pt>
                <c:pt idx="244">
                  <c:v>40130</c:v>
                </c:pt>
                <c:pt idx="245">
                  <c:v>40123</c:v>
                </c:pt>
                <c:pt idx="246">
                  <c:v>40116</c:v>
                </c:pt>
                <c:pt idx="247">
                  <c:v>40109</c:v>
                </c:pt>
                <c:pt idx="248">
                  <c:v>40102</c:v>
                </c:pt>
                <c:pt idx="249">
                  <c:v>40095</c:v>
                </c:pt>
                <c:pt idx="250">
                  <c:v>40088</c:v>
                </c:pt>
                <c:pt idx="251">
                  <c:v>40081</c:v>
                </c:pt>
                <c:pt idx="252">
                  <c:v>40074</c:v>
                </c:pt>
                <c:pt idx="253">
                  <c:v>40067</c:v>
                </c:pt>
                <c:pt idx="254">
                  <c:v>40060</c:v>
                </c:pt>
                <c:pt idx="255">
                  <c:v>40053</c:v>
                </c:pt>
                <c:pt idx="256">
                  <c:v>40046</c:v>
                </c:pt>
                <c:pt idx="257">
                  <c:v>40039</c:v>
                </c:pt>
                <c:pt idx="258">
                  <c:v>40032</c:v>
                </c:pt>
                <c:pt idx="259">
                  <c:v>40025</c:v>
                </c:pt>
                <c:pt idx="260">
                  <c:v>40018</c:v>
                </c:pt>
                <c:pt idx="261">
                  <c:v>40011</c:v>
                </c:pt>
                <c:pt idx="262">
                  <c:v>40004</c:v>
                </c:pt>
                <c:pt idx="263">
                  <c:v>39997</c:v>
                </c:pt>
                <c:pt idx="264">
                  <c:v>39990</c:v>
                </c:pt>
                <c:pt idx="265">
                  <c:v>39983</c:v>
                </c:pt>
                <c:pt idx="266">
                  <c:v>39976</c:v>
                </c:pt>
                <c:pt idx="267">
                  <c:v>39969</c:v>
                </c:pt>
                <c:pt idx="268">
                  <c:v>39962</c:v>
                </c:pt>
                <c:pt idx="269">
                  <c:v>39955</c:v>
                </c:pt>
                <c:pt idx="270">
                  <c:v>39948</c:v>
                </c:pt>
                <c:pt idx="271">
                  <c:v>39941</c:v>
                </c:pt>
                <c:pt idx="272">
                  <c:v>39934</c:v>
                </c:pt>
                <c:pt idx="273">
                  <c:v>39927</c:v>
                </c:pt>
                <c:pt idx="274">
                  <c:v>39920</c:v>
                </c:pt>
                <c:pt idx="275">
                  <c:v>39913</c:v>
                </c:pt>
                <c:pt idx="276">
                  <c:v>39906</c:v>
                </c:pt>
                <c:pt idx="277">
                  <c:v>39899</c:v>
                </c:pt>
                <c:pt idx="278">
                  <c:v>39892</c:v>
                </c:pt>
                <c:pt idx="279">
                  <c:v>39885</c:v>
                </c:pt>
                <c:pt idx="280">
                  <c:v>39878</c:v>
                </c:pt>
                <c:pt idx="281">
                  <c:v>39871</c:v>
                </c:pt>
                <c:pt idx="282">
                  <c:v>39864</c:v>
                </c:pt>
                <c:pt idx="283">
                  <c:v>39857</c:v>
                </c:pt>
                <c:pt idx="284">
                  <c:v>39850</c:v>
                </c:pt>
                <c:pt idx="285">
                  <c:v>39843</c:v>
                </c:pt>
                <c:pt idx="286">
                  <c:v>39836</c:v>
                </c:pt>
                <c:pt idx="287">
                  <c:v>39829</c:v>
                </c:pt>
                <c:pt idx="288">
                  <c:v>39822</c:v>
                </c:pt>
                <c:pt idx="289">
                  <c:v>39815</c:v>
                </c:pt>
                <c:pt idx="290">
                  <c:v>39808</c:v>
                </c:pt>
                <c:pt idx="291">
                  <c:v>39801</c:v>
                </c:pt>
                <c:pt idx="292">
                  <c:v>39794</c:v>
                </c:pt>
                <c:pt idx="293">
                  <c:v>39787</c:v>
                </c:pt>
                <c:pt idx="294">
                  <c:v>39780</c:v>
                </c:pt>
                <c:pt idx="295">
                  <c:v>39773</c:v>
                </c:pt>
                <c:pt idx="296">
                  <c:v>39766</c:v>
                </c:pt>
                <c:pt idx="297">
                  <c:v>39759</c:v>
                </c:pt>
                <c:pt idx="298">
                  <c:v>39752</c:v>
                </c:pt>
                <c:pt idx="299">
                  <c:v>39745</c:v>
                </c:pt>
                <c:pt idx="300">
                  <c:v>39738</c:v>
                </c:pt>
                <c:pt idx="301">
                  <c:v>39731</c:v>
                </c:pt>
                <c:pt idx="302">
                  <c:v>39724</c:v>
                </c:pt>
                <c:pt idx="303">
                  <c:v>39717</c:v>
                </c:pt>
                <c:pt idx="304">
                  <c:v>39710</c:v>
                </c:pt>
                <c:pt idx="305">
                  <c:v>39703</c:v>
                </c:pt>
                <c:pt idx="306">
                  <c:v>39696</c:v>
                </c:pt>
                <c:pt idx="307">
                  <c:v>39689</c:v>
                </c:pt>
                <c:pt idx="308">
                  <c:v>39682</c:v>
                </c:pt>
                <c:pt idx="309">
                  <c:v>39675</c:v>
                </c:pt>
                <c:pt idx="310">
                  <c:v>39668</c:v>
                </c:pt>
                <c:pt idx="311">
                  <c:v>39661</c:v>
                </c:pt>
                <c:pt idx="312">
                  <c:v>39654</c:v>
                </c:pt>
                <c:pt idx="313">
                  <c:v>39647</c:v>
                </c:pt>
                <c:pt idx="314">
                  <c:v>39640</c:v>
                </c:pt>
                <c:pt idx="315">
                  <c:v>39633</c:v>
                </c:pt>
                <c:pt idx="316">
                  <c:v>39626</c:v>
                </c:pt>
                <c:pt idx="317">
                  <c:v>39619</c:v>
                </c:pt>
                <c:pt idx="318">
                  <c:v>39612</c:v>
                </c:pt>
                <c:pt idx="319">
                  <c:v>39605</c:v>
                </c:pt>
                <c:pt idx="320">
                  <c:v>39598</c:v>
                </c:pt>
                <c:pt idx="321">
                  <c:v>39591</c:v>
                </c:pt>
                <c:pt idx="322">
                  <c:v>39584</c:v>
                </c:pt>
                <c:pt idx="323">
                  <c:v>39577</c:v>
                </c:pt>
                <c:pt idx="324">
                  <c:v>39570</c:v>
                </c:pt>
                <c:pt idx="325">
                  <c:v>39563</c:v>
                </c:pt>
                <c:pt idx="326">
                  <c:v>39556</c:v>
                </c:pt>
                <c:pt idx="327">
                  <c:v>39549</c:v>
                </c:pt>
                <c:pt idx="328">
                  <c:v>39542</c:v>
                </c:pt>
                <c:pt idx="329">
                  <c:v>39535</c:v>
                </c:pt>
                <c:pt idx="330">
                  <c:v>39528</c:v>
                </c:pt>
                <c:pt idx="331">
                  <c:v>39521</c:v>
                </c:pt>
                <c:pt idx="332">
                  <c:v>39514</c:v>
                </c:pt>
                <c:pt idx="333">
                  <c:v>39507</c:v>
                </c:pt>
                <c:pt idx="334">
                  <c:v>39500</c:v>
                </c:pt>
                <c:pt idx="335">
                  <c:v>39493</c:v>
                </c:pt>
                <c:pt idx="336">
                  <c:v>39486</c:v>
                </c:pt>
                <c:pt idx="337">
                  <c:v>39479</c:v>
                </c:pt>
                <c:pt idx="338">
                  <c:v>39472</c:v>
                </c:pt>
                <c:pt idx="339">
                  <c:v>39465</c:v>
                </c:pt>
                <c:pt idx="340">
                  <c:v>39458</c:v>
                </c:pt>
                <c:pt idx="341">
                  <c:v>39451</c:v>
                </c:pt>
                <c:pt idx="342">
                  <c:v>39444</c:v>
                </c:pt>
                <c:pt idx="343">
                  <c:v>39437</c:v>
                </c:pt>
                <c:pt idx="344">
                  <c:v>39430</c:v>
                </c:pt>
                <c:pt idx="345">
                  <c:v>39423</c:v>
                </c:pt>
                <c:pt idx="346">
                  <c:v>39416</c:v>
                </c:pt>
                <c:pt idx="347">
                  <c:v>39409</c:v>
                </c:pt>
                <c:pt idx="348">
                  <c:v>39402</c:v>
                </c:pt>
                <c:pt idx="349">
                  <c:v>39395</c:v>
                </c:pt>
                <c:pt idx="350">
                  <c:v>39388</c:v>
                </c:pt>
                <c:pt idx="351">
                  <c:v>39381</c:v>
                </c:pt>
                <c:pt idx="352">
                  <c:v>39374</c:v>
                </c:pt>
                <c:pt idx="353">
                  <c:v>39367</c:v>
                </c:pt>
                <c:pt idx="354">
                  <c:v>39360</c:v>
                </c:pt>
                <c:pt idx="355">
                  <c:v>39353</c:v>
                </c:pt>
                <c:pt idx="356">
                  <c:v>39346</c:v>
                </c:pt>
                <c:pt idx="357">
                  <c:v>39339</c:v>
                </c:pt>
                <c:pt idx="358">
                  <c:v>39332</c:v>
                </c:pt>
                <c:pt idx="359">
                  <c:v>39325</c:v>
                </c:pt>
                <c:pt idx="360">
                  <c:v>39318</c:v>
                </c:pt>
                <c:pt idx="361">
                  <c:v>39311</c:v>
                </c:pt>
                <c:pt idx="362">
                  <c:v>39304</c:v>
                </c:pt>
                <c:pt idx="363">
                  <c:v>39297</c:v>
                </c:pt>
                <c:pt idx="364">
                  <c:v>39290</c:v>
                </c:pt>
                <c:pt idx="365">
                  <c:v>39283</c:v>
                </c:pt>
                <c:pt idx="366">
                  <c:v>39276</c:v>
                </c:pt>
                <c:pt idx="367">
                  <c:v>39269</c:v>
                </c:pt>
                <c:pt idx="368">
                  <c:v>39262</c:v>
                </c:pt>
                <c:pt idx="369">
                  <c:v>39255</c:v>
                </c:pt>
                <c:pt idx="370">
                  <c:v>39248</c:v>
                </c:pt>
                <c:pt idx="371">
                  <c:v>39241</c:v>
                </c:pt>
                <c:pt idx="372">
                  <c:v>39234</c:v>
                </c:pt>
                <c:pt idx="373">
                  <c:v>39227</c:v>
                </c:pt>
                <c:pt idx="374">
                  <c:v>39220</c:v>
                </c:pt>
                <c:pt idx="375">
                  <c:v>39213</c:v>
                </c:pt>
                <c:pt idx="376">
                  <c:v>39206</c:v>
                </c:pt>
                <c:pt idx="377">
                  <c:v>39199</c:v>
                </c:pt>
                <c:pt idx="378">
                  <c:v>39192</c:v>
                </c:pt>
                <c:pt idx="379">
                  <c:v>39185</c:v>
                </c:pt>
                <c:pt idx="380">
                  <c:v>39178</c:v>
                </c:pt>
                <c:pt idx="381">
                  <c:v>39171</c:v>
                </c:pt>
                <c:pt idx="382">
                  <c:v>39164</c:v>
                </c:pt>
                <c:pt idx="383">
                  <c:v>39157</c:v>
                </c:pt>
                <c:pt idx="384">
                  <c:v>39150</c:v>
                </c:pt>
                <c:pt idx="385">
                  <c:v>39143</c:v>
                </c:pt>
                <c:pt idx="386">
                  <c:v>39136</c:v>
                </c:pt>
                <c:pt idx="387">
                  <c:v>39129</c:v>
                </c:pt>
                <c:pt idx="388">
                  <c:v>39122</c:v>
                </c:pt>
                <c:pt idx="389">
                  <c:v>39115</c:v>
                </c:pt>
                <c:pt idx="390">
                  <c:v>39108</c:v>
                </c:pt>
                <c:pt idx="391">
                  <c:v>39101</c:v>
                </c:pt>
                <c:pt idx="392">
                  <c:v>39094</c:v>
                </c:pt>
                <c:pt idx="393">
                  <c:v>39087</c:v>
                </c:pt>
                <c:pt idx="394">
                  <c:v>39080</c:v>
                </c:pt>
                <c:pt idx="395">
                  <c:v>39073</c:v>
                </c:pt>
                <c:pt idx="396">
                  <c:v>39066</c:v>
                </c:pt>
                <c:pt idx="397">
                  <c:v>39059</c:v>
                </c:pt>
                <c:pt idx="398">
                  <c:v>39052</c:v>
                </c:pt>
                <c:pt idx="399">
                  <c:v>39045</c:v>
                </c:pt>
                <c:pt idx="400">
                  <c:v>39038</c:v>
                </c:pt>
                <c:pt idx="401">
                  <c:v>39031</c:v>
                </c:pt>
                <c:pt idx="402">
                  <c:v>39024</c:v>
                </c:pt>
                <c:pt idx="403">
                  <c:v>39017</c:v>
                </c:pt>
                <c:pt idx="404">
                  <c:v>39010</c:v>
                </c:pt>
                <c:pt idx="405">
                  <c:v>39003</c:v>
                </c:pt>
                <c:pt idx="406">
                  <c:v>38996</c:v>
                </c:pt>
                <c:pt idx="407">
                  <c:v>38989</c:v>
                </c:pt>
                <c:pt idx="408">
                  <c:v>38982</c:v>
                </c:pt>
                <c:pt idx="409">
                  <c:v>38975</c:v>
                </c:pt>
                <c:pt idx="410">
                  <c:v>38968</c:v>
                </c:pt>
                <c:pt idx="411">
                  <c:v>38961</c:v>
                </c:pt>
                <c:pt idx="412">
                  <c:v>38954</c:v>
                </c:pt>
                <c:pt idx="413">
                  <c:v>38947</c:v>
                </c:pt>
                <c:pt idx="414">
                  <c:v>38940</c:v>
                </c:pt>
                <c:pt idx="415">
                  <c:v>38933</c:v>
                </c:pt>
                <c:pt idx="416">
                  <c:v>38926</c:v>
                </c:pt>
                <c:pt idx="417">
                  <c:v>38919</c:v>
                </c:pt>
                <c:pt idx="418">
                  <c:v>38912</c:v>
                </c:pt>
                <c:pt idx="419">
                  <c:v>38905</c:v>
                </c:pt>
                <c:pt idx="420">
                  <c:v>38898</c:v>
                </c:pt>
                <c:pt idx="421">
                  <c:v>38891</c:v>
                </c:pt>
                <c:pt idx="422">
                  <c:v>38884</c:v>
                </c:pt>
                <c:pt idx="423">
                  <c:v>38877</c:v>
                </c:pt>
                <c:pt idx="424">
                  <c:v>38870</c:v>
                </c:pt>
                <c:pt idx="425">
                  <c:v>38863</c:v>
                </c:pt>
                <c:pt idx="426">
                  <c:v>38856</c:v>
                </c:pt>
                <c:pt idx="427">
                  <c:v>38849</c:v>
                </c:pt>
                <c:pt idx="428">
                  <c:v>38842</c:v>
                </c:pt>
                <c:pt idx="429">
                  <c:v>38835</c:v>
                </c:pt>
                <c:pt idx="430">
                  <c:v>38828</c:v>
                </c:pt>
                <c:pt idx="431">
                  <c:v>38821</c:v>
                </c:pt>
                <c:pt idx="432">
                  <c:v>38814</c:v>
                </c:pt>
                <c:pt idx="433">
                  <c:v>38807</c:v>
                </c:pt>
                <c:pt idx="434">
                  <c:v>38800</c:v>
                </c:pt>
                <c:pt idx="435">
                  <c:v>38793</c:v>
                </c:pt>
                <c:pt idx="436">
                  <c:v>38786</c:v>
                </c:pt>
                <c:pt idx="437">
                  <c:v>38779</c:v>
                </c:pt>
                <c:pt idx="438">
                  <c:v>38772</c:v>
                </c:pt>
                <c:pt idx="439">
                  <c:v>38765</c:v>
                </c:pt>
                <c:pt idx="440">
                  <c:v>38758</c:v>
                </c:pt>
                <c:pt idx="441">
                  <c:v>38751</c:v>
                </c:pt>
                <c:pt idx="442">
                  <c:v>38744</c:v>
                </c:pt>
                <c:pt idx="443">
                  <c:v>38737</c:v>
                </c:pt>
                <c:pt idx="444">
                  <c:v>38730</c:v>
                </c:pt>
                <c:pt idx="445">
                  <c:v>38723</c:v>
                </c:pt>
                <c:pt idx="446">
                  <c:v>38716</c:v>
                </c:pt>
                <c:pt idx="447">
                  <c:v>38709</c:v>
                </c:pt>
                <c:pt idx="448">
                  <c:v>38702</c:v>
                </c:pt>
                <c:pt idx="449">
                  <c:v>38695</c:v>
                </c:pt>
                <c:pt idx="450">
                  <c:v>38688</c:v>
                </c:pt>
                <c:pt idx="451">
                  <c:v>38681</c:v>
                </c:pt>
                <c:pt idx="452">
                  <c:v>38674</c:v>
                </c:pt>
                <c:pt idx="453">
                  <c:v>38667</c:v>
                </c:pt>
                <c:pt idx="454">
                  <c:v>38660</c:v>
                </c:pt>
                <c:pt idx="455">
                  <c:v>38653</c:v>
                </c:pt>
                <c:pt idx="456">
                  <c:v>38646</c:v>
                </c:pt>
                <c:pt idx="457">
                  <c:v>38639</c:v>
                </c:pt>
                <c:pt idx="458">
                  <c:v>38632</c:v>
                </c:pt>
              </c:numCache>
            </c:numRef>
          </c:xVal>
          <c:yVal>
            <c:numRef>
              <c:f>'ImpicitFRA-MarketFRA (slide 31)'!$Z$6:$Z$464</c:f>
              <c:numCache>
                <c:formatCode>0.0000</c:formatCode>
                <c:ptCount val="459"/>
                <c:pt idx="0">
                  <c:v>0.30300000300000002</c:v>
                </c:pt>
                <c:pt idx="1">
                  <c:v>0.30500000700000002</c:v>
                </c:pt>
                <c:pt idx="2">
                  <c:v>0.30300000300000002</c:v>
                </c:pt>
                <c:pt idx="3">
                  <c:v>0.30300000300000002</c:v>
                </c:pt>
                <c:pt idx="4">
                  <c:v>0.305999994</c:v>
                </c:pt>
                <c:pt idx="5">
                  <c:v>0.32600000499999998</c:v>
                </c:pt>
                <c:pt idx="6">
                  <c:v>0.35699999300000002</c:v>
                </c:pt>
                <c:pt idx="7">
                  <c:v>0.39700001499999998</c:v>
                </c:pt>
                <c:pt idx="8">
                  <c:v>0.40599998799999998</c:v>
                </c:pt>
                <c:pt idx="9">
                  <c:v>0.40999999599999998</c:v>
                </c:pt>
                <c:pt idx="10">
                  <c:v>0.430999994</c:v>
                </c:pt>
                <c:pt idx="11">
                  <c:v>0.437000006</c:v>
                </c:pt>
                <c:pt idx="12">
                  <c:v>0.44299998899999998</c:v>
                </c:pt>
                <c:pt idx="13">
                  <c:v>0.42599999900000002</c:v>
                </c:pt>
                <c:pt idx="14">
                  <c:v>0.42800000300000002</c:v>
                </c:pt>
                <c:pt idx="15">
                  <c:v>0.426999986</c:v>
                </c:pt>
                <c:pt idx="16">
                  <c:v>0.414000005</c:v>
                </c:pt>
                <c:pt idx="17">
                  <c:v>0.42</c:v>
                </c:pt>
                <c:pt idx="18">
                  <c:v>0.40200000000000002</c:v>
                </c:pt>
                <c:pt idx="19">
                  <c:v>0.39800000000000002</c:v>
                </c:pt>
                <c:pt idx="20">
                  <c:v>0.38400000000000001</c:v>
                </c:pt>
                <c:pt idx="21">
                  <c:v>0.38400000000000001</c:v>
                </c:pt>
                <c:pt idx="22">
                  <c:v>0.38600000000000001</c:v>
                </c:pt>
                <c:pt idx="23">
                  <c:v>0.39100000000000001</c:v>
                </c:pt>
                <c:pt idx="24">
                  <c:v>0.39600000000000002</c:v>
                </c:pt>
                <c:pt idx="25">
                  <c:v>0.40100000000000002</c:v>
                </c:pt>
                <c:pt idx="26">
                  <c:v>0.40799999999999997</c:v>
                </c:pt>
                <c:pt idx="27">
                  <c:v>0.39</c:v>
                </c:pt>
                <c:pt idx="28">
                  <c:v>0.38100000000000001</c:v>
                </c:pt>
                <c:pt idx="29">
                  <c:v>0.39200000000000002</c:v>
                </c:pt>
                <c:pt idx="30">
                  <c:v>0.38800000000000001</c:v>
                </c:pt>
                <c:pt idx="31">
                  <c:v>0.38</c:v>
                </c:pt>
                <c:pt idx="32">
                  <c:v>0.34499999999999997</c:v>
                </c:pt>
                <c:pt idx="33">
                  <c:v>0.33</c:v>
                </c:pt>
                <c:pt idx="34">
                  <c:v>0.32100000000000001</c:v>
                </c:pt>
                <c:pt idx="35">
                  <c:v>0.318</c:v>
                </c:pt>
                <c:pt idx="36">
                  <c:v>0.32400000000000001</c:v>
                </c:pt>
                <c:pt idx="37">
                  <c:v>0.34100000000000003</c:v>
                </c:pt>
                <c:pt idx="38">
                  <c:v>0.34499999999999997</c:v>
                </c:pt>
                <c:pt idx="39">
                  <c:v>0.33900000000000002</c:v>
                </c:pt>
                <c:pt idx="40">
                  <c:v>0.34</c:v>
                </c:pt>
                <c:pt idx="41">
                  <c:v>0.33800000000000002</c:v>
                </c:pt>
                <c:pt idx="42">
                  <c:v>0.33800000000000002</c:v>
                </c:pt>
                <c:pt idx="43">
                  <c:v>0.33500000000000002</c:v>
                </c:pt>
                <c:pt idx="44">
                  <c:v>0.34200000000000003</c:v>
                </c:pt>
                <c:pt idx="45">
                  <c:v>0.34399999999999997</c:v>
                </c:pt>
                <c:pt idx="46">
                  <c:v>0.34300000000000003</c:v>
                </c:pt>
                <c:pt idx="47">
                  <c:v>0.34399999999999997</c:v>
                </c:pt>
                <c:pt idx="48">
                  <c:v>0.34200000000000003</c:v>
                </c:pt>
                <c:pt idx="49">
                  <c:v>0.34100000000000003</c:v>
                </c:pt>
                <c:pt idx="50">
                  <c:v>0.34100000000000003</c:v>
                </c:pt>
                <c:pt idx="51">
                  <c:v>0.34300000000000003</c:v>
                </c:pt>
                <c:pt idx="52">
                  <c:v>0.33</c:v>
                </c:pt>
                <c:pt idx="53">
                  <c:v>0.33100000000000002</c:v>
                </c:pt>
                <c:pt idx="54">
                  <c:v>0.33</c:v>
                </c:pt>
                <c:pt idx="55">
                  <c:v>0.33500000000000002</c:v>
                </c:pt>
                <c:pt idx="56">
                  <c:v>0.33300000000000002</c:v>
                </c:pt>
                <c:pt idx="57">
                  <c:v>0.31900000000000001</c:v>
                </c:pt>
                <c:pt idx="58">
                  <c:v>0.308</c:v>
                </c:pt>
                <c:pt idx="59">
                  <c:v>0.29799999999999999</c:v>
                </c:pt>
                <c:pt idx="60">
                  <c:v>0.29399999999999998</c:v>
                </c:pt>
                <c:pt idx="61">
                  <c:v>0.29699999999999999</c:v>
                </c:pt>
                <c:pt idx="62">
                  <c:v>0.30299999999999999</c:v>
                </c:pt>
                <c:pt idx="63">
                  <c:v>0.30199999999999999</c:v>
                </c:pt>
                <c:pt idx="64">
                  <c:v>0.318</c:v>
                </c:pt>
                <c:pt idx="65">
                  <c:v>0.32200000000000001</c:v>
                </c:pt>
                <c:pt idx="66">
                  <c:v>0.32700000000000001</c:v>
                </c:pt>
                <c:pt idx="67">
                  <c:v>0.32600000000000001</c:v>
                </c:pt>
                <c:pt idx="68">
                  <c:v>0.33500000000000002</c:v>
                </c:pt>
                <c:pt idx="69">
                  <c:v>0.33900000000000002</c:v>
                </c:pt>
                <c:pt idx="70">
                  <c:v>0.32600000000000001</c:v>
                </c:pt>
                <c:pt idx="71">
                  <c:v>0.32400000000000001</c:v>
                </c:pt>
                <c:pt idx="72">
                  <c:v>0.32800000000000001</c:v>
                </c:pt>
                <c:pt idx="73">
                  <c:v>0.35199999999999998</c:v>
                </c:pt>
                <c:pt idx="74">
                  <c:v>0.36299999999999999</c:v>
                </c:pt>
                <c:pt idx="75">
                  <c:v>0.372</c:v>
                </c:pt>
                <c:pt idx="76">
                  <c:v>0.38</c:v>
                </c:pt>
                <c:pt idx="77">
                  <c:v>0.35599999999999998</c:v>
                </c:pt>
                <c:pt idx="78">
                  <c:v>0.35099999999999998</c:v>
                </c:pt>
                <c:pt idx="79">
                  <c:v>0.33100000000000002</c:v>
                </c:pt>
                <c:pt idx="80">
                  <c:v>0.32400000000000001</c:v>
                </c:pt>
                <c:pt idx="81">
                  <c:v>0.32</c:v>
                </c:pt>
                <c:pt idx="82">
                  <c:v>0.318</c:v>
                </c:pt>
                <c:pt idx="83">
                  <c:v>0.316</c:v>
                </c:pt>
                <c:pt idx="84">
                  <c:v>0.33</c:v>
                </c:pt>
                <c:pt idx="85">
                  <c:v>0.34399999999999997</c:v>
                </c:pt>
                <c:pt idx="86">
                  <c:v>0.35099999999999998</c:v>
                </c:pt>
                <c:pt idx="87">
                  <c:v>0.35599999999999998</c:v>
                </c:pt>
                <c:pt idx="88">
                  <c:v>0.36599999999999999</c:v>
                </c:pt>
                <c:pt idx="89">
                  <c:v>0.38500000000000001</c:v>
                </c:pt>
                <c:pt idx="90">
                  <c:v>0.39600000000000002</c:v>
                </c:pt>
                <c:pt idx="91">
                  <c:v>0.40500000000000003</c:v>
                </c:pt>
                <c:pt idx="92">
                  <c:v>0.41499999999999998</c:v>
                </c:pt>
                <c:pt idx="93">
                  <c:v>0.42499999999999999</c:v>
                </c:pt>
                <c:pt idx="94">
                  <c:v>0.437</c:v>
                </c:pt>
                <c:pt idx="95">
                  <c:v>0.45700000000000002</c:v>
                </c:pt>
                <c:pt idx="96">
                  <c:v>0.48699999999999999</c:v>
                </c:pt>
                <c:pt idx="97">
                  <c:v>0.51500000000000001</c:v>
                </c:pt>
                <c:pt idx="98">
                  <c:v>0.53700000000000003</c:v>
                </c:pt>
                <c:pt idx="99">
                  <c:v>0.56399999999999995</c:v>
                </c:pt>
                <c:pt idx="100">
                  <c:v>0.60699999999999998</c:v>
                </c:pt>
                <c:pt idx="101">
                  <c:v>0.63100000000000001</c:v>
                </c:pt>
                <c:pt idx="102">
                  <c:v>0.65900000000000003</c:v>
                </c:pt>
                <c:pt idx="103">
                  <c:v>0.69799999999999995</c:v>
                </c:pt>
                <c:pt idx="104">
                  <c:v>0.73499999999999999</c:v>
                </c:pt>
                <c:pt idx="105">
                  <c:v>0.76700000000000002</c:v>
                </c:pt>
                <c:pt idx="106">
                  <c:v>0.83099999999999996</c:v>
                </c:pt>
                <c:pt idx="107">
                  <c:v>0.93</c:v>
                </c:pt>
                <c:pt idx="108">
                  <c:v>0.92800000000000005</c:v>
                </c:pt>
                <c:pt idx="109">
                  <c:v>0.93899999999999995</c:v>
                </c:pt>
                <c:pt idx="110">
                  <c:v>0.93899999999999995</c:v>
                </c:pt>
                <c:pt idx="111">
                  <c:v>0.94299999999999995</c:v>
                </c:pt>
                <c:pt idx="112">
                  <c:v>0.95599999999999996</c:v>
                </c:pt>
                <c:pt idx="113">
                  <c:v>0.97199999999999998</c:v>
                </c:pt>
                <c:pt idx="114">
                  <c:v>0.97699999999999998</c:v>
                </c:pt>
                <c:pt idx="115">
                  <c:v>0.98499999999999999</c:v>
                </c:pt>
                <c:pt idx="116">
                  <c:v>1.0069999999999999</c:v>
                </c:pt>
                <c:pt idx="117">
                  <c:v>1.0289999999999999</c:v>
                </c:pt>
                <c:pt idx="118">
                  <c:v>1.048</c:v>
                </c:pt>
                <c:pt idx="119">
                  <c:v>1.0640000000000001</c:v>
                </c:pt>
                <c:pt idx="120">
                  <c:v>1.0780000000000001</c:v>
                </c:pt>
                <c:pt idx="121">
                  <c:v>1.1120000000000001</c:v>
                </c:pt>
                <c:pt idx="122">
                  <c:v>1.1579999999999999</c:v>
                </c:pt>
                <c:pt idx="123">
                  <c:v>1.2030000000000001</c:v>
                </c:pt>
                <c:pt idx="124">
                  <c:v>1.254</c:v>
                </c:pt>
                <c:pt idx="125">
                  <c:v>1.3009999999999999</c:v>
                </c:pt>
                <c:pt idx="126">
                  <c:v>1.3340000000000001</c:v>
                </c:pt>
                <c:pt idx="127">
                  <c:v>1.365</c:v>
                </c:pt>
                <c:pt idx="128">
                  <c:v>1.3959999999999999</c:v>
                </c:pt>
                <c:pt idx="129">
                  <c:v>1.4330000000000001</c:v>
                </c:pt>
                <c:pt idx="130">
                  <c:v>1.4710000000000001</c:v>
                </c:pt>
                <c:pt idx="131">
                  <c:v>1.514</c:v>
                </c:pt>
                <c:pt idx="132">
                  <c:v>1.56</c:v>
                </c:pt>
                <c:pt idx="133">
                  <c:v>1.617</c:v>
                </c:pt>
                <c:pt idx="134">
                  <c:v>1.6579999999999999</c:v>
                </c:pt>
                <c:pt idx="135">
                  <c:v>1.667</c:v>
                </c:pt>
                <c:pt idx="136">
                  <c:v>1.675</c:v>
                </c:pt>
                <c:pt idx="137">
                  <c:v>1.6990000000000001</c:v>
                </c:pt>
                <c:pt idx="138">
                  <c:v>1.7050000000000001</c:v>
                </c:pt>
                <c:pt idx="139">
                  <c:v>1.694</c:v>
                </c:pt>
                <c:pt idx="140">
                  <c:v>1.6879999999999999</c:v>
                </c:pt>
                <c:pt idx="141">
                  <c:v>1.7010000000000001</c:v>
                </c:pt>
                <c:pt idx="142">
                  <c:v>1.7929999999999999</c:v>
                </c:pt>
                <c:pt idx="143">
                  <c:v>1.7849999999999999</c:v>
                </c:pt>
                <c:pt idx="144">
                  <c:v>1.7769999999999999</c:v>
                </c:pt>
                <c:pt idx="145">
                  <c:v>1.7649999999999999</c:v>
                </c:pt>
                <c:pt idx="146">
                  <c:v>1.7529999999999999</c:v>
                </c:pt>
                <c:pt idx="147">
                  <c:v>1.7350000000000001</c:v>
                </c:pt>
                <c:pt idx="148">
                  <c:v>1.736</c:v>
                </c:pt>
                <c:pt idx="149">
                  <c:v>1.728</c:v>
                </c:pt>
                <c:pt idx="150">
                  <c:v>1.744</c:v>
                </c:pt>
                <c:pt idx="151">
                  <c:v>1.744</c:v>
                </c:pt>
                <c:pt idx="152">
                  <c:v>1.73</c:v>
                </c:pt>
                <c:pt idx="153">
                  <c:v>1.73</c:v>
                </c:pt>
                <c:pt idx="154">
                  <c:v>1.764</c:v>
                </c:pt>
                <c:pt idx="155">
                  <c:v>1.821</c:v>
                </c:pt>
                <c:pt idx="156">
                  <c:v>1.8240000000000001</c:v>
                </c:pt>
                <c:pt idx="157">
                  <c:v>1.8140000000000001</c:v>
                </c:pt>
                <c:pt idx="158">
                  <c:v>1.831</c:v>
                </c:pt>
                <c:pt idx="159">
                  <c:v>1.7969999999999999</c:v>
                </c:pt>
                <c:pt idx="160">
                  <c:v>1.7689999999999999</c:v>
                </c:pt>
                <c:pt idx="161">
                  <c:v>1.7589999999999999</c:v>
                </c:pt>
                <c:pt idx="162">
                  <c:v>1.7390000000000001</c:v>
                </c:pt>
                <c:pt idx="163">
                  <c:v>1.716</c:v>
                </c:pt>
                <c:pt idx="164">
                  <c:v>1.708</c:v>
                </c:pt>
                <c:pt idx="165">
                  <c:v>1.72</c:v>
                </c:pt>
                <c:pt idx="166">
                  <c:v>1.7030000000000001</c:v>
                </c:pt>
                <c:pt idx="167">
                  <c:v>1.7030000000000001</c:v>
                </c:pt>
                <c:pt idx="168">
                  <c:v>1.675</c:v>
                </c:pt>
                <c:pt idx="169">
                  <c:v>1.655</c:v>
                </c:pt>
                <c:pt idx="170">
                  <c:v>1.631</c:v>
                </c:pt>
                <c:pt idx="171">
                  <c:v>1.599</c:v>
                </c:pt>
                <c:pt idx="172">
                  <c:v>1.556</c:v>
                </c:pt>
                <c:pt idx="173">
                  <c:v>1.5129999999999999</c:v>
                </c:pt>
                <c:pt idx="174">
                  <c:v>1.4790000000000001</c:v>
                </c:pt>
                <c:pt idx="175">
                  <c:v>1.4890000000000001</c:v>
                </c:pt>
                <c:pt idx="176">
                  <c:v>1.4750000000000001</c:v>
                </c:pt>
                <c:pt idx="177">
                  <c:v>1.377</c:v>
                </c:pt>
                <c:pt idx="178">
                  <c:v>1.3480000000000001</c:v>
                </c:pt>
                <c:pt idx="179">
                  <c:v>1.355</c:v>
                </c:pt>
                <c:pt idx="180">
                  <c:v>1.341</c:v>
                </c:pt>
                <c:pt idx="181">
                  <c:v>1.3069999999999999</c:v>
                </c:pt>
                <c:pt idx="182">
                  <c:v>1.27</c:v>
                </c:pt>
                <c:pt idx="183">
                  <c:v>1.244</c:v>
                </c:pt>
                <c:pt idx="184">
                  <c:v>1.2230000000000001</c:v>
                </c:pt>
                <c:pt idx="185">
                  <c:v>1.2270000000000001</c:v>
                </c:pt>
                <c:pt idx="186">
                  <c:v>1.2430000000000001</c:v>
                </c:pt>
                <c:pt idx="187">
                  <c:v>1.254</c:v>
                </c:pt>
                <c:pt idx="188">
                  <c:v>1.2569999999999999</c:v>
                </c:pt>
                <c:pt idx="189">
                  <c:v>1.256</c:v>
                </c:pt>
                <c:pt idx="190">
                  <c:v>1.26</c:v>
                </c:pt>
                <c:pt idx="191">
                  <c:v>1.266</c:v>
                </c:pt>
                <c:pt idx="192">
                  <c:v>1.276</c:v>
                </c:pt>
                <c:pt idx="193">
                  <c:v>1.2729999999999999</c:v>
                </c:pt>
                <c:pt idx="194">
                  <c:v>1.2689999999999999</c:v>
                </c:pt>
                <c:pt idx="195">
                  <c:v>1.25</c:v>
                </c:pt>
                <c:pt idx="196">
                  <c:v>1.216</c:v>
                </c:pt>
                <c:pt idx="197">
                  <c:v>1.2010000000000001</c:v>
                </c:pt>
                <c:pt idx="198">
                  <c:v>1.1839999999999999</c:v>
                </c:pt>
                <c:pt idx="199">
                  <c:v>1.137</c:v>
                </c:pt>
                <c:pt idx="200">
                  <c:v>1.141</c:v>
                </c:pt>
                <c:pt idx="201">
                  <c:v>1.135</c:v>
                </c:pt>
                <c:pt idx="202">
                  <c:v>1.1339999999999999</c:v>
                </c:pt>
                <c:pt idx="203">
                  <c:v>1.139</c:v>
                </c:pt>
                <c:pt idx="204">
                  <c:v>1.145</c:v>
                </c:pt>
                <c:pt idx="205">
                  <c:v>1.153</c:v>
                </c:pt>
                <c:pt idx="206">
                  <c:v>1.1539999999999999</c:v>
                </c:pt>
                <c:pt idx="207">
                  <c:v>1.145</c:v>
                </c:pt>
                <c:pt idx="208">
                  <c:v>1.133</c:v>
                </c:pt>
                <c:pt idx="209">
                  <c:v>1.1140000000000001</c:v>
                </c:pt>
                <c:pt idx="210">
                  <c:v>1.081</c:v>
                </c:pt>
                <c:pt idx="211">
                  <c:v>1.06</c:v>
                </c:pt>
                <c:pt idx="212">
                  <c:v>1.03</c:v>
                </c:pt>
                <c:pt idx="213">
                  <c:v>1.0149999999999999</c:v>
                </c:pt>
                <c:pt idx="214">
                  <c:v>1.0029999999999999</c:v>
                </c:pt>
                <c:pt idx="215">
                  <c:v>0.997</c:v>
                </c:pt>
                <c:pt idx="216">
                  <c:v>0.98799999999999999</c:v>
                </c:pt>
                <c:pt idx="217">
                  <c:v>0.98699999999999999</c:v>
                </c:pt>
                <c:pt idx="218">
                  <c:v>0.97899999999999998</c:v>
                </c:pt>
                <c:pt idx="219">
                  <c:v>0.98399999999999999</c:v>
                </c:pt>
                <c:pt idx="220">
                  <c:v>0.96799999999999997</c:v>
                </c:pt>
                <c:pt idx="221">
                  <c:v>0.95699999999999996</c:v>
                </c:pt>
                <c:pt idx="222">
                  <c:v>0.95399999999999996</c:v>
                </c:pt>
                <c:pt idx="223">
                  <c:v>0.95199999999999996</c:v>
                </c:pt>
                <c:pt idx="224">
                  <c:v>0.94499999999999995</c:v>
                </c:pt>
                <c:pt idx="225">
                  <c:v>0.94699999999999995</c:v>
                </c:pt>
                <c:pt idx="226">
                  <c:v>0.95099999999999996</c:v>
                </c:pt>
                <c:pt idx="227">
                  <c:v>0.95799999999999996</c:v>
                </c:pt>
                <c:pt idx="228">
                  <c:v>0.95599999999999996</c:v>
                </c:pt>
                <c:pt idx="229">
                  <c:v>0.95799999999999996</c:v>
                </c:pt>
                <c:pt idx="230">
                  <c:v>0.96499999999999997</c:v>
                </c:pt>
                <c:pt idx="231">
                  <c:v>0.96699999999999997</c:v>
                </c:pt>
                <c:pt idx="232">
                  <c:v>0.96499999999999997</c:v>
                </c:pt>
                <c:pt idx="233">
                  <c:v>0.96599999999999997</c:v>
                </c:pt>
                <c:pt idx="234">
                  <c:v>0.96599999999999997</c:v>
                </c:pt>
                <c:pt idx="235">
                  <c:v>0.97699999999999998</c:v>
                </c:pt>
                <c:pt idx="236">
                  <c:v>0.98599999999999999</c:v>
                </c:pt>
                <c:pt idx="237">
                  <c:v>0.99399999999999999</c:v>
                </c:pt>
                <c:pt idx="238">
                  <c:v>0.99099999999999999</c:v>
                </c:pt>
                <c:pt idx="239">
                  <c:v>0.995</c:v>
                </c:pt>
                <c:pt idx="240">
                  <c:v>0.996</c:v>
                </c:pt>
                <c:pt idx="241">
                  <c:v>0.996</c:v>
                </c:pt>
                <c:pt idx="242">
                  <c:v>0.99299999999999999</c:v>
                </c:pt>
                <c:pt idx="243">
                  <c:v>0.98699999999999999</c:v>
                </c:pt>
                <c:pt idx="244">
                  <c:v>0.98899999999999999</c:v>
                </c:pt>
                <c:pt idx="245">
                  <c:v>0.997</c:v>
                </c:pt>
                <c:pt idx="246">
                  <c:v>1.004</c:v>
                </c:pt>
                <c:pt idx="247">
                  <c:v>1.0189999999999999</c:v>
                </c:pt>
                <c:pt idx="248">
                  <c:v>1.022</c:v>
                </c:pt>
                <c:pt idx="249">
                  <c:v>1.0209999999999999</c:v>
                </c:pt>
                <c:pt idx="250">
                  <c:v>1.016</c:v>
                </c:pt>
                <c:pt idx="251">
                  <c:v>1.02</c:v>
                </c:pt>
                <c:pt idx="252">
                  <c:v>1.0349999999999999</c:v>
                </c:pt>
                <c:pt idx="253">
                  <c:v>1.04</c:v>
                </c:pt>
                <c:pt idx="254">
                  <c:v>1.069</c:v>
                </c:pt>
                <c:pt idx="255">
                  <c:v>1.0880000000000001</c:v>
                </c:pt>
                <c:pt idx="256">
                  <c:v>1.107</c:v>
                </c:pt>
                <c:pt idx="257">
                  <c:v>1.1200000000000001</c:v>
                </c:pt>
                <c:pt idx="258">
                  <c:v>1.131</c:v>
                </c:pt>
                <c:pt idx="259">
                  <c:v>1.1419999999999999</c:v>
                </c:pt>
                <c:pt idx="260">
                  <c:v>1.17</c:v>
                </c:pt>
                <c:pt idx="261">
                  <c:v>1.202</c:v>
                </c:pt>
                <c:pt idx="262">
                  <c:v>1.236</c:v>
                </c:pt>
                <c:pt idx="263">
                  <c:v>1.2769999999999999</c:v>
                </c:pt>
                <c:pt idx="264">
                  <c:v>1.3340000000000001</c:v>
                </c:pt>
                <c:pt idx="265">
                  <c:v>1.4379999999999999</c:v>
                </c:pt>
                <c:pt idx="266">
                  <c:v>1.478</c:v>
                </c:pt>
                <c:pt idx="267">
                  <c:v>1.468</c:v>
                </c:pt>
                <c:pt idx="268">
                  <c:v>1.4650000000000001</c:v>
                </c:pt>
                <c:pt idx="269">
                  <c:v>1.4570000000000001</c:v>
                </c:pt>
                <c:pt idx="270">
                  <c:v>1.4530000000000001</c:v>
                </c:pt>
                <c:pt idx="271">
                  <c:v>1.5069999999999999</c:v>
                </c:pt>
                <c:pt idx="272">
                  <c:v>1.5620000000000001</c:v>
                </c:pt>
                <c:pt idx="273">
                  <c:v>1.593</c:v>
                </c:pt>
                <c:pt idx="274">
                  <c:v>1.595</c:v>
                </c:pt>
                <c:pt idx="275">
                  <c:v>1.6180000000000001</c:v>
                </c:pt>
                <c:pt idx="276">
                  <c:v>1.653</c:v>
                </c:pt>
                <c:pt idx="277">
                  <c:v>1.6930000000000001</c:v>
                </c:pt>
                <c:pt idx="278">
                  <c:v>1.7230000000000001</c:v>
                </c:pt>
                <c:pt idx="279">
                  <c:v>1.78</c:v>
                </c:pt>
                <c:pt idx="280">
                  <c:v>1.8420000000000001</c:v>
                </c:pt>
                <c:pt idx="281">
                  <c:v>1.9330000000000001</c:v>
                </c:pt>
                <c:pt idx="282">
                  <c:v>1.976</c:v>
                </c:pt>
                <c:pt idx="283">
                  <c:v>2.0249999999999999</c:v>
                </c:pt>
                <c:pt idx="284">
                  <c:v>2.1080000000000001</c:v>
                </c:pt>
                <c:pt idx="285">
                  <c:v>2.1760000000000002</c:v>
                </c:pt>
                <c:pt idx="286">
                  <c:v>2.294</c:v>
                </c:pt>
                <c:pt idx="287">
                  <c:v>2.5310000000000001</c:v>
                </c:pt>
                <c:pt idx="288">
                  <c:v>2.7650000000000001</c:v>
                </c:pt>
                <c:pt idx="289">
                  <c:v>2.9449999999999998</c:v>
                </c:pt>
                <c:pt idx="290">
                  <c:v>3.0609999999999999</c:v>
                </c:pt>
                <c:pt idx="291">
                  <c:v>3.165</c:v>
                </c:pt>
                <c:pt idx="292">
                  <c:v>3.3690000000000002</c:v>
                </c:pt>
                <c:pt idx="293">
                  <c:v>3.6240000000000001</c:v>
                </c:pt>
                <c:pt idx="294">
                  <c:v>3.8969999999999998</c:v>
                </c:pt>
                <c:pt idx="295">
                  <c:v>4.0650000000000004</c:v>
                </c:pt>
                <c:pt idx="296">
                  <c:v>4.2919999999999998</c:v>
                </c:pt>
                <c:pt idx="297">
                  <c:v>4.5439999999999996</c:v>
                </c:pt>
                <c:pt idx="298">
                  <c:v>4.8040000000000003</c:v>
                </c:pt>
                <c:pt idx="299">
                  <c:v>4.9729999999999999</c:v>
                </c:pt>
                <c:pt idx="300">
                  <c:v>5.117</c:v>
                </c:pt>
                <c:pt idx="301">
                  <c:v>5.431</c:v>
                </c:pt>
                <c:pt idx="302">
                  <c:v>5.415</c:v>
                </c:pt>
                <c:pt idx="303">
                  <c:v>5.29</c:v>
                </c:pt>
                <c:pt idx="304">
                  <c:v>5.2350000000000003</c:v>
                </c:pt>
                <c:pt idx="305">
                  <c:v>5.1849999999999996</c:v>
                </c:pt>
                <c:pt idx="306">
                  <c:v>5.1710000000000003</c:v>
                </c:pt>
                <c:pt idx="307">
                  <c:v>5.1689999999999996</c:v>
                </c:pt>
                <c:pt idx="308">
                  <c:v>5.1619999999999999</c:v>
                </c:pt>
                <c:pt idx="309">
                  <c:v>5.1619999999999999</c:v>
                </c:pt>
                <c:pt idx="310">
                  <c:v>5.149</c:v>
                </c:pt>
                <c:pt idx="311">
                  <c:v>5.16</c:v>
                </c:pt>
                <c:pt idx="312">
                  <c:v>5.1479999999999997</c:v>
                </c:pt>
                <c:pt idx="313">
                  <c:v>5.1379999999999999</c:v>
                </c:pt>
                <c:pt idx="314">
                  <c:v>5.1449999999999996</c:v>
                </c:pt>
                <c:pt idx="315">
                  <c:v>5.1440000000000001</c:v>
                </c:pt>
                <c:pt idx="316">
                  <c:v>5.1280000000000001</c:v>
                </c:pt>
                <c:pt idx="317">
                  <c:v>5.1260000000000003</c:v>
                </c:pt>
                <c:pt idx="318">
                  <c:v>5.1319999999999997</c:v>
                </c:pt>
                <c:pt idx="319">
                  <c:v>5.1130000000000004</c:v>
                </c:pt>
                <c:pt idx="320">
                  <c:v>4.9279999999999999</c:v>
                </c:pt>
                <c:pt idx="321">
                  <c:v>4.915</c:v>
                </c:pt>
                <c:pt idx="322">
                  <c:v>4.9000000000000004</c:v>
                </c:pt>
                <c:pt idx="323">
                  <c:v>4.8719999999999999</c:v>
                </c:pt>
                <c:pt idx="324">
                  <c:v>4.8780000000000001</c:v>
                </c:pt>
                <c:pt idx="325">
                  <c:v>4.8810000000000002</c:v>
                </c:pt>
                <c:pt idx="326">
                  <c:v>4.798</c:v>
                </c:pt>
                <c:pt idx="327">
                  <c:v>4.7510000000000003</c:v>
                </c:pt>
                <c:pt idx="328">
                  <c:v>4.7450000000000001</c:v>
                </c:pt>
                <c:pt idx="329">
                  <c:v>4.7329999999999997</c:v>
                </c:pt>
                <c:pt idx="330">
                  <c:v>4.6749999999999998</c:v>
                </c:pt>
                <c:pt idx="331">
                  <c:v>4.6100000000000003</c:v>
                </c:pt>
                <c:pt idx="332">
                  <c:v>4.4939999999999998</c:v>
                </c:pt>
                <c:pt idx="333">
                  <c:v>4.383</c:v>
                </c:pt>
                <c:pt idx="334">
                  <c:v>4.3710000000000004</c:v>
                </c:pt>
                <c:pt idx="335">
                  <c:v>4.3499999999999996</c:v>
                </c:pt>
                <c:pt idx="336">
                  <c:v>4.2960000000000003</c:v>
                </c:pt>
                <c:pt idx="337">
                  <c:v>4.3559999999999999</c:v>
                </c:pt>
                <c:pt idx="338">
                  <c:v>4.3949999999999996</c:v>
                </c:pt>
                <c:pt idx="339">
                  <c:v>4.4240000000000004</c:v>
                </c:pt>
                <c:pt idx="340">
                  <c:v>4.6269999999999998</c:v>
                </c:pt>
                <c:pt idx="341">
                  <c:v>4.6609999999999996</c:v>
                </c:pt>
                <c:pt idx="342">
                  <c:v>4.7089999999999996</c:v>
                </c:pt>
                <c:pt idx="343">
                  <c:v>4.7809999999999997</c:v>
                </c:pt>
                <c:pt idx="344">
                  <c:v>4.91</c:v>
                </c:pt>
                <c:pt idx="345">
                  <c:v>4.8390000000000004</c:v>
                </c:pt>
                <c:pt idx="346">
                  <c:v>4.7510000000000003</c:v>
                </c:pt>
                <c:pt idx="347">
                  <c:v>4.6689999999999996</c:v>
                </c:pt>
                <c:pt idx="348">
                  <c:v>4.5919999999999996</c:v>
                </c:pt>
                <c:pt idx="349">
                  <c:v>4.58</c:v>
                </c:pt>
                <c:pt idx="350">
                  <c:v>4.6059999999999999</c:v>
                </c:pt>
                <c:pt idx="351">
                  <c:v>4.59</c:v>
                </c:pt>
                <c:pt idx="352">
                  <c:v>4.6340000000000003</c:v>
                </c:pt>
                <c:pt idx="353">
                  <c:v>4.6529999999999996</c:v>
                </c:pt>
                <c:pt idx="354">
                  <c:v>4.7249990000000004</c:v>
                </c:pt>
                <c:pt idx="355">
                  <c:v>4.7590000000000003</c:v>
                </c:pt>
                <c:pt idx="356">
                  <c:v>4.72</c:v>
                </c:pt>
                <c:pt idx="357">
                  <c:v>4.734</c:v>
                </c:pt>
                <c:pt idx="358">
                  <c:v>4.7629999999999999</c:v>
                </c:pt>
                <c:pt idx="359">
                  <c:v>4.7640000000000002</c:v>
                </c:pt>
                <c:pt idx="360">
                  <c:v>4.7569999999999997</c:v>
                </c:pt>
                <c:pt idx="361">
                  <c:v>4.6529999999999996</c:v>
                </c:pt>
                <c:pt idx="362">
                  <c:v>4.516</c:v>
                </c:pt>
                <c:pt idx="363">
                  <c:v>4.407</c:v>
                </c:pt>
                <c:pt idx="364">
                  <c:v>4.3730000000000002</c:v>
                </c:pt>
                <c:pt idx="365">
                  <c:v>4.3769999999999998</c:v>
                </c:pt>
                <c:pt idx="366">
                  <c:v>4.3639999999999999</c:v>
                </c:pt>
                <c:pt idx="367">
                  <c:v>4.3470000000000004</c:v>
                </c:pt>
                <c:pt idx="368">
                  <c:v>4.3150000000000004</c:v>
                </c:pt>
                <c:pt idx="369">
                  <c:v>4.298</c:v>
                </c:pt>
                <c:pt idx="370">
                  <c:v>4.2839999999999998</c:v>
                </c:pt>
                <c:pt idx="371">
                  <c:v>4.2690000000000001</c:v>
                </c:pt>
                <c:pt idx="372">
                  <c:v>4.258</c:v>
                </c:pt>
                <c:pt idx="373">
                  <c:v>4.2329999999999997</c:v>
                </c:pt>
                <c:pt idx="374">
                  <c:v>4.2130000000000001</c:v>
                </c:pt>
                <c:pt idx="375">
                  <c:v>4.16</c:v>
                </c:pt>
                <c:pt idx="376">
                  <c:v>4.1539999999999999</c:v>
                </c:pt>
                <c:pt idx="377">
                  <c:v>4.1319999999999997</c:v>
                </c:pt>
                <c:pt idx="378">
                  <c:v>4.1079999999999997</c:v>
                </c:pt>
                <c:pt idx="379">
                  <c:v>4.0970000000000004</c:v>
                </c:pt>
                <c:pt idx="380">
                  <c:v>4.0709999999999997</c:v>
                </c:pt>
                <c:pt idx="381">
                  <c:v>4.0430000000000001</c:v>
                </c:pt>
                <c:pt idx="382">
                  <c:v>4.0140000000000002</c:v>
                </c:pt>
                <c:pt idx="383">
                  <c:v>4.0039999999999996</c:v>
                </c:pt>
                <c:pt idx="384">
                  <c:v>3.9860000000000002</c:v>
                </c:pt>
                <c:pt idx="385">
                  <c:v>3.9540000000000002</c:v>
                </c:pt>
                <c:pt idx="386">
                  <c:v>3.9729999999999999</c:v>
                </c:pt>
                <c:pt idx="387">
                  <c:v>3.9470000000000001</c:v>
                </c:pt>
                <c:pt idx="388">
                  <c:v>3.9409999999999998</c:v>
                </c:pt>
                <c:pt idx="389">
                  <c:v>3.9239999999999999</c:v>
                </c:pt>
                <c:pt idx="390">
                  <c:v>3.9159999999999999</c:v>
                </c:pt>
                <c:pt idx="391">
                  <c:v>3.8879999999999999</c:v>
                </c:pt>
                <c:pt idx="392">
                  <c:v>3.8759999999999999</c:v>
                </c:pt>
                <c:pt idx="393">
                  <c:v>3.8639999999999999</c:v>
                </c:pt>
                <c:pt idx="394">
                  <c:v>3.8530000000000002</c:v>
                </c:pt>
                <c:pt idx="395">
                  <c:v>3.831</c:v>
                </c:pt>
                <c:pt idx="396">
                  <c:v>3.798</c:v>
                </c:pt>
                <c:pt idx="397">
                  <c:v>3.7669999999999999</c:v>
                </c:pt>
                <c:pt idx="398">
                  <c:v>3.7429999999999999</c:v>
                </c:pt>
                <c:pt idx="399">
                  <c:v>3.7360000000000002</c:v>
                </c:pt>
                <c:pt idx="400">
                  <c:v>3.7450000000000001</c:v>
                </c:pt>
                <c:pt idx="401">
                  <c:v>3.7360000000000002</c:v>
                </c:pt>
                <c:pt idx="402">
                  <c:v>3.7040000000000002</c:v>
                </c:pt>
                <c:pt idx="403">
                  <c:v>3.7040000000000002</c:v>
                </c:pt>
                <c:pt idx="404">
                  <c:v>3.6520000000000001</c:v>
                </c:pt>
                <c:pt idx="405">
                  <c:v>3.6360000000000001</c:v>
                </c:pt>
                <c:pt idx="406">
                  <c:v>3.601</c:v>
                </c:pt>
                <c:pt idx="407">
                  <c:v>3.5670000000000002</c:v>
                </c:pt>
                <c:pt idx="408">
                  <c:v>3.5489999999999999</c:v>
                </c:pt>
                <c:pt idx="409">
                  <c:v>3.5430000000000001</c:v>
                </c:pt>
                <c:pt idx="410">
                  <c:v>3.5019999999999998</c:v>
                </c:pt>
                <c:pt idx="411">
                  <c:v>3.46</c:v>
                </c:pt>
                <c:pt idx="412">
                  <c:v>3.4329999999999998</c:v>
                </c:pt>
                <c:pt idx="413">
                  <c:v>3.4350000000000001</c:v>
                </c:pt>
                <c:pt idx="414">
                  <c:v>3.4049999999999998</c:v>
                </c:pt>
                <c:pt idx="415">
                  <c:v>3.3809999999999998</c:v>
                </c:pt>
                <c:pt idx="416">
                  <c:v>3.33</c:v>
                </c:pt>
                <c:pt idx="417">
                  <c:v>3.3029999999999999</c:v>
                </c:pt>
                <c:pt idx="418">
                  <c:v>3.2789999999999999</c:v>
                </c:pt>
                <c:pt idx="419">
                  <c:v>3.274</c:v>
                </c:pt>
                <c:pt idx="420">
                  <c:v>3.2450000000000001</c:v>
                </c:pt>
                <c:pt idx="421">
                  <c:v>3.1819999999999999</c:v>
                </c:pt>
                <c:pt idx="422">
                  <c:v>3.13</c:v>
                </c:pt>
                <c:pt idx="423">
                  <c:v>3.1120000000000001</c:v>
                </c:pt>
                <c:pt idx="424">
                  <c:v>3.1259999999999999</c:v>
                </c:pt>
                <c:pt idx="425">
                  <c:v>3.0630000000000002</c:v>
                </c:pt>
                <c:pt idx="426">
                  <c:v>3.073</c:v>
                </c:pt>
                <c:pt idx="427">
                  <c:v>3.0790000000000002</c:v>
                </c:pt>
                <c:pt idx="428">
                  <c:v>3.0310000000000001</c:v>
                </c:pt>
                <c:pt idx="429">
                  <c:v>3.032</c:v>
                </c:pt>
                <c:pt idx="430">
                  <c:v>2.9319999999999999</c:v>
                </c:pt>
                <c:pt idx="431">
                  <c:v>2.9159999999999999</c:v>
                </c:pt>
                <c:pt idx="432">
                  <c:v>2.915</c:v>
                </c:pt>
                <c:pt idx="433">
                  <c:v>2.9849999999999999</c:v>
                </c:pt>
                <c:pt idx="434">
                  <c:v>2.9039999999999999</c:v>
                </c:pt>
                <c:pt idx="435">
                  <c:v>2.8559999999999999</c:v>
                </c:pt>
                <c:pt idx="436">
                  <c:v>2.835</c:v>
                </c:pt>
                <c:pt idx="437">
                  <c:v>2.8210000000000002</c:v>
                </c:pt>
                <c:pt idx="438">
                  <c:v>2.766</c:v>
                </c:pt>
                <c:pt idx="439">
                  <c:v>2.7229999999999999</c:v>
                </c:pt>
                <c:pt idx="440">
                  <c:v>2.714</c:v>
                </c:pt>
                <c:pt idx="441">
                  <c:v>2.706</c:v>
                </c:pt>
                <c:pt idx="442">
                  <c:v>2.6779999999999999</c:v>
                </c:pt>
                <c:pt idx="443">
                  <c:v>2.6560000000000001</c:v>
                </c:pt>
                <c:pt idx="444">
                  <c:v>2.6440000000000001</c:v>
                </c:pt>
                <c:pt idx="445">
                  <c:v>2.6230000000000002</c:v>
                </c:pt>
                <c:pt idx="446">
                  <c:v>2.637</c:v>
                </c:pt>
                <c:pt idx="447">
                  <c:v>2.6360000000000001</c:v>
                </c:pt>
                <c:pt idx="448">
                  <c:v>2.6080000000000001</c:v>
                </c:pt>
                <c:pt idx="449">
                  <c:v>2.5739999999999998</c:v>
                </c:pt>
                <c:pt idx="450">
                  <c:v>2.556</c:v>
                </c:pt>
                <c:pt idx="451">
                  <c:v>2.5649999999999999</c:v>
                </c:pt>
                <c:pt idx="452">
                  <c:v>2.5009999999999999</c:v>
                </c:pt>
                <c:pt idx="453">
                  <c:v>2.476</c:v>
                </c:pt>
                <c:pt idx="454">
                  <c:v>2.407</c:v>
                </c:pt>
                <c:pt idx="455">
                  <c:v>2.3730000000000002</c:v>
                </c:pt>
                <c:pt idx="456">
                  <c:v>2.2770000000000001</c:v>
                </c:pt>
                <c:pt idx="457">
                  <c:v>2.2490000000000001</c:v>
                </c:pt>
                <c:pt idx="458">
                  <c:v>2.2549999999999999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'ImpicitFRA-MarketFRA (slide 31)'!$AA$5</c:f>
              <c:strCache>
                <c:ptCount val="1"/>
                <c:pt idx="0">
                  <c:v>FRA 3X6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'ImpicitFRA-MarketFRA (slide 31)'!$Q$6:$Q$464</c:f>
              <c:numCache>
                <c:formatCode>ddd\,\ dd\-mmm\-yyyy</c:formatCode>
                <c:ptCount val="459"/>
                <c:pt idx="0">
                  <c:v>41838</c:v>
                </c:pt>
                <c:pt idx="1">
                  <c:v>41831</c:v>
                </c:pt>
                <c:pt idx="2">
                  <c:v>41824</c:v>
                </c:pt>
                <c:pt idx="3">
                  <c:v>41817</c:v>
                </c:pt>
                <c:pt idx="4">
                  <c:v>41810</c:v>
                </c:pt>
                <c:pt idx="5">
                  <c:v>41803</c:v>
                </c:pt>
                <c:pt idx="6">
                  <c:v>41796</c:v>
                </c:pt>
                <c:pt idx="7">
                  <c:v>41789</c:v>
                </c:pt>
                <c:pt idx="8">
                  <c:v>41782</c:v>
                </c:pt>
                <c:pt idx="9">
                  <c:v>41775</c:v>
                </c:pt>
                <c:pt idx="10">
                  <c:v>41768</c:v>
                </c:pt>
                <c:pt idx="11">
                  <c:v>41761</c:v>
                </c:pt>
                <c:pt idx="12">
                  <c:v>41754</c:v>
                </c:pt>
                <c:pt idx="13">
                  <c:v>41747</c:v>
                </c:pt>
                <c:pt idx="14">
                  <c:v>41740</c:v>
                </c:pt>
                <c:pt idx="15">
                  <c:v>41733</c:v>
                </c:pt>
                <c:pt idx="16">
                  <c:v>41726</c:v>
                </c:pt>
                <c:pt idx="17">
                  <c:v>41719</c:v>
                </c:pt>
                <c:pt idx="18">
                  <c:v>41712</c:v>
                </c:pt>
                <c:pt idx="19">
                  <c:v>41705</c:v>
                </c:pt>
                <c:pt idx="20">
                  <c:v>41698</c:v>
                </c:pt>
                <c:pt idx="21">
                  <c:v>41691</c:v>
                </c:pt>
                <c:pt idx="22">
                  <c:v>41684</c:v>
                </c:pt>
                <c:pt idx="23">
                  <c:v>41677</c:v>
                </c:pt>
                <c:pt idx="24">
                  <c:v>41670</c:v>
                </c:pt>
                <c:pt idx="25">
                  <c:v>41663</c:v>
                </c:pt>
                <c:pt idx="26">
                  <c:v>41656</c:v>
                </c:pt>
                <c:pt idx="27">
                  <c:v>41649</c:v>
                </c:pt>
                <c:pt idx="28">
                  <c:v>41642</c:v>
                </c:pt>
                <c:pt idx="29">
                  <c:v>41635</c:v>
                </c:pt>
                <c:pt idx="30">
                  <c:v>41628</c:v>
                </c:pt>
                <c:pt idx="31">
                  <c:v>41621</c:v>
                </c:pt>
                <c:pt idx="32">
                  <c:v>41614</c:v>
                </c:pt>
                <c:pt idx="33">
                  <c:v>41607</c:v>
                </c:pt>
                <c:pt idx="34">
                  <c:v>41600</c:v>
                </c:pt>
                <c:pt idx="35">
                  <c:v>41593</c:v>
                </c:pt>
                <c:pt idx="36">
                  <c:v>41586</c:v>
                </c:pt>
                <c:pt idx="37">
                  <c:v>41579</c:v>
                </c:pt>
                <c:pt idx="38">
                  <c:v>41572</c:v>
                </c:pt>
                <c:pt idx="39">
                  <c:v>41565</c:v>
                </c:pt>
                <c:pt idx="40">
                  <c:v>41558</c:v>
                </c:pt>
                <c:pt idx="41">
                  <c:v>41551</c:v>
                </c:pt>
                <c:pt idx="42">
                  <c:v>41544</c:v>
                </c:pt>
                <c:pt idx="43">
                  <c:v>41537</c:v>
                </c:pt>
                <c:pt idx="44">
                  <c:v>41530</c:v>
                </c:pt>
                <c:pt idx="45">
                  <c:v>41523</c:v>
                </c:pt>
                <c:pt idx="46">
                  <c:v>41516</c:v>
                </c:pt>
                <c:pt idx="47">
                  <c:v>41509</c:v>
                </c:pt>
                <c:pt idx="48">
                  <c:v>41502</c:v>
                </c:pt>
                <c:pt idx="49">
                  <c:v>41495</c:v>
                </c:pt>
                <c:pt idx="50">
                  <c:v>41488</c:v>
                </c:pt>
                <c:pt idx="51">
                  <c:v>41481</c:v>
                </c:pt>
                <c:pt idx="52">
                  <c:v>41474</c:v>
                </c:pt>
                <c:pt idx="53">
                  <c:v>41467</c:v>
                </c:pt>
                <c:pt idx="54">
                  <c:v>41460</c:v>
                </c:pt>
                <c:pt idx="55">
                  <c:v>41453</c:v>
                </c:pt>
                <c:pt idx="56">
                  <c:v>41446</c:v>
                </c:pt>
                <c:pt idx="57">
                  <c:v>41439</c:v>
                </c:pt>
                <c:pt idx="58">
                  <c:v>41432</c:v>
                </c:pt>
                <c:pt idx="59">
                  <c:v>41425</c:v>
                </c:pt>
                <c:pt idx="60">
                  <c:v>41418</c:v>
                </c:pt>
                <c:pt idx="61">
                  <c:v>41411</c:v>
                </c:pt>
                <c:pt idx="62">
                  <c:v>41404</c:v>
                </c:pt>
                <c:pt idx="63">
                  <c:v>41397</c:v>
                </c:pt>
                <c:pt idx="64">
                  <c:v>41390</c:v>
                </c:pt>
                <c:pt idx="65">
                  <c:v>41383</c:v>
                </c:pt>
                <c:pt idx="66">
                  <c:v>41376</c:v>
                </c:pt>
                <c:pt idx="67">
                  <c:v>41369</c:v>
                </c:pt>
                <c:pt idx="68">
                  <c:v>41362</c:v>
                </c:pt>
                <c:pt idx="69">
                  <c:v>41355</c:v>
                </c:pt>
                <c:pt idx="70">
                  <c:v>41348</c:v>
                </c:pt>
                <c:pt idx="71">
                  <c:v>41341</c:v>
                </c:pt>
                <c:pt idx="72">
                  <c:v>41334</c:v>
                </c:pt>
                <c:pt idx="73">
                  <c:v>41327</c:v>
                </c:pt>
                <c:pt idx="74">
                  <c:v>41320</c:v>
                </c:pt>
                <c:pt idx="75">
                  <c:v>41313</c:v>
                </c:pt>
                <c:pt idx="76">
                  <c:v>41306</c:v>
                </c:pt>
                <c:pt idx="77">
                  <c:v>41299</c:v>
                </c:pt>
                <c:pt idx="78">
                  <c:v>41292</c:v>
                </c:pt>
                <c:pt idx="79">
                  <c:v>41285</c:v>
                </c:pt>
                <c:pt idx="80">
                  <c:v>41278</c:v>
                </c:pt>
                <c:pt idx="81">
                  <c:v>41271</c:v>
                </c:pt>
                <c:pt idx="82">
                  <c:v>41264</c:v>
                </c:pt>
                <c:pt idx="83">
                  <c:v>41257</c:v>
                </c:pt>
                <c:pt idx="84">
                  <c:v>41250</c:v>
                </c:pt>
                <c:pt idx="85">
                  <c:v>41243</c:v>
                </c:pt>
                <c:pt idx="86">
                  <c:v>41236</c:v>
                </c:pt>
                <c:pt idx="87">
                  <c:v>41229</c:v>
                </c:pt>
                <c:pt idx="88">
                  <c:v>41222</c:v>
                </c:pt>
                <c:pt idx="89">
                  <c:v>41215</c:v>
                </c:pt>
                <c:pt idx="90">
                  <c:v>41208</c:v>
                </c:pt>
                <c:pt idx="91">
                  <c:v>41201</c:v>
                </c:pt>
                <c:pt idx="92">
                  <c:v>41194</c:v>
                </c:pt>
                <c:pt idx="93">
                  <c:v>41187</c:v>
                </c:pt>
                <c:pt idx="94">
                  <c:v>41180</c:v>
                </c:pt>
                <c:pt idx="95">
                  <c:v>41173</c:v>
                </c:pt>
                <c:pt idx="96">
                  <c:v>41166</c:v>
                </c:pt>
                <c:pt idx="97">
                  <c:v>41159</c:v>
                </c:pt>
                <c:pt idx="98">
                  <c:v>41152</c:v>
                </c:pt>
                <c:pt idx="99">
                  <c:v>41145</c:v>
                </c:pt>
                <c:pt idx="100">
                  <c:v>41138</c:v>
                </c:pt>
                <c:pt idx="101">
                  <c:v>41131</c:v>
                </c:pt>
                <c:pt idx="102">
                  <c:v>41124</c:v>
                </c:pt>
                <c:pt idx="103">
                  <c:v>41117</c:v>
                </c:pt>
                <c:pt idx="104">
                  <c:v>41110</c:v>
                </c:pt>
                <c:pt idx="105">
                  <c:v>41103</c:v>
                </c:pt>
                <c:pt idx="106">
                  <c:v>41096</c:v>
                </c:pt>
                <c:pt idx="107">
                  <c:v>41089</c:v>
                </c:pt>
                <c:pt idx="108">
                  <c:v>41082</c:v>
                </c:pt>
                <c:pt idx="109">
                  <c:v>41075</c:v>
                </c:pt>
                <c:pt idx="110">
                  <c:v>41068</c:v>
                </c:pt>
                <c:pt idx="111">
                  <c:v>41061</c:v>
                </c:pt>
                <c:pt idx="112">
                  <c:v>41054</c:v>
                </c:pt>
                <c:pt idx="113">
                  <c:v>41047</c:v>
                </c:pt>
                <c:pt idx="114">
                  <c:v>41040</c:v>
                </c:pt>
                <c:pt idx="115">
                  <c:v>41033</c:v>
                </c:pt>
                <c:pt idx="116">
                  <c:v>41026</c:v>
                </c:pt>
                <c:pt idx="117">
                  <c:v>41019</c:v>
                </c:pt>
                <c:pt idx="118">
                  <c:v>41012</c:v>
                </c:pt>
                <c:pt idx="119">
                  <c:v>41005</c:v>
                </c:pt>
                <c:pt idx="120">
                  <c:v>40998</c:v>
                </c:pt>
                <c:pt idx="121">
                  <c:v>40991</c:v>
                </c:pt>
                <c:pt idx="122">
                  <c:v>40984</c:v>
                </c:pt>
                <c:pt idx="123">
                  <c:v>40977</c:v>
                </c:pt>
                <c:pt idx="124">
                  <c:v>40970</c:v>
                </c:pt>
                <c:pt idx="125">
                  <c:v>40963</c:v>
                </c:pt>
                <c:pt idx="126">
                  <c:v>40956</c:v>
                </c:pt>
                <c:pt idx="127">
                  <c:v>40949</c:v>
                </c:pt>
                <c:pt idx="128">
                  <c:v>40942</c:v>
                </c:pt>
                <c:pt idx="129">
                  <c:v>40935</c:v>
                </c:pt>
                <c:pt idx="130">
                  <c:v>40928</c:v>
                </c:pt>
                <c:pt idx="131">
                  <c:v>40921</c:v>
                </c:pt>
                <c:pt idx="132">
                  <c:v>40914</c:v>
                </c:pt>
                <c:pt idx="133">
                  <c:v>40907</c:v>
                </c:pt>
                <c:pt idx="134">
                  <c:v>40900</c:v>
                </c:pt>
                <c:pt idx="135">
                  <c:v>40893</c:v>
                </c:pt>
                <c:pt idx="136">
                  <c:v>40886</c:v>
                </c:pt>
                <c:pt idx="137">
                  <c:v>40879</c:v>
                </c:pt>
                <c:pt idx="138">
                  <c:v>40872</c:v>
                </c:pt>
                <c:pt idx="139">
                  <c:v>40865</c:v>
                </c:pt>
                <c:pt idx="140">
                  <c:v>40858</c:v>
                </c:pt>
                <c:pt idx="141">
                  <c:v>40851</c:v>
                </c:pt>
                <c:pt idx="142">
                  <c:v>40844</c:v>
                </c:pt>
                <c:pt idx="143">
                  <c:v>40837</c:v>
                </c:pt>
                <c:pt idx="144">
                  <c:v>40830</c:v>
                </c:pt>
                <c:pt idx="145">
                  <c:v>40823</c:v>
                </c:pt>
                <c:pt idx="146">
                  <c:v>40816</c:v>
                </c:pt>
                <c:pt idx="147">
                  <c:v>40809</c:v>
                </c:pt>
                <c:pt idx="148">
                  <c:v>40802</c:v>
                </c:pt>
                <c:pt idx="149">
                  <c:v>40795</c:v>
                </c:pt>
                <c:pt idx="150">
                  <c:v>40788</c:v>
                </c:pt>
                <c:pt idx="151">
                  <c:v>40781</c:v>
                </c:pt>
                <c:pt idx="152">
                  <c:v>40774</c:v>
                </c:pt>
                <c:pt idx="153">
                  <c:v>40767</c:v>
                </c:pt>
                <c:pt idx="154">
                  <c:v>40760</c:v>
                </c:pt>
                <c:pt idx="155">
                  <c:v>40753</c:v>
                </c:pt>
                <c:pt idx="156">
                  <c:v>40746</c:v>
                </c:pt>
                <c:pt idx="157">
                  <c:v>40739</c:v>
                </c:pt>
                <c:pt idx="158">
                  <c:v>40732</c:v>
                </c:pt>
                <c:pt idx="159">
                  <c:v>40725</c:v>
                </c:pt>
                <c:pt idx="160">
                  <c:v>40718</c:v>
                </c:pt>
                <c:pt idx="161">
                  <c:v>40711</c:v>
                </c:pt>
                <c:pt idx="162">
                  <c:v>40704</c:v>
                </c:pt>
                <c:pt idx="163">
                  <c:v>40697</c:v>
                </c:pt>
                <c:pt idx="164">
                  <c:v>40690</c:v>
                </c:pt>
                <c:pt idx="165">
                  <c:v>40683</c:v>
                </c:pt>
                <c:pt idx="166">
                  <c:v>40676</c:v>
                </c:pt>
                <c:pt idx="167">
                  <c:v>40669</c:v>
                </c:pt>
                <c:pt idx="168">
                  <c:v>40662</c:v>
                </c:pt>
                <c:pt idx="169">
                  <c:v>40655</c:v>
                </c:pt>
                <c:pt idx="170">
                  <c:v>40648</c:v>
                </c:pt>
                <c:pt idx="171">
                  <c:v>40641</c:v>
                </c:pt>
                <c:pt idx="172">
                  <c:v>40634</c:v>
                </c:pt>
                <c:pt idx="173">
                  <c:v>40627</c:v>
                </c:pt>
                <c:pt idx="174">
                  <c:v>40620</c:v>
                </c:pt>
                <c:pt idx="175">
                  <c:v>40613</c:v>
                </c:pt>
                <c:pt idx="176">
                  <c:v>40606</c:v>
                </c:pt>
                <c:pt idx="177">
                  <c:v>40599</c:v>
                </c:pt>
                <c:pt idx="178">
                  <c:v>40592</c:v>
                </c:pt>
                <c:pt idx="179">
                  <c:v>40585</c:v>
                </c:pt>
                <c:pt idx="180">
                  <c:v>40578</c:v>
                </c:pt>
                <c:pt idx="181">
                  <c:v>40571</c:v>
                </c:pt>
                <c:pt idx="182">
                  <c:v>40564</c:v>
                </c:pt>
                <c:pt idx="183">
                  <c:v>40557</c:v>
                </c:pt>
                <c:pt idx="184">
                  <c:v>40550</c:v>
                </c:pt>
                <c:pt idx="185">
                  <c:v>40543</c:v>
                </c:pt>
                <c:pt idx="186">
                  <c:v>40536</c:v>
                </c:pt>
                <c:pt idx="187">
                  <c:v>40529</c:v>
                </c:pt>
                <c:pt idx="188">
                  <c:v>40522</c:v>
                </c:pt>
                <c:pt idx="189">
                  <c:v>40515</c:v>
                </c:pt>
                <c:pt idx="190">
                  <c:v>40508</c:v>
                </c:pt>
                <c:pt idx="191">
                  <c:v>40501</c:v>
                </c:pt>
                <c:pt idx="192">
                  <c:v>40494</c:v>
                </c:pt>
                <c:pt idx="193">
                  <c:v>40487</c:v>
                </c:pt>
                <c:pt idx="194">
                  <c:v>40480</c:v>
                </c:pt>
                <c:pt idx="195">
                  <c:v>40473</c:v>
                </c:pt>
                <c:pt idx="196">
                  <c:v>40466</c:v>
                </c:pt>
                <c:pt idx="197">
                  <c:v>40459</c:v>
                </c:pt>
                <c:pt idx="198">
                  <c:v>40452</c:v>
                </c:pt>
                <c:pt idx="199">
                  <c:v>40445</c:v>
                </c:pt>
                <c:pt idx="200">
                  <c:v>40438</c:v>
                </c:pt>
                <c:pt idx="201">
                  <c:v>40431</c:v>
                </c:pt>
                <c:pt idx="202">
                  <c:v>40424</c:v>
                </c:pt>
                <c:pt idx="203">
                  <c:v>40417</c:v>
                </c:pt>
                <c:pt idx="204">
                  <c:v>40410</c:v>
                </c:pt>
                <c:pt idx="205">
                  <c:v>40403</c:v>
                </c:pt>
                <c:pt idx="206">
                  <c:v>40396</c:v>
                </c:pt>
                <c:pt idx="207">
                  <c:v>40389</c:v>
                </c:pt>
                <c:pt idx="208">
                  <c:v>40382</c:v>
                </c:pt>
                <c:pt idx="209">
                  <c:v>40375</c:v>
                </c:pt>
                <c:pt idx="210">
                  <c:v>40368</c:v>
                </c:pt>
                <c:pt idx="211">
                  <c:v>40361</c:v>
                </c:pt>
                <c:pt idx="212">
                  <c:v>40354</c:v>
                </c:pt>
                <c:pt idx="213">
                  <c:v>40347</c:v>
                </c:pt>
                <c:pt idx="214">
                  <c:v>40340</c:v>
                </c:pt>
                <c:pt idx="215">
                  <c:v>40333</c:v>
                </c:pt>
                <c:pt idx="216">
                  <c:v>40326</c:v>
                </c:pt>
                <c:pt idx="217">
                  <c:v>40319</c:v>
                </c:pt>
                <c:pt idx="218">
                  <c:v>40312</c:v>
                </c:pt>
                <c:pt idx="219">
                  <c:v>40305</c:v>
                </c:pt>
                <c:pt idx="220">
                  <c:v>40298</c:v>
                </c:pt>
                <c:pt idx="221">
                  <c:v>40291</c:v>
                </c:pt>
                <c:pt idx="222">
                  <c:v>40284</c:v>
                </c:pt>
                <c:pt idx="223">
                  <c:v>40277</c:v>
                </c:pt>
                <c:pt idx="224">
                  <c:v>40270</c:v>
                </c:pt>
                <c:pt idx="225">
                  <c:v>40263</c:v>
                </c:pt>
                <c:pt idx="226">
                  <c:v>40256</c:v>
                </c:pt>
                <c:pt idx="227">
                  <c:v>40249</c:v>
                </c:pt>
                <c:pt idx="228">
                  <c:v>40242</c:v>
                </c:pt>
                <c:pt idx="229">
                  <c:v>40235</c:v>
                </c:pt>
                <c:pt idx="230">
                  <c:v>40228</c:v>
                </c:pt>
                <c:pt idx="231">
                  <c:v>40221</c:v>
                </c:pt>
                <c:pt idx="232">
                  <c:v>40214</c:v>
                </c:pt>
                <c:pt idx="233">
                  <c:v>40207</c:v>
                </c:pt>
                <c:pt idx="234">
                  <c:v>40200</c:v>
                </c:pt>
                <c:pt idx="235">
                  <c:v>40193</c:v>
                </c:pt>
                <c:pt idx="236">
                  <c:v>40186</c:v>
                </c:pt>
                <c:pt idx="237">
                  <c:v>40179</c:v>
                </c:pt>
                <c:pt idx="238">
                  <c:v>40172</c:v>
                </c:pt>
                <c:pt idx="239">
                  <c:v>40165</c:v>
                </c:pt>
                <c:pt idx="240">
                  <c:v>40158</c:v>
                </c:pt>
                <c:pt idx="241">
                  <c:v>40151</c:v>
                </c:pt>
                <c:pt idx="242">
                  <c:v>40144</c:v>
                </c:pt>
                <c:pt idx="243">
                  <c:v>40137</c:v>
                </c:pt>
                <c:pt idx="244">
                  <c:v>40130</c:v>
                </c:pt>
                <c:pt idx="245">
                  <c:v>40123</c:v>
                </c:pt>
                <c:pt idx="246">
                  <c:v>40116</c:v>
                </c:pt>
                <c:pt idx="247">
                  <c:v>40109</c:v>
                </c:pt>
                <c:pt idx="248">
                  <c:v>40102</c:v>
                </c:pt>
                <c:pt idx="249">
                  <c:v>40095</c:v>
                </c:pt>
                <c:pt idx="250">
                  <c:v>40088</c:v>
                </c:pt>
                <c:pt idx="251">
                  <c:v>40081</c:v>
                </c:pt>
                <c:pt idx="252">
                  <c:v>40074</c:v>
                </c:pt>
                <c:pt idx="253">
                  <c:v>40067</c:v>
                </c:pt>
                <c:pt idx="254">
                  <c:v>40060</c:v>
                </c:pt>
                <c:pt idx="255">
                  <c:v>40053</c:v>
                </c:pt>
                <c:pt idx="256">
                  <c:v>40046</c:v>
                </c:pt>
                <c:pt idx="257">
                  <c:v>40039</c:v>
                </c:pt>
                <c:pt idx="258">
                  <c:v>40032</c:v>
                </c:pt>
                <c:pt idx="259">
                  <c:v>40025</c:v>
                </c:pt>
                <c:pt idx="260">
                  <c:v>40018</c:v>
                </c:pt>
                <c:pt idx="261">
                  <c:v>40011</c:v>
                </c:pt>
                <c:pt idx="262">
                  <c:v>40004</c:v>
                </c:pt>
                <c:pt idx="263">
                  <c:v>39997</c:v>
                </c:pt>
                <c:pt idx="264">
                  <c:v>39990</c:v>
                </c:pt>
                <c:pt idx="265">
                  <c:v>39983</c:v>
                </c:pt>
                <c:pt idx="266">
                  <c:v>39976</c:v>
                </c:pt>
                <c:pt idx="267">
                  <c:v>39969</c:v>
                </c:pt>
                <c:pt idx="268">
                  <c:v>39962</c:v>
                </c:pt>
                <c:pt idx="269">
                  <c:v>39955</c:v>
                </c:pt>
                <c:pt idx="270">
                  <c:v>39948</c:v>
                </c:pt>
                <c:pt idx="271">
                  <c:v>39941</c:v>
                </c:pt>
                <c:pt idx="272">
                  <c:v>39934</c:v>
                </c:pt>
                <c:pt idx="273">
                  <c:v>39927</c:v>
                </c:pt>
                <c:pt idx="274">
                  <c:v>39920</c:v>
                </c:pt>
                <c:pt idx="275">
                  <c:v>39913</c:v>
                </c:pt>
                <c:pt idx="276">
                  <c:v>39906</c:v>
                </c:pt>
                <c:pt idx="277">
                  <c:v>39899</c:v>
                </c:pt>
                <c:pt idx="278">
                  <c:v>39892</c:v>
                </c:pt>
                <c:pt idx="279">
                  <c:v>39885</c:v>
                </c:pt>
                <c:pt idx="280">
                  <c:v>39878</c:v>
                </c:pt>
                <c:pt idx="281">
                  <c:v>39871</c:v>
                </c:pt>
                <c:pt idx="282">
                  <c:v>39864</c:v>
                </c:pt>
                <c:pt idx="283">
                  <c:v>39857</c:v>
                </c:pt>
                <c:pt idx="284">
                  <c:v>39850</c:v>
                </c:pt>
                <c:pt idx="285">
                  <c:v>39843</c:v>
                </c:pt>
                <c:pt idx="286">
                  <c:v>39836</c:v>
                </c:pt>
                <c:pt idx="287">
                  <c:v>39829</c:v>
                </c:pt>
                <c:pt idx="288">
                  <c:v>39822</c:v>
                </c:pt>
                <c:pt idx="289">
                  <c:v>39815</c:v>
                </c:pt>
                <c:pt idx="290">
                  <c:v>39808</c:v>
                </c:pt>
                <c:pt idx="291">
                  <c:v>39801</c:v>
                </c:pt>
                <c:pt idx="292">
                  <c:v>39794</c:v>
                </c:pt>
                <c:pt idx="293">
                  <c:v>39787</c:v>
                </c:pt>
                <c:pt idx="294">
                  <c:v>39780</c:v>
                </c:pt>
                <c:pt idx="295">
                  <c:v>39773</c:v>
                </c:pt>
                <c:pt idx="296">
                  <c:v>39766</c:v>
                </c:pt>
                <c:pt idx="297">
                  <c:v>39759</c:v>
                </c:pt>
                <c:pt idx="298">
                  <c:v>39752</c:v>
                </c:pt>
                <c:pt idx="299">
                  <c:v>39745</c:v>
                </c:pt>
                <c:pt idx="300">
                  <c:v>39738</c:v>
                </c:pt>
                <c:pt idx="301">
                  <c:v>39731</c:v>
                </c:pt>
                <c:pt idx="302">
                  <c:v>39724</c:v>
                </c:pt>
                <c:pt idx="303">
                  <c:v>39717</c:v>
                </c:pt>
                <c:pt idx="304">
                  <c:v>39710</c:v>
                </c:pt>
                <c:pt idx="305">
                  <c:v>39703</c:v>
                </c:pt>
                <c:pt idx="306">
                  <c:v>39696</c:v>
                </c:pt>
                <c:pt idx="307">
                  <c:v>39689</c:v>
                </c:pt>
                <c:pt idx="308">
                  <c:v>39682</c:v>
                </c:pt>
                <c:pt idx="309">
                  <c:v>39675</c:v>
                </c:pt>
                <c:pt idx="310">
                  <c:v>39668</c:v>
                </c:pt>
                <c:pt idx="311">
                  <c:v>39661</c:v>
                </c:pt>
                <c:pt idx="312">
                  <c:v>39654</c:v>
                </c:pt>
                <c:pt idx="313">
                  <c:v>39647</c:v>
                </c:pt>
                <c:pt idx="314">
                  <c:v>39640</c:v>
                </c:pt>
                <c:pt idx="315">
                  <c:v>39633</c:v>
                </c:pt>
                <c:pt idx="316">
                  <c:v>39626</c:v>
                </c:pt>
                <c:pt idx="317">
                  <c:v>39619</c:v>
                </c:pt>
                <c:pt idx="318">
                  <c:v>39612</c:v>
                </c:pt>
                <c:pt idx="319">
                  <c:v>39605</c:v>
                </c:pt>
                <c:pt idx="320">
                  <c:v>39598</c:v>
                </c:pt>
                <c:pt idx="321">
                  <c:v>39591</c:v>
                </c:pt>
                <c:pt idx="322">
                  <c:v>39584</c:v>
                </c:pt>
                <c:pt idx="323">
                  <c:v>39577</c:v>
                </c:pt>
                <c:pt idx="324">
                  <c:v>39570</c:v>
                </c:pt>
                <c:pt idx="325">
                  <c:v>39563</c:v>
                </c:pt>
                <c:pt idx="326">
                  <c:v>39556</c:v>
                </c:pt>
                <c:pt idx="327">
                  <c:v>39549</c:v>
                </c:pt>
                <c:pt idx="328">
                  <c:v>39542</c:v>
                </c:pt>
                <c:pt idx="329">
                  <c:v>39535</c:v>
                </c:pt>
                <c:pt idx="330">
                  <c:v>39528</c:v>
                </c:pt>
                <c:pt idx="331">
                  <c:v>39521</c:v>
                </c:pt>
                <c:pt idx="332">
                  <c:v>39514</c:v>
                </c:pt>
                <c:pt idx="333">
                  <c:v>39507</c:v>
                </c:pt>
                <c:pt idx="334">
                  <c:v>39500</c:v>
                </c:pt>
                <c:pt idx="335">
                  <c:v>39493</c:v>
                </c:pt>
                <c:pt idx="336">
                  <c:v>39486</c:v>
                </c:pt>
                <c:pt idx="337">
                  <c:v>39479</c:v>
                </c:pt>
                <c:pt idx="338">
                  <c:v>39472</c:v>
                </c:pt>
                <c:pt idx="339">
                  <c:v>39465</c:v>
                </c:pt>
                <c:pt idx="340">
                  <c:v>39458</c:v>
                </c:pt>
                <c:pt idx="341">
                  <c:v>39451</c:v>
                </c:pt>
                <c:pt idx="342">
                  <c:v>39444</c:v>
                </c:pt>
                <c:pt idx="343">
                  <c:v>39437</c:v>
                </c:pt>
                <c:pt idx="344">
                  <c:v>39430</c:v>
                </c:pt>
                <c:pt idx="345">
                  <c:v>39423</c:v>
                </c:pt>
                <c:pt idx="346">
                  <c:v>39416</c:v>
                </c:pt>
                <c:pt idx="347">
                  <c:v>39409</c:v>
                </c:pt>
                <c:pt idx="348">
                  <c:v>39402</c:v>
                </c:pt>
                <c:pt idx="349">
                  <c:v>39395</c:v>
                </c:pt>
                <c:pt idx="350">
                  <c:v>39388</c:v>
                </c:pt>
                <c:pt idx="351">
                  <c:v>39381</c:v>
                </c:pt>
                <c:pt idx="352">
                  <c:v>39374</c:v>
                </c:pt>
                <c:pt idx="353">
                  <c:v>39367</c:v>
                </c:pt>
                <c:pt idx="354">
                  <c:v>39360</c:v>
                </c:pt>
                <c:pt idx="355">
                  <c:v>39353</c:v>
                </c:pt>
                <c:pt idx="356">
                  <c:v>39346</c:v>
                </c:pt>
                <c:pt idx="357">
                  <c:v>39339</c:v>
                </c:pt>
                <c:pt idx="358">
                  <c:v>39332</c:v>
                </c:pt>
                <c:pt idx="359">
                  <c:v>39325</c:v>
                </c:pt>
                <c:pt idx="360">
                  <c:v>39318</c:v>
                </c:pt>
                <c:pt idx="361">
                  <c:v>39311</c:v>
                </c:pt>
                <c:pt idx="362">
                  <c:v>39304</c:v>
                </c:pt>
                <c:pt idx="363">
                  <c:v>39297</c:v>
                </c:pt>
                <c:pt idx="364">
                  <c:v>39290</c:v>
                </c:pt>
                <c:pt idx="365">
                  <c:v>39283</c:v>
                </c:pt>
                <c:pt idx="366">
                  <c:v>39276</c:v>
                </c:pt>
                <c:pt idx="367">
                  <c:v>39269</c:v>
                </c:pt>
                <c:pt idx="368">
                  <c:v>39262</c:v>
                </c:pt>
                <c:pt idx="369">
                  <c:v>39255</c:v>
                </c:pt>
                <c:pt idx="370">
                  <c:v>39248</c:v>
                </c:pt>
                <c:pt idx="371">
                  <c:v>39241</c:v>
                </c:pt>
                <c:pt idx="372">
                  <c:v>39234</c:v>
                </c:pt>
                <c:pt idx="373">
                  <c:v>39227</c:v>
                </c:pt>
                <c:pt idx="374">
                  <c:v>39220</c:v>
                </c:pt>
                <c:pt idx="375">
                  <c:v>39213</c:v>
                </c:pt>
                <c:pt idx="376">
                  <c:v>39206</c:v>
                </c:pt>
                <c:pt idx="377">
                  <c:v>39199</c:v>
                </c:pt>
                <c:pt idx="378">
                  <c:v>39192</c:v>
                </c:pt>
                <c:pt idx="379">
                  <c:v>39185</c:v>
                </c:pt>
                <c:pt idx="380">
                  <c:v>39178</c:v>
                </c:pt>
                <c:pt idx="381">
                  <c:v>39171</c:v>
                </c:pt>
                <c:pt idx="382">
                  <c:v>39164</c:v>
                </c:pt>
                <c:pt idx="383">
                  <c:v>39157</c:v>
                </c:pt>
                <c:pt idx="384">
                  <c:v>39150</c:v>
                </c:pt>
                <c:pt idx="385">
                  <c:v>39143</c:v>
                </c:pt>
                <c:pt idx="386">
                  <c:v>39136</c:v>
                </c:pt>
                <c:pt idx="387">
                  <c:v>39129</c:v>
                </c:pt>
                <c:pt idx="388">
                  <c:v>39122</c:v>
                </c:pt>
                <c:pt idx="389">
                  <c:v>39115</c:v>
                </c:pt>
                <c:pt idx="390">
                  <c:v>39108</c:v>
                </c:pt>
                <c:pt idx="391">
                  <c:v>39101</c:v>
                </c:pt>
                <c:pt idx="392">
                  <c:v>39094</c:v>
                </c:pt>
                <c:pt idx="393">
                  <c:v>39087</c:v>
                </c:pt>
                <c:pt idx="394">
                  <c:v>39080</c:v>
                </c:pt>
                <c:pt idx="395">
                  <c:v>39073</c:v>
                </c:pt>
                <c:pt idx="396">
                  <c:v>39066</c:v>
                </c:pt>
                <c:pt idx="397">
                  <c:v>39059</c:v>
                </c:pt>
                <c:pt idx="398">
                  <c:v>39052</c:v>
                </c:pt>
                <c:pt idx="399">
                  <c:v>39045</c:v>
                </c:pt>
                <c:pt idx="400">
                  <c:v>39038</c:v>
                </c:pt>
                <c:pt idx="401">
                  <c:v>39031</c:v>
                </c:pt>
                <c:pt idx="402">
                  <c:v>39024</c:v>
                </c:pt>
                <c:pt idx="403">
                  <c:v>39017</c:v>
                </c:pt>
                <c:pt idx="404">
                  <c:v>39010</c:v>
                </c:pt>
                <c:pt idx="405">
                  <c:v>39003</c:v>
                </c:pt>
                <c:pt idx="406">
                  <c:v>38996</c:v>
                </c:pt>
                <c:pt idx="407">
                  <c:v>38989</c:v>
                </c:pt>
                <c:pt idx="408">
                  <c:v>38982</c:v>
                </c:pt>
                <c:pt idx="409">
                  <c:v>38975</c:v>
                </c:pt>
                <c:pt idx="410">
                  <c:v>38968</c:v>
                </c:pt>
                <c:pt idx="411">
                  <c:v>38961</c:v>
                </c:pt>
                <c:pt idx="412">
                  <c:v>38954</c:v>
                </c:pt>
                <c:pt idx="413">
                  <c:v>38947</c:v>
                </c:pt>
                <c:pt idx="414">
                  <c:v>38940</c:v>
                </c:pt>
                <c:pt idx="415">
                  <c:v>38933</c:v>
                </c:pt>
                <c:pt idx="416">
                  <c:v>38926</c:v>
                </c:pt>
                <c:pt idx="417">
                  <c:v>38919</c:v>
                </c:pt>
                <c:pt idx="418">
                  <c:v>38912</c:v>
                </c:pt>
                <c:pt idx="419">
                  <c:v>38905</c:v>
                </c:pt>
                <c:pt idx="420">
                  <c:v>38898</c:v>
                </c:pt>
                <c:pt idx="421">
                  <c:v>38891</c:v>
                </c:pt>
                <c:pt idx="422">
                  <c:v>38884</c:v>
                </c:pt>
                <c:pt idx="423">
                  <c:v>38877</c:v>
                </c:pt>
                <c:pt idx="424">
                  <c:v>38870</c:v>
                </c:pt>
                <c:pt idx="425">
                  <c:v>38863</c:v>
                </c:pt>
                <c:pt idx="426">
                  <c:v>38856</c:v>
                </c:pt>
                <c:pt idx="427">
                  <c:v>38849</c:v>
                </c:pt>
                <c:pt idx="428">
                  <c:v>38842</c:v>
                </c:pt>
                <c:pt idx="429">
                  <c:v>38835</c:v>
                </c:pt>
                <c:pt idx="430">
                  <c:v>38828</c:v>
                </c:pt>
                <c:pt idx="431">
                  <c:v>38821</c:v>
                </c:pt>
                <c:pt idx="432">
                  <c:v>38814</c:v>
                </c:pt>
                <c:pt idx="433">
                  <c:v>38807</c:v>
                </c:pt>
                <c:pt idx="434">
                  <c:v>38800</c:v>
                </c:pt>
                <c:pt idx="435">
                  <c:v>38793</c:v>
                </c:pt>
                <c:pt idx="436">
                  <c:v>38786</c:v>
                </c:pt>
                <c:pt idx="437">
                  <c:v>38779</c:v>
                </c:pt>
                <c:pt idx="438">
                  <c:v>38772</c:v>
                </c:pt>
                <c:pt idx="439">
                  <c:v>38765</c:v>
                </c:pt>
                <c:pt idx="440">
                  <c:v>38758</c:v>
                </c:pt>
                <c:pt idx="441">
                  <c:v>38751</c:v>
                </c:pt>
                <c:pt idx="442">
                  <c:v>38744</c:v>
                </c:pt>
                <c:pt idx="443">
                  <c:v>38737</c:v>
                </c:pt>
                <c:pt idx="444">
                  <c:v>38730</c:v>
                </c:pt>
                <c:pt idx="445">
                  <c:v>38723</c:v>
                </c:pt>
                <c:pt idx="446">
                  <c:v>38716</c:v>
                </c:pt>
                <c:pt idx="447">
                  <c:v>38709</c:v>
                </c:pt>
                <c:pt idx="448">
                  <c:v>38702</c:v>
                </c:pt>
                <c:pt idx="449">
                  <c:v>38695</c:v>
                </c:pt>
                <c:pt idx="450">
                  <c:v>38688</c:v>
                </c:pt>
                <c:pt idx="451">
                  <c:v>38681</c:v>
                </c:pt>
                <c:pt idx="452">
                  <c:v>38674</c:v>
                </c:pt>
                <c:pt idx="453">
                  <c:v>38667</c:v>
                </c:pt>
                <c:pt idx="454">
                  <c:v>38660</c:v>
                </c:pt>
                <c:pt idx="455">
                  <c:v>38653</c:v>
                </c:pt>
                <c:pt idx="456">
                  <c:v>38646</c:v>
                </c:pt>
                <c:pt idx="457">
                  <c:v>38639</c:v>
                </c:pt>
                <c:pt idx="458">
                  <c:v>38632</c:v>
                </c:pt>
              </c:numCache>
            </c:numRef>
          </c:xVal>
          <c:yVal>
            <c:numRef>
              <c:f>'ImpicitFRA-MarketFRA (slide 31)'!$AA$6:$AA$464</c:f>
              <c:numCache>
                <c:formatCode>0.0000</c:formatCode>
                <c:ptCount val="459"/>
                <c:pt idx="0">
                  <c:v>0.19800000000000001</c:v>
                </c:pt>
                <c:pt idx="1">
                  <c:v>0.192</c:v>
                </c:pt>
                <c:pt idx="2">
                  <c:v>0.17299999999999999</c:v>
                </c:pt>
                <c:pt idx="3">
                  <c:v>0.17699999999999999</c:v>
                </c:pt>
                <c:pt idx="4">
                  <c:v>0.192</c:v>
                </c:pt>
                <c:pt idx="5">
                  <c:v>0.17599999999999999</c:v>
                </c:pt>
                <c:pt idx="6">
                  <c:v>0.20899999999999999</c:v>
                </c:pt>
                <c:pt idx="7">
                  <c:v>0.20699999999999999</c:v>
                </c:pt>
                <c:pt idx="8">
                  <c:v>0.2135</c:v>
                </c:pt>
                <c:pt idx="9">
                  <c:v>0.223</c:v>
                </c:pt>
                <c:pt idx="10">
                  <c:v>0.25800000000000001</c:v>
                </c:pt>
                <c:pt idx="11">
                  <c:v>0.26800000000000002</c:v>
                </c:pt>
                <c:pt idx="12">
                  <c:v>0.30349999999999999</c:v>
                </c:pt>
                <c:pt idx="13">
                  <c:v>0.28599999999999998</c:v>
                </c:pt>
                <c:pt idx="14">
                  <c:v>0.28499999999999998</c:v>
                </c:pt>
                <c:pt idx="15">
                  <c:v>0.29199999999999998</c:v>
                </c:pt>
                <c:pt idx="16">
                  <c:v>0.28399999999999997</c:v>
                </c:pt>
                <c:pt idx="17">
                  <c:v>0.33350000000000002</c:v>
                </c:pt>
                <c:pt idx="18">
                  <c:v>0.29399999999999998</c:v>
                </c:pt>
                <c:pt idx="19">
                  <c:v>0.313</c:v>
                </c:pt>
                <c:pt idx="20">
                  <c:v>0.26500000000000001</c:v>
                </c:pt>
                <c:pt idx="21">
                  <c:v>0.248</c:v>
                </c:pt>
                <c:pt idx="22">
                  <c:v>0.2475</c:v>
                </c:pt>
                <c:pt idx="23">
                  <c:v>0.251</c:v>
                </c:pt>
                <c:pt idx="24">
                  <c:v>0.23300000000000001</c:v>
                </c:pt>
                <c:pt idx="25">
                  <c:v>0.29499999999999998</c:v>
                </c:pt>
                <c:pt idx="26">
                  <c:v>0.29499999999999998</c:v>
                </c:pt>
                <c:pt idx="27">
                  <c:v>0.29299999999999998</c:v>
                </c:pt>
                <c:pt idx="28">
                  <c:v>0.27300000000000002</c:v>
                </c:pt>
                <c:pt idx="29">
                  <c:v>0.27650000000000002</c:v>
                </c:pt>
                <c:pt idx="30">
                  <c:v>0.28899999999999998</c:v>
                </c:pt>
                <c:pt idx="31">
                  <c:v>0.32800000000000001</c:v>
                </c:pt>
                <c:pt idx="32">
                  <c:v>0.28149999999999997</c:v>
                </c:pt>
                <c:pt idx="33">
                  <c:v>0.23699999999999999</c:v>
                </c:pt>
                <c:pt idx="34">
                  <c:v>0.24</c:v>
                </c:pt>
                <c:pt idx="35">
                  <c:v>0.222</c:v>
                </c:pt>
                <c:pt idx="36">
                  <c:v>0.215</c:v>
                </c:pt>
                <c:pt idx="37">
                  <c:v>0.24</c:v>
                </c:pt>
                <c:pt idx="38">
                  <c:v>0.30499999999999999</c:v>
                </c:pt>
                <c:pt idx="39">
                  <c:v>0.28399999999999997</c:v>
                </c:pt>
                <c:pt idx="40">
                  <c:v>0.29499999999999998</c:v>
                </c:pt>
                <c:pt idx="41">
                  <c:v>0.27600000000000002</c:v>
                </c:pt>
                <c:pt idx="42">
                  <c:v>0.27600000000000002</c:v>
                </c:pt>
                <c:pt idx="43">
                  <c:v>0.28399999999999997</c:v>
                </c:pt>
                <c:pt idx="44">
                  <c:v>0.26600000000000001</c:v>
                </c:pt>
                <c:pt idx="45">
                  <c:v>0.27400000000000002</c:v>
                </c:pt>
                <c:pt idx="46">
                  <c:v>0.28100000000000003</c:v>
                </c:pt>
                <c:pt idx="47">
                  <c:v>0.3</c:v>
                </c:pt>
                <c:pt idx="48">
                  <c:v>0.29399999999999998</c:v>
                </c:pt>
                <c:pt idx="49">
                  <c:v>0.27600000000000002</c:v>
                </c:pt>
                <c:pt idx="50">
                  <c:v>0.26700000000000002</c:v>
                </c:pt>
                <c:pt idx="51">
                  <c:v>0.27200000000000002</c:v>
                </c:pt>
                <c:pt idx="52">
                  <c:v>0.27600000000000002</c:v>
                </c:pt>
                <c:pt idx="53">
                  <c:v>0.27600000000000002</c:v>
                </c:pt>
                <c:pt idx="54">
                  <c:v>0.23400000000000001</c:v>
                </c:pt>
                <c:pt idx="55">
                  <c:v>0.28899999999999998</c:v>
                </c:pt>
                <c:pt idx="56">
                  <c:v>0.313</c:v>
                </c:pt>
                <c:pt idx="57">
                  <c:v>0.23499999999999999</c:v>
                </c:pt>
                <c:pt idx="58">
                  <c:v>0.248</c:v>
                </c:pt>
                <c:pt idx="59">
                  <c:v>0.19900000000000001</c:v>
                </c:pt>
                <c:pt idx="60">
                  <c:v>0.19</c:v>
                </c:pt>
                <c:pt idx="61">
                  <c:v>0.17599999999999999</c:v>
                </c:pt>
                <c:pt idx="62">
                  <c:v>0.20200000000000001</c:v>
                </c:pt>
                <c:pt idx="63">
                  <c:v>0.183</c:v>
                </c:pt>
                <c:pt idx="64">
                  <c:v>0.17899999999999999</c:v>
                </c:pt>
                <c:pt idx="65">
                  <c:v>0.191</c:v>
                </c:pt>
                <c:pt idx="66">
                  <c:v>0.221</c:v>
                </c:pt>
                <c:pt idx="67">
                  <c:v>0.217</c:v>
                </c:pt>
                <c:pt idx="68">
                  <c:v>0.26300000000000001</c:v>
                </c:pt>
                <c:pt idx="69">
                  <c:v>0.30499999999999999</c:v>
                </c:pt>
                <c:pt idx="70">
                  <c:v>0.21199999999999999</c:v>
                </c:pt>
                <c:pt idx="71">
                  <c:v>0.217</c:v>
                </c:pt>
                <c:pt idx="72">
                  <c:v>0.186</c:v>
                </c:pt>
                <c:pt idx="73">
                  <c:v>0.222</c:v>
                </c:pt>
                <c:pt idx="74">
                  <c:v>0.26800000000000002</c:v>
                </c:pt>
                <c:pt idx="75">
                  <c:v>0.28100000000000003</c:v>
                </c:pt>
                <c:pt idx="76">
                  <c:v>0.33</c:v>
                </c:pt>
                <c:pt idx="77">
                  <c:v>0.36199999999999999</c:v>
                </c:pt>
                <c:pt idx="78">
                  <c:v>0.29399999999999998</c:v>
                </c:pt>
                <c:pt idx="79">
                  <c:v>0.249</c:v>
                </c:pt>
                <c:pt idx="80">
                  <c:v>0.21299999999999999</c:v>
                </c:pt>
                <c:pt idx="81">
                  <c:v>0.17</c:v>
                </c:pt>
                <c:pt idx="82">
                  <c:v>0.16500000000000001</c:v>
                </c:pt>
                <c:pt idx="83">
                  <c:v>0.151</c:v>
                </c:pt>
                <c:pt idx="84">
                  <c:v>0.125</c:v>
                </c:pt>
                <c:pt idx="85">
                  <c:v>0.17899999999999999</c:v>
                </c:pt>
                <c:pt idx="86">
                  <c:v>0.17749999999999999</c:v>
                </c:pt>
                <c:pt idx="87">
                  <c:v>0.16800000000000001</c:v>
                </c:pt>
                <c:pt idx="88">
                  <c:v>0.158</c:v>
                </c:pt>
                <c:pt idx="89">
                  <c:v>0.187</c:v>
                </c:pt>
                <c:pt idx="90">
                  <c:v>0.19900000000000001</c:v>
                </c:pt>
                <c:pt idx="91">
                  <c:v>0.21</c:v>
                </c:pt>
                <c:pt idx="92">
                  <c:v>0.19500000000000001</c:v>
                </c:pt>
                <c:pt idx="93">
                  <c:v>0.19400000000000001</c:v>
                </c:pt>
                <c:pt idx="94">
                  <c:v>0.192</c:v>
                </c:pt>
                <c:pt idx="95">
                  <c:v>0.17499999999999999</c:v>
                </c:pt>
                <c:pt idx="96">
                  <c:v>0.23300000000000001</c:v>
                </c:pt>
                <c:pt idx="97">
                  <c:v>0.22700000000000001</c:v>
                </c:pt>
                <c:pt idx="98">
                  <c:v>0.222</c:v>
                </c:pt>
                <c:pt idx="99">
                  <c:v>0.22850000000000001</c:v>
                </c:pt>
                <c:pt idx="100">
                  <c:v>0.24</c:v>
                </c:pt>
                <c:pt idx="101">
                  <c:v>0.249</c:v>
                </c:pt>
                <c:pt idx="102">
                  <c:v>0.318</c:v>
                </c:pt>
                <c:pt idx="103">
                  <c:v>0.22900000000000001</c:v>
                </c:pt>
                <c:pt idx="104">
                  <c:v>0.33400000000000002</c:v>
                </c:pt>
                <c:pt idx="105">
                  <c:v>0.36099999999999999</c:v>
                </c:pt>
                <c:pt idx="106">
                  <c:v>0.43099999999999999</c:v>
                </c:pt>
                <c:pt idx="107">
                  <c:v>0.50700000000000001</c:v>
                </c:pt>
                <c:pt idx="108">
                  <c:v>0.48799999999999999</c:v>
                </c:pt>
                <c:pt idx="109">
                  <c:v>0.53200000000000003</c:v>
                </c:pt>
                <c:pt idx="110">
                  <c:v>0.57599999999999996</c:v>
                </c:pt>
                <c:pt idx="111">
                  <c:v>0.55800000000000005</c:v>
                </c:pt>
                <c:pt idx="112">
                  <c:v>0.56799999999999995</c:v>
                </c:pt>
                <c:pt idx="113">
                  <c:v>0.66300000000000003</c:v>
                </c:pt>
                <c:pt idx="114">
                  <c:v>0.64449999999999996</c:v>
                </c:pt>
                <c:pt idx="115">
                  <c:v>0.56299999999999994</c:v>
                </c:pt>
                <c:pt idx="116">
                  <c:v>0.58799999999999997</c:v>
                </c:pt>
                <c:pt idx="117">
                  <c:v>0.67500000000000004</c:v>
                </c:pt>
                <c:pt idx="118">
                  <c:v>0.67600000000000005</c:v>
                </c:pt>
                <c:pt idx="119">
                  <c:v>0.70750000000000002</c:v>
                </c:pt>
                <c:pt idx="120">
                  <c:v>0.66600000000000004</c:v>
                </c:pt>
                <c:pt idx="121">
                  <c:v>0.629</c:v>
                </c:pt>
                <c:pt idx="122">
                  <c:v>0.69499999999999995</c:v>
                </c:pt>
                <c:pt idx="123">
                  <c:v>0.69599999999999995</c:v>
                </c:pt>
                <c:pt idx="124">
                  <c:v>0.66300000000000003</c:v>
                </c:pt>
                <c:pt idx="125">
                  <c:v>0.81499999999999995</c:v>
                </c:pt>
                <c:pt idx="126">
                  <c:v>0.86050000000000004</c:v>
                </c:pt>
                <c:pt idx="127">
                  <c:v>0.86599999999999999</c:v>
                </c:pt>
                <c:pt idx="128">
                  <c:v>0.83650000000000002</c:v>
                </c:pt>
                <c:pt idx="129">
                  <c:v>0.91300000000000003</c:v>
                </c:pt>
                <c:pt idx="130">
                  <c:v>0.85099999999999998</c:v>
                </c:pt>
                <c:pt idx="131">
                  <c:v>0.88900000000000001</c:v>
                </c:pt>
                <c:pt idx="132">
                  <c:v>0.99399999999999999</c:v>
                </c:pt>
                <c:pt idx="133">
                  <c:v>1.0660000000000001</c:v>
                </c:pt>
                <c:pt idx="134">
                  <c:v>1.1515</c:v>
                </c:pt>
                <c:pt idx="135">
                  <c:v>1.1419999999999999</c:v>
                </c:pt>
                <c:pt idx="136">
                  <c:v>1.177</c:v>
                </c:pt>
                <c:pt idx="137">
                  <c:v>1.101</c:v>
                </c:pt>
                <c:pt idx="138">
                  <c:v>1.2424999999999999</c:v>
                </c:pt>
                <c:pt idx="139">
                  <c:v>1.2649999999999999</c:v>
                </c:pt>
                <c:pt idx="140">
                  <c:v>1.1565000000000001</c:v>
                </c:pt>
                <c:pt idx="141">
                  <c:v>1.171</c:v>
                </c:pt>
                <c:pt idx="142">
                  <c:v>1.284</c:v>
                </c:pt>
                <c:pt idx="143">
                  <c:v>1.331</c:v>
                </c:pt>
                <c:pt idx="144">
                  <c:v>1.341</c:v>
                </c:pt>
                <c:pt idx="145">
                  <c:v>1.268</c:v>
                </c:pt>
                <c:pt idx="146">
                  <c:v>1.2135</c:v>
                </c:pt>
                <c:pt idx="147">
                  <c:v>1.0705</c:v>
                </c:pt>
                <c:pt idx="148">
                  <c:v>1.244</c:v>
                </c:pt>
                <c:pt idx="149">
                  <c:v>1.1140000000000001</c:v>
                </c:pt>
                <c:pt idx="150">
                  <c:v>1.2524999999999999</c:v>
                </c:pt>
                <c:pt idx="151">
                  <c:v>1.3414999999999999</c:v>
                </c:pt>
                <c:pt idx="152">
                  <c:v>1.2849999999999999</c:v>
                </c:pt>
                <c:pt idx="153">
                  <c:v>1.304</c:v>
                </c:pt>
                <c:pt idx="154">
                  <c:v>1.3955</c:v>
                </c:pt>
                <c:pt idx="155">
                  <c:v>1.641</c:v>
                </c:pt>
                <c:pt idx="156">
                  <c:v>1.7204999999999999</c:v>
                </c:pt>
                <c:pt idx="157">
                  <c:v>1.6645000000000001</c:v>
                </c:pt>
                <c:pt idx="158">
                  <c:v>1.7509999999999999</c:v>
                </c:pt>
                <c:pt idx="159">
                  <c:v>1.776</c:v>
                </c:pt>
                <c:pt idx="160">
                  <c:v>1.6705000000000001</c:v>
                </c:pt>
                <c:pt idx="161">
                  <c:v>1.724</c:v>
                </c:pt>
                <c:pt idx="162">
                  <c:v>1.6619999999999999</c:v>
                </c:pt>
                <c:pt idx="163">
                  <c:v>1.696</c:v>
                </c:pt>
                <c:pt idx="164">
                  <c:v>1.635</c:v>
                </c:pt>
                <c:pt idx="165">
                  <c:v>1.7275</c:v>
                </c:pt>
                <c:pt idx="166">
                  <c:v>1.7</c:v>
                </c:pt>
                <c:pt idx="167">
                  <c:v>1.6875</c:v>
                </c:pt>
                <c:pt idx="168">
                  <c:v>1.6879999999999999</c:v>
                </c:pt>
                <c:pt idx="169">
                  <c:v>1.6505000000000001</c:v>
                </c:pt>
                <c:pt idx="170">
                  <c:v>1.665</c:v>
                </c:pt>
                <c:pt idx="171">
                  <c:v>1.663</c:v>
                </c:pt>
                <c:pt idx="172">
                  <c:v>1.5940000000000001</c:v>
                </c:pt>
                <c:pt idx="173">
                  <c:v>1.583</c:v>
                </c:pt>
                <c:pt idx="174">
                  <c:v>1.536</c:v>
                </c:pt>
                <c:pt idx="175">
                  <c:v>1.5369999999999999</c:v>
                </c:pt>
                <c:pt idx="176">
                  <c:v>1.5595000000000001</c:v>
                </c:pt>
                <c:pt idx="177">
                  <c:v>1.4195</c:v>
                </c:pt>
                <c:pt idx="178">
                  <c:v>1.3220000000000001</c:v>
                </c:pt>
                <c:pt idx="179">
                  <c:v>1.3205</c:v>
                </c:pt>
                <c:pt idx="180">
                  <c:v>1.3325</c:v>
                </c:pt>
                <c:pt idx="181">
                  <c:v>1.2835000000000001</c:v>
                </c:pt>
                <c:pt idx="182">
                  <c:v>1.2729999999999999</c:v>
                </c:pt>
                <c:pt idx="183">
                  <c:v>1.206</c:v>
                </c:pt>
                <c:pt idx="184">
                  <c:v>1.083</c:v>
                </c:pt>
                <c:pt idx="185">
                  <c:v>1.0465</c:v>
                </c:pt>
                <c:pt idx="186">
                  <c:v>1.0685</c:v>
                </c:pt>
                <c:pt idx="187">
                  <c:v>1.119</c:v>
                </c:pt>
                <c:pt idx="188">
                  <c:v>1.143</c:v>
                </c:pt>
                <c:pt idx="189">
                  <c:v>1.1134999999999999</c:v>
                </c:pt>
                <c:pt idx="190">
                  <c:v>1.1850000000000001</c:v>
                </c:pt>
                <c:pt idx="191">
                  <c:v>1.198</c:v>
                </c:pt>
                <c:pt idx="192">
                  <c:v>1.2224999999999999</c:v>
                </c:pt>
                <c:pt idx="193">
                  <c:v>1.2110000000000001</c:v>
                </c:pt>
                <c:pt idx="194">
                  <c:v>1.1990000000000001</c:v>
                </c:pt>
                <c:pt idx="195">
                  <c:v>1.206</c:v>
                </c:pt>
                <c:pt idx="196">
                  <c:v>1.095</c:v>
                </c:pt>
                <c:pt idx="197">
                  <c:v>1.069</c:v>
                </c:pt>
                <c:pt idx="198">
                  <c:v>1.0860000000000001</c:v>
                </c:pt>
                <c:pt idx="199">
                  <c:v>0.995</c:v>
                </c:pt>
                <c:pt idx="200">
                  <c:v>1.024</c:v>
                </c:pt>
                <c:pt idx="201">
                  <c:v>0.98899999999999999</c:v>
                </c:pt>
                <c:pt idx="202">
                  <c:v>0.93149999999999999</c:v>
                </c:pt>
                <c:pt idx="203">
                  <c:v>0.94399999999999995</c:v>
                </c:pt>
                <c:pt idx="204">
                  <c:v>0.9</c:v>
                </c:pt>
                <c:pt idx="205">
                  <c:v>0.9415</c:v>
                </c:pt>
                <c:pt idx="206">
                  <c:v>1.0309999999999999</c:v>
                </c:pt>
                <c:pt idx="207">
                  <c:v>0.97699999999999998</c:v>
                </c:pt>
                <c:pt idx="208">
                  <c:v>1.0289999999999999</c:v>
                </c:pt>
                <c:pt idx="209">
                  <c:v>1.0840000000000001</c:v>
                </c:pt>
                <c:pt idx="210">
                  <c:v>1.0615000000000001</c:v>
                </c:pt>
                <c:pt idx="211">
                  <c:v>0.99299999999999999</c:v>
                </c:pt>
                <c:pt idx="212">
                  <c:v>0.93799999999999994</c:v>
                </c:pt>
                <c:pt idx="213">
                  <c:v>0.93049999999999999</c:v>
                </c:pt>
                <c:pt idx="214">
                  <c:v>0.82499999999999996</c:v>
                </c:pt>
                <c:pt idx="215">
                  <c:v>0.89600000000000002</c:v>
                </c:pt>
                <c:pt idx="216">
                  <c:v>0.90749999999999997</c:v>
                </c:pt>
                <c:pt idx="217">
                  <c:v>0.92649999999999999</c:v>
                </c:pt>
                <c:pt idx="218">
                  <c:v>0.89500000000000002</c:v>
                </c:pt>
                <c:pt idx="219">
                  <c:v>0.96450000000000002</c:v>
                </c:pt>
                <c:pt idx="220">
                  <c:v>0.91200000000000003</c:v>
                </c:pt>
                <c:pt idx="221">
                  <c:v>0.82250000000000001</c:v>
                </c:pt>
                <c:pt idx="222">
                  <c:v>0.78100000000000003</c:v>
                </c:pt>
                <c:pt idx="223">
                  <c:v>0.79649999999999999</c:v>
                </c:pt>
                <c:pt idx="224">
                  <c:v>0.76700000000000002</c:v>
                </c:pt>
                <c:pt idx="225">
                  <c:v>0.70499999999999996</c:v>
                </c:pt>
                <c:pt idx="226">
                  <c:v>0.76400000000000001</c:v>
                </c:pt>
                <c:pt idx="227">
                  <c:v>0.753</c:v>
                </c:pt>
                <c:pt idx="228">
                  <c:v>0.76</c:v>
                </c:pt>
                <c:pt idx="229">
                  <c:v>0.75049999999999994</c:v>
                </c:pt>
                <c:pt idx="230">
                  <c:v>0.79400000000000004</c:v>
                </c:pt>
                <c:pt idx="231">
                  <c:v>0.77800000000000002</c:v>
                </c:pt>
                <c:pt idx="232">
                  <c:v>0.83150000000000002</c:v>
                </c:pt>
                <c:pt idx="233">
                  <c:v>0.79400000000000004</c:v>
                </c:pt>
                <c:pt idx="234">
                  <c:v>0.75600000000000001</c:v>
                </c:pt>
                <c:pt idx="235">
                  <c:v>0.72499999999999998</c:v>
                </c:pt>
                <c:pt idx="236">
                  <c:v>0.78900000000000003</c:v>
                </c:pt>
                <c:pt idx="237">
                  <c:v>0.82</c:v>
                </c:pt>
                <c:pt idx="238">
                  <c:v>0.81100000000000005</c:v>
                </c:pt>
                <c:pt idx="239">
                  <c:v>0.78400000000000003</c:v>
                </c:pt>
                <c:pt idx="240">
                  <c:v>0.82899999999999996</c:v>
                </c:pt>
                <c:pt idx="241">
                  <c:v>0.82499999999999996</c:v>
                </c:pt>
                <c:pt idx="242">
                  <c:v>0.86499999999999999</c:v>
                </c:pt>
                <c:pt idx="243">
                  <c:v>0.80400000000000005</c:v>
                </c:pt>
                <c:pt idx="244">
                  <c:v>0.77</c:v>
                </c:pt>
                <c:pt idx="245">
                  <c:v>0.76149999999999995</c:v>
                </c:pt>
                <c:pt idx="246">
                  <c:v>0.86499999999999999</c:v>
                </c:pt>
                <c:pt idx="247">
                  <c:v>0.88600000000000001</c:v>
                </c:pt>
                <c:pt idx="248">
                  <c:v>0.92500000000000004</c:v>
                </c:pt>
                <c:pt idx="249">
                  <c:v>0.91</c:v>
                </c:pt>
                <c:pt idx="250">
                  <c:v>0.76249999999999996</c:v>
                </c:pt>
                <c:pt idx="251">
                  <c:v>0.73099999999999998</c:v>
                </c:pt>
                <c:pt idx="252">
                  <c:v>0.77549999999999997</c:v>
                </c:pt>
                <c:pt idx="253">
                  <c:v>0.69350000000000001</c:v>
                </c:pt>
                <c:pt idx="254">
                  <c:v>0.77500000000000002</c:v>
                </c:pt>
                <c:pt idx="255">
                  <c:v>0.82099999999999995</c:v>
                </c:pt>
                <c:pt idx="256">
                  <c:v>0.92100000000000004</c:v>
                </c:pt>
                <c:pt idx="257">
                  <c:v>0.88849999999999996</c:v>
                </c:pt>
                <c:pt idx="258">
                  <c:v>0.99050000000000005</c:v>
                </c:pt>
                <c:pt idx="259">
                  <c:v>0.84599999999999997</c:v>
                </c:pt>
                <c:pt idx="260">
                  <c:v>0.95650000000000002</c:v>
                </c:pt>
                <c:pt idx="261">
                  <c:v>0.95599999999999996</c:v>
                </c:pt>
                <c:pt idx="262">
                  <c:v>0.98950000000000005</c:v>
                </c:pt>
                <c:pt idx="263">
                  <c:v>1.032</c:v>
                </c:pt>
                <c:pt idx="264">
                  <c:v>1.0269999999999999</c:v>
                </c:pt>
                <c:pt idx="265">
                  <c:v>1.1279999999999999</c:v>
                </c:pt>
                <c:pt idx="266">
                  <c:v>1.208</c:v>
                </c:pt>
                <c:pt idx="267">
                  <c:v>1.3109999999999999</c:v>
                </c:pt>
                <c:pt idx="268">
                  <c:v>1.1045</c:v>
                </c:pt>
                <c:pt idx="269">
                  <c:v>1.1715</c:v>
                </c:pt>
                <c:pt idx="270">
                  <c:v>1.0765</c:v>
                </c:pt>
                <c:pt idx="271">
                  <c:v>1.0914999999999999</c:v>
                </c:pt>
                <c:pt idx="272">
                  <c:v>1.2529999999999999</c:v>
                </c:pt>
                <c:pt idx="273">
                  <c:v>1.3</c:v>
                </c:pt>
                <c:pt idx="274">
                  <c:v>1.3280000000000001</c:v>
                </c:pt>
                <c:pt idx="275">
                  <c:v>1.282</c:v>
                </c:pt>
                <c:pt idx="276">
                  <c:v>1.38</c:v>
                </c:pt>
                <c:pt idx="277">
                  <c:v>1.29</c:v>
                </c:pt>
                <c:pt idx="278">
                  <c:v>1.3260000000000001</c:v>
                </c:pt>
                <c:pt idx="279">
                  <c:v>1.4790000000000001</c:v>
                </c:pt>
                <c:pt idx="280">
                  <c:v>1.5129999999999999</c:v>
                </c:pt>
                <c:pt idx="281">
                  <c:v>1.5505</c:v>
                </c:pt>
                <c:pt idx="282">
                  <c:v>1.619</c:v>
                </c:pt>
                <c:pt idx="283">
                  <c:v>1.6359999999999999</c:v>
                </c:pt>
                <c:pt idx="284">
                  <c:v>1.5649999999999999</c:v>
                </c:pt>
                <c:pt idx="285">
                  <c:v>1.7989999999999999</c:v>
                </c:pt>
                <c:pt idx="286">
                  <c:v>1.7509999999999999</c:v>
                </c:pt>
                <c:pt idx="287">
                  <c:v>1.895</c:v>
                </c:pt>
                <c:pt idx="288">
                  <c:v>1.877</c:v>
                </c:pt>
                <c:pt idx="289">
                  <c:v>2.153</c:v>
                </c:pt>
                <c:pt idx="290">
                  <c:v>2.2149999999999999</c:v>
                </c:pt>
                <c:pt idx="291">
                  <c:v>2.3940000000000001</c:v>
                </c:pt>
                <c:pt idx="292">
                  <c:v>2.6909999999999998</c:v>
                </c:pt>
                <c:pt idx="293">
                  <c:v>2.7320000000000002</c:v>
                </c:pt>
                <c:pt idx="294">
                  <c:v>2.806</c:v>
                </c:pt>
                <c:pt idx="295">
                  <c:v>2.698</c:v>
                </c:pt>
                <c:pt idx="296">
                  <c:v>2.98</c:v>
                </c:pt>
                <c:pt idx="297">
                  <c:v>3.2404999999999999</c:v>
                </c:pt>
                <c:pt idx="298">
                  <c:v>3.3140000000000001</c:v>
                </c:pt>
                <c:pt idx="299">
                  <c:v>3.5105</c:v>
                </c:pt>
                <c:pt idx="300">
                  <c:v>3.5150000000000001</c:v>
                </c:pt>
                <c:pt idx="301">
                  <c:v>3.891</c:v>
                </c:pt>
                <c:pt idx="302">
                  <c:v>4.49</c:v>
                </c:pt>
                <c:pt idx="303">
                  <c:v>5.0979999999999999</c:v>
                </c:pt>
                <c:pt idx="304">
                  <c:v>5.1755000000000004</c:v>
                </c:pt>
                <c:pt idx="305">
                  <c:v>5.1025</c:v>
                </c:pt>
                <c:pt idx="306">
                  <c:v>5.0720000000000001</c:v>
                </c:pt>
                <c:pt idx="307">
                  <c:v>5.069</c:v>
                </c:pt>
                <c:pt idx="308">
                  <c:v>5.0540000000000003</c:v>
                </c:pt>
                <c:pt idx="309">
                  <c:v>5.0629999999999997</c:v>
                </c:pt>
                <c:pt idx="310">
                  <c:v>4.9969999999999999</c:v>
                </c:pt>
                <c:pt idx="311">
                  <c:v>5.0445000000000002</c:v>
                </c:pt>
                <c:pt idx="312">
                  <c:v>5.125</c:v>
                </c:pt>
                <c:pt idx="313">
                  <c:v>5.1550000000000002</c:v>
                </c:pt>
                <c:pt idx="314">
                  <c:v>5.1079999999999997</c:v>
                </c:pt>
                <c:pt idx="315">
                  <c:v>5.1050000000000004</c:v>
                </c:pt>
                <c:pt idx="316">
                  <c:v>5.0880000000000001</c:v>
                </c:pt>
                <c:pt idx="317">
                  <c:v>5.1589999999999998</c:v>
                </c:pt>
                <c:pt idx="318">
                  <c:v>5.1265000000000001</c:v>
                </c:pt>
                <c:pt idx="319">
                  <c:v>5.2439999999999998</c:v>
                </c:pt>
                <c:pt idx="320">
                  <c:v>4.9109999999999996</c:v>
                </c:pt>
                <c:pt idx="321">
                  <c:v>4.8491</c:v>
                </c:pt>
                <c:pt idx="322">
                  <c:v>4.7755999999999998</c:v>
                </c:pt>
                <c:pt idx="323">
                  <c:v>4.6609999999999996</c:v>
                </c:pt>
                <c:pt idx="324">
                  <c:v>4.6515000000000004</c:v>
                </c:pt>
                <c:pt idx="325">
                  <c:v>4.8239999999999998</c:v>
                </c:pt>
                <c:pt idx="326">
                  <c:v>4.7004999999999999</c:v>
                </c:pt>
                <c:pt idx="327">
                  <c:v>4.5389999999999997</c:v>
                </c:pt>
                <c:pt idx="328">
                  <c:v>4.4824999999999999</c:v>
                </c:pt>
                <c:pt idx="329">
                  <c:v>4.41</c:v>
                </c:pt>
                <c:pt idx="330">
                  <c:v>4.3479999999999999</c:v>
                </c:pt>
                <c:pt idx="331">
                  <c:v>4.3220000000000001</c:v>
                </c:pt>
                <c:pt idx="332">
                  <c:v>4.2759999999999998</c:v>
                </c:pt>
                <c:pt idx="333">
                  <c:v>4.0830000000000002</c:v>
                </c:pt>
                <c:pt idx="334">
                  <c:v>4.1825000000000001</c:v>
                </c:pt>
                <c:pt idx="335">
                  <c:v>4.0640000000000001</c:v>
                </c:pt>
                <c:pt idx="336">
                  <c:v>3.8849999999999998</c:v>
                </c:pt>
                <c:pt idx="337">
                  <c:v>4.1864999999999997</c:v>
                </c:pt>
                <c:pt idx="338">
                  <c:v>4.1459999999999999</c:v>
                </c:pt>
                <c:pt idx="339">
                  <c:v>4.1980000000000004</c:v>
                </c:pt>
                <c:pt idx="340">
                  <c:v>4.4584999999999999</c:v>
                </c:pt>
                <c:pt idx="341">
                  <c:v>4.4455</c:v>
                </c:pt>
                <c:pt idx="342">
                  <c:v>4.5369999999999999</c:v>
                </c:pt>
                <c:pt idx="343">
                  <c:v>4.54</c:v>
                </c:pt>
                <c:pt idx="344">
                  <c:v>4.6120000000000001</c:v>
                </c:pt>
                <c:pt idx="345">
                  <c:v>4.548</c:v>
                </c:pt>
                <c:pt idx="346">
                  <c:v>4.4649999999999999</c:v>
                </c:pt>
                <c:pt idx="347">
                  <c:v>4.3958000000000004</c:v>
                </c:pt>
                <c:pt idx="348">
                  <c:v>4.4109999999999996</c:v>
                </c:pt>
                <c:pt idx="349">
                  <c:v>4.3810000000000002</c:v>
                </c:pt>
                <c:pt idx="350">
                  <c:v>4.46</c:v>
                </c:pt>
                <c:pt idx="351">
                  <c:v>4.37</c:v>
                </c:pt>
                <c:pt idx="352">
                  <c:v>4.4050000000000002</c:v>
                </c:pt>
                <c:pt idx="353">
                  <c:v>4.452</c:v>
                </c:pt>
                <c:pt idx="354">
                  <c:v>4.5110000000000001</c:v>
                </c:pt>
                <c:pt idx="355">
                  <c:v>4.524</c:v>
                </c:pt>
                <c:pt idx="356">
                  <c:v>4.4829999999999997</c:v>
                </c:pt>
                <c:pt idx="357">
                  <c:v>4.4550000000000001</c:v>
                </c:pt>
                <c:pt idx="358">
                  <c:v>4.4720000000000004</c:v>
                </c:pt>
                <c:pt idx="359">
                  <c:v>4.5069999999999997</c:v>
                </c:pt>
                <c:pt idx="360">
                  <c:v>4.5096999999999996</c:v>
                </c:pt>
                <c:pt idx="361">
                  <c:v>4.2809999999999997</c:v>
                </c:pt>
                <c:pt idx="362">
                  <c:v>4.3760000000000003</c:v>
                </c:pt>
                <c:pt idx="363">
                  <c:v>4.4275000000000002</c:v>
                </c:pt>
                <c:pt idx="364">
                  <c:v>4.4215</c:v>
                </c:pt>
                <c:pt idx="365">
                  <c:v>4.4541000000000004</c:v>
                </c:pt>
                <c:pt idx="366">
                  <c:v>4.4565000000000001</c:v>
                </c:pt>
                <c:pt idx="367">
                  <c:v>4.4450000000000003</c:v>
                </c:pt>
                <c:pt idx="368">
                  <c:v>4.3884999999999996</c:v>
                </c:pt>
                <c:pt idx="369">
                  <c:v>4.3665000000000003</c:v>
                </c:pt>
                <c:pt idx="370">
                  <c:v>4.3624999999999998</c:v>
                </c:pt>
                <c:pt idx="371">
                  <c:v>4.3365</c:v>
                </c:pt>
                <c:pt idx="372">
                  <c:v>4.3543000000000003</c:v>
                </c:pt>
                <c:pt idx="373">
                  <c:v>4.3228999999999997</c:v>
                </c:pt>
                <c:pt idx="374">
                  <c:v>4.2960000000000003</c:v>
                </c:pt>
                <c:pt idx="375">
                  <c:v>4.2164999999999999</c:v>
                </c:pt>
                <c:pt idx="376">
                  <c:v>4.2110000000000003</c:v>
                </c:pt>
                <c:pt idx="377">
                  <c:v>4.1935000000000002</c:v>
                </c:pt>
                <c:pt idx="378">
                  <c:v>4.1795</c:v>
                </c:pt>
                <c:pt idx="379">
                  <c:v>4.18</c:v>
                </c:pt>
                <c:pt idx="380">
                  <c:v>4.0069999999999997</c:v>
                </c:pt>
                <c:pt idx="381">
                  <c:v>4.1234999999999999</c:v>
                </c:pt>
                <c:pt idx="382">
                  <c:v>4.0750000000000002</c:v>
                </c:pt>
                <c:pt idx="383">
                  <c:v>4.0610999999999997</c:v>
                </c:pt>
                <c:pt idx="384">
                  <c:v>4.0555000000000003</c:v>
                </c:pt>
                <c:pt idx="385">
                  <c:v>3.9565000000000001</c:v>
                </c:pt>
                <c:pt idx="386">
                  <c:v>4.0354999999999999</c:v>
                </c:pt>
                <c:pt idx="387">
                  <c:v>4.0229999999999997</c:v>
                </c:pt>
                <c:pt idx="388">
                  <c:v>4.0030000000000001</c:v>
                </c:pt>
                <c:pt idx="389">
                  <c:v>3.9824999999999999</c:v>
                </c:pt>
                <c:pt idx="390">
                  <c:v>3.9975000000000001</c:v>
                </c:pt>
                <c:pt idx="391">
                  <c:v>3.9914999999999998</c:v>
                </c:pt>
                <c:pt idx="392">
                  <c:v>3.9670000000000001</c:v>
                </c:pt>
                <c:pt idx="393">
                  <c:v>3.95</c:v>
                </c:pt>
                <c:pt idx="394">
                  <c:v>3.9409999999999998</c:v>
                </c:pt>
                <c:pt idx="395">
                  <c:v>3.9104999999999999</c:v>
                </c:pt>
                <c:pt idx="396">
                  <c:v>3.859</c:v>
                </c:pt>
                <c:pt idx="397">
                  <c:v>3.8231999999999999</c:v>
                </c:pt>
                <c:pt idx="398">
                  <c:v>3.7610000000000001</c:v>
                </c:pt>
                <c:pt idx="399">
                  <c:v>3.7905000000000002</c:v>
                </c:pt>
                <c:pt idx="400">
                  <c:v>3.8130000000000002</c:v>
                </c:pt>
                <c:pt idx="401">
                  <c:v>3.823</c:v>
                </c:pt>
                <c:pt idx="402">
                  <c:v>3.8191000000000002</c:v>
                </c:pt>
                <c:pt idx="403">
                  <c:v>3.8005</c:v>
                </c:pt>
                <c:pt idx="404">
                  <c:v>3.75</c:v>
                </c:pt>
                <c:pt idx="405">
                  <c:v>3.7484999999999999</c:v>
                </c:pt>
                <c:pt idx="406">
                  <c:v>3.7082000000000002</c:v>
                </c:pt>
                <c:pt idx="407">
                  <c:v>3.6909999999999998</c:v>
                </c:pt>
                <c:pt idx="408">
                  <c:v>3.665</c:v>
                </c:pt>
                <c:pt idx="409">
                  <c:v>3.7040000000000002</c:v>
                </c:pt>
                <c:pt idx="410">
                  <c:v>3.6779999999999999</c:v>
                </c:pt>
                <c:pt idx="411">
                  <c:v>3.593</c:v>
                </c:pt>
                <c:pt idx="412">
                  <c:v>3.5619999999999998</c:v>
                </c:pt>
                <c:pt idx="413">
                  <c:v>3.593</c:v>
                </c:pt>
                <c:pt idx="414">
                  <c:v>3.5316999999999998</c:v>
                </c:pt>
                <c:pt idx="415">
                  <c:v>3.4927000000000001</c:v>
                </c:pt>
                <c:pt idx="416">
                  <c:v>3.444</c:v>
                </c:pt>
                <c:pt idx="417">
                  <c:v>3.4415</c:v>
                </c:pt>
                <c:pt idx="418">
                  <c:v>3.3925000000000001</c:v>
                </c:pt>
                <c:pt idx="419">
                  <c:v>3.3995000000000002</c:v>
                </c:pt>
                <c:pt idx="420">
                  <c:v>3.3809999999999998</c:v>
                </c:pt>
                <c:pt idx="421">
                  <c:v>3.3414000000000001</c:v>
                </c:pt>
                <c:pt idx="422">
                  <c:v>3.2515000000000001</c:v>
                </c:pt>
                <c:pt idx="423">
                  <c:v>3.2120000000000002</c:v>
                </c:pt>
                <c:pt idx="424">
                  <c:v>3.2286999999999999</c:v>
                </c:pt>
                <c:pt idx="425">
                  <c:v>3.1604999999999999</c:v>
                </c:pt>
                <c:pt idx="426">
                  <c:v>3.1949999999999998</c:v>
                </c:pt>
                <c:pt idx="427">
                  <c:v>3.2195</c:v>
                </c:pt>
                <c:pt idx="428">
                  <c:v>3.1882999999999999</c:v>
                </c:pt>
                <c:pt idx="429">
                  <c:v>3.1558000000000002</c:v>
                </c:pt>
                <c:pt idx="430">
                  <c:v>3.0569000000000002</c:v>
                </c:pt>
                <c:pt idx="431">
                  <c:v>3.0571000000000002</c:v>
                </c:pt>
                <c:pt idx="432">
                  <c:v>3.0310999999999999</c:v>
                </c:pt>
                <c:pt idx="433">
                  <c:v>3.1254</c:v>
                </c:pt>
                <c:pt idx="434">
                  <c:v>3.0217999999999998</c:v>
                </c:pt>
                <c:pt idx="435">
                  <c:v>3.0263</c:v>
                </c:pt>
                <c:pt idx="436">
                  <c:v>2.956</c:v>
                </c:pt>
                <c:pt idx="437">
                  <c:v>2.9315000000000002</c:v>
                </c:pt>
                <c:pt idx="438">
                  <c:v>2.8451</c:v>
                </c:pt>
                <c:pt idx="439">
                  <c:v>2.7928999999999999</c:v>
                </c:pt>
                <c:pt idx="440">
                  <c:v>2.7972000000000001</c:v>
                </c:pt>
                <c:pt idx="441">
                  <c:v>2.8008999999999999</c:v>
                </c:pt>
                <c:pt idx="442">
                  <c:v>2.7818000000000001</c:v>
                </c:pt>
                <c:pt idx="443">
                  <c:v>2.7593999999999999</c:v>
                </c:pt>
                <c:pt idx="444">
                  <c:v>2.7267999999999999</c:v>
                </c:pt>
                <c:pt idx="445">
                  <c:v>2.6842999999999999</c:v>
                </c:pt>
                <c:pt idx="446">
                  <c:v>2.7488000000000001</c:v>
                </c:pt>
                <c:pt idx="447">
                  <c:v>2.7275</c:v>
                </c:pt>
                <c:pt idx="448">
                  <c:v>2.7109000000000001</c:v>
                </c:pt>
                <c:pt idx="449">
                  <c:v>2.6835</c:v>
                </c:pt>
                <c:pt idx="450">
                  <c:v>2.61</c:v>
                </c:pt>
                <c:pt idx="451">
                  <c:v>2.6520000000000001</c:v>
                </c:pt>
                <c:pt idx="452">
                  <c:v>2.7090999999999998</c:v>
                </c:pt>
                <c:pt idx="453">
                  <c:v>2.5882999999999998</c:v>
                </c:pt>
                <c:pt idx="454">
                  <c:v>2.5573999999999999</c:v>
                </c:pt>
                <c:pt idx="455">
                  <c:v>2.4763000000000002</c:v>
                </c:pt>
                <c:pt idx="456">
                  <c:v>2.331</c:v>
                </c:pt>
                <c:pt idx="457">
                  <c:v>2.3159999999999998</c:v>
                </c:pt>
                <c:pt idx="458">
                  <c:v>2.286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274624"/>
        <c:axId val="475276416"/>
      </c:scatterChart>
      <c:valAx>
        <c:axId val="475274624"/>
        <c:scaling>
          <c:orientation val="minMax"/>
          <c:max val="42000"/>
          <c:min val="3850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475276416"/>
        <c:crosses val="autoZero"/>
        <c:crossBetween val="midCat"/>
        <c:majorUnit val="100"/>
        <c:minorUnit val="100"/>
      </c:valAx>
      <c:valAx>
        <c:axId val="475276416"/>
        <c:scaling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crossAx val="475274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1700748565492198"/>
          <c:y val="3.0522882170592843E-2"/>
          <c:w val="0.16161972355181867"/>
          <c:h val="0.13511314172148234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Endogenous Fwd - Exogenous Fwd</a:t>
            </a:r>
          </a:p>
        </c:rich>
      </c:tx>
      <c:layout>
        <c:manualLayout>
          <c:xMode val="edge"/>
          <c:yMode val="edge"/>
          <c:x val="0.31826547229041624"/>
          <c:y val="2.9520295202952029E-2"/>
        </c:manualLayout>
      </c:layout>
      <c:overlay val="1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'ImpactEoniaDiscount (slide 72)'!$S$2</c:f>
              <c:strCache>
                <c:ptCount val="1"/>
                <c:pt idx="0">
                  <c:v>3M Forward Rates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'ImpactEoniaDiscount (slide 72)'!$R$4:$R$3510</c:f>
              <c:numCache>
                <c:formatCode>ddd\,\ dd\-mmm\-yyyy</c:formatCode>
                <c:ptCount val="3507"/>
                <c:pt idx="0">
                  <c:v>42076</c:v>
                </c:pt>
                <c:pt idx="1">
                  <c:v>42079</c:v>
                </c:pt>
                <c:pt idx="2">
                  <c:v>42080</c:v>
                </c:pt>
                <c:pt idx="3">
                  <c:v>42081</c:v>
                </c:pt>
                <c:pt idx="4">
                  <c:v>42082</c:v>
                </c:pt>
                <c:pt idx="5">
                  <c:v>42083</c:v>
                </c:pt>
                <c:pt idx="6">
                  <c:v>42086</c:v>
                </c:pt>
                <c:pt idx="7">
                  <c:v>42087</c:v>
                </c:pt>
                <c:pt idx="8">
                  <c:v>42088</c:v>
                </c:pt>
                <c:pt idx="9">
                  <c:v>42089</c:v>
                </c:pt>
                <c:pt idx="10">
                  <c:v>42090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42101</c:v>
                </c:pt>
                <c:pt idx="16">
                  <c:v>42102</c:v>
                </c:pt>
                <c:pt idx="17">
                  <c:v>42103</c:v>
                </c:pt>
                <c:pt idx="18">
                  <c:v>42104</c:v>
                </c:pt>
                <c:pt idx="19">
                  <c:v>42107</c:v>
                </c:pt>
                <c:pt idx="20">
                  <c:v>42108</c:v>
                </c:pt>
                <c:pt idx="21">
                  <c:v>42109</c:v>
                </c:pt>
                <c:pt idx="22">
                  <c:v>42110</c:v>
                </c:pt>
                <c:pt idx="23">
                  <c:v>42111</c:v>
                </c:pt>
                <c:pt idx="24">
                  <c:v>42114</c:v>
                </c:pt>
                <c:pt idx="25">
                  <c:v>42115</c:v>
                </c:pt>
                <c:pt idx="26">
                  <c:v>42116</c:v>
                </c:pt>
                <c:pt idx="27">
                  <c:v>42117</c:v>
                </c:pt>
                <c:pt idx="28">
                  <c:v>42118</c:v>
                </c:pt>
                <c:pt idx="29">
                  <c:v>42121</c:v>
                </c:pt>
                <c:pt idx="30">
                  <c:v>42122</c:v>
                </c:pt>
                <c:pt idx="31">
                  <c:v>42123</c:v>
                </c:pt>
                <c:pt idx="32">
                  <c:v>42124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42135</c:v>
                </c:pt>
                <c:pt idx="39">
                  <c:v>42136</c:v>
                </c:pt>
                <c:pt idx="40">
                  <c:v>42137</c:v>
                </c:pt>
                <c:pt idx="41">
                  <c:v>42138</c:v>
                </c:pt>
                <c:pt idx="42">
                  <c:v>42139</c:v>
                </c:pt>
                <c:pt idx="43">
                  <c:v>42142</c:v>
                </c:pt>
                <c:pt idx="44">
                  <c:v>42143</c:v>
                </c:pt>
                <c:pt idx="45">
                  <c:v>42144</c:v>
                </c:pt>
                <c:pt idx="46">
                  <c:v>42145</c:v>
                </c:pt>
                <c:pt idx="47">
                  <c:v>42146</c:v>
                </c:pt>
                <c:pt idx="48">
                  <c:v>42149</c:v>
                </c:pt>
                <c:pt idx="49">
                  <c:v>42150</c:v>
                </c:pt>
                <c:pt idx="50">
                  <c:v>42151</c:v>
                </c:pt>
                <c:pt idx="51">
                  <c:v>42152</c:v>
                </c:pt>
                <c:pt idx="52">
                  <c:v>42153</c:v>
                </c:pt>
                <c:pt idx="53">
                  <c:v>42156</c:v>
                </c:pt>
                <c:pt idx="54">
                  <c:v>42157</c:v>
                </c:pt>
                <c:pt idx="55">
                  <c:v>42158</c:v>
                </c:pt>
                <c:pt idx="56">
                  <c:v>42159</c:v>
                </c:pt>
                <c:pt idx="57">
                  <c:v>42160</c:v>
                </c:pt>
                <c:pt idx="58">
                  <c:v>42163</c:v>
                </c:pt>
                <c:pt idx="59">
                  <c:v>42164</c:v>
                </c:pt>
                <c:pt idx="60">
                  <c:v>42165</c:v>
                </c:pt>
                <c:pt idx="61">
                  <c:v>42166</c:v>
                </c:pt>
                <c:pt idx="62">
                  <c:v>42167</c:v>
                </c:pt>
                <c:pt idx="63">
                  <c:v>42170</c:v>
                </c:pt>
                <c:pt idx="64">
                  <c:v>42171</c:v>
                </c:pt>
                <c:pt idx="65">
                  <c:v>42172</c:v>
                </c:pt>
                <c:pt idx="66">
                  <c:v>42173</c:v>
                </c:pt>
                <c:pt idx="67">
                  <c:v>42174</c:v>
                </c:pt>
                <c:pt idx="68">
                  <c:v>42177</c:v>
                </c:pt>
                <c:pt idx="69">
                  <c:v>42178</c:v>
                </c:pt>
                <c:pt idx="70">
                  <c:v>42179</c:v>
                </c:pt>
                <c:pt idx="71">
                  <c:v>42180</c:v>
                </c:pt>
                <c:pt idx="72">
                  <c:v>42181</c:v>
                </c:pt>
                <c:pt idx="73">
                  <c:v>42184</c:v>
                </c:pt>
                <c:pt idx="74">
                  <c:v>42185</c:v>
                </c:pt>
                <c:pt idx="75">
                  <c:v>42186</c:v>
                </c:pt>
                <c:pt idx="76">
                  <c:v>42187</c:v>
                </c:pt>
                <c:pt idx="77">
                  <c:v>42188</c:v>
                </c:pt>
                <c:pt idx="78">
                  <c:v>42191</c:v>
                </c:pt>
                <c:pt idx="79">
                  <c:v>42192</c:v>
                </c:pt>
                <c:pt idx="80">
                  <c:v>42193</c:v>
                </c:pt>
                <c:pt idx="81">
                  <c:v>42194</c:v>
                </c:pt>
                <c:pt idx="82">
                  <c:v>42195</c:v>
                </c:pt>
                <c:pt idx="83">
                  <c:v>42198</c:v>
                </c:pt>
                <c:pt idx="84">
                  <c:v>42199</c:v>
                </c:pt>
                <c:pt idx="85">
                  <c:v>42200</c:v>
                </c:pt>
                <c:pt idx="86">
                  <c:v>42201</c:v>
                </c:pt>
                <c:pt idx="87">
                  <c:v>42202</c:v>
                </c:pt>
                <c:pt idx="88">
                  <c:v>42205</c:v>
                </c:pt>
                <c:pt idx="89">
                  <c:v>42206</c:v>
                </c:pt>
                <c:pt idx="90">
                  <c:v>42207</c:v>
                </c:pt>
                <c:pt idx="91">
                  <c:v>42208</c:v>
                </c:pt>
                <c:pt idx="92">
                  <c:v>42209</c:v>
                </c:pt>
                <c:pt idx="93">
                  <c:v>42212</c:v>
                </c:pt>
                <c:pt idx="94">
                  <c:v>42213</c:v>
                </c:pt>
                <c:pt idx="95">
                  <c:v>42214</c:v>
                </c:pt>
                <c:pt idx="96">
                  <c:v>42215</c:v>
                </c:pt>
                <c:pt idx="97">
                  <c:v>42216</c:v>
                </c:pt>
                <c:pt idx="98">
                  <c:v>42219</c:v>
                </c:pt>
                <c:pt idx="99">
                  <c:v>42220</c:v>
                </c:pt>
                <c:pt idx="100">
                  <c:v>42221</c:v>
                </c:pt>
                <c:pt idx="101">
                  <c:v>42222</c:v>
                </c:pt>
                <c:pt idx="102">
                  <c:v>42223</c:v>
                </c:pt>
                <c:pt idx="103">
                  <c:v>42226</c:v>
                </c:pt>
                <c:pt idx="104">
                  <c:v>42227</c:v>
                </c:pt>
                <c:pt idx="105">
                  <c:v>42228</c:v>
                </c:pt>
                <c:pt idx="106">
                  <c:v>42229</c:v>
                </c:pt>
                <c:pt idx="107">
                  <c:v>42230</c:v>
                </c:pt>
                <c:pt idx="108">
                  <c:v>42233</c:v>
                </c:pt>
                <c:pt idx="109">
                  <c:v>42234</c:v>
                </c:pt>
                <c:pt idx="110">
                  <c:v>42235</c:v>
                </c:pt>
                <c:pt idx="111">
                  <c:v>42236</c:v>
                </c:pt>
                <c:pt idx="112">
                  <c:v>42237</c:v>
                </c:pt>
                <c:pt idx="113">
                  <c:v>42240</c:v>
                </c:pt>
                <c:pt idx="114">
                  <c:v>42241</c:v>
                </c:pt>
                <c:pt idx="115">
                  <c:v>42242</c:v>
                </c:pt>
                <c:pt idx="116">
                  <c:v>42243</c:v>
                </c:pt>
                <c:pt idx="117">
                  <c:v>42244</c:v>
                </c:pt>
                <c:pt idx="118">
                  <c:v>42247</c:v>
                </c:pt>
                <c:pt idx="119">
                  <c:v>42248</c:v>
                </c:pt>
                <c:pt idx="120">
                  <c:v>42249</c:v>
                </c:pt>
                <c:pt idx="121">
                  <c:v>42250</c:v>
                </c:pt>
                <c:pt idx="122">
                  <c:v>42251</c:v>
                </c:pt>
                <c:pt idx="123">
                  <c:v>42254</c:v>
                </c:pt>
                <c:pt idx="124">
                  <c:v>42255</c:v>
                </c:pt>
                <c:pt idx="125">
                  <c:v>42256</c:v>
                </c:pt>
                <c:pt idx="126">
                  <c:v>42257</c:v>
                </c:pt>
                <c:pt idx="127">
                  <c:v>42258</c:v>
                </c:pt>
                <c:pt idx="128">
                  <c:v>42261</c:v>
                </c:pt>
                <c:pt idx="129">
                  <c:v>42262</c:v>
                </c:pt>
                <c:pt idx="130">
                  <c:v>42263</c:v>
                </c:pt>
                <c:pt idx="131">
                  <c:v>42264</c:v>
                </c:pt>
                <c:pt idx="132">
                  <c:v>42265</c:v>
                </c:pt>
                <c:pt idx="133">
                  <c:v>42268</c:v>
                </c:pt>
                <c:pt idx="134">
                  <c:v>42269</c:v>
                </c:pt>
                <c:pt idx="135">
                  <c:v>42270</c:v>
                </c:pt>
                <c:pt idx="136">
                  <c:v>42271</c:v>
                </c:pt>
                <c:pt idx="137">
                  <c:v>42272</c:v>
                </c:pt>
                <c:pt idx="138">
                  <c:v>42275</c:v>
                </c:pt>
                <c:pt idx="139">
                  <c:v>42276</c:v>
                </c:pt>
                <c:pt idx="140">
                  <c:v>42277</c:v>
                </c:pt>
                <c:pt idx="141">
                  <c:v>42278</c:v>
                </c:pt>
                <c:pt idx="142">
                  <c:v>42279</c:v>
                </c:pt>
                <c:pt idx="143">
                  <c:v>42282</c:v>
                </c:pt>
                <c:pt idx="144">
                  <c:v>42283</c:v>
                </c:pt>
                <c:pt idx="145">
                  <c:v>42284</c:v>
                </c:pt>
                <c:pt idx="146">
                  <c:v>42285</c:v>
                </c:pt>
                <c:pt idx="147">
                  <c:v>42286</c:v>
                </c:pt>
                <c:pt idx="148">
                  <c:v>42289</c:v>
                </c:pt>
                <c:pt idx="149">
                  <c:v>42290</c:v>
                </c:pt>
                <c:pt idx="150">
                  <c:v>42291</c:v>
                </c:pt>
                <c:pt idx="151">
                  <c:v>42292</c:v>
                </c:pt>
                <c:pt idx="152">
                  <c:v>42293</c:v>
                </c:pt>
                <c:pt idx="153">
                  <c:v>42296</c:v>
                </c:pt>
                <c:pt idx="154">
                  <c:v>42297</c:v>
                </c:pt>
                <c:pt idx="155">
                  <c:v>42298</c:v>
                </c:pt>
                <c:pt idx="156">
                  <c:v>42299</c:v>
                </c:pt>
                <c:pt idx="157">
                  <c:v>42300</c:v>
                </c:pt>
                <c:pt idx="158">
                  <c:v>42303</c:v>
                </c:pt>
                <c:pt idx="159">
                  <c:v>42304</c:v>
                </c:pt>
                <c:pt idx="160">
                  <c:v>42305</c:v>
                </c:pt>
                <c:pt idx="161">
                  <c:v>42306</c:v>
                </c:pt>
                <c:pt idx="162">
                  <c:v>42307</c:v>
                </c:pt>
                <c:pt idx="163">
                  <c:v>42310</c:v>
                </c:pt>
                <c:pt idx="164">
                  <c:v>42311</c:v>
                </c:pt>
                <c:pt idx="165">
                  <c:v>42312</c:v>
                </c:pt>
                <c:pt idx="166">
                  <c:v>42313</c:v>
                </c:pt>
                <c:pt idx="167">
                  <c:v>42314</c:v>
                </c:pt>
                <c:pt idx="168">
                  <c:v>42317</c:v>
                </c:pt>
                <c:pt idx="169">
                  <c:v>42318</c:v>
                </c:pt>
                <c:pt idx="170">
                  <c:v>42319</c:v>
                </c:pt>
                <c:pt idx="171">
                  <c:v>42320</c:v>
                </c:pt>
                <c:pt idx="172">
                  <c:v>42321</c:v>
                </c:pt>
                <c:pt idx="173">
                  <c:v>42324</c:v>
                </c:pt>
                <c:pt idx="174">
                  <c:v>42325</c:v>
                </c:pt>
                <c:pt idx="175">
                  <c:v>42326</c:v>
                </c:pt>
                <c:pt idx="176">
                  <c:v>42327</c:v>
                </c:pt>
                <c:pt idx="177">
                  <c:v>42328</c:v>
                </c:pt>
                <c:pt idx="178">
                  <c:v>42331</c:v>
                </c:pt>
                <c:pt idx="179">
                  <c:v>42332</c:v>
                </c:pt>
                <c:pt idx="180">
                  <c:v>42333</c:v>
                </c:pt>
                <c:pt idx="181">
                  <c:v>42334</c:v>
                </c:pt>
                <c:pt idx="182">
                  <c:v>42335</c:v>
                </c:pt>
                <c:pt idx="183">
                  <c:v>42338</c:v>
                </c:pt>
                <c:pt idx="184">
                  <c:v>42339</c:v>
                </c:pt>
                <c:pt idx="185">
                  <c:v>42340</c:v>
                </c:pt>
                <c:pt idx="186">
                  <c:v>42341</c:v>
                </c:pt>
                <c:pt idx="187">
                  <c:v>42342</c:v>
                </c:pt>
                <c:pt idx="188">
                  <c:v>42345</c:v>
                </c:pt>
                <c:pt idx="189">
                  <c:v>42346</c:v>
                </c:pt>
                <c:pt idx="190">
                  <c:v>42347</c:v>
                </c:pt>
                <c:pt idx="191">
                  <c:v>42348</c:v>
                </c:pt>
                <c:pt idx="192">
                  <c:v>42349</c:v>
                </c:pt>
                <c:pt idx="193">
                  <c:v>42352</c:v>
                </c:pt>
                <c:pt idx="194">
                  <c:v>42353</c:v>
                </c:pt>
                <c:pt idx="195">
                  <c:v>42354</c:v>
                </c:pt>
                <c:pt idx="196">
                  <c:v>42355</c:v>
                </c:pt>
                <c:pt idx="197">
                  <c:v>42356</c:v>
                </c:pt>
                <c:pt idx="198">
                  <c:v>42359</c:v>
                </c:pt>
                <c:pt idx="199">
                  <c:v>42360</c:v>
                </c:pt>
                <c:pt idx="200">
                  <c:v>42361</c:v>
                </c:pt>
                <c:pt idx="201">
                  <c:v>42362</c:v>
                </c:pt>
                <c:pt idx="202">
                  <c:v>42366</c:v>
                </c:pt>
                <c:pt idx="203">
                  <c:v>42367</c:v>
                </c:pt>
                <c:pt idx="204">
                  <c:v>42368</c:v>
                </c:pt>
                <c:pt idx="205">
                  <c:v>42369</c:v>
                </c:pt>
                <c:pt idx="206">
                  <c:v>42373</c:v>
                </c:pt>
                <c:pt idx="207">
                  <c:v>42374</c:v>
                </c:pt>
                <c:pt idx="208">
                  <c:v>42375</c:v>
                </c:pt>
                <c:pt idx="209">
                  <c:v>42376</c:v>
                </c:pt>
                <c:pt idx="210">
                  <c:v>42377</c:v>
                </c:pt>
                <c:pt idx="211">
                  <c:v>42380</c:v>
                </c:pt>
                <c:pt idx="212">
                  <c:v>42381</c:v>
                </c:pt>
                <c:pt idx="213">
                  <c:v>42382</c:v>
                </c:pt>
                <c:pt idx="214">
                  <c:v>42383</c:v>
                </c:pt>
                <c:pt idx="215">
                  <c:v>42384</c:v>
                </c:pt>
                <c:pt idx="216">
                  <c:v>42387</c:v>
                </c:pt>
                <c:pt idx="217">
                  <c:v>42388</c:v>
                </c:pt>
                <c:pt idx="218">
                  <c:v>42389</c:v>
                </c:pt>
                <c:pt idx="219">
                  <c:v>42390</c:v>
                </c:pt>
                <c:pt idx="220">
                  <c:v>42391</c:v>
                </c:pt>
                <c:pt idx="221">
                  <c:v>42394</c:v>
                </c:pt>
                <c:pt idx="222">
                  <c:v>42395</c:v>
                </c:pt>
                <c:pt idx="223">
                  <c:v>42396</c:v>
                </c:pt>
                <c:pt idx="224">
                  <c:v>42397</c:v>
                </c:pt>
                <c:pt idx="225">
                  <c:v>42398</c:v>
                </c:pt>
                <c:pt idx="226">
                  <c:v>42401</c:v>
                </c:pt>
                <c:pt idx="227">
                  <c:v>42402</c:v>
                </c:pt>
                <c:pt idx="228">
                  <c:v>42403</c:v>
                </c:pt>
                <c:pt idx="229">
                  <c:v>42404</c:v>
                </c:pt>
                <c:pt idx="230">
                  <c:v>42405</c:v>
                </c:pt>
                <c:pt idx="231">
                  <c:v>42408</c:v>
                </c:pt>
                <c:pt idx="232">
                  <c:v>42409</c:v>
                </c:pt>
                <c:pt idx="233">
                  <c:v>42410</c:v>
                </c:pt>
                <c:pt idx="234">
                  <c:v>42411</c:v>
                </c:pt>
                <c:pt idx="235">
                  <c:v>42412</c:v>
                </c:pt>
                <c:pt idx="236">
                  <c:v>42415</c:v>
                </c:pt>
                <c:pt idx="237">
                  <c:v>42416</c:v>
                </c:pt>
                <c:pt idx="238">
                  <c:v>42417</c:v>
                </c:pt>
                <c:pt idx="239">
                  <c:v>42418</c:v>
                </c:pt>
                <c:pt idx="240">
                  <c:v>42419</c:v>
                </c:pt>
                <c:pt idx="241">
                  <c:v>42422</c:v>
                </c:pt>
                <c:pt idx="242">
                  <c:v>42423</c:v>
                </c:pt>
                <c:pt idx="243">
                  <c:v>42424</c:v>
                </c:pt>
                <c:pt idx="244">
                  <c:v>42425</c:v>
                </c:pt>
                <c:pt idx="245">
                  <c:v>42426</c:v>
                </c:pt>
                <c:pt idx="246">
                  <c:v>42429</c:v>
                </c:pt>
                <c:pt idx="247">
                  <c:v>42430</c:v>
                </c:pt>
                <c:pt idx="248">
                  <c:v>42431</c:v>
                </c:pt>
                <c:pt idx="249">
                  <c:v>42432</c:v>
                </c:pt>
                <c:pt idx="250">
                  <c:v>42433</c:v>
                </c:pt>
                <c:pt idx="251">
                  <c:v>42436</c:v>
                </c:pt>
                <c:pt idx="252">
                  <c:v>42437</c:v>
                </c:pt>
                <c:pt idx="253">
                  <c:v>42438</c:v>
                </c:pt>
                <c:pt idx="254">
                  <c:v>42439</c:v>
                </c:pt>
                <c:pt idx="255">
                  <c:v>42440</c:v>
                </c:pt>
                <c:pt idx="256">
                  <c:v>42443</c:v>
                </c:pt>
                <c:pt idx="257">
                  <c:v>42444</c:v>
                </c:pt>
                <c:pt idx="258">
                  <c:v>42445</c:v>
                </c:pt>
                <c:pt idx="259">
                  <c:v>42446</c:v>
                </c:pt>
                <c:pt idx="260">
                  <c:v>42447</c:v>
                </c:pt>
                <c:pt idx="261">
                  <c:v>42450</c:v>
                </c:pt>
                <c:pt idx="262">
                  <c:v>42451</c:v>
                </c:pt>
                <c:pt idx="263">
                  <c:v>42452</c:v>
                </c:pt>
                <c:pt idx="264">
                  <c:v>42453</c:v>
                </c:pt>
                <c:pt idx="265">
                  <c:v>42458</c:v>
                </c:pt>
                <c:pt idx="266">
                  <c:v>42459</c:v>
                </c:pt>
                <c:pt idx="267">
                  <c:v>42460</c:v>
                </c:pt>
                <c:pt idx="268">
                  <c:v>42461</c:v>
                </c:pt>
                <c:pt idx="269">
                  <c:v>42464</c:v>
                </c:pt>
                <c:pt idx="270">
                  <c:v>42465</c:v>
                </c:pt>
                <c:pt idx="271">
                  <c:v>42466</c:v>
                </c:pt>
                <c:pt idx="272">
                  <c:v>42467</c:v>
                </c:pt>
                <c:pt idx="273">
                  <c:v>42468</c:v>
                </c:pt>
                <c:pt idx="274">
                  <c:v>42471</c:v>
                </c:pt>
                <c:pt idx="275">
                  <c:v>42472</c:v>
                </c:pt>
                <c:pt idx="276">
                  <c:v>42473</c:v>
                </c:pt>
                <c:pt idx="277">
                  <c:v>42474</c:v>
                </c:pt>
                <c:pt idx="278">
                  <c:v>42475</c:v>
                </c:pt>
                <c:pt idx="279">
                  <c:v>42478</c:v>
                </c:pt>
                <c:pt idx="280">
                  <c:v>42479</c:v>
                </c:pt>
                <c:pt idx="281">
                  <c:v>42480</c:v>
                </c:pt>
                <c:pt idx="282">
                  <c:v>42481</c:v>
                </c:pt>
                <c:pt idx="283">
                  <c:v>42482</c:v>
                </c:pt>
                <c:pt idx="284">
                  <c:v>42485</c:v>
                </c:pt>
                <c:pt idx="285">
                  <c:v>42486</c:v>
                </c:pt>
                <c:pt idx="286">
                  <c:v>42487</c:v>
                </c:pt>
                <c:pt idx="287">
                  <c:v>42488</c:v>
                </c:pt>
                <c:pt idx="288">
                  <c:v>42489</c:v>
                </c:pt>
                <c:pt idx="289">
                  <c:v>42492</c:v>
                </c:pt>
                <c:pt idx="290">
                  <c:v>42493</c:v>
                </c:pt>
                <c:pt idx="291">
                  <c:v>42494</c:v>
                </c:pt>
                <c:pt idx="292">
                  <c:v>42495</c:v>
                </c:pt>
                <c:pt idx="293">
                  <c:v>42496</c:v>
                </c:pt>
                <c:pt idx="294">
                  <c:v>42499</c:v>
                </c:pt>
                <c:pt idx="295">
                  <c:v>42500</c:v>
                </c:pt>
                <c:pt idx="296">
                  <c:v>42501</c:v>
                </c:pt>
                <c:pt idx="297">
                  <c:v>42502</c:v>
                </c:pt>
                <c:pt idx="298">
                  <c:v>42503</c:v>
                </c:pt>
                <c:pt idx="299">
                  <c:v>42506</c:v>
                </c:pt>
                <c:pt idx="300">
                  <c:v>42507</c:v>
                </c:pt>
                <c:pt idx="301">
                  <c:v>42508</c:v>
                </c:pt>
                <c:pt idx="302">
                  <c:v>42509</c:v>
                </c:pt>
                <c:pt idx="303">
                  <c:v>42510</c:v>
                </c:pt>
                <c:pt idx="304">
                  <c:v>42513</c:v>
                </c:pt>
                <c:pt idx="305">
                  <c:v>42514</c:v>
                </c:pt>
                <c:pt idx="306">
                  <c:v>42515</c:v>
                </c:pt>
                <c:pt idx="307">
                  <c:v>42516</c:v>
                </c:pt>
                <c:pt idx="308">
                  <c:v>42517</c:v>
                </c:pt>
                <c:pt idx="309">
                  <c:v>42520</c:v>
                </c:pt>
                <c:pt idx="310">
                  <c:v>42521</c:v>
                </c:pt>
                <c:pt idx="311">
                  <c:v>42522</c:v>
                </c:pt>
                <c:pt idx="312">
                  <c:v>42523</c:v>
                </c:pt>
                <c:pt idx="313">
                  <c:v>42524</c:v>
                </c:pt>
                <c:pt idx="314">
                  <c:v>42527</c:v>
                </c:pt>
                <c:pt idx="315">
                  <c:v>42528</c:v>
                </c:pt>
                <c:pt idx="316">
                  <c:v>42529</c:v>
                </c:pt>
                <c:pt idx="317">
                  <c:v>42530</c:v>
                </c:pt>
                <c:pt idx="318">
                  <c:v>42531</c:v>
                </c:pt>
                <c:pt idx="319">
                  <c:v>42534</c:v>
                </c:pt>
                <c:pt idx="320">
                  <c:v>42535</c:v>
                </c:pt>
                <c:pt idx="321">
                  <c:v>42536</c:v>
                </c:pt>
                <c:pt idx="322">
                  <c:v>42537</c:v>
                </c:pt>
                <c:pt idx="323">
                  <c:v>42538</c:v>
                </c:pt>
                <c:pt idx="324">
                  <c:v>42541</c:v>
                </c:pt>
                <c:pt idx="325">
                  <c:v>42542</c:v>
                </c:pt>
                <c:pt idx="326">
                  <c:v>42543</c:v>
                </c:pt>
                <c:pt idx="327">
                  <c:v>42544</c:v>
                </c:pt>
                <c:pt idx="328">
                  <c:v>42545</c:v>
                </c:pt>
                <c:pt idx="329">
                  <c:v>42548</c:v>
                </c:pt>
                <c:pt idx="330">
                  <c:v>42549</c:v>
                </c:pt>
                <c:pt idx="331">
                  <c:v>42550</c:v>
                </c:pt>
                <c:pt idx="332">
                  <c:v>42551</c:v>
                </c:pt>
                <c:pt idx="333">
                  <c:v>42552</c:v>
                </c:pt>
                <c:pt idx="334">
                  <c:v>42555</c:v>
                </c:pt>
                <c:pt idx="335">
                  <c:v>42556</c:v>
                </c:pt>
                <c:pt idx="336">
                  <c:v>42557</c:v>
                </c:pt>
                <c:pt idx="337">
                  <c:v>42558</c:v>
                </c:pt>
                <c:pt idx="338">
                  <c:v>42559</c:v>
                </c:pt>
                <c:pt idx="339">
                  <c:v>42562</c:v>
                </c:pt>
                <c:pt idx="340">
                  <c:v>42563</c:v>
                </c:pt>
                <c:pt idx="341">
                  <c:v>42564</c:v>
                </c:pt>
                <c:pt idx="342">
                  <c:v>42565</c:v>
                </c:pt>
                <c:pt idx="343">
                  <c:v>42566</c:v>
                </c:pt>
                <c:pt idx="344">
                  <c:v>42569</c:v>
                </c:pt>
                <c:pt idx="345">
                  <c:v>42570</c:v>
                </c:pt>
                <c:pt idx="346">
                  <c:v>42571</c:v>
                </c:pt>
                <c:pt idx="347">
                  <c:v>42572</c:v>
                </c:pt>
                <c:pt idx="348">
                  <c:v>42573</c:v>
                </c:pt>
                <c:pt idx="349">
                  <c:v>42576</c:v>
                </c:pt>
                <c:pt idx="350">
                  <c:v>42577</c:v>
                </c:pt>
                <c:pt idx="351">
                  <c:v>42578</c:v>
                </c:pt>
                <c:pt idx="352">
                  <c:v>42579</c:v>
                </c:pt>
                <c:pt idx="353">
                  <c:v>42580</c:v>
                </c:pt>
                <c:pt idx="354">
                  <c:v>42583</c:v>
                </c:pt>
                <c:pt idx="355">
                  <c:v>42584</c:v>
                </c:pt>
                <c:pt idx="356">
                  <c:v>42585</c:v>
                </c:pt>
                <c:pt idx="357">
                  <c:v>42586</c:v>
                </c:pt>
                <c:pt idx="358">
                  <c:v>42587</c:v>
                </c:pt>
                <c:pt idx="359">
                  <c:v>42590</c:v>
                </c:pt>
                <c:pt idx="360">
                  <c:v>42591</c:v>
                </c:pt>
                <c:pt idx="361">
                  <c:v>42592</c:v>
                </c:pt>
                <c:pt idx="362">
                  <c:v>42593</c:v>
                </c:pt>
                <c:pt idx="363">
                  <c:v>42594</c:v>
                </c:pt>
                <c:pt idx="364">
                  <c:v>42597</c:v>
                </c:pt>
                <c:pt idx="365">
                  <c:v>42598</c:v>
                </c:pt>
                <c:pt idx="366">
                  <c:v>42599</c:v>
                </c:pt>
                <c:pt idx="367">
                  <c:v>42600</c:v>
                </c:pt>
                <c:pt idx="368">
                  <c:v>42601</c:v>
                </c:pt>
                <c:pt idx="369">
                  <c:v>42604</c:v>
                </c:pt>
                <c:pt idx="370">
                  <c:v>42605</c:v>
                </c:pt>
                <c:pt idx="371">
                  <c:v>42606</c:v>
                </c:pt>
                <c:pt idx="372">
                  <c:v>42607</c:v>
                </c:pt>
                <c:pt idx="373">
                  <c:v>42608</c:v>
                </c:pt>
                <c:pt idx="374">
                  <c:v>42611</c:v>
                </c:pt>
                <c:pt idx="375">
                  <c:v>42612</c:v>
                </c:pt>
                <c:pt idx="376">
                  <c:v>42613</c:v>
                </c:pt>
                <c:pt idx="377">
                  <c:v>42614</c:v>
                </c:pt>
                <c:pt idx="378">
                  <c:v>42615</c:v>
                </c:pt>
                <c:pt idx="379">
                  <c:v>42618</c:v>
                </c:pt>
                <c:pt idx="380">
                  <c:v>42619</c:v>
                </c:pt>
                <c:pt idx="381">
                  <c:v>42620</c:v>
                </c:pt>
                <c:pt idx="382">
                  <c:v>42621</c:v>
                </c:pt>
                <c:pt idx="383">
                  <c:v>42622</c:v>
                </c:pt>
                <c:pt idx="384">
                  <c:v>42625</c:v>
                </c:pt>
                <c:pt idx="385">
                  <c:v>42626</c:v>
                </c:pt>
                <c:pt idx="386">
                  <c:v>42627</c:v>
                </c:pt>
                <c:pt idx="387">
                  <c:v>42628</c:v>
                </c:pt>
                <c:pt idx="388">
                  <c:v>42629</c:v>
                </c:pt>
                <c:pt idx="389">
                  <c:v>42632</c:v>
                </c:pt>
                <c:pt idx="390">
                  <c:v>42633</c:v>
                </c:pt>
                <c:pt idx="391">
                  <c:v>42634</c:v>
                </c:pt>
                <c:pt idx="392">
                  <c:v>42635</c:v>
                </c:pt>
                <c:pt idx="393">
                  <c:v>42636</c:v>
                </c:pt>
                <c:pt idx="394">
                  <c:v>42639</c:v>
                </c:pt>
                <c:pt idx="395">
                  <c:v>42640</c:v>
                </c:pt>
                <c:pt idx="396">
                  <c:v>42641</c:v>
                </c:pt>
                <c:pt idx="397">
                  <c:v>42642</c:v>
                </c:pt>
                <c:pt idx="398">
                  <c:v>42643</c:v>
                </c:pt>
                <c:pt idx="399">
                  <c:v>42646</c:v>
                </c:pt>
                <c:pt idx="400">
                  <c:v>42647</c:v>
                </c:pt>
                <c:pt idx="401">
                  <c:v>42648</c:v>
                </c:pt>
                <c:pt idx="402">
                  <c:v>42649</c:v>
                </c:pt>
                <c:pt idx="403">
                  <c:v>42650</c:v>
                </c:pt>
                <c:pt idx="404">
                  <c:v>42653</c:v>
                </c:pt>
                <c:pt idx="405">
                  <c:v>42654</c:v>
                </c:pt>
                <c:pt idx="406">
                  <c:v>42655</c:v>
                </c:pt>
                <c:pt idx="407">
                  <c:v>42656</c:v>
                </c:pt>
                <c:pt idx="408">
                  <c:v>42657</c:v>
                </c:pt>
                <c:pt idx="409">
                  <c:v>42660</c:v>
                </c:pt>
                <c:pt idx="410">
                  <c:v>42661</c:v>
                </c:pt>
                <c:pt idx="411">
                  <c:v>42662</c:v>
                </c:pt>
                <c:pt idx="412">
                  <c:v>42663</c:v>
                </c:pt>
                <c:pt idx="413">
                  <c:v>42664</c:v>
                </c:pt>
                <c:pt idx="414">
                  <c:v>42667</c:v>
                </c:pt>
                <c:pt idx="415">
                  <c:v>42668</c:v>
                </c:pt>
                <c:pt idx="416">
                  <c:v>42669</c:v>
                </c:pt>
                <c:pt idx="417">
                  <c:v>42670</c:v>
                </c:pt>
                <c:pt idx="418">
                  <c:v>42671</c:v>
                </c:pt>
                <c:pt idx="419">
                  <c:v>42674</c:v>
                </c:pt>
                <c:pt idx="420">
                  <c:v>42675</c:v>
                </c:pt>
                <c:pt idx="421">
                  <c:v>42676</c:v>
                </c:pt>
                <c:pt idx="422">
                  <c:v>42677</c:v>
                </c:pt>
                <c:pt idx="423">
                  <c:v>42678</c:v>
                </c:pt>
                <c:pt idx="424">
                  <c:v>42681</c:v>
                </c:pt>
                <c:pt idx="425">
                  <c:v>42682</c:v>
                </c:pt>
                <c:pt idx="426">
                  <c:v>42683</c:v>
                </c:pt>
                <c:pt idx="427">
                  <c:v>42684</c:v>
                </c:pt>
                <c:pt idx="428">
                  <c:v>42685</c:v>
                </c:pt>
                <c:pt idx="429">
                  <c:v>42688</c:v>
                </c:pt>
                <c:pt idx="430">
                  <c:v>42689</c:v>
                </c:pt>
                <c:pt idx="431">
                  <c:v>42690</c:v>
                </c:pt>
                <c:pt idx="432">
                  <c:v>42691</c:v>
                </c:pt>
                <c:pt idx="433">
                  <c:v>42692</c:v>
                </c:pt>
                <c:pt idx="434">
                  <c:v>42695</c:v>
                </c:pt>
                <c:pt idx="435">
                  <c:v>42696</c:v>
                </c:pt>
                <c:pt idx="436">
                  <c:v>42697</c:v>
                </c:pt>
                <c:pt idx="437">
                  <c:v>42698</c:v>
                </c:pt>
                <c:pt idx="438">
                  <c:v>42699</c:v>
                </c:pt>
                <c:pt idx="439">
                  <c:v>42702</c:v>
                </c:pt>
                <c:pt idx="440">
                  <c:v>42703</c:v>
                </c:pt>
                <c:pt idx="441">
                  <c:v>42704</c:v>
                </c:pt>
                <c:pt idx="442">
                  <c:v>42705</c:v>
                </c:pt>
                <c:pt idx="443">
                  <c:v>42706</c:v>
                </c:pt>
                <c:pt idx="444">
                  <c:v>42709</c:v>
                </c:pt>
                <c:pt idx="445">
                  <c:v>42710</c:v>
                </c:pt>
                <c:pt idx="446">
                  <c:v>42711</c:v>
                </c:pt>
                <c:pt idx="447">
                  <c:v>42712</c:v>
                </c:pt>
                <c:pt idx="448">
                  <c:v>42713</c:v>
                </c:pt>
                <c:pt idx="449">
                  <c:v>42716</c:v>
                </c:pt>
                <c:pt idx="450">
                  <c:v>42717</c:v>
                </c:pt>
                <c:pt idx="451">
                  <c:v>42718</c:v>
                </c:pt>
                <c:pt idx="452">
                  <c:v>42719</c:v>
                </c:pt>
                <c:pt idx="453">
                  <c:v>42720</c:v>
                </c:pt>
                <c:pt idx="454">
                  <c:v>42723</c:v>
                </c:pt>
                <c:pt idx="455">
                  <c:v>42724</c:v>
                </c:pt>
                <c:pt idx="456">
                  <c:v>42725</c:v>
                </c:pt>
                <c:pt idx="457">
                  <c:v>42726</c:v>
                </c:pt>
                <c:pt idx="458">
                  <c:v>42727</c:v>
                </c:pt>
                <c:pt idx="459">
                  <c:v>42731</c:v>
                </c:pt>
                <c:pt idx="460">
                  <c:v>42732</c:v>
                </c:pt>
                <c:pt idx="461">
                  <c:v>42733</c:v>
                </c:pt>
                <c:pt idx="462">
                  <c:v>42734</c:v>
                </c:pt>
                <c:pt idx="463">
                  <c:v>42737</c:v>
                </c:pt>
                <c:pt idx="464">
                  <c:v>42738</c:v>
                </c:pt>
                <c:pt idx="465">
                  <c:v>42739</c:v>
                </c:pt>
                <c:pt idx="466">
                  <c:v>42740</c:v>
                </c:pt>
                <c:pt idx="467">
                  <c:v>42741</c:v>
                </c:pt>
                <c:pt idx="468">
                  <c:v>42744</c:v>
                </c:pt>
                <c:pt idx="469">
                  <c:v>42745</c:v>
                </c:pt>
                <c:pt idx="470">
                  <c:v>42746</c:v>
                </c:pt>
                <c:pt idx="471">
                  <c:v>42747</c:v>
                </c:pt>
                <c:pt idx="472">
                  <c:v>42748</c:v>
                </c:pt>
                <c:pt idx="473">
                  <c:v>42751</c:v>
                </c:pt>
                <c:pt idx="474">
                  <c:v>42752</c:v>
                </c:pt>
                <c:pt idx="475">
                  <c:v>42753</c:v>
                </c:pt>
                <c:pt idx="476">
                  <c:v>42754</c:v>
                </c:pt>
                <c:pt idx="477">
                  <c:v>42755</c:v>
                </c:pt>
                <c:pt idx="478">
                  <c:v>42758</c:v>
                </c:pt>
                <c:pt idx="479">
                  <c:v>42759</c:v>
                </c:pt>
                <c:pt idx="480">
                  <c:v>42760</c:v>
                </c:pt>
                <c:pt idx="481">
                  <c:v>42761</c:v>
                </c:pt>
                <c:pt idx="482">
                  <c:v>42762</c:v>
                </c:pt>
                <c:pt idx="483">
                  <c:v>42765</c:v>
                </c:pt>
                <c:pt idx="484">
                  <c:v>42766</c:v>
                </c:pt>
                <c:pt idx="485">
                  <c:v>42767</c:v>
                </c:pt>
                <c:pt idx="486">
                  <c:v>42768</c:v>
                </c:pt>
                <c:pt idx="487">
                  <c:v>42769</c:v>
                </c:pt>
                <c:pt idx="488">
                  <c:v>42772</c:v>
                </c:pt>
                <c:pt idx="489">
                  <c:v>42773</c:v>
                </c:pt>
                <c:pt idx="490">
                  <c:v>42774</c:v>
                </c:pt>
                <c:pt idx="491">
                  <c:v>42775</c:v>
                </c:pt>
                <c:pt idx="492">
                  <c:v>42776</c:v>
                </c:pt>
                <c:pt idx="493">
                  <c:v>42779</c:v>
                </c:pt>
                <c:pt idx="494">
                  <c:v>42780</c:v>
                </c:pt>
                <c:pt idx="495">
                  <c:v>42781</c:v>
                </c:pt>
                <c:pt idx="496">
                  <c:v>42782</c:v>
                </c:pt>
                <c:pt idx="497">
                  <c:v>42783</c:v>
                </c:pt>
                <c:pt idx="498">
                  <c:v>42786</c:v>
                </c:pt>
                <c:pt idx="499">
                  <c:v>42787</c:v>
                </c:pt>
                <c:pt idx="500">
                  <c:v>42788</c:v>
                </c:pt>
                <c:pt idx="501">
                  <c:v>42789</c:v>
                </c:pt>
                <c:pt idx="502">
                  <c:v>42790</c:v>
                </c:pt>
                <c:pt idx="503">
                  <c:v>42793</c:v>
                </c:pt>
                <c:pt idx="504">
                  <c:v>42794</c:v>
                </c:pt>
                <c:pt idx="505">
                  <c:v>42795</c:v>
                </c:pt>
                <c:pt idx="506">
                  <c:v>42796</c:v>
                </c:pt>
                <c:pt idx="507">
                  <c:v>42797</c:v>
                </c:pt>
                <c:pt idx="508">
                  <c:v>42800</c:v>
                </c:pt>
                <c:pt idx="509">
                  <c:v>42801</c:v>
                </c:pt>
                <c:pt idx="510">
                  <c:v>42802</c:v>
                </c:pt>
                <c:pt idx="511">
                  <c:v>42803</c:v>
                </c:pt>
                <c:pt idx="512">
                  <c:v>42804</c:v>
                </c:pt>
                <c:pt idx="513">
                  <c:v>42807</c:v>
                </c:pt>
                <c:pt idx="514">
                  <c:v>42808</c:v>
                </c:pt>
                <c:pt idx="515">
                  <c:v>42809</c:v>
                </c:pt>
                <c:pt idx="516">
                  <c:v>42810</c:v>
                </c:pt>
                <c:pt idx="517">
                  <c:v>42811</c:v>
                </c:pt>
                <c:pt idx="518">
                  <c:v>42818</c:v>
                </c:pt>
                <c:pt idx="519">
                  <c:v>42825</c:v>
                </c:pt>
                <c:pt idx="520">
                  <c:v>42832</c:v>
                </c:pt>
                <c:pt idx="521">
                  <c:v>42843</c:v>
                </c:pt>
                <c:pt idx="522">
                  <c:v>42846</c:v>
                </c:pt>
                <c:pt idx="523">
                  <c:v>42853</c:v>
                </c:pt>
                <c:pt idx="524">
                  <c:v>42860</c:v>
                </c:pt>
                <c:pt idx="525">
                  <c:v>42867</c:v>
                </c:pt>
                <c:pt idx="526">
                  <c:v>42874</c:v>
                </c:pt>
                <c:pt idx="527">
                  <c:v>42881</c:v>
                </c:pt>
                <c:pt idx="528">
                  <c:v>42888</c:v>
                </c:pt>
                <c:pt idx="529">
                  <c:v>42895</c:v>
                </c:pt>
                <c:pt idx="530">
                  <c:v>42902</c:v>
                </c:pt>
                <c:pt idx="531">
                  <c:v>42909</c:v>
                </c:pt>
                <c:pt idx="532">
                  <c:v>42916</c:v>
                </c:pt>
                <c:pt idx="533">
                  <c:v>42923</c:v>
                </c:pt>
                <c:pt idx="534">
                  <c:v>42930</c:v>
                </c:pt>
                <c:pt idx="535">
                  <c:v>42937</c:v>
                </c:pt>
                <c:pt idx="536">
                  <c:v>42944</c:v>
                </c:pt>
                <c:pt idx="537">
                  <c:v>42951</c:v>
                </c:pt>
                <c:pt idx="538">
                  <c:v>42958</c:v>
                </c:pt>
                <c:pt idx="539">
                  <c:v>42965</c:v>
                </c:pt>
                <c:pt idx="540">
                  <c:v>42972</c:v>
                </c:pt>
                <c:pt idx="541">
                  <c:v>42979</c:v>
                </c:pt>
                <c:pt idx="542">
                  <c:v>42986</c:v>
                </c:pt>
                <c:pt idx="543">
                  <c:v>42993</c:v>
                </c:pt>
                <c:pt idx="544">
                  <c:v>43000</c:v>
                </c:pt>
                <c:pt idx="545">
                  <c:v>43007</c:v>
                </c:pt>
                <c:pt idx="546">
                  <c:v>43014</c:v>
                </c:pt>
                <c:pt idx="547">
                  <c:v>43021</c:v>
                </c:pt>
                <c:pt idx="548">
                  <c:v>43028</c:v>
                </c:pt>
                <c:pt idx="549">
                  <c:v>43035</c:v>
                </c:pt>
                <c:pt idx="550">
                  <c:v>43042</c:v>
                </c:pt>
                <c:pt idx="551">
                  <c:v>43049</c:v>
                </c:pt>
                <c:pt idx="552">
                  <c:v>43056</c:v>
                </c:pt>
                <c:pt idx="553">
                  <c:v>43063</c:v>
                </c:pt>
                <c:pt idx="554">
                  <c:v>43070</c:v>
                </c:pt>
                <c:pt idx="555">
                  <c:v>43077</c:v>
                </c:pt>
                <c:pt idx="556">
                  <c:v>43084</c:v>
                </c:pt>
                <c:pt idx="557">
                  <c:v>43091</c:v>
                </c:pt>
                <c:pt idx="558">
                  <c:v>43098</c:v>
                </c:pt>
                <c:pt idx="559">
                  <c:v>43105</c:v>
                </c:pt>
                <c:pt idx="560">
                  <c:v>43112</c:v>
                </c:pt>
                <c:pt idx="561">
                  <c:v>43119</c:v>
                </c:pt>
                <c:pt idx="562">
                  <c:v>43126</c:v>
                </c:pt>
                <c:pt idx="563">
                  <c:v>43133</c:v>
                </c:pt>
                <c:pt idx="564">
                  <c:v>43140</c:v>
                </c:pt>
                <c:pt idx="565">
                  <c:v>43147</c:v>
                </c:pt>
                <c:pt idx="566">
                  <c:v>43154</c:v>
                </c:pt>
                <c:pt idx="567">
                  <c:v>43161</c:v>
                </c:pt>
                <c:pt idx="568">
                  <c:v>43168</c:v>
                </c:pt>
                <c:pt idx="569">
                  <c:v>43175</c:v>
                </c:pt>
                <c:pt idx="570">
                  <c:v>43182</c:v>
                </c:pt>
                <c:pt idx="571">
                  <c:v>43193</c:v>
                </c:pt>
                <c:pt idx="572">
                  <c:v>43196</c:v>
                </c:pt>
                <c:pt idx="573">
                  <c:v>43203</c:v>
                </c:pt>
                <c:pt idx="574">
                  <c:v>43210</c:v>
                </c:pt>
                <c:pt idx="575">
                  <c:v>43217</c:v>
                </c:pt>
                <c:pt idx="576">
                  <c:v>43224</c:v>
                </c:pt>
                <c:pt idx="577">
                  <c:v>43231</c:v>
                </c:pt>
                <c:pt idx="578">
                  <c:v>43238</c:v>
                </c:pt>
                <c:pt idx="579">
                  <c:v>43245</c:v>
                </c:pt>
                <c:pt idx="580">
                  <c:v>43252</c:v>
                </c:pt>
                <c:pt idx="581">
                  <c:v>43259</c:v>
                </c:pt>
                <c:pt idx="582">
                  <c:v>43266</c:v>
                </c:pt>
                <c:pt idx="583">
                  <c:v>43273</c:v>
                </c:pt>
                <c:pt idx="584">
                  <c:v>43280</c:v>
                </c:pt>
                <c:pt idx="585">
                  <c:v>43287</c:v>
                </c:pt>
                <c:pt idx="586">
                  <c:v>43294</c:v>
                </c:pt>
                <c:pt idx="587">
                  <c:v>43301</c:v>
                </c:pt>
                <c:pt idx="588">
                  <c:v>43308</c:v>
                </c:pt>
                <c:pt idx="589">
                  <c:v>43315</c:v>
                </c:pt>
                <c:pt idx="590">
                  <c:v>43322</c:v>
                </c:pt>
                <c:pt idx="591">
                  <c:v>43329</c:v>
                </c:pt>
                <c:pt idx="592">
                  <c:v>43336</c:v>
                </c:pt>
                <c:pt idx="593">
                  <c:v>43343</c:v>
                </c:pt>
                <c:pt idx="594">
                  <c:v>43350</c:v>
                </c:pt>
                <c:pt idx="595">
                  <c:v>43357</c:v>
                </c:pt>
                <c:pt idx="596">
                  <c:v>43364</c:v>
                </c:pt>
                <c:pt idx="597">
                  <c:v>43371</c:v>
                </c:pt>
                <c:pt idx="598">
                  <c:v>43378</c:v>
                </c:pt>
                <c:pt idx="599">
                  <c:v>43385</c:v>
                </c:pt>
                <c:pt idx="600">
                  <c:v>43392</c:v>
                </c:pt>
                <c:pt idx="601">
                  <c:v>43399</c:v>
                </c:pt>
                <c:pt idx="602">
                  <c:v>43406</c:v>
                </c:pt>
                <c:pt idx="603">
                  <c:v>43413</c:v>
                </c:pt>
                <c:pt idx="604">
                  <c:v>43420</c:v>
                </c:pt>
                <c:pt idx="605">
                  <c:v>43427</c:v>
                </c:pt>
                <c:pt idx="606">
                  <c:v>43434</c:v>
                </c:pt>
                <c:pt idx="607">
                  <c:v>43441</c:v>
                </c:pt>
                <c:pt idx="608">
                  <c:v>43448</c:v>
                </c:pt>
                <c:pt idx="609">
                  <c:v>43455</c:v>
                </c:pt>
                <c:pt idx="610">
                  <c:v>43465</c:v>
                </c:pt>
                <c:pt idx="611">
                  <c:v>43472</c:v>
                </c:pt>
                <c:pt idx="612">
                  <c:v>43479</c:v>
                </c:pt>
                <c:pt idx="613">
                  <c:v>43486</c:v>
                </c:pt>
                <c:pt idx="614">
                  <c:v>43493</c:v>
                </c:pt>
                <c:pt idx="615">
                  <c:v>43500</c:v>
                </c:pt>
                <c:pt idx="616">
                  <c:v>43507</c:v>
                </c:pt>
                <c:pt idx="617">
                  <c:v>43514</c:v>
                </c:pt>
                <c:pt idx="618">
                  <c:v>43521</c:v>
                </c:pt>
                <c:pt idx="619">
                  <c:v>43528</c:v>
                </c:pt>
                <c:pt idx="620">
                  <c:v>43535</c:v>
                </c:pt>
                <c:pt idx="621">
                  <c:v>43542</c:v>
                </c:pt>
                <c:pt idx="622">
                  <c:v>43549</c:v>
                </c:pt>
                <c:pt idx="623">
                  <c:v>43556</c:v>
                </c:pt>
                <c:pt idx="624">
                  <c:v>43563</c:v>
                </c:pt>
                <c:pt idx="625">
                  <c:v>43570</c:v>
                </c:pt>
                <c:pt idx="626">
                  <c:v>43579</c:v>
                </c:pt>
                <c:pt idx="627">
                  <c:v>43584</c:v>
                </c:pt>
                <c:pt idx="628">
                  <c:v>43591</c:v>
                </c:pt>
                <c:pt idx="629">
                  <c:v>43598</c:v>
                </c:pt>
                <c:pt idx="630">
                  <c:v>43605</c:v>
                </c:pt>
                <c:pt idx="631">
                  <c:v>43612</c:v>
                </c:pt>
                <c:pt idx="632">
                  <c:v>43619</c:v>
                </c:pt>
                <c:pt idx="633">
                  <c:v>43626</c:v>
                </c:pt>
                <c:pt idx="634">
                  <c:v>43633</c:v>
                </c:pt>
                <c:pt idx="635">
                  <c:v>43640</c:v>
                </c:pt>
                <c:pt idx="636">
                  <c:v>43647</c:v>
                </c:pt>
                <c:pt idx="637">
                  <c:v>43654</c:v>
                </c:pt>
                <c:pt idx="638">
                  <c:v>43661</c:v>
                </c:pt>
                <c:pt idx="639">
                  <c:v>43668</c:v>
                </c:pt>
                <c:pt idx="640">
                  <c:v>43675</c:v>
                </c:pt>
                <c:pt idx="641">
                  <c:v>43682</c:v>
                </c:pt>
                <c:pt idx="642">
                  <c:v>43689</c:v>
                </c:pt>
                <c:pt idx="643">
                  <c:v>43696</c:v>
                </c:pt>
                <c:pt idx="644">
                  <c:v>43703</c:v>
                </c:pt>
                <c:pt idx="645">
                  <c:v>43710</c:v>
                </c:pt>
                <c:pt idx="646">
                  <c:v>43717</c:v>
                </c:pt>
                <c:pt idx="647">
                  <c:v>43724</c:v>
                </c:pt>
                <c:pt idx="648">
                  <c:v>43731</c:v>
                </c:pt>
                <c:pt idx="649">
                  <c:v>43738</c:v>
                </c:pt>
                <c:pt idx="650">
                  <c:v>43745</c:v>
                </c:pt>
                <c:pt idx="651">
                  <c:v>43752</c:v>
                </c:pt>
                <c:pt idx="652">
                  <c:v>43759</c:v>
                </c:pt>
                <c:pt idx="653">
                  <c:v>43766</c:v>
                </c:pt>
                <c:pt idx="654">
                  <c:v>43773</c:v>
                </c:pt>
                <c:pt idx="655">
                  <c:v>43780</c:v>
                </c:pt>
                <c:pt idx="656">
                  <c:v>43787</c:v>
                </c:pt>
                <c:pt idx="657">
                  <c:v>43794</c:v>
                </c:pt>
                <c:pt idx="658">
                  <c:v>43801</c:v>
                </c:pt>
                <c:pt idx="659">
                  <c:v>43808</c:v>
                </c:pt>
                <c:pt idx="660">
                  <c:v>43815</c:v>
                </c:pt>
                <c:pt idx="661">
                  <c:v>43822</c:v>
                </c:pt>
                <c:pt idx="662">
                  <c:v>43830</c:v>
                </c:pt>
                <c:pt idx="663">
                  <c:v>43837</c:v>
                </c:pt>
                <c:pt idx="664">
                  <c:v>43844</c:v>
                </c:pt>
                <c:pt idx="665">
                  <c:v>43851</c:v>
                </c:pt>
                <c:pt idx="666">
                  <c:v>43858</c:v>
                </c:pt>
                <c:pt idx="667">
                  <c:v>43865</c:v>
                </c:pt>
                <c:pt idx="668">
                  <c:v>43872</c:v>
                </c:pt>
                <c:pt idx="669">
                  <c:v>43879</c:v>
                </c:pt>
                <c:pt idx="670">
                  <c:v>43886</c:v>
                </c:pt>
                <c:pt idx="671">
                  <c:v>43893</c:v>
                </c:pt>
                <c:pt idx="672">
                  <c:v>43900</c:v>
                </c:pt>
                <c:pt idx="673">
                  <c:v>43907</c:v>
                </c:pt>
                <c:pt idx="674">
                  <c:v>43914</c:v>
                </c:pt>
                <c:pt idx="675">
                  <c:v>43921</c:v>
                </c:pt>
                <c:pt idx="676">
                  <c:v>43928</c:v>
                </c:pt>
                <c:pt idx="677">
                  <c:v>43937</c:v>
                </c:pt>
                <c:pt idx="678">
                  <c:v>43944</c:v>
                </c:pt>
                <c:pt idx="679">
                  <c:v>43951</c:v>
                </c:pt>
                <c:pt idx="680">
                  <c:v>43958</c:v>
                </c:pt>
                <c:pt idx="681">
                  <c:v>43965</c:v>
                </c:pt>
                <c:pt idx="682">
                  <c:v>43972</c:v>
                </c:pt>
                <c:pt idx="683">
                  <c:v>43979</c:v>
                </c:pt>
                <c:pt idx="684">
                  <c:v>43986</c:v>
                </c:pt>
                <c:pt idx="685">
                  <c:v>43993</c:v>
                </c:pt>
                <c:pt idx="686">
                  <c:v>44000</c:v>
                </c:pt>
                <c:pt idx="687">
                  <c:v>44007</c:v>
                </c:pt>
                <c:pt idx="688">
                  <c:v>44014</c:v>
                </c:pt>
                <c:pt idx="689">
                  <c:v>44021</c:v>
                </c:pt>
                <c:pt idx="690">
                  <c:v>44028</c:v>
                </c:pt>
                <c:pt idx="691">
                  <c:v>44035</c:v>
                </c:pt>
                <c:pt idx="692">
                  <c:v>44042</c:v>
                </c:pt>
                <c:pt idx="693">
                  <c:v>44049</c:v>
                </c:pt>
                <c:pt idx="694">
                  <c:v>44056</c:v>
                </c:pt>
                <c:pt idx="695">
                  <c:v>44063</c:v>
                </c:pt>
                <c:pt idx="696">
                  <c:v>44070</c:v>
                </c:pt>
                <c:pt idx="697">
                  <c:v>44077</c:v>
                </c:pt>
                <c:pt idx="698">
                  <c:v>44084</c:v>
                </c:pt>
                <c:pt idx="699">
                  <c:v>44091</c:v>
                </c:pt>
                <c:pt idx="700">
                  <c:v>44098</c:v>
                </c:pt>
                <c:pt idx="701">
                  <c:v>44105</c:v>
                </c:pt>
                <c:pt idx="702">
                  <c:v>44112</c:v>
                </c:pt>
                <c:pt idx="703">
                  <c:v>44119</c:v>
                </c:pt>
                <c:pt idx="704">
                  <c:v>44126</c:v>
                </c:pt>
                <c:pt idx="705">
                  <c:v>44133</c:v>
                </c:pt>
                <c:pt idx="706">
                  <c:v>44140</c:v>
                </c:pt>
                <c:pt idx="707">
                  <c:v>44147</c:v>
                </c:pt>
                <c:pt idx="708">
                  <c:v>44154</c:v>
                </c:pt>
                <c:pt idx="709">
                  <c:v>44161</c:v>
                </c:pt>
                <c:pt idx="710">
                  <c:v>44168</c:v>
                </c:pt>
                <c:pt idx="711">
                  <c:v>44175</c:v>
                </c:pt>
                <c:pt idx="712">
                  <c:v>44182</c:v>
                </c:pt>
                <c:pt idx="713">
                  <c:v>44189</c:v>
                </c:pt>
                <c:pt idx="714">
                  <c:v>44196</c:v>
                </c:pt>
                <c:pt idx="715">
                  <c:v>44203</c:v>
                </c:pt>
                <c:pt idx="716">
                  <c:v>44210</c:v>
                </c:pt>
                <c:pt idx="717">
                  <c:v>44217</c:v>
                </c:pt>
                <c:pt idx="718">
                  <c:v>44224</c:v>
                </c:pt>
                <c:pt idx="719">
                  <c:v>44231</c:v>
                </c:pt>
                <c:pt idx="720">
                  <c:v>44238</c:v>
                </c:pt>
                <c:pt idx="721">
                  <c:v>44245</c:v>
                </c:pt>
                <c:pt idx="722">
                  <c:v>44252</c:v>
                </c:pt>
                <c:pt idx="723">
                  <c:v>44259</c:v>
                </c:pt>
                <c:pt idx="724">
                  <c:v>44266</c:v>
                </c:pt>
                <c:pt idx="725">
                  <c:v>44273</c:v>
                </c:pt>
                <c:pt idx="726">
                  <c:v>44280</c:v>
                </c:pt>
                <c:pt idx="727">
                  <c:v>44287</c:v>
                </c:pt>
                <c:pt idx="728">
                  <c:v>44294</c:v>
                </c:pt>
                <c:pt idx="729">
                  <c:v>44301</c:v>
                </c:pt>
                <c:pt idx="730">
                  <c:v>44308</c:v>
                </c:pt>
                <c:pt idx="731">
                  <c:v>44315</c:v>
                </c:pt>
                <c:pt idx="732">
                  <c:v>44322</c:v>
                </c:pt>
                <c:pt idx="733">
                  <c:v>44329</c:v>
                </c:pt>
                <c:pt idx="734">
                  <c:v>44336</c:v>
                </c:pt>
                <c:pt idx="735">
                  <c:v>44343</c:v>
                </c:pt>
                <c:pt idx="736">
                  <c:v>44350</c:v>
                </c:pt>
                <c:pt idx="737">
                  <c:v>44357</c:v>
                </c:pt>
                <c:pt idx="738">
                  <c:v>44364</c:v>
                </c:pt>
                <c:pt idx="739">
                  <c:v>44371</c:v>
                </c:pt>
                <c:pt idx="740">
                  <c:v>44378</c:v>
                </c:pt>
                <c:pt idx="741">
                  <c:v>44385</c:v>
                </c:pt>
                <c:pt idx="742">
                  <c:v>44392</c:v>
                </c:pt>
                <c:pt idx="743">
                  <c:v>44399</c:v>
                </c:pt>
                <c:pt idx="744">
                  <c:v>44406</c:v>
                </c:pt>
                <c:pt idx="745">
                  <c:v>44413</c:v>
                </c:pt>
                <c:pt idx="746">
                  <c:v>44420</c:v>
                </c:pt>
                <c:pt idx="747">
                  <c:v>44427</c:v>
                </c:pt>
                <c:pt idx="748">
                  <c:v>44434</c:v>
                </c:pt>
                <c:pt idx="749">
                  <c:v>44441</c:v>
                </c:pt>
                <c:pt idx="750">
                  <c:v>44448</c:v>
                </c:pt>
                <c:pt idx="751">
                  <c:v>44455</c:v>
                </c:pt>
                <c:pt idx="752">
                  <c:v>44462</c:v>
                </c:pt>
                <c:pt idx="753">
                  <c:v>44469</c:v>
                </c:pt>
                <c:pt idx="754">
                  <c:v>44476</c:v>
                </c:pt>
                <c:pt idx="755">
                  <c:v>44483</c:v>
                </c:pt>
                <c:pt idx="756">
                  <c:v>44490</c:v>
                </c:pt>
                <c:pt idx="757">
                  <c:v>44497</c:v>
                </c:pt>
                <c:pt idx="758">
                  <c:v>44504</c:v>
                </c:pt>
                <c:pt idx="759">
                  <c:v>44511</c:v>
                </c:pt>
                <c:pt idx="760">
                  <c:v>44518</c:v>
                </c:pt>
                <c:pt idx="761">
                  <c:v>44525</c:v>
                </c:pt>
                <c:pt idx="762">
                  <c:v>44532</c:v>
                </c:pt>
                <c:pt idx="763">
                  <c:v>44539</c:v>
                </c:pt>
                <c:pt idx="764">
                  <c:v>44546</c:v>
                </c:pt>
                <c:pt idx="765">
                  <c:v>44553</c:v>
                </c:pt>
                <c:pt idx="766">
                  <c:v>44560</c:v>
                </c:pt>
                <c:pt idx="767">
                  <c:v>44567</c:v>
                </c:pt>
                <c:pt idx="768">
                  <c:v>44574</c:v>
                </c:pt>
                <c:pt idx="769">
                  <c:v>44581</c:v>
                </c:pt>
                <c:pt idx="770">
                  <c:v>44588</c:v>
                </c:pt>
                <c:pt idx="771">
                  <c:v>44595</c:v>
                </c:pt>
                <c:pt idx="772">
                  <c:v>44602</c:v>
                </c:pt>
                <c:pt idx="773">
                  <c:v>44609</c:v>
                </c:pt>
                <c:pt idx="774">
                  <c:v>44616</c:v>
                </c:pt>
                <c:pt idx="775">
                  <c:v>44623</c:v>
                </c:pt>
                <c:pt idx="776">
                  <c:v>44630</c:v>
                </c:pt>
                <c:pt idx="777">
                  <c:v>44637</c:v>
                </c:pt>
                <c:pt idx="778">
                  <c:v>44644</c:v>
                </c:pt>
                <c:pt idx="779">
                  <c:v>44651</c:v>
                </c:pt>
                <c:pt idx="780">
                  <c:v>44658</c:v>
                </c:pt>
                <c:pt idx="781">
                  <c:v>44665</c:v>
                </c:pt>
                <c:pt idx="782">
                  <c:v>44672</c:v>
                </c:pt>
                <c:pt idx="783">
                  <c:v>44679</c:v>
                </c:pt>
                <c:pt idx="784">
                  <c:v>44686</c:v>
                </c:pt>
                <c:pt idx="785">
                  <c:v>44693</c:v>
                </c:pt>
                <c:pt idx="786">
                  <c:v>44700</c:v>
                </c:pt>
                <c:pt idx="787">
                  <c:v>44707</c:v>
                </c:pt>
                <c:pt idx="788">
                  <c:v>44714</c:v>
                </c:pt>
                <c:pt idx="789">
                  <c:v>44721</c:v>
                </c:pt>
                <c:pt idx="790">
                  <c:v>44728</c:v>
                </c:pt>
                <c:pt idx="791">
                  <c:v>44735</c:v>
                </c:pt>
                <c:pt idx="792">
                  <c:v>44742</c:v>
                </c:pt>
                <c:pt idx="793">
                  <c:v>44749</c:v>
                </c:pt>
                <c:pt idx="794">
                  <c:v>44756</c:v>
                </c:pt>
                <c:pt idx="795">
                  <c:v>44763</c:v>
                </c:pt>
                <c:pt idx="796">
                  <c:v>44770</c:v>
                </c:pt>
                <c:pt idx="797">
                  <c:v>44777</c:v>
                </c:pt>
                <c:pt idx="798">
                  <c:v>44784</c:v>
                </c:pt>
                <c:pt idx="799">
                  <c:v>44791</c:v>
                </c:pt>
                <c:pt idx="800">
                  <c:v>44798</c:v>
                </c:pt>
                <c:pt idx="801">
                  <c:v>44805</c:v>
                </c:pt>
                <c:pt idx="802">
                  <c:v>44812</c:v>
                </c:pt>
                <c:pt idx="803">
                  <c:v>44819</c:v>
                </c:pt>
                <c:pt idx="804">
                  <c:v>44826</c:v>
                </c:pt>
                <c:pt idx="805">
                  <c:v>44833</c:v>
                </c:pt>
                <c:pt idx="806">
                  <c:v>44840</c:v>
                </c:pt>
                <c:pt idx="807">
                  <c:v>44847</c:v>
                </c:pt>
                <c:pt idx="808">
                  <c:v>44854</c:v>
                </c:pt>
                <c:pt idx="809">
                  <c:v>44861</c:v>
                </c:pt>
                <c:pt idx="810">
                  <c:v>44868</c:v>
                </c:pt>
                <c:pt idx="811">
                  <c:v>44875</c:v>
                </c:pt>
                <c:pt idx="812">
                  <c:v>44882</c:v>
                </c:pt>
                <c:pt idx="813">
                  <c:v>44889</c:v>
                </c:pt>
                <c:pt idx="814">
                  <c:v>44896</c:v>
                </c:pt>
                <c:pt idx="815">
                  <c:v>44903</c:v>
                </c:pt>
                <c:pt idx="816">
                  <c:v>44910</c:v>
                </c:pt>
                <c:pt idx="817">
                  <c:v>44917</c:v>
                </c:pt>
                <c:pt idx="818">
                  <c:v>44924</c:v>
                </c:pt>
                <c:pt idx="819">
                  <c:v>44931</c:v>
                </c:pt>
                <c:pt idx="820">
                  <c:v>44938</c:v>
                </c:pt>
                <c:pt idx="821">
                  <c:v>44945</c:v>
                </c:pt>
                <c:pt idx="822">
                  <c:v>44952</c:v>
                </c:pt>
                <c:pt idx="823">
                  <c:v>44959</c:v>
                </c:pt>
                <c:pt idx="824">
                  <c:v>44966</c:v>
                </c:pt>
                <c:pt idx="825">
                  <c:v>44973</c:v>
                </c:pt>
                <c:pt idx="826">
                  <c:v>44980</c:v>
                </c:pt>
                <c:pt idx="827">
                  <c:v>44987</c:v>
                </c:pt>
                <c:pt idx="828">
                  <c:v>44994</c:v>
                </c:pt>
                <c:pt idx="829">
                  <c:v>45001</c:v>
                </c:pt>
                <c:pt idx="830">
                  <c:v>45008</c:v>
                </c:pt>
                <c:pt idx="831">
                  <c:v>45015</c:v>
                </c:pt>
                <c:pt idx="832">
                  <c:v>45022</c:v>
                </c:pt>
                <c:pt idx="833">
                  <c:v>45029</c:v>
                </c:pt>
                <c:pt idx="834">
                  <c:v>45036</c:v>
                </c:pt>
                <c:pt idx="835">
                  <c:v>45043</c:v>
                </c:pt>
                <c:pt idx="836">
                  <c:v>45050</c:v>
                </c:pt>
                <c:pt idx="837">
                  <c:v>45057</c:v>
                </c:pt>
                <c:pt idx="838">
                  <c:v>45064</c:v>
                </c:pt>
                <c:pt idx="839">
                  <c:v>45071</c:v>
                </c:pt>
                <c:pt idx="840">
                  <c:v>45078</c:v>
                </c:pt>
                <c:pt idx="841">
                  <c:v>45085</c:v>
                </c:pt>
                <c:pt idx="842">
                  <c:v>45092</c:v>
                </c:pt>
                <c:pt idx="843">
                  <c:v>45099</c:v>
                </c:pt>
                <c:pt idx="844">
                  <c:v>45106</c:v>
                </c:pt>
                <c:pt idx="845">
                  <c:v>45113</c:v>
                </c:pt>
                <c:pt idx="846">
                  <c:v>45120</c:v>
                </c:pt>
                <c:pt idx="847">
                  <c:v>45127</c:v>
                </c:pt>
                <c:pt idx="848">
                  <c:v>45134</c:v>
                </c:pt>
                <c:pt idx="849">
                  <c:v>45141</c:v>
                </c:pt>
                <c:pt idx="850">
                  <c:v>45148</c:v>
                </c:pt>
                <c:pt idx="851">
                  <c:v>45155</c:v>
                </c:pt>
                <c:pt idx="852">
                  <c:v>45162</c:v>
                </c:pt>
                <c:pt idx="853">
                  <c:v>45169</c:v>
                </c:pt>
                <c:pt idx="854">
                  <c:v>45176</c:v>
                </c:pt>
                <c:pt idx="855">
                  <c:v>45183</c:v>
                </c:pt>
                <c:pt idx="856">
                  <c:v>45190</c:v>
                </c:pt>
                <c:pt idx="857">
                  <c:v>45197</c:v>
                </c:pt>
                <c:pt idx="858">
                  <c:v>45204</c:v>
                </c:pt>
                <c:pt idx="859">
                  <c:v>45211</c:v>
                </c:pt>
                <c:pt idx="860">
                  <c:v>45218</c:v>
                </c:pt>
                <c:pt idx="861">
                  <c:v>45225</c:v>
                </c:pt>
                <c:pt idx="862">
                  <c:v>45232</c:v>
                </c:pt>
                <c:pt idx="863">
                  <c:v>45239</c:v>
                </c:pt>
                <c:pt idx="864">
                  <c:v>45246</c:v>
                </c:pt>
                <c:pt idx="865">
                  <c:v>45253</c:v>
                </c:pt>
                <c:pt idx="866">
                  <c:v>45260</c:v>
                </c:pt>
                <c:pt idx="867">
                  <c:v>45267</c:v>
                </c:pt>
                <c:pt idx="868">
                  <c:v>45274</c:v>
                </c:pt>
                <c:pt idx="869">
                  <c:v>45281</c:v>
                </c:pt>
                <c:pt idx="870">
                  <c:v>45289</c:v>
                </c:pt>
                <c:pt idx="871">
                  <c:v>45296</c:v>
                </c:pt>
                <c:pt idx="872">
                  <c:v>45303</c:v>
                </c:pt>
                <c:pt idx="873">
                  <c:v>45310</c:v>
                </c:pt>
                <c:pt idx="874">
                  <c:v>45317</c:v>
                </c:pt>
                <c:pt idx="875">
                  <c:v>45324</c:v>
                </c:pt>
                <c:pt idx="876">
                  <c:v>45331</c:v>
                </c:pt>
                <c:pt idx="877">
                  <c:v>45338</c:v>
                </c:pt>
                <c:pt idx="878">
                  <c:v>45345</c:v>
                </c:pt>
                <c:pt idx="879">
                  <c:v>45352</c:v>
                </c:pt>
                <c:pt idx="880">
                  <c:v>45359</c:v>
                </c:pt>
                <c:pt idx="881">
                  <c:v>45366</c:v>
                </c:pt>
                <c:pt idx="882">
                  <c:v>45373</c:v>
                </c:pt>
                <c:pt idx="883">
                  <c:v>45384</c:v>
                </c:pt>
                <c:pt idx="884">
                  <c:v>45387</c:v>
                </c:pt>
                <c:pt idx="885">
                  <c:v>45394</c:v>
                </c:pt>
                <c:pt idx="886">
                  <c:v>45401</c:v>
                </c:pt>
                <c:pt idx="887">
                  <c:v>45408</c:v>
                </c:pt>
                <c:pt idx="888">
                  <c:v>45418</c:v>
                </c:pt>
                <c:pt idx="889">
                  <c:v>45425</c:v>
                </c:pt>
                <c:pt idx="890">
                  <c:v>45432</c:v>
                </c:pt>
                <c:pt idx="891">
                  <c:v>45439</c:v>
                </c:pt>
                <c:pt idx="892">
                  <c:v>45446</c:v>
                </c:pt>
                <c:pt idx="893">
                  <c:v>45453</c:v>
                </c:pt>
                <c:pt idx="894">
                  <c:v>45460</c:v>
                </c:pt>
                <c:pt idx="895">
                  <c:v>45467</c:v>
                </c:pt>
                <c:pt idx="896">
                  <c:v>45474</c:v>
                </c:pt>
                <c:pt idx="897">
                  <c:v>45481</c:v>
                </c:pt>
                <c:pt idx="898">
                  <c:v>45488</c:v>
                </c:pt>
                <c:pt idx="899">
                  <c:v>45495</c:v>
                </c:pt>
                <c:pt idx="900">
                  <c:v>45502</c:v>
                </c:pt>
                <c:pt idx="901">
                  <c:v>45509</c:v>
                </c:pt>
                <c:pt idx="902">
                  <c:v>45516</c:v>
                </c:pt>
                <c:pt idx="903">
                  <c:v>45523</c:v>
                </c:pt>
                <c:pt idx="904">
                  <c:v>45530</c:v>
                </c:pt>
                <c:pt idx="905">
                  <c:v>45537</c:v>
                </c:pt>
                <c:pt idx="906">
                  <c:v>45544</c:v>
                </c:pt>
                <c:pt idx="907">
                  <c:v>45551</c:v>
                </c:pt>
                <c:pt idx="908">
                  <c:v>45558</c:v>
                </c:pt>
                <c:pt idx="909">
                  <c:v>45565</c:v>
                </c:pt>
                <c:pt idx="910">
                  <c:v>45572</c:v>
                </c:pt>
                <c:pt idx="911">
                  <c:v>45579</c:v>
                </c:pt>
                <c:pt idx="912">
                  <c:v>45586</c:v>
                </c:pt>
                <c:pt idx="913">
                  <c:v>45593</c:v>
                </c:pt>
                <c:pt idx="914">
                  <c:v>45600</c:v>
                </c:pt>
                <c:pt idx="915">
                  <c:v>45607</c:v>
                </c:pt>
                <c:pt idx="916">
                  <c:v>45614</c:v>
                </c:pt>
                <c:pt idx="917">
                  <c:v>45621</c:v>
                </c:pt>
                <c:pt idx="918">
                  <c:v>45628</c:v>
                </c:pt>
                <c:pt idx="919">
                  <c:v>45635</c:v>
                </c:pt>
                <c:pt idx="920">
                  <c:v>45642</c:v>
                </c:pt>
                <c:pt idx="921">
                  <c:v>45649</c:v>
                </c:pt>
                <c:pt idx="922">
                  <c:v>45657</c:v>
                </c:pt>
                <c:pt idx="923">
                  <c:v>45664</c:v>
                </c:pt>
                <c:pt idx="924">
                  <c:v>45671</c:v>
                </c:pt>
                <c:pt idx="925">
                  <c:v>45678</c:v>
                </c:pt>
                <c:pt idx="926">
                  <c:v>45685</c:v>
                </c:pt>
                <c:pt idx="927">
                  <c:v>45692</c:v>
                </c:pt>
                <c:pt idx="928">
                  <c:v>45699</c:v>
                </c:pt>
                <c:pt idx="929">
                  <c:v>45706</c:v>
                </c:pt>
                <c:pt idx="930">
                  <c:v>45713</c:v>
                </c:pt>
                <c:pt idx="931">
                  <c:v>45720</c:v>
                </c:pt>
                <c:pt idx="932">
                  <c:v>45727</c:v>
                </c:pt>
                <c:pt idx="933">
                  <c:v>45734</c:v>
                </c:pt>
                <c:pt idx="934">
                  <c:v>45741</c:v>
                </c:pt>
                <c:pt idx="935">
                  <c:v>45748</c:v>
                </c:pt>
                <c:pt idx="936">
                  <c:v>45755</c:v>
                </c:pt>
                <c:pt idx="937">
                  <c:v>45762</c:v>
                </c:pt>
                <c:pt idx="938">
                  <c:v>45771</c:v>
                </c:pt>
                <c:pt idx="939">
                  <c:v>45779</c:v>
                </c:pt>
                <c:pt idx="940">
                  <c:v>45785</c:v>
                </c:pt>
                <c:pt idx="941">
                  <c:v>45792</c:v>
                </c:pt>
                <c:pt idx="942">
                  <c:v>45799</c:v>
                </c:pt>
                <c:pt idx="943">
                  <c:v>45806</c:v>
                </c:pt>
                <c:pt idx="944">
                  <c:v>45813</c:v>
                </c:pt>
                <c:pt idx="945">
                  <c:v>45820</c:v>
                </c:pt>
                <c:pt idx="946">
                  <c:v>45827</c:v>
                </c:pt>
                <c:pt idx="947">
                  <c:v>45834</c:v>
                </c:pt>
                <c:pt idx="948">
                  <c:v>45841</c:v>
                </c:pt>
                <c:pt idx="949">
                  <c:v>45848</c:v>
                </c:pt>
                <c:pt idx="950">
                  <c:v>45855</c:v>
                </c:pt>
                <c:pt idx="951">
                  <c:v>45862</c:v>
                </c:pt>
                <c:pt idx="952">
                  <c:v>45869</c:v>
                </c:pt>
                <c:pt idx="953">
                  <c:v>45876</c:v>
                </c:pt>
                <c:pt idx="954">
                  <c:v>45883</c:v>
                </c:pt>
                <c:pt idx="955">
                  <c:v>45890</c:v>
                </c:pt>
                <c:pt idx="956">
                  <c:v>45897</c:v>
                </c:pt>
                <c:pt idx="957">
                  <c:v>45904</c:v>
                </c:pt>
                <c:pt idx="958">
                  <c:v>45911</c:v>
                </c:pt>
                <c:pt idx="959">
                  <c:v>45918</c:v>
                </c:pt>
                <c:pt idx="960">
                  <c:v>45925</c:v>
                </c:pt>
                <c:pt idx="961">
                  <c:v>45932</c:v>
                </c:pt>
                <c:pt idx="962">
                  <c:v>45939</c:v>
                </c:pt>
                <c:pt idx="963">
                  <c:v>45946</c:v>
                </c:pt>
                <c:pt idx="964">
                  <c:v>45953</c:v>
                </c:pt>
                <c:pt idx="965">
                  <c:v>45960</c:v>
                </c:pt>
                <c:pt idx="966">
                  <c:v>45967</c:v>
                </c:pt>
                <c:pt idx="967">
                  <c:v>45974</c:v>
                </c:pt>
                <c:pt idx="968">
                  <c:v>45981</c:v>
                </c:pt>
                <c:pt idx="969">
                  <c:v>45988</c:v>
                </c:pt>
                <c:pt idx="970">
                  <c:v>45995</c:v>
                </c:pt>
                <c:pt idx="971">
                  <c:v>46002</c:v>
                </c:pt>
                <c:pt idx="972">
                  <c:v>46009</c:v>
                </c:pt>
                <c:pt idx="973">
                  <c:v>46020</c:v>
                </c:pt>
                <c:pt idx="974">
                  <c:v>46024</c:v>
                </c:pt>
                <c:pt idx="975">
                  <c:v>46030</c:v>
                </c:pt>
                <c:pt idx="976">
                  <c:v>46037</c:v>
                </c:pt>
                <c:pt idx="977">
                  <c:v>46044</c:v>
                </c:pt>
                <c:pt idx="978">
                  <c:v>46051</c:v>
                </c:pt>
                <c:pt idx="979">
                  <c:v>46058</c:v>
                </c:pt>
                <c:pt idx="980">
                  <c:v>46065</c:v>
                </c:pt>
                <c:pt idx="981">
                  <c:v>46072</c:v>
                </c:pt>
                <c:pt idx="982">
                  <c:v>46079</c:v>
                </c:pt>
                <c:pt idx="983">
                  <c:v>46086</c:v>
                </c:pt>
                <c:pt idx="984">
                  <c:v>46093</c:v>
                </c:pt>
                <c:pt idx="985">
                  <c:v>46100</c:v>
                </c:pt>
                <c:pt idx="986">
                  <c:v>46107</c:v>
                </c:pt>
                <c:pt idx="987">
                  <c:v>46114</c:v>
                </c:pt>
                <c:pt idx="988">
                  <c:v>46121</c:v>
                </c:pt>
                <c:pt idx="989">
                  <c:v>46128</c:v>
                </c:pt>
                <c:pt idx="990">
                  <c:v>46135</c:v>
                </c:pt>
                <c:pt idx="991">
                  <c:v>46142</c:v>
                </c:pt>
                <c:pt idx="992">
                  <c:v>46149</c:v>
                </c:pt>
                <c:pt idx="993">
                  <c:v>46156</c:v>
                </c:pt>
                <c:pt idx="994">
                  <c:v>46163</c:v>
                </c:pt>
                <c:pt idx="995">
                  <c:v>46170</c:v>
                </c:pt>
                <c:pt idx="996">
                  <c:v>46177</c:v>
                </c:pt>
                <c:pt idx="997">
                  <c:v>46184</c:v>
                </c:pt>
                <c:pt idx="998">
                  <c:v>46191</c:v>
                </c:pt>
                <c:pt idx="999">
                  <c:v>46198</c:v>
                </c:pt>
                <c:pt idx="1000">
                  <c:v>46205</c:v>
                </c:pt>
                <c:pt idx="1001">
                  <c:v>46212</c:v>
                </c:pt>
                <c:pt idx="1002">
                  <c:v>46219</c:v>
                </c:pt>
                <c:pt idx="1003">
                  <c:v>46226</c:v>
                </c:pt>
                <c:pt idx="1004">
                  <c:v>46233</c:v>
                </c:pt>
                <c:pt idx="1005">
                  <c:v>46240</c:v>
                </c:pt>
                <c:pt idx="1006">
                  <c:v>46247</c:v>
                </c:pt>
                <c:pt idx="1007">
                  <c:v>46254</c:v>
                </c:pt>
                <c:pt idx="1008">
                  <c:v>46261</c:v>
                </c:pt>
                <c:pt idx="1009">
                  <c:v>46268</c:v>
                </c:pt>
                <c:pt idx="1010">
                  <c:v>46275</c:v>
                </c:pt>
                <c:pt idx="1011">
                  <c:v>46282</c:v>
                </c:pt>
                <c:pt idx="1012">
                  <c:v>46289</c:v>
                </c:pt>
                <c:pt idx="1013">
                  <c:v>46296</c:v>
                </c:pt>
                <c:pt idx="1014">
                  <c:v>46303</c:v>
                </c:pt>
                <c:pt idx="1015">
                  <c:v>46310</c:v>
                </c:pt>
                <c:pt idx="1016">
                  <c:v>46317</c:v>
                </c:pt>
                <c:pt idx="1017">
                  <c:v>46324</c:v>
                </c:pt>
                <c:pt idx="1018">
                  <c:v>46331</c:v>
                </c:pt>
                <c:pt idx="1019">
                  <c:v>46338</c:v>
                </c:pt>
                <c:pt idx="1020">
                  <c:v>46345</c:v>
                </c:pt>
                <c:pt idx="1021">
                  <c:v>46352</c:v>
                </c:pt>
                <c:pt idx="1022">
                  <c:v>46359</c:v>
                </c:pt>
                <c:pt idx="1023">
                  <c:v>46366</c:v>
                </c:pt>
                <c:pt idx="1024">
                  <c:v>46373</c:v>
                </c:pt>
                <c:pt idx="1025">
                  <c:v>46380</c:v>
                </c:pt>
                <c:pt idx="1026">
                  <c:v>46387</c:v>
                </c:pt>
                <c:pt idx="1027">
                  <c:v>46394</c:v>
                </c:pt>
                <c:pt idx="1028">
                  <c:v>46401</c:v>
                </c:pt>
                <c:pt idx="1029">
                  <c:v>46408</c:v>
                </c:pt>
                <c:pt idx="1030">
                  <c:v>46415</c:v>
                </c:pt>
                <c:pt idx="1031">
                  <c:v>46422</c:v>
                </c:pt>
                <c:pt idx="1032">
                  <c:v>46429</c:v>
                </c:pt>
                <c:pt idx="1033">
                  <c:v>46436</c:v>
                </c:pt>
                <c:pt idx="1034">
                  <c:v>46443</c:v>
                </c:pt>
                <c:pt idx="1035">
                  <c:v>46450</c:v>
                </c:pt>
                <c:pt idx="1036">
                  <c:v>46457</c:v>
                </c:pt>
                <c:pt idx="1037">
                  <c:v>46464</c:v>
                </c:pt>
                <c:pt idx="1038">
                  <c:v>46471</c:v>
                </c:pt>
                <c:pt idx="1039">
                  <c:v>46478</c:v>
                </c:pt>
                <c:pt idx="1040">
                  <c:v>46485</c:v>
                </c:pt>
                <c:pt idx="1041">
                  <c:v>46492</c:v>
                </c:pt>
                <c:pt idx="1042">
                  <c:v>46499</c:v>
                </c:pt>
                <c:pt idx="1043">
                  <c:v>46506</c:v>
                </c:pt>
                <c:pt idx="1044">
                  <c:v>46513</c:v>
                </c:pt>
                <c:pt idx="1045">
                  <c:v>46520</c:v>
                </c:pt>
                <c:pt idx="1046">
                  <c:v>46527</c:v>
                </c:pt>
                <c:pt idx="1047">
                  <c:v>46534</c:v>
                </c:pt>
                <c:pt idx="1048">
                  <c:v>46541</c:v>
                </c:pt>
                <c:pt idx="1049">
                  <c:v>46548</c:v>
                </c:pt>
                <c:pt idx="1050">
                  <c:v>46555</c:v>
                </c:pt>
                <c:pt idx="1051">
                  <c:v>46562</c:v>
                </c:pt>
                <c:pt idx="1052">
                  <c:v>46569</c:v>
                </c:pt>
                <c:pt idx="1053">
                  <c:v>46576</c:v>
                </c:pt>
                <c:pt idx="1054">
                  <c:v>46583</c:v>
                </c:pt>
                <c:pt idx="1055">
                  <c:v>46590</c:v>
                </c:pt>
                <c:pt idx="1056">
                  <c:v>46597</c:v>
                </c:pt>
                <c:pt idx="1057">
                  <c:v>46604</c:v>
                </c:pt>
                <c:pt idx="1058">
                  <c:v>46611</c:v>
                </c:pt>
                <c:pt idx="1059">
                  <c:v>46618</c:v>
                </c:pt>
                <c:pt idx="1060">
                  <c:v>46625</c:v>
                </c:pt>
                <c:pt idx="1061">
                  <c:v>46632</c:v>
                </c:pt>
                <c:pt idx="1062">
                  <c:v>46639</c:v>
                </c:pt>
                <c:pt idx="1063">
                  <c:v>46646</c:v>
                </c:pt>
                <c:pt idx="1064">
                  <c:v>46653</c:v>
                </c:pt>
                <c:pt idx="1065">
                  <c:v>46660</c:v>
                </c:pt>
                <c:pt idx="1066">
                  <c:v>46667</c:v>
                </c:pt>
                <c:pt idx="1067">
                  <c:v>46674</c:v>
                </c:pt>
                <c:pt idx="1068">
                  <c:v>46681</c:v>
                </c:pt>
                <c:pt idx="1069">
                  <c:v>46688</c:v>
                </c:pt>
                <c:pt idx="1070">
                  <c:v>46695</c:v>
                </c:pt>
                <c:pt idx="1071">
                  <c:v>46702</c:v>
                </c:pt>
                <c:pt idx="1072">
                  <c:v>46709</c:v>
                </c:pt>
                <c:pt idx="1073">
                  <c:v>46716</c:v>
                </c:pt>
                <c:pt idx="1074">
                  <c:v>46723</c:v>
                </c:pt>
                <c:pt idx="1075">
                  <c:v>46730</c:v>
                </c:pt>
                <c:pt idx="1076">
                  <c:v>46737</c:v>
                </c:pt>
                <c:pt idx="1077">
                  <c:v>46744</c:v>
                </c:pt>
                <c:pt idx="1078">
                  <c:v>46751</c:v>
                </c:pt>
                <c:pt idx="1079">
                  <c:v>46758</c:v>
                </c:pt>
                <c:pt idx="1080">
                  <c:v>46765</c:v>
                </c:pt>
                <c:pt idx="1081">
                  <c:v>46772</c:v>
                </c:pt>
                <c:pt idx="1082">
                  <c:v>46779</c:v>
                </c:pt>
                <c:pt idx="1083">
                  <c:v>46786</c:v>
                </c:pt>
                <c:pt idx="1084">
                  <c:v>46793</c:v>
                </c:pt>
                <c:pt idx="1085">
                  <c:v>46800</c:v>
                </c:pt>
                <c:pt idx="1086">
                  <c:v>46807</c:v>
                </c:pt>
                <c:pt idx="1087">
                  <c:v>46814</c:v>
                </c:pt>
                <c:pt idx="1088">
                  <c:v>46821</c:v>
                </c:pt>
                <c:pt idx="1089">
                  <c:v>46828</c:v>
                </c:pt>
                <c:pt idx="1090">
                  <c:v>46835</c:v>
                </c:pt>
                <c:pt idx="1091">
                  <c:v>46842</c:v>
                </c:pt>
                <c:pt idx="1092">
                  <c:v>46849</c:v>
                </c:pt>
                <c:pt idx="1093">
                  <c:v>46856</c:v>
                </c:pt>
                <c:pt idx="1094">
                  <c:v>46863</c:v>
                </c:pt>
                <c:pt idx="1095">
                  <c:v>46870</c:v>
                </c:pt>
                <c:pt idx="1096">
                  <c:v>46877</c:v>
                </c:pt>
                <c:pt idx="1097">
                  <c:v>46884</c:v>
                </c:pt>
                <c:pt idx="1098">
                  <c:v>46891</c:v>
                </c:pt>
                <c:pt idx="1099">
                  <c:v>46898</c:v>
                </c:pt>
                <c:pt idx="1100">
                  <c:v>46905</c:v>
                </c:pt>
                <c:pt idx="1101">
                  <c:v>46912</c:v>
                </c:pt>
                <c:pt idx="1102">
                  <c:v>46919</c:v>
                </c:pt>
                <c:pt idx="1103">
                  <c:v>46926</c:v>
                </c:pt>
                <c:pt idx="1104">
                  <c:v>46933</c:v>
                </c:pt>
                <c:pt idx="1105">
                  <c:v>46940</c:v>
                </c:pt>
                <c:pt idx="1106">
                  <c:v>46947</c:v>
                </c:pt>
                <c:pt idx="1107">
                  <c:v>46954</c:v>
                </c:pt>
                <c:pt idx="1108">
                  <c:v>46961</c:v>
                </c:pt>
                <c:pt idx="1109">
                  <c:v>46968</c:v>
                </c:pt>
                <c:pt idx="1110">
                  <c:v>46975</c:v>
                </c:pt>
                <c:pt idx="1111">
                  <c:v>46982</c:v>
                </c:pt>
                <c:pt idx="1112">
                  <c:v>46989</c:v>
                </c:pt>
                <c:pt idx="1113">
                  <c:v>46996</c:v>
                </c:pt>
                <c:pt idx="1114">
                  <c:v>47003</c:v>
                </c:pt>
                <c:pt idx="1115">
                  <c:v>47010</c:v>
                </c:pt>
                <c:pt idx="1116">
                  <c:v>47017</c:v>
                </c:pt>
                <c:pt idx="1117">
                  <c:v>47024</c:v>
                </c:pt>
                <c:pt idx="1118">
                  <c:v>47031</c:v>
                </c:pt>
                <c:pt idx="1119">
                  <c:v>47038</c:v>
                </c:pt>
                <c:pt idx="1120">
                  <c:v>47045</c:v>
                </c:pt>
                <c:pt idx="1121">
                  <c:v>47052</c:v>
                </c:pt>
                <c:pt idx="1122">
                  <c:v>47059</c:v>
                </c:pt>
                <c:pt idx="1123">
                  <c:v>47066</c:v>
                </c:pt>
                <c:pt idx="1124">
                  <c:v>47073</c:v>
                </c:pt>
                <c:pt idx="1125">
                  <c:v>47080</c:v>
                </c:pt>
                <c:pt idx="1126">
                  <c:v>47087</c:v>
                </c:pt>
                <c:pt idx="1127">
                  <c:v>47094</c:v>
                </c:pt>
                <c:pt idx="1128">
                  <c:v>47101</c:v>
                </c:pt>
                <c:pt idx="1129">
                  <c:v>47108</c:v>
                </c:pt>
                <c:pt idx="1130">
                  <c:v>47116</c:v>
                </c:pt>
                <c:pt idx="1131">
                  <c:v>47123</c:v>
                </c:pt>
                <c:pt idx="1132">
                  <c:v>47130</c:v>
                </c:pt>
                <c:pt idx="1133">
                  <c:v>47137</c:v>
                </c:pt>
                <c:pt idx="1134">
                  <c:v>47144</c:v>
                </c:pt>
                <c:pt idx="1135">
                  <c:v>47151</c:v>
                </c:pt>
                <c:pt idx="1136">
                  <c:v>47158</c:v>
                </c:pt>
                <c:pt idx="1137">
                  <c:v>47165</c:v>
                </c:pt>
                <c:pt idx="1138">
                  <c:v>47172</c:v>
                </c:pt>
                <c:pt idx="1139">
                  <c:v>47179</c:v>
                </c:pt>
                <c:pt idx="1140">
                  <c:v>47186</c:v>
                </c:pt>
                <c:pt idx="1141">
                  <c:v>47193</c:v>
                </c:pt>
                <c:pt idx="1142">
                  <c:v>47200</c:v>
                </c:pt>
                <c:pt idx="1143">
                  <c:v>47211</c:v>
                </c:pt>
                <c:pt idx="1144">
                  <c:v>47214</c:v>
                </c:pt>
                <c:pt idx="1145">
                  <c:v>47221</c:v>
                </c:pt>
                <c:pt idx="1146">
                  <c:v>47228</c:v>
                </c:pt>
                <c:pt idx="1147">
                  <c:v>47235</c:v>
                </c:pt>
                <c:pt idx="1148">
                  <c:v>47242</c:v>
                </c:pt>
                <c:pt idx="1149">
                  <c:v>47249</c:v>
                </c:pt>
                <c:pt idx="1150">
                  <c:v>47256</c:v>
                </c:pt>
                <c:pt idx="1151">
                  <c:v>47263</c:v>
                </c:pt>
                <c:pt idx="1152">
                  <c:v>47270</c:v>
                </c:pt>
                <c:pt idx="1153">
                  <c:v>47277</c:v>
                </c:pt>
                <c:pt idx="1154">
                  <c:v>47284</c:v>
                </c:pt>
                <c:pt idx="1155">
                  <c:v>47291</c:v>
                </c:pt>
                <c:pt idx="1156">
                  <c:v>47298</c:v>
                </c:pt>
                <c:pt idx="1157">
                  <c:v>47305</c:v>
                </c:pt>
                <c:pt idx="1158">
                  <c:v>47312</c:v>
                </c:pt>
                <c:pt idx="1159">
                  <c:v>47319</c:v>
                </c:pt>
                <c:pt idx="1160">
                  <c:v>47326</c:v>
                </c:pt>
                <c:pt idx="1161">
                  <c:v>47333</c:v>
                </c:pt>
                <c:pt idx="1162">
                  <c:v>47340</c:v>
                </c:pt>
                <c:pt idx="1163">
                  <c:v>47347</c:v>
                </c:pt>
                <c:pt idx="1164">
                  <c:v>47354</c:v>
                </c:pt>
                <c:pt idx="1165">
                  <c:v>47361</c:v>
                </c:pt>
                <c:pt idx="1166">
                  <c:v>47368</c:v>
                </c:pt>
                <c:pt idx="1167">
                  <c:v>47375</c:v>
                </c:pt>
                <c:pt idx="1168">
                  <c:v>47382</c:v>
                </c:pt>
                <c:pt idx="1169">
                  <c:v>47389</c:v>
                </c:pt>
                <c:pt idx="1170">
                  <c:v>47396</c:v>
                </c:pt>
                <c:pt idx="1171">
                  <c:v>47403</c:v>
                </c:pt>
                <c:pt idx="1172">
                  <c:v>47410</c:v>
                </c:pt>
                <c:pt idx="1173">
                  <c:v>47417</c:v>
                </c:pt>
                <c:pt idx="1174">
                  <c:v>47424</c:v>
                </c:pt>
                <c:pt idx="1175">
                  <c:v>47431</c:v>
                </c:pt>
                <c:pt idx="1176">
                  <c:v>47438</c:v>
                </c:pt>
                <c:pt idx="1177">
                  <c:v>47445</c:v>
                </c:pt>
                <c:pt idx="1178">
                  <c:v>47452</c:v>
                </c:pt>
                <c:pt idx="1179">
                  <c:v>47459</c:v>
                </c:pt>
                <c:pt idx="1180">
                  <c:v>47466</c:v>
                </c:pt>
                <c:pt idx="1181">
                  <c:v>47473</c:v>
                </c:pt>
                <c:pt idx="1182">
                  <c:v>47483</c:v>
                </c:pt>
                <c:pt idx="1183">
                  <c:v>47490</c:v>
                </c:pt>
                <c:pt idx="1184">
                  <c:v>47497</c:v>
                </c:pt>
                <c:pt idx="1185">
                  <c:v>47504</c:v>
                </c:pt>
                <c:pt idx="1186">
                  <c:v>47511</c:v>
                </c:pt>
                <c:pt idx="1187">
                  <c:v>47518</c:v>
                </c:pt>
                <c:pt idx="1188">
                  <c:v>47525</c:v>
                </c:pt>
                <c:pt idx="1189">
                  <c:v>47532</c:v>
                </c:pt>
                <c:pt idx="1190">
                  <c:v>47539</c:v>
                </c:pt>
                <c:pt idx="1191">
                  <c:v>47546</c:v>
                </c:pt>
                <c:pt idx="1192">
                  <c:v>47553</c:v>
                </c:pt>
                <c:pt idx="1193">
                  <c:v>47560</c:v>
                </c:pt>
                <c:pt idx="1194">
                  <c:v>47567</c:v>
                </c:pt>
                <c:pt idx="1195">
                  <c:v>47574</c:v>
                </c:pt>
                <c:pt idx="1196">
                  <c:v>47581</c:v>
                </c:pt>
                <c:pt idx="1197">
                  <c:v>47588</c:v>
                </c:pt>
                <c:pt idx="1198">
                  <c:v>47597</c:v>
                </c:pt>
                <c:pt idx="1199">
                  <c:v>47602</c:v>
                </c:pt>
                <c:pt idx="1200">
                  <c:v>47609</c:v>
                </c:pt>
                <c:pt idx="1201">
                  <c:v>47616</c:v>
                </c:pt>
                <c:pt idx="1202">
                  <c:v>47623</c:v>
                </c:pt>
                <c:pt idx="1203">
                  <c:v>47630</c:v>
                </c:pt>
                <c:pt idx="1204">
                  <c:v>47637</c:v>
                </c:pt>
                <c:pt idx="1205">
                  <c:v>47644</c:v>
                </c:pt>
                <c:pt idx="1206">
                  <c:v>47651</c:v>
                </c:pt>
                <c:pt idx="1207">
                  <c:v>47658</c:v>
                </c:pt>
                <c:pt idx="1208">
                  <c:v>47665</c:v>
                </c:pt>
                <c:pt idx="1209">
                  <c:v>47672</c:v>
                </c:pt>
                <c:pt idx="1210">
                  <c:v>47679</c:v>
                </c:pt>
                <c:pt idx="1211">
                  <c:v>47686</c:v>
                </c:pt>
                <c:pt idx="1212">
                  <c:v>47693</c:v>
                </c:pt>
                <c:pt idx="1213">
                  <c:v>47700</c:v>
                </c:pt>
                <c:pt idx="1214">
                  <c:v>47707</c:v>
                </c:pt>
                <c:pt idx="1215">
                  <c:v>47714</c:v>
                </c:pt>
                <c:pt idx="1216">
                  <c:v>47721</c:v>
                </c:pt>
                <c:pt idx="1217">
                  <c:v>47728</c:v>
                </c:pt>
                <c:pt idx="1218">
                  <c:v>47735</c:v>
                </c:pt>
                <c:pt idx="1219">
                  <c:v>47742</c:v>
                </c:pt>
                <c:pt idx="1220">
                  <c:v>47749</c:v>
                </c:pt>
                <c:pt idx="1221">
                  <c:v>47756</c:v>
                </c:pt>
                <c:pt idx="1222">
                  <c:v>47763</c:v>
                </c:pt>
                <c:pt idx="1223">
                  <c:v>47770</c:v>
                </c:pt>
                <c:pt idx="1224">
                  <c:v>47777</c:v>
                </c:pt>
                <c:pt idx="1225">
                  <c:v>47784</c:v>
                </c:pt>
                <c:pt idx="1226">
                  <c:v>47791</c:v>
                </c:pt>
                <c:pt idx="1227">
                  <c:v>47798</c:v>
                </c:pt>
                <c:pt idx="1228">
                  <c:v>47805</c:v>
                </c:pt>
                <c:pt idx="1229">
                  <c:v>47812</c:v>
                </c:pt>
                <c:pt idx="1230">
                  <c:v>47819</c:v>
                </c:pt>
                <c:pt idx="1231">
                  <c:v>47826</c:v>
                </c:pt>
                <c:pt idx="1232">
                  <c:v>47833</c:v>
                </c:pt>
                <c:pt idx="1233">
                  <c:v>47840</c:v>
                </c:pt>
                <c:pt idx="1234">
                  <c:v>47848</c:v>
                </c:pt>
                <c:pt idx="1235">
                  <c:v>47855</c:v>
                </c:pt>
                <c:pt idx="1236">
                  <c:v>47862</c:v>
                </c:pt>
                <c:pt idx="1237">
                  <c:v>47869</c:v>
                </c:pt>
                <c:pt idx="1238">
                  <c:v>47876</c:v>
                </c:pt>
                <c:pt idx="1239">
                  <c:v>47883</c:v>
                </c:pt>
                <c:pt idx="1240">
                  <c:v>47890</c:v>
                </c:pt>
                <c:pt idx="1241">
                  <c:v>47897</c:v>
                </c:pt>
                <c:pt idx="1242">
                  <c:v>47904</c:v>
                </c:pt>
                <c:pt idx="1243">
                  <c:v>47911</c:v>
                </c:pt>
                <c:pt idx="1244">
                  <c:v>47918</c:v>
                </c:pt>
                <c:pt idx="1245">
                  <c:v>47925</c:v>
                </c:pt>
                <c:pt idx="1246">
                  <c:v>47932</c:v>
                </c:pt>
                <c:pt idx="1247">
                  <c:v>47939</c:v>
                </c:pt>
                <c:pt idx="1248">
                  <c:v>47946</c:v>
                </c:pt>
                <c:pt idx="1249">
                  <c:v>47955</c:v>
                </c:pt>
                <c:pt idx="1250">
                  <c:v>47962</c:v>
                </c:pt>
                <c:pt idx="1251">
                  <c:v>47970</c:v>
                </c:pt>
                <c:pt idx="1252">
                  <c:v>47976</c:v>
                </c:pt>
                <c:pt idx="1253">
                  <c:v>47983</c:v>
                </c:pt>
                <c:pt idx="1254">
                  <c:v>47990</c:v>
                </c:pt>
                <c:pt idx="1255">
                  <c:v>47997</c:v>
                </c:pt>
                <c:pt idx="1256">
                  <c:v>48004</c:v>
                </c:pt>
                <c:pt idx="1257">
                  <c:v>48011</c:v>
                </c:pt>
                <c:pt idx="1258">
                  <c:v>48018</c:v>
                </c:pt>
                <c:pt idx="1259">
                  <c:v>48025</c:v>
                </c:pt>
                <c:pt idx="1260">
                  <c:v>48032</c:v>
                </c:pt>
                <c:pt idx="1261">
                  <c:v>48039</c:v>
                </c:pt>
                <c:pt idx="1262">
                  <c:v>48046</c:v>
                </c:pt>
                <c:pt idx="1263">
                  <c:v>48053</c:v>
                </c:pt>
                <c:pt idx="1264">
                  <c:v>48060</c:v>
                </c:pt>
                <c:pt idx="1265">
                  <c:v>48067</c:v>
                </c:pt>
                <c:pt idx="1266">
                  <c:v>48074</c:v>
                </c:pt>
                <c:pt idx="1267">
                  <c:v>48081</c:v>
                </c:pt>
                <c:pt idx="1268">
                  <c:v>48088</c:v>
                </c:pt>
                <c:pt idx="1269">
                  <c:v>48095</c:v>
                </c:pt>
                <c:pt idx="1270">
                  <c:v>48102</c:v>
                </c:pt>
                <c:pt idx="1271">
                  <c:v>48109</c:v>
                </c:pt>
                <c:pt idx="1272">
                  <c:v>48116</c:v>
                </c:pt>
                <c:pt idx="1273">
                  <c:v>48123</c:v>
                </c:pt>
                <c:pt idx="1274">
                  <c:v>48130</c:v>
                </c:pt>
                <c:pt idx="1275">
                  <c:v>48137</c:v>
                </c:pt>
                <c:pt idx="1276">
                  <c:v>48144</c:v>
                </c:pt>
                <c:pt idx="1277">
                  <c:v>48151</c:v>
                </c:pt>
                <c:pt idx="1278">
                  <c:v>48158</c:v>
                </c:pt>
                <c:pt idx="1279">
                  <c:v>48165</c:v>
                </c:pt>
                <c:pt idx="1280">
                  <c:v>48172</c:v>
                </c:pt>
                <c:pt idx="1281">
                  <c:v>48179</c:v>
                </c:pt>
                <c:pt idx="1282">
                  <c:v>48186</c:v>
                </c:pt>
                <c:pt idx="1283">
                  <c:v>48193</c:v>
                </c:pt>
                <c:pt idx="1284">
                  <c:v>48200</c:v>
                </c:pt>
                <c:pt idx="1285">
                  <c:v>48211</c:v>
                </c:pt>
                <c:pt idx="1286">
                  <c:v>48215</c:v>
                </c:pt>
                <c:pt idx="1287">
                  <c:v>48221</c:v>
                </c:pt>
                <c:pt idx="1288">
                  <c:v>48228</c:v>
                </c:pt>
                <c:pt idx="1289">
                  <c:v>48235</c:v>
                </c:pt>
                <c:pt idx="1290">
                  <c:v>48242</c:v>
                </c:pt>
                <c:pt idx="1291">
                  <c:v>48249</c:v>
                </c:pt>
                <c:pt idx="1292">
                  <c:v>48256</c:v>
                </c:pt>
                <c:pt idx="1293">
                  <c:v>48263</c:v>
                </c:pt>
                <c:pt idx="1294">
                  <c:v>48270</c:v>
                </c:pt>
                <c:pt idx="1295">
                  <c:v>48277</c:v>
                </c:pt>
                <c:pt idx="1296">
                  <c:v>48284</c:v>
                </c:pt>
                <c:pt idx="1297">
                  <c:v>48291</c:v>
                </c:pt>
                <c:pt idx="1298">
                  <c:v>48298</c:v>
                </c:pt>
                <c:pt idx="1299">
                  <c:v>48305</c:v>
                </c:pt>
                <c:pt idx="1300">
                  <c:v>48312</c:v>
                </c:pt>
                <c:pt idx="1301">
                  <c:v>48319</c:v>
                </c:pt>
                <c:pt idx="1302">
                  <c:v>48326</c:v>
                </c:pt>
                <c:pt idx="1303">
                  <c:v>48333</c:v>
                </c:pt>
                <c:pt idx="1304">
                  <c:v>48340</c:v>
                </c:pt>
                <c:pt idx="1305">
                  <c:v>48347</c:v>
                </c:pt>
                <c:pt idx="1306">
                  <c:v>48354</c:v>
                </c:pt>
                <c:pt idx="1307">
                  <c:v>48361</c:v>
                </c:pt>
                <c:pt idx="1308">
                  <c:v>48368</c:v>
                </c:pt>
                <c:pt idx="1309">
                  <c:v>48375</c:v>
                </c:pt>
                <c:pt idx="1310">
                  <c:v>48382</c:v>
                </c:pt>
                <c:pt idx="1311">
                  <c:v>48389</c:v>
                </c:pt>
                <c:pt idx="1312">
                  <c:v>48396</c:v>
                </c:pt>
                <c:pt idx="1313">
                  <c:v>48403</c:v>
                </c:pt>
                <c:pt idx="1314">
                  <c:v>48410</c:v>
                </c:pt>
                <c:pt idx="1315">
                  <c:v>48417</c:v>
                </c:pt>
                <c:pt idx="1316">
                  <c:v>48424</c:v>
                </c:pt>
                <c:pt idx="1317">
                  <c:v>48431</c:v>
                </c:pt>
                <c:pt idx="1318">
                  <c:v>48438</c:v>
                </c:pt>
                <c:pt idx="1319">
                  <c:v>48445</c:v>
                </c:pt>
                <c:pt idx="1320">
                  <c:v>48452</c:v>
                </c:pt>
                <c:pt idx="1321">
                  <c:v>48459</c:v>
                </c:pt>
                <c:pt idx="1322">
                  <c:v>48466</c:v>
                </c:pt>
                <c:pt idx="1323">
                  <c:v>48473</c:v>
                </c:pt>
                <c:pt idx="1324">
                  <c:v>48480</c:v>
                </c:pt>
                <c:pt idx="1325">
                  <c:v>48487</c:v>
                </c:pt>
                <c:pt idx="1326">
                  <c:v>48494</c:v>
                </c:pt>
                <c:pt idx="1327">
                  <c:v>48501</c:v>
                </c:pt>
                <c:pt idx="1328">
                  <c:v>48508</c:v>
                </c:pt>
                <c:pt idx="1329">
                  <c:v>48515</c:v>
                </c:pt>
                <c:pt idx="1330">
                  <c:v>48522</c:v>
                </c:pt>
                <c:pt idx="1331">
                  <c:v>48529</c:v>
                </c:pt>
                <c:pt idx="1332">
                  <c:v>48536</c:v>
                </c:pt>
                <c:pt idx="1333">
                  <c:v>48543</c:v>
                </c:pt>
                <c:pt idx="1334">
                  <c:v>48550</c:v>
                </c:pt>
                <c:pt idx="1335">
                  <c:v>48557</c:v>
                </c:pt>
                <c:pt idx="1336">
                  <c:v>48564</c:v>
                </c:pt>
                <c:pt idx="1337">
                  <c:v>48571</c:v>
                </c:pt>
                <c:pt idx="1338">
                  <c:v>48578</c:v>
                </c:pt>
                <c:pt idx="1339">
                  <c:v>48585</c:v>
                </c:pt>
                <c:pt idx="1340">
                  <c:v>48592</c:v>
                </c:pt>
                <c:pt idx="1341">
                  <c:v>48599</c:v>
                </c:pt>
                <c:pt idx="1342">
                  <c:v>48606</c:v>
                </c:pt>
                <c:pt idx="1343">
                  <c:v>48613</c:v>
                </c:pt>
                <c:pt idx="1344">
                  <c:v>48620</c:v>
                </c:pt>
                <c:pt idx="1345">
                  <c:v>48627</c:v>
                </c:pt>
                <c:pt idx="1346">
                  <c:v>48634</c:v>
                </c:pt>
                <c:pt idx="1347">
                  <c:v>48641</c:v>
                </c:pt>
                <c:pt idx="1348">
                  <c:v>48648</c:v>
                </c:pt>
                <c:pt idx="1349">
                  <c:v>48655</c:v>
                </c:pt>
                <c:pt idx="1350">
                  <c:v>48662</c:v>
                </c:pt>
                <c:pt idx="1351">
                  <c:v>48669</c:v>
                </c:pt>
                <c:pt idx="1352">
                  <c:v>48676</c:v>
                </c:pt>
                <c:pt idx="1353">
                  <c:v>48683</c:v>
                </c:pt>
                <c:pt idx="1354">
                  <c:v>48690</c:v>
                </c:pt>
                <c:pt idx="1355">
                  <c:v>48697</c:v>
                </c:pt>
                <c:pt idx="1356">
                  <c:v>48704</c:v>
                </c:pt>
                <c:pt idx="1357">
                  <c:v>48711</c:v>
                </c:pt>
                <c:pt idx="1358">
                  <c:v>48718</c:v>
                </c:pt>
                <c:pt idx="1359">
                  <c:v>48725</c:v>
                </c:pt>
                <c:pt idx="1360">
                  <c:v>48732</c:v>
                </c:pt>
                <c:pt idx="1361">
                  <c:v>48739</c:v>
                </c:pt>
                <c:pt idx="1362">
                  <c:v>48746</c:v>
                </c:pt>
                <c:pt idx="1363">
                  <c:v>48753</c:v>
                </c:pt>
                <c:pt idx="1364">
                  <c:v>48760</c:v>
                </c:pt>
                <c:pt idx="1365">
                  <c:v>48767</c:v>
                </c:pt>
                <c:pt idx="1366">
                  <c:v>48774</c:v>
                </c:pt>
                <c:pt idx="1367">
                  <c:v>48781</c:v>
                </c:pt>
                <c:pt idx="1368">
                  <c:v>48788</c:v>
                </c:pt>
                <c:pt idx="1369">
                  <c:v>48795</c:v>
                </c:pt>
                <c:pt idx="1370">
                  <c:v>48802</c:v>
                </c:pt>
                <c:pt idx="1371">
                  <c:v>48809</c:v>
                </c:pt>
                <c:pt idx="1372">
                  <c:v>48816</c:v>
                </c:pt>
                <c:pt idx="1373">
                  <c:v>48823</c:v>
                </c:pt>
                <c:pt idx="1374">
                  <c:v>48830</c:v>
                </c:pt>
                <c:pt idx="1375">
                  <c:v>48837</c:v>
                </c:pt>
                <c:pt idx="1376">
                  <c:v>48844</c:v>
                </c:pt>
                <c:pt idx="1377">
                  <c:v>48851</c:v>
                </c:pt>
                <c:pt idx="1378">
                  <c:v>48858</c:v>
                </c:pt>
                <c:pt idx="1379">
                  <c:v>48865</c:v>
                </c:pt>
                <c:pt idx="1380">
                  <c:v>48872</c:v>
                </c:pt>
                <c:pt idx="1381">
                  <c:v>48879</c:v>
                </c:pt>
                <c:pt idx="1382">
                  <c:v>48886</c:v>
                </c:pt>
                <c:pt idx="1383">
                  <c:v>48893</c:v>
                </c:pt>
                <c:pt idx="1384">
                  <c:v>48900</c:v>
                </c:pt>
                <c:pt idx="1385">
                  <c:v>48907</c:v>
                </c:pt>
                <c:pt idx="1386">
                  <c:v>48914</c:v>
                </c:pt>
                <c:pt idx="1387">
                  <c:v>48921</c:v>
                </c:pt>
                <c:pt idx="1388">
                  <c:v>48928</c:v>
                </c:pt>
                <c:pt idx="1389">
                  <c:v>48935</c:v>
                </c:pt>
                <c:pt idx="1390">
                  <c:v>48942</c:v>
                </c:pt>
                <c:pt idx="1391">
                  <c:v>48949</c:v>
                </c:pt>
                <c:pt idx="1392">
                  <c:v>48956</c:v>
                </c:pt>
                <c:pt idx="1393">
                  <c:v>48963</c:v>
                </c:pt>
                <c:pt idx="1394">
                  <c:v>48970</c:v>
                </c:pt>
                <c:pt idx="1395">
                  <c:v>48977</c:v>
                </c:pt>
                <c:pt idx="1396">
                  <c:v>48984</c:v>
                </c:pt>
                <c:pt idx="1397">
                  <c:v>48991</c:v>
                </c:pt>
                <c:pt idx="1398">
                  <c:v>48998</c:v>
                </c:pt>
                <c:pt idx="1399">
                  <c:v>49005</c:v>
                </c:pt>
                <c:pt idx="1400">
                  <c:v>49012</c:v>
                </c:pt>
                <c:pt idx="1401">
                  <c:v>49019</c:v>
                </c:pt>
                <c:pt idx="1402">
                  <c:v>49026</c:v>
                </c:pt>
                <c:pt idx="1403">
                  <c:v>49033</c:v>
                </c:pt>
                <c:pt idx="1404">
                  <c:v>49040</c:v>
                </c:pt>
                <c:pt idx="1405">
                  <c:v>49047</c:v>
                </c:pt>
                <c:pt idx="1406">
                  <c:v>49054</c:v>
                </c:pt>
                <c:pt idx="1407">
                  <c:v>49061</c:v>
                </c:pt>
                <c:pt idx="1408">
                  <c:v>49068</c:v>
                </c:pt>
                <c:pt idx="1409">
                  <c:v>49075</c:v>
                </c:pt>
                <c:pt idx="1410">
                  <c:v>49082</c:v>
                </c:pt>
                <c:pt idx="1411">
                  <c:v>49089</c:v>
                </c:pt>
                <c:pt idx="1412">
                  <c:v>49096</c:v>
                </c:pt>
                <c:pt idx="1413">
                  <c:v>49103</c:v>
                </c:pt>
                <c:pt idx="1414">
                  <c:v>49110</c:v>
                </c:pt>
                <c:pt idx="1415">
                  <c:v>49117</c:v>
                </c:pt>
                <c:pt idx="1416">
                  <c:v>49124</c:v>
                </c:pt>
                <c:pt idx="1417">
                  <c:v>49131</c:v>
                </c:pt>
                <c:pt idx="1418">
                  <c:v>49138</c:v>
                </c:pt>
                <c:pt idx="1419">
                  <c:v>49145</c:v>
                </c:pt>
                <c:pt idx="1420">
                  <c:v>49152</c:v>
                </c:pt>
                <c:pt idx="1421">
                  <c:v>49159</c:v>
                </c:pt>
                <c:pt idx="1422">
                  <c:v>49166</c:v>
                </c:pt>
                <c:pt idx="1423">
                  <c:v>49173</c:v>
                </c:pt>
                <c:pt idx="1424">
                  <c:v>49180</c:v>
                </c:pt>
                <c:pt idx="1425">
                  <c:v>49187</c:v>
                </c:pt>
                <c:pt idx="1426">
                  <c:v>49194</c:v>
                </c:pt>
                <c:pt idx="1427">
                  <c:v>49201</c:v>
                </c:pt>
                <c:pt idx="1428">
                  <c:v>49208</c:v>
                </c:pt>
                <c:pt idx="1429">
                  <c:v>49215</c:v>
                </c:pt>
                <c:pt idx="1430">
                  <c:v>49222</c:v>
                </c:pt>
                <c:pt idx="1431">
                  <c:v>49229</c:v>
                </c:pt>
                <c:pt idx="1432">
                  <c:v>49236</c:v>
                </c:pt>
                <c:pt idx="1433">
                  <c:v>49243</c:v>
                </c:pt>
                <c:pt idx="1434">
                  <c:v>49250</c:v>
                </c:pt>
                <c:pt idx="1435">
                  <c:v>49257</c:v>
                </c:pt>
                <c:pt idx="1436">
                  <c:v>49264</c:v>
                </c:pt>
                <c:pt idx="1437">
                  <c:v>49271</c:v>
                </c:pt>
                <c:pt idx="1438">
                  <c:v>49278</c:v>
                </c:pt>
                <c:pt idx="1439">
                  <c:v>49285</c:v>
                </c:pt>
                <c:pt idx="1440">
                  <c:v>49292</c:v>
                </c:pt>
                <c:pt idx="1441">
                  <c:v>49299</c:v>
                </c:pt>
                <c:pt idx="1442">
                  <c:v>49307</c:v>
                </c:pt>
                <c:pt idx="1443">
                  <c:v>49314</c:v>
                </c:pt>
                <c:pt idx="1444">
                  <c:v>49321</c:v>
                </c:pt>
                <c:pt idx="1445">
                  <c:v>49328</c:v>
                </c:pt>
                <c:pt idx="1446">
                  <c:v>49335</c:v>
                </c:pt>
                <c:pt idx="1447">
                  <c:v>49342</c:v>
                </c:pt>
                <c:pt idx="1448">
                  <c:v>49349</c:v>
                </c:pt>
                <c:pt idx="1449">
                  <c:v>49356</c:v>
                </c:pt>
                <c:pt idx="1450">
                  <c:v>49363</c:v>
                </c:pt>
                <c:pt idx="1451">
                  <c:v>49370</c:v>
                </c:pt>
                <c:pt idx="1452">
                  <c:v>49377</c:v>
                </c:pt>
                <c:pt idx="1453">
                  <c:v>49384</c:v>
                </c:pt>
                <c:pt idx="1454">
                  <c:v>49395</c:v>
                </c:pt>
                <c:pt idx="1455">
                  <c:v>49398</c:v>
                </c:pt>
                <c:pt idx="1456">
                  <c:v>49405</c:v>
                </c:pt>
                <c:pt idx="1457">
                  <c:v>49412</c:v>
                </c:pt>
                <c:pt idx="1458">
                  <c:v>49419</c:v>
                </c:pt>
                <c:pt idx="1459">
                  <c:v>49426</c:v>
                </c:pt>
                <c:pt idx="1460">
                  <c:v>49433</c:v>
                </c:pt>
                <c:pt idx="1461">
                  <c:v>49440</c:v>
                </c:pt>
                <c:pt idx="1462">
                  <c:v>49447</c:v>
                </c:pt>
                <c:pt idx="1463">
                  <c:v>49454</c:v>
                </c:pt>
                <c:pt idx="1464">
                  <c:v>49461</c:v>
                </c:pt>
                <c:pt idx="1465">
                  <c:v>49468</c:v>
                </c:pt>
                <c:pt idx="1466">
                  <c:v>49475</c:v>
                </c:pt>
                <c:pt idx="1467">
                  <c:v>49482</c:v>
                </c:pt>
                <c:pt idx="1468">
                  <c:v>49489</c:v>
                </c:pt>
                <c:pt idx="1469">
                  <c:v>49496</c:v>
                </c:pt>
                <c:pt idx="1470">
                  <c:v>49503</c:v>
                </c:pt>
                <c:pt idx="1471">
                  <c:v>49510</c:v>
                </c:pt>
                <c:pt idx="1472">
                  <c:v>49517</c:v>
                </c:pt>
                <c:pt idx="1473">
                  <c:v>49524</c:v>
                </c:pt>
                <c:pt idx="1474">
                  <c:v>49531</c:v>
                </c:pt>
                <c:pt idx="1475">
                  <c:v>49538</c:v>
                </c:pt>
                <c:pt idx="1476">
                  <c:v>49545</c:v>
                </c:pt>
                <c:pt idx="1477">
                  <c:v>49552</c:v>
                </c:pt>
                <c:pt idx="1478">
                  <c:v>49559</c:v>
                </c:pt>
                <c:pt idx="1479">
                  <c:v>49566</c:v>
                </c:pt>
                <c:pt idx="1480">
                  <c:v>49573</c:v>
                </c:pt>
                <c:pt idx="1481">
                  <c:v>49580</c:v>
                </c:pt>
                <c:pt idx="1482">
                  <c:v>49587</c:v>
                </c:pt>
                <c:pt idx="1483">
                  <c:v>49594</c:v>
                </c:pt>
                <c:pt idx="1484">
                  <c:v>49601</c:v>
                </c:pt>
                <c:pt idx="1485">
                  <c:v>49608</c:v>
                </c:pt>
                <c:pt idx="1486">
                  <c:v>49615</c:v>
                </c:pt>
                <c:pt idx="1487">
                  <c:v>49622</c:v>
                </c:pt>
                <c:pt idx="1488">
                  <c:v>49629</c:v>
                </c:pt>
                <c:pt idx="1489">
                  <c:v>49636</c:v>
                </c:pt>
                <c:pt idx="1490">
                  <c:v>49643</c:v>
                </c:pt>
                <c:pt idx="1491">
                  <c:v>49650</c:v>
                </c:pt>
                <c:pt idx="1492">
                  <c:v>49657</c:v>
                </c:pt>
                <c:pt idx="1493">
                  <c:v>49664</c:v>
                </c:pt>
                <c:pt idx="1494">
                  <c:v>49674</c:v>
                </c:pt>
                <c:pt idx="1495">
                  <c:v>49681</c:v>
                </c:pt>
                <c:pt idx="1496">
                  <c:v>49688</c:v>
                </c:pt>
                <c:pt idx="1497">
                  <c:v>49695</c:v>
                </c:pt>
                <c:pt idx="1498">
                  <c:v>49702</c:v>
                </c:pt>
                <c:pt idx="1499">
                  <c:v>49709</c:v>
                </c:pt>
                <c:pt idx="1500">
                  <c:v>49716</c:v>
                </c:pt>
                <c:pt idx="1501">
                  <c:v>49723</c:v>
                </c:pt>
                <c:pt idx="1502">
                  <c:v>49730</c:v>
                </c:pt>
                <c:pt idx="1503">
                  <c:v>49737</c:v>
                </c:pt>
                <c:pt idx="1504">
                  <c:v>49744</c:v>
                </c:pt>
                <c:pt idx="1505">
                  <c:v>49751</c:v>
                </c:pt>
                <c:pt idx="1506">
                  <c:v>49758</c:v>
                </c:pt>
                <c:pt idx="1507">
                  <c:v>49765</c:v>
                </c:pt>
                <c:pt idx="1508">
                  <c:v>49772</c:v>
                </c:pt>
                <c:pt idx="1509">
                  <c:v>49781</c:v>
                </c:pt>
                <c:pt idx="1510">
                  <c:v>49786</c:v>
                </c:pt>
                <c:pt idx="1511">
                  <c:v>49793</c:v>
                </c:pt>
                <c:pt idx="1512">
                  <c:v>49801</c:v>
                </c:pt>
                <c:pt idx="1513">
                  <c:v>49808</c:v>
                </c:pt>
                <c:pt idx="1514">
                  <c:v>49815</c:v>
                </c:pt>
                <c:pt idx="1515">
                  <c:v>49822</c:v>
                </c:pt>
                <c:pt idx="1516">
                  <c:v>49829</c:v>
                </c:pt>
                <c:pt idx="1517">
                  <c:v>49836</c:v>
                </c:pt>
                <c:pt idx="1518">
                  <c:v>49843</c:v>
                </c:pt>
                <c:pt idx="1519">
                  <c:v>49850</c:v>
                </c:pt>
                <c:pt idx="1520">
                  <c:v>49857</c:v>
                </c:pt>
                <c:pt idx="1521">
                  <c:v>49864</c:v>
                </c:pt>
                <c:pt idx="1522">
                  <c:v>49871</c:v>
                </c:pt>
                <c:pt idx="1523">
                  <c:v>49878</c:v>
                </c:pt>
                <c:pt idx="1524">
                  <c:v>49885</c:v>
                </c:pt>
                <c:pt idx="1525">
                  <c:v>49892</c:v>
                </c:pt>
                <c:pt idx="1526">
                  <c:v>49899</c:v>
                </c:pt>
                <c:pt idx="1527">
                  <c:v>49906</c:v>
                </c:pt>
                <c:pt idx="1528">
                  <c:v>49913</c:v>
                </c:pt>
                <c:pt idx="1529">
                  <c:v>49920</c:v>
                </c:pt>
                <c:pt idx="1530">
                  <c:v>49927</c:v>
                </c:pt>
                <c:pt idx="1531">
                  <c:v>49934</c:v>
                </c:pt>
                <c:pt idx="1532">
                  <c:v>49941</c:v>
                </c:pt>
                <c:pt idx="1533">
                  <c:v>49948</c:v>
                </c:pt>
                <c:pt idx="1534">
                  <c:v>49955</c:v>
                </c:pt>
                <c:pt idx="1535">
                  <c:v>49962</c:v>
                </c:pt>
                <c:pt idx="1536">
                  <c:v>49969</c:v>
                </c:pt>
                <c:pt idx="1537">
                  <c:v>49976</c:v>
                </c:pt>
                <c:pt idx="1538">
                  <c:v>49983</c:v>
                </c:pt>
                <c:pt idx="1539">
                  <c:v>49990</c:v>
                </c:pt>
                <c:pt idx="1540">
                  <c:v>49997</c:v>
                </c:pt>
                <c:pt idx="1541">
                  <c:v>50004</c:v>
                </c:pt>
                <c:pt idx="1542">
                  <c:v>50011</c:v>
                </c:pt>
                <c:pt idx="1543">
                  <c:v>50018</c:v>
                </c:pt>
                <c:pt idx="1544">
                  <c:v>50025</c:v>
                </c:pt>
                <c:pt idx="1545">
                  <c:v>50032</c:v>
                </c:pt>
                <c:pt idx="1546">
                  <c:v>50040</c:v>
                </c:pt>
                <c:pt idx="1547">
                  <c:v>50047</c:v>
                </c:pt>
                <c:pt idx="1548">
                  <c:v>50054</c:v>
                </c:pt>
                <c:pt idx="1549">
                  <c:v>50061</c:v>
                </c:pt>
                <c:pt idx="1550">
                  <c:v>50068</c:v>
                </c:pt>
                <c:pt idx="1551">
                  <c:v>50075</c:v>
                </c:pt>
                <c:pt idx="1552">
                  <c:v>50082</c:v>
                </c:pt>
                <c:pt idx="1553">
                  <c:v>50089</c:v>
                </c:pt>
                <c:pt idx="1554">
                  <c:v>50096</c:v>
                </c:pt>
                <c:pt idx="1555">
                  <c:v>50103</c:v>
                </c:pt>
                <c:pt idx="1556">
                  <c:v>50110</c:v>
                </c:pt>
                <c:pt idx="1557">
                  <c:v>50117</c:v>
                </c:pt>
                <c:pt idx="1558">
                  <c:v>50124</c:v>
                </c:pt>
                <c:pt idx="1559">
                  <c:v>50131</c:v>
                </c:pt>
                <c:pt idx="1560">
                  <c:v>50139</c:v>
                </c:pt>
                <c:pt idx="1561">
                  <c:v>50146</c:v>
                </c:pt>
                <c:pt idx="1562">
                  <c:v>50153</c:v>
                </c:pt>
                <c:pt idx="1563">
                  <c:v>50160</c:v>
                </c:pt>
                <c:pt idx="1564">
                  <c:v>50167</c:v>
                </c:pt>
                <c:pt idx="1565">
                  <c:v>50174</c:v>
                </c:pt>
                <c:pt idx="1566">
                  <c:v>50181</c:v>
                </c:pt>
                <c:pt idx="1567">
                  <c:v>50188</c:v>
                </c:pt>
                <c:pt idx="1568">
                  <c:v>50195</c:v>
                </c:pt>
                <c:pt idx="1569">
                  <c:v>50202</c:v>
                </c:pt>
                <c:pt idx="1570">
                  <c:v>50209</c:v>
                </c:pt>
                <c:pt idx="1571">
                  <c:v>50216</c:v>
                </c:pt>
                <c:pt idx="1572">
                  <c:v>50223</c:v>
                </c:pt>
                <c:pt idx="1573">
                  <c:v>50230</c:v>
                </c:pt>
                <c:pt idx="1574">
                  <c:v>50237</c:v>
                </c:pt>
                <c:pt idx="1575">
                  <c:v>50244</c:v>
                </c:pt>
                <c:pt idx="1576">
                  <c:v>50251</c:v>
                </c:pt>
                <c:pt idx="1577">
                  <c:v>50258</c:v>
                </c:pt>
                <c:pt idx="1578">
                  <c:v>50265</c:v>
                </c:pt>
                <c:pt idx="1579">
                  <c:v>50272</c:v>
                </c:pt>
                <c:pt idx="1580">
                  <c:v>50279</c:v>
                </c:pt>
                <c:pt idx="1581">
                  <c:v>50286</c:v>
                </c:pt>
                <c:pt idx="1582">
                  <c:v>50293</c:v>
                </c:pt>
                <c:pt idx="1583">
                  <c:v>50300</c:v>
                </c:pt>
                <c:pt idx="1584">
                  <c:v>50307</c:v>
                </c:pt>
                <c:pt idx="1585">
                  <c:v>50314</c:v>
                </c:pt>
                <c:pt idx="1586">
                  <c:v>50321</c:v>
                </c:pt>
                <c:pt idx="1587">
                  <c:v>50328</c:v>
                </c:pt>
                <c:pt idx="1588">
                  <c:v>50335</c:v>
                </c:pt>
                <c:pt idx="1589">
                  <c:v>50342</c:v>
                </c:pt>
                <c:pt idx="1590">
                  <c:v>50349</c:v>
                </c:pt>
                <c:pt idx="1591">
                  <c:v>50356</c:v>
                </c:pt>
                <c:pt idx="1592">
                  <c:v>50363</c:v>
                </c:pt>
                <c:pt idx="1593">
                  <c:v>50370</c:v>
                </c:pt>
                <c:pt idx="1594">
                  <c:v>50377</c:v>
                </c:pt>
                <c:pt idx="1595">
                  <c:v>50384</c:v>
                </c:pt>
                <c:pt idx="1596">
                  <c:v>50391</c:v>
                </c:pt>
                <c:pt idx="1597">
                  <c:v>50398</c:v>
                </c:pt>
                <c:pt idx="1598">
                  <c:v>50405</c:v>
                </c:pt>
                <c:pt idx="1599">
                  <c:v>50412</c:v>
                </c:pt>
                <c:pt idx="1600">
                  <c:v>50419</c:v>
                </c:pt>
                <c:pt idx="1601">
                  <c:v>50426</c:v>
                </c:pt>
                <c:pt idx="1602">
                  <c:v>50433</c:v>
                </c:pt>
                <c:pt idx="1603">
                  <c:v>50440</c:v>
                </c:pt>
                <c:pt idx="1604">
                  <c:v>50447</c:v>
                </c:pt>
                <c:pt idx="1605">
                  <c:v>50454</c:v>
                </c:pt>
                <c:pt idx="1606">
                  <c:v>50461</c:v>
                </c:pt>
                <c:pt idx="1607">
                  <c:v>50468</c:v>
                </c:pt>
                <c:pt idx="1608">
                  <c:v>50475</c:v>
                </c:pt>
                <c:pt idx="1609">
                  <c:v>50482</c:v>
                </c:pt>
                <c:pt idx="1610">
                  <c:v>50489</c:v>
                </c:pt>
                <c:pt idx="1611">
                  <c:v>50496</c:v>
                </c:pt>
                <c:pt idx="1612">
                  <c:v>50503</c:v>
                </c:pt>
                <c:pt idx="1613">
                  <c:v>50510</c:v>
                </c:pt>
                <c:pt idx="1614">
                  <c:v>50517</c:v>
                </c:pt>
                <c:pt idx="1615">
                  <c:v>50524</c:v>
                </c:pt>
                <c:pt idx="1616">
                  <c:v>50531</c:v>
                </c:pt>
                <c:pt idx="1617">
                  <c:v>50538</c:v>
                </c:pt>
                <c:pt idx="1618">
                  <c:v>50545</c:v>
                </c:pt>
                <c:pt idx="1619">
                  <c:v>50552</c:v>
                </c:pt>
                <c:pt idx="1620">
                  <c:v>50559</c:v>
                </c:pt>
                <c:pt idx="1621">
                  <c:v>50566</c:v>
                </c:pt>
                <c:pt idx="1622">
                  <c:v>50573</c:v>
                </c:pt>
                <c:pt idx="1623">
                  <c:v>50580</c:v>
                </c:pt>
                <c:pt idx="1624">
                  <c:v>50587</c:v>
                </c:pt>
                <c:pt idx="1625">
                  <c:v>50594</c:v>
                </c:pt>
                <c:pt idx="1626">
                  <c:v>50601</c:v>
                </c:pt>
                <c:pt idx="1627">
                  <c:v>50608</c:v>
                </c:pt>
                <c:pt idx="1628">
                  <c:v>50615</c:v>
                </c:pt>
                <c:pt idx="1629">
                  <c:v>50622</c:v>
                </c:pt>
                <c:pt idx="1630">
                  <c:v>50629</c:v>
                </c:pt>
                <c:pt idx="1631">
                  <c:v>50636</c:v>
                </c:pt>
                <c:pt idx="1632">
                  <c:v>50643</c:v>
                </c:pt>
                <c:pt idx="1633">
                  <c:v>50650</c:v>
                </c:pt>
                <c:pt idx="1634">
                  <c:v>50657</c:v>
                </c:pt>
                <c:pt idx="1635">
                  <c:v>50664</c:v>
                </c:pt>
                <c:pt idx="1636">
                  <c:v>50671</c:v>
                </c:pt>
                <c:pt idx="1637">
                  <c:v>50678</c:v>
                </c:pt>
                <c:pt idx="1638">
                  <c:v>50685</c:v>
                </c:pt>
                <c:pt idx="1639">
                  <c:v>50692</c:v>
                </c:pt>
                <c:pt idx="1640">
                  <c:v>50699</c:v>
                </c:pt>
                <c:pt idx="1641">
                  <c:v>50706</c:v>
                </c:pt>
                <c:pt idx="1642">
                  <c:v>50713</c:v>
                </c:pt>
                <c:pt idx="1643">
                  <c:v>50720</c:v>
                </c:pt>
                <c:pt idx="1644">
                  <c:v>50727</c:v>
                </c:pt>
                <c:pt idx="1645">
                  <c:v>50734</c:v>
                </c:pt>
                <c:pt idx="1646">
                  <c:v>50741</c:v>
                </c:pt>
                <c:pt idx="1647">
                  <c:v>50748</c:v>
                </c:pt>
                <c:pt idx="1648">
                  <c:v>50755</c:v>
                </c:pt>
                <c:pt idx="1649">
                  <c:v>50762</c:v>
                </c:pt>
                <c:pt idx="1650">
                  <c:v>50769</c:v>
                </c:pt>
                <c:pt idx="1651">
                  <c:v>50776</c:v>
                </c:pt>
                <c:pt idx="1652">
                  <c:v>50783</c:v>
                </c:pt>
                <c:pt idx="1653">
                  <c:v>50790</c:v>
                </c:pt>
                <c:pt idx="1654">
                  <c:v>50797</c:v>
                </c:pt>
                <c:pt idx="1655">
                  <c:v>50804</c:v>
                </c:pt>
                <c:pt idx="1656">
                  <c:v>50811</c:v>
                </c:pt>
                <c:pt idx="1657">
                  <c:v>50818</c:v>
                </c:pt>
                <c:pt idx="1658">
                  <c:v>50825</c:v>
                </c:pt>
                <c:pt idx="1659">
                  <c:v>50832</c:v>
                </c:pt>
                <c:pt idx="1660">
                  <c:v>50839</c:v>
                </c:pt>
                <c:pt idx="1661">
                  <c:v>50846</c:v>
                </c:pt>
                <c:pt idx="1662">
                  <c:v>50853</c:v>
                </c:pt>
                <c:pt idx="1663">
                  <c:v>50860</c:v>
                </c:pt>
                <c:pt idx="1664">
                  <c:v>50867</c:v>
                </c:pt>
                <c:pt idx="1665">
                  <c:v>50874</c:v>
                </c:pt>
                <c:pt idx="1666">
                  <c:v>50881</c:v>
                </c:pt>
                <c:pt idx="1667">
                  <c:v>50888</c:v>
                </c:pt>
                <c:pt idx="1668">
                  <c:v>50895</c:v>
                </c:pt>
                <c:pt idx="1669">
                  <c:v>50902</c:v>
                </c:pt>
                <c:pt idx="1670">
                  <c:v>50909</c:v>
                </c:pt>
                <c:pt idx="1671">
                  <c:v>50916</c:v>
                </c:pt>
                <c:pt idx="1672">
                  <c:v>50923</c:v>
                </c:pt>
                <c:pt idx="1673">
                  <c:v>50930</c:v>
                </c:pt>
                <c:pt idx="1674">
                  <c:v>50937</c:v>
                </c:pt>
                <c:pt idx="1675">
                  <c:v>50944</c:v>
                </c:pt>
                <c:pt idx="1676">
                  <c:v>50951</c:v>
                </c:pt>
                <c:pt idx="1677">
                  <c:v>50958</c:v>
                </c:pt>
                <c:pt idx="1678">
                  <c:v>50965</c:v>
                </c:pt>
                <c:pt idx="1679">
                  <c:v>50972</c:v>
                </c:pt>
                <c:pt idx="1680">
                  <c:v>50979</c:v>
                </c:pt>
                <c:pt idx="1681">
                  <c:v>50986</c:v>
                </c:pt>
                <c:pt idx="1682">
                  <c:v>50993</c:v>
                </c:pt>
                <c:pt idx="1683">
                  <c:v>51000</c:v>
                </c:pt>
                <c:pt idx="1684">
                  <c:v>51007</c:v>
                </c:pt>
                <c:pt idx="1685">
                  <c:v>51014</c:v>
                </c:pt>
                <c:pt idx="1686">
                  <c:v>51021</c:v>
                </c:pt>
                <c:pt idx="1687">
                  <c:v>51028</c:v>
                </c:pt>
                <c:pt idx="1688">
                  <c:v>51035</c:v>
                </c:pt>
                <c:pt idx="1689">
                  <c:v>51042</c:v>
                </c:pt>
                <c:pt idx="1690">
                  <c:v>51049</c:v>
                </c:pt>
                <c:pt idx="1691">
                  <c:v>51056</c:v>
                </c:pt>
                <c:pt idx="1692">
                  <c:v>51063</c:v>
                </c:pt>
                <c:pt idx="1693">
                  <c:v>51070</c:v>
                </c:pt>
                <c:pt idx="1694">
                  <c:v>51077</c:v>
                </c:pt>
                <c:pt idx="1695">
                  <c:v>51084</c:v>
                </c:pt>
                <c:pt idx="1696">
                  <c:v>51091</c:v>
                </c:pt>
                <c:pt idx="1697">
                  <c:v>51098</c:v>
                </c:pt>
                <c:pt idx="1698">
                  <c:v>51105</c:v>
                </c:pt>
                <c:pt idx="1699">
                  <c:v>51112</c:v>
                </c:pt>
                <c:pt idx="1700">
                  <c:v>51119</c:v>
                </c:pt>
                <c:pt idx="1701">
                  <c:v>51126</c:v>
                </c:pt>
                <c:pt idx="1702">
                  <c:v>51133</c:v>
                </c:pt>
                <c:pt idx="1703">
                  <c:v>51140</c:v>
                </c:pt>
                <c:pt idx="1704">
                  <c:v>51147</c:v>
                </c:pt>
                <c:pt idx="1705">
                  <c:v>51154</c:v>
                </c:pt>
                <c:pt idx="1706">
                  <c:v>51161</c:v>
                </c:pt>
                <c:pt idx="1707">
                  <c:v>51168</c:v>
                </c:pt>
                <c:pt idx="1708">
                  <c:v>51175</c:v>
                </c:pt>
                <c:pt idx="1709">
                  <c:v>51182</c:v>
                </c:pt>
                <c:pt idx="1710">
                  <c:v>51189</c:v>
                </c:pt>
                <c:pt idx="1711">
                  <c:v>51196</c:v>
                </c:pt>
                <c:pt idx="1712">
                  <c:v>51203</c:v>
                </c:pt>
                <c:pt idx="1713">
                  <c:v>51210</c:v>
                </c:pt>
                <c:pt idx="1714">
                  <c:v>51217</c:v>
                </c:pt>
                <c:pt idx="1715">
                  <c:v>51224</c:v>
                </c:pt>
                <c:pt idx="1716">
                  <c:v>51231</c:v>
                </c:pt>
                <c:pt idx="1717">
                  <c:v>51238</c:v>
                </c:pt>
                <c:pt idx="1718">
                  <c:v>51245</c:v>
                </c:pt>
                <c:pt idx="1719">
                  <c:v>51252</c:v>
                </c:pt>
                <c:pt idx="1720">
                  <c:v>51260</c:v>
                </c:pt>
                <c:pt idx="1721">
                  <c:v>51267</c:v>
                </c:pt>
                <c:pt idx="1722">
                  <c:v>51274</c:v>
                </c:pt>
                <c:pt idx="1723">
                  <c:v>51281</c:v>
                </c:pt>
                <c:pt idx="1724">
                  <c:v>51288</c:v>
                </c:pt>
                <c:pt idx="1725">
                  <c:v>51295</c:v>
                </c:pt>
                <c:pt idx="1726">
                  <c:v>51302</c:v>
                </c:pt>
                <c:pt idx="1727">
                  <c:v>51309</c:v>
                </c:pt>
                <c:pt idx="1728">
                  <c:v>51316</c:v>
                </c:pt>
                <c:pt idx="1729">
                  <c:v>51323</c:v>
                </c:pt>
                <c:pt idx="1730">
                  <c:v>51330</c:v>
                </c:pt>
                <c:pt idx="1731">
                  <c:v>51337</c:v>
                </c:pt>
                <c:pt idx="1732">
                  <c:v>51344</c:v>
                </c:pt>
                <c:pt idx="1733">
                  <c:v>51351</c:v>
                </c:pt>
                <c:pt idx="1734">
                  <c:v>51358</c:v>
                </c:pt>
                <c:pt idx="1735">
                  <c:v>51365</c:v>
                </c:pt>
                <c:pt idx="1736">
                  <c:v>51372</c:v>
                </c:pt>
                <c:pt idx="1737">
                  <c:v>51379</c:v>
                </c:pt>
                <c:pt idx="1738">
                  <c:v>51386</c:v>
                </c:pt>
                <c:pt idx="1739">
                  <c:v>51393</c:v>
                </c:pt>
                <c:pt idx="1740">
                  <c:v>51400</c:v>
                </c:pt>
                <c:pt idx="1741">
                  <c:v>51407</c:v>
                </c:pt>
                <c:pt idx="1742">
                  <c:v>51414</c:v>
                </c:pt>
                <c:pt idx="1743">
                  <c:v>51421</c:v>
                </c:pt>
                <c:pt idx="1744">
                  <c:v>51428</c:v>
                </c:pt>
                <c:pt idx="1745">
                  <c:v>51435</c:v>
                </c:pt>
                <c:pt idx="1746">
                  <c:v>51442</c:v>
                </c:pt>
                <c:pt idx="1747">
                  <c:v>51449</c:v>
                </c:pt>
                <c:pt idx="1748">
                  <c:v>51456</c:v>
                </c:pt>
                <c:pt idx="1749">
                  <c:v>51463</c:v>
                </c:pt>
                <c:pt idx="1750">
                  <c:v>51470</c:v>
                </c:pt>
                <c:pt idx="1751">
                  <c:v>51477</c:v>
                </c:pt>
                <c:pt idx="1752">
                  <c:v>51484</c:v>
                </c:pt>
                <c:pt idx="1753">
                  <c:v>51491</c:v>
                </c:pt>
                <c:pt idx="1754">
                  <c:v>51501</c:v>
                </c:pt>
                <c:pt idx="1755">
                  <c:v>51508</c:v>
                </c:pt>
                <c:pt idx="1756">
                  <c:v>51515</c:v>
                </c:pt>
                <c:pt idx="1757">
                  <c:v>51522</c:v>
                </c:pt>
                <c:pt idx="1758">
                  <c:v>51529</c:v>
                </c:pt>
                <c:pt idx="1759">
                  <c:v>51536</c:v>
                </c:pt>
                <c:pt idx="1760">
                  <c:v>51543</c:v>
                </c:pt>
                <c:pt idx="1761">
                  <c:v>51550</c:v>
                </c:pt>
                <c:pt idx="1762">
                  <c:v>51557</c:v>
                </c:pt>
                <c:pt idx="1763">
                  <c:v>51564</c:v>
                </c:pt>
                <c:pt idx="1764">
                  <c:v>51571</c:v>
                </c:pt>
                <c:pt idx="1765">
                  <c:v>51578</c:v>
                </c:pt>
                <c:pt idx="1766">
                  <c:v>51585</c:v>
                </c:pt>
                <c:pt idx="1767">
                  <c:v>51592</c:v>
                </c:pt>
                <c:pt idx="1768">
                  <c:v>51599</c:v>
                </c:pt>
                <c:pt idx="1769">
                  <c:v>51606</c:v>
                </c:pt>
                <c:pt idx="1770">
                  <c:v>51615</c:v>
                </c:pt>
                <c:pt idx="1771">
                  <c:v>51620</c:v>
                </c:pt>
                <c:pt idx="1772">
                  <c:v>51627</c:v>
                </c:pt>
                <c:pt idx="1773">
                  <c:v>51634</c:v>
                </c:pt>
                <c:pt idx="1774">
                  <c:v>51641</c:v>
                </c:pt>
                <c:pt idx="1775">
                  <c:v>51648</c:v>
                </c:pt>
                <c:pt idx="1776">
                  <c:v>51655</c:v>
                </c:pt>
                <c:pt idx="1777">
                  <c:v>51662</c:v>
                </c:pt>
                <c:pt idx="1778">
                  <c:v>51669</c:v>
                </c:pt>
                <c:pt idx="1779">
                  <c:v>51676</c:v>
                </c:pt>
                <c:pt idx="1780">
                  <c:v>51683</c:v>
                </c:pt>
                <c:pt idx="1781">
                  <c:v>51690</c:v>
                </c:pt>
                <c:pt idx="1782">
                  <c:v>51697</c:v>
                </c:pt>
                <c:pt idx="1783">
                  <c:v>51704</c:v>
                </c:pt>
                <c:pt idx="1784">
                  <c:v>51711</c:v>
                </c:pt>
                <c:pt idx="1785">
                  <c:v>51718</c:v>
                </c:pt>
                <c:pt idx="1786">
                  <c:v>51725</c:v>
                </c:pt>
                <c:pt idx="1787">
                  <c:v>51732</c:v>
                </c:pt>
                <c:pt idx="1788">
                  <c:v>51739</c:v>
                </c:pt>
                <c:pt idx="1789">
                  <c:v>51746</c:v>
                </c:pt>
                <c:pt idx="1790">
                  <c:v>51753</c:v>
                </c:pt>
                <c:pt idx="1791">
                  <c:v>51760</c:v>
                </c:pt>
                <c:pt idx="1792">
                  <c:v>51767</c:v>
                </c:pt>
                <c:pt idx="1793">
                  <c:v>51774</c:v>
                </c:pt>
                <c:pt idx="1794">
                  <c:v>51781</c:v>
                </c:pt>
                <c:pt idx="1795">
                  <c:v>51788</c:v>
                </c:pt>
                <c:pt idx="1796">
                  <c:v>51795</c:v>
                </c:pt>
                <c:pt idx="1797">
                  <c:v>51802</c:v>
                </c:pt>
                <c:pt idx="1798">
                  <c:v>51809</c:v>
                </c:pt>
                <c:pt idx="1799">
                  <c:v>51816</c:v>
                </c:pt>
                <c:pt idx="1800">
                  <c:v>51823</c:v>
                </c:pt>
                <c:pt idx="1801">
                  <c:v>51830</c:v>
                </c:pt>
                <c:pt idx="1802">
                  <c:v>51837</c:v>
                </c:pt>
                <c:pt idx="1803">
                  <c:v>51844</c:v>
                </c:pt>
                <c:pt idx="1804">
                  <c:v>51851</c:v>
                </c:pt>
                <c:pt idx="1805">
                  <c:v>51858</c:v>
                </c:pt>
                <c:pt idx="1806">
                  <c:v>51866</c:v>
                </c:pt>
                <c:pt idx="1807">
                  <c:v>51873</c:v>
                </c:pt>
                <c:pt idx="1808">
                  <c:v>51880</c:v>
                </c:pt>
                <c:pt idx="1809">
                  <c:v>51887</c:v>
                </c:pt>
                <c:pt idx="1810">
                  <c:v>51894</c:v>
                </c:pt>
                <c:pt idx="1811">
                  <c:v>51901</c:v>
                </c:pt>
                <c:pt idx="1812">
                  <c:v>51908</c:v>
                </c:pt>
                <c:pt idx="1813">
                  <c:v>51915</c:v>
                </c:pt>
                <c:pt idx="1814">
                  <c:v>51922</c:v>
                </c:pt>
                <c:pt idx="1815">
                  <c:v>51929</c:v>
                </c:pt>
                <c:pt idx="1816">
                  <c:v>51936</c:v>
                </c:pt>
                <c:pt idx="1817">
                  <c:v>51943</c:v>
                </c:pt>
                <c:pt idx="1818">
                  <c:v>51950</c:v>
                </c:pt>
                <c:pt idx="1819">
                  <c:v>51957</c:v>
                </c:pt>
                <c:pt idx="1820">
                  <c:v>51966</c:v>
                </c:pt>
                <c:pt idx="1821">
                  <c:v>51973</c:v>
                </c:pt>
                <c:pt idx="1822">
                  <c:v>51980</c:v>
                </c:pt>
                <c:pt idx="1823">
                  <c:v>51988</c:v>
                </c:pt>
                <c:pt idx="1824">
                  <c:v>51994</c:v>
                </c:pt>
                <c:pt idx="1825">
                  <c:v>52001</c:v>
                </c:pt>
                <c:pt idx="1826">
                  <c:v>52008</c:v>
                </c:pt>
                <c:pt idx="1827">
                  <c:v>52015</c:v>
                </c:pt>
                <c:pt idx="1828">
                  <c:v>52022</c:v>
                </c:pt>
                <c:pt idx="1829">
                  <c:v>52029</c:v>
                </c:pt>
                <c:pt idx="1830">
                  <c:v>52036</c:v>
                </c:pt>
                <c:pt idx="1831">
                  <c:v>52043</c:v>
                </c:pt>
                <c:pt idx="1832">
                  <c:v>52050</c:v>
                </c:pt>
                <c:pt idx="1833">
                  <c:v>52057</c:v>
                </c:pt>
                <c:pt idx="1834">
                  <c:v>52064</c:v>
                </c:pt>
                <c:pt idx="1835">
                  <c:v>52071</c:v>
                </c:pt>
                <c:pt idx="1836">
                  <c:v>52078</c:v>
                </c:pt>
                <c:pt idx="1837">
                  <c:v>52085</c:v>
                </c:pt>
                <c:pt idx="1838">
                  <c:v>52092</c:v>
                </c:pt>
                <c:pt idx="1839">
                  <c:v>52099</c:v>
                </c:pt>
                <c:pt idx="1840">
                  <c:v>52106</c:v>
                </c:pt>
                <c:pt idx="1841">
                  <c:v>52113</c:v>
                </c:pt>
                <c:pt idx="1842">
                  <c:v>52120</c:v>
                </c:pt>
                <c:pt idx="1843">
                  <c:v>52127</c:v>
                </c:pt>
                <c:pt idx="1844">
                  <c:v>52134</c:v>
                </c:pt>
                <c:pt idx="1845">
                  <c:v>52141</c:v>
                </c:pt>
                <c:pt idx="1846">
                  <c:v>52148</c:v>
                </c:pt>
                <c:pt idx="1847">
                  <c:v>52155</c:v>
                </c:pt>
                <c:pt idx="1848">
                  <c:v>52162</c:v>
                </c:pt>
                <c:pt idx="1849">
                  <c:v>52169</c:v>
                </c:pt>
                <c:pt idx="1850">
                  <c:v>52176</c:v>
                </c:pt>
                <c:pt idx="1851">
                  <c:v>52183</c:v>
                </c:pt>
                <c:pt idx="1852">
                  <c:v>52190</c:v>
                </c:pt>
                <c:pt idx="1853">
                  <c:v>52197</c:v>
                </c:pt>
                <c:pt idx="1854">
                  <c:v>52204</c:v>
                </c:pt>
                <c:pt idx="1855">
                  <c:v>52211</c:v>
                </c:pt>
                <c:pt idx="1856">
                  <c:v>52218</c:v>
                </c:pt>
                <c:pt idx="1857">
                  <c:v>52229</c:v>
                </c:pt>
                <c:pt idx="1858">
                  <c:v>52233</c:v>
                </c:pt>
                <c:pt idx="1859">
                  <c:v>52239</c:v>
                </c:pt>
                <c:pt idx="1860">
                  <c:v>52246</c:v>
                </c:pt>
                <c:pt idx="1861">
                  <c:v>52253</c:v>
                </c:pt>
                <c:pt idx="1862">
                  <c:v>52260</c:v>
                </c:pt>
                <c:pt idx="1863">
                  <c:v>52267</c:v>
                </c:pt>
                <c:pt idx="1864">
                  <c:v>52274</c:v>
                </c:pt>
                <c:pt idx="1865">
                  <c:v>52281</c:v>
                </c:pt>
                <c:pt idx="1866">
                  <c:v>52288</c:v>
                </c:pt>
                <c:pt idx="1867">
                  <c:v>52295</c:v>
                </c:pt>
                <c:pt idx="1868">
                  <c:v>52302</c:v>
                </c:pt>
                <c:pt idx="1869">
                  <c:v>52309</c:v>
                </c:pt>
                <c:pt idx="1870">
                  <c:v>52316</c:v>
                </c:pt>
                <c:pt idx="1871">
                  <c:v>52323</c:v>
                </c:pt>
                <c:pt idx="1872">
                  <c:v>52330</c:v>
                </c:pt>
                <c:pt idx="1873">
                  <c:v>52337</c:v>
                </c:pt>
                <c:pt idx="1874">
                  <c:v>52344</c:v>
                </c:pt>
                <c:pt idx="1875">
                  <c:v>52351</c:v>
                </c:pt>
                <c:pt idx="1876">
                  <c:v>52358</c:v>
                </c:pt>
                <c:pt idx="1877">
                  <c:v>52365</c:v>
                </c:pt>
                <c:pt idx="1878">
                  <c:v>52372</c:v>
                </c:pt>
                <c:pt idx="1879">
                  <c:v>52379</c:v>
                </c:pt>
                <c:pt idx="1880">
                  <c:v>52386</c:v>
                </c:pt>
                <c:pt idx="1881">
                  <c:v>52393</c:v>
                </c:pt>
                <c:pt idx="1882">
                  <c:v>52400</c:v>
                </c:pt>
                <c:pt idx="1883">
                  <c:v>52407</c:v>
                </c:pt>
                <c:pt idx="1884">
                  <c:v>52414</c:v>
                </c:pt>
                <c:pt idx="1885">
                  <c:v>52421</c:v>
                </c:pt>
                <c:pt idx="1886">
                  <c:v>52428</c:v>
                </c:pt>
                <c:pt idx="1887">
                  <c:v>52435</c:v>
                </c:pt>
                <c:pt idx="1888">
                  <c:v>52442</c:v>
                </c:pt>
                <c:pt idx="1889">
                  <c:v>52449</c:v>
                </c:pt>
                <c:pt idx="1890">
                  <c:v>52456</c:v>
                </c:pt>
                <c:pt idx="1891">
                  <c:v>52463</c:v>
                </c:pt>
                <c:pt idx="1892">
                  <c:v>52470</c:v>
                </c:pt>
                <c:pt idx="1893">
                  <c:v>52477</c:v>
                </c:pt>
                <c:pt idx="1894">
                  <c:v>52484</c:v>
                </c:pt>
                <c:pt idx="1895">
                  <c:v>52491</c:v>
                </c:pt>
                <c:pt idx="1896">
                  <c:v>52498</c:v>
                </c:pt>
                <c:pt idx="1897">
                  <c:v>52505</c:v>
                </c:pt>
                <c:pt idx="1898">
                  <c:v>52512</c:v>
                </c:pt>
                <c:pt idx="1899">
                  <c:v>52519</c:v>
                </c:pt>
                <c:pt idx="1900">
                  <c:v>52526</c:v>
                </c:pt>
                <c:pt idx="1901">
                  <c:v>52533</c:v>
                </c:pt>
                <c:pt idx="1902">
                  <c:v>52540</c:v>
                </c:pt>
                <c:pt idx="1903">
                  <c:v>52547</c:v>
                </c:pt>
                <c:pt idx="1904">
                  <c:v>52554</c:v>
                </c:pt>
                <c:pt idx="1905">
                  <c:v>52561</c:v>
                </c:pt>
                <c:pt idx="1906">
                  <c:v>52568</c:v>
                </c:pt>
                <c:pt idx="1907">
                  <c:v>52575</c:v>
                </c:pt>
                <c:pt idx="1908">
                  <c:v>52582</c:v>
                </c:pt>
                <c:pt idx="1909">
                  <c:v>52589</c:v>
                </c:pt>
                <c:pt idx="1910">
                  <c:v>52596</c:v>
                </c:pt>
                <c:pt idx="1911">
                  <c:v>52603</c:v>
                </c:pt>
                <c:pt idx="1912">
                  <c:v>52610</c:v>
                </c:pt>
                <c:pt idx="1913">
                  <c:v>52617</c:v>
                </c:pt>
                <c:pt idx="1914">
                  <c:v>52624</c:v>
                </c:pt>
                <c:pt idx="1915">
                  <c:v>52631</c:v>
                </c:pt>
                <c:pt idx="1916">
                  <c:v>52638</c:v>
                </c:pt>
                <c:pt idx="1917">
                  <c:v>52645</c:v>
                </c:pt>
                <c:pt idx="1918">
                  <c:v>52652</c:v>
                </c:pt>
                <c:pt idx="1919">
                  <c:v>52659</c:v>
                </c:pt>
                <c:pt idx="1920">
                  <c:v>52666</c:v>
                </c:pt>
                <c:pt idx="1921">
                  <c:v>52673</c:v>
                </c:pt>
                <c:pt idx="1922">
                  <c:v>52680</c:v>
                </c:pt>
                <c:pt idx="1923">
                  <c:v>52687</c:v>
                </c:pt>
                <c:pt idx="1924">
                  <c:v>52694</c:v>
                </c:pt>
                <c:pt idx="1925">
                  <c:v>52701</c:v>
                </c:pt>
                <c:pt idx="1926">
                  <c:v>52708</c:v>
                </c:pt>
                <c:pt idx="1927">
                  <c:v>52715</c:v>
                </c:pt>
                <c:pt idx="1928">
                  <c:v>52722</c:v>
                </c:pt>
                <c:pt idx="1929">
                  <c:v>52729</c:v>
                </c:pt>
                <c:pt idx="1930">
                  <c:v>52736</c:v>
                </c:pt>
                <c:pt idx="1931">
                  <c:v>52743</c:v>
                </c:pt>
                <c:pt idx="1932">
                  <c:v>52750</c:v>
                </c:pt>
                <c:pt idx="1933">
                  <c:v>52757</c:v>
                </c:pt>
                <c:pt idx="1934">
                  <c:v>52764</c:v>
                </c:pt>
                <c:pt idx="1935">
                  <c:v>52771</c:v>
                </c:pt>
                <c:pt idx="1936">
                  <c:v>52778</c:v>
                </c:pt>
                <c:pt idx="1937">
                  <c:v>52785</c:v>
                </c:pt>
                <c:pt idx="1938">
                  <c:v>52792</c:v>
                </c:pt>
                <c:pt idx="1939">
                  <c:v>52799</c:v>
                </c:pt>
                <c:pt idx="1940">
                  <c:v>52806</c:v>
                </c:pt>
                <c:pt idx="1941">
                  <c:v>52813</c:v>
                </c:pt>
                <c:pt idx="1942">
                  <c:v>52820</c:v>
                </c:pt>
                <c:pt idx="1943">
                  <c:v>52827</c:v>
                </c:pt>
                <c:pt idx="1944">
                  <c:v>52834</c:v>
                </c:pt>
                <c:pt idx="1945">
                  <c:v>52841</c:v>
                </c:pt>
                <c:pt idx="1946">
                  <c:v>52848</c:v>
                </c:pt>
                <c:pt idx="1947">
                  <c:v>52855</c:v>
                </c:pt>
                <c:pt idx="1948">
                  <c:v>52862</c:v>
                </c:pt>
                <c:pt idx="1949">
                  <c:v>52869</c:v>
                </c:pt>
                <c:pt idx="1950">
                  <c:v>52876</c:v>
                </c:pt>
                <c:pt idx="1951">
                  <c:v>52883</c:v>
                </c:pt>
                <c:pt idx="1952">
                  <c:v>52890</c:v>
                </c:pt>
                <c:pt idx="1953">
                  <c:v>52897</c:v>
                </c:pt>
                <c:pt idx="1954">
                  <c:v>52904</c:v>
                </c:pt>
                <c:pt idx="1955">
                  <c:v>52911</c:v>
                </c:pt>
                <c:pt idx="1956">
                  <c:v>52918</c:v>
                </c:pt>
                <c:pt idx="1957">
                  <c:v>52925</c:v>
                </c:pt>
                <c:pt idx="1958">
                  <c:v>52932</c:v>
                </c:pt>
                <c:pt idx="1959">
                  <c:v>52939</c:v>
                </c:pt>
                <c:pt idx="1960">
                  <c:v>52946</c:v>
                </c:pt>
                <c:pt idx="1961">
                  <c:v>52953</c:v>
                </c:pt>
                <c:pt idx="1962">
                  <c:v>52960</c:v>
                </c:pt>
                <c:pt idx="1963">
                  <c:v>52967</c:v>
                </c:pt>
                <c:pt idx="1964">
                  <c:v>52974</c:v>
                </c:pt>
                <c:pt idx="1965">
                  <c:v>52981</c:v>
                </c:pt>
                <c:pt idx="1966">
                  <c:v>52988</c:v>
                </c:pt>
                <c:pt idx="1967">
                  <c:v>52995</c:v>
                </c:pt>
                <c:pt idx="1968">
                  <c:v>53002</c:v>
                </c:pt>
                <c:pt idx="1969">
                  <c:v>53009</c:v>
                </c:pt>
                <c:pt idx="1970">
                  <c:v>53016</c:v>
                </c:pt>
                <c:pt idx="1971">
                  <c:v>53023</c:v>
                </c:pt>
                <c:pt idx="1972">
                  <c:v>53030</c:v>
                </c:pt>
                <c:pt idx="1973">
                  <c:v>53037</c:v>
                </c:pt>
                <c:pt idx="1974">
                  <c:v>53044</c:v>
                </c:pt>
                <c:pt idx="1975">
                  <c:v>53051</c:v>
                </c:pt>
                <c:pt idx="1976">
                  <c:v>53058</c:v>
                </c:pt>
                <c:pt idx="1977">
                  <c:v>53065</c:v>
                </c:pt>
                <c:pt idx="1978">
                  <c:v>53072</c:v>
                </c:pt>
                <c:pt idx="1979">
                  <c:v>53079</c:v>
                </c:pt>
                <c:pt idx="1980">
                  <c:v>53086</c:v>
                </c:pt>
                <c:pt idx="1981">
                  <c:v>53093</c:v>
                </c:pt>
                <c:pt idx="1982">
                  <c:v>53100</c:v>
                </c:pt>
                <c:pt idx="1983">
                  <c:v>53107</c:v>
                </c:pt>
                <c:pt idx="1984">
                  <c:v>53114</c:v>
                </c:pt>
                <c:pt idx="1985">
                  <c:v>53121</c:v>
                </c:pt>
                <c:pt idx="1986">
                  <c:v>53128</c:v>
                </c:pt>
                <c:pt idx="1987">
                  <c:v>53135</c:v>
                </c:pt>
                <c:pt idx="1988">
                  <c:v>53142</c:v>
                </c:pt>
                <c:pt idx="1989">
                  <c:v>53149</c:v>
                </c:pt>
                <c:pt idx="1990">
                  <c:v>53156</c:v>
                </c:pt>
                <c:pt idx="1991">
                  <c:v>53163</c:v>
                </c:pt>
                <c:pt idx="1992">
                  <c:v>53170</c:v>
                </c:pt>
                <c:pt idx="1993">
                  <c:v>53177</c:v>
                </c:pt>
                <c:pt idx="1994">
                  <c:v>53184</c:v>
                </c:pt>
                <c:pt idx="1995">
                  <c:v>53191</c:v>
                </c:pt>
                <c:pt idx="1996">
                  <c:v>53198</c:v>
                </c:pt>
                <c:pt idx="1997">
                  <c:v>53205</c:v>
                </c:pt>
                <c:pt idx="1998">
                  <c:v>53212</c:v>
                </c:pt>
                <c:pt idx="1999">
                  <c:v>53219</c:v>
                </c:pt>
                <c:pt idx="2000">
                  <c:v>53226</c:v>
                </c:pt>
                <c:pt idx="2001">
                  <c:v>53233</c:v>
                </c:pt>
                <c:pt idx="2002">
                  <c:v>53240</c:v>
                </c:pt>
                <c:pt idx="2003">
                  <c:v>53247</c:v>
                </c:pt>
                <c:pt idx="2004">
                  <c:v>53254</c:v>
                </c:pt>
                <c:pt idx="2005">
                  <c:v>53261</c:v>
                </c:pt>
                <c:pt idx="2006">
                  <c:v>53268</c:v>
                </c:pt>
                <c:pt idx="2007">
                  <c:v>53275</c:v>
                </c:pt>
                <c:pt idx="2008">
                  <c:v>53282</c:v>
                </c:pt>
                <c:pt idx="2009">
                  <c:v>53289</c:v>
                </c:pt>
                <c:pt idx="2010">
                  <c:v>53296</c:v>
                </c:pt>
                <c:pt idx="2011">
                  <c:v>53303</c:v>
                </c:pt>
                <c:pt idx="2012">
                  <c:v>53310</c:v>
                </c:pt>
                <c:pt idx="2013">
                  <c:v>53317</c:v>
                </c:pt>
                <c:pt idx="2014">
                  <c:v>53325</c:v>
                </c:pt>
                <c:pt idx="2015">
                  <c:v>53332</c:v>
                </c:pt>
                <c:pt idx="2016">
                  <c:v>53339</c:v>
                </c:pt>
                <c:pt idx="2017">
                  <c:v>53346</c:v>
                </c:pt>
                <c:pt idx="2018">
                  <c:v>53353</c:v>
                </c:pt>
                <c:pt idx="2019">
                  <c:v>53360</c:v>
                </c:pt>
                <c:pt idx="2020">
                  <c:v>53367</c:v>
                </c:pt>
                <c:pt idx="2021">
                  <c:v>53374</c:v>
                </c:pt>
                <c:pt idx="2022">
                  <c:v>53381</c:v>
                </c:pt>
                <c:pt idx="2023">
                  <c:v>53388</c:v>
                </c:pt>
                <c:pt idx="2024">
                  <c:v>53395</c:v>
                </c:pt>
                <c:pt idx="2025">
                  <c:v>53402</c:v>
                </c:pt>
                <c:pt idx="2026">
                  <c:v>53413</c:v>
                </c:pt>
                <c:pt idx="2027">
                  <c:v>53416</c:v>
                </c:pt>
                <c:pt idx="2028">
                  <c:v>53423</c:v>
                </c:pt>
                <c:pt idx="2029">
                  <c:v>53430</c:v>
                </c:pt>
                <c:pt idx="2030">
                  <c:v>53437</c:v>
                </c:pt>
                <c:pt idx="2031">
                  <c:v>53444</c:v>
                </c:pt>
                <c:pt idx="2032">
                  <c:v>53451</c:v>
                </c:pt>
                <c:pt idx="2033">
                  <c:v>53458</c:v>
                </c:pt>
                <c:pt idx="2034">
                  <c:v>53465</c:v>
                </c:pt>
                <c:pt idx="2035">
                  <c:v>53472</c:v>
                </c:pt>
                <c:pt idx="2036">
                  <c:v>53479</c:v>
                </c:pt>
                <c:pt idx="2037">
                  <c:v>53486</c:v>
                </c:pt>
                <c:pt idx="2038">
                  <c:v>53493</c:v>
                </c:pt>
                <c:pt idx="2039">
                  <c:v>53500</c:v>
                </c:pt>
                <c:pt idx="2040">
                  <c:v>53507</c:v>
                </c:pt>
                <c:pt idx="2041">
                  <c:v>53514</c:v>
                </c:pt>
                <c:pt idx="2042">
                  <c:v>53521</c:v>
                </c:pt>
                <c:pt idx="2043">
                  <c:v>53528</c:v>
                </c:pt>
                <c:pt idx="2044">
                  <c:v>53535</c:v>
                </c:pt>
                <c:pt idx="2045">
                  <c:v>53542</c:v>
                </c:pt>
                <c:pt idx="2046">
                  <c:v>53549</c:v>
                </c:pt>
                <c:pt idx="2047">
                  <c:v>53556</c:v>
                </c:pt>
                <c:pt idx="2048">
                  <c:v>53563</c:v>
                </c:pt>
                <c:pt idx="2049">
                  <c:v>53570</c:v>
                </c:pt>
                <c:pt idx="2050">
                  <c:v>53577</c:v>
                </c:pt>
                <c:pt idx="2051">
                  <c:v>53584</c:v>
                </c:pt>
                <c:pt idx="2052">
                  <c:v>53591</c:v>
                </c:pt>
                <c:pt idx="2053">
                  <c:v>53598</c:v>
                </c:pt>
                <c:pt idx="2054">
                  <c:v>53605</c:v>
                </c:pt>
                <c:pt idx="2055">
                  <c:v>53612</c:v>
                </c:pt>
                <c:pt idx="2056">
                  <c:v>53619</c:v>
                </c:pt>
                <c:pt idx="2057">
                  <c:v>53626</c:v>
                </c:pt>
                <c:pt idx="2058">
                  <c:v>53633</c:v>
                </c:pt>
                <c:pt idx="2059">
                  <c:v>53640</c:v>
                </c:pt>
                <c:pt idx="2060">
                  <c:v>53647</c:v>
                </c:pt>
                <c:pt idx="2061">
                  <c:v>53654</c:v>
                </c:pt>
                <c:pt idx="2062">
                  <c:v>53661</c:v>
                </c:pt>
                <c:pt idx="2063">
                  <c:v>53668</c:v>
                </c:pt>
                <c:pt idx="2064">
                  <c:v>53675</c:v>
                </c:pt>
                <c:pt idx="2065">
                  <c:v>53682</c:v>
                </c:pt>
                <c:pt idx="2066">
                  <c:v>53692</c:v>
                </c:pt>
                <c:pt idx="2067">
                  <c:v>53699</c:v>
                </c:pt>
                <c:pt idx="2068">
                  <c:v>53706</c:v>
                </c:pt>
                <c:pt idx="2069">
                  <c:v>53713</c:v>
                </c:pt>
                <c:pt idx="2070">
                  <c:v>53720</c:v>
                </c:pt>
                <c:pt idx="2071">
                  <c:v>53727</c:v>
                </c:pt>
                <c:pt idx="2072">
                  <c:v>53734</c:v>
                </c:pt>
                <c:pt idx="2073">
                  <c:v>53741</c:v>
                </c:pt>
                <c:pt idx="2074">
                  <c:v>53748</c:v>
                </c:pt>
                <c:pt idx="2075">
                  <c:v>53755</c:v>
                </c:pt>
                <c:pt idx="2076">
                  <c:v>53762</c:v>
                </c:pt>
                <c:pt idx="2077">
                  <c:v>53769</c:v>
                </c:pt>
                <c:pt idx="2078">
                  <c:v>53776</c:v>
                </c:pt>
                <c:pt idx="2079">
                  <c:v>53783</c:v>
                </c:pt>
                <c:pt idx="2080">
                  <c:v>53790</c:v>
                </c:pt>
                <c:pt idx="2081">
                  <c:v>53799</c:v>
                </c:pt>
                <c:pt idx="2082">
                  <c:v>53804</c:v>
                </c:pt>
                <c:pt idx="2083">
                  <c:v>53811</c:v>
                </c:pt>
                <c:pt idx="2084">
                  <c:v>53818</c:v>
                </c:pt>
                <c:pt idx="2085">
                  <c:v>53825</c:v>
                </c:pt>
                <c:pt idx="2086">
                  <c:v>53832</c:v>
                </c:pt>
                <c:pt idx="2087">
                  <c:v>53839</c:v>
                </c:pt>
                <c:pt idx="2088">
                  <c:v>53846</c:v>
                </c:pt>
                <c:pt idx="2089">
                  <c:v>53853</c:v>
                </c:pt>
                <c:pt idx="2090">
                  <c:v>53860</c:v>
                </c:pt>
                <c:pt idx="2091">
                  <c:v>53867</c:v>
                </c:pt>
                <c:pt idx="2092">
                  <c:v>53874</c:v>
                </c:pt>
                <c:pt idx="2093">
                  <c:v>53881</c:v>
                </c:pt>
                <c:pt idx="2094">
                  <c:v>53888</c:v>
                </c:pt>
                <c:pt idx="2095">
                  <c:v>53895</c:v>
                </c:pt>
                <c:pt idx="2096">
                  <c:v>53902</c:v>
                </c:pt>
                <c:pt idx="2097">
                  <c:v>53909</c:v>
                </c:pt>
                <c:pt idx="2098">
                  <c:v>53916</c:v>
                </c:pt>
                <c:pt idx="2099">
                  <c:v>53923</c:v>
                </c:pt>
                <c:pt idx="2100">
                  <c:v>53930</c:v>
                </c:pt>
                <c:pt idx="2101">
                  <c:v>53937</c:v>
                </c:pt>
                <c:pt idx="2102">
                  <c:v>53944</c:v>
                </c:pt>
                <c:pt idx="2103">
                  <c:v>53951</c:v>
                </c:pt>
                <c:pt idx="2104">
                  <c:v>53958</c:v>
                </c:pt>
                <c:pt idx="2105">
                  <c:v>53965</c:v>
                </c:pt>
                <c:pt idx="2106">
                  <c:v>53972</c:v>
                </c:pt>
                <c:pt idx="2107">
                  <c:v>53979</c:v>
                </c:pt>
                <c:pt idx="2108">
                  <c:v>53986</c:v>
                </c:pt>
                <c:pt idx="2109">
                  <c:v>53993</c:v>
                </c:pt>
                <c:pt idx="2110">
                  <c:v>54000</c:v>
                </c:pt>
                <c:pt idx="2111">
                  <c:v>54007</c:v>
                </c:pt>
                <c:pt idx="2112">
                  <c:v>54014</c:v>
                </c:pt>
                <c:pt idx="2113">
                  <c:v>54021</c:v>
                </c:pt>
                <c:pt idx="2114">
                  <c:v>54028</c:v>
                </c:pt>
                <c:pt idx="2115">
                  <c:v>54035</c:v>
                </c:pt>
                <c:pt idx="2116">
                  <c:v>54042</c:v>
                </c:pt>
                <c:pt idx="2117">
                  <c:v>54049</c:v>
                </c:pt>
                <c:pt idx="2118">
                  <c:v>54057</c:v>
                </c:pt>
                <c:pt idx="2119">
                  <c:v>54064</c:v>
                </c:pt>
                <c:pt idx="2120">
                  <c:v>54071</c:v>
                </c:pt>
                <c:pt idx="2121">
                  <c:v>54078</c:v>
                </c:pt>
                <c:pt idx="2122">
                  <c:v>54085</c:v>
                </c:pt>
                <c:pt idx="2123">
                  <c:v>54092</c:v>
                </c:pt>
                <c:pt idx="2124">
                  <c:v>54099</c:v>
                </c:pt>
                <c:pt idx="2125">
                  <c:v>54106</c:v>
                </c:pt>
                <c:pt idx="2126">
                  <c:v>54113</c:v>
                </c:pt>
                <c:pt idx="2127">
                  <c:v>54120</c:v>
                </c:pt>
                <c:pt idx="2128">
                  <c:v>54127</c:v>
                </c:pt>
                <c:pt idx="2129">
                  <c:v>54134</c:v>
                </c:pt>
                <c:pt idx="2130">
                  <c:v>54141</c:v>
                </c:pt>
                <c:pt idx="2131">
                  <c:v>54148</c:v>
                </c:pt>
                <c:pt idx="2132">
                  <c:v>54157</c:v>
                </c:pt>
                <c:pt idx="2133">
                  <c:v>54164</c:v>
                </c:pt>
                <c:pt idx="2134">
                  <c:v>54171</c:v>
                </c:pt>
                <c:pt idx="2135">
                  <c:v>54178</c:v>
                </c:pt>
                <c:pt idx="2136">
                  <c:v>54185</c:v>
                </c:pt>
                <c:pt idx="2137">
                  <c:v>54192</c:v>
                </c:pt>
                <c:pt idx="2138">
                  <c:v>54199</c:v>
                </c:pt>
                <c:pt idx="2139">
                  <c:v>54206</c:v>
                </c:pt>
                <c:pt idx="2140">
                  <c:v>54213</c:v>
                </c:pt>
                <c:pt idx="2141">
                  <c:v>54220</c:v>
                </c:pt>
                <c:pt idx="2142">
                  <c:v>54227</c:v>
                </c:pt>
                <c:pt idx="2143">
                  <c:v>54234</c:v>
                </c:pt>
                <c:pt idx="2144">
                  <c:v>54241</c:v>
                </c:pt>
                <c:pt idx="2145">
                  <c:v>54248</c:v>
                </c:pt>
                <c:pt idx="2146">
                  <c:v>54255</c:v>
                </c:pt>
                <c:pt idx="2147">
                  <c:v>54262</c:v>
                </c:pt>
                <c:pt idx="2148">
                  <c:v>54269</c:v>
                </c:pt>
                <c:pt idx="2149">
                  <c:v>54276</c:v>
                </c:pt>
                <c:pt idx="2150">
                  <c:v>54283</c:v>
                </c:pt>
                <c:pt idx="2151">
                  <c:v>54290</c:v>
                </c:pt>
                <c:pt idx="2152">
                  <c:v>54297</c:v>
                </c:pt>
                <c:pt idx="2153">
                  <c:v>54304</c:v>
                </c:pt>
                <c:pt idx="2154">
                  <c:v>54311</c:v>
                </c:pt>
                <c:pt idx="2155">
                  <c:v>54318</c:v>
                </c:pt>
                <c:pt idx="2156">
                  <c:v>54325</c:v>
                </c:pt>
                <c:pt idx="2157">
                  <c:v>54332</c:v>
                </c:pt>
                <c:pt idx="2158">
                  <c:v>54339</c:v>
                </c:pt>
                <c:pt idx="2159">
                  <c:v>54346</c:v>
                </c:pt>
                <c:pt idx="2160">
                  <c:v>54353</c:v>
                </c:pt>
                <c:pt idx="2161">
                  <c:v>54360</c:v>
                </c:pt>
                <c:pt idx="2162">
                  <c:v>54367</c:v>
                </c:pt>
                <c:pt idx="2163">
                  <c:v>54374</c:v>
                </c:pt>
                <c:pt idx="2164">
                  <c:v>54381</c:v>
                </c:pt>
                <c:pt idx="2165">
                  <c:v>54388</c:v>
                </c:pt>
                <c:pt idx="2166">
                  <c:v>54395</c:v>
                </c:pt>
                <c:pt idx="2167">
                  <c:v>54402</c:v>
                </c:pt>
                <c:pt idx="2168">
                  <c:v>54409</c:v>
                </c:pt>
                <c:pt idx="2169">
                  <c:v>54416</c:v>
                </c:pt>
                <c:pt idx="2170">
                  <c:v>54423</c:v>
                </c:pt>
                <c:pt idx="2171">
                  <c:v>54430</c:v>
                </c:pt>
                <c:pt idx="2172">
                  <c:v>54437</c:v>
                </c:pt>
                <c:pt idx="2173">
                  <c:v>54444</c:v>
                </c:pt>
                <c:pt idx="2174">
                  <c:v>54451</c:v>
                </c:pt>
                <c:pt idx="2175">
                  <c:v>54458</c:v>
                </c:pt>
                <c:pt idx="2176">
                  <c:v>54465</c:v>
                </c:pt>
                <c:pt idx="2177">
                  <c:v>54472</c:v>
                </c:pt>
                <c:pt idx="2178">
                  <c:v>54479</c:v>
                </c:pt>
                <c:pt idx="2179">
                  <c:v>54486</c:v>
                </c:pt>
                <c:pt idx="2180">
                  <c:v>54493</c:v>
                </c:pt>
                <c:pt idx="2181">
                  <c:v>54500</c:v>
                </c:pt>
                <c:pt idx="2182">
                  <c:v>54507</c:v>
                </c:pt>
                <c:pt idx="2183">
                  <c:v>54514</c:v>
                </c:pt>
                <c:pt idx="2184">
                  <c:v>54521</c:v>
                </c:pt>
                <c:pt idx="2185">
                  <c:v>54528</c:v>
                </c:pt>
                <c:pt idx="2186">
                  <c:v>54535</c:v>
                </c:pt>
                <c:pt idx="2187">
                  <c:v>54542</c:v>
                </c:pt>
                <c:pt idx="2188">
                  <c:v>54549</c:v>
                </c:pt>
                <c:pt idx="2189">
                  <c:v>54556</c:v>
                </c:pt>
                <c:pt idx="2190">
                  <c:v>54563</c:v>
                </c:pt>
                <c:pt idx="2191">
                  <c:v>54570</c:v>
                </c:pt>
                <c:pt idx="2192">
                  <c:v>54577</c:v>
                </c:pt>
                <c:pt idx="2193">
                  <c:v>54584</c:v>
                </c:pt>
                <c:pt idx="2194">
                  <c:v>54591</c:v>
                </c:pt>
                <c:pt idx="2195">
                  <c:v>54598</c:v>
                </c:pt>
                <c:pt idx="2196">
                  <c:v>54605</c:v>
                </c:pt>
                <c:pt idx="2197">
                  <c:v>54612</c:v>
                </c:pt>
                <c:pt idx="2198">
                  <c:v>54619</c:v>
                </c:pt>
                <c:pt idx="2199">
                  <c:v>54626</c:v>
                </c:pt>
                <c:pt idx="2200">
                  <c:v>54633</c:v>
                </c:pt>
                <c:pt idx="2201">
                  <c:v>54640</c:v>
                </c:pt>
                <c:pt idx="2202">
                  <c:v>54647</c:v>
                </c:pt>
                <c:pt idx="2203">
                  <c:v>54654</c:v>
                </c:pt>
                <c:pt idx="2204">
                  <c:v>54661</c:v>
                </c:pt>
                <c:pt idx="2205">
                  <c:v>54668</c:v>
                </c:pt>
                <c:pt idx="2206">
                  <c:v>54675</c:v>
                </c:pt>
                <c:pt idx="2207">
                  <c:v>54682</c:v>
                </c:pt>
                <c:pt idx="2208">
                  <c:v>54689</c:v>
                </c:pt>
                <c:pt idx="2209">
                  <c:v>54696</c:v>
                </c:pt>
                <c:pt idx="2210">
                  <c:v>54703</c:v>
                </c:pt>
                <c:pt idx="2211">
                  <c:v>54710</c:v>
                </c:pt>
                <c:pt idx="2212">
                  <c:v>54717</c:v>
                </c:pt>
                <c:pt idx="2213">
                  <c:v>54724</c:v>
                </c:pt>
                <c:pt idx="2214">
                  <c:v>54731</c:v>
                </c:pt>
                <c:pt idx="2215">
                  <c:v>54738</c:v>
                </c:pt>
                <c:pt idx="2216">
                  <c:v>54745</c:v>
                </c:pt>
                <c:pt idx="2217">
                  <c:v>54752</c:v>
                </c:pt>
                <c:pt idx="2218">
                  <c:v>54759</c:v>
                </c:pt>
                <c:pt idx="2219">
                  <c:v>54766</c:v>
                </c:pt>
                <c:pt idx="2220">
                  <c:v>54773</c:v>
                </c:pt>
                <c:pt idx="2221">
                  <c:v>54780</c:v>
                </c:pt>
                <c:pt idx="2222">
                  <c:v>54787</c:v>
                </c:pt>
                <c:pt idx="2223">
                  <c:v>54794</c:v>
                </c:pt>
                <c:pt idx="2224">
                  <c:v>54801</c:v>
                </c:pt>
                <c:pt idx="2225">
                  <c:v>54808</c:v>
                </c:pt>
                <c:pt idx="2226">
                  <c:v>54815</c:v>
                </c:pt>
                <c:pt idx="2227">
                  <c:v>54822</c:v>
                </c:pt>
                <c:pt idx="2228">
                  <c:v>54829</c:v>
                </c:pt>
                <c:pt idx="2229">
                  <c:v>54836</c:v>
                </c:pt>
                <c:pt idx="2230">
                  <c:v>54843</c:v>
                </c:pt>
                <c:pt idx="2231">
                  <c:v>54850</c:v>
                </c:pt>
                <c:pt idx="2232">
                  <c:v>54857</c:v>
                </c:pt>
                <c:pt idx="2233">
                  <c:v>54864</c:v>
                </c:pt>
                <c:pt idx="2234">
                  <c:v>54871</c:v>
                </c:pt>
                <c:pt idx="2235">
                  <c:v>54878</c:v>
                </c:pt>
                <c:pt idx="2236">
                  <c:v>54885</c:v>
                </c:pt>
                <c:pt idx="2237">
                  <c:v>54892</c:v>
                </c:pt>
                <c:pt idx="2238">
                  <c:v>54899</c:v>
                </c:pt>
                <c:pt idx="2239">
                  <c:v>54906</c:v>
                </c:pt>
                <c:pt idx="2240">
                  <c:v>54913</c:v>
                </c:pt>
                <c:pt idx="2241">
                  <c:v>54920</c:v>
                </c:pt>
                <c:pt idx="2242">
                  <c:v>54927</c:v>
                </c:pt>
                <c:pt idx="2243">
                  <c:v>54934</c:v>
                </c:pt>
                <c:pt idx="2244">
                  <c:v>54941</c:v>
                </c:pt>
                <c:pt idx="2245">
                  <c:v>54948</c:v>
                </c:pt>
                <c:pt idx="2246">
                  <c:v>54955</c:v>
                </c:pt>
                <c:pt idx="2247">
                  <c:v>54962</c:v>
                </c:pt>
                <c:pt idx="2248">
                  <c:v>54969</c:v>
                </c:pt>
                <c:pt idx="2249">
                  <c:v>54976</c:v>
                </c:pt>
                <c:pt idx="2250">
                  <c:v>54983</c:v>
                </c:pt>
                <c:pt idx="2251">
                  <c:v>54990</c:v>
                </c:pt>
                <c:pt idx="2252">
                  <c:v>54997</c:v>
                </c:pt>
                <c:pt idx="2253">
                  <c:v>55004</c:v>
                </c:pt>
                <c:pt idx="2254">
                  <c:v>55011</c:v>
                </c:pt>
                <c:pt idx="2255">
                  <c:v>55018</c:v>
                </c:pt>
                <c:pt idx="2256">
                  <c:v>55025</c:v>
                </c:pt>
                <c:pt idx="2257">
                  <c:v>55032</c:v>
                </c:pt>
                <c:pt idx="2258">
                  <c:v>55039</c:v>
                </c:pt>
                <c:pt idx="2259">
                  <c:v>55046</c:v>
                </c:pt>
                <c:pt idx="2260">
                  <c:v>55053</c:v>
                </c:pt>
                <c:pt idx="2261">
                  <c:v>55060</c:v>
                </c:pt>
                <c:pt idx="2262">
                  <c:v>55067</c:v>
                </c:pt>
                <c:pt idx="2263">
                  <c:v>55074</c:v>
                </c:pt>
                <c:pt idx="2264">
                  <c:v>55081</c:v>
                </c:pt>
                <c:pt idx="2265">
                  <c:v>55088</c:v>
                </c:pt>
                <c:pt idx="2266">
                  <c:v>55095</c:v>
                </c:pt>
                <c:pt idx="2267">
                  <c:v>55102</c:v>
                </c:pt>
                <c:pt idx="2268">
                  <c:v>55109</c:v>
                </c:pt>
                <c:pt idx="2269">
                  <c:v>55116</c:v>
                </c:pt>
                <c:pt idx="2270">
                  <c:v>55123</c:v>
                </c:pt>
                <c:pt idx="2271">
                  <c:v>55130</c:v>
                </c:pt>
                <c:pt idx="2272">
                  <c:v>55137</c:v>
                </c:pt>
                <c:pt idx="2273">
                  <c:v>55144</c:v>
                </c:pt>
                <c:pt idx="2274">
                  <c:v>55151</c:v>
                </c:pt>
                <c:pt idx="2275">
                  <c:v>55158</c:v>
                </c:pt>
                <c:pt idx="2276">
                  <c:v>55165</c:v>
                </c:pt>
                <c:pt idx="2277">
                  <c:v>55172</c:v>
                </c:pt>
                <c:pt idx="2278">
                  <c:v>55179</c:v>
                </c:pt>
                <c:pt idx="2279">
                  <c:v>55186</c:v>
                </c:pt>
                <c:pt idx="2280">
                  <c:v>55193</c:v>
                </c:pt>
                <c:pt idx="2281">
                  <c:v>55200</c:v>
                </c:pt>
                <c:pt idx="2282">
                  <c:v>55207</c:v>
                </c:pt>
                <c:pt idx="2283">
                  <c:v>55214</c:v>
                </c:pt>
                <c:pt idx="2284">
                  <c:v>55221</c:v>
                </c:pt>
                <c:pt idx="2285">
                  <c:v>55228</c:v>
                </c:pt>
                <c:pt idx="2286">
                  <c:v>55235</c:v>
                </c:pt>
                <c:pt idx="2287">
                  <c:v>55242</c:v>
                </c:pt>
                <c:pt idx="2288">
                  <c:v>55249</c:v>
                </c:pt>
                <c:pt idx="2289">
                  <c:v>55256</c:v>
                </c:pt>
                <c:pt idx="2290">
                  <c:v>55263</c:v>
                </c:pt>
                <c:pt idx="2291">
                  <c:v>55270</c:v>
                </c:pt>
                <c:pt idx="2292">
                  <c:v>55277</c:v>
                </c:pt>
                <c:pt idx="2293">
                  <c:v>55284</c:v>
                </c:pt>
                <c:pt idx="2294">
                  <c:v>55291</c:v>
                </c:pt>
                <c:pt idx="2295">
                  <c:v>55298</c:v>
                </c:pt>
                <c:pt idx="2296">
                  <c:v>55305</c:v>
                </c:pt>
                <c:pt idx="2297">
                  <c:v>55312</c:v>
                </c:pt>
                <c:pt idx="2298">
                  <c:v>55319</c:v>
                </c:pt>
                <c:pt idx="2299">
                  <c:v>55326</c:v>
                </c:pt>
                <c:pt idx="2300">
                  <c:v>55333</c:v>
                </c:pt>
                <c:pt idx="2301">
                  <c:v>55340</c:v>
                </c:pt>
                <c:pt idx="2302">
                  <c:v>55347</c:v>
                </c:pt>
                <c:pt idx="2303">
                  <c:v>55354</c:v>
                </c:pt>
                <c:pt idx="2304">
                  <c:v>55361</c:v>
                </c:pt>
                <c:pt idx="2305">
                  <c:v>55368</c:v>
                </c:pt>
                <c:pt idx="2306">
                  <c:v>55375</c:v>
                </c:pt>
                <c:pt idx="2307">
                  <c:v>55382</c:v>
                </c:pt>
                <c:pt idx="2308">
                  <c:v>55389</c:v>
                </c:pt>
                <c:pt idx="2309">
                  <c:v>55396</c:v>
                </c:pt>
                <c:pt idx="2310">
                  <c:v>55403</c:v>
                </c:pt>
                <c:pt idx="2311">
                  <c:v>55410</c:v>
                </c:pt>
                <c:pt idx="2312">
                  <c:v>55417</c:v>
                </c:pt>
                <c:pt idx="2313">
                  <c:v>55424</c:v>
                </c:pt>
                <c:pt idx="2314">
                  <c:v>55431</c:v>
                </c:pt>
                <c:pt idx="2315">
                  <c:v>55438</c:v>
                </c:pt>
                <c:pt idx="2316">
                  <c:v>55445</c:v>
                </c:pt>
                <c:pt idx="2317">
                  <c:v>55452</c:v>
                </c:pt>
                <c:pt idx="2318">
                  <c:v>55459</c:v>
                </c:pt>
                <c:pt idx="2319">
                  <c:v>55466</c:v>
                </c:pt>
                <c:pt idx="2320">
                  <c:v>55473</c:v>
                </c:pt>
                <c:pt idx="2321">
                  <c:v>55480</c:v>
                </c:pt>
                <c:pt idx="2322">
                  <c:v>55487</c:v>
                </c:pt>
                <c:pt idx="2323">
                  <c:v>55494</c:v>
                </c:pt>
                <c:pt idx="2324">
                  <c:v>55501</c:v>
                </c:pt>
                <c:pt idx="2325">
                  <c:v>55508</c:v>
                </c:pt>
                <c:pt idx="2326">
                  <c:v>55516</c:v>
                </c:pt>
                <c:pt idx="2327">
                  <c:v>55523</c:v>
                </c:pt>
                <c:pt idx="2328">
                  <c:v>55530</c:v>
                </c:pt>
                <c:pt idx="2329">
                  <c:v>55537</c:v>
                </c:pt>
                <c:pt idx="2330">
                  <c:v>55544</c:v>
                </c:pt>
                <c:pt idx="2331">
                  <c:v>55551</c:v>
                </c:pt>
                <c:pt idx="2332">
                  <c:v>55558</c:v>
                </c:pt>
                <c:pt idx="2333">
                  <c:v>55565</c:v>
                </c:pt>
                <c:pt idx="2334">
                  <c:v>55572</c:v>
                </c:pt>
                <c:pt idx="2335">
                  <c:v>55579</c:v>
                </c:pt>
                <c:pt idx="2336">
                  <c:v>55586</c:v>
                </c:pt>
                <c:pt idx="2337">
                  <c:v>55593</c:v>
                </c:pt>
                <c:pt idx="2338">
                  <c:v>55600</c:v>
                </c:pt>
                <c:pt idx="2339">
                  <c:v>55607</c:v>
                </c:pt>
                <c:pt idx="2340">
                  <c:v>55614</c:v>
                </c:pt>
                <c:pt idx="2341">
                  <c:v>55621</c:v>
                </c:pt>
                <c:pt idx="2342">
                  <c:v>55632</c:v>
                </c:pt>
                <c:pt idx="2343">
                  <c:v>55635</c:v>
                </c:pt>
                <c:pt idx="2344">
                  <c:v>55645</c:v>
                </c:pt>
                <c:pt idx="2345">
                  <c:v>55652</c:v>
                </c:pt>
                <c:pt idx="2346">
                  <c:v>55659</c:v>
                </c:pt>
                <c:pt idx="2347">
                  <c:v>55666</c:v>
                </c:pt>
                <c:pt idx="2348">
                  <c:v>55673</c:v>
                </c:pt>
                <c:pt idx="2349">
                  <c:v>55680</c:v>
                </c:pt>
                <c:pt idx="2350">
                  <c:v>55687</c:v>
                </c:pt>
                <c:pt idx="2351">
                  <c:v>55694</c:v>
                </c:pt>
                <c:pt idx="2352">
                  <c:v>55701</c:v>
                </c:pt>
                <c:pt idx="2353">
                  <c:v>55708</c:v>
                </c:pt>
                <c:pt idx="2354">
                  <c:v>55715</c:v>
                </c:pt>
                <c:pt idx="2355">
                  <c:v>55722</c:v>
                </c:pt>
                <c:pt idx="2356">
                  <c:v>55729</c:v>
                </c:pt>
                <c:pt idx="2357">
                  <c:v>55736</c:v>
                </c:pt>
                <c:pt idx="2358">
                  <c:v>55743</c:v>
                </c:pt>
                <c:pt idx="2359">
                  <c:v>55750</c:v>
                </c:pt>
                <c:pt idx="2360">
                  <c:v>55757</c:v>
                </c:pt>
                <c:pt idx="2361">
                  <c:v>55764</c:v>
                </c:pt>
                <c:pt idx="2362">
                  <c:v>55771</c:v>
                </c:pt>
                <c:pt idx="2363">
                  <c:v>55778</c:v>
                </c:pt>
                <c:pt idx="2364">
                  <c:v>55785</c:v>
                </c:pt>
                <c:pt idx="2365">
                  <c:v>55792</c:v>
                </c:pt>
                <c:pt idx="2366">
                  <c:v>55799</c:v>
                </c:pt>
                <c:pt idx="2367">
                  <c:v>55806</c:v>
                </c:pt>
                <c:pt idx="2368">
                  <c:v>55813</c:v>
                </c:pt>
                <c:pt idx="2369">
                  <c:v>55820</c:v>
                </c:pt>
                <c:pt idx="2370">
                  <c:v>55827</c:v>
                </c:pt>
                <c:pt idx="2371">
                  <c:v>55834</c:v>
                </c:pt>
                <c:pt idx="2372">
                  <c:v>55841</c:v>
                </c:pt>
                <c:pt idx="2373">
                  <c:v>55848</c:v>
                </c:pt>
                <c:pt idx="2374">
                  <c:v>55855</c:v>
                </c:pt>
                <c:pt idx="2375">
                  <c:v>55862</c:v>
                </c:pt>
                <c:pt idx="2376">
                  <c:v>55869</c:v>
                </c:pt>
                <c:pt idx="2377">
                  <c:v>55876</c:v>
                </c:pt>
                <c:pt idx="2378">
                  <c:v>55884</c:v>
                </c:pt>
                <c:pt idx="2379">
                  <c:v>55891</c:v>
                </c:pt>
                <c:pt idx="2380">
                  <c:v>55898</c:v>
                </c:pt>
                <c:pt idx="2381">
                  <c:v>55905</c:v>
                </c:pt>
                <c:pt idx="2382">
                  <c:v>55912</c:v>
                </c:pt>
                <c:pt idx="2383">
                  <c:v>55919</c:v>
                </c:pt>
                <c:pt idx="2384">
                  <c:v>55926</c:v>
                </c:pt>
                <c:pt idx="2385">
                  <c:v>55933</c:v>
                </c:pt>
                <c:pt idx="2386">
                  <c:v>55940</c:v>
                </c:pt>
                <c:pt idx="2387">
                  <c:v>55947</c:v>
                </c:pt>
                <c:pt idx="2388">
                  <c:v>55954</c:v>
                </c:pt>
                <c:pt idx="2389">
                  <c:v>55961</c:v>
                </c:pt>
                <c:pt idx="2390">
                  <c:v>55968</c:v>
                </c:pt>
                <c:pt idx="2391">
                  <c:v>55975</c:v>
                </c:pt>
                <c:pt idx="2392">
                  <c:v>55984</c:v>
                </c:pt>
                <c:pt idx="2393">
                  <c:v>55991</c:v>
                </c:pt>
                <c:pt idx="2394">
                  <c:v>55998</c:v>
                </c:pt>
                <c:pt idx="2395">
                  <c:v>56006</c:v>
                </c:pt>
                <c:pt idx="2396">
                  <c:v>56012</c:v>
                </c:pt>
                <c:pt idx="2397">
                  <c:v>56019</c:v>
                </c:pt>
                <c:pt idx="2398">
                  <c:v>56026</c:v>
                </c:pt>
                <c:pt idx="2399">
                  <c:v>56033</c:v>
                </c:pt>
                <c:pt idx="2400">
                  <c:v>56040</c:v>
                </c:pt>
                <c:pt idx="2401">
                  <c:v>56047</c:v>
                </c:pt>
                <c:pt idx="2402">
                  <c:v>56054</c:v>
                </c:pt>
                <c:pt idx="2403">
                  <c:v>56061</c:v>
                </c:pt>
                <c:pt idx="2404">
                  <c:v>56068</c:v>
                </c:pt>
                <c:pt idx="2405">
                  <c:v>56075</c:v>
                </c:pt>
                <c:pt idx="2406">
                  <c:v>56082</c:v>
                </c:pt>
                <c:pt idx="2407">
                  <c:v>56089</c:v>
                </c:pt>
                <c:pt idx="2408">
                  <c:v>56096</c:v>
                </c:pt>
                <c:pt idx="2409">
                  <c:v>56103</c:v>
                </c:pt>
                <c:pt idx="2410">
                  <c:v>56110</c:v>
                </c:pt>
                <c:pt idx="2411">
                  <c:v>56117</c:v>
                </c:pt>
                <c:pt idx="2412">
                  <c:v>56124</c:v>
                </c:pt>
                <c:pt idx="2413">
                  <c:v>56131</c:v>
                </c:pt>
                <c:pt idx="2414">
                  <c:v>56138</c:v>
                </c:pt>
                <c:pt idx="2415">
                  <c:v>56145</c:v>
                </c:pt>
                <c:pt idx="2416">
                  <c:v>56152</c:v>
                </c:pt>
                <c:pt idx="2417">
                  <c:v>56159</c:v>
                </c:pt>
                <c:pt idx="2418">
                  <c:v>56166</c:v>
                </c:pt>
                <c:pt idx="2419">
                  <c:v>56173</c:v>
                </c:pt>
                <c:pt idx="2420">
                  <c:v>56180</c:v>
                </c:pt>
                <c:pt idx="2421">
                  <c:v>56187</c:v>
                </c:pt>
                <c:pt idx="2422">
                  <c:v>56194</c:v>
                </c:pt>
                <c:pt idx="2423">
                  <c:v>56201</c:v>
                </c:pt>
                <c:pt idx="2424">
                  <c:v>56208</c:v>
                </c:pt>
                <c:pt idx="2425">
                  <c:v>56215</c:v>
                </c:pt>
                <c:pt idx="2426">
                  <c:v>56222</c:v>
                </c:pt>
                <c:pt idx="2427">
                  <c:v>56229</c:v>
                </c:pt>
                <c:pt idx="2428">
                  <c:v>56236</c:v>
                </c:pt>
                <c:pt idx="2429">
                  <c:v>56247</c:v>
                </c:pt>
                <c:pt idx="2430">
                  <c:v>56251</c:v>
                </c:pt>
                <c:pt idx="2431">
                  <c:v>56257</c:v>
                </c:pt>
                <c:pt idx="2432">
                  <c:v>56264</c:v>
                </c:pt>
                <c:pt idx="2433">
                  <c:v>56271</c:v>
                </c:pt>
                <c:pt idx="2434">
                  <c:v>56278</c:v>
                </c:pt>
                <c:pt idx="2435">
                  <c:v>56285</c:v>
                </c:pt>
                <c:pt idx="2436">
                  <c:v>56292</c:v>
                </c:pt>
                <c:pt idx="2437">
                  <c:v>56299</c:v>
                </c:pt>
                <c:pt idx="2438">
                  <c:v>56306</c:v>
                </c:pt>
                <c:pt idx="2439">
                  <c:v>56313</c:v>
                </c:pt>
                <c:pt idx="2440">
                  <c:v>56320</c:v>
                </c:pt>
                <c:pt idx="2441">
                  <c:v>56327</c:v>
                </c:pt>
                <c:pt idx="2442">
                  <c:v>56334</c:v>
                </c:pt>
                <c:pt idx="2443">
                  <c:v>56341</c:v>
                </c:pt>
                <c:pt idx="2444">
                  <c:v>56348</c:v>
                </c:pt>
                <c:pt idx="2445">
                  <c:v>56355</c:v>
                </c:pt>
                <c:pt idx="2446">
                  <c:v>56362</c:v>
                </c:pt>
                <c:pt idx="2447">
                  <c:v>56369</c:v>
                </c:pt>
                <c:pt idx="2448">
                  <c:v>56376</c:v>
                </c:pt>
                <c:pt idx="2449">
                  <c:v>56383</c:v>
                </c:pt>
                <c:pt idx="2450">
                  <c:v>56390</c:v>
                </c:pt>
                <c:pt idx="2451">
                  <c:v>56397</c:v>
                </c:pt>
                <c:pt idx="2452">
                  <c:v>56404</c:v>
                </c:pt>
                <c:pt idx="2453">
                  <c:v>56411</c:v>
                </c:pt>
                <c:pt idx="2454">
                  <c:v>56418</c:v>
                </c:pt>
                <c:pt idx="2455">
                  <c:v>56425</c:v>
                </c:pt>
                <c:pt idx="2456">
                  <c:v>56432</c:v>
                </c:pt>
                <c:pt idx="2457">
                  <c:v>56439</c:v>
                </c:pt>
                <c:pt idx="2458">
                  <c:v>56446</c:v>
                </c:pt>
                <c:pt idx="2459">
                  <c:v>56453</c:v>
                </c:pt>
                <c:pt idx="2460">
                  <c:v>56460</c:v>
                </c:pt>
                <c:pt idx="2461">
                  <c:v>56467</c:v>
                </c:pt>
                <c:pt idx="2462">
                  <c:v>56474</c:v>
                </c:pt>
                <c:pt idx="2463">
                  <c:v>56481</c:v>
                </c:pt>
                <c:pt idx="2464">
                  <c:v>56488</c:v>
                </c:pt>
                <c:pt idx="2465">
                  <c:v>56495</c:v>
                </c:pt>
                <c:pt idx="2466">
                  <c:v>56502</c:v>
                </c:pt>
                <c:pt idx="2467">
                  <c:v>56509</c:v>
                </c:pt>
                <c:pt idx="2468">
                  <c:v>56516</c:v>
                </c:pt>
                <c:pt idx="2469">
                  <c:v>56523</c:v>
                </c:pt>
                <c:pt idx="2470">
                  <c:v>56530</c:v>
                </c:pt>
                <c:pt idx="2471">
                  <c:v>56537</c:v>
                </c:pt>
                <c:pt idx="2472">
                  <c:v>56544</c:v>
                </c:pt>
                <c:pt idx="2473">
                  <c:v>56551</c:v>
                </c:pt>
                <c:pt idx="2474">
                  <c:v>56558</c:v>
                </c:pt>
                <c:pt idx="2475">
                  <c:v>56565</c:v>
                </c:pt>
                <c:pt idx="2476">
                  <c:v>56572</c:v>
                </c:pt>
                <c:pt idx="2477">
                  <c:v>56579</c:v>
                </c:pt>
                <c:pt idx="2478">
                  <c:v>56586</c:v>
                </c:pt>
                <c:pt idx="2479">
                  <c:v>56593</c:v>
                </c:pt>
                <c:pt idx="2480">
                  <c:v>56600</c:v>
                </c:pt>
                <c:pt idx="2481">
                  <c:v>56607</c:v>
                </c:pt>
                <c:pt idx="2482">
                  <c:v>56614</c:v>
                </c:pt>
                <c:pt idx="2483">
                  <c:v>56621</c:v>
                </c:pt>
                <c:pt idx="2484">
                  <c:v>56628</c:v>
                </c:pt>
                <c:pt idx="2485">
                  <c:v>56635</c:v>
                </c:pt>
                <c:pt idx="2486">
                  <c:v>56642</c:v>
                </c:pt>
                <c:pt idx="2487">
                  <c:v>56649</c:v>
                </c:pt>
                <c:pt idx="2488">
                  <c:v>56656</c:v>
                </c:pt>
                <c:pt idx="2489">
                  <c:v>56663</c:v>
                </c:pt>
                <c:pt idx="2490">
                  <c:v>56670</c:v>
                </c:pt>
                <c:pt idx="2491">
                  <c:v>56677</c:v>
                </c:pt>
                <c:pt idx="2492">
                  <c:v>56684</c:v>
                </c:pt>
                <c:pt idx="2493">
                  <c:v>56691</c:v>
                </c:pt>
                <c:pt idx="2494">
                  <c:v>56698</c:v>
                </c:pt>
                <c:pt idx="2495">
                  <c:v>56705</c:v>
                </c:pt>
                <c:pt idx="2496">
                  <c:v>56712</c:v>
                </c:pt>
                <c:pt idx="2497">
                  <c:v>56719</c:v>
                </c:pt>
                <c:pt idx="2498">
                  <c:v>56726</c:v>
                </c:pt>
                <c:pt idx="2499">
                  <c:v>56733</c:v>
                </c:pt>
                <c:pt idx="2500">
                  <c:v>56740</c:v>
                </c:pt>
                <c:pt idx="2501">
                  <c:v>56747</c:v>
                </c:pt>
                <c:pt idx="2502">
                  <c:v>56754</c:v>
                </c:pt>
                <c:pt idx="2503">
                  <c:v>56761</c:v>
                </c:pt>
                <c:pt idx="2504">
                  <c:v>56768</c:v>
                </c:pt>
                <c:pt idx="2505">
                  <c:v>56775</c:v>
                </c:pt>
                <c:pt idx="2506">
                  <c:v>56782</c:v>
                </c:pt>
                <c:pt idx="2507">
                  <c:v>56789</c:v>
                </c:pt>
                <c:pt idx="2508">
                  <c:v>56796</c:v>
                </c:pt>
                <c:pt idx="2509">
                  <c:v>56803</c:v>
                </c:pt>
                <c:pt idx="2510">
                  <c:v>56810</c:v>
                </c:pt>
                <c:pt idx="2511">
                  <c:v>56817</c:v>
                </c:pt>
                <c:pt idx="2512">
                  <c:v>56824</c:v>
                </c:pt>
                <c:pt idx="2513">
                  <c:v>56831</c:v>
                </c:pt>
                <c:pt idx="2514">
                  <c:v>56838</c:v>
                </c:pt>
                <c:pt idx="2515">
                  <c:v>56845</c:v>
                </c:pt>
                <c:pt idx="2516">
                  <c:v>56852</c:v>
                </c:pt>
                <c:pt idx="2517">
                  <c:v>56859</c:v>
                </c:pt>
                <c:pt idx="2518">
                  <c:v>56866</c:v>
                </c:pt>
                <c:pt idx="2519">
                  <c:v>56873</c:v>
                </c:pt>
                <c:pt idx="2520">
                  <c:v>56880</c:v>
                </c:pt>
                <c:pt idx="2521">
                  <c:v>56887</c:v>
                </c:pt>
                <c:pt idx="2522">
                  <c:v>56894</c:v>
                </c:pt>
                <c:pt idx="2523">
                  <c:v>56901</c:v>
                </c:pt>
                <c:pt idx="2524">
                  <c:v>56908</c:v>
                </c:pt>
                <c:pt idx="2525">
                  <c:v>56915</c:v>
                </c:pt>
                <c:pt idx="2526">
                  <c:v>56922</c:v>
                </c:pt>
                <c:pt idx="2527">
                  <c:v>56929</c:v>
                </c:pt>
                <c:pt idx="2528">
                  <c:v>56936</c:v>
                </c:pt>
                <c:pt idx="2529">
                  <c:v>56943</c:v>
                </c:pt>
                <c:pt idx="2530">
                  <c:v>56950</c:v>
                </c:pt>
                <c:pt idx="2531">
                  <c:v>56957</c:v>
                </c:pt>
                <c:pt idx="2532">
                  <c:v>56964</c:v>
                </c:pt>
                <c:pt idx="2533">
                  <c:v>56971</c:v>
                </c:pt>
                <c:pt idx="2534">
                  <c:v>56978</c:v>
                </c:pt>
                <c:pt idx="2535">
                  <c:v>56985</c:v>
                </c:pt>
                <c:pt idx="2536">
                  <c:v>56992</c:v>
                </c:pt>
                <c:pt idx="2537">
                  <c:v>56999</c:v>
                </c:pt>
                <c:pt idx="2538">
                  <c:v>57006</c:v>
                </c:pt>
                <c:pt idx="2539">
                  <c:v>57013</c:v>
                </c:pt>
                <c:pt idx="2540">
                  <c:v>57020</c:v>
                </c:pt>
                <c:pt idx="2541">
                  <c:v>57027</c:v>
                </c:pt>
                <c:pt idx="2542">
                  <c:v>57034</c:v>
                </c:pt>
                <c:pt idx="2543">
                  <c:v>57041</c:v>
                </c:pt>
                <c:pt idx="2544">
                  <c:v>57048</c:v>
                </c:pt>
                <c:pt idx="2545">
                  <c:v>57055</c:v>
                </c:pt>
                <c:pt idx="2546">
                  <c:v>57062</c:v>
                </c:pt>
                <c:pt idx="2547">
                  <c:v>57069</c:v>
                </c:pt>
                <c:pt idx="2548">
                  <c:v>57076</c:v>
                </c:pt>
                <c:pt idx="2549">
                  <c:v>57083</c:v>
                </c:pt>
                <c:pt idx="2550">
                  <c:v>57090</c:v>
                </c:pt>
                <c:pt idx="2551">
                  <c:v>57097</c:v>
                </c:pt>
                <c:pt idx="2552">
                  <c:v>57104</c:v>
                </c:pt>
                <c:pt idx="2553">
                  <c:v>57111</c:v>
                </c:pt>
                <c:pt idx="2554">
                  <c:v>57118</c:v>
                </c:pt>
                <c:pt idx="2555">
                  <c:v>57125</c:v>
                </c:pt>
                <c:pt idx="2556">
                  <c:v>57132</c:v>
                </c:pt>
                <c:pt idx="2557">
                  <c:v>57139</c:v>
                </c:pt>
                <c:pt idx="2558">
                  <c:v>57146</c:v>
                </c:pt>
                <c:pt idx="2559">
                  <c:v>57153</c:v>
                </c:pt>
                <c:pt idx="2560">
                  <c:v>57160</c:v>
                </c:pt>
                <c:pt idx="2561">
                  <c:v>57167</c:v>
                </c:pt>
                <c:pt idx="2562">
                  <c:v>57174</c:v>
                </c:pt>
                <c:pt idx="2563">
                  <c:v>57181</c:v>
                </c:pt>
                <c:pt idx="2564">
                  <c:v>57188</c:v>
                </c:pt>
                <c:pt idx="2565">
                  <c:v>57195</c:v>
                </c:pt>
                <c:pt idx="2566">
                  <c:v>57202</c:v>
                </c:pt>
                <c:pt idx="2567">
                  <c:v>57209</c:v>
                </c:pt>
                <c:pt idx="2568">
                  <c:v>57216</c:v>
                </c:pt>
                <c:pt idx="2569">
                  <c:v>57223</c:v>
                </c:pt>
                <c:pt idx="2570">
                  <c:v>57230</c:v>
                </c:pt>
                <c:pt idx="2571">
                  <c:v>57237</c:v>
                </c:pt>
                <c:pt idx="2572">
                  <c:v>57244</c:v>
                </c:pt>
                <c:pt idx="2573">
                  <c:v>57251</c:v>
                </c:pt>
                <c:pt idx="2574">
                  <c:v>57258</c:v>
                </c:pt>
                <c:pt idx="2575">
                  <c:v>57265</c:v>
                </c:pt>
                <c:pt idx="2576">
                  <c:v>57272</c:v>
                </c:pt>
                <c:pt idx="2577">
                  <c:v>57279</c:v>
                </c:pt>
                <c:pt idx="2578">
                  <c:v>57286</c:v>
                </c:pt>
                <c:pt idx="2579">
                  <c:v>57293</c:v>
                </c:pt>
                <c:pt idx="2580">
                  <c:v>57300</c:v>
                </c:pt>
                <c:pt idx="2581">
                  <c:v>57307</c:v>
                </c:pt>
                <c:pt idx="2582">
                  <c:v>57314</c:v>
                </c:pt>
                <c:pt idx="2583">
                  <c:v>57321</c:v>
                </c:pt>
                <c:pt idx="2584">
                  <c:v>57328</c:v>
                </c:pt>
                <c:pt idx="2585">
                  <c:v>57335</c:v>
                </c:pt>
                <c:pt idx="2586">
                  <c:v>57343</c:v>
                </c:pt>
                <c:pt idx="2587">
                  <c:v>57350</c:v>
                </c:pt>
                <c:pt idx="2588">
                  <c:v>57357</c:v>
                </c:pt>
                <c:pt idx="2589">
                  <c:v>57364</c:v>
                </c:pt>
                <c:pt idx="2590">
                  <c:v>57371</c:v>
                </c:pt>
                <c:pt idx="2591">
                  <c:v>57378</c:v>
                </c:pt>
                <c:pt idx="2592">
                  <c:v>57385</c:v>
                </c:pt>
                <c:pt idx="2593">
                  <c:v>57392</c:v>
                </c:pt>
                <c:pt idx="2594">
                  <c:v>57399</c:v>
                </c:pt>
                <c:pt idx="2595">
                  <c:v>57406</c:v>
                </c:pt>
                <c:pt idx="2596">
                  <c:v>57413</c:v>
                </c:pt>
                <c:pt idx="2597">
                  <c:v>57420</c:v>
                </c:pt>
                <c:pt idx="2598">
                  <c:v>57427</c:v>
                </c:pt>
                <c:pt idx="2599">
                  <c:v>57434</c:v>
                </c:pt>
                <c:pt idx="2600">
                  <c:v>57441</c:v>
                </c:pt>
                <c:pt idx="2601">
                  <c:v>57448</c:v>
                </c:pt>
                <c:pt idx="2602">
                  <c:v>57459</c:v>
                </c:pt>
                <c:pt idx="2603">
                  <c:v>57462</c:v>
                </c:pt>
                <c:pt idx="2604">
                  <c:v>57469</c:v>
                </c:pt>
                <c:pt idx="2605">
                  <c:v>57476</c:v>
                </c:pt>
                <c:pt idx="2606">
                  <c:v>57483</c:v>
                </c:pt>
                <c:pt idx="2607">
                  <c:v>57490</c:v>
                </c:pt>
                <c:pt idx="2608">
                  <c:v>57497</c:v>
                </c:pt>
                <c:pt idx="2609">
                  <c:v>57504</c:v>
                </c:pt>
                <c:pt idx="2610">
                  <c:v>57511</c:v>
                </c:pt>
                <c:pt idx="2611">
                  <c:v>57518</c:v>
                </c:pt>
                <c:pt idx="2612">
                  <c:v>57525</c:v>
                </c:pt>
                <c:pt idx="2613">
                  <c:v>57532</c:v>
                </c:pt>
                <c:pt idx="2614">
                  <c:v>57539</c:v>
                </c:pt>
                <c:pt idx="2615">
                  <c:v>57546</c:v>
                </c:pt>
                <c:pt idx="2616">
                  <c:v>57553</c:v>
                </c:pt>
                <c:pt idx="2617">
                  <c:v>57560</c:v>
                </c:pt>
                <c:pt idx="2618">
                  <c:v>57567</c:v>
                </c:pt>
                <c:pt idx="2619">
                  <c:v>57574</c:v>
                </c:pt>
                <c:pt idx="2620">
                  <c:v>57581</c:v>
                </c:pt>
                <c:pt idx="2621">
                  <c:v>57588</c:v>
                </c:pt>
                <c:pt idx="2622">
                  <c:v>57595</c:v>
                </c:pt>
                <c:pt idx="2623">
                  <c:v>57602</c:v>
                </c:pt>
                <c:pt idx="2624">
                  <c:v>57609</c:v>
                </c:pt>
                <c:pt idx="2625">
                  <c:v>57616</c:v>
                </c:pt>
                <c:pt idx="2626">
                  <c:v>57623</c:v>
                </c:pt>
                <c:pt idx="2627">
                  <c:v>57630</c:v>
                </c:pt>
                <c:pt idx="2628">
                  <c:v>57637</c:v>
                </c:pt>
                <c:pt idx="2629">
                  <c:v>57644</c:v>
                </c:pt>
                <c:pt idx="2630">
                  <c:v>57651</c:v>
                </c:pt>
                <c:pt idx="2631">
                  <c:v>57658</c:v>
                </c:pt>
                <c:pt idx="2632">
                  <c:v>57665</c:v>
                </c:pt>
                <c:pt idx="2633">
                  <c:v>57672</c:v>
                </c:pt>
                <c:pt idx="2634">
                  <c:v>57679</c:v>
                </c:pt>
                <c:pt idx="2635">
                  <c:v>57686</c:v>
                </c:pt>
                <c:pt idx="2636">
                  <c:v>57693</c:v>
                </c:pt>
                <c:pt idx="2637">
                  <c:v>57700</c:v>
                </c:pt>
                <c:pt idx="2638">
                  <c:v>57710</c:v>
                </c:pt>
                <c:pt idx="2639">
                  <c:v>57717</c:v>
                </c:pt>
                <c:pt idx="2640">
                  <c:v>57724</c:v>
                </c:pt>
                <c:pt idx="2641">
                  <c:v>57731</c:v>
                </c:pt>
                <c:pt idx="2642">
                  <c:v>57738</c:v>
                </c:pt>
                <c:pt idx="2643">
                  <c:v>57745</c:v>
                </c:pt>
                <c:pt idx="2644">
                  <c:v>57752</c:v>
                </c:pt>
                <c:pt idx="2645">
                  <c:v>57759</c:v>
                </c:pt>
                <c:pt idx="2646">
                  <c:v>57766</c:v>
                </c:pt>
                <c:pt idx="2647">
                  <c:v>57773</c:v>
                </c:pt>
                <c:pt idx="2648">
                  <c:v>57780</c:v>
                </c:pt>
                <c:pt idx="2649">
                  <c:v>57787</c:v>
                </c:pt>
                <c:pt idx="2650">
                  <c:v>57794</c:v>
                </c:pt>
                <c:pt idx="2651">
                  <c:v>57801</c:v>
                </c:pt>
                <c:pt idx="2652">
                  <c:v>57808</c:v>
                </c:pt>
                <c:pt idx="2653">
                  <c:v>57817</c:v>
                </c:pt>
                <c:pt idx="2654">
                  <c:v>57822</c:v>
                </c:pt>
                <c:pt idx="2655">
                  <c:v>57829</c:v>
                </c:pt>
                <c:pt idx="2656">
                  <c:v>57836</c:v>
                </c:pt>
                <c:pt idx="2657">
                  <c:v>57843</c:v>
                </c:pt>
                <c:pt idx="2658">
                  <c:v>57850</c:v>
                </c:pt>
                <c:pt idx="2659">
                  <c:v>57857</c:v>
                </c:pt>
                <c:pt idx="2660">
                  <c:v>57864</c:v>
                </c:pt>
                <c:pt idx="2661">
                  <c:v>57871</c:v>
                </c:pt>
                <c:pt idx="2662">
                  <c:v>57878</c:v>
                </c:pt>
                <c:pt idx="2663">
                  <c:v>57885</c:v>
                </c:pt>
                <c:pt idx="2664">
                  <c:v>57892</c:v>
                </c:pt>
                <c:pt idx="2665">
                  <c:v>57899</c:v>
                </c:pt>
                <c:pt idx="2666">
                  <c:v>57906</c:v>
                </c:pt>
                <c:pt idx="2667">
                  <c:v>57913</c:v>
                </c:pt>
                <c:pt idx="2668">
                  <c:v>57920</c:v>
                </c:pt>
                <c:pt idx="2669">
                  <c:v>57927</c:v>
                </c:pt>
                <c:pt idx="2670">
                  <c:v>57934</c:v>
                </c:pt>
                <c:pt idx="2671">
                  <c:v>57941</c:v>
                </c:pt>
                <c:pt idx="2672">
                  <c:v>57948</c:v>
                </c:pt>
                <c:pt idx="2673">
                  <c:v>57955</c:v>
                </c:pt>
                <c:pt idx="2674">
                  <c:v>57962</c:v>
                </c:pt>
                <c:pt idx="2675">
                  <c:v>57969</c:v>
                </c:pt>
                <c:pt idx="2676">
                  <c:v>57976</c:v>
                </c:pt>
                <c:pt idx="2677">
                  <c:v>57983</c:v>
                </c:pt>
                <c:pt idx="2678">
                  <c:v>57990</c:v>
                </c:pt>
                <c:pt idx="2679">
                  <c:v>57997</c:v>
                </c:pt>
                <c:pt idx="2680">
                  <c:v>58004</c:v>
                </c:pt>
                <c:pt idx="2681">
                  <c:v>58011</c:v>
                </c:pt>
                <c:pt idx="2682">
                  <c:v>58018</c:v>
                </c:pt>
                <c:pt idx="2683">
                  <c:v>58025</c:v>
                </c:pt>
                <c:pt idx="2684">
                  <c:v>58032</c:v>
                </c:pt>
                <c:pt idx="2685">
                  <c:v>58039</c:v>
                </c:pt>
                <c:pt idx="2686">
                  <c:v>58046</c:v>
                </c:pt>
                <c:pt idx="2687">
                  <c:v>58053</c:v>
                </c:pt>
                <c:pt idx="2688">
                  <c:v>58060</c:v>
                </c:pt>
                <c:pt idx="2689">
                  <c:v>58067</c:v>
                </c:pt>
                <c:pt idx="2690">
                  <c:v>58075</c:v>
                </c:pt>
                <c:pt idx="2691">
                  <c:v>58082</c:v>
                </c:pt>
                <c:pt idx="2692">
                  <c:v>58089</c:v>
                </c:pt>
                <c:pt idx="2693">
                  <c:v>58096</c:v>
                </c:pt>
                <c:pt idx="2694">
                  <c:v>58103</c:v>
                </c:pt>
                <c:pt idx="2695">
                  <c:v>58110</c:v>
                </c:pt>
                <c:pt idx="2696">
                  <c:v>58117</c:v>
                </c:pt>
                <c:pt idx="2697">
                  <c:v>58124</c:v>
                </c:pt>
                <c:pt idx="2698">
                  <c:v>58131</c:v>
                </c:pt>
                <c:pt idx="2699">
                  <c:v>58138</c:v>
                </c:pt>
                <c:pt idx="2700">
                  <c:v>58145</c:v>
                </c:pt>
                <c:pt idx="2701">
                  <c:v>58152</c:v>
                </c:pt>
                <c:pt idx="2702">
                  <c:v>58159</c:v>
                </c:pt>
                <c:pt idx="2703">
                  <c:v>58168</c:v>
                </c:pt>
                <c:pt idx="2704">
                  <c:v>58175</c:v>
                </c:pt>
                <c:pt idx="2705">
                  <c:v>58182</c:v>
                </c:pt>
                <c:pt idx="2706">
                  <c:v>58189</c:v>
                </c:pt>
                <c:pt idx="2707">
                  <c:v>58197</c:v>
                </c:pt>
                <c:pt idx="2708">
                  <c:v>58203</c:v>
                </c:pt>
                <c:pt idx="2709">
                  <c:v>58210</c:v>
                </c:pt>
                <c:pt idx="2710">
                  <c:v>58217</c:v>
                </c:pt>
                <c:pt idx="2711">
                  <c:v>58224</c:v>
                </c:pt>
                <c:pt idx="2712">
                  <c:v>58231</c:v>
                </c:pt>
                <c:pt idx="2713">
                  <c:v>58238</c:v>
                </c:pt>
                <c:pt idx="2714">
                  <c:v>58245</c:v>
                </c:pt>
                <c:pt idx="2715">
                  <c:v>58252</c:v>
                </c:pt>
                <c:pt idx="2716">
                  <c:v>58259</c:v>
                </c:pt>
                <c:pt idx="2717">
                  <c:v>58266</c:v>
                </c:pt>
                <c:pt idx="2718">
                  <c:v>58273</c:v>
                </c:pt>
                <c:pt idx="2719">
                  <c:v>58280</c:v>
                </c:pt>
                <c:pt idx="2720">
                  <c:v>58287</c:v>
                </c:pt>
                <c:pt idx="2721">
                  <c:v>58294</c:v>
                </c:pt>
                <c:pt idx="2722">
                  <c:v>58301</c:v>
                </c:pt>
                <c:pt idx="2723">
                  <c:v>58308</c:v>
                </c:pt>
                <c:pt idx="2724">
                  <c:v>58315</c:v>
                </c:pt>
                <c:pt idx="2725">
                  <c:v>58322</c:v>
                </c:pt>
                <c:pt idx="2726">
                  <c:v>58329</c:v>
                </c:pt>
                <c:pt idx="2727">
                  <c:v>58336</c:v>
                </c:pt>
                <c:pt idx="2728">
                  <c:v>58343</c:v>
                </c:pt>
                <c:pt idx="2729">
                  <c:v>58350</c:v>
                </c:pt>
                <c:pt idx="2730">
                  <c:v>58357</c:v>
                </c:pt>
                <c:pt idx="2731">
                  <c:v>58364</c:v>
                </c:pt>
                <c:pt idx="2732">
                  <c:v>58371</c:v>
                </c:pt>
                <c:pt idx="2733">
                  <c:v>58378</c:v>
                </c:pt>
                <c:pt idx="2734">
                  <c:v>58385</c:v>
                </c:pt>
                <c:pt idx="2735">
                  <c:v>58392</c:v>
                </c:pt>
                <c:pt idx="2736">
                  <c:v>58399</c:v>
                </c:pt>
                <c:pt idx="2737">
                  <c:v>58406</c:v>
                </c:pt>
                <c:pt idx="2738">
                  <c:v>58413</c:v>
                </c:pt>
                <c:pt idx="2739">
                  <c:v>58420</c:v>
                </c:pt>
                <c:pt idx="2740">
                  <c:v>58427</c:v>
                </c:pt>
                <c:pt idx="2741">
                  <c:v>58438</c:v>
                </c:pt>
                <c:pt idx="2742">
                  <c:v>58442</c:v>
                </c:pt>
                <c:pt idx="2743">
                  <c:v>58448</c:v>
                </c:pt>
                <c:pt idx="2744">
                  <c:v>58455</c:v>
                </c:pt>
                <c:pt idx="2745">
                  <c:v>58462</c:v>
                </c:pt>
                <c:pt idx="2746">
                  <c:v>58469</c:v>
                </c:pt>
                <c:pt idx="2747">
                  <c:v>58476</c:v>
                </c:pt>
                <c:pt idx="2748">
                  <c:v>58483</c:v>
                </c:pt>
                <c:pt idx="2749">
                  <c:v>58490</c:v>
                </c:pt>
                <c:pt idx="2750">
                  <c:v>58497</c:v>
                </c:pt>
                <c:pt idx="2751">
                  <c:v>58504</c:v>
                </c:pt>
                <c:pt idx="2752">
                  <c:v>58511</c:v>
                </c:pt>
                <c:pt idx="2753">
                  <c:v>58518</c:v>
                </c:pt>
                <c:pt idx="2754">
                  <c:v>58525</c:v>
                </c:pt>
                <c:pt idx="2755">
                  <c:v>58532</c:v>
                </c:pt>
                <c:pt idx="2756">
                  <c:v>58539</c:v>
                </c:pt>
                <c:pt idx="2757">
                  <c:v>58546</c:v>
                </c:pt>
                <c:pt idx="2758">
                  <c:v>58553</c:v>
                </c:pt>
                <c:pt idx="2759">
                  <c:v>58560</c:v>
                </c:pt>
                <c:pt idx="2760">
                  <c:v>58567</c:v>
                </c:pt>
                <c:pt idx="2761">
                  <c:v>58574</c:v>
                </c:pt>
                <c:pt idx="2762">
                  <c:v>58581</c:v>
                </c:pt>
                <c:pt idx="2763">
                  <c:v>58588</c:v>
                </c:pt>
                <c:pt idx="2764">
                  <c:v>58595</c:v>
                </c:pt>
                <c:pt idx="2765">
                  <c:v>58602</c:v>
                </c:pt>
                <c:pt idx="2766">
                  <c:v>58609</c:v>
                </c:pt>
                <c:pt idx="2767">
                  <c:v>58616</c:v>
                </c:pt>
                <c:pt idx="2768">
                  <c:v>58623</c:v>
                </c:pt>
                <c:pt idx="2769">
                  <c:v>58630</c:v>
                </c:pt>
                <c:pt idx="2770">
                  <c:v>58637</c:v>
                </c:pt>
                <c:pt idx="2771">
                  <c:v>58644</c:v>
                </c:pt>
                <c:pt idx="2772">
                  <c:v>58651</c:v>
                </c:pt>
                <c:pt idx="2773">
                  <c:v>58658</c:v>
                </c:pt>
                <c:pt idx="2774">
                  <c:v>58665</c:v>
                </c:pt>
                <c:pt idx="2775">
                  <c:v>58672</c:v>
                </c:pt>
                <c:pt idx="2776">
                  <c:v>58679</c:v>
                </c:pt>
                <c:pt idx="2777">
                  <c:v>58686</c:v>
                </c:pt>
                <c:pt idx="2778">
                  <c:v>58693</c:v>
                </c:pt>
                <c:pt idx="2779">
                  <c:v>58700</c:v>
                </c:pt>
                <c:pt idx="2780">
                  <c:v>58707</c:v>
                </c:pt>
                <c:pt idx="2781">
                  <c:v>58714</c:v>
                </c:pt>
                <c:pt idx="2782">
                  <c:v>58721</c:v>
                </c:pt>
                <c:pt idx="2783">
                  <c:v>58728</c:v>
                </c:pt>
                <c:pt idx="2784">
                  <c:v>58735</c:v>
                </c:pt>
                <c:pt idx="2785">
                  <c:v>58742</c:v>
                </c:pt>
                <c:pt idx="2786">
                  <c:v>58749</c:v>
                </c:pt>
                <c:pt idx="2787">
                  <c:v>58756</c:v>
                </c:pt>
                <c:pt idx="2788">
                  <c:v>58763</c:v>
                </c:pt>
                <c:pt idx="2789">
                  <c:v>58770</c:v>
                </c:pt>
                <c:pt idx="2790">
                  <c:v>58777</c:v>
                </c:pt>
                <c:pt idx="2791">
                  <c:v>58784</c:v>
                </c:pt>
                <c:pt idx="2792">
                  <c:v>58791</c:v>
                </c:pt>
                <c:pt idx="2793">
                  <c:v>58798</c:v>
                </c:pt>
                <c:pt idx="2794">
                  <c:v>58805</c:v>
                </c:pt>
                <c:pt idx="2795">
                  <c:v>58812</c:v>
                </c:pt>
                <c:pt idx="2796">
                  <c:v>58819</c:v>
                </c:pt>
                <c:pt idx="2797">
                  <c:v>58826</c:v>
                </c:pt>
                <c:pt idx="2798">
                  <c:v>58833</c:v>
                </c:pt>
                <c:pt idx="2799">
                  <c:v>58840</c:v>
                </c:pt>
                <c:pt idx="2800">
                  <c:v>58847</c:v>
                </c:pt>
                <c:pt idx="2801">
                  <c:v>58854</c:v>
                </c:pt>
                <c:pt idx="2802">
                  <c:v>58861</c:v>
                </c:pt>
                <c:pt idx="2803">
                  <c:v>58868</c:v>
                </c:pt>
                <c:pt idx="2804">
                  <c:v>58875</c:v>
                </c:pt>
                <c:pt idx="2805">
                  <c:v>58882</c:v>
                </c:pt>
                <c:pt idx="2806">
                  <c:v>58889</c:v>
                </c:pt>
                <c:pt idx="2807">
                  <c:v>58896</c:v>
                </c:pt>
                <c:pt idx="2808">
                  <c:v>58903</c:v>
                </c:pt>
                <c:pt idx="2809">
                  <c:v>58910</c:v>
                </c:pt>
                <c:pt idx="2810">
                  <c:v>58917</c:v>
                </c:pt>
                <c:pt idx="2811">
                  <c:v>58924</c:v>
                </c:pt>
                <c:pt idx="2812">
                  <c:v>58931</c:v>
                </c:pt>
                <c:pt idx="2813">
                  <c:v>58938</c:v>
                </c:pt>
                <c:pt idx="2814">
                  <c:v>58945</c:v>
                </c:pt>
                <c:pt idx="2815">
                  <c:v>58952</c:v>
                </c:pt>
                <c:pt idx="2816">
                  <c:v>58959</c:v>
                </c:pt>
                <c:pt idx="2817">
                  <c:v>58966</c:v>
                </c:pt>
                <c:pt idx="2818">
                  <c:v>58973</c:v>
                </c:pt>
                <c:pt idx="2819">
                  <c:v>58980</c:v>
                </c:pt>
                <c:pt idx="2820">
                  <c:v>58987</c:v>
                </c:pt>
                <c:pt idx="2821">
                  <c:v>58994</c:v>
                </c:pt>
                <c:pt idx="2822">
                  <c:v>59001</c:v>
                </c:pt>
                <c:pt idx="2823">
                  <c:v>59008</c:v>
                </c:pt>
                <c:pt idx="2824">
                  <c:v>59015</c:v>
                </c:pt>
                <c:pt idx="2825">
                  <c:v>59022</c:v>
                </c:pt>
                <c:pt idx="2826">
                  <c:v>59029</c:v>
                </c:pt>
                <c:pt idx="2827">
                  <c:v>59036</c:v>
                </c:pt>
                <c:pt idx="2828">
                  <c:v>59043</c:v>
                </c:pt>
                <c:pt idx="2829">
                  <c:v>59050</c:v>
                </c:pt>
                <c:pt idx="2830">
                  <c:v>59057</c:v>
                </c:pt>
                <c:pt idx="2831">
                  <c:v>59064</c:v>
                </c:pt>
                <c:pt idx="2832">
                  <c:v>59071</c:v>
                </c:pt>
                <c:pt idx="2833">
                  <c:v>59078</c:v>
                </c:pt>
                <c:pt idx="2834">
                  <c:v>59085</c:v>
                </c:pt>
                <c:pt idx="2835">
                  <c:v>59092</c:v>
                </c:pt>
                <c:pt idx="2836">
                  <c:v>59099</c:v>
                </c:pt>
                <c:pt idx="2837">
                  <c:v>59106</c:v>
                </c:pt>
                <c:pt idx="2838">
                  <c:v>59113</c:v>
                </c:pt>
                <c:pt idx="2839">
                  <c:v>59120</c:v>
                </c:pt>
                <c:pt idx="2840">
                  <c:v>59127</c:v>
                </c:pt>
                <c:pt idx="2841">
                  <c:v>59134</c:v>
                </c:pt>
                <c:pt idx="2842">
                  <c:v>59141</c:v>
                </c:pt>
                <c:pt idx="2843">
                  <c:v>59148</c:v>
                </c:pt>
                <c:pt idx="2844">
                  <c:v>59155</c:v>
                </c:pt>
                <c:pt idx="2845">
                  <c:v>59162</c:v>
                </c:pt>
                <c:pt idx="2846">
                  <c:v>59169</c:v>
                </c:pt>
                <c:pt idx="2847">
                  <c:v>59176</c:v>
                </c:pt>
                <c:pt idx="2848">
                  <c:v>59183</c:v>
                </c:pt>
                <c:pt idx="2849">
                  <c:v>59190</c:v>
                </c:pt>
                <c:pt idx="2850">
                  <c:v>59197</c:v>
                </c:pt>
                <c:pt idx="2851">
                  <c:v>59204</c:v>
                </c:pt>
                <c:pt idx="2852">
                  <c:v>59211</c:v>
                </c:pt>
                <c:pt idx="2853">
                  <c:v>59218</c:v>
                </c:pt>
                <c:pt idx="2854">
                  <c:v>59225</c:v>
                </c:pt>
                <c:pt idx="2855">
                  <c:v>59232</c:v>
                </c:pt>
                <c:pt idx="2856">
                  <c:v>59239</c:v>
                </c:pt>
                <c:pt idx="2857">
                  <c:v>59246</c:v>
                </c:pt>
                <c:pt idx="2858">
                  <c:v>59253</c:v>
                </c:pt>
                <c:pt idx="2859">
                  <c:v>59260</c:v>
                </c:pt>
                <c:pt idx="2860">
                  <c:v>59267</c:v>
                </c:pt>
                <c:pt idx="2861">
                  <c:v>59274</c:v>
                </c:pt>
                <c:pt idx="2862">
                  <c:v>59281</c:v>
                </c:pt>
                <c:pt idx="2863">
                  <c:v>59288</c:v>
                </c:pt>
                <c:pt idx="2864">
                  <c:v>59295</c:v>
                </c:pt>
                <c:pt idx="2865">
                  <c:v>59302</c:v>
                </c:pt>
                <c:pt idx="2866">
                  <c:v>59309</c:v>
                </c:pt>
                <c:pt idx="2867">
                  <c:v>59316</c:v>
                </c:pt>
                <c:pt idx="2868">
                  <c:v>59323</c:v>
                </c:pt>
                <c:pt idx="2869">
                  <c:v>59330</c:v>
                </c:pt>
                <c:pt idx="2870">
                  <c:v>59337</c:v>
                </c:pt>
                <c:pt idx="2871">
                  <c:v>59344</c:v>
                </c:pt>
                <c:pt idx="2872">
                  <c:v>59351</c:v>
                </c:pt>
                <c:pt idx="2873">
                  <c:v>59358</c:v>
                </c:pt>
                <c:pt idx="2874">
                  <c:v>59365</c:v>
                </c:pt>
                <c:pt idx="2875">
                  <c:v>59372</c:v>
                </c:pt>
                <c:pt idx="2876">
                  <c:v>59379</c:v>
                </c:pt>
                <c:pt idx="2877">
                  <c:v>59386</c:v>
                </c:pt>
                <c:pt idx="2878">
                  <c:v>59393</c:v>
                </c:pt>
                <c:pt idx="2879">
                  <c:v>59400</c:v>
                </c:pt>
                <c:pt idx="2880">
                  <c:v>59407</c:v>
                </c:pt>
                <c:pt idx="2881">
                  <c:v>59414</c:v>
                </c:pt>
                <c:pt idx="2882">
                  <c:v>59421</c:v>
                </c:pt>
                <c:pt idx="2883">
                  <c:v>59428</c:v>
                </c:pt>
                <c:pt idx="2884">
                  <c:v>59435</c:v>
                </c:pt>
                <c:pt idx="2885">
                  <c:v>59442</c:v>
                </c:pt>
                <c:pt idx="2886">
                  <c:v>59449</c:v>
                </c:pt>
                <c:pt idx="2887">
                  <c:v>59456</c:v>
                </c:pt>
                <c:pt idx="2888">
                  <c:v>59463</c:v>
                </c:pt>
                <c:pt idx="2889">
                  <c:v>59470</c:v>
                </c:pt>
                <c:pt idx="2890">
                  <c:v>59477</c:v>
                </c:pt>
                <c:pt idx="2891">
                  <c:v>59484</c:v>
                </c:pt>
                <c:pt idx="2892">
                  <c:v>59491</c:v>
                </c:pt>
                <c:pt idx="2893">
                  <c:v>59498</c:v>
                </c:pt>
                <c:pt idx="2894">
                  <c:v>59505</c:v>
                </c:pt>
                <c:pt idx="2895">
                  <c:v>59512</c:v>
                </c:pt>
                <c:pt idx="2896">
                  <c:v>59519</c:v>
                </c:pt>
                <c:pt idx="2897">
                  <c:v>59526</c:v>
                </c:pt>
                <c:pt idx="2898">
                  <c:v>59534</c:v>
                </c:pt>
                <c:pt idx="2899">
                  <c:v>59541</c:v>
                </c:pt>
                <c:pt idx="2900">
                  <c:v>59548</c:v>
                </c:pt>
                <c:pt idx="2901">
                  <c:v>59555</c:v>
                </c:pt>
                <c:pt idx="2902">
                  <c:v>59562</c:v>
                </c:pt>
                <c:pt idx="2903">
                  <c:v>59569</c:v>
                </c:pt>
                <c:pt idx="2904">
                  <c:v>59576</c:v>
                </c:pt>
                <c:pt idx="2905">
                  <c:v>59583</c:v>
                </c:pt>
                <c:pt idx="2906">
                  <c:v>59590</c:v>
                </c:pt>
                <c:pt idx="2907">
                  <c:v>59597</c:v>
                </c:pt>
                <c:pt idx="2908">
                  <c:v>59604</c:v>
                </c:pt>
                <c:pt idx="2909">
                  <c:v>59611</c:v>
                </c:pt>
                <c:pt idx="2910">
                  <c:v>59618</c:v>
                </c:pt>
                <c:pt idx="2911">
                  <c:v>59625</c:v>
                </c:pt>
                <c:pt idx="2912">
                  <c:v>59632</c:v>
                </c:pt>
                <c:pt idx="2913">
                  <c:v>59643</c:v>
                </c:pt>
                <c:pt idx="2914">
                  <c:v>59646</c:v>
                </c:pt>
                <c:pt idx="2915">
                  <c:v>59653</c:v>
                </c:pt>
                <c:pt idx="2916">
                  <c:v>59660</c:v>
                </c:pt>
                <c:pt idx="2917">
                  <c:v>59667</c:v>
                </c:pt>
                <c:pt idx="2918">
                  <c:v>59674</c:v>
                </c:pt>
                <c:pt idx="2919">
                  <c:v>59681</c:v>
                </c:pt>
                <c:pt idx="2920">
                  <c:v>59688</c:v>
                </c:pt>
                <c:pt idx="2921">
                  <c:v>59695</c:v>
                </c:pt>
                <c:pt idx="2922">
                  <c:v>59702</c:v>
                </c:pt>
                <c:pt idx="2923">
                  <c:v>59709</c:v>
                </c:pt>
                <c:pt idx="2924">
                  <c:v>59716</c:v>
                </c:pt>
                <c:pt idx="2925">
                  <c:v>59723</c:v>
                </c:pt>
                <c:pt idx="2926">
                  <c:v>59730</c:v>
                </c:pt>
                <c:pt idx="2927">
                  <c:v>59737</c:v>
                </c:pt>
                <c:pt idx="2928">
                  <c:v>59744</c:v>
                </c:pt>
                <c:pt idx="2929">
                  <c:v>59751</c:v>
                </c:pt>
                <c:pt idx="2930">
                  <c:v>59758</c:v>
                </c:pt>
                <c:pt idx="2931">
                  <c:v>59765</c:v>
                </c:pt>
                <c:pt idx="2932">
                  <c:v>59772</c:v>
                </c:pt>
                <c:pt idx="2933">
                  <c:v>59779</c:v>
                </c:pt>
                <c:pt idx="2934">
                  <c:v>59786</c:v>
                </c:pt>
                <c:pt idx="2935">
                  <c:v>59793</c:v>
                </c:pt>
                <c:pt idx="2936">
                  <c:v>59800</c:v>
                </c:pt>
                <c:pt idx="2937">
                  <c:v>59807</c:v>
                </c:pt>
                <c:pt idx="2938">
                  <c:v>59814</c:v>
                </c:pt>
                <c:pt idx="2939">
                  <c:v>59821</c:v>
                </c:pt>
                <c:pt idx="2940">
                  <c:v>59828</c:v>
                </c:pt>
                <c:pt idx="2941">
                  <c:v>59835</c:v>
                </c:pt>
                <c:pt idx="2942">
                  <c:v>59842</c:v>
                </c:pt>
                <c:pt idx="2943">
                  <c:v>59849</c:v>
                </c:pt>
                <c:pt idx="2944">
                  <c:v>59856</c:v>
                </c:pt>
                <c:pt idx="2945">
                  <c:v>59863</c:v>
                </c:pt>
                <c:pt idx="2946">
                  <c:v>59870</c:v>
                </c:pt>
                <c:pt idx="2947">
                  <c:v>59877</c:v>
                </c:pt>
                <c:pt idx="2948">
                  <c:v>59884</c:v>
                </c:pt>
                <c:pt idx="2949">
                  <c:v>59891</c:v>
                </c:pt>
                <c:pt idx="2950">
                  <c:v>59901</c:v>
                </c:pt>
                <c:pt idx="2951">
                  <c:v>59908</c:v>
                </c:pt>
                <c:pt idx="2952">
                  <c:v>59915</c:v>
                </c:pt>
                <c:pt idx="2953">
                  <c:v>59922</c:v>
                </c:pt>
                <c:pt idx="2954">
                  <c:v>59929</c:v>
                </c:pt>
                <c:pt idx="2955">
                  <c:v>59936</c:v>
                </c:pt>
                <c:pt idx="2956">
                  <c:v>59943</c:v>
                </c:pt>
                <c:pt idx="2957">
                  <c:v>59950</c:v>
                </c:pt>
                <c:pt idx="2958">
                  <c:v>59957</c:v>
                </c:pt>
                <c:pt idx="2959">
                  <c:v>59964</c:v>
                </c:pt>
                <c:pt idx="2960">
                  <c:v>59971</c:v>
                </c:pt>
                <c:pt idx="2961">
                  <c:v>59978</c:v>
                </c:pt>
                <c:pt idx="2962">
                  <c:v>59985</c:v>
                </c:pt>
                <c:pt idx="2963">
                  <c:v>59992</c:v>
                </c:pt>
                <c:pt idx="2964">
                  <c:v>60001</c:v>
                </c:pt>
                <c:pt idx="2965">
                  <c:v>60006</c:v>
                </c:pt>
                <c:pt idx="2966">
                  <c:v>60013</c:v>
                </c:pt>
                <c:pt idx="2967">
                  <c:v>60020</c:v>
                </c:pt>
                <c:pt idx="2968">
                  <c:v>60028</c:v>
                </c:pt>
                <c:pt idx="2969">
                  <c:v>60035</c:v>
                </c:pt>
                <c:pt idx="2970">
                  <c:v>60042</c:v>
                </c:pt>
                <c:pt idx="2971">
                  <c:v>60049</c:v>
                </c:pt>
                <c:pt idx="2972">
                  <c:v>60056</c:v>
                </c:pt>
                <c:pt idx="2973">
                  <c:v>60063</c:v>
                </c:pt>
                <c:pt idx="2974">
                  <c:v>60070</c:v>
                </c:pt>
                <c:pt idx="2975">
                  <c:v>60077</c:v>
                </c:pt>
                <c:pt idx="2976">
                  <c:v>60084</c:v>
                </c:pt>
                <c:pt idx="2977">
                  <c:v>60091</c:v>
                </c:pt>
                <c:pt idx="2978">
                  <c:v>60098</c:v>
                </c:pt>
                <c:pt idx="2979">
                  <c:v>60105</c:v>
                </c:pt>
                <c:pt idx="2980">
                  <c:v>60112</c:v>
                </c:pt>
                <c:pt idx="2981">
                  <c:v>60119</c:v>
                </c:pt>
                <c:pt idx="2982">
                  <c:v>60126</c:v>
                </c:pt>
                <c:pt idx="2983">
                  <c:v>60133</c:v>
                </c:pt>
                <c:pt idx="2984">
                  <c:v>60140</c:v>
                </c:pt>
                <c:pt idx="2985">
                  <c:v>60147</c:v>
                </c:pt>
                <c:pt idx="2986">
                  <c:v>60154</c:v>
                </c:pt>
                <c:pt idx="2987">
                  <c:v>60161</c:v>
                </c:pt>
                <c:pt idx="2988">
                  <c:v>60168</c:v>
                </c:pt>
                <c:pt idx="2989">
                  <c:v>60175</c:v>
                </c:pt>
                <c:pt idx="2990">
                  <c:v>60182</c:v>
                </c:pt>
                <c:pt idx="2991">
                  <c:v>60189</c:v>
                </c:pt>
                <c:pt idx="2992">
                  <c:v>60196</c:v>
                </c:pt>
                <c:pt idx="2993">
                  <c:v>60203</c:v>
                </c:pt>
                <c:pt idx="2994">
                  <c:v>60210</c:v>
                </c:pt>
                <c:pt idx="2995">
                  <c:v>60217</c:v>
                </c:pt>
                <c:pt idx="2996">
                  <c:v>60224</c:v>
                </c:pt>
                <c:pt idx="2997">
                  <c:v>60231</c:v>
                </c:pt>
                <c:pt idx="2998">
                  <c:v>60238</c:v>
                </c:pt>
                <c:pt idx="2999">
                  <c:v>60245</c:v>
                </c:pt>
                <c:pt idx="3000">
                  <c:v>60252</c:v>
                </c:pt>
                <c:pt idx="3001">
                  <c:v>60259</c:v>
                </c:pt>
                <c:pt idx="3002">
                  <c:v>60267</c:v>
                </c:pt>
                <c:pt idx="3003">
                  <c:v>60274</c:v>
                </c:pt>
                <c:pt idx="3004">
                  <c:v>60281</c:v>
                </c:pt>
                <c:pt idx="3005">
                  <c:v>60288</c:v>
                </c:pt>
                <c:pt idx="3006">
                  <c:v>60295</c:v>
                </c:pt>
                <c:pt idx="3007">
                  <c:v>60302</c:v>
                </c:pt>
                <c:pt idx="3008">
                  <c:v>60309</c:v>
                </c:pt>
                <c:pt idx="3009">
                  <c:v>60316</c:v>
                </c:pt>
                <c:pt idx="3010">
                  <c:v>60323</c:v>
                </c:pt>
                <c:pt idx="3011">
                  <c:v>60330</c:v>
                </c:pt>
                <c:pt idx="3012">
                  <c:v>60337</c:v>
                </c:pt>
                <c:pt idx="3013">
                  <c:v>60344</c:v>
                </c:pt>
                <c:pt idx="3014">
                  <c:v>60351</c:v>
                </c:pt>
                <c:pt idx="3015">
                  <c:v>60359</c:v>
                </c:pt>
                <c:pt idx="3016">
                  <c:v>60366</c:v>
                </c:pt>
                <c:pt idx="3017">
                  <c:v>60373</c:v>
                </c:pt>
                <c:pt idx="3018">
                  <c:v>60380</c:v>
                </c:pt>
                <c:pt idx="3019">
                  <c:v>60387</c:v>
                </c:pt>
                <c:pt idx="3020">
                  <c:v>60394</c:v>
                </c:pt>
                <c:pt idx="3021">
                  <c:v>60401</c:v>
                </c:pt>
                <c:pt idx="3022">
                  <c:v>60408</c:v>
                </c:pt>
                <c:pt idx="3023">
                  <c:v>60415</c:v>
                </c:pt>
                <c:pt idx="3024">
                  <c:v>60422</c:v>
                </c:pt>
                <c:pt idx="3025">
                  <c:v>60429</c:v>
                </c:pt>
                <c:pt idx="3026">
                  <c:v>60436</c:v>
                </c:pt>
                <c:pt idx="3027">
                  <c:v>60443</c:v>
                </c:pt>
                <c:pt idx="3028">
                  <c:v>60450</c:v>
                </c:pt>
                <c:pt idx="3029">
                  <c:v>60457</c:v>
                </c:pt>
                <c:pt idx="3030">
                  <c:v>60464</c:v>
                </c:pt>
                <c:pt idx="3031">
                  <c:v>60471</c:v>
                </c:pt>
                <c:pt idx="3032">
                  <c:v>60478</c:v>
                </c:pt>
                <c:pt idx="3033">
                  <c:v>60485</c:v>
                </c:pt>
                <c:pt idx="3034">
                  <c:v>60492</c:v>
                </c:pt>
                <c:pt idx="3035">
                  <c:v>60499</c:v>
                </c:pt>
                <c:pt idx="3036">
                  <c:v>60506</c:v>
                </c:pt>
                <c:pt idx="3037">
                  <c:v>60513</c:v>
                </c:pt>
                <c:pt idx="3038">
                  <c:v>60520</c:v>
                </c:pt>
                <c:pt idx="3039">
                  <c:v>60527</c:v>
                </c:pt>
                <c:pt idx="3040">
                  <c:v>60534</c:v>
                </c:pt>
                <c:pt idx="3041">
                  <c:v>60541</c:v>
                </c:pt>
                <c:pt idx="3042">
                  <c:v>60548</c:v>
                </c:pt>
                <c:pt idx="3043">
                  <c:v>60555</c:v>
                </c:pt>
                <c:pt idx="3044">
                  <c:v>60562</c:v>
                </c:pt>
                <c:pt idx="3045">
                  <c:v>60569</c:v>
                </c:pt>
                <c:pt idx="3046">
                  <c:v>60576</c:v>
                </c:pt>
                <c:pt idx="3047">
                  <c:v>60583</c:v>
                </c:pt>
                <c:pt idx="3048">
                  <c:v>60590</c:v>
                </c:pt>
                <c:pt idx="3049">
                  <c:v>60597</c:v>
                </c:pt>
                <c:pt idx="3050">
                  <c:v>60604</c:v>
                </c:pt>
                <c:pt idx="3051">
                  <c:v>60611</c:v>
                </c:pt>
                <c:pt idx="3052">
                  <c:v>60618</c:v>
                </c:pt>
                <c:pt idx="3053">
                  <c:v>60625</c:v>
                </c:pt>
                <c:pt idx="3054">
                  <c:v>60632</c:v>
                </c:pt>
                <c:pt idx="3055">
                  <c:v>60639</c:v>
                </c:pt>
                <c:pt idx="3056">
                  <c:v>60646</c:v>
                </c:pt>
                <c:pt idx="3057">
                  <c:v>60653</c:v>
                </c:pt>
                <c:pt idx="3058">
                  <c:v>60660</c:v>
                </c:pt>
                <c:pt idx="3059">
                  <c:v>60667</c:v>
                </c:pt>
                <c:pt idx="3060">
                  <c:v>60674</c:v>
                </c:pt>
                <c:pt idx="3061">
                  <c:v>60681</c:v>
                </c:pt>
                <c:pt idx="3062">
                  <c:v>60688</c:v>
                </c:pt>
                <c:pt idx="3063">
                  <c:v>60695</c:v>
                </c:pt>
                <c:pt idx="3064">
                  <c:v>60702</c:v>
                </c:pt>
                <c:pt idx="3065">
                  <c:v>60709</c:v>
                </c:pt>
                <c:pt idx="3066">
                  <c:v>60716</c:v>
                </c:pt>
                <c:pt idx="3067">
                  <c:v>60723</c:v>
                </c:pt>
                <c:pt idx="3068">
                  <c:v>60730</c:v>
                </c:pt>
                <c:pt idx="3069">
                  <c:v>60737</c:v>
                </c:pt>
                <c:pt idx="3070">
                  <c:v>60744</c:v>
                </c:pt>
                <c:pt idx="3071">
                  <c:v>60751</c:v>
                </c:pt>
                <c:pt idx="3072">
                  <c:v>60758</c:v>
                </c:pt>
                <c:pt idx="3073">
                  <c:v>60765</c:v>
                </c:pt>
                <c:pt idx="3074">
                  <c:v>60772</c:v>
                </c:pt>
                <c:pt idx="3075">
                  <c:v>60779</c:v>
                </c:pt>
                <c:pt idx="3076">
                  <c:v>60786</c:v>
                </c:pt>
                <c:pt idx="3077">
                  <c:v>60793</c:v>
                </c:pt>
                <c:pt idx="3078">
                  <c:v>60800</c:v>
                </c:pt>
                <c:pt idx="3079">
                  <c:v>60807</c:v>
                </c:pt>
                <c:pt idx="3080">
                  <c:v>60814</c:v>
                </c:pt>
                <c:pt idx="3081">
                  <c:v>60821</c:v>
                </c:pt>
                <c:pt idx="3082">
                  <c:v>60828</c:v>
                </c:pt>
                <c:pt idx="3083">
                  <c:v>60835</c:v>
                </c:pt>
                <c:pt idx="3084">
                  <c:v>60842</c:v>
                </c:pt>
                <c:pt idx="3085">
                  <c:v>60849</c:v>
                </c:pt>
                <c:pt idx="3086">
                  <c:v>60856</c:v>
                </c:pt>
                <c:pt idx="3087">
                  <c:v>60863</c:v>
                </c:pt>
                <c:pt idx="3088">
                  <c:v>60870</c:v>
                </c:pt>
                <c:pt idx="3089">
                  <c:v>60877</c:v>
                </c:pt>
                <c:pt idx="3090">
                  <c:v>60884</c:v>
                </c:pt>
                <c:pt idx="3091">
                  <c:v>60891</c:v>
                </c:pt>
                <c:pt idx="3092">
                  <c:v>60898</c:v>
                </c:pt>
                <c:pt idx="3093">
                  <c:v>60905</c:v>
                </c:pt>
                <c:pt idx="3094">
                  <c:v>60912</c:v>
                </c:pt>
                <c:pt idx="3095">
                  <c:v>60919</c:v>
                </c:pt>
                <c:pt idx="3096">
                  <c:v>60926</c:v>
                </c:pt>
                <c:pt idx="3097">
                  <c:v>60933</c:v>
                </c:pt>
                <c:pt idx="3098">
                  <c:v>60940</c:v>
                </c:pt>
                <c:pt idx="3099">
                  <c:v>60947</c:v>
                </c:pt>
                <c:pt idx="3100">
                  <c:v>60954</c:v>
                </c:pt>
                <c:pt idx="3101">
                  <c:v>60961</c:v>
                </c:pt>
                <c:pt idx="3102">
                  <c:v>60968</c:v>
                </c:pt>
                <c:pt idx="3103">
                  <c:v>60975</c:v>
                </c:pt>
                <c:pt idx="3104">
                  <c:v>60982</c:v>
                </c:pt>
                <c:pt idx="3105">
                  <c:v>60989</c:v>
                </c:pt>
                <c:pt idx="3106">
                  <c:v>60996</c:v>
                </c:pt>
                <c:pt idx="3107">
                  <c:v>61003</c:v>
                </c:pt>
                <c:pt idx="3108">
                  <c:v>61010</c:v>
                </c:pt>
                <c:pt idx="3109">
                  <c:v>61017</c:v>
                </c:pt>
                <c:pt idx="3110">
                  <c:v>61024</c:v>
                </c:pt>
                <c:pt idx="3111">
                  <c:v>61031</c:v>
                </c:pt>
                <c:pt idx="3112">
                  <c:v>61038</c:v>
                </c:pt>
                <c:pt idx="3113">
                  <c:v>61045</c:v>
                </c:pt>
                <c:pt idx="3114">
                  <c:v>61052</c:v>
                </c:pt>
                <c:pt idx="3115">
                  <c:v>61059</c:v>
                </c:pt>
                <c:pt idx="3116">
                  <c:v>61066</c:v>
                </c:pt>
                <c:pt idx="3117">
                  <c:v>61073</c:v>
                </c:pt>
                <c:pt idx="3118">
                  <c:v>61080</c:v>
                </c:pt>
                <c:pt idx="3119">
                  <c:v>61087</c:v>
                </c:pt>
                <c:pt idx="3120">
                  <c:v>61094</c:v>
                </c:pt>
                <c:pt idx="3121">
                  <c:v>61101</c:v>
                </c:pt>
                <c:pt idx="3122">
                  <c:v>61108</c:v>
                </c:pt>
                <c:pt idx="3123">
                  <c:v>61115</c:v>
                </c:pt>
                <c:pt idx="3124">
                  <c:v>61122</c:v>
                </c:pt>
                <c:pt idx="3125">
                  <c:v>61129</c:v>
                </c:pt>
                <c:pt idx="3126">
                  <c:v>61136</c:v>
                </c:pt>
                <c:pt idx="3127">
                  <c:v>61143</c:v>
                </c:pt>
                <c:pt idx="3128">
                  <c:v>61150</c:v>
                </c:pt>
                <c:pt idx="3129">
                  <c:v>61157</c:v>
                </c:pt>
                <c:pt idx="3130">
                  <c:v>61164</c:v>
                </c:pt>
                <c:pt idx="3131">
                  <c:v>61171</c:v>
                </c:pt>
                <c:pt idx="3132">
                  <c:v>61178</c:v>
                </c:pt>
                <c:pt idx="3133">
                  <c:v>61185</c:v>
                </c:pt>
                <c:pt idx="3134">
                  <c:v>61192</c:v>
                </c:pt>
                <c:pt idx="3135">
                  <c:v>61199</c:v>
                </c:pt>
                <c:pt idx="3136">
                  <c:v>61206</c:v>
                </c:pt>
                <c:pt idx="3137">
                  <c:v>61213</c:v>
                </c:pt>
                <c:pt idx="3138">
                  <c:v>61220</c:v>
                </c:pt>
                <c:pt idx="3139">
                  <c:v>61227</c:v>
                </c:pt>
                <c:pt idx="3140">
                  <c:v>61234</c:v>
                </c:pt>
                <c:pt idx="3141">
                  <c:v>61241</c:v>
                </c:pt>
                <c:pt idx="3142">
                  <c:v>61248</c:v>
                </c:pt>
                <c:pt idx="3143">
                  <c:v>61255</c:v>
                </c:pt>
                <c:pt idx="3144">
                  <c:v>61262</c:v>
                </c:pt>
                <c:pt idx="3145">
                  <c:v>61269</c:v>
                </c:pt>
                <c:pt idx="3146">
                  <c:v>61276</c:v>
                </c:pt>
                <c:pt idx="3147">
                  <c:v>61283</c:v>
                </c:pt>
                <c:pt idx="3148">
                  <c:v>61290</c:v>
                </c:pt>
                <c:pt idx="3149">
                  <c:v>61297</c:v>
                </c:pt>
                <c:pt idx="3150">
                  <c:v>61304</c:v>
                </c:pt>
                <c:pt idx="3151">
                  <c:v>61311</c:v>
                </c:pt>
                <c:pt idx="3152">
                  <c:v>61318</c:v>
                </c:pt>
                <c:pt idx="3153">
                  <c:v>61325</c:v>
                </c:pt>
                <c:pt idx="3154">
                  <c:v>61332</c:v>
                </c:pt>
                <c:pt idx="3155">
                  <c:v>61339</c:v>
                </c:pt>
                <c:pt idx="3156">
                  <c:v>61346</c:v>
                </c:pt>
                <c:pt idx="3157">
                  <c:v>61353</c:v>
                </c:pt>
                <c:pt idx="3158">
                  <c:v>61360</c:v>
                </c:pt>
                <c:pt idx="3159">
                  <c:v>61367</c:v>
                </c:pt>
                <c:pt idx="3160">
                  <c:v>61374</c:v>
                </c:pt>
                <c:pt idx="3161">
                  <c:v>61381</c:v>
                </c:pt>
                <c:pt idx="3162">
                  <c:v>61388</c:v>
                </c:pt>
                <c:pt idx="3163">
                  <c:v>61395</c:v>
                </c:pt>
                <c:pt idx="3164">
                  <c:v>61402</c:v>
                </c:pt>
                <c:pt idx="3165">
                  <c:v>61409</c:v>
                </c:pt>
                <c:pt idx="3166">
                  <c:v>61416</c:v>
                </c:pt>
                <c:pt idx="3167">
                  <c:v>61423</c:v>
                </c:pt>
                <c:pt idx="3168">
                  <c:v>61430</c:v>
                </c:pt>
                <c:pt idx="3169">
                  <c:v>61437</c:v>
                </c:pt>
                <c:pt idx="3170">
                  <c:v>61444</c:v>
                </c:pt>
                <c:pt idx="3171">
                  <c:v>61451</c:v>
                </c:pt>
                <c:pt idx="3172">
                  <c:v>61458</c:v>
                </c:pt>
                <c:pt idx="3173">
                  <c:v>61465</c:v>
                </c:pt>
                <c:pt idx="3174">
                  <c:v>61472</c:v>
                </c:pt>
                <c:pt idx="3175">
                  <c:v>61479</c:v>
                </c:pt>
                <c:pt idx="3176">
                  <c:v>61487</c:v>
                </c:pt>
                <c:pt idx="3177">
                  <c:v>61494</c:v>
                </c:pt>
                <c:pt idx="3178">
                  <c:v>61501</c:v>
                </c:pt>
                <c:pt idx="3179">
                  <c:v>61508</c:v>
                </c:pt>
                <c:pt idx="3180">
                  <c:v>61515</c:v>
                </c:pt>
                <c:pt idx="3181">
                  <c:v>61522</c:v>
                </c:pt>
                <c:pt idx="3182">
                  <c:v>61529</c:v>
                </c:pt>
                <c:pt idx="3183">
                  <c:v>61536</c:v>
                </c:pt>
                <c:pt idx="3184">
                  <c:v>61543</c:v>
                </c:pt>
                <c:pt idx="3185">
                  <c:v>61550</c:v>
                </c:pt>
                <c:pt idx="3186">
                  <c:v>61557</c:v>
                </c:pt>
                <c:pt idx="3187">
                  <c:v>61564</c:v>
                </c:pt>
                <c:pt idx="3188">
                  <c:v>61571</c:v>
                </c:pt>
                <c:pt idx="3189">
                  <c:v>61578</c:v>
                </c:pt>
                <c:pt idx="3190">
                  <c:v>61585</c:v>
                </c:pt>
                <c:pt idx="3191">
                  <c:v>61592</c:v>
                </c:pt>
                <c:pt idx="3192">
                  <c:v>61599</c:v>
                </c:pt>
                <c:pt idx="3193">
                  <c:v>61606</c:v>
                </c:pt>
                <c:pt idx="3194">
                  <c:v>61613</c:v>
                </c:pt>
                <c:pt idx="3195">
                  <c:v>61620</c:v>
                </c:pt>
                <c:pt idx="3196">
                  <c:v>61627</c:v>
                </c:pt>
                <c:pt idx="3197">
                  <c:v>61634</c:v>
                </c:pt>
                <c:pt idx="3198">
                  <c:v>61641</c:v>
                </c:pt>
                <c:pt idx="3199">
                  <c:v>61648</c:v>
                </c:pt>
                <c:pt idx="3200">
                  <c:v>61655</c:v>
                </c:pt>
                <c:pt idx="3201">
                  <c:v>61662</c:v>
                </c:pt>
                <c:pt idx="3202">
                  <c:v>61669</c:v>
                </c:pt>
                <c:pt idx="3203">
                  <c:v>61676</c:v>
                </c:pt>
                <c:pt idx="3204">
                  <c:v>61683</c:v>
                </c:pt>
                <c:pt idx="3205">
                  <c:v>61690</c:v>
                </c:pt>
                <c:pt idx="3206">
                  <c:v>61697</c:v>
                </c:pt>
                <c:pt idx="3207">
                  <c:v>61704</c:v>
                </c:pt>
                <c:pt idx="3208">
                  <c:v>61711</c:v>
                </c:pt>
                <c:pt idx="3209">
                  <c:v>61718</c:v>
                </c:pt>
                <c:pt idx="3210">
                  <c:v>61728</c:v>
                </c:pt>
                <c:pt idx="3211">
                  <c:v>61735</c:v>
                </c:pt>
                <c:pt idx="3212">
                  <c:v>61742</c:v>
                </c:pt>
                <c:pt idx="3213">
                  <c:v>61749</c:v>
                </c:pt>
                <c:pt idx="3214">
                  <c:v>61756</c:v>
                </c:pt>
                <c:pt idx="3215">
                  <c:v>61763</c:v>
                </c:pt>
                <c:pt idx="3216">
                  <c:v>61770</c:v>
                </c:pt>
                <c:pt idx="3217">
                  <c:v>61777</c:v>
                </c:pt>
                <c:pt idx="3218">
                  <c:v>61784</c:v>
                </c:pt>
                <c:pt idx="3219">
                  <c:v>61791</c:v>
                </c:pt>
                <c:pt idx="3220">
                  <c:v>61798</c:v>
                </c:pt>
                <c:pt idx="3221">
                  <c:v>61805</c:v>
                </c:pt>
                <c:pt idx="3222">
                  <c:v>61812</c:v>
                </c:pt>
                <c:pt idx="3223">
                  <c:v>61819</c:v>
                </c:pt>
                <c:pt idx="3224">
                  <c:v>61826</c:v>
                </c:pt>
                <c:pt idx="3225">
                  <c:v>61835</c:v>
                </c:pt>
                <c:pt idx="3226">
                  <c:v>61840</c:v>
                </c:pt>
                <c:pt idx="3227">
                  <c:v>61847</c:v>
                </c:pt>
                <c:pt idx="3228">
                  <c:v>61854</c:v>
                </c:pt>
                <c:pt idx="3229">
                  <c:v>61861</c:v>
                </c:pt>
                <c:pt idx="3230">
                  <c:v>61868</c:v>
                </c:pt>
                <c:pt idx="3231">
                  <c:v>61875</c:v>
                </c:pt>
                <c:pt idx="3232">
                  <c:v>61882</c:v>
                </c:pt>
                <c:pt idx="3233">
                  <c:v>61889</c:v>
                </c:pt>
                <c:pt idx="3234">
                  <c:v>61896</c:v>
                </c:pt>
                <c:pt idx="3235">
                  <c:v>61903</c:v>
                </c:pt>
                <c:pt idx="3236">
                  <c:v>61910</c:v>
                </c:pt>
                <c:pt idx="3237">
                  <c:v>61917</c:v>
                </c:pt>
                <c:pt idx="3238">
                  <c:v>61924</c:v>
                </c:pt>
                <c:pt idx="3239">
                  <c:v>61931</c:v>
                </c:pt>
                <c:pt idx="3240">
                  <c:v>61938</c:v>
                </c:pt>
                <c:pt idx="3241">
                  <c:v>61945</c:v>
                </c:pt>
                <c:pt idx="3242">
                  <c:v>61952</c:v>
                </c:pt>
                <c:pt idx="3243">
                  <c:v>61959</c:v>
                </c:pt>
                <c:pt idx="3244">
                  <c:v>61966</c:v>
                </c:pt>
                <c:pt idx="3245">
                  <c:v>61973</c:v>
                </c:pt>
                <c:pt idx="3246">
                  <c:v>61980</c:v>
                </c:pt>
                <c:pt idx="3247">
                  <c:v>61987</c:v>
                </c:pt>
                <c:pt idx="3248">
                  <c:v>61994</c:v>
                </c:pt>
                <c:pt idx="3249">
                  <c:v>62001</c:v>
                </c:pt>
                <c:pt idx="3250">
                  <c:v>62008</c:v>
                </c:pt>
                <c:pt idx="3251">
                  <c:v>62015</c:v>
                </c:pt>
                <c:pt idx="3252">
                  <c:v>62022</c:v>
                </c:pt>
                <c:pt idx="3253">
                  <c:v>62029</c:v>
                </c:pt>
                <c:pt idx="3254">
                  <c:v>62036</c:v>
                </c:pt>
                <c:pt idx="3255">
                  <c:v>62043</c:v>
                </c:pt>
                <c:pt idx="3256">
                  <c:v>62050</c:v>
                </c:pt>
                <c:pt idx="3257">
                  <c:v>62057</c:v>
                </c:pt>
                <c:pt idx="3258">
                  <c:v>62064</c:v>
                </c:pt>
                <c:pt idx="3259">
                  <c:v>62071</c:v>
                </c:pt>
                <c:pt idx="3260">
                  <c:v>62078</c:v>
                </c:pt>
                <c:pt idx="3261">
                  <c:v>62085</c:v>
                </c:pt>
                <c:pt idx="3262">
                  <c:v>62093</c:v>
                </c:pt>
                <c:pt idx="3263">
                  <c:v>62100</c:v>
                </c:pt>
                <c:pt idx="3264">
                  <c:v>62107</c:v>
                </c:pt>
                <c:pt idx="3265">
                  <c:v>62114</c:v>
                </c:pt>
                <c:pt idx="3266">
                  <c:v>62121</c:v>
                </c:pt>
                <c:pt idx="3267">
                  <c:v>62128</c:v>
                </c:pt>
                <c:pt idx="3268">
                  <c:v>62135</c:v>
                </c:pt>
                <c:pt idx="3269">
                  <c:v>62142</c:v>
                </c:pt>
                <c:pt idx="3270">
                  <c:v>62149</c:v>
                </c:pt>
                <c:pt idx="3271">
                  <c:v>62156</c:v>
                </c:pt>
                <c:pt idx="3272">
                  <c:v>62163</c:v>
                </c:pt>
                <c:pt idx="3273">
                  <c:v>62170</c:v>
                </c:pt>
                <c:pt idx="3274">
                  <c:v>62177</c:v>
                </c:pt>
                <c:pt idx="3275">
                  <c:v>62186</c:v>
                </c:pt>
                <c:pt idx="3276">
                  <c:v>62193</c:v>
                </c:pt>
                <c:pt idx="3277">
                  <c:v>62200</c:v>
                </c:pt>
                <c:pt idx="3278">
                  <c:v>62207</c:v>
                </c:pt>
                <c:pt idx="3279">
                  <c:v>62215</c:v>
                </c:pt>
                <c:pt idx="3280">
                  <c:v>62221</c:v>
                </c:pt>
                <c:pt idx="3281">
                  <c:v>62228</c:v>
                </c:pt>
                <c:pt idx="3282">
                  <c:v>62235</c:v>
                </c:pt>
                <c:pt idx="3283">
                  <c:v>62242</c:v>
                </c:pt>
                <c:pt idx="3284">
                  <c:v>62249</c:v>
                </c:pt>
                <c:pt idx="3285">
                  <c:v>62256</c:v>
                </c:pt>
                <c:pt idx="3286">
                  <c:v>62263</c:v>
                </c:pt>
                <c:pt idx="3287">
                  <c:v>62270</c:v>
                </c:pt>
                <c:pt idx="3288">
                  <c:v>62277</c:v>
                </c:pt>
                <c:pt idx="3289">
                  <c:v>62284</c:v>
                </c:pt>
                <c:pt idx="3290">
                  <c:v>62291</c:v>
                </c:pt>
                <c:pt idx="3291">
                  <c:v>62298</c:v>
                </c:pt>
                <c:pt idx="3292">
                  <c:v>62305</c:v>
                </c:pt>
                <c:pt idx="3293">
                  <c:v>62312</c:v>
                </c:pt>
                <c:pt idx="3294">
                  <c:v>62319</c:v>
                </c:pt>
                <c:pt idx="3295">
                  <c:v>62326</c:v>
                </c:pt>
                <c:pt idx="3296">
                  <c:v>62333</c:v>
                </c:pt>
                <c:pt idx="3297">
                  <c:v>62340</c:v>
                </c:pt>
                <c:pt idx="3298">
                  <c:v>62347</c:v>
                </c:pt>
                <c:pt idx="3299">
                  <c:v>62354</c:v>
                </c:pt>
                <c:pt idx="3300">
                  <c:v>62361</c:v>
                </c:pt>
                <c:pt idx="3301">
                  <c:v>62368</c:v>
                </c:pt>
                <c:pt idx="3302">
                  <c:v>62375</c:v>
                </c:pt>
                <c:pt idx="3303">
                  <c:v>62382</c:v>
                </c:pt>
                <c:pt idx="3304">
                  <c:v>62389</c:v>
                </c:pt>
                <c:pt idx="3305">
                  <c:v>62396</c:v>
                </c:pt>
                <c:pt idx="3306">
                  <c:v>62403</c:v>
                </c:pt>
                <c:pt idx="3307">
                  <c:v>62410</c:v>
                </c:pt>
                <c:pt idx="3308">
                  <c:v>62417</c:v>
                </c:pt>
                <c:pt idx="3309">
                  <c:v>62424</c:v>
                </c:pt>
                <c:pt idx="3310">
                  <c:v>62431</c:v>
                </c:pt>
                <c:pt idx="3311">
                  <c:v>62438</c:v>
                </c:pt>
                <c:pt idx="3312">
                  <c:v>62445</c:v>
                </c:pt>
                <c:pt idx="3313">
                  <c:v>62456</c:v>
                </c:pt>
                <c:pt idx="3314">
                  <c:v>62460</c:v>
                </c:pt>
                <c:pt idx="3315">
                  <c:v>62466</c:v>
                </c:pt>
                <c:pt idx="3316">
                  <c:v>62473</c:v>
                </c:pt>
                <c:pt idx="3317">
                  <c:v>62480</c:v>
                </c:pt>
                <c:pt idx="3318">
                  <c:v>62487</c:v>
                </c:pt>
                <c:pt idx="3319">
                  <c:v>62494</c:v>
                </c:pt>
                <c:pt idx="3320">
                  <c:v>62501</c:v>
                </c:pt>
                <c:pt idx="3321">
                  <c:v>62508</c:v>
                </c:pt>
                <c:pt idx="3322">
                  <c:v>62515</c:v>
                </c:pt>
                <c:pt idx="3323">
                  <c:v>62522</c:v>
                </c:pt>
                <c:pt idx="3324">
                  <c:v>62529</c:v>
                </c:pt>
                <c:pt idx="3325">
                  <c:v>62536</c:v>
                </c:pt>
                <c:pt idx="3326">
                  <c:v>62543</c:v>
                </c:pt>
                <c:pt idx="3327">
                  <c:v>62550</c:v>
                </c:pt>
                <c:pt idx="3328">
                  <c:v>62557</c:v>
                </c:pt>
                <c:pt idx="3329">
                  <c:v>62564</c:v>
                </c:pt>
                <c:pt idx="3330">
                  <c:v>62571</c:v>
                </c:pt>
                <c:pt idx="3331">
                  <c:v>62578</c:v>
                </c:pt>
                <c:pt idx="3332">
                  <c:v>62585</c:v>
                </c:pt>
                <c:pt idx="3333">
                  <c:v>62592</c:v>
                </c:pt>
                <c:pt idx="3334">
                  <c:v>62599</c:v>
                </c:pt>
                <c:pt idx="3335">
                  <c:v>62606</c:v>
                </c:pt>
                <c:pt idx="3336">
                  <c:v>62613</c:v>
                </c:pt>
                <c:pt idx="3337">
                  <c:v>62620</c:v>
                </c:pt>
                <c:pt idx="3338">
                  <c:v>62627</c:v>
                </c:pt>
                <c:pt idx="3339">
                  <c:v>62634</c:v>
                </c:pt>
                <c:pt idx="3340">
                  <c:v>62641</c:v>
                </c:pt>
                <c:pt idx="3341">
                  <c:v>62648</c:v>
                </c:pt>
                <c:pt idx="3342">
                  <c:v>62655</c:v>
                </c:pt>
                <c:pt idx="3343">
                  <c:v>62662</c:v>
                </c:pt>
                <c:pt idx="3344">
                  <c:v>62669</c:v>
                </c:pt>
                <c:pt idx="3345">
                  <c:v>62676</c:v>
                </c:pt>
                <c:pt idx="3346">
                  <c:v>62683</c:v>
                </c:pt>
                <c:pt idx="3347">
                  <c:v>62690</c:v>
                </c:pt>
                <c:pt idx="3348">
                  <c:v>62697</c:v>
                </c:pt>
                <c:pt idx="3349">
                  <c:v>62704</c:v>
                </c:pt>
                <c:pt idx="3350">
                  <c:v>62711</c:v>
                </c:pt>
                <c:pt idx="3351">
                  <c:v>62718</c:v>
                </c:pt>
                <c:pt idx="3352">
                  <c:v>62725</c:v>
                </c:pt>
                <c:pt idx="3353">
                  <c:v>62732</c:v>
                </c:pt>
                <c:pt idx="3354">
                  <c:v>62739</c:v>
                </c:pt>
                <c:pt idx="3355">
                  <c:v>62746</c:v>
                </c:pt>
                <c:pt idx="3356">
                  <c:v>62753</c:v>
                </c:pt>
                <c:pt idx="3357">
                  <c:v>62760</c:v>
                </c:pt>
                <c:pt idx="3358">
                  <c:v>62767</c:v>
                </c:pt>
                <c:pt idx="3359">
                  <c:v>62774</c:v>
                </c:pt>
                <c:pt idx="3360">
                  <c:v>62781</c:v>
                </c:pt>
                <c:pt idx="3361">
                  <c:v>62788</c:v>
                </c:pt>
                <c:pt idx="3362">
                  <c:v>62795</c:v>
                </c:pt>
                <c:pt idx="3363">
                  <c:v>62802</c:v>
                </c:pt>
                <c:pt idx="3364">
                  <c:v>62809</c:v>
                </c:pt>
                <c:pt idx="3365">
                  <c:v>62816</c:v>
                </c:pt>
                <c:pt idx="3366">
                  <c:v>62823</c:v>
                </c:pt>
                <c:pt idx="3367">
                  <c:v>62830</c:v>
                </c:pt>
                <c:pt idx="3368">
                  <c:v>62837</c:v>
                </c:pt>
                <c:pt idx="3369">
                  <c:v>62844</c:v>
                </c:pt>
                <c:pt idx="3370">
                  <c:v>62851</c:v>
                </c:pt>
                <c:pt idx="3371">
                  <c:v>62858</c:v>
                </c:pt>
                <c:pt idx="3372">
                  <c:v>62865</c:v>
                </c:pt>
                <c:pt idx="3373">
                  <c:v>62872</c:v>
                </c:pt>
                <c:pt idx="3374">
                  <c:v>62879</c:v>
                </c:pt>
                <c:pt idx="3375">
                  <c:v>62886</c:v>
                </c:pt>
                <c:pt idx="3376">
                  <c:v>62893</c:v>
                </c:pt>
                <c:pt idx="3377">
                  <c:v>62900</c:v>
                </c:pt>
                <c:pt idx="3378">
                  <c:v>62907</c:v>
                </c:pt>
                <c:pt idx="3379">
                  <c:v>62914</c:v>
                </c:pt>
                <c:pt idx="3380">
                  <c:v>62921</c:v>
                </c:pt>
                <c:pt idx="3381">
                  <c:v>62928</c:v>
                </c:pt>
                <c:pt idx="3382">
                  <c:v>62935</c:v>
                </c:pt>
                <c:pt idx="3383">
                  <c:v>62942</c:v>
                </c:pt>
                <c:pt idx="3384">
                  <c:v>62949</c:v>
                </c:pt>
                <c:pt idx="3385">
                  <c:v>62956</c:v>
                </c:pt>
                <c:pt idx="3386">
                  <c:v>62963</c:v>
                </c:pt>
                <c:pt idx="3387">
                  <c:v>62970</c:v>
                </c:pt>
                <c:pt idx="3388">
                  <c:v>62977</c:v>
                </c:pt>
                <c:pt idx="3389">
                  <c:v>62984</c:v>
                </c:pt>
                <c:pt idx="3390">
                  <c:v>62991</c:v>
                </c:pt>
                <c:pt idx="3391">
                  <c:v>62998</c:v>
                </c:pt>
                <c:pt idx="3392">
                  <c:v>63005</c:v>
                </c:pt>
                <c:pt idx="3393">
                  <c:v>63012</c:v>
                </c:pt>
                <c:pt idx="3394">
                  <c:v>63019</c:v>
                </c:pt>
                <c:pt idx="3395">
                  <c:v>63026</c:v>
                </c:pt>
                <c:pt idx="3396">
                  <c:v>63033</c:v>
                </c:pt>
                <c:pt idx="3397">
                  <c:v>63040</c:v>
                </c:pt>
                <c:pt idx="3398">
                  <c:v>63047</c:v>
                </c:pt>
                <c:pt idx="3399">
                  <c:v>63054</c:v>
                </c:pt>
                <c:pt idx="3400">
                  <c:v>63061</c:v>
                </c:pt>
                <c:pt idx="3401">
                  <c:v>63068</c:v>
                </c:pt>
                <c:pt idx="3402">
                  <c:v>63075</c:v>
                </c:pt>
                <c:pt idx="3403">
                  <c:v>63082</c:v>
                </c:pt>
                <c:pt idx="3404">
                  <c:v>63089</c:v>
                </c:pt>
                <c:pt idx="3405">
                  <c:v>63096</c:v>
                </c:pt>
                <c:pt idx="3406">
                  <c:v>63103</c:v>
                </c:pt>
                <c:pt idx="3407">
                  <c:v>63110</c:v>
                </c:pt>
                <c:pt idx="3408">
                  <c:v>63117</c:v>
                </c:pt>
                <c:pt idx="3409">
                  <c:v>63124</c:v>
                </c:pt>
                <c:pt idx="3410">
                  <c:v>63131</c:v>
                </c:pt>
                <c:pt idx="3411">
                  <c:v>63138</c:v>
                </c:pt>
                <c:pt idx="3412">
                  <c:v>63145</c:v>
                </c:pt>
                <c:pt idx="3413">
                  <c:v>63152</c:v>
                </c:pt>
                <c:pt idx="3414">
                  <c:v>63159</c:v>
                </c:pt>
                <c:pt idx="3415">
                  <c:v>63166</c:v>
                </c:pt>
                <c:pt idx="3416">
                  <c:v>63173</c:v>
                </c:pt>
                <c:pt idx="3417">
                  <c:v>63180</c:v>
                </c:pt>
                <c:pt idx="3418">
                  <c:v>63187</c:v>
                </c:pt>
                <c:pt idx="3419">
                  <c:v>63194</c:v>
                </c:pt>
                <c:pt idx="3420">
                  <c:v>63201</c:v>
                </c:pt>
                <c:pt idx="3421">
                  <c:v>63208</c:v>
                </c:pt>
                <c:pt idx="3422">
                  <c:v>63215</c:v>
                </c:pt>
                <c:pt idx="3423">
                  <c:v>63222</c:v>
                </c:pt>
                <c:pt idx="3424">
                  <c:v>63229</c:v>
                </c:pt>
                <c:pt idx="3425">
                  <c:v>63236</c:v>
                </c:pt>
                <c:pt idx="3426">
                  <c:v>63243</c:v>
                </c:pt>
                <c:pt idx="3427">
                  <c:v>63250</c:v>
                </c:pt>
                <c:pt idx="3428">
                  <c:v>63257</c:v>
                </c:pt>
                <c:pt idx="3429">
                  <c:v>63264</c:v>
                </c:pt>
                <c:pt idx="3430">
                  <c:v>63271</c:v>
                </c:pt>
                <c:pt idx="3431">
                  <c:v>63278</c:v>
                </c:pt>
                <c:pt idx="3432">
                  <c:v>63285</c:v>
                </c:pt>
                <c:pt idx="3433">
                  <c:v>63292</c:v>
                </c:pt>
                <c:pt idx="3434">
                  <c:v>63299</c:v>
                </c:pt>
                <c:pt idx="3435">
                  <c:v>63306</c:v>
                </c:pt>
                <c:pt idx="3436">
                  <c:v>63313</c:v>
                </c:pt>
                <c:pt idx="3437">
                  <c:v>63320</c:v>
                </c:pt>
                <c:pt idx="3438">
                  <c:v>63327</c:v>
                </c:pt>
                <c:pt idx="3439">
                  <c:v>63334</c:v>
                </c:pt>
                <c:pt idx="3440">
                  <c:v>63341</c:v>
                </c:pt>
                <c:pt idx="3441">
                  <c:v>63348</c:v>
                </c:pt>
                <c:pt idx="3442">
                  <c:v>63355</c:v>
                </c:pt>
                <c:pt idx="3443">
                  <c:v>63362</c:v>
                </c:pt>
                <c:pt idx="3444">
                  <c:v>63369</c:v>
                </c:pt>
                <c:pt idx="3445">
                  <c:v>63376</c:v>
                </c:pt>
                <c:pt idx="3446">
                  <c:v>63383</c:v>
                </c:pt>
                <c:pt idx="3447">
                  <c:v>63390</c:v>
                </c:pt>
                <c:pt idx="3448">
                  <c:v>63397</c:v>
                </c:pt>
                <c:pt idx="3449">
                  <c:v>63404</c:v>
                </c:pt>
                <c:pt idx="3450">
                  <c:v>63411</c:v>
                </c:pt>
                <c:pt idx="3451">
                  <c:v>63418</c:v>
                </c:pt>
                <c:pt idx="3452">
                  <c:v>63425</c:v>
                </c:pt>
                <c:pt idx="3453">
                  <c:v>63432</c:v>
                </c:pt>
                <c:pt idx="3454">
                  <c:v>63439</c:v>
                </c:pt>
                <c:pt idx="3455">
                  <c:v>63446</c:v>
                </c:pt>
                <c:pt idx="3456">
                  <c:v>63453</c:v>
                </c:pt>
                <c:pt idx="3457">
                  <c:v>63460</c:v>
                </c:pt>
                <c:pt idx="3458">
                  <c:v>63467</c:v>
                </c:pt>
                <c:pt idx="3459">
                  <c:v>63474</c:v>
                </c:pt>
                <c:pt idx="3460">
                  <c:v>63481</c:v>
                </c:pt>
                <c:pt idx="3461">
                  <c:v>63488</c:v>
                </c:pt>
                <c:pt idx="3462">
                  <c:v>63495</c:v>
                </c:pt>
                <c:pt idx="3463">
                  <c:v>63502</c:v>
                </c:pt>
                <c:pt idx="3464">
                  <c:v>63509</c:v>
                </c:pt>
                <c:pt idx="3465">
                  <c:v>63516</c:v>
                </c:pt>
                <c:pt idx="3466">
                  <c:v>63523</c:v>
                </c:pt>
                <c:pt idx="3467">
                  <c:v>63530</c:v>
                </c:pt>
                <c:pt idx="3468">
                  <c:v>63537</c:v>
                </c:pt>
                <c:pt idx="3469">
                  <c:v>63544</c:v>
                </c:pt>
                <c:pt idx="3470">
                  <c:v>63552</c:v>
                </c:pt>
                <c:pt idx="3471">
                  <c:v>63559</c:v>
                </c:pt>
                <c:pt idx="3472">
                  <c:v>63566</c:v>
                </c:pt>
                <c:pt idx="3473">
                  <c:v>63573</c:v>
                </c:pt>
                <c:pt idx="3474">
                  <c:v>63580</c:v>
                </c:pt>
                <c:pt idx="3475">
                  <c:v>63587</c:v>
                </c:pt>
                <c:pt idx="3476">
                  <c:v>63594</c:v>
                </c:pt>
                <c:pt idx="3477">
                  <c:v>63601</c:v>
                </c:pt>
                <c:pt idx="3478">
                  <c:v>63608</c:v>
                </c:pt>
                <c:pt idx="3479">
                  <c:v>63615</c:v>
                </c:pt>
                <c:pt idx="3480">
                  <c:v>63622</c:v>
                </c:pt>
                <c:pt idx="3481">
                  <c:v>63629</c:v>
                </c:pt>
                <c:pt idx="3482">
                  <c:v>63636</c:v>
                </c:pt>
                <c:pt idx="3483">
                  <c:v>63643</c:v>
                </c:pt>
                <c:pt idx="3484">
                  <c:v>63650</c:v>
                </c:pt>
                <c:pt idx="3485">
                  <c:v>63661</c:v>
                </c:pt>
                <c:pt idx="3486">
                  <c:v>63664</c:v>
                </c:pt>
                <c:pt idx="3487">
                  <c:v>63671</c:v>
                </c:pt>
                <c:pt idx="3488">
                  <c:v>63678</c:v>
                </c:pt>
                <c:pt idx="3489">
                  <c:v>63685</c:v>
                </c:pt>
                <c:pt idx="3490">
                  <c:v>63692</c:v>
                </c:pt>
                <c:pt idx="3491">
                  <c:v>63699</c:v>
                </c:pt>
                <c:pt idx="3492">
                  <c:v>63706</c:v>
                </c:pt>
                <c:pt idx="3493">
                  <c:v>63713</c:v>
                </c:pt>
                <c:pt idx="3494">
                  <c:v>63720</c:v>
                </c:pt>
                <c:pt idx="3495">
                  <c:v>63727</c:v>
                </c:pt>
                <c:pt idx="3496">
                  <c:v>63734</c:v>
                </c:pt>
                <c:pt idx="3497">
                  <c:v>63741</c:v>
                </c:pt>
                <c:pt idx="3498">
                  <c:v>63748</c:v>
                </c:pt>
                <c:pt idx="3499">
                  <c:v>63755</c:v>
                </c:pt>
                <c:pt idx="3500">
                  <c:v>63762</c:v>
                </c:pt>
                <c:pt idx="3501">
                  <c:v>63769</c:v>
                </c:pt>
                <c:pt idx="3502">
                  <c:v>63776</c:v>
                </c:pt>
                <c:pt idx="3503">
                  <c:v>63783</c:v>
                </c:pt>
                <c:pt idx="3504">
                  <c:v>63790</c:v>
                </c:pt>
                <c:pt idx="3505">
                  <c:v>63797</c:v>
                </c:pt>
                <c:pt idx="3506">
                  <c:v>63804</c:v>
                </c:pt>
              </c:numCache>
            </c:numRef>
          </c:cat>
          <c:val>
            <c:numRef>
              <c:f>'ImpactEoniaDiscount (slide 72)'!$U$4:$U$3510</c:f>
              <c:numCache>
                <c:formatCode>0.0000%</c:formatCode>
                <c:ptCount val="3507"/>
                <c:pt idx="0">
                  <c:v>0</c:v>
                </c:pt>
                <c:pt idx="1">
                  <c:v>-1.8072500961030524E-13</c:v>
                </c:pt>
                <c:pt idx="2">
                  <c:v>-2.3546382942399302E-13</c:v>
                </c:pt>
                <c:pt idx="3">
                  <c:v>-2.8846488999562103E-13</c:v>
                </c:pt>
                <c:pt idx="4">
                  <c:v>-3.3885942012437664E-13</c:v>
                </c:pt>
                <c:pt idx="5">
                  <c:v>-3.7757031659188534E-13</c:v>
                </c:pt>
                <c:pt idx="6">
                  <c:v>-5.135022723874727E-13</c:v>
                </c:pt>
                <c:pt idx="7">
                  <c:v>-5.5260147586305708E-13</c:v>
                </c:pt>
                <c:pt idx="8">
                  <c:v>-5.8735622702338341E-13</c:v>
                </c:pt>
                <c:pt idx="9">
                  <c:v>-6.2124220698289712E-13</c:v>
                </c:pt>
                <c:pt idx="10">
                  <c:v>-6.3778772844622078E-13</c:v>
                </c:pt>
                <c:pt idx="11">
                  <c:v>-7.3419531088428358E-13</c:v>
                </c:pt>
                <c:pt idx="12">
                  <c:v>-7.6510225563951317E-13</c:v>
                </c:pt>
                <c:pt idx="13">
                  <c:v>-7.8706271643309844E-13</c:v>
                </c:pt>
                <c:pt idx="14">
                  <c:v>-8.0638791542624044E-13</c:v>
                </c:pt>
                <c:pt idx="15">
                  <c:v>-8.7666137370268071E-13</c:v>
                </c:pt>
                <c:pt idx="16">
                  <c:v>-8.8544555259910396E-13</c:v>
                </c:pt>
                <c:pt idx="17">
                  <c:v>-8.92472917400286E-13</c:v>
                </c:pt>
                <c:pt idx="18">
                  <c:v>-8.9774341389611823E-13</c:v>
                </c:pt>
                <c:pt idx="19">
                  <c:v>-9.0564919929744803E-13</c:v>
                </c:pt>
                <c:pt idx="20">
                  <c:v>-9.0652761989759578E-13</c:v>
                </c:pt>
                <c:pt idx="21">
                  <c:v>-9.038923309920982E-13</c:v>
                </c:pt>
                <c:pt idx="22">
                  <c:v>-9.0037867569656149E-13</c:v>
                </c:pt>
                <c:pt idx="23">
                  <c:v>-8.9686499329597047E-13</c:v>
                </c:pt>
                <c:pt idx="24">
                  <c:v>-8.7666137370268071E-13</c:v>
                </c:pt>
                <c:pt idx="25">
                  <c:v>-8.6875561540640522E-13</c:v>
                </c:pt>
                <c:pt idx="26">
                  <c:v>-8.5821459530968647E-13</c:v>
                </c:pt>
                <c:pt idx="27">
                  <c:v>-8.4767357521296771E-13</c:v>
                </c:pt>
                <c:pt idx="28">
                  <c:v>-8.362541345161012E-13</c:v>
                </c:pt>
                <c:pt idx="29">
                  <c:v>-7.9584689532952169E-13</c:v>
                </c:pt>
                <c:pt idx="30">
                  <c:v>-7.8003537873697071E-13</c:v>
                </c:pt>
                <c:pt idx="31">
                  <c:v>-7.6422386214441973E-13</c:v>
                </c:pt>
                <c:pt idx="32">
                  <c:v>-7.3940853440035426E-13</c:v>
                </c:pt>
                <c:pt idx="33">
                  <c:v>-6.6816117796995173E-13</c:v>
                </c:pt>
                <c:pt idx="34">
                  <c:v>-6.4817716352669891E-13</c:v>
                </c:pt>
                <c:pt idx="35">
                  <c:v>-6.2906202870447597E-13</c:v>
                </c:pt>
                <c:pt idx="36">
                  <c:v>-6.09078000708696E-13</c:v>
                </c:pt>
                <c:pt idx="37">
                  <c:v>-5.7570970018148981E-13</c:v>
                </c:pt>
                <c:pt idx="38">
                  <c:v>-5.2653534473017655E-13</c:v>
                </c:pt>
                <c:pt idx="39">
                  <c:v>-5.0481358459739112E-13</c:v>
                </c:pt>
                <c:pt idx="40">
                  <c:v>-4.8396069053310842E-13</c:v>
                </c:pt>
                <c:pt idx="41">
                  <c:v>-4.6223894395285015E-13</c:v>
                </c:pt>
                <c:pt idx="42">
                  <c:v>-4.3114448643188918E-13</c:v>
                </c:pt>
                <c:pt idx="43">
                  <c:v>-3.770896626637682E-13</c:v>
                </c:pt>
                <c:pt idx="44">
                  <c:v>-3.5536791608350993E-13</c:v>
                </c:pt>
                <c:pt idx="45">
                  <c:v>-3.3451502201922723E-13</c:v>
                </c:pt>
                <c:pt idx="46">
                  <c:v>-3.1366214150747168E-13</c:v>
                </c:pt>
                <c:pt idx="47">
                  <c:v>-2.874296531037504E-13</c:v>
                </c:pt>
                <c:pt idx="48">
                  <c:v>-2.3459495657922672E-13</c:v>
                </c:pt>
                <c:pt idx="49">
                  <c:v>-2.1547980820447662E-13</c:v>
                </c:pt>
                <c:pt idx="50">
                  <c:v>-1.9723353267449284E-13</c:v>
                </c:pt>
                <c:pt idx="51">
                  <c:v>-1.7898725714450905E-13</c:v>
                </c:pt>
                <c:pt idx="52">
                  <c:v>-1.5902172834829711E-13</c:v>
                </c:pt>
                <c:pt idx="53">
                  <c:v>-1.138219970749435E-13</c:v>
                </c:pt>
                <c:pt idx="54">
                  <c:v>-9.9920072216264089E-14</c:v>
                </c:pt>
                <c:pt idx="55">
                  <c:v>-8.6018147357584673E-14</c:v>
                </c:pt>
                <c:pt idx="56">
                  <c:v>-7.2985095343671563E-14</c:v>
                </c:pt>
                <c:pt idx="57">
                  <c:v>-5.952684634276395E-14</c:v>
                </c:pt>
                <c:pt idx="58">
                  <c:v>-3.1279327543896895E-14</c:v>
                </c:pt>
                <c:pt idx="59">
                  <c:v>-2.3459499046054461E-14</c:v>
                </c:pt>
                <c:pt idx="60">
                  <c:v>-1.6508529840451175E-14</c:v>
                </c:pt>
                <c:pt idx="61">
                  <c:v>-1.0426440255877772E-14</c:v>
                </c:pt>
                <c:pt idx="62">
                  <c:v>-5.9526832790236794E-15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1.8246275529983785E-14</c:v>
                </c:pt>
                <c:pt idx="67">
                  <c:v>2.721227479191967E-13</c:v>
                </c:pt>
                <c:pt idx="68">
                  <c:v>4.3009074356418694E-13</c:v>
                </c:pt>
                <c:pt idx="69">
                  <c:v>6.1255348531149764E-13</c:v>
                </c:pt>
                <c:pt idx="70">
                  <c:v>8.236889428446699E-13</c:v>
                </c:pt>
                <c:pt idx="71">
                  <c:v>1.0626282467070692E-12</c:v>
                </c:pt>
                <c:pt idx="72">
                  <c:v>1.8938042628503186E-12</c:v>
                </c:pt>
                <c:pt idx="73">
                  <c:v>2.2747021653161514E-12</c:v>
                </c:pt>
                <c:pt idx="74">
                  <c:v>2.634414426988768E-12</c:v>
                </c:pt>
                <c:pt idx="75">
                  <c:v>3.0158484403238405E-12</c:v>
                </c:pt>
                <c:pt idx="76">
                  <c:v>3.4172664697962318E-12</c:v>
                </c:pt>
                <c:pt idx="77">
                  <c:v>4.6226852132692873E-12</c:v>
                </c:pt>
                <c:pt idx="78">
                  <c:v>5.1897616639670933E-12</c:v>
                </c:pt>
                <c:pt idx="79">
                  <c:v>5.6693780106051609E-12</c:v>
                </c:pt>
                <c:pt idx="80">
                  <c:v>6.1611585398005072E-12</c:v>
                </c:pt>
                <c:pt idx="81">
                  <c:v>6.663365510945797E-12</c:v>
                </c:pt>
                <c:pt idx="82">
                  <c:v>8.0505814789913737E-12</c:v>
                </c:pt>
                <c:pt idx="83">
                  <c:v>8.7599492877270409E-12</c:v>
                </c:pt>
                <c:pt idx="84">
                  <c:v>9.2986488073911995E-12</c:v>
                </c:pt>
                <c:pt idx="85">
                  <c:v>9.8408238074229951E-12</c:v>
                </c:pt>
                <c:pt idx="86">
                  <c:v>1.0386474289516493E-11</c:v>
                </c:pt>
                <c:pt idx="87">
                  <c:v>1.1769308931361519E-11</c:v>
                </c:pt>
                <c:pt idx="88">
                  <c:v>1.2568207344622204E-11</c:v>
                </c:pt>
                <c:pt idx="89">
                  <c:v>1.3106906864286363E-11</c:v>
                </c:pt>
                <c:pt idx="90">
                  <c:v>1.3642130903159368E-11</c:v>
                </c:pt>
                <c:pt idx="91">
                  <c:v>1.4169535110569915E-11</c:v>
                </c:pt>
                <c:pt idx="92">
                  <c:v>1.5371533832998737E-11</c:v>
                </c:pt>
                <c:pt idx="93">
                  <c:v>1.6197912576454197E-11</c:v>
                </c:pt>
                <c:pt idx="94">
                  <c:v>1.6677963358138219E-11</c:v>
                </c:pt>
                <c:pt idx="95">
                  <c:v>1.7143677781611673E-11</c:v>
                </c:pt>
                <c:pt idx="96">
                  <c:v>1.7595055846980439E-11</c:v>
                </c:pt>
                <c:pt idx="97">
                  <c:v>1.7788408109095671E-11</c:v>
                </c:pt>
                <c:pt idx="98">
                  <c:v>1.9232007291566868E-11</c:v>
                </c:pt>
                <c:pt idx="99">
                  <c:v>1.959302285573037E-11</c:v>
                </c:pt>
                <c:pt idx="100">
                  <c:v>1.9931013361505366E-11</c:v>
                </c:pt>
                <c:pt idx="101">
                  <c:v>2.0246847676654424E-11</c:v>
                </c:pt>
                <c:pt idx="102">
                  <c:v>2.0595865439248411E-11</c:v>
                </c:pt>
                <c:pt idx="103">
                  <c:v>2.1254302665431356E-11</c:v>
                </c:pt>
                <c:pt idx="104">
                  <c:v>2.1436765406331634E-11</c:v>
                </c:pt>
                <c:pt idx="105">
                  <c:v>2.1588383255263365E-11</c:v>
                </c:pt>
                <c:pt idx="106">
                  <c:v>2.1708287341922882E-11</c:v>
                </c:pt>
                <c:pt idx="107">
                  <c:v>2.140202908660824E-11</c:v>
                </c:pt>
                <c:pt idx="108">
                  <c:v>2.1848609877753969E-11</c:v>
                </c:pt>
                <c:pt idx="109">
                  <c:v>2.1792567750367198E-11</c:v>
                </c:pt>
                <c:pt idx="110">
                  <c:v>2.1697426465244621E-11</c:v>
                </c:pt>
                <c:pt idx="111">
                  <c:v>2.1562317149541473E-11</c:v>
                </c:pt>
                <c:pt idx="112">
                  <c:v>2.0459378870842917E-11</c:v>
                </c:pt>
                <c:pt idx="113">
                  <c:v>2.0597002364986699E-11</c:v>
                </c:pt>
                <c:pt idx="114">
                  <c:v>2.0243372194592721E-11</c:v>
                </c:pt>
                <c:pt idx="115">
                  <c:v>1.9842388601542713E-11</c:v>
                </c:pt>
                <c:pt idx="116">
                  <c:v>1.9392748274875459E-11</c:v>
                </c:pt>
                <c:pt idx="117">
                  <c:v>1.7362281825737593E-11</c:v>
                </c:pt>
                <c:pt idx="118">
                  <c:v>1.7934664743032369E-11</c:v>
                </c:pt>
                <c:pt idx="119">
                  <c:v>1.7271458989018794E-11</c:v>
                </c:pt>
                <c:pt idx="120">
                  <c:v>1.6552473675973635E-11</c:v>
                </c:pt>
                <c:pt idx="121">
                  <c:v>1.5776830393461139E-11</c:v>
                </c:pt>
                <c:pt idx="122">
                  <c:v>1.4944089921016838E-11</c:v>
                </c:pt>
                <c:pt idx="123">
                  <c:v>1.2087034671081796E-11</c:v>
                </c:pt>
                <c:pt idx="124">
                  <c:v>1.1010972356470397E-11</c:v>
                </c:pt>
                <c:pt idx="125">
                  <c:v>9.871224717754876E-12</c:v>
                </c:pt>
                <c:pt idx="126">
                  <c:v>8.6655957135992577E-12</c:v>
                </c:pt>
                <c:pt idx="127">
                  <c:v>7.3945245509154846E-12</c:v>
                </c:pt>
                <c:pt idx="128">
                  <c:v>3.1697721365546959E-12</c:v>
                </c:pt>
                <c:pt idx="129">
                  <c:v>1.6215600300776949E-12</c:v>
                </c:pt>
                <c:pt idx="130">
                  <c:v>0</c:v>
                </c:pt>
                <c:pt idx="131">
                  <c:v>-1.6891982333299554E-12</c:v>
                </c:pt>
                <c:pt idx="132">
                  <c:v>-3.4574541038327744E-12</c:v>
                </c:pt>
                <c:pt idx="133">
                  <c:v>-9.2971784140989406E-12</c:v>
                </c:pt>
                <c:pt idx="134">
                  <c:v>-1.140889580752329E-11</c:v>
                </c:pt>
                <c:pt idx="135">
                  <c:v>-1.3593961121160202E-11</c:v>
                </c:pt>
                <c:pt idx="136">
                  <c:v>-1.5849739106761759E-11</c:v>
                </c:pt>
                <c:pt idx="137">
                  <c:v>-2.3812866568472153E-11</c:v>
                </c:pt>
                <c:pt idx="138">
                  <c:v>-2.5480277230597453E-11</c:v>
                </c:pt>
                <c:pt idx="139">
                  <c:v>-2.8018466663264335E-11</c:v>
                </c:pt>
                <c:pt idx="140">
                  <c:v>-3.2474023470285829E-11</c:v>
                </c:pt>
                <c:pt idx="141">
                  <c:v>-4.0477516073645324E-11</c:v>
                </c:pt>
                <c:pt idx="142">
                  <c:v>-4.130057998071382E-11</c:v>
                </c:pt>
                <c:pt idx="143">
                  <c:v>-4.5750794456069291E-11</c:v>
                </c:pt>
                <c:pt idx="144">
                  <c:v>-4.8460800585077568E-11</c:v>
                </c:pt>
                <c:pt idx="145">
                  <c:v>-5.1178626556136215E-11</c:v>
                </c:pt>
                <c:pt idx="146">
                  <c:v>-5.3899493565210885E-11</c:v>
                </c:pt>
                <c:pt idx="147">
                  <c:v>-5.9705857276173401E-11</c:v>
                </c:pt>
                <c:pt idx="148">
                  <c:v>-6.4726485042782608E-11</c:v>
                </c:pt>
                <c:pt idx="149">
                  <c:v>-6.7396523142904379E-11</c:v>
                </c:pt>
                <c:pt idx="150">
                  <c:v>-7.0043536190566875E-11</c:v>
                </c:pt>
                <c:pt idx="151">
                  <c:v>-7.2661876515667245E-11</c:v>
                </c:pt>
                <c:pt idx="152">
                  <c:v>-7.7526495856697353E-11</c:v>
                </c:pt>
                <c:pt idx="153">
                  <c:v>-8.2766836868300095E-11</c:v>
                </c:pt>
                <c:pt idx="154">
                  <c:v>-8.5177951646728083E-11</c:v>
                </c:pt>
                <c:pt idx="155">
                  <c:v>-8.7533893179084395E-11</c:v>
                </c:pt>
                <c:pt idx="156">
                  <c:v>-8.9830751534179451E-11</c:v>
                </c:pt>
                <c:pt idx="157">
                  <c:v>-9.3259442723381877E-11</c:v>
                </c:pt>
                <c:pt idx="158">
                  <c:v>-9.8334818545852028E-11</c:v>
                </c:pt>
                <c:pt idx="159">
                  <c:v>-1.00268489163142E-10</c:v>
                </c:pt>
                <c:pt idx="160">
                  <c:v>-1.0211440388738485E-10</c:v>
                </c:pt>
                <c:pt idx="161">
                  <c:v>-1.0387039054663306E-10</c:v>
                </c:pt>
                <c:pt idx="162">
                  <c:v>-1.0546860088701598E-10</c:v>
                </c:pt>
                <c:pt idx="163">
                  <c:v>-1.0989774307999757E-10</c:v>
                </c:pt>
                <c:pt idx="164">
                  <c:v>-1.1113240762480794E-10</c:v>
                </c:pt>
                <c:pt idx="165">
                  <c:v>-1.1224977468794056E-10</c:v>
                </c:pt>
                <c:pt idx="166">
                  <c:v>-1.1324549993227667E-10</c:v>
                </c:pt>
                <c:pt idx="167">
                  <c:v>-1.1245302561043499E-10</c:v>
                </c:pt>
                <c:pt idx="168">
                  <c:v>-1.1591771021789848E-10</c:v>
                </c:pt>
                <c:pt idx="169">
                  <c:v>-1.16235716703301E-10</c:v>
                </c:pt>
                <c:pt idx="170">
                  <c:v>-1.1640558082606865E-10</c:v>
                </c:pt>
                <c:pt idx="171">
                  <c:v>-1.1642122048984059E-10</c:v>
                </c:pt>
                <c:pt idx="172">
                  <c:v>-1.1290798083675923E-10</c:v>
                </c:pt>
                <c:pt idx="173">
                  <c:v>-1.1486116405061159E-10</c:v>
                </c:pt>
                <c:pt idx="174">
                  <c:v>-1.1404312276431725E-10</c:v>
                </c:pt>
                <c:pt idx="175">
                  <c:v>-1.1304479092177563E-10</c:v>
                </c:pt>
                <c:pt idx="176">
                  <c:v>-1.1186182415198666E-10</c:v>
                </c:pt>
                <c:pt idx="177">
                  <c:v>-1.0526600867832771E-10</c:v>
                </c:pt>
                <c:pt idx="178">
                  <c:v>-1.0519281099126681E-10</c:v>
                </c:pt>
                <c:pt idx="179">
                  <c:v>-1.0301846333458931E-10</c:v>
                </c:pt>
                <c:pt idx="180">
                  <c:v>-1.0063341464663662E-10</c:v>
                </c:pt>
                <c:pt idx="181">
                  <c:v>-9.8032017291187212E-11</c:v>
                </c:pt>
                <c:pt idx="182">
                  <c:v>-8.8022780552051913E-11</c:v>
                </c:pt>
                <c:pt idx="183">
                  <c:v>-8.9254318223915517E-11</c:v>
                </c:pt>
                <c:pt idx="184">
                  <c:v>-8.5651046693481503E-11</c:v>
                </c:pt>
                <c:pt idx="185">
                  <c:v>-8.1805331741480539E-11</c:v>
                </c:pt>
                <c:pt idx="186">
                  <c:v>-7.7713659671959506E-11</c:v>
                </c:pt>
                <c:pt idx="187">
                  <c:v>-7.3370760015527628E-11</c:v>
                </c:pt>
                <c:pt idx="188">
                  <c:v>-5.8787260771701356E-11</c:v>
                </c:pt>
                <c:pt idx="189">
                  <c:v>-5.3392894502923317E-11</c:v>
                </c:pt>
                <c:pt idx="190">
                  <c:v>-4.772534017288832E-11</c:v>
                </c:pt>
                <c:pt idx="191">
                  <c:v>-4.1778888047695403E-11</c:v>
                </c:pt>
                <c:pt idx="192">
                  <c:v>-3.5549585261748957E-11</c:v>
                </c:pt>
                <c:pt idx="193">
                  <c:v>-1.5118895149495923E-11</c:v>
                </c:pt>
                <c:pt idx="194">
                  <c:v>-7.7125119577478932E-12</c:v>
                </c:pt>
                <c:pt idx="195">
                  <c:v>0</c:v>
                </c:pt>
                <c:pt idx="196">
                  <c:v>8.0142486071944907E-12</c:v>
                </c:pt>
                <c:pt idx="197">
                  <c:v>1.6312665506042733E-11</c:v>
                </c:pt>
                <c:pt idx="198">
                  <c:v>4.2761838029412892E-11</c:v>
                </c:pt>
                <c:pt idx="199">
                  <c:v>5.2044522540878844E-11</c:v>
                </c:pt>
                <c:pt idx="200">
                  <c:v>6.1535392165373674E-11</c:v>
                </c:pt>
                <c:pt idx="201">
                  <c:v>7.1218196176004757E-11</c:v>
                </c:pt>
                <c:pt idx="202">
                  <c:v>1.1847827066484035E-10</c:v>
                </c:pt>
                <c:pt idx="203">
                  <c:v>1.2197495760006647E-10</c:v>
                </c:pt>
                <c:pt idx="204">
                  <c:v>1.3248698840751753E-10</c:v>
                </c:pt>
                <c:pt idx="205">
                  <c:v>1.4308334736218981E-10</c:v>
                </c:pt>
                <c:pt idx="206">
                  <c:v>1.860041791001011E-10</c:v>
                </c:pt>
                <c:pt idx="207">
                  <c:v>1.9679027638940926E-10</c:v>
                </c:pt>
                <c:pt idx="208">
                  <c:v>2.075689071171687E-10</c:v>
                </c:pt>
                <c:pt idx="209">
                  <c:v>2.18325138187387E-10</c:v>
                </c:pt>
                <c:pt idx="210">
                  <c:v>2.2904052282167117E-10</c:v>
                </c:pt>
                <c:pt idx="211">
                  <c:v>2.6080149029424592E-10</c:v>
                </c:pt>
                <c:pt idx="212">
                  <c:v>2.7120767170398224E-10</c:v>
                </c:pt>
                <c:pt idx="213">
                  <c:v>2.8149790191975971E-10</c:v>
                </c:pt>
                <c:pt idx="214">
                  <c:v>2.9165680859462827E-10</c:v>
                </c:pt>
                <c:pt idx="215">
                  <c:v>3.0166901943584797E-10</c:v>
                </c:pt>
                <c:pt idx="216">
                  <c:v>3.3066999687730598E-10</c:v>
                </c:pt>
                <c:pt idx="217">
                  <c:v>3.3994082275132752E-10</c:v>
                </c:pt>
                <c:pt idx="218">
                  <c:v>3.4898765196862257E-10</c:v>
                </c:pt>
                <c:pt idx="219">
                  <c:v>3.577946730125986E-10</c:v>
                </c:pt>
                <c:pt idx="220">
                  <c:v>3.6634739198401073E-10</c:v>
                </c:pt>
                <c:pt idx="221">
                  <c:v>3.9032425642321344E-10</c:v>
                </c:pt>
                <c:pt idx="222">
                  <c:v>3.9770384786797213E-10</c:v>
                </c:pt>
                <c:pt idx="223">
                  <c:v>4.0475183644419436E-10</c:v>
                </c:pt>
                <c:pt idx="224">
                  <c:v>4.114528498184826E-10</c:v>
                </c:pt>
                <c:pt idx="225">
                  <c:v>4.1779151567099184E-10</c:v>
                </c:pt>
                <c:pt idx="226">
                  <c:v>4.3447838733625798E-10</c:v>
                </c:pt>
                <c:pt idx="227">
                  <c:v>4.4027448353745058E-10</c:v>
                </c:pt>
                <c:pt idx="228">
                  <c:v>4.4496495377188694E-10</c:v>
                </c:pt>
                <c:pt idx="229">
                  <c:v>4.4920867026121414E-10</c:v>
                </c:pt>
                <c:pt idx="230">
                  <c:v>4.5298875761545787E-10</c:v>
                </c:pt>
                <c:pt idx="231">
                  <c:v>4.5784650795296662E-10</c:v>
                </c:pt>
                <c:pt idx="232">
                  <c:v>4.6316284141312281E-10</c:v>
                </c:pt>
                <c:pt idx="233">
                  <c:v>4.6439208034598778E-10</c:v>
                </c:pt>
                <c:pt idx="234">
                  <c:v>4.6506487549891062E-10</c:v>
                </c:pt>
                <c:pt idx="235">
                  <c:v>4.6516435148191704E-10</c:v>
                </c:pt>
                <c:pt idx="236">
                  <c:v>4.5514581114972953E-10</c:v>
                </c:pt>
                <c:pt idx="237">
                  <c:v>4.5952797123050004E-10</c:v>
                </c:pt>
                <c:pt idx="238">
                  <c:v>4.5653258951006137E-10</c:v>
                </c:pt>
                <c:pt idx="239">
                  <c:v>4.5287062988563775E-10</c:v>
                </c:pt>
                <c:pt idx="240">
                  <c:v>4.4852743741330414E-10</c:v>
                </c:pt>
                <c:pt idx="241">
                  <c:v>4.2108953685602614E-10</c:v>
                </c:pt>
                <c:pt idx="242">
                  <c:v>4.2402703570587619E-10</c:v>
                </c:pt>
                <c:pt idx="243">
                  <c:v>4.1604142353435236E-10</c:v>
                </c:pt>
                <c:pt idx="244">
                  <c:v>4.0728265204847958E-10</c:v>
                </c:pt>
                <c:pt idx="245">
                  <c:v>3.9773206950144413E-10</c:v>
                </c:pt>
                <c:pt idx="246">
                  <c:v>3.3623799396338173E-10</c:v>
                </c:pt>
                <c:pt idx="247">
                  <c:v>3.2230826703036602E-10</c:v>
                </c:pt>
                <c:pt idx="248">
                  <c:v>3.0750532555143175E-10</c:v>
                </c:pt>
                <c:pt idx="249">
                  <c:v>2.9181309541622021E-10</c:v>
                </c:pt>
                <c:pt idx="250">
                  <c:v>2.4153275125120884E-10</c:v>
                </c:pt>
                <c:pt idx="251">
                  <c:v>2.1985196272549835E-10</c:v>
                </c:pt>
                <c:pt idx="252">
                  <c:v>1.9948651427568673E-10</c:v>
                </c:pt>
                <c:pt idx="253">
                  <c:v>1.7814228353086117E-10</c:v>
                </c:pt>
                <c:pt idx="254">
                  <c:v>1.5580145868918354E-10</c:v>
                </c:pt>
                <c:pt idx="255">
                  <c:v>9.1137310466947972E-11</c:v>
                </c:pt>
                <c:pt idx="256">
                  <c:v>5.6180277823499741E-11</c:v>
                </c:pt>
                <c:pt idx="257">
                  <c:v>2.863361721935475E-11</c:v>
                </c:pt>
                <c:pt idx="258">
                  <c:v>0</c:v>
                </c:pt>
                <c:pt idx="259">
                  <c:v>-2.9724049312391046E-11</c:v>
                </c:pt>
                <c:pt idx="260">
                  <c:v>-1.089889880412755E-10</c:v>
                </c:pt>
                <c:pt idx="261">
                  <c:v>-1.5848974307161156E-10</c:v>
                </c:pt>
                <c:pt idx="262">
                  <c:v>-1.9286181347419589E-10</c:v>
                </c:pt>
                <c:pt idx="263">
                  <c:v>-2.2799110425367631E-10</c:v>
                </c:pt>
                <c:pt idx="264">
                  <c:v>-2.6382026997848109E-10</c:v>
                </c:pt>
                <c:pt idx="265">
                  <c:v>-4.5145191933187133E-10</c:v>
                </c:pt>
                <c:pt idx="266">
                  <c:v>-4.9027303955983745E-10</c:v>
                </c:pt>
                <c:pt idx="267">
                  <c:v>-5.0402407522967801E-10</c:v>
                </c:pt>
                <c:pt idx="268">
                  <c:v>-5.4362756055645681E-10</c:v>
                </c:pt>
                <c:pt idx="269">
                  <c:v>-6.6358830519560544E-10</c:v>
                </c:pt>
                <c:pt idx="270">
                  <c:v>-7.0376451919513996E-10</c:v>
                </c:pt>
                <c:pt idx="271">
                  <c:v>-7.4393853715672663E-10</c:v>
                </c:pt>
                <c:pt idx="272">
                  <c:v>-7.8405414028392875E-10</c:v>
                </c:pt>
                <c:pt idx="273">
                  <c:v>-8.2404983936512893E-10</c:v>
                </c:pt>
                <c:pt idx="274">
                  <c:v>-9.4274961463444978E-10</c:v>
                </c:pt>
                <c:pt idx="275">
                  <c:v>-9.8169209024855097E-10</c:v>
                </c:pt>
                <c:pt idx="276">
                  <c:v>-1.0202261014084432E-9</c:v>
                </c:pt>
                <c:pt idx="277">
                  <c:v>-1.0582941116867896E-9</c:v>
                </c:pt>
                <c:pt idx="278">
                  <c:v>-1.0958359494622153E-9</c:v>
                </c:pt>
                <c:pt idx="279">
                  <c:v>-1.2047321382271979E-9</c:v>
                </c:pt>
                <c:pt idx="280">
                  <c:v>-1.2395934828054274E-9</c:v>
                </c:pt>
                <c:pt idx="281">
                  <c:v>-1.2736396552757816E-9</c:v>
                </c:pt>
                <c:pt idx="282">
                  <c:v>-1.3068113624239335E-9</c:v>
                </c:pt>
                <c:pt idx="283">
                  <c:v>-1.3390523854534464E-9</c:v>
                </c:pt>
                <c:pt idx="284">
                  <c:v>-1.4296032489730754E-9</c:v>
                </c:pt>
                <c:pt idx="285">
                  <c:v>-1.4575356306546945E-9</c:v>
                </c:pt>
                <c:pt idx="286">
                  <c:v>-1.4842456933915772E-9</c:v>
                </c:pt>
                <c:pt idx="287">
                  <c:v>-1.509676339980239E-9</c:v>
                </c:pt>
                <c:pt idx="288">
                  <c:v>-1.5337682772199055E-9</c:v>
                </c:pt>
                <c:pt idx="289">
                  <c:v>-1.5942912207696659E-9</c:v>
                </c:pt>
                <c:pt idx="290">
                  <c:v>-1.6109804794550925E-9</c:v>
                </c:pt>
                <c:pt idx="291">
                  <c:v>-1.6260123682340557E-9</c:v>
                </c:pt>
                <c:pt idx="292">
                  <c:v>-1.6393304105546047E-9</c:v>
                </c:pt>
                <c:pt idx="293">
                  <c:v>-1.6288060262256276E-9</c:v>
                </c:pt>
                <c:pt idx="294">
                  <c:v>-1.6743098212257607E-9</c:v>
                </c:pt>
                <c:pt idx="295">
                  <c:v>-1.6781941054096628E-9</c:v>
                </c:pt>
                <c:pt idx="296">
                  <c:v>-1.6800196016932044E-9</c:v>
                </c:pt>
                <c:pt idx="297">
                  <c:v>-1.6797276613118297E-9</c:v>
                </c:pt>
                <c:pt idx="298">
                  <c:v>-1.6319269340140134E-9</c:v>
                </c:pt>
                <c:pt idx="299">
                  <c:v>-1.6562451410351287E-9</c:v>
                </c:pt>
                <c:pt idx="300">
                  <c:v>-1.6445088768936127E-9</c:v>
                </c:pt>
                <c:pt idx="301">
                  <c:v>-1.6303098002054235E-9</c:v>
                </c:pt>
                <c:pt idx="302">
                  <c:v>-1.6135918688177635E-9</c:v>
                </c:pt>
                <c:pt idx="303">
                  <c:v>-1.5236616223948023E-9</c:v>
                </c:pt>
                <c:pt idx="304">
                  <c:v>-1.5203829499766059E-9</c:v>
                </c:pt>
                <c:pt idx="305">
                  <c:v>-1.4902075225935521E-9</c:v>
                </c:pt>
                <c:pt idx="306">
                  <c:v>-1.4571696023614076E-9</c:v>
                </c:pt>
                <c:pt idx="307">
                  <c:v>-1.4212096716902057E-9</c:v>
                </c:pt>
                <c:pt idx="308">
                  <c:v>-1.2847131868938154E-9</c:v>
                </c:pt>
                <c:pt idx="309">
                  <c:v>-1.2470059767368024E-9</c:v>
                </c:pt>
                <c:pt idx="310">
                  <c:v>-1.1955771155670912E-9</c:v>
                </c:pt>
                <c:pt idx="311">
                  <c:v>-1.1408821713553398E-9</c:v>
                </c:pt>
                <c:pt idx="312">
                  <c:v>-1.0828629297632503E-9</c:v>
                </c:pt>
                <c:pt idx="313">
                  <c:v>-8.9578769933446739E-10</c:v>
                </c:pt>
                <c:pt idx="314">
                  <c:v>-8.1640085996062279E-10</c:v>
                </c:pt>
                <c:pt idx="315">
                  <c:v>-7.4090125339401364E-10</c:v>
                </c:pt>
                <c:pt idx="316">
                  <c:v>-6.6173240800512009E-10</c:v>
                </c:pt>
                <c:pt idx="317">
                  <c:v>-5.7883871608095487E-10</c:v>
                </c:pt>
                <c:pt idx="318">
                  <c:v>-3.3758740483505294E-10</c:v>
                </c:pt>
                <c:pt idx="319">
                  <c:v>-2.0885032833467716E-10</c:v>
                </c:pt>
                <c:pt idx="320">
                  <c:v>-1.0646353364055037E-10</c:v>
                </c:pt>
                <c:pt idx="321">
                  <c:v>-5.6476633265856169E-15</c:v>
                </c:pt>
                <c:pt idx="322">
                  <c:v>1.0720381104101923E-10</c:v>
                </c:pt>
                <c:pt idx="323">
                  <c:v>3.5636940207345921E-10</c:v>
                </c:pt>
                <c:pt idx="324">
                  <c:v>5.1048904234113519E-10</c:v>
                </c:pt>
                <c:pt idx="325">
                  <c:v>6.0498388907586666E-10</c:v>
                </c:pt>
                <c:pt idx="326">
                  <c:v>6.9696726650659083E-10</c:v>
                </c:pt>
                <c:pt idx="327">
                  <c:v>7.8645133882602938E-10</c:v>
                </c:pt>
                <c:pt idx="328">
                  <c:v>9.6110098602808589E-10</c:v>
                </c:pt>
                <c:pt idx="329">
                  <c:v>1.119592679430328E-9</c:v>
                </c:pt>
                <c:pt idx="330">
                  <c:v>1.1967301063152153E-9</c:v>
                </c:pt>
                <c:pt idx="331">
                  <c:v>1.2714294834244733E-9</c:v>
                </c:pt>
                <c:pt idx="332">
                  <c:v>1.3436999339399127E-9</c:v>
                </c:pt>
                <c:pt idx="333">
                  <c:v>1.4522706441691706E-9</c:v>
                </c:pt>
                <c:pt idx="334">
                  <c:v>1.6087070805922673E-9</c:v>
                </c:pt>
                <c:pt idx="335">
                  <c:v>1.6689905979060289E-9</c:v>
                </c:pt>
                <c:pt idx="336">
                  <c:v>1.7269073128005916E-9</c:v>
                </c:pt>
                <c:pt idx="337">
                  <c:v>1.7824680861763505E-9</c:v>
                </c:pt>
                <c:pt idx="338">
                  <c:v>1.8333181781222171E-9</c:v>
                </c:pt>
                <c:pt idx="339">
                  <c:v>1.9813503012214816E-9</c:v>
                </c:pt>
                <c:pt idx="340">
                  <c:v>2.0252816814903701E-9</c:v>
                </c:pt>
                <c:pt idx="341">
                  <c:v>2.0669188100159216E-9</c:v>
                </c:pt>
                <c:pt idx="342">
                  <c:v>2.1062716788053577E-9</c:v>
                </c:pt>
                <c:pt idx="343">
                  <c:v>2.1076884918155869E-9</c:v>
                </c:pt>
                <c:pt idx="344">
                  <c:v>2.2410403967328281E-9</c:v>
                </c:pt>
                <c:pt idx="345">
                  <c:v>2.2691231502491144E-9</c:v>
                </c:pt>
                <c:pt idx="346">
                  <c:v>2.2949833338115283E-9</c:v>
                </c:pt>
                <c:pt idx="347">
                  <c:v>2.3186296361146362E-9</c:v>
                </c:pt>
                <c:pt idx="348">
                  <c:v>2.2788230876762843E-9</c:v>
                </c:pt>
                <c:pt idx="349">
                  <c:v>2.391293684802251E-9</c:v>
                </c:pt>
                <c:pt idx="350">
                  <c:v>2.4040304529650324E-9</c:v>
                </c:pt>
                <c:pt idx="351">
                  <c:v>2.4146145952244928E-9</c:v>
                </c:pt>
                <c:pt idx="352">
                  <c:v>2.4230587101996119E-9</c:v>
                </c:pt>
                <c:pt idx="353">
                  <c:v>2.3501651688582754E-9</c:v>
                </c:pt>
                <c:pt idx="354">
                  <c:v>2.4356282208513836E-9</c:v>
                </c:pt>
                <c:pt idx="355">
                  <c:v>2.4335203417538784E-9</c:v>
                </c:pt>
                <c:pt idx="356">
                  <c:v>2.4293336907347932E-9</c:v>
                </c:pt>
                <c:pt idx="357">
                  <c:v>2.4230760876022971E-9</c:v>
                </c:pt>
                <c:pt idx="358">
                  <c:v>2.3251562377614595E-9</c:v>
                </c:pt>
                <c:pt idx="359">
                  <c:v>2.3775620602679783E-9</c:v>
                </c:pt>
                <c:pt idx="360">
                  <c:v>2.3611121753431652E-9</c:v>
                </c:pt>
                <c:pt idx="361">
                  <c:v>2.3426552002659079E-9</c:v>
                </c:pt>
                <c:pt idx="362">
                  <c:v>2.3222002581773597E-9</c:v>
                </c:pt>
                <c:pt idx="363">
                  <c:v>2.207239922750342E-9</c:v>
                </c:pt>
                <c:pt idx="364">
                  <c:v>2.2206106518822392E-9</c:v>
                </c:pt>
                <c:pt idx="365">
                  <c:v>2.1903222713851196E-9</c:v>
                </c:pt>
                <c:pt idx="366">
                  <c:v>2.1580980480919863E-9</c:v>
                </c:pt>
                <c:pt idx="367">
                  <c:v>2.1239475395838029E-9</c:v>
                </c:pt>
                <c:pt idx="368">
                  <c:v>1.9998581514218093E-9</c:v>
                </c:pt>
                <c:pt idx="369">
                  <c:v>1.9682933543911858E-9</c:v>
                </c:pt>
                <c:pt idx="370">
                  <c:v>1.9246678164251425E-9</c:v>
                </c:pt>
                <c:pt idx="371">
                  <c:v>1.8791776830262921E-9</c:v>
                </c:pt>
                <c:pt idx="372">
                  <c:v>1.8318346839407695E-9</c:v>
                </c:pt>
                <c:pt idx="373">
                  <c:v>1.7064528513642774E-9</c:v>
                </c:pt>
                <c:pt idx="374">
                  <c:v>1.6241247477335427E-9</c:v>
                </c:pt>
                <c:pt idx="375">
                  <c:v>1.5676655625798352E-9</c:v>
                </c:pt>
                <c:pt idx="376">
                  <c:v>1.5433575296881896E-9</c:v>
                </c:pt>
                <c:pt idx="377">
                  <c:v>1.4818467332318574E-9</c:v>
                </c:pt>
                <c:pt idx="378">
                  <c:v>1.4184881840558554E-9</c:v>
                </c:pt>
                <c:pt idx="379">
                  <c:v>1.2174314303922689E-9</c:v>
                </c:pt>
                <c:pt idx="380">
                  <c:v>1.1467846452669076E-9</c:v>
                </c:pt>
                <c:pt idx="381">
                  <c:v>1.0743432517238721E-9</c:v>
                </c:pt>
                <c:pt idx="382">
                  <c:v>1.0001151555264352E-9</c:v>
                </c:pt>
                <c:pt idx="383">
                  <c:v>9.2411265453081154E-10</c:v>
                </c:pt>
                <c:pt idx="384">
                  <c:v>6.8555710558929224E-10</c:v>
                </c:pt>
                <c:pt idx="385">
                  <c:v>6.0255712507574694E-10</c:v>
                </c:pt>
                <c:pt idx="386">
                  <c:v>5.1783368801694549E-10</c:v>
                </c:pt>
                <c:pt idx="387">
                  <c:v>4.3139821385358474E-10</c:v>
                </c:pt>
                <c:pt idx="388">
                  <c:v>3.4667301995866518E-10</c:v>
                </c:pt>
                <c:pt idx="389">
                  <c:v>1.2327545577831629E-10</c:v>
                </c:pt>
                <c:pt idx="390">
                  <c:v>5.9069233018631002E-11</c:v>
                </c:pt>
                <c:pt idx="391">
                  <c:v>-7.0273478605231005E-15</c:v>
                </c:pt>
                <c:pt idx="392">
                  <c:v>-6.8013287310311841E-11</c:v>
                </c:pt>
                <c:pt idx="393">
                  <c:v>-1.5846488956301036E-10</c:v>
                </c:pt>
                <c:pt idx="394">
                  <c:v>-6.7051581677918769E-10</c:v>
                </c:pt>
                <c:pt idx="395">
                  <c:v>-7.2837296633823049E-10</c:v>
                </c:pt>
                <c:pt idx="396">
                  <c:v>-9.1878856171861588E-10</c:v>
                </c:pt>
                <c:pt idx="397">
                  <c:v>-1.1267444120598288E-9</c:v>
                </c:pt>
                <c:pt idx="398">
                  <c:v>-1.3514244668401702E-9</c:v>
                </c:pt>
                <c:pt idx="399">
                  <c:v>-2.3435392756851166E-9</c:v>
                </c:pt>
                <c:pt idx="400">
                  <c:v>-2.638784842808647E-9</c:v>
                </c:pt>
                <c:pt idx="401">
                  <c:v>-2.9456654506955981E-9</c:v>
                </c:pt>
                <c:pt idx="402">
                  <c:v>-3.2633739189194132E-9</c:v>
                </c:pt>
                <c:pt idx="403">
                  <c:v>-4.1414982082058505E-9</c:v>
                </c:pt>
                <c:pt idx="404">
                  <c:v>-4.6263045568365434E-9</c:v>
                </c:pt>
                <c:pt idx="405">
                  <c:v>-4.9860211611657654E-9</c:v>
                </c:pt>
                <c:pt idx="406">
                  <c:v>-5.35171298581352E-9</c:v>
                </c:pt>
                <c:pt idx="407">
                  <c:v>-5.7225728503735793E-9</c:v>
                </c:pt>
                <c:pt idx="408">
                  <c:v>-6.6987207270556961E-9</c:v>
                </c:pt>
                <c:pt idx="409">
                  <c:v>-7.2415195579084764E-9</c:v>
                </c:pt>
                <c:pt idx="410">
                  <c:v>-7.6260928007205022E-9</c:v>
                </c:pt>
                <c:pt idx="411">
                  <c:v>-8.0109814434332774E-9</c:v>
                </c:pt>
                <c:pt idx="412">
                  <c:v>-8.3953783055931404E-9</c:v>
                </c:pt>
                <c:pt idx="413">
                  <c:v>-9.3433431204610617E-9</c:v>
                </c:pt>
                <c:pt idx="414">
                  <c:v>-9.9118843567677552E-9</c:v>
                </c:pt>
                <c:pt idx="415">
                  <c:v>-1.0281697232727939E-8</c:v>
                </c:pt>
                <c:pt idx="416">
                  <c:v>-1.0646168294755742E-8</c:v>
                </c:pt>
                <c:pt idx="417">
                  <c:v>-1.1004487755812849E-8</c:v>
                </c:pt>
                <c:pt idx="418">
                  <c:v>-1.180396121273138E-8</c:v>
                </c:pt>
                <c:pt idx="419">
                  <c:v>-1.2360092949137425E-8</c:v>
                </c:pt>
                <c:pt idx="420">
                  <c:v>-1.2675531928422828E-8</c:v>
                </c:pt>
                <c:pt idx="421">
                  <c:v>-1.2979971011063099E-8</c:v>
                </c:pt>
                <c:pt idx="422">
                  <c:v>-1.3272598672287787E-8</c:v>
                </c:pt>
                <c:pt idx="423">
                  <c:v>-1.3809169127333926E-8</c:v>
                </c:pt>
                <c:pt idx="424">
                  <c:v>-1.4308838461928671E-8</c:v>
                </c:pt>
                <c:pt idx="425">
                  <c:v>-1.4530289145796077E-8</c:v>
                </c:pt>
                <c:pt idx="426">
                  <c:v>-1.4735079243720947E-8</c:v>
                </c:pt>
                <c:pt idx="427">
                  <c:v>-1.4922397230919277E-8</c:v>
                </c:pt>
                <c:pt idx="428">
                  <c:v>-1.5087555885494102E-8</c:v>
                </c:pt>
                <c:pt idx="429">
                  <c:v>-1.5480810546507091E-8</c:v>
                </c:pt>
                <c:pt idx="430">
                  <c:v>-1.5568655060803219E-8</c:v>
                </c:pt>
                <c:pt idx="431">
                  <c:v>-1.5634179168671266E-8</c:v>
                </c:pt>
                <c:pt idx="432">
                  <c:v>-1.5676573083140679E-8</c:v>
                </c:pt>
                <c:pt idx="433">
                  <c:v>-1.53677045557066E-8</c:v>
                </c:pt>
                <c:pt idx="434">
                  <c:v>-1.5598689296752186E-8</c:v>
                </c:pt>
                <c:pt idx="435">
                  <c:v>-1.5513311504974578E-8</c:v>
                </c:pt>
                <c:pt idx="436">
                  <c:v>-1.5399951748605416E-8</c:v>
                </c:pt>
                <c:pt idx="437">
                  <c:v>-1.5257804584990937E-8</c:v>
                </c:pt>
                <c:pt idx="438">
                  <c:v>-1.4378190553042316E-8</c:v>
                </c:pt>
                <c:pt idx="439">
                  <c:v>-1.4385153937609627E-8</c:v>
                </c:pt>
                <c:pt idx="440">
                  <c:v>-1.4524409806734037E-8</c:v>
                </c:pt>
                <c:pt idx="441">
                  <c:v>-1.4667469905305097E-8</c:v>
                </c:pt>
                <c:pt idx="442">
                  <c:v>-1.4364102796093903E-8</c:v>
                </c:pt>
                <c:pt idx="443">
                  <c:v>-1.402646088166648E-8</c:v>
                </c:pt>
                <c:pt idx="444">
                  <c:v>-1.2193998777734749E-8</c:v>
                </c:pt>
                <c:pt idx="445">
                  <c:v>-1.2316631270437028E-8</c:v>
                </c:pt>
                <c:pt idx="446">
                  <c:v>-1.179522524097365E-8</c:v>
                </c:pt>
                <c:pt idx="447">
                  <c:v>-1.1234585706176858E-8</c:v>
                </c:pt>
                <c:pt idx="448">
                  <c:v>-1.0633886660116332E-8</c:v>
                </c:pt>
                <c:pt idx="449">
                  <c:v>-7.7319408018879706E-9</c:v>
                </c:pt>
                <c:pt idx="450">
                  <c:v>-7.8139663628462586E-9</c:v>
                </c:pt>
                <c:pt idx="451">
                  <c:v>-7.0005725660848839E-9</c:v>
                </c:pt>
                <c:pt idx="452">
                  <c:v>-6.1421614461210083E-9</c:v>
                </c:pt>
                <c:pt idx="453">
                  <c:v>-5.2379043324890517E-9</c:v>
                </c:pt>
                <c:pt idx="454">
                  <c:v>-1.1255049639675996E-9</c:v>
                </c:pt>
                <c:pt idx="455">
                  <c:v>-1.1458904936034742E-9</c:v>
                </c:pt>
                <c:pt idx="456">
                  <c:v>-8.8817841970012523E-15</c:v>
                </c:pt>
                <c:pt idx="457">
                  <c:v>1.2070451305135066E-9</c:v>
                </c:pt>
                <c:pt idx="458">
                  <c:v>2.4854083235936741E-9</c:v>
                </c:pt>
                <c:pt idx="459">
                  <c:v>8.2968014680773194E-9</c:v>
                </c:pt>
                <c:pt idx="460">
                  <c:v>9.920345434011324E-9</c:v>
                </c:pt>
                <c:pt idx="461">
                  <c:v>1.1610651995397347E-8</c:v>
                </c:pt>
                <c:pt idx="462">
                  <c:v>1.4820460463244381E-8</c:v>
                </c:pt>
                <c:pt idx="463">
                  <c:v>2.0554259832627087E-8</c:v>
                </c:pt>
                <c:pt idx="464">
                  <c:v>2.1037103614673924E-8</c:v>
                </c:pt>
                <c:pt idx="465">
                  <c:v>2.3112074032383134E-8</c:v>
                </c:pt>
                <c:pt idx="466">
                  <c:v>2.5248501067665075E-8</c:v>
                </c:pt>
                <c:pt idx="467">
                  <c:v>2.7445627992506161E-8</c:v>
                </c:pt>
                <c:pt idx="468">
                  <c:v>3.6082360835461551E-8</c:v>
                </c:pt>
                <c:pt idx="469">
                  <c:v>3.682598670451398E-8</c:v>
                </c:pt>
                <c:pt idx="470">
                  <c:v>3.9315249722449153E-8</c:v>
                </c:pt>
                <c:pt idx="471">
                  <c:v>4.1860666044613026E-8</c:v>
                </c:pt>
                <c:pt idx="472">
                  <c:v>4.4461478054813597E-8</c:v>
                </c:pt>
                <c:pt idx="473">
                  <c:v>5.6241905915072835E-8</c:v>
                </c:pt>
                <c:pt idx="474">
                  <c:v>5.7243353793364187E-8</c:v>
                </c:pt>
                <c:pt idx="475">
                  <c:v>5.8269946201505718E-8</c:v>
                </c:pt>
                <c:pt idx="476">
                  <c:v>6.1187218847180702E-8</c:v>
                </c:pt>
                <c:pt idx="477">
                  <c:v>6.4154581203013095E-8</c:v>
                </c:pt>
                <c:pt idx="478">
                  <c:v>7.5283965435301355E-8</c:v>
                </c:pt>
                <c:pt idx="479">
                  <c:v>7.6509781621325601E-8</c:v>
                </c:pt>
                <c:pt idx="480">
                  <c:v>7.9716231837778651E-8</c:v>
                </c:pt>
                <c:pt idx="481">
                  <c:v>8.2968224290880244E-8</c:v>
                </c:pt>
                <c:pt idx="482">
                  <c:v>8.6265004028973635E-8</c:v>
                </c:pt>
                <c:pt idx="483">
                  <c:v>9.2378986278759349E-8</c:v>
                </c:pt>
                <c:pt idx="484">
                  <c:v>9.3800503915867587E-8</c:v>
                </c:pt>
                <c:pt idx="485">
                  <c:v>1.0339416522953115E-7</c:v>
                </c:pt>
                <c:pt idx="486">
                  <c:v>1.0488743267184682E-7</c:v>
                </c:pt>
                <c:pt idx="487">
                  <c:v>1.0846552061009006E-7</c:v>
                </c:pt>
                <c:pt idx="488">
                  <c:v>1.2363224641845317E-7</c:v>
                </c:pt>
                <c:pt idx="489">
                  <c:v>1.2526870740714457E-7</c:v>
                </c:pt>
                <c:pt idx="490">
                  <c:v>1.2692610198831479E-7</c:v>
                </c:pt>
                <c:pt idx="491">
                  <c:v>1.307268801075236E-7</c:v>
                </c:pt>
                <c:pt idx="492">
                  <c:v>1.3456209270440835E-7</c:v>
                </c:pt>
                <c:pt idx="493">
                  <c:v>1.5059367643009561E-7</c:v>
                </c:pt>
                <c:pt idx="494">
                  <c:v>1.5240148432127398E-7</c:v>
                </c:pt>
                <c:pt idx="495">
                  <c:v>1.5422782062693213E-7</c:v>
                </c:pt>
                <c:pt idx="496">
                  <c:v>1.5825353522004766E-7</c:v>
                </c:pt>
                <c:pt idx="497">
                  <c:v>1.623083177971856E-7</c:v>
                </c:pt>
                <c:pt idx="498">
                  <c:v>1.7907050435880681E-7</c:v>
                </c:pt>
                <c:pt idx="499">
                  <c:v>1.8102319820911816E-7</c:v>
                </c:pt>
                <c:pt idx="500">
                  <c:v>1.8299142515881307E-7</c:v>
                </c:pt>
                <c:pt idx="501">
                  <c:v>1.8720452064923971E-7</c:v>
                </c:pt>
                <c:pt idx="502">
                  <c:v>1.9144131852807987E-7</c:v>
                </c:pt>
                <c:pt idx="503">
                  <c:v>2.0880562773338378E-7</c:v>
                </c:pt>
                <c:pt idx="504">
                  <c:v>2.1541222892392615E-7</c:v>
                </c:pt>
                <c:pt idx="505">
                  <c:v>2.1977324395132348E-7</c:v>
                </c:pt>
                <c:pt idx="506">
                  <c:v>2.2415310998638973E-7</c:v>
                </c:pt>
                <c:pt idx="507">
                  <c:v>2.3313799656766001E-7</c:v>
                </c:pt>
                <c:pt idx="508">
                  <c:v>2.4184624650754744E-7</c:v>
                </c:pt>
                <c:pt idx="509">
                  <c:v>2.463092408294741E-7</c:v>
                </c:pt>
                <c:pt idx="510">
                  <c:v>2.5078663841259083E-7</c:v>
                </c:pt>
                <c:pt idx="511">
                  <c:v>2.5527769550401933E-7</c:v>
                </c:pt>
                <c:pt idx="512">
                  <c:v>2.6444393738612928E-7</c:v>
                </c:pt>
                <c:pt idx="513">
                  <c:v>2.7336369255183922E-7</c:v>
                </c:pt>
                <c:pt idx="514">
                  <c:v>2.7791192651522873E-7</c:v>
                </c:pt>
                <c:pt idx="515">
                  <c:v>2.8246937310927658E-7</c:v>
                </c:pt>
                <c:pt idx="516">
                  <c:v>2.8703528858094185E-7</c:v>
                </c:pt>
                <c:pt idx="517">
                  <c:v>2.9634565695000128E-7</c:v>
                </c:pt>
                <c:pt idx="518">
                  <c:v>3.2862957886870773E-7</c:v>
                </c:pt>
                <c:pt idx="519">
                  <c:v>3.540825083686713E-7</c:v>
                </c:pt>
                <c:pt idx="520">
                  <c:v>3.8730611684836304E-7</c:v>
                </c:pt>
                <c:pt idx="521">
                  <c:v>4.4063388542298163E-7</c:v>
                </c:pt>
                <c:pt idx="522">
                  <c:v>4.5541524309924541E-7</c:v>
                </c:pt>
                <c:pt idx="523">
                  <c:v>4.9811236752319871E-7</c:v>
                </c:pt>
                <c:pt idx="524">
                  <c:v>5.336709508349741E-7</c:v>
                </c:pt>
                <c:pt idx="525">
                  <c:v>5.697835760656465E-7</c:v>
                </c:pt>
                <c:pt idx="526">
                  <c:v>6.0645025597074603E-7</c:v>
                </c:pt>
                <c:pt idx="527">
                  <c:v>6.4367100670759559E-7</c:v>
                </c:pt>
                <c:pt idx="528">
                  <c:v>6.814458393311542E-7</c:v>
                </c:pt>
                <c:pt idx="529">
                  <c:v>7.1977477084919292E-7</c:v>
                </c:pt>
                <c:pt idx="530">
                  <c:v>7.5865781486779849E-7</c:v>
                </c:pt>
                <c:pt idx="531">
                  <c:v>7.9809498584350585E-7</c:v>
                </c:pt>
                <c:pt idx="532">
                  <c:v>8.2920257473545738E-7</c:v>
                </c:pt>
                <c:pt idx="533">
                  <c:v>8.7863176734259696E-7</c:v>
                </c:pt>
                <c:pt idx="534">
                  <c:v>9.1973140677905057E-7</c:v>
                </c:pt>
                <c:pt idx="535">
                  <c:v>9.6138523269931678E-7</c:v>
                </c:pt>
                <c:pt idx="536">
                  <c:v>1.0035932587098076E-6</c:v>
                </c:pt>
                <c:pt idx="537">
                  <c:v>1.0463555009678459E-6</c:v>
                </c:pt>
                <c:pt idx="538">
                  <c:v>1.0896719730790847E-6</c:v>
                </c:pt>
                <c:pt idx="539">
                  <c:v>1.1335426929018518E-6</c:v>
                </c:pt>
                <c:pt idx="540">
                  <c:v>1.177967672341771E-6</c:v>
                </c:pt>
                <c:pt idx="541">
                  <c:v>1.212988957628898E-6</c:v>
                </c:pt>
                <c:pt idx="542">
                  <c:v>1.2584030002651785E-6</c:v>
                </c:pt>
                <c:pt idx="543">
                  <c:v>1.3043713195262738E-6</c:v>
                </c:pt>
                <c:pt idx="544">
                  <c:v>1.3508939312233213E-6</c:v>
                </c:pt>
                <c:pt idx="545">
                  <c:v>1.3979708485328465E-6</c:v>
                </c:pt>
                <c:pt idx="546">
                  <c:v>1.4561579074450891E-6</c:v>
                </c:pt>
                <c:pt idx="547">
                  <c:v>1.5044631515050404E-6</c:v>
                </c:pt>
                <c:pt idx="548">
                  <c:v>1.5533227827393969E-6</c:v>
                </c:pt>
                <c:pt idx="549">
                  <c:v>1.6027368156049104E-6</c:v>
                </c:pt>
                <c:pt idx="550">
                  <c:v>1.6527052671092436E-6</c:v>
                </c:pt>
                <c:pt idx="551">
                  <c:v>1.7032281542598421E-6</c:v>
                </c:pt>
                <c:pt idx="552">
                  <c:v>1.7543054932139205E-6</c:v>
                </c:pt>
                <c:pt idx="553">
                  <c:v>1.8059372984282306E-6</c:v>
                </c:pt>
                <c:pt idx="554">
                  <c:v>1.842779077776413E-6</c:v>
                </c:pt>
                <c:pt idx="555">
                  <c:v>1.8953599383308983E-6</c:v>
                </c:pt>
                <c:pt idx="556">
                  <c:v>1.948495342851686E-6</c:v>
                </c:pt>
                <c:pt idx="557">
                  <c:v>2.0021920867918652E-6</c:v>
                </c:pt>
                <c:pt idx="558">
                  <c:v>2.0564687801538639E-6</c:v>
                </c:pt>
                <c:pt idx="559">
                  <c:v>2.1113452302046198E-6</c:v>
                </c:pt>
                <c:pt idx="560">
                  <c:v>2.1668412513164981E-6</c:v>
                </c:pt>
                <c:pt idx="561">
                  <c:v>2.2229766516446148E-6</c:v>
                </c:pt>
                <c:pt idx="562">
                  <c:v>2.2797712446731566E-6</c:v>
                </c:pt>
                <c:pt idx="563">
                  <c:v>2.3329979188975447E-6</c:v>
                </c:pt>
                <c:pt idx="564">
                  <c:v>2.3911149195474275E-6</c:v>
                </c:pt>
                <c:pt idx="565">
                  <c:v>2.4499495151699031E-6</c:v>
                </c:pt>
                <c:pt idx="566">
                  <c:v>2.5095217418720766E-6</c:v>
                </c:pt>
                <c:pt idx="567">
                  <c:v>2.5922766954287677E-6</c:v>
                </c:pt>
                <c:pt idx="568">
                  <c:v>2.6536753475487479E-6</c:v>
                </c:pt>
                <c:pt idx="569">
                  <c:v>2.7158721731109989E-6</c:v>
                </c:pt>
                <c:pt idx="570">
                  <c:v>2.7788776828566696E-6</c:v>
                </c:pt>
                <c:pt idx="571">
                  <c:v>2.865249511059282E-6</c:v>
                </c:pt>
                <c:pt idx="572">
                  <c:v>2.8929695527059145E-6</c:v>
                </c:pt>
                <c:pt idx="573">
                  <c:v>2.9582277111432978E-6</c:v>
                </c:pt>
                <c:pt idx="574">
                  <c:v>3.0242951694608305E-6</c:v>
                </c:pt>
                <c:pt idx="575">
                  <c:v>3.0911719443478536E-6</c:v>
                </c:pt>
                <c:pt idx="576">
                  <c:v>3.1739065435429023E-6</c:v>
                </c:pt>
                <c:pt idx="577">
                  <c:v>3.2425775060764689E-6</c:v>
                </c:pt>
                <c:pt idx="578">
                  <c:v>3.3120578968788041E-6</c:v>
                </c:pt>
                <c:pt idx="579">
                  <c:v>3.3823477363597969E-6</c:v>
                </c:pt>
                <c:pt idx="580">
                  <c:v>3.4534470440771535E-6</c:v>
                </c:pt>
                <c:pt idx="581">
                  <c:v>3.5253558395911821E-6</c:v>
                </c:pt>
                <c:pt idx="582">
                  <c:v>3.5980741424600227E-6</c:v>
                </c:pt>
                <c:pt idx="583">
                  <c:v>3.6716019730926967E-6</c:v>
                </c:pt>
                <c:pt idx="584">
                  <c:v>3.7294853824977083E-6</c:v>
                </c:pt>
                <c:pt idx="585">
                  <c:v>3.8210862967351551E-6</c:v>
                </c:pt>
                <c:pt idx="586">
                  <c:v>3.8970428288633875E-6</c:v>
                </c:pt>
                <c:pt idx="587">
                  <c:v>3.9738089678406294E-6</c:v>
                </c:pt>
                <c:pt idx="588">
                  <c:v>4.0513847332263216E-6</c:v>
                </c:pt>
                <c:pt idx="589">
                  <c:v>4.129770144579905E-6</c:v>
                </c:pt>
                <c:pt idx="590">
                  <c:v>4.2089652223095339E-6</c:v>
                </c:pt>
                <c:pt idx="591">
                  <c:v>4.2889699859746493E-6</c:v>
                </c:pt>
                <c:pt idx="592">
                  <c:v>4.3697844559842727E-6</c:v>
                </c:pt>
                <c:pt idx="593">
                  <c:v>4.4333690450630396E-6</c:v>
                </c:pt>
                <c:pt idx="594">
                  <c:v>4.5156264933884915E-6</c:v>
                </c:pt>
                <c:pt idx="595">
                  <c:v>4.5986936421521518E-6</c:v>
                </c:pt>
                <c:pt idx="596">
                  <c:v>4.6825705124365485E-6</c:v>
                </c:pt>
                <c:pt idx="597">
                  <c:v>4.78600309256191E-6</c:v>
                </c:pt>
                <c:pt idx="598">
                  <c:v>4.8716762181769818E-6</c:v>
                </c:pt>
                <c:pt idx="599">
                  <c:v>4.958159187048311E-6</c:v>
                </c:pt>
                <c:pt idx="600">
                  <c:v>5.0454520229867121E-6</c:v>
                </c:pt>
                <c:pt idx="601">
                  <c:v>5.133554744700744E-6</c:v>
                </c:pt>
                <c:pt idx="602">
                  <c:v>5.2224673717485466E-6</c:v>
                </c:pt>
                <c:pt idx="603">
                  <c:v>5.3121899262409053E-6</c:v>
                </c:pt>
                <c:pt idx="604">
                  <c:v>5.4027224251850491E-6</c:v>
                </c:pt>
                <c:pt idx="605">
                  <c:v>5.4940648915422115E-6</c:v>
                </c:pt>
                <c:pt idx="606">
                  <c:v>5.5591097334328765E-6</c:v>
                </c:pt>
                <c:pt idx="607">
                  <c:v>5.6518356874590836E-6</c:v>
                </c:pt>
                <c:pt idx="608">
                  <c:v>5.7453715553990037E-6</c:v>
                </c:pt>
                <c:pt idx="609">
                  <c:v>5.839709376509461E-6</c:v>
                </c:pt>
                <c:pt idx="610">
                  <c:v>5.9617928975393662E-6</c:v>
                </c:pt>
                <c:pt idx="611">
                  <c:v>6.079032189280735E-6</c:v>
                </c:pt>
                <c:pt idx="612">
                  <c:v>6.175929651641883E-6</c:v>
                </c:pt>
                <c:pt idx="613">
                  <c:v>6.2806358566099875E-6</c:v>
                </c:pt>
                <c:pt idx="614">
                  <c:v>6.3716714647304128E-6</c:v>
                </c:pt>
                <c:pt idx="615">
                  <c:v>6.4704520150631398E-6</c:v>
                </c:pt>
                <c:pt idx="616">
                  <c:v>6.5697964571858995E-6</c:v>
                </c:pt>
                <c:pt idx="617">
                  <c:v>6.6696728878283019E-6</c:v>
                </c:pt>
                <c:pt idx="618">
                  <c:v>6.770049398448566E-6</c:v>
                </c:pt>
                <c:pt idx="619">
                  <c:v>6.8782438040859532E-6</c:v>
                </c:pt>
                <c:pt idx="620">
                  <c:v>6.9795546776890358E-6</c:v>
                </c:pt>
                <c:pt idx="621">
                  <c:v>7.0812717507143068E-6</c:v>
                </c:pt>
                <c:pt idx="622">
                  <c:v>7.1833842126786153E-6</c:v>
                </c:pt>
                <c:pt idx="623">
                  <c:v>7.2784227893047532E-6</c:v>
                </c:pt>
                <c:pt idx="624">
                  <c:v>7.3812959234917548E-6</c:v>
                </c:pt>
                <c:pt idx="625">
                  <c:v>7.4845643247946694E-6</c:v>
                </c:pt>
                <c:pt idx="626">
                  <c:v>7.6179187959964437E-6</c:v>
                </c:pt>
                <c:pt idx="627">
                  <c:v>7.6922869577354669E-6</c:v>
                </c:pt>
                <c:pt idx="628">
                  <c:v>7.8043599869583556E-6</c:v>
                </c:pt>
                <c:pt idx="629">
                  <c:v>7.9092395154985347E-6</c:v>
                </c:pt>
                <c:pt idx="630">
                  <c:v>8.0145143678124302E-6</c:v>
                </c:pt>
                <c:pt idx="631">
                  <c:v>8.1201845508506454E-6</c:v>
                </c:pt>
                <c:pt idx="632">
                  <c:v>8.2262500706959882E-6</c:v>
                </c:pt>
                <c:pt idx="633">
                  <c:v>8.3327109360368211E-6</c:v>
                </c:pt>
                <c:pt idx="634">
                  <c:v>8.4395671529555183E-6</c:v>
                </c:pt>
                <c:pt idx="635">
                  <c:v>8.5468187275335866E-6</c:v>
                </c:pt>
                <c:pt idx="636">
                  <c:v>8.6544656667216294E-6</c:v>
                </c:pt>
                <c:pt idx="637">
                  <c:v>8.7625079792097438E-6</c:v>
                </c:pt>
                <c:pt idx="638">
                  <c:v>8.870945671079003E-6</c:v>
                </c:pt>
                <c:pt idx="639">
                  <c:v>8.9797787484122149E-6</c:v>
                </c:pt>
                <c:pt idx="640">
                  <c:v>9.0890072190286456E-6</c:v>
                </c:pt>
                <c:pt idx="641">
                  <c:v>9.1986310890093681E-6</c:v>
                </c:pt>
                <c:pt idx="642">
                  <c:v>9.3086503653080216E-6</c:v>
                </c:pt>
                <c:pt idx="643">
                  <c:v>9.4190650548730409E-6</c:v>
                </c:pt>
                <c:pt idx="644">
                  <c:v>9.5298751655254268E-6</c:v>
                </c:pt>
                <c:pt idx="645">
                  <c:v>9.6329491065180739E-6</c:v>
                </c:pt>
                <c:pt idx="646">
                  <c:v>9.7445197107014561E-6</c:v>
                </c:pt>
                <c:pt idx="647">
                  <c:v>9.856485731332687E-6</c:v>
                </c:pt>
                <c:pt idx="648">
                  <c:v>9.9688471789519464E-6</c:v>
                </c:pt>
                <c:pt idx="649">
                  <c:v>1.0089857256657606E-5</c:v>
                </c:pt>
                <c:pt idx="650">
                  <c:v>1.0203040030245039E-5</c:v>
                </c:pt>
                <c:pt idx="651">
                  <c:v>1.0316618271839773E-5</c:v>
                </c:pt>
                <c:pt idx="652">
                  <c:v>1.0430591986653782E-5</c:v>
                </c:pt>
                <c:pt idx="653">
                  <c:v>1.0544961182507202E-5</c:v>
                </c:pt>
                <c:pt idx="654">
                  <c:v>1.0659725864612009E-5</c:v>
                </c:pt>
                <c:pt idx="655">
                  <c:v>1.0774886042527396E-5</c:v>
                </c:pt>
                <c:pt idx="656">
                  <c:v>1.089044172059711E-5</c:v>
                </c:pt>
                <c:pt idx="657">
                  <c:v>1.1006392904903961E-5</c:v>
                </c:pt>
                <c:pt idx="658">
                  <c:v>1.1114211430745743E-5</c:v>
                </c:pt>
                <c:pt idx="659">
                  <c:v>1.1230922980181961E-5</c:v>
                </c:pt>
                <c:pt idx="660">
                  <c:v>1.1348030430072091E-5</c:v>
                </c:pt>
                <c:pt idx="661">
                  <c:v>1.1465547304545867E-5</c:v>
                </c:pt>
                <c:pt idx="662">
                  <c:v>1.160039133323628E-5</c:v>
                </c:pt>
                <c:pt idx="663">
                  <c:v>1.1718885498925025E-5</c:v>
                </c:pt>
                <c:pt idx="664">
                  <c:v>1.1837883321509472E-5</c:v>
                </c:pt>
                <c:pt idx="665">
                  <c:v>1.1957415091486297E-5</c:v>
                </c:pt>
                <c:pt idx="666">
                  <c:v>1.2077511094079479E-5</c:v>
                </c:pt>
                <c:pt idx="667">
                  <c:v>1.2189296496600832E-5</c:v>
                </c:pt>
                <c:pt idx="668">
                  <c:v>1.2310556917860538E-5</c:v>
                </c:pt>
                <c:pt idx="669">
                  <c:v>1.2432470931855732E-5</c:v>
                </c:pt>
                <c:pt idx="670">
                  <c:v>1.2555069171860112E-5</c:v>
                </c:pt>
                <c:pt idx="671">
                  <c:v>1.2696653305243645E-5</c:v>
                </c:pt>
                <c:pt idx="672">
                  <c:v>1.2820829924665642E-5</c:v>
                </c:pt>
                <c:pt idx="673">
                  <c:v>1.2945782109786107E-5</c:v>
                </c:pt>
                <c:pt idx="674">
                  <c:v>1.3071523262927695E-5</c:v>
                </c:pt>
                <c:pt idx="675">
                  <c:v>1.3188678661707476E-5</c:v>
                </c:pt>
                <c:pt idx="676">
                  <c:v>1.3315939300657074E-5</c:v>
                </c:pt>
                <c:pt idx="677">
                  <c:v>1.3480720069027584E-5</c:v>
                </c:pt>
                <c:pt idx="678">
                  <c:v>1.360978510461016E-5</c:v>
                </c:pt>
                <c:pt idx="679">
                  <c:v>1.3749269254430783E-5</c:v>
                </c:pt>
                <c:pt idx="680">
                  <c:v>1.3879972747676307E-5</c:v>
                </c:pt>
                <c:pt idx="681">
                  <c:v>1.4011465806726929E-5</c:v>
                </c:pt>
                <c:pt idx="682">
                  <c:v>1.4143748461121521E-5</c:v>
                </c:pt>
                <c:pt idx="683">
                  <c:v>1.4276820741274121E-5</c:v>
                </c:pt>
                <c:pt idx="684">
                  <c:v>1.4410682674116312E-5</c:v>
                </c:pt>
                <c:pt idx="685">
                  <c:v>1.4545334290060399E-5</c:v>
                </c:pt>
                <c:pt idx="686">
                  <c:v>1.4680775617778759E-5</c:v>
                </c:pt>
                <c:pt idx="687">
                  <c:v>1.4817006687681961E-5</c:v>
                </c:pt>
                <c:pt idx="688">
                  <c:v>1.4954027527573285E-5</c:v>
                </c:pt>
                <c:pt idx="689">
                  <c:v>1.5091838168733267E-5</c:v>
                </c:pt>
                <c:pt idx="690">
                  <c:v>1.5230438639833414E-5</c:v>
                </c:pt>
                <c:pt idx="691">
                  <c:v>1.5369828971285165E-5</c:v>
                </c:pt>
                <c:pt idx="692">
                  <c:v>1.5510009194366452E-5</c:v>
                </c:pt>
                <c:pt idx="693">
                  <c:v>1.5650979336013192E-5</c:v>
                </c:pt>
                <c:pt idx="694">
                  <c:v>1.5792739429242378E-5</c:v>
                </c:pt>
                <c:pt idx="695">
                  <c:v>1.593528950446458E-5</c:v>
                </c:pt>
                <c:pt idx="696">
                  <c:v>1.607862959122127E-5</c:v>
                </c:pt>
                <c:pt idx="697">
                  <c:v>1.621205293703739E-5</c:v>
                </c:pt>
                <c:pt idx="698">
                  <c:v>1.6356912883493981E-5</c:v>
                </c:pt>
                <c:pt idx="699">
                  <c:v>1.6502562890713043E-5</c:v>
                </c:pt>
                <c:pt idx="700">
                  <c:v>1.6649002984171594E-5</c:v>
                </c:pt>
                <c:pt idx="701">
                  <c:v>1.6840061227590443E-5</c:v>
                </c:pt>
                <c:pt idx="702">
                  <c:v>1.6955262084773076E-5</c:v>
                </c:pt>
                <c:pt idx="703">
                  <c:v>1.7104133119403946E-5</c:v>
                </c:pt>
                <c:pt idx="704">
                  <c:v>1.7253794414934069E-5</c:v>
                </c:pt>
                <c:pt idx="705">
                  <c:v>1.740424600264398E-5</c:v>
                </c:pt>
                <c:pt idx="706">
                  <c:v>1.7555487914681575E-5</c:v>
                </c:pt>
                <c:pt idx="707">
                  <c:v>1.7707520180589194E-5</c:v>
                </c:pt>
                <c:pt idx="708">
                  <c:v>1.7860342835988516E-5</c:v>
                </c:pt>
                <c:pt idx="709">
                  <c:v>1.801395591216181E-5</c:v>
                </c:pt>
                <c:pt idx="710">
                  <c:v>1.814537788380477E-5</c:v>
                </c:pt>
                <c:pt idx="711">
                  <c:v>1.8300450143726721E-5</c:v>
                </c:pt>
                <c:pt idx="712">
                  <c:v>1.8456312639081318E-5</c:v>
                </c:pt>
                <c:pt idx="713">
                  <c:v>1.8612949361340725E-5</c:v>
                </c:pt>
                <c:pt idx="714">
                  <c:v>1.8770316369653983E-5</c:v>
                </c:pt>
                <c:pt idx="715">
                  <c:v>1.892836687122923E-5</c:v>
                </c:pt>
                <c:pt idx="716">
                  <c:v>1.9087054070610066E-5</c:v>
                </c:pt>
                <c:pt idx="717">
                  <c:v>1.9246331170563735E-5</c:v>
                </c:pt>
                <c:pt idx="718">
                  <c:v>1.9406151365863877E-5</c:v>
                </c:pt>
                <c:pt idx="719">
                  <c:v>1.9554578686186395E-5</c:v>
                </c:pt>
                <c:pt idx="720">
                  <c:v>1.9715319591715949E-5</c:v>
                </c:pt>
                <c:pt idx="721">
                  <c:v>1.9876465529657626E-5</c:v>
                </c:pt>
                <c:pt idx="722">
                  <c:v>2.0037969159902164E-5</c:v>
                </c:pt>
                <c:pt idx="723">
                  <c:v>2.0235721042294839E-5</c:v>
                </c:pt>
                <c:pt idx="724">
                  <c:v>2.039785421092434E-5</c:v>
                </c:pt>
                <c:pt idx="725">
                  <c:v>2.0560202826345325E-5</c:v>
                </c:pt>
                <c:pt idx="726">
                  <c:v>2.0722741528843465E-5</c:v>
                </c:pt>
                <c:pt idx="727">
                  <c:v>2.0873413401250977E-5</c:v>
                </c:pt>
                <c:pt idx="728">
                  <c:v>2.1036310871708902E-5</c:v>
                </c:pt>
                <c:pt idx="729">
                  <c:v>2.1199396957004117E-5</c:v>
                </c:pt>
                <c:pt idx="730">
                  <c:v>2.13626716518674E-5</c:v>
                </c:pt>
                <c:pt idx="731">
                  <c:v>2.1526134948392749E-5</c:v>
                </c:pt>
                <c:pt idx="732">
                  <c:v>2.1701935295782501E-5</c:v>
                </c:pt>
                <c:pt idx="733">
                  <c:v>2.18657944602808E-5</c:v>
                </c:pt>
                <c:pt idx="734">
                  <c:v>2.2029842239120259E-5</c:v>
                </c:pt>
                <c:pt idx="735">
                  <c:v>2.2194078624480744E-5</c:v>
                </c:pt>
                <c:pt idx="736">
                  <c:v>2.2358503611150278E-5</c:v>
                </c:pt>
                <c:pt idx="737">
                  <c:v>2.2523117193046054E-5</c:v>
                </c:pt>
                <c:pt idx="738">
                  <c:v>2.2687919363217901E-5</c:v>
                </c:pt>
                <c:pt idx="739">
                  <c:v>2.2852910116452109E-5</c:v>
                </c:pt>
                <c:pt idx="740">
                  <c:v>2.3018089445795906E-5</c:v>
                </c:pt>
                <c:pt idx="741">
                  <c:v>2.3183457345169953E-5</c:v>
                </c:pt>
                <c:pt idx="742">
                  <c:v>2.3349013807622346E-5</c:v>
                </c:pt>
                <c:pt idx="743">
                  <c:v>2.3514758827940241E-5</c:v>
                </c:pt>
                <c:pt idx="744">
                  <c:v>2.3680692400039963E-5</c:v>
                </c:pt>
                <c:pt idx="745">
                  <c:v>2.384681451436492E-5</c:v>
                </c:pt>
                <c:pt idx="746">
                  <c:v>2.4013125170046883E-5</c:v>
                </c:pt>
                <c:pt idx="747">
                  <c:v>2.4179624354921103E-5</c:v>
                </c:pt>
                <c:pt idx="748">
                  <c:v>2.4346312066381159E-5</c:v>
                </c:pt>
                <c:pt idx="749">
                  <c:v>2.4500718523013006E-5</c:v>
                </c:pt>
                <c:pt idx="750">
                  <c:v>2.4667764117951123E-5</c:v>
                </c:pt>
                <c:pt idx="751">
                  <c:v>2.4834998190695519E-5</c:v>
                </c:pt>
                <c:pt idx="752">
                  <c:v>2.5002420735973502E-5</c:v>
                </c:pt>
                <c:pt idx="753">
                  <c:v>2.5182578275705428E-5</c:v>
                </c:pt>
                <c:pt idx="754">
                  <c:v>2.5350397002446914E-5</c:v>
                </c:pt>
                <c:pt idx="755">
                  <c:v>2.5518404208854303E-5</c:v>
                </c:pt>
                <c:pt idx="756">
                  <c:v>2.5686599887109196E-5</c:v>
                </c:pt>
                <c:pt idx="757">
                  <c:v>2.585498403286611E-5</c:v>
                </c:pt>
                <c:pt idx="758">
                  <c:v>2.6023556637435816E-5</c:v>
                </c:pt>
                <c:pt idx="759">
                  <c:v>2.6192317693870745E-5</c:v>
                </c:pt>
                <c:pt idx="760">
                  <c:v>2.6361267198692778E-5</c:v>
                </c:pt>
                <c:pt idx="761">
                  <c:v>2.6530405139736299E-5</c:v>
                </c:pt>
                <c:pt idx="762">
                  <c:v>2.6674292096906527E-5</c:v>
                </c:pt>
                <c:pt idx="763">
                  <c:v>2.684376791517451E-5</c:v>
                </c:pt>
                <c:pt idx="764">
                  <c:v>2.7013432065459142E-5</c:v>
                </c:pt>
                <c:pt idx="765">
                  <c:v>2.7183281484433053E-5</c:v>
                </c:pt>
                <c:pt idx="766">
                  <c:v>2.735330778236289E-5</c:v>
                </c:pt>
                <c:pt idx="767">
                  <c:v>2.7523502032167357E-5</c:v>
                </c:pt>
                <c:pt idx="768">
                  <c:v>2.7693855304988801E-5</c:v>
                </c:pt>
                <c:pt idx="769">
                  <c:v>2.7864358669305034E-5</c:v>
                </c:pt>
                <c:pt idx="770">
                  <c:v>2.8035003195370223E-5</c:v>
                </c:pt>
                <c:pt idx="771">
                  <c:v>2.8192914255736889E-5</c:v>
                </c:pt>
                <c:pt idx="772">
                  <c:v>2.8363801505257996E-5</c:v>
                </c:pt>
                <c:pt idx="773">
                  <c:v>2.8534803563613417E-5</c:v>
                </c:pt>
                <c:pt idx="774">
                  <c:v>2.870591140072612E-5</c:v>
                </c:pt>
                <c:pt idx="775">
                  <c:v>2.8915864548001782E-5</c:v>
                </c:pt>
                <c:pt idx="776">
                  <c:v>2.9087191919421884E-5</c:v>
                </c:pt>
                <c:pt idx="777">
                  <c:v>2.925859800613842E-5</c:v>
                </c:pt>
                <c:pt idx="778">
                  <c:v>2.9430077971147328E-5</c:v>
                </c:pt>
                <c:pt idx="779">
                  <c:v>2.9588667196378537E-5</c:v>
                </c:pt>
                <c:pt idx="780">
                  <c:v>2.9760282626816251E-5</c:v>
                </c:pt>
                <c:pt idx="781">
                  <c:v>2.9931971623901529E-5</c:v>
                </c:pt>
                <c:pt idx="782">
                  <c:v>3.0103734178851468E-5</c:v>
                </c:pt>
                <c:pt idx="783">
                  <c:v>3.0275570287268544E-5</c:v>
                </c:pt>
                <c:pt idx="784">
                  <c:v>3.0460503183260199E-5</c:v>
                </c:pt>
                <c:pt idx="785">
                  <c:v>3.063249823537402E-5</c:v>
                </c:pt>
                <c:pt idx="786">
                  <c:v>3.0804566848645007E-5</c:v>
                </c:pt>
                <c:pt idx="787">
                  <c:v>3.0976709016992954E-5</c:v>
                </c:pt>
                <c:pt idx="788">
                  <c:v>3.1148924734328981E-5</c:v>
                </c:pt>
                <c:pt idx="789">
                  <c:v>3.1321213996318015E-5</c:v>
                </c:pt>
                <c:pt idx="790">
                  <c:v>3.1493576796003814E-5</c:v>
                </c:pt>
                <c:pt idx="791">
                  <c:v>3.1666013127302703E-5</c:v>
                </c:pt>
                <c:pt idx="792">
                  <c:v>3.1838522985876139E-5</c:v>
                </c:pt>
                <c:pt idx="793">
                  <c:v>3.201110636476788E-5</c:v>
                </c:pt>
                <c:pt idx="794">
                  <c:v>3.2183763257897721E-5</c:v>
                </c:pt>
                <c:pt idx="795">
                  <c:v>3.2356493660923649E-5</c:v>
                </c:pt>
                <c:pt idx="796">
                  <c:v>3.2529297566022061E-5</c:v>
                </c:pt>
                <c:pt idx="797">
                  <c:v>3.2702174969718306E-5</c:v>
                </c:pt>
                <c:pt idx="798">
                  <c:v>3.2875125864193985E-5</c:v>
                </c:pt>
                <c:pt idx="799">
                  <c:v>3.304815024423452E-5</c:v>
                </c:pt>
                <c:pt idx="800">
                  <c:v>3.3221248105496162E-5</c:v>
                </c:pt>
                <c:pt idx="801">
                  <c:v>3.3381191420715078E-5</c:v>
                </c:pt>
                <c:pt idx="802">
                  <c:v>3.3554423963751134E-5</c:v>
                </c:pt>
                <c:pt idx="803">
                  <c:v>3.3727729945184914E-5</c:v>
                </c:pt>
                <c:pt idx="804">
                  <c:v>3.3901109361503604E-5</c:v>
                </c:pt>
                <c:pt idx="805">
                  <c:v>3.4074562203920827E-5</c:v>
                </c:pt>
                <c:pt idx="806">
                  <c:v>3.4261378017262298E-5</c:v>
                </c:pt>
                <c:pt idx="807">
                  <c:v>3.4434990073297506E-5</c:v>
                </c:pt>
                <c:pt idx="808">
                  <c:v>3.4608675562765659E-5</c:v>
                </c:pt>
                <c:pt idx="809">
                  <c:v>3.478243447871919E-5</c:v>
                </c:pt>
                <c:pt idx="810">
                  <c:v>3.495626681506922E-5</c:v>
                </c:pt>
                <c:pt idx="811">
                  <c:v>3.5130172568344567E-5</c:v>
                </c:pt>
                <c:pt idx="812">
                  <c:v>3.5304151730725097E-5</c:v>
                </c:pt>
                <c:pt idx="813">
                  <c:v>3.5478204295261509E-5</c:v>
                </c:pt>
                <c:pt idx="814">
                  <c:v>3.5625553429952106E-5</c:v>
                </c:pt>
                <c:pt idx="815">
                  <c:v>3.5799727672092274E-5</c:v>
                </c:pt>
                <c:pt idx="816">
                  <c:v>3.5973974590319813E-5</c:v>
                </c:pt>
                <c:pt idx="817">
                  <c:v>3.6148235556865416E-5</c:v>
                </c:pt>
                <c:pt idx="818">
                  <c:v>3.6322349834527756E-5</c:v>
                </c:pt>
                <c:pt idx="819">
                  <c:v>3.6496146282871678E-5</c:v>
                </c:pt>
                <c:pt idx="820">
                  <c:v>3.6669453754356596E-5</c:v>
                </c:pt>
                <c:pt idx="821">
                  <c:v>3.6842101093448321E-5</c:v>
                </c:pt>
                <c:pt idx="822">
                  <c:v>3.7013917136619057E-5</c:v>
                </c:pt>
                <c:pt idx="823">
                  <c:v>3.7171750721083294E-5</c:v>
                </c:pt>
                <c:pt idx="824">
                  <c:v>3.7341510465322553E-5</c:v>
                </c:pt>
                <c:pt idx="825">
                  <c:v>3.7509934206791593E-5</c:v>
                </c:pt>
                <c:pt idx="826">
                  <c:v>3.7676848837224844E-5</c:v>
                </c:pt>
                <c:pt idx="827">
                  <c:v>3.7879407261288273E-5</c:v>
                </c:pt>
                <c:pt idx="828">
                  <c:v>3.8042353305772075E-5</c:v>
                </c:pt>
                <c:pt idx="829">
                  <c:v>3.8203269639075499E-5</c:v>
                </c:pt>
                <c:pt idx="830">
                  <c:v>3.8362063516253139E-5</c:v>
                </c:pt>
                <c:pt idx="831">
                  <c:v>3.8518729651968592E-5</c:v>
                </c:pt>
                <c:pt idx="832">
                  <c:v>3.8661563106990454E-5</c:v>
                </c:pt>
                <c:pt idx="833">
                  <c:v>3.8814118741925877E-5</c:v>
                </c:pt>
                <c:pt idx="834">
                  <c:v>3.8964546489548765E-5</c:v>
                </c:pt>
                <c:pt idx="835">
                  <c:v>3.9112846276063984E-5</c:v>
                </c:pt>
                <c:pt idx="836">
                  <c:v>3.9270141622874122E-5</c:v>
                </c:pt>
                <c:pt idx="837">
                  <c:v>3.9414039764103237E-5</c:v>
                </c:pt>
                <c:pt idx="838">
                  <c:v>3.9555809656451404E-5</c:v>
                </c:pt>
                <c:pt idx="839">
                  <c:v>3.969545123040652E-5</c:v>
                </c:pt>
                <c:pt idx="840">
                  <c:v>3.9832964417332514E-5</c:v>
                </c:pt>
                <c:pt idx="841">
                  <c:v>3.9968349149452007E-5</c:v>
                </c:pt>
                <c:pt idx="842">
                  <c:v>4.0101605362472675E-5</c:v>
                </c:pt>
                <c:pt idx="843">
                  <c:v>4.0232732992096995E-5</c:v>
                </c:pt>
                <c:pt idx="844">
                  <c:v>4.0361731972290982E-5</c:v>
                </c:pt>
                <c:pt idx="845">
                  <c:v>4.0488602241364399E-5</c:v>
                </c:pt>
                <c:pt idx="846">
                  <c:v>4.0613343735019722E-5</c:v>
                </c:pt>
                <c:pt idx="847">
                  <c:v>4.0735956395044834E-5</c:v>
                </c:pt>
                <c:pt idx="848">
                  <c:v>4.0856440158880403E-5</c:v>
                </c:pt>
                <c:pt idx="849">
                  <c:v>4.0974794968312578E-5</c:v>
                </c:pt>
                <c:pt idx="850">
                  <c:v>4.1091020764254943E-5</c:v>
                </c:pt>
                <c:pt idx="851">
                  <c:v>4.1205117491973503E-5</c:v>
                </c:pt>
                <c:pt idx="852">
                  <c:v>4.1317085091512745E-5</c:v>
                </c:pt>
                <c:pt idx="853">
                  <c:v>4.1418284850176096E-5</c:v>
                </c:pt>
                <c:pt idx="854">
                  <c:v>4.1526140977722614E-5</c:v>
                </c:pt>
                <c:pt idx="855">
                  <c:v>4.1631867904717151E-5</c:v>
                </c:pt>
                <c:pt idx="856">
                  <c:v>4.1735465579331374E-5</c:v>
                </c:pt>
                <c:pt idx="857">
                  <c:v>4.1836933950618188E-5</c:v>
                </c:pt>
                <c:pt idx="858">
                  <c:v>4.1944176008097342E-5</c:v>
                </c:pt>
                <c:pt idx="859">
                  <c:v>4.2041238229836506E-5</c:v>
                </c:pt>
                <c:pt idx="860">
                  <c:v>4.2136170908075796E-5</c:v>
                </c:pt>
                <c:pt idx="861">
                  <c:v>4.2228973998506905E-5</c:v>
                </c:pt>
                <c:pt idx="862">
                  <c:v>4.2319647453338202E-5</c:v>
                </c:pt>
                <c:pt idx="863">
                  <c:v>4.2408191225652356E-5</c:v>
                </c:pt>
                <c:pt idx="864">
                  <c:v>4.2494605272004951E-5</c:v>
                </c:pt>
                <c:pt idx="865">
                  <c:v>4.2578889548955043E-5</c:v>
                </c:pt>
                <c:pt idx="866">
                  <c:v>4.2654322734968567E-5</c:v>
                </c:pt>
                <c:pt idx="867">
                  <c:v>4.2734495486923194E-5</c:v>
                </c:pt>
                <c:pt idx="868">
                  <c:v>4.2812538597357397E-5</c:v>
                </c:pt>
                <c:pt idx="869">
                  <c:v>4.2888532832439236E-5</c:v>
                </c:pt>
                <c:pt idx="870">
                  <c:v>4.2967022207740513E-5</c:v>
                </c:pt>
                <c:pt idx="871">
                  <c:v>4.3045881968356223E-5</c:v>
                </c:pt>
                <c:pt idx="872">
                  <c:v>4.3117455857151141E-5</c:v>
                </c:pt>
                <c:pt idx="873">
                  <c:v>4.3188299990348095E-5</c:v>
                </c:pt>
                <c:pt idx="874">
                  <c:v>4.3258741072764798E-5</c:v>
                </c:pt>
                <c:pt idx="875">
                  <c:v>4.3322733485950948E-5</c:v>
                </c:pt>
                <c:pt idx="876">
                  <c:v>4.3393243302602968E-5</c:v>
                </c:pt>
                <c:pt idx="877">
                  <c:v>4.346431308199783E-5</c:v>
                </c:pt>
                <c:pt idx="878">
                  <c:v>4.3536273172328777E-5</c:v>
                </c:pt>
                <c:pt idx="879">
                  <c:v>4.363707113695138E-5</c:v>
                </c:pt>
                <c:pt idx="880">
                  <c:v>4.3712411994760794E-5</c:v>
                </c:pt>
                <c:pt idx="881">
                  <c:v>4.3789643390506477E-5</c:v>
                </c:pt>
                <c:pt idx="882">
                  <c:v>4.3868973325467825E-5</c:v>
                </c:pt>
                <c:pt idx="883">
                  <c:v>4.3975058804050088E-5</c:v>
                </c:pt>
                <c:pt idx="884">
                  <c:v>4.401093212594645E-5</c:v>
                </c:pt>
                <c:pt idx="885">
                  <c:v>4.4096149097887227E-5</c:v>
                </c:pt>
                <c:pt idx="886">
                  <c:v>4.4183483674379784E-5</c:v>
                </c:pt>
                <c:pt idx="887">
                  <c:v>4.4272935887929368E-5</c:v>
                </c:pt>
                <c:pt idx="888">
                  <c:v>4.4412757245784057E-5</c:v>
                </c:pt>
                <c:pt idx="889">
                  <c:v>4.4507508327547643E-5</c:v>
                </c:pt>
                <c:pt idx="890">
                  <c:v>4.460437726563557E-5</c:v>
                </c:pt>
                <c:pt idx="891">
                  <c:v>4.4703364098279408E-5</c:v>
                </c:pt>
                <c:pt idx="892">
                  <c:v>4.48044688619708E-5</c:v>
                </c:pt>
                <c:pt idx="893">
                  <c:v>4.490769159580868E-5</c:v>
                </c:pt>
                <c:pt idx="894">
                  <c:v>4.5013032338026351E-5</c:v>
                </c:pt>
                <c:pt idx="895">
                  <c:v>4.512049112858664E-5</c:v>
                </c:pt>
                <c:pt idx="896">
                  <c:v>4.5230068009199237E-5</c:v>
                </c:pt>
                <c:pt idx="897">
                  <c:v>4.5341763018093978E-5</c:v>
                </c:pt>
                <c:pt idx="898">
                  <c:v>4.5455576199580905E-5</c:v>
                </c:pt>
                <c:pt idx="899">
                  <c:v>4.557150759276242E-5</c:v>
                </c:pt>
                <c:pt idx="900">
                  <c:v>4.5689557241950299E-5</c:v>
                </c:pt>
                <c:pt idx="901">
                  <c:v>4.5809725190585487E-5</c:v>
                </c:pt>
                <c:pt idx="902">
                  <c:v>4.5932011482110666E-5</c:v>
                </c:pt>
                <c:pt idx="903">
                  <c:v>4.6056416160844549E-5</c:v>
                </c:pt>
                <c:pt idx="904">
                  <c:v>4.6182939271962806E-5</c:v>
                </c:pt>
                <c:pt idx="905">
                  <c:v>4.6300558219062107E-5</c:v>
                </c:pt>
                <c:pt idx="906">
                  <c:v>4.643116072106275E-5</c:v>
                </c:pt>
                <c:pt idx="907">
                  <c:v>4.6563881690222034E-5</c:v>
                </c:pt>
                <c:pt idx="908">
                  <c:v>4.6698721169583651E-5</c:v>
                </c:pt>
                <c:pt idx="909">
                  <c:v>4.6847332934658176E-5</c:v>
                </c:pt>
                <c:pt idx="910">
                  <c:v>4.698656762191708E-5</c:v>
                </c:pt>
                <c:pt idx="911">
                  <c:v>4.7127921074337567E-5</c:v>
                </c:pt>
                <c:pt idx="912">
                  <c:v>4.727139334057863E-5</c:v>
                </c:pt>
                <c:pt idx="913">
                  <c:v>4.7416984472772178E-5</c:v>
                </c:pt>
                <c:pt idx="914">
                  <c:v>4.7564694522181025E-5</c:v>
                </c:pt>
                <c:pt idx="915">
                  <c:v>4.7714523539200623E-5</c:v>
                </c:pt>
                <c:pt idx="916">
                  <c:v>4.786647157769934E-5</c:v>
                </c:pt>
                <c:pt idx="917">
                  <c:v>4.8020538690679918E-5</c:v>
                </c:pt>
                <c:pt idx="918">
                  <c:v>4.8163644910580172E-5</c:v>
                </c:pt>
                <c:pt idx="919">
                  <c:v>4.8321791297992883E-5</c:v>
                </c:pt>
                <c:pt idx="920">
                  <c:v>4.8482042956090807E-5</c:v>
                </c:pt>
                <c:pt idx="921">
                  <c:v>4.8644153450788999E-5</c:v>
                </c:pt>
                <c:pt idx="922">
                  <c:v>4.8817618915286687E-5</c:v>
                </c:pt>
                <c:pt idx="923">
                  <c:v>4.8982242578432533E-5</c:v>
                </c:pt>
                <c:pt idx="924">
                  <c:v>4.9147377172431561E-5</c:v>
                </c:pt>
                <c:pt idx="925">
                  <c:v>4.9325904149761374E-5</c:v>
                </c:pt>
                <c:pt idx="926">
                  <c:v>4.9477377897844121E-5</c:v>
                </c:pt>
                <c:pt idx="927">
                  <c:v>4.9641343355055767E-5</c:v>
                </c:pt>
                <c:pt idx="928">
                  <c:v>4.9804018399157712E-5</c:v>
                </c:pt>
                <c:pt idx="929">
                  <c:v>4.9964952649972361E-5</c:v>
                </c:pt>
                <c:pt idx="930">
                  <c:v>5.0123695713999439E-5</c:v>
                </c:pt>
                <c:pt idx="931">
                  <c:v>5.0304019575061337E-5</c:v>
                </c:pt>
                <c:pt idx="932">
                  <c:v>5.0456523024058897E-5</c:v>
                </c:pt>
                <c:pt idx="933">
                  <c:v>5.0605507626975618E-5</c:v>
                </c:pt>
                <c:pt idx="934">
                  <c:v>5.075082234723069E-5</c:v>
                </c:pt>
                <c:pt idx="935">
                  <c:v>5.0881384311137617E-5</c:v>
                </c:pt>
                <c:pt idx="936">
                  <c:v>5.101961096323944E-5</c:v>
                </c:pt>
                <c:pt idx="937">
                  <c:v>5.1154165903616669E-5</c:v>
                </c:pt>
                <c:pt idx="938">
                  <c:v>5.1321769793066102E-5</c:v>
                </c:pt>
                <c:pt idx="939">
                  <c:v>5.1495428454163134E-5</c:v>
                </c:pt>
                <c:pt idx="940">
                  <c:v>5.1580150872216485E-5</c:v>
                </c:pt>
                <c:pt idx="941">
                  <c:v>5.1698712483179421E-5</c:v>
                </c:pt>
                <c:pt idx="942">
                  <c:v>5.1813601735204579E-5</c:v>
                </c:pt>
                <c:pt idx="943">
                  <c:v>5.1924818545748611E-5</c:v>
                </c:pt>
                <c:pt idx="944">
                  <c:v>5.2032362840088303E-5</c:v>
                </c:pt>
                <c:pt idx="945">
                  <c:v>5.2136234542631346E-5</c:v>
                </c:pt>
                <c:pt idx="946">
                  <c:v>5.2236433582130912E-5</c:v>
                </c:pt>
                <c:pt idx="947">
                  <c:v>5.2332959888211003E-5</c:v>
                </c:pt>
                <c:pt idx="948">
                  <c:v>5.2425813396570625E-5</c:v>
                </c:pt>
                <c:pt idx="949">
                  <c:v>5.2514994041179264E-5</c:v>
                </c:pt>
                <c:pt idx="950">
                  <c:v>5.2600501762083141E-5</c:v>
                </c:pt>
                <c:pt idx="951">
                  <c:v>5.2682336499330212E-5</c:v>
                </c:pt>
                <c:pt idx="952">
                  <c:v>5.2760498199052111E-5</c:v>
                </c:pt>
                <c:pt idx="953">
                  <c:v>5.2834986808246096E-5</c:v>
                </c:pt>
                <c:pt idx="954">
                  <c:v>5.2905802273042063E-5</c:v>
                </c:pt>
                <c:pt idx="955">
                  <c:v>5.2972944549128237E-5</c:v>
                </c:pt>
                <c:pt idx="956">
                  <c:v>5.303641358871819E-5</c:v>
                </c:pt>
                <c:pt idx="957">
                  <c:v>5.3090864773463337E-5</c:v>
                </c:pt>
                <c:pt idx="958">
                  <c:v>5.3147246833803313E-5</c:v>
                </c:pt>
                <c:pt idx="959">
                  <c:v>5.3199955733027743E-5</c:v>
                </c:pt>
                <c:pt idx="960">
                  <c:v>5.3267104035427046E-5</c:v>
                </c:pt>
                <c:pt idx="961">
                  <c:v>5.3298658868121754E-5</c:v>
                </c:pt>
                <c:pt idx="962">
                  <c:v>5.33400876963179E-5</c:v>
                </c:pt>
                <c:pt idx="963">
                  <c:v>5.3377843048204449E-5</c:v>
                </c:pt>
                <c:pt idx="964">
                  <c:v>5.3411924898591479E-5</c:v>
                </c:pt>
                <c:pt idx="965">
                  <c:v>5.3442333227489772E-5</c:v>
                </c:pt>
                <c:pt idx="966">
                  <c:v>5.3469068014047952E-5</c:v>
                </c:pt>
                <c:pt idx="967">
                  <c:v>5.3492129245233042E-5</c:v>
                </c:pt>
                <c:pt idx="968">
                  <c:v>5.3511516904537412E-5</c:v>
                </c:pt>
                <c:pt idx="969">
                  <c:v>5.3527230985008292E-5</c:v>
                </c:pt>
                <c:pt idx="970">
                  <c:v>5.3535337548815676E-5</c:v>
                </c:pt>
                <c:pt idx="971">
                  <c:v>5.3544228677537831E-5</c:v>
                </c:pt>
                <c:pt idx="972">
                  <c:v>5.3549472329272874E-5</c:v>
                </c:pt>
                <c:pt idx="973">
                  <c:v>5.3552267660350594E-5</c:v>
                </c:pt>
                <c:pt idx="974">
                  <c:v>5.3549905864258562E-5</c:v>
                </c:pt>
                <c:pt idx="975">
                  <c:v>5.3546679525950935E-5</c:v>
                </c:pt>
                <c:pt idx="976">
                  <c:v>5.3540984659150581E-5</c:v>
                </c:pt>
                <c:pt idx="977">
                  <c:v>5.3533613977307937E-5</c:v>
                </c:pt>
                <c:pt idx="978">
                  <c:v>5.3524991170839087E-5</c:v>
                </c:pt>
                <c:pt idx="979">
                  <c:v>5.3514476096314448E-5</c:v>
                </c:pt>
                <c:pt idx="980">
                  <c:v>5.3504545591357908E-5</c:v>
                </c:pt>
                <c:pt idx="981">
                  <c:v>5.3494614304105265E-5</c:v>
                </c:pt>
                <c:pt idx="982">
                  <c:v>5.3485110655898324E-5</c:v>
                </c:pt>
                <c:pt idx="983">
                  <c:v>5.3480883007378868E-5</c:v>
                </c:pt>
                <c:pt idx="984">
                  <c:v>5.3473894932912561E-5</c:v>
                </c:pt>
                <c:pt idx="985">
                  <c:v>5.3468578516039852E-5</c:v>
                </c:pt>
                <c:pt idx="986">
                  <c:v>5.3465036273018379E-5</c:v>
                </c:pt>
                <c:pt idx="987">
                  <c:v>5.3461278926440411E-5</c:v>
                </c:pt>
                <c:pt idx="988">
                  <c:v>5.3461158884443236E-5</c:v>
                </c:pt>
                <c:pt idx="989">
                  <c:v>5.3462813118992925E-5</c:v>
                </c:pt>
                <c:pt idx="990">
                  <c:v>5.3466241628339142E-5</c:v>
                </c:pt>
                <c:pt idx="991">
                  <c:v>5.3473940610285903E-5</c:v>
                </c:pt>
                <c:pt idx="992">
                  <c:v>5.3481044580742931E-5</c:v>
                </c:pt>
                <c:pt idx="993">
                  <c:v>5.3489922917938568E-5</c:v>
                </c:pt>
                <c:pt idx="994">
                  <c:v>5.3500575624481836E-5</c:v>
                </c:pt>
                <c:pt idx="995">
                  <c:v>5.3513002702109194E-5</c:v>
                </c:pt>
                <c:pt idx="996">
                  <c:v>5.3527204151691474E-5</c:v>
                </c:pt>
                <c:pt idx="997">
                  <c:v>5.3543179978439784E-5</c:v>
                </c:pt>
                <c:pt idx="998">
                  <c:v>5.3560930184961414E-5</c:v>
                </c:pt>
                <c:pt idx="999">
                  <c:v>5.3580454775600111E-5</c:v>
                </c:pt>
                <c:pt idx="1000">
                  <c:v>5.360175375557219E-5</c:v>
                </c:pt>
                <c:pt idx="1001">
                  <c:v>5.3624827130087024E-5</c:v>
                </c:pt>
                <c:pt idx="1002">
                  <c:v>5.3649674905230024E-5</c:v>
                </c:pt>
                <c:pt idx="1003">
                  <c:v>5.3676297087948757E-5</c:v>
                </c:pt>
                <c:pt idx="1004">
                  <c:v>5.3704693685195995E-5</c:v>
                </c:pt>
                <c:pt idx="1005">
                  <c:v>5.3734864704791871E-5</c:v>
                </c:pt>
                <c:pt idx="1006">
                  <c:v>5.376681015542388E-5</c:v>
                </c:pt>
                <c:pt idx="1007">
                  <c:v>5.3800530045782988E-5</c:v>
                </c:pt>
                <c:pt idx="1008">
                  <c:v>5.3836024387162243E-5</c:v>
                </c:pt>
                <c:pt idx="1009">
                  <c:v>5.3868498446085072E-5</c:v>
                </c:pt>
                <c:pt idx="1010">
                  <c:v>5.3907413135576704E-5</c:v>
                </c:pt>
                <c:pt idx="1011">
                  <c:v>5.3948102212299232E-5</c:v>
                </c:pt>
                <c:pt idx="1012">
                  <c:v>5.399056569118689E-5</c:v>
                </c:pt>
                <c:pt idx="1013">
                  <c:v>5.4056116967049136E-5</c:v>
                </c:pt>
                <c:pt idx="1014">
                  <c:v>5.4086254499445888E-5</c:v>
                </c:pt>
                <c:pt idx="1015">
                  <c:v>5.4134170310764576E-5</c:v>
                </c:pt>
                <c:pt idx="1016">
                  <c:v>5.4183860672154388E-5</c:v>
                </c:pt>
                <c:pt idx="1017">
                  <c:v>5.4235325597519132E-5</c:v>
                </c:pt>
                <c:pt idx="1018">
                  <c:v>5.4288565103366437E-5</c:v>
                </c:pt>
                <c:pt idx="1019">
                  <c:v>5.434357920794386E-5</c:v>
                </c:pt>
                <c:pt idx="1020">
                  <c:v>5.4400367922542714E-5</c:v>
                </c:pt>
                <c:pt idx="1021">
                  <c:v>5.445893127062687E-5</c:v>
                </c:pt>
                <c:pt idx="1022">
                  <c:v>5.4506334425497016E-5</c:v>
                </c:pt>
                <c:pt idx="1023">
                  <c:v>5.4568187460191098E-5</c:v>
                </c:pt>
                <c:pt idx="1024">
                  <c:v>5.4631814191630212E-5</c:v>
                </c:pt>
                <c:pt idx="1025">
                  <c:v>5.4697144550530652E-5</c:v>
                </c:pt>
                <c:pt idx="1026">
                  <c:v>5.4763986377714957E-5</c:v>
                </c:pt>
                <c:pt idx="1027">
                  <c:v>5.4832135086613221E-5</c:v>
                </c:pt>
                <c:pt idx="1028">
                  <c:v>5.4901386087102821E-5</c:v>
                </c:pt>
                <c:pt idx="1029">
                  <c:v>5.4971534782843889E-5</c:v>
                </c:pt>
                <c:pt idx="1030">
                  <c:v>5.5042376581937447E-5</c:v>
                </c:pt>
                <c:pt idx="1031">
                  <c:v>5.5106708363249213E-5</c:v>
                </c:pt>
                <c:pt idx="1032">
                  <c:v>5.5178350445177562E-5</c:v>
                </c:pt>
                <c:pt idx="1033">
                  <c:v>5.5250082319550226E-5</c:v>
                </c:pt>
                <c:pt idx="1034">
                  <c:v>5.5321697088496838E-5</c:v>
                </c:pt>
                <c:pt idx="1035">
                  <c:v>5.5413471621735405E-5</c:v>
                </c:pt>
                <c:pt idx="1036">
                  <c:v>5.5484062928448652E-5</c:v>
                </c:pt>
                <c:pt idx="1037">
                  <c:v>5.5553915096847109E-5</c:v>
                </c:pt>
                <c:pt idx="1038">
                  <c:v>5.5622917324256449E-5</c:v>
                </c:pt>
                <c:pt idx="1039">
                  <c:v>5.568446975172045E-5</c:v>
                </c:pt>
                <c:pt idx="1040">
                  <c:v>5.5751817338569806E-5</c:v>
                </c:pt>
                <c:pt idx="1041">
                  <c:v>5.5818308770709535E-5</c:v>
                </c:pt>
                <c:pt idx="1042">
                  <c:v>5.5883944041115741E-5</c:v>
                </c:pt>
                <c:pt idx="1043">
                  <c:v>5.5948723140122544E-5</c:v>
                </c:pt>
                <c:pt idx="1044">
                  <c:v>5.6018950726851105E-5</c:v>
                </c:pt>
                <c:pt idx="1045">
                  <c:v>5.6081959556308902E-5</c:v>
                </c:pt>
                <c:pt idx="1046">
                  <c:v>5.6144112151552961E-5</c:v>
                </c:pt>
                <c:pt idx="1047">
                  <c:v>5.6205408506501339E-5</c:v>
                </c:pt>
                <c:pt idx="1048">
                  <c:v>5.6265848612464808E-5</c:v>
                </c:pt>
                <c:pt idx="1049">
                  <c:v>5.6325432462492331E-5</c:v>
                </c:pt>
                <c:pt idx="1050">
                  <c:v>5.6384160047896412E-5</c:v>
                </c:pt>
                <c:pt idx="1051">
                  <c:v>5.6442031359987821E-5</c:v>
                </c:pt>
                <c:pt idx="1052">
                  <c:v>5.6499046395288438E-5</c:v>
                </c:pt>
                <c:pt idx="1053">
                  <c:v>5.6555205142505213E-5</c:v>
                </c:pt>
                <c:pt idx="1054">
                  <c:v>5.6610507594688844E-5</c:v>
                </c:pt>
                <c:pt idx="1055">
                  <c:v>5.6664953746624752E-5</c:v>
                </c:pt>
                <c:pt idx="1056">
                  <c:v>5.6718543589621973E-5</c:v>
                </c:pt>
                <c:pt idx="1057">
                  <c:v>5.6771277116732938E-5</c:v>
                </c:pt>
                <c:pt idx="1058">
                  <c:v>5.6823154321003141E-5</c:v>
                </c:pt>
                <c:pt idx="1059">
                  <c:v>5.6874175196354113E-5</c:v>
                </c:pt>
                <c:pt idx="1060">
                  <c:v>5.6924339736702176E-5</c:v>
                </c:pt>
                <c:pt idx="1061">
                  <c:v>5.6968332920466491E-5</c:v>
                </c:pt>
                <c:pt idx="1062">
                  <c:v>5.7016843333734454E-5</c:v>
                </c:pt>
                <c:pt idx="1063">
                  <c:v>5.7064497430666869E-5</c:v>
                </c:pt>
                <c:pt idx="1064">
                  <c:v>5.711129520423637E-5</c:v>
                </c:pt>
                <c:pt idx="1065">
                  <c:v>5.7162317157950435E-5</c:v>
                </c:pt>
                <c:pt idx="1066">
                  <c:v>5.7207343541440178E-5</c:v>
                </c:pt>
                <c:pt idx="1067">
                  <c:v>5.7251513546486069E-5</c:v>
                </c:pt>
                <c:pt idx="1068">
                  <c:v>5.7294827161788117E-5</c:v>
                </c:pt>
                <c:pt idx="1069">
                  <c:v>5.73372843856116E-5</c:v>
                </c:pt>
                <c:pt idx="1070">
                  <c:v>5.7378885209267289E-5</c:v>
                </c:pt>
                <c:pt idx="1071">
                  <c:v>5.7419629630147892E-5</c:v>
                </c:pt>
                <c:pt idx="1072">
                  <c:v>5.7459517637827723E-5</c:v>
                </c:pt>
                <c:pt idx="1073">
                  <c:v>5.7498549231437684E-5</c:v>
                </c:pt>
                <c:pt idx="1074">
                  <c:v>5.7532173846941079E-5</c:v>
                </c:pt>
                <c:pt idx="1075">
                  <c:v>5.7569551677004796E-5</c:v>
                </c:pt>
                <c:pt idx="1076">
                  <c:v>5.7606073113426748E-5</c:v>
                </c:pt>
                <c:pt idx="1077">
                  <c:v>5.7641738154458333E-5</c:v>
                </c:pt>
                <c:pt idx="1078">
                  <c:v>5.7676546792189212E-5</c:v>
                </c:pt>
                <c:pt idx="1079">
                  <c:v>5.7710499021349296E-5</c:v>
                </c:pt>
                <c:pt idx="1080">
                  <c:v>5.7743594841059079E-5</c:v>
                </c:pt>
                <c:pt idx="1081">
                  <c:v>5.7775834243415161E-5</c:v>
                </c:pt>
                <c:pt idx="1082">
                  <c:v>5.7807217223147453E-5</c:v>
                </c:pt>
                <c:pt idx="1083">
                  <c:v>5.7833720909172825E-5</c:v>
                </c:pt>
                <c:pt idx="1084">
                  <c:v>5.7863450474648914E-5</c:v>
                </c:pt>
                <c:pt idx="1085">
                  <c:v>5.789232364605823E-5</c:v>
                </c:pt>
                <c:pt idx="1086">
                  <c:v>5.792034041984806E-5</c:v>
                </c:pt>
                <c:pt idx="1087">
                  <c:v>5.7955064963611039E-5</c:v>
                </c:pt>
                <c:pt idx="1088">
                  <c:v>5.7981249711024779E-5</c:v>
                </c:pt>
                <c:pt idx="1089">
                  <c:v>5.8006577966169051E-5</c:v>
                </c:pt>
                <c:pt idx="1090">
                  <c:v>5.8031049725570938E-5</c:v>
                </c:pt>
                <c:pt idx="1091">
                  <c:v>5.8054664984884957E-5</c:v>
                </c:pt>
                <c:pt idx="1092">
                  <c:v>5.8073942882728991E-5</c:v>
                </c:pt>
                <c:pt idx="1093">
                  <c:v>5.8095904943031296E-5</c:v>
                </c:pt>
                <c:pt idx="1094">
                  <c:v>5.8117010533273797E-5</c:v>
                </c:pt>
                <c:pt idx="1095">
                  <c:v>5.8137259649064174E-5</c:v>
                </c:pt>
                <c:pt idx="1096">
                  <c:v>5.8159893640238533E-5</c:v>
                </c:pt>
                <c:pt idx="1097">
                  <c:v>5.8178369819956652E-5</c:v>
                </c:pt>
                <c:pt idx="1098">
                  <c:v>5.8195989474386575E-5</c:v>
                </c:pt>
                <c:pt idx="1099">
                  <c:v>5.8212752599188025E-5</c:v>
                </c:pt>
                <c:pt idx="1100">
                  <c:v>5.822865919349017E-5</c:v>
                </c:pt>
                <c:pt idx="1101">
                  <c:v>5.8243709252081902E-5</c:v>
                </c:pt>
                <c:pt idx="1102">
                  <c:v>5.8257902774959749E-5</c:v>
                </c:pt>
                <c:pt idx="1103">
                  <c:v>5.8271239756912604E-5</c:v>
                </c:pt>
                <c:pt idx="1104">
                  <c:v>5.8283720197073105E-5</c:v>
                </c:pt>
                <c:pt idx="1105">
                  <c:v>5.8295344090224938E-5</c:v>
                </c:pt>
                <c:pt idx="1106">
                  <c:v>5.8306111435502475E-5</c:v>
                </c:pt>
                <c:pt idx="1107">
                  <c:v>5.8316022232033152E-5</c:v>
                </c:pt>
                <c:pt idx="1108">
                  <c:v>5.8325076474605858E-5</c:v>
                </c:pt>
                <c:pt idx="1109">
                  <c:v>5.8333274162351498E-5</c:v>
                </c:pt>
                <c:pt idx="1110">
                  <c:v>5.8340615293533613E-5</c:v>
                </c:pt>
                <c:pt idx="1111">
                  <c:v>5.8347099864674082E-5</c:v>
                </c:pt>
                <c:pt idx="1112">
                  <c:v>5.8352727874905544E-5</c:v>
                </c:pt>
                <c:pt idx="1113">
                  <c:v>5.8355283206953934E-5</c:v>
                </c:pt>
                <c:pt idx="1114">
                  <c:v>5.8359258768811081E-5</c:v>
                </c:pt>
                <c:pt idx="1115">
                  <c:v>5.8362377807024551E-5</c:v>
                </c:pt>
                <c:pt idx="1116">
                  <c:v>5.8364640318961034E-5</c:v>
                </c:pt>
                <c:pt idx="1117">
                  <c:v>5.8366046301983748E-5</c:v>
                </c:pt>
                <c:pt idx="1118">
                  <c:v>5.8368508056414262E-5</c:v>
                </c:pt>
                <c:pt idx="1119">
                  <c:v>5.8368140091625415E-5</c:v>
                </c:pt>
                <c:pt idx="1120">
                  <c:v>5.8366915554632776E-5</c:v>
                </c:pt>
                <c:pt idx="1121">
                  <c:v>5.8364834441958224E-5</c:v>
                </c:pt>
                <c:pt idx="1122">
                  <c:v>5.8361896752737868E-5</c:v>
                </c:pt>
                <c:pt idx="1123">
                  <c:v>5.8358102489573793E-5</c:v>
                </c:pt>
                <c:pt idx="1124">
                  <c:v>5.8353451646384058E-5</c:v>
                </c:pt>
                <c:pt idx="1125">
                  <c:v>5.8347944226646783E-5</c:v>
                </c:pt>
                <c:pt idx="1126">
                  <c:v>5.8338726369733251E-5</c:v>
                </c:pt>
                <c:pt idx="1127">
                  <c:v>5.8331628223662335E-5</c:v>
                </c:pt>
                <c:pt idx="1128">
                  <c:v>5.8323673580495949E-5</c:v>
                </c:pt>
                <c:pt idx="1129">
                  <c:v>5.8314862439345916E-5</c:v>
                </c:pt>
                <c:pt idx="1130">
                  <c:v>5.8303743791121576E-5</c:v>
                </c:pt>
                <c:pt idx="1131">
                  <c:v>5.8293097298545149E-5</c:v>
                </c:pt>
                <c:pt idx="1132">
                  <c:v>5.8281594307985074E-5</c:v>
                </c:pt>
                <c:pt idx="1133">
                  <c:v>5.8269234817664994E-5</c:v>
                </c:pt>
                <c:pt idx="1134">
                  <c:v>5.8256018830249445E-5</c:v>
                </c:pt>
                <c:pt idx="1135">
                  <c:v>5.8241071914873904E-5</c:v>
                </c:pt>
                <c:pt idx="1136">
                  <c:v>5.8226204517673394E-5</c:v>
                </c:pt>
                <c:pt idx="1137">
                  <c:v>5.8210480665789668E-5</c:v>
                </c:pt>
                <c:pt idx="1138">
                  <c:v>5.8193900359224462E-5</c:v>
                </c:pt>
                <c:pt idx="1139">
                  <c:v>5.8179544309007805E-5</c:v>
                </c:pt>
                <c:pt idx="1140">
                  <c:v>5.8160942275052932E-5</c:v>
                </c:pt>
                <c:pt idx="1141">
                  <c:v>5.8141483579972342E-5</c:v>
                </c:pt>
                <c:pt idx="1142">
                  <c:v>5.8121168225467798E-5</c:v>
                </c:pt>
                <c:pt idx="1143">
                  <c:v>5.8086530555171573E-5</c:v>
                </c:pt>
                <c:pt idx="1144">
                  <c:v>5.807706444551676E-5</c:v>
                </c:pt>
                <c:pt idx="1145">
                  <c:v>5.8054365048869697E-5</c:v>
                </c:pt>
                <c:pt idx="1146">
                  <c:v>5.8030809119794316E-5</c:v>
                </c:pt>
                <c:pt idx="1147">
                  <c:v>5.8006396660927398E-5</c:v>
                </c:pt>
                <c:pt idx="1148">
                  <c:v>5.7981286313455935E-5</c:v>
                </c:pt>
                <c:pt idx="1149">
                  <c:v>5.7954974376146426E-5</c:v>
                </c:pt>
                <c:pt idx="1150">
                  <c:v>5.7927805787916578E-5</c:v>
                </c:pt>
                <c:pt idx="1151">
                  <c:v>5.7899780553018199E-5</c:v>
                </c:pt>
                <c:pt idx="1152">
                  <c:v>5.7870898673151316E-5</c:v>
                </c:pt>
                <c:pt idx="1153">
                  <c:v>5.7841160150017695E-5</c:v>
                </c:pt>
                <c:pt idx="1154">
                  <c:v>5.7810564984469084E-5</c:v>
                </c:pt>
                <c:pt idx="1155">
                  <c:v>5.7779113178202043E-5</c:v>
                </c:pt>
                <c:pt idx="1156">
                  <c:v>5.7748140939941836E-5</c:v>
                </c:pt>
                <c:pt idx="1157">
                  <c:v>5.771363965713025E-5</c:v>
                </c:pt>
                <c:pt idx="1158">
                  <c:v>5.7679617946573836E-5</c:v>
                </c:pt>
                <c:pt idx="1159">
                  <c:v>5.7644739606357853E-5</c:v>
                </c:pt>
                <c:pt idx="1160">
                  <c:v>5.7609004638182332E-5</c:v>
                </c:pt>
                <c:pt idx="1161">
                  <c:v>5.757241304459558E-5</c:v>
                </c:pt>
                <c:pt idx="1162">
                  <c:v>5.7534964828154581E-5</c:v>
                </c:pt>
                <c:pt idx="1163">
                  <c:v>5.7496659993105936E-5</c:v>
                </c:pt>
                <c:pt idx="1164">
                  <c:v>5.7457498540303131E-5</c:v>
                </c:pt>
                <c:pt idx="1165">
                  <c:v>5.7420507785050853E-5</c:v>
                </c:pt>
                <c:pt idx="1166">
                  <c:v>5.7379821621161495E-5</c:v>
                </c:pt>
                <c:pt idx="1167">
                  <c:v>5.7338278972279833E-5</c:v>
                </c:pt>
                <c:pt idx="1168">
                  <c:v>5.7295879841040911E-5</c:v>
                </c:pt>
                <c:pt idx="1169">
                  <c:v>5.7248842143461931E-5</c:v>
                </c:pt>
                <c:pt idx="1170">
                  <c:v>5.7204541058957989E-5</c:v>
                </c:pt>
                <c:pt idx="1171">
                  <c:v>5.7159383382210729E-5</c:v>
                </c:pt>
                <c:pt idx="1172">
                  <c:v>5.7113369115770196E-5</c:v>
                </c:pt>
                <c:pt idx="1173">
                  <c:v>5.7066498263039916E-5</c:v>
                </c:pt>
                <c:pt idx="1174">
                  <c:v>5.7018770829969992E-5</c:v>
                </c:pt>
                <c:pt idx="1175">
                  <c:v>5.6970186816562157E-5</c:v>
                </c:pt>
                <c:pt idx="1176">
                  <c:v>5.6920746231320027E-5</c:v>
                </c:pt>
                <c:pt idx="1177">
                  <c:v>5.687044907594363E-5</c:v>
                </c:pt>
                <c:pt idx="1178">
                  <c:v>5.6826599779569165E-5</c:v>
                </c:pt>
                <c:pt idx="1179">
                  <c:v>5.6774842934537162E-5</c:v>
                </c:pt>
                <c:pt idx="1180">
                  <c:v>5.6722229729189166E-5</c:v>
                </c:pt>
                <c:pt idx="1181">
                  <c:v>5.6668778683821586E-5</c:v>
                </c:pt>
                <c:pt idx="1182">
                  <c:v>5.6595219042131217E-5</c:v>
                </c:pt>
                <c:pt idx="1183">
                  <c:v>5.6533810840610904E-5</c:v>
                </c:pt>
                <c:pt idx="1184">
                  <c:v>5.6478002050055001E-5</c:v>
                </c:pt>
                <c:pt idx="1185">
                  <c:v>5.6419541437018744E-5</c:v>
                </c:pt>
                <c:pt idx="1186">
                  <c:v>5.6364936420229272E-5</c:v>
                </c:pt>
                <c:pt idx="1187">
                  <c:v>5.6307827668215446E-5</c:v>
                </c:pt>
                <c:pt idx="1188">
                  <c:v>5.6250433683265391E-5</c:v>
                </c:pt>
                <c:pt idx="1189">
                  <c:v>5.6192828505493425E-5</c:v>
                </c:pt>
                <c:pt idx="1190">
                  <c:v>5.613508617765238E-5</c:v>
                </c:pt>
                <c:pt idx="1191">
                  <c:v>5.6075115547470078E-5</c:v>
                </c:pt>
                <c:pt idx="1192">
                  <c:v>5.6017325884850575E-5</c:v>
                </c:pt>
                <c:pt idx="1193">
                  <c:v>5.5959616980238991E-5</c:v>
                </c:pt>
                <c:pt idx="1194">
                  <c:v>5.5902013921395322E-5</c:v>
                </c:pt>
                <c:pt idx="1195">
                  <c:v>5.5846661929650002E-5</c:v>
                </c:pt>
                <c:pt idx="1196">
                  <c:v>5.5789265979679786E-5</c:v>
                </c:pt>
                <c:pt idx="1197">
                  <c:v>5.5731976153172019E-5</c:v>
                </c:pt>
                <c:pt idx="1198">
                  <c:v>5.5658473738468689E-5</c:v>
                </c:pt>
                <c:pt idx="1199">
                  <c:v>5.5617714862631756E-5</c:v>
                </c:pt>
                <c:pt idx="1200">
                  <c:v>5.5558624269029522E-5</c:v>
                </c:pt>
                <c:pt idx="1201">
                  <c:v>5.5501764104626261E-5</c:v>
                </c:pt>
                <c:pt idx="1202">
                  <c:v>5.5445010065765382E-5</c:v>
                </c:pt>
                <c:pt idx="1203">
                  <c:v>5.5388362151581258E-5</c:v>
                </c:pt>
                <c:pt idx="1204">
                  <c:v>5.5331820361201323E-5</c:v>
                </c:pt>
                <c:pt idx="1205">
                  <c:v>5.5275384694625576E-5</c:v>
                </c:pt>
                <c:pt idx="1206">
                  <c:v>5.5219055150986657E-5</c:v>
                </c:pt>
                <c:pt idx="1207">
                  <c:v>5.5162831730286299E-5</c:v>
                </c:pt>
                <c:pt idx="1208">
                  <c:v>5.5106714430782841E-5</c:v>
                </c:pt>
                <c:pt idx="1209">
                  <c:v>5.5050703251610655E-5</c:v>
                </c:pt>
                <c:pt idx="1210">
                  <c:v>5.4994798193637104E-5</c:v>
                </c:pt>
                <c:pt idx="1211">
                  <c:v>5.4938999256858717E-5</c:v>
                </c:pt>
                <c:pt idx="1212">
                  <c:v>5.4883306439545976E-5</c:v>
                </c:pt>
                <c:pt idx="1213">
                  <c:v>5.4827719738215555E-5</c:v>
                </c:pt>
                <c:pt idx="1214">
                  <c:v>5.4772239156349045E-5</c:v>
                </c:pt>
                <c:pt idx="1215">
                  <c:v>5.4716864692206518E-5</c:v>
                </c:pt>
                <c:pt idx="1216">
                  <c:v>5.4661596345784505E-5</c:v>
                </c:pt>
                <c:pt idx="1217">
                  <c:v>5.4608464406238552E-5</c:v>
                </c:pt>
                <c:pt idx="1218">
                  <c:v>5.4553403012552737E-5</c:v>
                </c:pt>
                <c:pt idx="1219">
                  <c:v>5.4498447730028446E-5</c:v>
                </c:pt>
                <c:pt idx="1220">
                  <c:v>5.4443598554278563E-5</c:v>
                </c:pt>
                <c:pt idx="1221">
                  <c:v>5.4386846343033868E-5</c:v>
                </c:pt>
                <c:pt idx="1222">
                  <c:v>5.4332214685577293E-5</c:v>
                </c:pt>
                <c:pt idx="1223">
                  <c:v>5.4277689139759291E-5</c:v>
                </c:pt>
                <c:pt idx="1224">
                  <c:v>5.4223269707319791E-5</c:v>
                </c:pt>
                <c:pt idx="1225">
                  <c:v>5.4168956387391429E-5</c:v>
                </c:pt>
                <c:pt idx="1226">
                  <c:v>5.4114749177366916E-5</c:v>
                </c:pt>
                <c:pt idx="1227">
                  <c:v>5.4060648078113616E-5</c:v>
                </c:pt>
                <c:pt idx="1228">
                  <c:v>5.4006653088764164E-5</c:v>
                </c:pt>
                <c:pt idx="1229">
                  <c:v>5.3952764208451201E-5</c:v>
                </c:pt>
                <c:pt idx="1230">
                  <c:v>5.3900942665703264E-5</c:v>
                </c:pt>
                <c:pt idx="1231">
                  <c:v>5.384726065038592E-5</c:v>
                </c:pt>
                <c:pt idx="1232">
                  <c:v>5.3793684735693389E-5</c:v>
                </c:pt>
                <c:pt idx="1233">
                  <c:v>5.3740214925135019E-5</c:v>
                </c:pt>
                <c:pt idx="1234">
                  <c:v>5.3681175973707695E-5</c:v>
                </c:pt>
                <c:pt idx="1235">
                  <c:v>5.3627928144450721E-5</c:v>
                </c:pt>
                <c:pt idx="1236">
                  <c:v>5.3572857679710234E-5</c:v>
                </c:pt>
                <c:pt idx="1237">
                  <c:v>5.3521750769114362E-5</c:v>
                </c:pt>
                <c:pt idx="1238">
                  <c:v>5.3468821220370444E-5</c:v>
                </c:pt>
                <c:pt idx="1239">
                  <c:v>5.3415997762762402E-5</c:v>
                </c:pt>
                <c:pt idx="1240">
                  <c:v>5.3363280399842949E-5</c:v>
                </c:pt>
                <c:pt idx="1241">
                  <c:v>5.3310669126283017E-5</c:v>
                </c:pt>
                <c:pt idx="1242">
                  <c:v>5.3258163942970782E-5</c:v>
                </c:pt>
                <c:pt idx="1243">
                  <c:v>5.3201983521265414E-5</c:v>
                </c:pt>
                <c:pt idx="1244">
                  <c:v>5.314970137135222E-5</c:v>
                </c:pt>
                <c:pt idx="1245">
                  <c:v>5.3097525322651912E-5</c:v>
                </c:pt>
                <c:pt idx="1246">
                  <c:v>5.3045455373429765E-5</c:v>
                </c:pt>
                <c:pt idx="1247">
                  <c:v>5.2995360208328568E-5</c:v>
                </c:pt>
                <c:pt idx="1248">
                  <c:v>5.2943497007120963E-5</c:v>
                </c:pt>
                <c:pt idx="1249">
                  <c:v>5.287697164080632E-5</c:v>
                </c:pt>
                <c:pt idx="1250">
                  <c:v>5.2825350936612503E-5</c:v>
                </c:pt>
                <c:pt idx="1251">
                  <c:v>5.2760953681752279E-5</c:v>
                </c:pt>
                <c:pt idx="1252">
                  <c:v>5.2720587984786751E-5</c:v>
                </c:pt>
                <c:pt idx="1253">
                  <c:v>5.2669291032883536E-5</c:v>
                </c:pt>
                <c:pt idx="1254">
                  <c:v>5.2618100176113E-5</c:v>
                </c:pt>
                <c:pt idx="1255">
                  <c:v>5.2567015413606047E-5</c:v>
                </c:pt>
                <c:pt idx="1256">
                  <c:v>5.251603674449358E-5</c:v>
                </c:pt>
                <c:pt idx="1257">
                  <c:v>5.2465164170515527E-5</c:v>
                </c:pt>
                <c:pt idx="1258">
                  <c:v>5.2414397689061129E-5</c:v>
                </c:pt>
                <c:pt idx="1259">
                  <c:v>5.2363737300133856E-5</c:v>
                </c:pt>
                <c:pt idx="1260">
                  <c:v>5.2313183003731972E-5</c:v>
                </c:pt>
                <c:pt idx="1261">
                  <c:v>5.2262734798988117E-5</c:v>
                </c:pt>
                <c:pt idx="1262">
                  <c:v>5.2212392685900555E-5</c:v>
                </c:pt>
                <c:pt idx="1263">
                  <c:v>5.2162156662734563E-5</c:v>
                </c:pt>
                <c:pt idx="1264">
                  <c:v>5.2112026728617575E-5</c:v>
                </c:pt>
                <c:pt idx="1265">
                  <c:v>5.2062002885289518E-5</c:v>
                </c:pt>
                <c:pt idx="1266">
                  <c:v>5.2012085130141369E-5</c:v>
                </c:pt>
                <c:pt idx="1267">
                  <c:v>5.196227346491479E-5</c:v>
                </c:pt>
                <c:pt idx="1268">
                  <c:v>5.1912567886999023E-5</c:v>
                </c:pt>
                <c:pt idx="1269">
                  <c:v>5.1864714319326335E-5</c:v>
                </c:pt>
                <c:pt idx="1270">
                  <c:v>5.1815215343857524E-5</c:v>
                </c:pt>
                <c:pt idx="1271">
                  <c:v>5.1765822447931431E-5</c:v>
                </c:pt>
                <c:pt idx="1272">
                  <c:v>5.1709621872819342E-5</c:v>
                </c:pt>
                <c:pt idx="1273">
                  <c:v>5.1665631298431283E-5</c:v>
                </c:pt>
                <c:pt idx="1274">
                  <c:v>5.1616562237443223E-5</c:v>
                </c:pt>
                <c:pt idx="1275">
                  <c:v>5.1567599261160418E-5</c:v>
                </c:pt>
                <c:pt idx="1276">
                  <c:v>5.1518742368715509E-5</c:v>
                </c:pt>
                <c:pt idx="1277">
                  <c:v>5.1469991559241132E-5</c:v>
                </c:pt>
                <c:pt idx="1278">
                  <c:v>5.1421346832732084E-5</c:v>
                </c:pt>
                <c:pt idx="1279">
                  <c:v>5.1372808188322738E-5</c:v>
                </c:pt>
                <c:pt idx="1280">
                  <c:v>5.1324375626883925E-5</c:v>
                </c:pt>
                <c:pt idx="1281">
                  <c:v>5.1276049145806621E-5</c:v>
                </c:pt>
                <c:pt idx="1282">
                  <c:v>5.1229501800259189E-5</c:v>
                </c:pt>
                <c:pt idx="1283">
                  <c:v>5.1181381837737613E-5</c:v>
                </c:pt>
                <c:pt idx="1284">
                  <c:v>5.1133367950368172E-5</c:v>
                </c:pt>
                <c:pt idx="1285">
                  <c:v>5.105647899331274E-5</c:v>
                </c:pt>
                <c:pt idx="1286">
                  <c:v>5.1030838234661022E-5</c:v>
                </c:pt>
                <c:pt idx="1287">
                  <c:v>5.0989962728602983E-5</c:v>
                </c:pt>
                <c:pt idx="1288">
                  <c:v>5.0942373133921331E-5</c:v>
                </c:pt>
                <c:pt idx="1289">
                  <c:v>5.0894889610873795E-5</c:v>
                </c:pt>
                <c:pt idx="1290">
                  <c:v>5.0847512161217648E-5</c:v>
                </c:pt>
                <c:pt idx="1291">
                  <c:v>5.0801863364924316E-5</c:v>
                </c:pt>
                <c:pt idx="1292">
                  <c:v>5.0754692366261622E-5</c:v>
                </c:pt>
                <c:pt idx="1293">
                  <c:v>5.0707627429424917E-5</c:v>
                </c:pt>
                <c:pt idx="1294">
                  <c:v>5.0660668559743272E-5</c:v>
                </c:pt>
                <c:pt idx="1295">
                  <c:v>5.0610616691450921E-5</c:v>
                </c:pt>
                <c:pt idx="1296">
                  <c:v>5.0563881373226136E-5</c:v>
                </c:pt>
                <c:pt idx="1297">
                  <c:v>5.0517252129282653E-5</c:v>
                </c:pt>
                <c:pt idx="1298">
                  <c:v>5.0470728957880545E-5</c:v>
                </c:pt>
                <c:pt idx="1299">
                  <c:v>5.0425888247414632E-5</c:v>
                </c:pt>
                <c:pt idx="1300">
                  <c:v>5.0379571487756125E-5</c:v>
                </c:pt>
                <c:pt idx="1301">
                  <c:v>5.0333360793583873E-5</c:v>
                </c:pt>
                <c:pt idx="1302">
                  <c:v>5.0287256165773911E-5</c:v>
                </c:pt>
                <c:pt idx="1303">
                  <c:v>5.0241257603453673E-5</c:v>
                </c:pt>
                <c:pt idx="1304">
                  <c:v>5.0193817440685046E-5</c:v>
                </c:pt>
                <c:pt idx="1305">
                  <c:v>5.014803676838854E-5</c:v>
                </c:pt>
                <c:pt idx="1306">
                  <c:v>5.0102362166027856E-5</c:v>
                </c:pt>
                <c:pt idx="1307">
                  <c:v>5.0056793632733895E-5</c:v>
                </c:pt>
                <c:pt idx="1308">
                  <c:v>5.0011331167635828E-5</c:v>
                </c:pt>
                <c:pt idx="1309">
                  <c:v>4.996597477160622E-5</c:v>
                </c:pt>
                <c:pt idx="1310">
                  <c:v>4.992072444116695E-5</c:v>
                </c:pt>
                <c:pt idx="1311">
                  <c:v>4.9875580179794404E-5</c:v>
                </c:pt>
                <c:pt idx="1312">
                  <c:v>4.9830541983144835E-5</c:v>
                </c:pt>
                <c:pt idx="1313">
                  <c:v>4.978560985469116E-5</c:v>
                </c:pt>
                <c:pt idx="1314">
                  <c:v>4.9740783790960461E-5</c:v>
                </c:pt>
                <c:pt idx="1315">
                  <c:v>4.9696063793689196E-5</c:v>
                </c:pt>
                <c:pt idx="1316">
                  <c:v>4.9651449859402716E-5</c:v>
                </c:pt>
                <c:pt idx="1317">
                  <c:v>4.9606941991577405E-5</c:v>
                </c:pt>
                <c:pt idx="1318">
                  <c:v>4.956254018760424E-5</c:v>
                </c:pt>
                <c:pt idx="1319">
                  <c:v>4.9518244446617593E-5</c:v>
                </c:pt>
                <c:pt idx="1320">
                  <c:v>4.9474054768612261E-5</c:v>
                </c:pt>
                <c:pt idx="1321">
                  <c:v>4.9431420171174717E-5</c:v>
                </c:pt>
                <c:pt idx="1322">
                  <c:v>4.9387436768761478E-5</c:v>
                </c:pt>
                <c:pt idx="1323">
                  <c:v>4.9343559423046385E-5</c:v>
                </c:pt>
                <c:pt idx="1324">
                  <c:v>4.9299788133156872E-5</c:v>
                </c:pt>
                <c:pt idx="1325">
                  <c:v>4.9254697312067774E-5</c:v>
                </c:pt>
                <c:pt idx="1326">
                  <c:v>4.921114400328018E-5</c:v>
                </c:pt>
                <c:pt idx="1327">
                  <c:v>4.9167696755742646E-5</c:v>
                </c:pt>
                <c:pt idx="1328">
                  <c:v>4.9124355568580871E-5</c:v>
                </c:pt>
                <c:pt idx="1329">
                  <c:v>4.9081120439191037E-5</c:v>
                </c:pt>
                <c:pt idx="1330">
                  <c:v>4.90379913693096E-5</c:v>
                </c:pt>
                <c:pt idx="1331">
                  <c:v>4.899496835894003E-5</c:v>
                </c:pt>
                <c:pt idx="1332">
                  <c:v>4.8952051403731642E-5</c:v>
                </c:pt>
                <c:pt idx="1333">
                  <c:v>4.8909240508035121E-5</c:v>
                </c:pt>
                <c:pt idx="1334">
                  <c:v>4.8869281341623605E-5</c:v>
                </c:pt>
                <c:pt idx="1335">
                  <c:v>4.8826670725254928E-5</c:v>
                </c:pt>
                <c:pt idx="1336">
                  <c:v>4.8784166154725028E-5</c:v>
                </c:pt>
                <c:pt idx="1337">
                  <c:v>4.8741767630922084E-5</c:v>
                </c:pt>
                <c:pt idx="1338">
                  <c:v>4.8699475152957916E-5</c:v>
                </c:pt>
                <c:pt idx="1339">
                  <c:v>4.8657288719056169E-5</c:v>
                </c:pt>
                <c:pt idx="1340">
                  <c:v>4.8615208329216841E-5</c:v>
                </c:pt>
                <c:pt idx="1341">
                  <c:v>4.8573233982551756E-5</c:v>
                </c:pt>
                <c:pt idx="1342">
                  <c:v>4.8531365681725447E-5</c:v>
                </c:pt>
                <c:pt idx="1343">
                  <c:v>4.8490923644091757E-5</c:v>
                </c:pt>
                <c:pt idx="1344">
                  <c:v>4.8449261466562699E-5</c:v>
                </c:pt>
                <c:pt idx="1345">
                  <c:v>4.8407705324665304E-5</c:v>
                </c:pt>
                <c:pt idx="1346">
                  <c:v>4.8366255221988716E-5</c:v>
                </c:pt>
                <c:pt idx="1347">
                  <c:v>4.8321023774451632E-5</c:v>
                </c:pt>
                <c:pt idx="1348">
                  <c:v>4.8279803693190154E-5</c:v>
                </c:pt>
                <c:pt idx="1349">
                  <c:v>4.8238689661011386E-5</c:v>
                </c:pt>
                <c:pt idx="1350">
                  <c:v>4.8197681681389978E-5</c:v>
                </c:pt>
                <c:pt idx="1351">
                  <c:v>4.8158051027419671E-5</c:v>
                </c:pt>
                <c:pt idx="1352">
                  <c:v>4.8117249143350346E-5</c:v>
                </c:pt>
                <c:pt idx="1353">
                  <c:v>4.8076553302807412E-5</c:v>
                </c:pt>
                <c:pt idx="1354">
                  <c:v>4.8035963507546409E-5</c:v>
                </c:pt>
                <c:pt idx="1355">
                  <c:v>4.7995479754932291E-5</c:v>
                </c:pt>
                <c:pt idx="1356">
                  <c:v>4.7953860837876561E-5</c:v>
                </c:pt>
                <c:pt idx="1357">
                  <c:v>4.7913595200965026E-5</c:v>
                </c:pt>
                <c:pt idx="1358">
                  <c:v>4.7873435611398008E-5</c:v>
                </c:pt>
                <c:pt idx="1359">
                  <c:v>4.7833382067437313E-5</c:v>
                </c:pt>
                <c:pt idx="1360">
                  <c:v>4.7793434571691967E-5</c:v>
                </c:pt>
                <c:pt idx="1361">
                  <c:v>4.7753593123289403E-5</c:v>
                </c:pt>
                <c:pt idx="1362">
                  <c:v>4.7713857718756705E-5</c:v>
                </c:pt>
                <c:pt idx="1363">
                  <c:v>4.7674228361570259E-5</c:v>
                </c:pt>
                <c:pt idx="1364">
                  <c:v>4.7634705048253678E-5</c:v>
                </c:pt>
                <c:pt idx="1365">
                  <c:v>4.7595287780543422E-5</c:v>
                </c:pt>
                <c:pt idx="1366">
                  <c:v>4.7555976556701296E-5</c:v>
                </c:pt>
                <c:pt idx="1367">
                  <c:v>4.7516771376729036E-5</c:v>
                </c:pt>
                <c:pt idx="1368">
                  <c:v>4.7477672241495739E-5</c:v>
                </c:pt>
                <c:pt idx="1369">
                  <c:v>4.7438679148394114E-5</c:v>
                </c:pt>
                <c:pt idx="1370">
                  <c:v>4.739979209916062E-5</c:v>
                </c:pt>
                <c:pt idx="1371">
                  <c:v>4.7361011092927896E-5</c:v>
                </c:pt>
                <c:pt idx="1372">
                  <c:v>4.7322336128828579E-5</c:v>
                </c:pt>
                <c:pt idx="1373">
                  <c:v>4.7284905231755742E-5</c:v>
                </c:pt>
                <c:pt idx="1374">
                  <c:v>4.7246436235853784E-5</c:v>
                </c:pt>
                <c:pt idx="1375">
                  <c:v>4.7208073277330356E-5</c:v>
                </c:pt>
                <c:pt idx="1376">
                  <c:v>4.7169816353546945E-5</c:v>
                </c:pt>
                <c:pt idx="1377">
                  <c:v>4.7131665463627515E-5</c:v>
                </c:pt>
                <c:pt idx="1378">
                  <c:v>4.7092513207265194E-5</c:v>
                </c:pt>
                <c:pt idx="1379">
                  <c:v>4.7054580527658429E-5</c:v>
                </c:pt>
                <c:pt idx="1380">
                  <c:v>4.7016753887576049E-5</c:v>
                </c:pt>
                <c:pt idx="1381">
                  <c:v>4.6979033287019786E-5</c:v>
                </c:pt>
                <c:pt idx="1382">
                  <c:v>4.6941418725989642E-5</c:v>
                </c:pt>
                <c:pt idx="1383">
                  <c:v>4.6903910201876592E-5</c:v>
                </c:pt>
                <c:pt idx="1384">
                  <c:v>4.6866507716420563E-5</c:v>
                </c:pt>
                <c:pt idx="1385">
                  <c:v>4.6829211267881629E-5</c:v>
                </c:pt>
                <c:pt idx="1386">
                  <c:v>4.6794137735339802E-5</c:v>
                </c:pt>
                <c:pt idx="1387">
                  <c:v>4.6757041004319433E-5</c:v>
                </c:pt>
                <c:pt idx="1388">
                  <c:v>4.6720050298709737E-5</c:v>
                </c:pt>
                <c:pt idx="1389">
                  <c:v>4.6683165621175249E-5</c:v>
                </c:pt>
                <c:pt idx="1390">
                  <c:v>4.6646386969051434E-5</c:v>
                </c:pt>
                <c:pt idx="1391">
                  <c:v>4.6609714343226472E-5</c:v>
                </c:pt>
                <c:pt idx="1392">
                  <c:v>4.6573147741924004E-5</c:v>
                </c:pt>
                <c:pt idx="1393">
                  <c:v>4.6536687166920387E-5</c:v>
                </c:pt>
                <c:pt idx="1394">
                  <c:v>4.6500332615551088E-5</c:v>
                </c:pt>
                <c:pt idx="1395">
                  <c:v>4.6465087615722711E-5</c:v>
                </c:pt>
                <c:pt idx="1396">
                  <c:v>4.6428938890360691E-5</c:v>
                </c:pt>
                <c:pt idx="1397">
                  <c:v>4.6392896186259885E-5</c:v>
                </c:pt>
                <c:pt idx="1398">
                  <c:v>4.6356959498925626E-5</c:v>
                </c:pt>
                <c:pt idx="1399">
                  <c:v>4.6318194755297012E-5</c:v>
                </c:pt>
                <c:pt idx="1400">
                  <c:v>4.6282488830123869E-5</c:v>
                </c:pt>
                <c:pt idx="1401">
                  <c:v>4.6246888937525807E-5</c:v>
                </c:pt>
                <c:pt idx="1402">
                  <c:v>4.6211395077501091E-5</c:v>
                </c:pt>
                <c:pt idx="1403">
                  <c:v>4.6176007249180626E-5</c:v>
                </c:pt>
                <c:pt idx="1404">
                  <c:v>4.6141671629024508E-5</c:v>
                </c:pt>
                <c:pt idx="1405">
                  <c:v>4.6106489595913042E-5</c:v>
                </c:pt>
                <c:pt idx="1406">
                  <c:v>4.6071413588758686E-5</c:v>
                </c:pt>
                <c:pt idx="1407">
                  <c:v>4.6036443606685407E-5</c:v>
                </c:pt>
                <c:pt idx="1408">
                  <c:v>4.6000658570126418E-5</c:v>
                </c:pt>
                <c:pt idx="1409">
                  <c:v>4.5965906924218258E-5</c:v>
                </c:pt>
                <c:pt idx="1410">
                  <c:v>4.5931261307407059E-5</c:v>
                </c:pt>
                <c:pt idx="1411">
                  <c:v>4.5896721722301845E-5</c:v>
                </c:pt>
                <c:pt idx="1412">
                  <c:v>4.5862288163688036E-5</c:v>
                </c:pt>
                <c:pt idx="1413">
                  <c:v>4.5827960633305562E-5</c:v>
                </c:pt>
                <c:pt idx="1414">
                  <c:v>4.5793739132020048E-5</c:v>
                </c:pt>
                <c:pt idx="1415">
                  <c:v>4.5759623658096771E-5</c:v>
                </c:pt>
                <c:pt idx="1416">
                  <c:v>4.5725614212403093E-5</c:v>
                </c:pt>
                <c:pt idx="1417">
                  <c:v>4.5691710794069917E-5</c:v>
                </c:pt>
                <c:pt idx="1418">
                  <c:v>4.5657913402226413E-5</c:v>
                </c:pt>
                <c:pt idx="1419">
                  <c:v>4.5624222037745146E-5</c:v>
                </c:pt>
                <c:pt idx="1420">
                  <c:v>4.5590636698018827E-5</c:v>
                </c:pt>
                <c:pt idx="1421">
                  <c:v>4.5557157386522107E-5</c:v>
                </c:pt>
                <c:pt idx="1422">
                  <c:v>4.5523784099780334E-5</c:v>
                </c:pt>
                <c:pt idx="1423">
                  <c:v>4.5490516838659137E-5</c:v>
                </c:pt>
                <c:pt idx="1424">
                  <c:v>4.5457355603163718E-5</c:v>
                </c:pt>
                <c:pt idx="1425">
                  <c:v>4.5425113940235698E-5</c:v>
                </c:pt>
                <c:pt idx="1426">
                  <c:v>4.5392158385466203E-5</c:v>
                </c:pt>
                <c:pt idx="1427">
                  <c:v>4.5359308849628188E-5</c:v>
                </c:pt>
                <c:pt idx="1428">
                  <c:v>4.532656533359769E-5</c:v>
                </c:pt>
                <c:pt idx="1429">
                  <c:v>4.5293927836496939E-5</c:v>
                </c:pt>
                <c:pt idx="1430">
                  <c:v>4.5260614700462498E-5</c:v>
                </c:pt>
                <c:pt idx="1431">
                  <c:v>4.5228195633901028E-5</c:v>
                </c:pt>
                <c:pt idx="1432">
                  <c:v>4.5195882589487216E-5</c:v>
                </c:pt>
                <c:pt idx="1433">
                  <c:v>4.5163675567221062E-5</c:v>
                </c:pt>
                <c:pt idx="1434">
                  <c:v>4.5131574567969929E-5</c:v>
                </c:pt>
                <c:pt idx="1435">
                  <c:v>4.5099579589999092E-5</c:v>
                </c:pt>
                <c:pt idx="1436">
                  <c:v>4.5067690635914107E-5</c:v>
                </c:pt>
                <c:pt idx="1437">
                  <c:v>4.5035907701367756E-5</c:v>
                </c:pt>
                <c:pt idx="1438">
                  <c:v>4.5005692160593469E-5</c:v>
                </c:pt>
                <c:pt idx="1439">
                  <c:v>4.4974108407203062E-5</c:v>
                </c:pt>
                <c:pt idx="1440">
                  <c:v>4.4942630661459759E-5</c:v>
                </c:pt>
                <c:pt idx="1441">
                  <c:v>4.49112566087706E-5</c:v>
                </c:pt>
                <c:pt idx="1442">
                  <c:v>4.4874808942180905E-5</c:v>
                </c:pt>
                <c:pt idx="1443">
                  <c:v>4.4844335494786947E-5</c:v>
                </c:pt>
                <c:pt idx="1444">
                  <c:v>4.4813229550300093E-5</c:v>
                </c:pt>
                <c:pt idx="1445">
                  <c:v>4.4782189541514583E-5</c:v>
                </c:pt>
                <c:pt idx="1446">
                  <c:v>4.4751206123017084E-5</c:v>
                </c:pt>
                <c:pt idx="1447">
                  <c:v>4.4720970984827094E-5</c:v>
                </c:pt>
                <c:pt idx="1448">
                  <c:v>4.4690073462085381E-5</c:v>
                </c:pt>
                <c:pt idx="1449">
                  <c:v>4.4659204955234053E-5</c:v>
                </c:pt>
                <c:pt idx="1450">
                  <c:v>4.4628356011161205E-5</c:v>
                </c:pt>
                <c:pt idx="1451">
                  <c:v>4.4593982228594356E-5</c:v>
                </c:pt>
                <c:pt idx="1452">
                  <c:v>4.4563133734621535E-5</c:v>
                </c:pt>
                <c:pt idx="1453">
                  <c:v>4.4532276264849444E-5</c:v>
                </c:pt>
                <c:pt idx="1454">
                  <c:v>4.44851873268471E-5</c:v>
                </c:pt>
                <c:pt idx="1455">
                  <c:v>4.4472666142242323E-5</c:v>
                </c:pt>
                <c:pt idx="1456">
                  <c:v>4.4441772706739838E-5</c:v>
                </c:pt>
                <c:pt idx="1457">
                  <c:v>4.4410865064580668E-5</c:v>
                </c:pt>
                <c:pt idx="1458">
                  <c:v>4.4379943216640849E-5</c:v>
                </c:pt>
                <c:pt idx="1459">
                  <c:v>4.4349007162922116E-5</c:v>
                </c:pt>
                <c:pt idx="1460">
                  <c:v>4.4315878100780956E-5</c:v>
                </c:pt>
                <c:pt idx="1461">
                  <c:v>4.4284907246816205E-5</c:v>
                </c:pt>
                <c:pt idx="1462">
                  <c:v>4.4253922182938693E-5</c:v>
                </c:pt>
                <c:pt idx="1463">
                  <c:v>4.4222922913403698E-5</c:v>
                </c:pt>
                <c:pt idx="1464">
                  <c:v>4.4191909435661175E-5</c:v>
                </c:pt>
                <c:pt idx="1465">
                  <c:v>4.4160881750559405E-5</c:v>
                </c:pt>
                <c:pt idx="1466">
                  <c:v>4.4129839857246639E-5</c:v>
                </c:pt>
                <c:pt idx="1467">
                  <c:v>4.4098783757428109E-5</c:v>
                </c:pt>
                <c:pt idx="1468">
                  <c:v>4.4069943428164463E-5</c:v>
                </c:pt>
                <c:pt idx="1469">
                  <c:v>4.4036628936563321E-5</c:v>
                </c:pt>
                <c:pt idx="1470">
                  <c:v>4.4005530215518798E-5</c:v>
                </c:pt>
                <c:pt idx="1471">
                  <c:v>4.3974417285413264E-5</c:v>
                </c:pt>
                <c:pt idx="1472">
                  <c:v>4.3943290149651981E-5</c:v>
                </c:pt>
                <c:pt idx="1473">
                  <c:v>4.391214880823148E-5</c:v>
                </c:pt>
                <c:pt idx="1474">
                  <c:v>4.3880993258601717E-5</c:v>
                </c:pt>
                <c:pt idx="1475">
                  <c:v>4.3849823501612706E-5</c:v>
                </c:pt>
                <c:pt idx="1476">
                  <c:v>4.3818639538966211E-5</c:v>
                </c:pt>
                <c:pt idx="1477">
                  <c:v>4.37897290735869E-5</c:v>
                </c:pt>
                <c:pt idx="1478">
                  <c:v>4.3758523121479806E-5</c:v>
                </c:pt>
                <c:pt idx="1479">
                  <c:v>4.3727302965349338E-5</c:v>
                </c:pt>
                <c:pt idx="1480">
                  <c:v>4.3696068604315991E-5</c:v>
                </c:pt>
                <c:pt idx="1481">
                  <c:v>4.366250662641083E-5</c:v>
                </c:pt>
                <c:pt idx="1482">
                  <c:v>4.3631237424715877E-5</c:v>
                </c:pt>
                <c:pt idx="1483">
                  <c:v>4.3599954016509956E-5</c:v>
                </c:pt>
                <c:pt idx="1484">
                  <c:v>4.3568656401798272E-5</c:v>
                </c:pt>
                <c:pt idx="1485">
                  <c:v>4.353734458142737E-5</c:v>
                </c:pt>
                <c:pt idx="1486">
                  <c:v>4.3506018555398984E-5</c:v>
                </c:pt>
                <c:pt idx="1487">
                  <c:v>4.34746783228631E-5</c:v>
                </c:pt>
                <c:pt idx="1488">
                  <c:v>4.3443323884667998E-5</c:v>
                </c:pt>
                <c:pt idx="1489">
                  <c:v>4.3411955240815411E-5</c:v>
                </c:pt>
                <c:pt idx="1490">
                  <c:v>4.3382943763974752E-5</c:v>
                </c:pt>
                <c:pt idx="1491">
                  <c:v>4.3351553157816927E-5</c:v>
                </c:pt>
                <c:pt idx="1492">
                  <c:v>4.3320148349393003E-5</c:v>
                </c:pt>
                <c:pt idx="1493">
                  <c:v>4.3288729336066201E-5</c:v>
                </c:pt>
                <c:pt idx="1494">
                  <c:v>4.3243820394446922E-5</c:v>
                </c:pt>
                <c:pt idx="1495">
                  <c:v>4.3212366887394535E-5</c:v>
                </c:pt>
                <c:pt idx="1496">
                  <c:v>4.3180095098646273E-5</c:v>
                </c:pt>
                <c:pt idx="1497">
                  <c:v>4.3149417264737658E-5</c:v>
                </c:pt>
                <c:pt idx="1498">
                  <c:v>4.3117921148253663E-5</c:v>
                </c:pt>
                <c:pt idx="1499">
                  <c:v>4.3086410828625799E-5</c:v>
                </c:pt>
                <c:pt idx="1500">
                  <c:v>4.305488630497456E-5</c:v>
                </c:pt>
                <c:pt idx="1501">
                  <c:v>4.3023347580814497E-5</c:v>
                </c:pt>
                <c:pt idx="1502">
                  <c:v>4.299179465175329E-5</c:v>
                </c:pt>
                <c:pt idx="1503">
                  <c:v>4.2959408349772799E-5</c:v>
                </c:pt>
                <c:pt idx="1504">
                  <c:v>4.2927824856559688E-5</c:v>
                </c:pt>
                <c:pt idx="1505">
                  <c:v>4.2896227159925152E-5</c:v>
                </c:pt>
                <c:pt idx="1506">
                  <c:v>4.2864615260741756E-5</c:v>
                </c:pt>
                <c:pt idx="1507">
                  <c:v>4.2833816968072119E-5</c:v>
                </c:pt>
                <c:pt idx="1508">
                  <c:v>4.2802178821903236E-5</c:v>
                </c:pt>
                <c:pt idx="1509">
                  <c:v>4.2761480339076341E-5</c:v>
                </c:pt>
                <c:pt idx="1510">
                  <c:v>4.2738859926281722E-5</c:v>
                </c:pt>
                <c:pt idx="1511">
                  <c:v>4.2707179173316276E-5</c:v>
                </c:pt>
                <c:pt idx="1512">
                  <c:v>4.2670116279472023E-5</c:v>
                </c:pt>
                <c:pt idx="1513">
                  <c:v>4.263840293013306E-5</c:v>
                </c:pt>
                <c:pt idx="1514">
                  <c:v>4.2606675378245237E-5</c:v>
                </c:pt>
                <c:pt idx="1515">
                  <c:v>4.2574933623803352E-5</c:v>
                </c:pt>
                <c:pt idx="1516">
                  <c:v>4.2543177666807402E-5</c:v>
                </c:pt>
                <c:pt idx="1517">
                  <c:v>4.2511407506391763E-5</c:v>
                </c:pt>
                <c:pt idx="1518">
                  <c:v>4.2479623145161988E-5</c:v>
                </c:pt>
                <c:pt idx="1519">
                  <c:v>4.2447824579641691E-5</c:v>
                </c:pt>
                <c:pt idx="1520">
                  <c:v>4.2416011812439897E-5</c:v>
                </c:pt>
                <c:pt idx="1521">
                  <c:v>4.2384184843553135E-5</c:v>
                </c:pt>
                <c:pt idx="1522">
                  <c:v>4.2352343672114046E-5</c:v>
                </c:pt>
                <c:pt idx="1523">
                  <c:v>4.2320488298122627E-5</c:v>
                </c:pt>
                <c:pt idx="1524">
                  <c:v>4.2288618722449711E-5</c:v>
                </c:pt>
                <c:pt idx="1525">
                  <c:v>4.225673494595919E-5</c:v>
                </c:pt>
                <c:pt idx="1526">
                  <c:v>4.2224836966052448E-5</c:v>
                </c:pt>
                <c:pt idx="1527">
                  <c:v>4.2192924786195463E-5</c:v>
                </c:pt>
                <c:pt idx="1528">
                  <c:v>4.2160998402918787E-5</c:v>
                </c:pt>
                <c:pt idx="1529">
                  <c:v>4.2129933630520242E-5</c:v>
                </c:pt>
                <c:pt idx="1530">
                  <c:v>4.2097981020294134E-5</c:v>
                </c:pt>
                <c:pt idx="1531">
                  <c:v>4.2066014208677963E-5</c:v>
                </c:pt>
                <c:pt idx="1532">
                  <c:v>4.2034033195676931E-5</c:v>
                </c:pt>
                <c:pt idx="1533">
                  <c:v>4.2001153465632407E-5</c:v>
                </c:pt>
                <c:pt idx="1534">
                  <c:v>4.1969141873994531E-5</c:v>
                </c:pt>
                <c:pt idx="1535">
                  <c:v>4.1937116080673423E-5</c:v>
                </c:pt>
                <c:pt idx="1536">
                  <c:v>4.1905076085667348E-5</c:v>
                </c:pt>
                <c:pt idx="1537">
                  <c:v>4.1873021890716233E-5</c:v>
                </c:pt>
                <c:pt idx="1538">
                  <c:v>4.1840953494952718E-5</c:v>
                </c:pt>
                <c:pt idx="1539">
                  <c:v>4.1808870897504236E-5</c:v>
                </c:pt>
                <c:pt idx="1540">
                  <c:v>4.1776774099241618E-5</c:v>
                </c:pt>
                <c:pt idx="1541">
                  <c:v>4.1744663100164864E-5</c:v>
                </c:pt>
                <c:pt idx="1542">
                  <c:v>4.1714345963228538E-5</c:v>
                </c:pt>
                <c:pt idx="1543">
                  <c:v>4.1682210928151164E-5</c:v>
                </c:pt>
                <c:pt idx="1544">
                  <c:v>4.1650061695541751E-5</c:v>
                </c:pt>
                <c:pt idx="1545">
                  <c:v>4.1617898263623943E-5</c:v>
                </c:pt>
                <c:pt idx="1546">
                  <c:v>4.158112266772207E-5</c:v>
                </c:pt>
                <c:pt idx="1547">
                  <c:v>4.1548928808587959E-5</c:v>
                </c:pt>
                <c:pt idx="1548">
                  <c:v>4.1516720750145453E-5</c:v>
                </c:pt>
                <c:pt idx="1549">
                  <c:v>4.1484498494170907E-5</c:v>
                </c:pt>
                <c:pt idx="1550">
                  <c:v>4.1452262037111609E-5</c:v>
                </c:pt>
                <c:pt idx="1551">
                  <c:v>4.1420935069284501E-5</c:v>
                </c:pt>
                <c:pt idx="1552">
                  <c:v>4.1388672403936191E-5</c:v>
                </c:pt>
                <c:pt idx="1553">
                  <c:v>4.1356395540509405E-5</c:v>
                </c:pt>
                <c:pt idx="1554">
                  <c:v>4.132410447989579E-5</c:v>
                </c:pt>
                <c:pt idx="1555">
                  <c:v>4.1289001227582181E-5</c:v>
                </c:pt>
                <c:pt idx="1556">
                  <c:v>4.125667519616627E-5</c:v>
                </c:pt>
                <c:pt idx="1557">
                  <c:v>4.1224334965672682E-5</c:v>
                </c:pt>
                <c:pt idx="1558">
                  <c:v>4.1191980536103151E-5</c:v>
                </c:pt>
                <c:pt idx="1559">
                  <c:v>4.1160553558922813E-5</c:v>
                </c:pt>
                <c:pt idx="1560">
                  <c:v>4.1123545959300886E-5</c:v>
                </c:pt>
                <c:pt idx="1561">
                  <c:v>4.1091149096965721E-5</c:v>
                </c:pt>
                <c:pt idx="1562">
                  <c:v>4.1058738034997766E-5</c:v>
                </c:pt>
                <c:pt idx="1563">
                  <c:v>4.1025362031890666E-5</c:v>
                </c:pt>
                <c:pt idx="1564">
                  <c:v>4.0992920377310935E-5</c:v>
                </c:pt>
                <c:pt idx="1565">
                  <c:v>4.0960464523653525E-5</c:v>
                </c:pt>
                <c:pt idx="1566">
                  <c:v>4.0927994471791004E-5</c:v>
                </c:pt>
                <c:pt idx="1567">
                  <c:v>4.0895510219979975E-5</c:v>
                </c:pt>
                <c:pt idx="1568">
                  <c:v>4.0863011769962099E-5</c:v>
                </c:pt>
                <c:pt idx="1569">
                  <c:v>4.0830499120866545E-5</c:v>
                </c:pt>
                <c:pt idx="1570">
                  <c:v>4.0797972272695049E-5</c:v>
                </c:pt>
                <c:pt idx="1571">
                  <c:v>4.0765431227184068E-5</c:v>
                </c:pt>
                <c:pt idx="1572">
                  <c:v>4.0732875982598879E-5</c:v>
                </c:pt>
                <c:pt idx="1573">
                  <c:v>4.0700306539803374E-5</c:v>
                </c:pt>
                <c:pt idx="1574">
                  <c:v>4.0667722897061095E-5</c:v>
                </c:pt>
                <c:pt idx="1575">
                  <c:v>4.0635125058720994E-5</c:v>
                </c:pt>
                <c:pt idx="1576">
                  <c:v>4.0602513018695927E-5</c:v>
                </c:pt>
                <c:pt idx="1577">
                  <c:v>4.0569886783069567E-5</c:v>
                </c:pt>
                <c:pt idx="1578">
                  <c:v>4.053724634836553E-5</c:v>
                </c:pt>
                <c:pt idx="1579">
                  <c:v>4.0504591716325478E-5</c:v>
                </c:pt>
                <c:pt idx="1580">
                  <c:v>4.0471922885206013E-5</c:v>
                </c:pt>
                <c:pt idx="1581">
                  <c:v>4.0440230225634657E-5</c:v>
                </c:pt>
                <c:pt idx="1582">
                  <c:v>4.0407535206196318E-5</c:v>
                </c:pt>
                <c:pt idx="1583">
                  <c:v>4.037482599063974E-5</c:v>
                </c:pt>
                <c:pt idx="1584">
                  <c:v>4.0342102577211117E-5</c:v>
                </c:pt>
                <c:pt idx="1585">
                  <c:v>4.0305366831031725E-5</c:v>
                </c:pt>
                <c:pt idx="1586">
                  <c:v>4.0275611750031914E-5</c:v>
                </c:pt>
                <c:pt idx="1587">
                  <c:v>4.0242843535803069E-5</c:v>
                </c:pt>
                <c:pt idx="1588">
                  <c:v>4.0210061125103835E-5</c:v>
                </c:pt>
                <c:pt idx="1589">
                  <c:v>4.0177264516197755E-5</c:v>
                </c:pt>
                <c:pt idx="1590">
                  <c:v>4.0144453710821287E-5</c:v>
                </c:pt>
                <c:pt idx="1591">
                  <c:v>4.0111628707236238E-5</c:v>
                </c:pt>
                <c:pt idx="1592">
                  <c:v>4.0078789507180801E-5</c:v>
                </c:pt>
                <c:pt idx="1593">
                  <c:v>4.0045936109785879E-5</c:v>
                </c:pt>
                <c:pt idx="1594">
                  <c:v>4.0015106500312925E-5</c:v>
                </c:pt>
                <c:pt idx="1595">
                  <c:v>3.9982229138146863E-5</c:v>
                </c:pt>
                <c:pt idx="1596">
                  <c:v>3.9949337581113298E-5</c:v>
                </c:pt>
                <c:pt idx="1597">
                  <c:v>3.991643182832405E-5</c:v>
                </c:pt>
                <c:pt idx="1598">
                  <c:v>3.9883511878890943E-5</c:v>
                </c:pt>
                <c:pt idx="1599">
                  <c:v>3.985057773547851E-5</c:v>
                </c:pt>
                <c:pt idx="1600">
                  <c:v>3.9817629396310394E-5</c:v>
                </c:pt>
                <c:pt idx="1601">
                  <c:v>3.9784666860498419E-5</c:v>
                </c:pt>
                <c:pt idx="1602">
                  <c:v>3.9751690131595296E-5</c:v>
                </c:pt>
                <c:pt idx="1603">
                  <c:v>3.9719737810715861E-5</c:v>
                </c:pt>
                <c:pt idx="1604">
                  <c:v>3.9686734909630261E-5</c:v>
                </c:pt>
                <c:pt idx="1605">
                  <c:v>3.9653717815852502E-5</c:v>
                </c:pt>
                <c:pt idx="1606">
                  <c:v>3.9620686525789969E-5</c:v>
                </c:pt>
                <c:pt idx="1607">
                  <c:v>3.9584497909963753E-5</c:v>
                </c:pt>
                <c:pt idx="1608">
                  <c:v>3.9551431567256407E-5</c:v>
                </c:pt>
                <c:pt idx="1609">
                  <c:v>3.9518351028078672E-5</c:v>
                </c:pt>
                <c:pt idx="1610">
                  <c:v>3.9485256294168741E-5</c:v>
                </c:pt>
                <c:pt idx="1611">
                  <c:v>3.9453204190225549E-5</c:v>
                </c:pt>
                <c:pt idx="1612">
                  <c:v>3.942008328903894E-5</c:v>
                </c:pt>
                <c:pt idx="1613">
                  <c:v>3.9386948194370872E-5</c:v>
                </c:pt>
                <c:pt idx="1614">
                  <c:v>3.9353798902706794E-5</c:v>
                </c:pt>
                <c:pt idx="1615">
                  <c:v>3.9320635415805716E-5</c:v>
                </c:pt>
                <c:pt idx="1616">
                  <c:v>3.9286389782212938E-5</c:v>
                </c:pt>
                <c:pt idx="1617">
                  <c:v>3.9253195679964797E-5</c:v>
                </c:pt>
                <c:pt idx="1618">
                  <c:v>3.921998738211363E-5</c:v>
                </c:pt>
                <c:pt idx="1619">
                  <c:v>3.9186764890399364E-5</c:v>
                </c:pt>
                <c:pt idx="1620">
                  <c:v>3.915352820221471E-5</c:v>
                </c:pt>
                <c:pt idx="1621">
                  <c:v>3.9120277320168692E-5</c:v>
                </c:pt>
                <c:pt idx="1622">
                  <c:v>3.9087012243388744E-5</c:v>
                </c:pt>
                <c:pt idx="1623">
                  <c:v>3.9053732971007504E-5</c:v>
                </c:pt>
                <c:pt idx="1624">
                  <c:v>3.9020439504761431E-5</c:v>
                </c:pt>
                <c:pt idx="1625">
                  <c:v>3.8987131844653994E-5</c:v>
                </c:pt>
                <c:pt idx="1626">
                  <c:v>3.8953809987205337E-5</c:v>
                </c:pt>
                <c:pt idx="1627">
                  <c:v>3.8920473938502606E-5</c:v>
                </c:pt>
                <c:pt idx="1628">
                  <c:v>3.8887123694196848E-5</c:v>
                </c:pt>
                <c:pt idx="1629">
                  <c:v>3.885375925516063E-5</c:v>
                </c:pt>
                <c:pt idx="1630">
                  <c:v>3.8820380622257844E-5</c:v>
                </c:pt>
                <c:pt idx="1631">
                  <c:v>3.878698779636279E-5</c:v>
                </c:pt>
                <c:pt idx="1632">
                  <c:v>3.8753580773997348E-5</c:v>
                </c:pt>
                <c:pt idx="1633">
                  <c:v>3.8721265447643274E-5</c:v>
                </c:pt>
                <c:pt idx="1634">
                  <c:v>3.8687832274050815E-5</c:v>
                </c:pt>
                <c:pt idx="1635">
                  <c:v>3.8654384908734171E-5</c:v>
                </c:pt>
                <c:pt idx="1636">
                  <c:v>3.8620923349056563E-5</c:v>
                </c:pt>
                <c:pt idx="1637">
                  <c:v>3.8586332762904213E-5</c:v>
                </c:pt>
                <c:pt idx="1638">
                  <c:v>3.8552840579094902E-5</c:v>
                </c:pt>
                <c:pt idx="1639">
                  <c:v>3.8519334202291589E-5</c:v>
                </c:pt>
                <c:pt idx="1640">
                  <c:v>3.8485813632492538E-5</c:v>
                </c:pt>
                <c:pt idx="1641">
                  <c:v>3.8452278867963027E-5</c:v>
                </c:pt>
                <c:pt idx="1642">
                  <c:v>3.8418729911306876E-5</c:v>
                </c:pt>
                <c:pt idx="1643">
                  <c:v>3.8385166759918529E-5</c:v>
                </c:pt>
                <c:pt idx="1644">
                  <c:v>3.8351589417272638E-5</c:v>
                </c:pt>
                <c:pt idx="1645">
                  <c:v>3.8317997880763649E-5</c:v>
                </c:pt>
                <c:pt idx="1646">
                  <c:v>3.8286661919961773E-5</c:v>
                </c:pt>
                <c:pt idx="1647">
                  <c:v>3.8253046484193476E-5</c:v>
                </c:pt>
                <c:pt idx="1648">
                  <c:v>3.821941685622221E-5</c:v>
                </c:pt>
                <c:pt idx="1649">
                  <c:v>3.8185773036047976E-5</c:v>
                </c:pt>
                <c:pt idx="1650">
                  <c:v>3.8152115025447131E-5</c:v>
                </c:pt>
                <c:pt idx="1651">
                  <c:v>3.8118442823531495E-5</c:v>
                </c:pt>
                <c:pt idx="1652">
                  <c:v>3.8084756429412892E-5</c:v>
                </c:pt>
                <c:pt idx="1653">
                  <c:v>3.8051055843979498E-5</c:v>
                </c:pt>
                <c:pt idx="1654">
                  <c:v>3.8017341067231314E-5</c:v>
                </c:pt>
                <c:pt idx="1655">
                  <c:v>3.7984766844720991E-5</c:v>
                </c:pt>
                <c:pt idx="1656">
                  <c:v>3.7951025933532709E-5</c:v>
                </c:pt>
                <c:pt idx="1657">
                  <c:v>3.7917270831447705E-5</c:v>
                </c:pt>
                <c:pt idx="1658">
                  <c:v>3.7883501539366302E-5</c:v>
                </c:pt>
                <c:pt idx="1659">
                  <c:v>3.7846226145173134E-5</c:v>
                </c:pt>
                <c:pt idx="1660">
                  <c:v>3.7812421722434666E-5</c:v>
                </c:pt>
                <c:pt idx="1661">
                  <c:v>3.7778603107569558E-5</c:v>
                </c:pt>
                <c:pt idx="1662">
                  <c:v>3.7744770301448641E-5</c:v>
                </c:pt>
                <c:pt idx="1663">
                  <c:v>3.7712096509337489E-5</c:v>
                </c:pt>
                <c:pt idx="1664">
                  <c:v>3.7678237571706422E-5</c:v>
                </c:pt>
                <c:pt idx="1665">
                  <c:v>3.7644364443227205E-5</c:v>
                </c:pt>
                <c:pt idx="1666">
                  <c:v>3.7610477124782812E-5</c:v>
                </c:pt>
                <c:pt idx="1667">
                  <c:v>3.7576575615490271E-5</c:v>
                </c:pt>
                <c:pt idx="1668">
                  <c:v>3.7541475443108804E-5</c:v>
                </c:pt>
                <c:pt idx="1669">
                  <c:v>3.7507543296452089E-5</c:v>
                </c:pt>
                <c:pt idx="1670">
                  <c:v>3.7473596959405192E-5</c:v>
                </c:pt>
                <c:pt idx="1671">
                  <c:v>3.7439636430233389E-5</c:v>
                </c:pt>
                <c:pt idx="1672">
                  <c:v>3.7405661712411331E-5</c:v>
                </c:pt>
                <c:pt idx="1673">
                  <c:v>3.7371672801597006E-5</c:v>
                </c:pt>
                <c:pt idx="1674">
                  <c:v>3.733766970125986E-5</c:v>
                </c:pt>
                <c:pt idx="1675">
                  <c:v>3.7303652410536001E-5</c:v>
                </c:pt>
                <c:pt idx="1676">
                  <c:v>3.7269620929425429E-5</c:v>
                </c:pt>
                <c:pt idx="1677">
                  <c:v>3.723557525531912E-5</c:v>
                </c:pt>
                <c:pt idx="1678">
                  <c:v>3.7201515393431653E-5</c:v>
                </c:pt>
                <c:pt idx="1679">
                  <c:v>3.7167441338550183E-5</c:v>
                </c:pt>
                <c:pt idx="1680">
                  <c:v>3.7133353095885821E-5</c:v>
                </c:pt>
                <c:pt idx="1681">
                  <c:v>3.7099250661967384E-5</c:v>
                </c:pt>
                <c:pt idx="1682">
                  <c:v>3.706513403765703E-5</c:v>
                </c:pt>
                <c:pt idx="1683">
                  <c:v>3.7031003222961698E-5</c:v>
                </c:pt>
                <c:pt idx="1684">
                  <c:v>3.6996858218747014E-5</c:v>
                </c:pt>
                <c:pt idx="1685">
                  <c:v>3.696392189608648E-5</c:v>
                </c:pt>
                <c:pt idx="1686">
                  <c:v>3.6929750775648029E-5</c:v>
                </c:pt>
                <c:pt idx="1687">
                  <c:v>3.6895565466118704E-5</c:v>
                </c:pt>
                <c:pt idx="1688">
                  <c:v>3.686136596750024E-5</c:v>
                </c:pt>
                <c:pt idx="1689">
                  <c:v>3.68271522789166E-5</c:v>
                </c:pt>
                <c:pt idx="1690">
                  <c:v>3.6791690210076153E-5</c:v>
                </c:pt>
                <c:pt idx="1691">
                  <c:v>3.6757445877489553E-5</c:v>
                </c:pt>
                <c:pt idx="1692">
                  <c:v>3.6723187357121795E-5</c:v>
                </c:pt>
                <c:pt idx="1693">
                  <c:v>3.6688914646365589E-5</c:v>
                </c:pt>
                <c:pt idx="1694">
                  <c:v>3.6654627747828225E-5</c:v>
                </c:pt>
                <c:pt idx="1695">
                  <c:v>3.6620326658902413E-5</c:v>
                </c:pt>
                <c:pt idx="1696">
                  <c:v>3.6586011381326347E-5</c:v>
                </c:pt>
                <c:pt idx="1697">
                  <c:v>3.6551681915100026E-5</c:v>
                </c:pt>
                <c:pt idx="1698">
                  <c:v>3.6518590591066644E-5</c:v>
                </c:pt>
                <c:pt idx="1699">
                  <c:v>3.6484235016856492E-5</c:v>
                </c:pt>
                <c:pt idx="1700">
                  <c:v>3.6449865309776119E-5</c:v>
                </c:pt>
                <c:pt idx="1701">
                  <c:v>3.641548632220791E-5</c:v>
                </c:pt>
                <c:pt idx="1702">
                  <c:v>3.6381111368334954E-5</c:v>
                </c:pt>
                <c:pt idx="1703">
                  <c:v>3.634675461616603E-5</c:v>
                </c:pt>
                <c:pt idx="1704">
                  <c:v>3.6312430238100504E-5</c:v>
                </c:pt>
                <c:pt idx="1705">
                  <c:v>3.6278152403904432E-5</c:v>
                </c:pt>
                <c:pt idx="1706">
                  <c:v>3.6243935285094203E-5</c:v>
                </c:pt>
                <c:pt idx="1707">
                  <c:v>3.6211022436560825E-5</c:v>
                </c:pt>
                <c:pt idx="1708">
                  <c:v>3.617696050461916E-5</c:v>
                </c:pt>
                <c:pt idx="1709">
                  <c:v>3.6143001054256274E-5</c:v>
                </c:pt>
                <c:pt idx="1710">
                  <c:v>3.6109158410901898E-5</c:v>
                </c:pt>
                <c:pt idx="1711">
                  <c:v>3.6073066897046244E-5</c:v>
                </c:pt>
                <c:pt idx="1712">
                  <c:v>3.6039522455040898E-5</c:v>
                </c:pt>
                <c:pt idx="1713">
                  <c:v>3.600613798420034E-5</c:v>
                </c:pt>
                <c:pt idx="1714">
                  <c:v>3.5972922698026058E-5</c:v>
                </c:pt>
                <c:pt idx="1715">
                  <c:v>3.5939877450619565E-5</c:v>
                </c:pt>
                <c:pt idx="1716">
                  <c:v>3.5908137176654878E-5</c:v>
                </c:pt>
                <c:pt idx="1717">
                  <c:v>3.5875421043555372E-5</c:v>
                </c:pt>
                <c:pt idx="1718">
                  <c:v>3.584287493884307E-5</c:v>
                </c:pt>
                <c:pt idx="1719">
                  <c:v>3.581049886339574E-5</c:v>
                </c:pt>
                <c:pt idx="1720">
                  <c:v>3.5770440440311899E-5</c:v>
                </c:pt>
                <c:pt idx="1721">
                  <c:v>3.5738461671742938E-5</c:v>
                </c:pt>
                <c:pt idx="1722">
                  <c:v>3.5706652950979675E-5</c:v>
                </c:pt>
                <c:pt idx="1723">
                  <c:v>3.567501427802211E-5</c:v>
                </c:pt>
                <c:pt idx="1724">
                  <c:v>3.5643545652018493E-5</c:v>
                </c:pt>
                <c:pt idx="1725">
                  <c:v>3.5612247071270531E-5</c:v>
                </c:pt>
                <c:pt idx="1726">
                  <c:v>3.5581118536628237E-5</c:v>
                </c:pt>
                <c:pt idx="1727">
                  <c:v>3.5550160048088142E-5</c:v>
                </c:pt>
                <c:pt idx="1728">
                  <c:v>3.5522372699589577E-5</c:v>
                </c:pt>
                <c:pt idx="1729">
                  <c:v>3.5488753205923165E-5</c:v>
                </c:pt>
                <c:pt idx="1730">
                  <c:v>3.545830485059652E-5</c:v>
                </c:pt>
                <c:pt idx="1731">
                  <c:v>3.5428026539675514E-5</c:v>
                </c:pt>
                <c:pt idx="1732">
                  <c:v>3.5397918271454915E-5</c:v>
                </c:pt>
                <c:pt idx="1733">
                  <c:v>3.5367980047639955E-5</c:v>
                </c:pt>
                <c:pt idx="1734">
                  <c:v>3.5338211865680591E-5</c:v>
                </c:pt>
                <c:pt idx="1735">
                  <c:v>3.530861372471987E-5</c:v>
                </c:pt>
                <c:pt idx="1736">
                  <c:v>3.5279185628164789E-5</c:v>
                </c:pt>
                <c:pt idx="1737">
                  <c:v>3.5252629738434516E-5</c:v>
                </c:pt>
                <c:pt idx="1738">
                  <c:v>3.522350840451903E-5</c:v>
                </c:pt>
                <c:pt idx="1739">
                  <c:v>3.5194557090207843E-5</c:v>
                </c:pt>
                <c:pt idx="1740">
                  <c:v>3.5165775795495749E-5</c:v>
                </c:pt>
                <c:pt idx="1741">
                  <c:v>3.5134595746820832E-5</c:v>
                </c:pt>
                <c:pt idx="1742">
                  <c:v>3.5106187890328322E-5</c:v>
                </c:pt>
                <c:pt idx="1743">
                  <c:v>3.5077950073137895E-5</c:v>
                </c:pt>
                <c:pt idx="1744">
                  <c:v>3.5049882294396068E-5</c:v>
                </c:pt>
                <c:pt idx="1745">
                  <c:v>3.5021984554959792E-5</c:v>
                </c:pt>
                <c:pt idx="1746">
                  <c:v>3.4994256852272088E-5</c:v>
                </c:pt>
                <c:pt idx="1747">
                  <c:v>3.4966699186336422E-5</c:v>
                </c:pt>
                <c:pt idx="1748">
                  <c:v>3.4939311558851091E-5</c:v>
                </c:pt>
                <c:pt idx="1749">
                  <c:v>3.491209396726605E-5</c:v>
                </c:pt>
                <c:pt idx="1750">
                  <c:v>3.4888071766658868E-5</c:v>
                </c:pt>
                <c:pt idx="1751">
                  <c:v>3.4861149468490282E-5</c:v>
                </c:pt>
                <c:pt idx="1752">
                  <c:v>3.4834397179217547E-5</c:v>
                </c:pt>
                <c:pt idx="1753">
                  <c:v>3.4807814896176126E-5</c:v>
                </c:pt>
                <c:pt idx="1754">
                  <c:v>3.4771554920830922E-5</c:v>
                </c:pt>
                <c:pt idx="1755">
                  <c:v>3.4743268628661256E-5</c:v>
                </c:pt>
                <c:pt idx="1756">
                  <c:v>3.4717280459681601E-5</c:v>
                </c:pt>
                <c:pt idx="1757">
                  <c:v>3.4690788755533525E-5</c:v>
                </c:pt>
                <c:pt idx="1758">
                  <c:v>3.4665814158570118E-5</c:v>
                </c:pt>
                <c:pt idx="1759">
                  <c:v>3.4640336027317795E-5</c:v>
                </c:pt>
                <c:pt idx="1760">
                  <c:v>3.4615027909518439E-5</c:v>
                </c:pt>
                <c:pt idx="1761">
                  <c:v>3.4589889801659238E-5</c:v>
                </c:pt>
                <c:pt idx="1762">
                  <c:v>3.4564921708130775E-5</c:v>
                </c:pt>
                <c:pt idx="1763">
                  <c:v>3.4539517652065407E-5</c:v>
                </c:pt>
                <c:pt idx="1764">
                  <c:v>3.4514900866930778E-5</c:v>
                </c:pt>
                <c:pt idx="1765">
                  <c:v>3.4490454098843465E-5</c:v>
                </c:pt>
                <c:pt idx="1766">
                  <c:v>3.4466177347799998E-5</c:v>
                </c:pt>
                <c:pt idx="1767">
                  <c:v>3.4442631400143087E-5</c:v>
                </c:pt>
                <c:pt idx="1768">
                  <c:v>3.441868336889059E-5</c:v>
                </c:pt>
                <c:pt idx="1769">
                  <c:v>3.4394905348461222E-5</c:v>
                </c:pt>
                <c:pt idx="1770">
                  <c:v>3.4364583416242669E-5</c:v>
                </c:pt>
                <c:pt idx="1771">
                  <c:v>3.4347859333903191E-5</c:v>
                </c:pt>
                <c:pt idx="1772">
                  <c:v>3.4324087189029073E-5</c:v>
                </c:pt>
                <c:pt idx="1773">
                  <c:v>3.4301000551212324E-5</c:v>
                </c:pt>
                <c:pt idx="1774">
                  <c:v>3.4278083929566855E-5</c:v>
                </c:pt>
                <c:pt idx="1775">
                  <c:v>3.4255337321492316E-5</c:v>
                </c:pt>
                <c:pt idx="1776">
                  <c:v>3.4232760727854333E-5</c:v>
                </c:pt>
                <c:pt idx="1777">
                  <c:v>3.4210354147783811E-5</c:v>
                </c:pt>
                <c:pt idx="1778">
                  <c:v>3.4188117583889774E-5</c:v>
                </c:pt>
                <c:pt idx="1779">
                  <c:v>3.41660510326941E-5</c:v>
                </c:pt>
                <c:pt idx="1780">
                  <c:v>3.4144154495067622E-5</c:v>
                </c:pt>
                <c:pt idx="1781">
                  <c:v>3.4122427971010338E-5</c:v>
                </c:pt>
                <c:pt idx="1782">
                  <c:v>3.4100871458782323E-5</c:v>
                </c:pt>
                <c:pt idx="1783">
                  <c:v>3.4079484959254405E-5</c:v>
                </c:pt>
                <c:pt idx="1784">
                  <c:v>3.4058268473295683E-5</c:v>
                </c:pt>
                <c:pt idx="1785">
                  <c:v>3.4037221998297132E-5</c:v>
                </c:pt>
                <c:pt idx="1786">
                  <c:v>3.4016345537736872E-5</c:v>
                </c:pt>
                <c:pt idx="1787">
                  <c:v>3.3995639087271157E-5</c:v>
                </c:pt>
                <c:pt idx="1788">
                  <c:v>3.3975102648632974E-5</c:v>
                </c:pt>
                <c:pt idx="1789">
                  <c:v>3.3955046545013079E-5</c:v>
                </c:pt>
                <c:pt idx="1790">
                  <c:v>3.3934838666566103E-5</c:v>
                </c:pt>
                <c:pt idx="1791">
                  <c:v>3.391480079366696E-5</c:v>
                </c:pt>
                <c:pt idx="1792">
                  <c:v>3.3894932921923332E-5</c:v>
                </c:pt>
                <c:pt idx="1793">
                  <c:v>3.3874970621615777E-5</c:v>
                </c:pt>
                <c:pt idx="1794">
                  <c:v>3.3855454247881667E-5</c:v>
                </c:pt>
                <c:pt idx="1795">
                  <c:v>3.3836107884238631E-5</c:v>
                </c:pt>
                <c:pt idx="1796">
                  <c:v>3.3816931529822777E-5</c:v>
                </c:pt>
                <c:pt idx="1797">
                  <c:v>3.3797925186367095E-5</c:v>
                </c:pt>
                <c:pt idx="1798">
                  <c:v>3.3779088851267763E-5</c:v>
                </c:pt>
                <c:pt idx="1799">
                  <c:v>3.3760422526257772E-5</c:v>
                </c:pt>
                <c:pt idx="1800">
                  <c:v>3.3741926210476697E-5</c:v>
                </c:pt>
                <c:pt idx="1801">
                  <c:v>3.3723599902179408E-5</c:v>
                </c:pt>
                <c:pt idx="1802">
                  <c:v>3.3705604391927324E-5</c:v>
                </c:pt>
                <c:pt idx="1803">
                  <c:v>3.3687606550467097E-5</c:v>
                </c:pt>
                <c:pt idx="1804">
                  <c:v>3.3669778712800899E-5</c:v>
                </c:pt>
                <c:pt idx="1805">
                  <c:v>3.365212087541071E-5</c:v>
                </c:pt>
                <c:pt idx="1806">
                  <c:v>3.3632262662841583E-5</c:v>
                </c:pt>
                <c:pt idx="1807">
                  <c:v>3.3614855107794855E-5</c:v>
                </c:pt>
                <c:pt idx="1808">
                  <c:v>3.3597822405972977E-5</c:v>
                </c:pt>
                <c:pt idx="1809">
                  <c:v>3.3580857270010256E-5</c:v>
                </c:pt>
                <c:pt idx="1810">
                  <c:v>3.3564062126067995E-5</c:v>
                </c:pt>
                <c:pt idx="1811">
                  <c:v>3.3547436975922551E-5</c:v>
                </c:pt>
                <c:pt idx="1812">
                  <c:v>3.3530981820462102E-5</c:v>
                </c:pt>
                <c:pt idx="1813">
                  <c:v>3.3514696657910292E-5</c:v>
                </c:pt>
                <c:pt idx="1814">
                  <c:v>3.3498581490043478E-5</c:v>
                </c:pt>
                <c:pt idx="1815">
                  <c:v>3.3482618287514546E-5</c:v>
                </c:pt>
                <c:pt idx="1816">
                  <c:v>3.3466866379911614E-5</c:v>
                </c:pt>
                <c:pt idx="1817">
                  <c:v>3.3451284479792467E-5</c:v>
                </c:pt>
                <c:pt idx="1818">
                  <c:v>3.3435872584555021E-5</c:v>
                </c:pt>
                <c:pt idx="1819">
                  <c:v>3.3420592555379047E-5</c:v>
                </c:pt>
                <c:pt idx="1820">
                  <c:v>3.3401230646377608E-5</c:v>
                </c:pt>
                <c:pt idx="1821">
                  <c:v>3.3386365670316775E-5</c:v>
                </c:pt>
                <c:pt idx="1822">
                  <c:v>3.3371670691895172E-5</c:v>
                </c:pt>
                <c:pt idx="1823">
                  <c:v>3.33553575330367E-5</c:v>
                </c:pt>
                <c:pt idx="1824">
                  <c:v>3.334289060591758E-5</c:v>
                </c:pt>
                <c:pt idx="1825">
                  <c:v>3.3328717323368243E-5</c:v>
                </c:pt>
                <c:pt idx="1826">
                  <c:v>3.3314714047438798E-5</c:v>
                </c:pt>
                <c:pt idx="1827">
                  <c:v>3.3300880776387584E-5</c:v>
                </c:pt>
                <c:pt idx="1828">
                  <c:v>3.3287217510216335E-5</c:v>
                </c:pt>
                <c:pt idx="1829">
                  <c:v>3.327372424805769E-5</c:v>
                </c:pt>
                <c:pt idx="1830">
                  <c:v>3.3260400992515468E-5</c:v>
                </c:pt>
                <c:pt idx="1831">
                  <c:v>3.324724774098585E-5</c:v>
                </c:pt>
                <c:pt idx="1832">
                  <c:v>3.3234264494332727E-5</c:v>
                </c:pt>
                <c:pt idx="1833">
                  <c:v>3.3221451252561304E-5</c:v>
                </c:pt>
                <c:pt idx="1834">
                  <c:v>3.3208808014799016E-5</c:v>
                </c:pt>
                <c:pt idx="1835">
                  <c:v>3.319633478104933E-5</c:v>
                </c:pt>
                <c:pt idx="1836">
                  <c:v>3.3184031552177876E-5</c:v>
                </c:pt>
                <c:pt idx="1837">
                  <c:v>3.3171898328188121E-5</c:v>
                </c:pt>
                <c:pt idx="1838">
                  <c:v>3.3159935108209235E-5</c:v>
                </c:pt>
                <c:pt idx="1839">
                  <c:v>3.3148141892239483E-5</c:v>
                </c:pt>
                <c:pt idx="1840">
                  <c:v>3.3136518679413238E-5</c:v>
                </c:pt>
                <c:pt idx="1841">
                  <c:v>3.3124765784825136E-5</c:v>
                </c:pt>
                <c:pt idx="1842">
                  <c:v>3.3113470767157441E-5</c:v>
                </c:pt>
                <c:pt idx="1843">
                  <c:v>3.310234574625294E-5</c:v>
                </c:pt>
                <c:pt idx="1844">
                  <c:v>3.3092738222979465E-5</c:v>
                </c:pt>
                <c:pt idx="1845">
                  <c:v>3.308095268152178E-5</c:v>
                </c:pt>
                <c:pt idx="1846">
                  <c:v>3.3070349492760748E-5</c:v>
                </c:pt>
                <c:pt idx="1847">
                  <c:v>3.3059916309747042E-5</c:v>
                </c:pt>
                <c:pt idx="1848">
                  <c:v>3.3049653129006012E-5</c:v>
                </c:pt>
                <c:pt idx="1849">
                  <c:v>3.3039559952277586E-5</c:v>
                </c:pt>
                <c:pt idx="1850">
                  <c:v>3.3029636779560029E-5</c:v>
                </c:pt>
                <c:pt idx="1851">
                  <c:v>3.3019883610851605E-5</c:v>
                </c:pt>
                <c:pt idx="1852">
                  <c:v>3.3010300445286689E-5</c:v>
                </c:pt>
                <c:pt idx="1853">
                  <c:v>3.3000887282863545E-5</c:v>
                </c:pt>
                <c:pt idx="1854">
                  <c:v>3.2990737701688033E-5</c:v>
                </c:pt>
                <c:pt idx="1855">
                  <c:v>3.2981640746498897E-5</c:v>
                </c:pt>
                <c:pt idx="1856">
                  <c:v>3.2972713781553864E-5</c:v>
                </c:pt>
                <c:pt idx="1857">
                  <c:v>3.296002063019228E-5</c:v>
                </c:pt>
                <c:pt idx="1858">
                  <c:v>3.2954156987230476E-5</c:v>
                </c:pt>
                <c:pt idx="1859">
                  <c:v>3.2946952828183385E-5</c:v>
                </c:pt>
                <c:pt idx="1860">
                  <c:v>3.2938705825991121E-5</c:v>
                </c:pt>
                <c:pt idx="1861">
                  <c:v>3.2930628811378426E-5</c:v>
                </c:pt>
                <c:pt idx="1862">
                  <c:v>3.2922721787898013E-5</c:v>
                </c:pt>
                <c:pt idx="1863">
                  <c:v>3.2914425951510382E-5</c:v>
                </c:pt>
                <c:pt idx="1864">
                  <c:v>3.290684694981505E-5</c:v>
                </c:pt>
                <c:pt idx="1865">
                  <c:v>3.2899437930798692E-5</c:v>
                </c:pt>
                <c:pt idx="1866">
                  <c:v>3.289219889805392E-5</c:v>
                </c:pt>
                <c:pt idx="1867">
                  <c:v>3.2886953401404032E-5</c:v>
                </c:pt>
                <c:pt idx="1868">
                  <c:v>3.2880090295667533E-5</c:v>
                </c:pt>
                <c:pt idx="1869">
                  <c:v>3.2873397193941903E-5</c:v>
                </c:pt>
                <c:pt idx="1870">
                  <c:v>3.2866874094490683E-5</c:v>
                </c:pt>
                <c:pt idx="1871">
                  <c:v>3.2859863984987386E-5</c:v>
                </c:pt>
                <c:pt idx="1872">
                  <c:v>3.2853668879900474E-5</c:v>
                </c:pt>
                <c:pt idx="1873">
                  <c:v>3.2847643772454527E-5</c:v>
                </c:pt>
                <c:pt idx="1874">
                  <c:v>3.2841788661771773E-5</c:v>
                </c:pt>
                <c:pt idx="1875">
                  <c:v>3.2836808660001437E-5</c:v>
                </c:pt>
                <c:pt idx="1876">
                  <c:v>3.2831305585482792E-5</c:v>
                </c:pt>
                <c:pt idx="1877">
                  <c:v>3.2825972515845847E-5</c:v>
                </c:pt>
                <c:pt idx="1878">
                  <c:v>3.2820809450218036E-5</c:v>
                </c:pt>
                <c:pt idx="1879">
                  <c:v>3.2815816388602828E-5</c:v>
                </c:pt>
                <c:pt idx="1880">
                  <c:v>3.2810993330127658E-5</c:v>
                </c:pt>
                <c:pt idx="1881">
                  <c:v>3.2806340278270646E-5</c:v>
                </c:pt>
                <c:pt idx="1882">
                  <c:v>3.2801857230424503E-5</c:v>
                </c:pt>
                <c:pt idx="1883">
                  <c:v>3.2797544187458325E-5</c:v>
                </c:pt>
                <c:pt idx="1884">
                  <c:v>3.2793401147633919E-5</c:v>
                </c:pt>
                <c:pt idx="1885">
                  <c:v>3.278942811355684E-5</c:v>
                </c:pt>
                <c:pt idx="1886">
                  <c:v>3.2785625086099654E-5</c:v>
                </c:pt>
                <c:pt idx="1887">
                  <c:v>3.2781992062653337E-5</c:v>
                </c:pt>
                <c:pt idx="1888">
                  <c:v>3.2778529043216154E-5</c:v>
                </c:pt>
                <c:pt idx="1889">
                  <c:v>3.2775236029529767E-5</c:v>
                </c:pt>
                <c:pt idx="1890">
                  <c:v>3.2772113023327165E-5</c:v>
                </c:pt>
                <c:pt idx="1891">
                  <c:v>3.2769160018529878E-5</c:v>
                </c:pt>
                <c:pt idx="1892">
                  <c:v>3.2766377022088941E-5</c:v>
                </c:pt>
                <c:pt idx="1893">
                  <c:v>3.2762841153900421E-5</c:v>
                </c:pt>
                <c:pt idx="1894">
                  <c:v>3.276038600572885E-5</c:v>
                </c:pt>
                <c:pt idx="1895">
                  <c:v>3.2758100856955519E-5</c:v>
                </c:pt>
                <c:pt idx="1896">
                  <c:v>3.2755985708459931E-5</c:v>
                </c:pt>
                <c:pt idx="1897">
                  <c:v>3.2757934019252144E-5</c:v>
                </c:pt>
                <c:pt idx="1898">
                  <c:v>3.2753249162419812E-5</c:v>
                </c:pt>
                <c:pt idx="1899">
                  <c:v>3.2751656207955296E-5</c:v>
                </c:pt>
                <c:pt idx="1900">
                  <c:v>3.2750233259239842E-5</c:v>
                </c:pt>
                <c:pt idx="1901">
                  <c:v>3.2748980317142545E-5</c:v>
                </c:pt>
                <c:pt idx="1902">
                  <c:v>3.2747897383399865E-5</c:v>
                </c:pt>
                <c:pt idx="1903">
                  <c:v>3.274698445366632E-5</c:v>
                </c:pt>
                <c:pt idx="1904">
                  <c:v>3.2746241534027318E-5</c:v>
                </c:pt>
                <c:pt idx="1905">
                  <c:v>3.2745668620137378E-5</c:v>
                </c:pt>
                <c:pt idx="1906">
                  <c:v>3.2744184209778857E-5</c:v>
                </c:pt>
                <c:pt idx="1907">
                  <c:v>3.2743939061701671E-5</c:v>
                </c:pt>
                <c:pt idx="1908">
                  <c:v>3.274386391478E-5</c:v>
                </c:pt>
                <c:pt idx="1909">
                  <c:v>3.2743958769015577E-5</c:v>
                </c:pt>
                <c:pt idx="1910">
                  <c:v>3.2744223624404933E-5</c:v>
                </c:pt>
                <c:pt idx="1911">
                  <c:v>3.2744658482708813E-5</c:v>
                </c:pt>
                <c:pt idx="1912">
                  <c:v>3.2745263340410932E-5</c:v>
                </c:pt>
                <c:pt idx="1913">
                  <c:v>3.274603820190361E-5</c:v>
                </c:pt>
                <c:pt idx="1914">
                  <c:v>3.2746983062796262E-5</c:v>
                </c:pt>
                <c:pt idx="1915">
                  <c:v>3.2746907155711824E-5</c:v>
                </c:pt>
                <c:pt idx="1916">
                  <c:v>3.2748179713770753E-5</c:v>
                </c:pt>
                <c:pt idx="1917">
                  <c:v>3.2749622267402856E-5</c:v>
                </c:pt>
                <c:pt idx="1918">
                  <c:v>3.2751234817496311E-5</c:v>
                </c:pt>
                <c:pt idx="1919">
                  <c:v>3.2755498682989631E-5</c:v>
                </c:pt>
                <c:pt idx="1920">
                  <c:v>3.2757475899640454E-5</c:v>
                </c:pt>
                <c:pt idx="1921">
                  <c:v>3.2759623124647627E-5</c:v>
                </c:pt>
                <c:pt idx="1922">
                  <c:v>3.276194035974761E-5</c:v>
                </c:pt>
                <c:pt idx="1923">
                  <c:v>3.276313694893819E-5</c:v>
                </c:pt>
                <c:pt idx="1924">
                  <c:v>3.2765781841595509E-5</c:v>
                </c:pt>
                <c:pt idx="1925">
                  <c:v>3.2768596739798928E-5</c:v>
                </c:pt>
                <c:pt idx="1926">
                  <c:v>3.2771581640916869E-5</c:v>
                </c:pt>
                <c:pt idx="1927">
                  <c:v>3.2774736548460415E-5</c:v>
                </c:pt>
                <c:pt idx="1928">
                  <c:v>3.2779414006622529E-5</c:v>
                </c:pt>
                <c:pt idx="1929">
                  <c:v>3.278292132019231E-5</c:v>
                </c:pt>
                <c:pt idx="1930">
                  <c:v>3.2786598646463924E-5</c:v>
                </c:pt>
                <c:pt idx="1931">
                  <c:v>3.2790445985432168E-5</c:v>
                </c:pt>
                <c:pt idx="1932">
                  <c:v>3.2794463336231414E-5</c:v>
                </c:pt>
                <c:pt idx="1933">
                  <c:v>3.2798650699730758E-5</c:v>
                </c:pt>
                <c:pt idx="1934">
                  <c:v>3.2803008077668394E-5</c:v>
                </c:pt>
                <c:pt idx="1935">
                  <c:v>3.2807535468304394E-5</c:v>
                </c:pt>
                <c:pt idx="1936">
                  <c:v>3.2812232872509589E-5</c:v>
                </c:pt>
                <c:pt idx="1937">
                  <c:v>3.2817100290282245E-5</c:v>
                </c:pt>
                <c:pt idx="1938">
                  <c:v>3.2822137721624095E-5</c:v>
                </c:pt>
                <c:pt idx="1939">
                  <c:v>3.2827345168271599E-5</c:v>
                </c:pt>
                <c:pt idx="1940">
                  <c:v>3.2832722628488298E-5</c:v>
                </c:pt>
                <c:pt idx="1941">
                  <c:v>3.2838270104879747E-5</c:v>
                </c:pt>
                <c:pt idx="1942">
                  <c:v>3.2843987595707752E-5</c:v>
                </c:pt>
                <c:pt idx="1943">
                  <c:v>3.2849875100974049E-5</c:v>
                </c:pt>
                <c:pt idx="1944">
                  <c:v>3.2855932623284193E-5</c:v>
                </c:pt>
                <c:pt idx="1945">
                  <c:v>3.2860595924333325E-5</c:v>
                </c:pt>
                <c:pt idx="1946">
                  <c:v>3.2866980964522605E-5</c:v>
                </c:pt>
                <c:pt idx="1947">
                  <c:v>3.2873536014650304E-5</c:v>
                </c:pt>
                <c:pt idx="1948">
                  <c:v>3.2880261073842121E-5</c:v>
                </c:pt>
                <c:pt idx="1949">
                  <c:v>3.2887156144729632E-5</c:v>
                </c:pt>
                <c:pt idx="1950">
                  <c:v>3.2895848099423822E-5</c:v>
                </c:pt>
                <c:pt idx="1951">
                  <c:v>3.2903095739306165E-5</c:v>
                </c:pt>
                <c:pt idx="1952">
                  <c:v>3.2910513396228885E-5</c:v>
                </c:pt>
                <c:pt idx="1953">
                  <c:v>3.2918101071933645E-5</c:v>
                </c:pt>
                <c:pt idx="1954">
                  <c:v>3.2925858766420443E-5</c:v>
                </c:pt>
                <c:pt idx="1955">
                  <c:v>3.2933786480558377E-5</c:v>
                </c:pt>
                <c:pt idx="1956">
                  <c:v>3.2941884212609254E-5</c:v>
                </c:pt>
                <c:pt idx="1957">
                  <c:v>3.2950151966047725E-5</c:v>
                </c:pt>
                <c:pt idx="1958">
                  <c:v>3.2955136096468607E-5</c:v>
                </c:pt>
                <c:pt idx="1959">
                  <c:v>3.2963718685330434E-5</c:v>
                </c:pt>
                <c:pt idx="1960">
                  <c:v>3.2972471140091386E-5</c:v>
                </c:pt>
                <c:pt idx="1961">
                  <c:v>3.2981381202112914E-5</c:v>
                </c:pt>
                <c:pt idx="1962">
                  <c:v>3.2990415245848226E-5</c:v>
                </c:pt>
                <c:pt idx="1963">
                  <c:v>3.2999537481259722E-5</c:v>
                </c:pt>
                <c:pt idx="1964">
                  <c:v>3.3008712109428018E-5</c:v>
                </c:pt>
                <c:pt idx="1965">
                  <c:v>3.3017903337650978E-5</c:v>
                </c:pt>
                <c:pt idx="1966">
                  <c:v>3.3027075366121039E-5</c:v>
                </c:pt>
                <c:pt idx="1967">
                  <c:v>3.3034462553292038E-5</c:v>
                </c:pt>
                <c:pt idx="1968">
                  <c:v>3.3043503865709534E-5</c:v>
                </c:pt>
                <c:pt idx="1969">
                  <c:v>3.3052420438359903E-5</c:v>
                </c:pt>
                <c:pt idx="1970">
                  <c:v>3.3061176071880194E-5</c:v>
                </c:pt>
                <c:pt idx="1971">
                  <c:v>3.3074709359140128E-5</c:v>
                </c:pt>
                <c:pt idx="1972">
                  <c:v>3.3082974402574503E-5</c:v>
                </c:pt>
                <c:pt idx="1973">
                  <c:v>3.3090969670499654E-5</c:v>
                </c:pt>
                <c:pt idx="1974">
                  <c:v>3.3098675779295872E-5</c:v>
                </c:pt>
                <c:pt idx="1975">
                  <c:v>3.310609163939375E-5</c:v>
                </c:pt>
                <c:pt idx="1976">
                  <c:v>3.3111662154116858E-5</c:v>
                </c:pt>
                <c:pt idx="1977">
                  <c:v>3.3118517860449351E-5</c:v>
                </c:pt>
                <c:pt idx="1978">
                  <c:v>3.3125083327740709E-5</c:v>
                </c:pt>
                <c:pt idx="1979">
                  <c:v>3.3131358557746474E-5</c:v>
                </c:pt>
                <c:pt idx="1980">
                  <c:v>3.3138817201653833E-5</c:v>
                </c:pt>
                <c:pt idx="1981">
                  <c:v>3.3144491563504019E-5</c:v>
                </c:pt>
                <c:pt idx="1982">
                  <c:v>3.3149875672315587E-5</c:v>
                </c:pt>
                <c:pt idx="1983">
                  <c:v>3.3154969528086803E-5</c:v>
                </c:pt>
                <c:pt idx="1984">
                  <c:v>3.315977313342669E-5</c:v>
                </c:pt>
                <c:pt idx="1985">
                  <c:v>3.3164286483989766E-5</c:v>
                </c:pt>
                <c:pt idx="1986">
                  <c:v>3.316850958151249E-5</c:v>
                </c:pt>
                <c:pt idx="1987">
                  <c:v>3.317244242599833E-5</c:v>
                </c:pt>
                <c:pt idx="1988">
                  <c:v>3.3176085014838264E-5</c:v>
                </c:pt>
                <c:pt idx="1989">
                  <c:v>3.3179437350637844E-5</c:v>
                </c:pt>
                <c:pt idx="1990">
                  <c:v>3.3182499429924156E-5</c:v>
                </c:pt>
                <c:pt idx="1991">
                  <c:v>3.3185271253564561E-5</c:v>
                </c:pt>
                <c:pt idx="1992">
                  <c:v>3.318775282242642E-5</c:v>
                </c:pt>
                <c:pt idx="1993">
                  <c:v>3.3189944135645841E-5</c:v>
                </c:pt>
                <c:pt idx="1994">
                  <c:v>3.3191845191479427E-5</c:v>
                </c:pt>
                <c:pt idx="1995">
                  <c:v>3.3193455989061552E-5</c:v>
                </c:pt>
                <c:pt idx="1996">
                  <c:v>3.3194776530999504E-5</c:v>
                </c:pt>
                <c:pt idx="1997">
                  <c:v>3.3194681409763963E-5</c:v>
                </c:pt>
                <c:pt idx="1998">
                  <c:v>3.3195442026828087E-5</c:v>
                </c:pt>
                <c:pt idx="1999">
                  <c:v>3.3195912398699748E-5</c:v>
                </c:pt>
                <c:pt idx="2000">
                  <c:v>3.3196092524504645E-5</c:v>
                </c:pt>
                <c:pt idx="2001">
                  <c:v>3.3195982403361537E-5</c:v>
                </c:pt>
                <c:pt idx="2002">
                  <c:v>3.3196604364535073E-5</c:v>
                </c:pt>
                <c:pt idx="2003">
                  <c:v>3.3195893097838491E-5</c:v>
                </c:pt>
                <c:pt idx="2004">
                  <c:v>3.319489157115052E-5</c:v>
                </c:pt>
                <c:pt idx="2005">
                  <c:v>3.3193599786211087E-5</c:v>
                </c:pt>
                <c:pt idx="2006">
                  <c:v>3.3192017741280264E-5</c:v>
                </c:pt>
                <c:pt idx="2007">
                  <c:v>3.3190145434623328E-5</c:v>
                </c:pt>
                <c:pt idx="2008">
                  <c:v>3.3187982869713195E-5</c:v>
                </c:pt>
                <c:pt idx="2009">
                  <c:v>3.3185530043075215E-5</c:v>
                </c:pt>
                <c:pt idx="2010">
                  <c:v>3.3181071430909981E-5</c:v>
                </c:pt>
                <c:pt idx="2011">
                  <c:v>3.317807957436969E-5</c:v>
                </c:pt>
                <c:pt idx="2012">
                  <c:v>3.3174797479773588E-5</c:v>
                </c:pt>
                <c:pt idx="2013">
                  <c:v>3.3171225147121675E-5</c:v>
                </c:pt>
                <c:pt idx="2014">
                  <c:v>3.3167559805459546E-5</c:v>
                </c:pt>
                <c:pt idx="2015">
                  <c:v>3.3162592818491987E-5</c:v>
                </c:pt>
                <c:pt idx="2016">
                  <c:v>3.3158108311504009E-5</c:v>
                </c:pt>
                <c:pt idx="2017">
                  <c:v>3.3153333564683862E-5</c:v>
                </c:pt>
                <c:pt idx="2018">
                  <c:v>3.314826858247244E-5</c:v>
                </c:pt>
                <c:pt idx="2019">
                  <c:v>3.314224277130122E-5</c:v>
                </c:pt>
                <c:pt idx="2020">
                  <c:v>3.3136618162208503E-5</c:v>
                </c:pt>
                <c:pt idx="2021">
                  <c:v>3.3130703328641126E-5</c:v>
                </c:pt>
                <c:pt idx="2022">
                  <c:v>3.3124498266111357E-5</c:v>
                </c:pt>
                <c:pt idx="2023">
                  <c:v>3.3120918905376467E-5</c:v>
                </c:pt>
                <c:pt idx="2024">
                  <c:v>3.3114028883209079E-5</c:v>
                </c:pt>
                <c:pt idx="2025">
                  <c:v>3.3106848574946182E-5</c:v>
                </c:pt>
                <c:pt idx="2026">
                  <c:v>3.3093967685379408E-5</c:v>
                </c:pt>
                <c:pt idx="2027">
                  <c:v>3.3090124491914549E-5</c:v>
                </c:pt>
                <c:pt idx="2028">
                  <c:v>3.3082136180362376E-5</c:v>
                </c:pt>
                <c:pt idx="2029">
                  <c:v>3.3073857615716074E-5</c:v>
                </c:pt>
                <c:pt idx="2030">
                  <c:v>3.3065288802364493E-5</c:v>
                </c:pt>
                <c:pt idx="2031">
                  <c:v>3.3056429739431598E-5</c:v>
                </c:pt>
                <c:pt idx="2032">
                  <c:v>3.3048458412451159E-5</c:v>
                </c:pt>
                <c:pt idx="2033">
                  <c:v>3.3038955818846805E-5</c:v>
                </c:pt>
                <c:pt idx="2034">
                  <c:v>3.3029162938296927E-5</c:v>
                </c:pt>
                <c:pt idx="2035">
                  <c:v>3.301907977335504E-5</c:v>
                </c:pt>
                <c:pt idx="2036">
                  <c:v>3.3008706323171128E-5</c:v>
                </c:pt>
                <c:pt idx="2037">
                  <c:v>3.2998042587745191E-5</c:v>
                </c:pt>
                <c:pt idx="2038">
                  <c:v>3.298708856707723E-5</c:v>
                </c:pt>
                <c:pt idx="2039">
                  <c:v>3.2975844261163775E-5</c:v>
                </c:pt>
                <c:pt idx="2040">
                  <c:v>3.2963636928633536E-5</c:v>
                </c:pt>
                <c:pt idx="2041">
                  <c:v>3.2952484796164305E-5</c:v>
                </c:pt>
                <c:pt idx="2042">
                  <c:v>3.2940369636224806E-5</c:v>
                </c:pt>
                <c:pt idx="2043">
                  <c:v>3.2927964192745046E-5</c:v>
                </c:pt>
                <c:pt idx="2044">
                  <c:v>3.2915268464871542E-5</c:v>
                </c:pt>
                <c:pt idx="2045">
                  <c:v>3.2902282453454307E-5</c:v>
                </c:pt>
                <c:pt idx="2046">
                  <c:v>3.2889006157648532E-5</c:v>
                </c:pt>
                <c:pt idx="2047">
                  <c:v>3.2875439579149041E-5</c:v>
                </c:pt>
                <c:pt idx="2048">
                  <c:v>3.2861582715407525E-5</c:v>
                </c:pt>
                <c:pt idx="2049">
                  <c:v>3.2847333945564688E-5</c:v>
                </c:pt>
                <c:pt idx="2050">
                  <c:v>3.2832960151980492E-5</c:v>
                </c:pt>
                <c:pt idx="2051">
                  <c:v>3.2818296112327797E-5</c:v>
                </c:pt>
                <c:pt idx="2052">
                  <c:v>3.2803341823971557E-5</c:v>
                </c:pt>
                <c:pt idx="2053">
                  <c:v>3.2787944163980773E-5</c:v>
                </c:pt>
                <c:pt idx="2054">
                  <c:v>3.2772345606640885E-5</c:v>
                </c:pt>
                <c:pt idx="2055">
                  <c:v>3.2756456768312514E-5</c:v>
                </c:pt>
                <c:pt idx="2056">
                  <c:v>3.2740277648990457E-5</c:v>
                </c:pt>
                <c:pt idx="2057">
                  <c:v>3.2723808249528197E-5</c:v>
                </c:pt>
                <c:pt idx="2058">
                  <c:v>3.2707048569077454E-5</c:v>
                </c:pt>
                <c:pt idx="2059">
                  <c:v>3.2689998608486509E-5</c:v>
                </c:pt>
                <c:pt idx="2060">
                  <c:v>3.2672658368603641E-5</c:v>
                </c:pt>
                <c:pt idx="2061">
                  <c:v>3.265502784858057E-5</c:v>
                </c:pt>
                <c:pt idx="2062">
                  <c:v>3.2638074176638554E-5</c:v>
                </c:pt>
                <c:pt idx="2063">
                  <c:v>3.2619948555634437E-5</c:v>
                </c:pt>
                <c:pt idx="2064">
                  <c:v>3.2601532704568115E-5</c:v>
                </c:pt>
                <c:pt idx="2065">
                  <c:v>3.2582826622551408E-5</c:v>
                </c:pt>
                <c:pt idx="2066">
                  <c:v>3.2556260921679653E-5</c:v>
                </c:pt>
                <c:pt idx="2067">
                  <c:v>3.2535834417854459E-5</c:v>
                </c:pt>
                <c:pt idx="2068">
                  <c:v>3.2515733529171753E-5</c:v>
                </c:pt>
                <c:pt idx="2069">
                  <c:v>3.2496099013437987E-5</c:v>
                </c:pt>
                <c:pt idx="2070">
                  <c:v>3.2475795949591518E-5</c:v>
                </c:pt>
                <c:pt idx="2071">
                  <c:v>3.2455202646703915E-5</c:v>
                </c:pt>
                <c:pt idx="2072">
                  <c:v>3.2434319104775178E-5</c:v>
                </c:pt>
                <c:pt idx="2073">
                  <c:v>3.2413145323805306E-5</c:v>
                </c:pt>
                <c:pt idx="2074">
                  <c:v>3.2391681304672071E-5</c:v>
                </c:pt>
                <c:pt idx="2075">
                  <c:v>3.2369398423399282E-5</c:v>
                </c:pt>
                <c:pt idx="2076">
                  <c:v>3.234733240742825E-5</c:v>
                </c:pt>
                <c:pt idx="2077">
                  <c:v>3.2324976143631445E-5</c:v>
                </c:pt>
                <c:pt idx="2078">
                  <c:v>3.2302329632008867E-5</c:v>
                </c:pt>
                <c:pt idx="2079">
                  <c:v>3.2280007648854622E-5</c:v>
                </c:pt>
                <c:pt idx="2080">
                  <c:v>3.2256802210405347E-5</c:v>
                </c:pt>
                <c:pt idx="2081">
                  <c:v>3.2226540179283031E-5</c:v>
                </c:pt>
                <c:pt idx="2082">
                  <c:v>3.2209520630434654E-5</c:v>
                </c:pt>
                <c:pt idx="2083">
                  <c:v>3.2185444488914972E-5</c:v>
                </c:pt>
                <c:pt idx="2084">
                  <c:v>3.2160355383129002E-5</c:v>
                </c:pt>
                <c:pt idx="2085">
                  <c:v>3.2135677151497177E-5</c:v>
                </c:pt>
                <c:pt idx="2086">
                  <c:v>3.2110708675515964E-5</c:v>
                </c:pt>
                <c:pt idx="2087">
                  <c:v>3.2085449956920087E-5</c:v>
                </c:pt>
                <c:pt idx="2088">
                  <c:v>3.2059900997451207E-5</c:v>
                </c:pt>
                <c:pt idx="2089">
                  <c:v>3.2034061795367663E-5</c:v>
                </c:pt>
                <c:pt idx="2090">
                  <c:v>3.2007932353280213E-5</c:v>
                </c:pt>
                <c:pt idx="2091">
                  <c:v>3.1981512670318027E-5</c:v>
                </c:pt>
                <c:pt idx="2092">
                  <c:v>3.1954802749084923E-5</c:v>
                </c:pt>
                <c:pt idx="2093">
                  <c:v>3.1927802588717011E-5</c:v>
                </c:pt>
                <c:pt idx="2094">
                  <c:v>3.190051218921082E-5</c:v>
                </c:pt>
                <c:pt idx="2095">
                  <c:v>3.187293155404447E-5</c:v>
                </c:pt>
                <c:pt idx="2096">
                  <c:v>3.1845060681478035E-5</c:v>
                </c:pt>
                <c:pt idx="2097">
                  <c:v>3.1816899572380611E-5</c:v>
                </c:pt>
                <c:pt idx="2098">
                  <c:v>3.1788448229361221E-5</c:v>
                </c:pt>
                <c:pt idx="2099">
                  <c:v>3.1759706651547301E-5</c:v>
                </c:pt>
                <c:pt idx="2100">
                  <c:v>3.1730674839809681E-5</c:v>
                </c:pt>
                <c:pt idx="2101">
                  <c:v>3.1702444740586144E-5</c:v>
                </c:pt>
                <c:pt idx="2102">
                  <c:v>3.1672854286544233E-5</c:v>
                </c:pt>
                <c:pt idx="2103">
                  <c:v>3.1642973612784273E-5</c:v>
                </c:pt>
                <c:pt idx="2104">
                  <c:v>3.1612802720185768E-5</c:v>
                </c:pt>
                <c:pt idx="2105">
                  <c:v>3.1581162307888627E-5</c:v>
                </c:pt>
                <c:pt idx="2106">
                  <c:v>3.1550389110854629E-5</c:v>
                </c:pt>
                <c:pt idx="2107">
                  <c:v>3.1519325686847968E-5</c:v>
                </c:pt>
                <c:pt idx="2108">
                  <c:v>3.1487972035001283E-5</c:v>
                </c:pt>
                <c:pt idx="2109">
                  <c:v>3.1456328157916658E-5</c:v>
                </c:pt>
                <c:pt idx="2110">
                  <c:v>3.1424394054728466E-5</c:v>
                </c:pt>
                <c:pt idx="2111">
                  <c:v>3.1392169727174901E-5</c:v>
                </c:pt>
                <c:pt idx="2112">
                  <c:v>3.1359655177859783E-5</c:v>
                </c:pt>
                <c:pt idx="2113">
                  <c:v>3.1326850402442832E-5</c:v>
                </c:pt>
                <c:pt idx="2114">
                  <c:v>3.1295131932928752E-5</c:v>
                </c:pt>
                <c:pt idx="2115">
                  <c:v>3.1261768687576574E-5</c:v>
                </c:pt>
                <c:pt idx="2116">
                  <c:v>3.1228115233046527E-5</c:v>
                </c:pt>
                <c:pt idx="2117">
                  <c:v>3.1194171571099355E-5</c:v>
                </c:pt>
                <c:pt idx="2118">
                  <c:v>3.1155023458656617E-5</c:v>
                </c:pt>
                <c:pt idx="2119">
                  <c:v>3.1120457925802245E-5</c:v>
                </c:pt>
                <c:pt idx="2120">
                  <c:v>3.1085602189043562E-5</c:v>
                </c:pt>
                <c:pt idx="2121">
                  <c:v>3.105045624838057E-5</c:v>
                </c:pt>
                <c:pt idx="2122">
                  <c:v>3.1015020104691038E-5</c:v>
                </c:pt>
                <c:pt idx="2123">
                  <c:v>3.0980869446750603E-5</c:v>
                </c:pt>
                <c:pt idx="2124">
                  <c:v>3.0944874971794434E-5</c:v>
                </c:pt>
                <c:pt idx="2125">
                  <c:v>3.0908590310296802E-5</c:v>
                </c:pt>
                <c:pt idx="2126">
                  <c:v>3.0872015459593172E-5</c:v>
                </c:pt>
                <c:pt idx="2127">
                  <c:v>3.0831820196919324E-5</c:v>
                </c:pt>
                <c:pt idx="2128">
                  <c:v>3.0794620739491713E-5</c:v>
                </c:pt>
                <c:pt idx="2129">
                  <c:v>3.0757131075075453E-5</c:v>
                </c:pt>
                <c:pt idx="2130">
                  <c:v>3.0719351205408738E-5</c:v>
                </c:pt>
                <c:pt idx="2131">
                  <c:v>3.0683035858004165E-5</c:v>
                </c:pt>
                <c:pt idx="2132">
                  <c:v>3.0633690696202018E-5</c:v>
                </c:pt>
                <c:pt idx="2133">
                  <c:v>3.0594979478233003E-5</c:v>
                </c:pt>
                <c:pt idx="2134">
                  <c:v>3.0555978072173418E-5</c:v>
                </c:pt>
                <c:pt idx="2135">
                  <c:v>3.0514836684437593E-5</c:v>
                </c:pt>
                <c:pt idx="2136">
                  <c:v>3.0475232688701934E-5</c:v>
                </c:pt>
                <c:pt idx="2137">
                  <c:v>3.0435338497274145E-5</c:v>
                </c:pt>
                <c:pt idx="2138">
                  <c:v>3.0395154109283395E-5</c:v>
                </c:pt>
                <c:pt idx="2139">
                  <c:v>3.0354679524727951E-5</c:v>
                </c:pt>
                <c:pt idx="2140">
                  <c:v>3.0313914747956763E-5</c:v>
                </c:pt>
                <c:pt idx="2141">
                  <c:v>3.0272859777229905E-5</c:v>
                </c:pt>
                <c:pt idx="2142">
                  <c:v>3.0231514615154664E-5</c:v>
                </c:pt>
                <c:pt idx="2143">
                  <c:v>3.0189879262598404E-5</c:v>
                </c:pt>
                <c:pt idx="2144">
                  <c:v>3.0147953721297582E-5</c:v>
                </c:pt>
                <c:pt idx="2145">
                  <c:v>3.010573799212303E-5</c:v>
                </c:pt>
                <c:pt idx="2146">
                  <c:v>3.0063232075078217E-5</c:v>
                </c:pt>
                <c:pt idx="2147">
                  <c:v>3.0020435974501686E-5</c:v>
                </c:pt>
                <c:pt idx="2148">
                  <c:v>2.9977349689526075E-5</c:v>
                </c:pt>
                <c:pt idx="2149">
                  <c:v>2.9933973220153121E-5</c:v>
                </c:pt>
                <c:pt idx="2150">
                  <c:v>2.9890306570726569E-5</c:v>
                </c:pt>
                <c:pt idx="2151">
                  <c:v>2.9846349740377323E-5</c:v>
                </c:pt>
                <c:pt idx="2152">
                  <c:v>2.9802102729972746E-5</c:v>
                </c:pt>
                <c:pt idx="2153">
                  <c:v>2.9759816822717833E-5</c:v>
                </c:pt>
                <c:pt idx="2154">
                  <c:v>2.9715011867367802E-5</c:v>
                </c:pt>
                <c:pt idx="2155">
                  <c:v>2.9669916748520375E-5</c:v>
                </c:pt>
                <c:pt idx="2156">
                  <c:v>2.9624531467053322E-5</c:v>
                </c:pt>
                <c:pt idx="2157">
                  <c:v>2.9569478968108354E-5</c:v>
                </c:pt>
                <c:pt idx="2158">
                  <c:v>2.9530526992421757E-5</c:v>
                </c:pt>
                <c:pt idx="2159">
                  <c:v>2.9484248766822874E-5</c:v>
                </c:pt>
                <c:pt idx="2160">
                  <c:v>2.9437680375072467E-5</c:v>
                </c:pt>
                <c:pt idx="2161">
                  <c:v>2.9390821816299706E-5</c:v>
                </c:pt>
                <c:pt idx="2162">
                  <c:v>2.9343673091375422E-5</c:v>
                </c:pt>
                <c:pt idx="2163">
                  <c:v>2.9296234202037807E-5</c:v>
                </c:pt>
                <c:pt idx="2164">
                  <c:v>2.9248505151759779E-5</c:v>
                </c:pt>
                <c:pt idx="2165">
                  <c:v>2.9200485938806614E-5</c:v>
                </c:pt>
                <c:pt idx="2166">
                  <c:v>2.9157261222323427E-5</c:v>
                </c:pt>
                <c:pt idx="2167">
                  <c:v>2.9108706786296068E-5</c:v>
                </c:pt>
                <c:pt idx="2168">
                  <c:v>2.9059862216129773E-5</c:v>
                </c:pt>
                <c:pt idx="2169">
                  <c:v>2.901072751271272E-5</c:v>
                </c:pt>
                <c:pt idx="2170">
                  <c:v>2.8961302676044909E-5</c:v>
                </c:pt>
                <c:pt idx="2171">
                  <c:v>2.8911587708790876E-5</c:v>
                </c:pt>
                <c:pt idx="2172">
                  <c:v>2.8861582611838799E-5</c:v>
                </c:pt>
                <c:pt idx="2173">
                  <c:v>2.8811287385188677E-5</c:v>
                </c:pt>
                <c:pt idx="2174">
                  <c:v>2.8760702033281405E-5</c:v>
                </c:pt>
                <c:pt idx="2175">
                  <c:v>2.8712568862724469E-5</c:v>
                </c:pt>
                <c:pt idx="2176">
                  <c:v>2.8661425901396753E-5</c:v>
                </c:pt>
                <c:pt idx="2177">
                  <c:v>2.8609992829662853E-5</c:v>
                </c:pt>
                <c:pt idx="2178">
                  <c:v>2.8558269649316473E-5</c:v>
                </c:pt>
                <c:pt idx="2179">
                  <c:v>2.8497750901686908E-5</c:v>
                </c:pt>
                <c:pt idx="2180">
                  <c:v>2.8445379455378783E-5</c:v>
                </c:pt>
                <c:pt idx="2181">
                  <c:v>2.8392717870718079E-5</c:v>
                </c:pt>
                <c:pt idx="2182">
                  <c:v>2.8339766152926313E-5</c:v>
                </c:pt>
                <c:pt idx="2183">
                  <c:v>2.8289452481665769E-5</c:v>
                </c:pt>
                <c:pt idx="2184">
                  <c:v>2.8235943225738552E-5</c:v>
                </c:pt>
                <c:pt idx="2185">
                  <c:v>2.8182143848478128E-5</c:v>
                </c:pt>
                <c:pt idx="2186">
                  <c:v>2.8128054355154586E-5</c:v>
                </c:pt>
                <c:pt idx="2187">
                  <c:v>2.8073674744010652E-5</c:v>
                </c:pt>
                <c:pt idx="2188">
                  <c:v>2.8015963107681438E-5</c:v>
                </c:pt>
                <c:pt idx="2189">
                  <c:v>2.7960980490959741E-5</c:v>
                </c:pt>
                <c:pt idx="2190">
                  <c:v>2.7905707754138226E-5</c:v>
                </c:pt>
                <c:pt idx="2191">
                  <c:v>2.7850144897213422E-5</c:v>
                </c:pt>
                <c:pt idx="2192">
                  <c:v>2.7794291921925257E-5</c:v>
                </c:pt>
                <c:pt idx="2193">
                  <c:v>2.7738148831748383E-5</c:v>
                </c:pt>
                <c:pt idx="2194">
                  <c:v>2.7681715625813702E-5</c:v>
                </c:pt>
                <c:pt idx="2195">
                  <c:v>2.7624992307597601E-5</c:v>
                </c:pt>
                <c:pt idx="2196">
                  <c:v>2.7567978877098345E-5</c:v>
                </c:pt>
                <c:pt idx="2197">
                  <c:v>2.7510675337794055E-5</c:v>
                </c:pt>
                <c:pt idx="2198">
                  <c:v>2.745308169228855E-5</c:v>
                </c:pt>
                <c:pt idx="2199">
                  <c:v>2.7395197938845373E-5</c:v>
                </c:pt>
                <c:pt idx="2200">
                  <c:v>2.7337024083548198E-5</c:v>
                </c:pt>
                <c:pt idx="2201">
                  <c:v>2.7278560124657097E-5</c:v>
                </c:pt>
                <c:pt idx="2202">
                  <c:v>2.721980606651582E-5</c:v>
                </c:pt>
                <c:pt idx="2203">
                  <c:v>2.7160761909127834E-5</c:v>
                </c:pt>
                <c:pt idx="2204">
                  <c:v>2.7101427655964322E-5</c:v>
                </c:pt>
                <c:pt idx="2205">
                  <c:v>2.7045233815987252E-5</c:v>
                </c:pt>
                <c:pt idx="2206">
                  <c:v>2.6985342322902867E-5</c:v>
                </c:pt>
                <c:pt idx="2207">
                  <c:v>2.6925160748892188E-5</c:v>
                </c:pt>
                <c:pt idx="2208">
                  <c:v>2.6864689096591995E-5</c:v>
                </c:pt>
                <c:pt idx="2209">
                  <c:v>2.6800405004809638E-5</c:v>
                </c:pt>
                <c:pt idx="2210">
                  <c:v>2.6739330212629392E-5</c:v>
                </c:pt>
                <c:pt idx="2211">
                  <c:v>2.6677965335102777E-5</c:v>
                </c:pt>
                <c:pt idx="2212">
                  <c:v>2.6616310377442637E-5</c:v>
                </c:pt>
                <c:pt idx="2213">
                  <c:v>2.6554365339647237E-5</c:v>
                </c:pt>
                <c:pt idx="2214">
                  <c:v>2.6492130225194699E-5</c:v>
                </c:pt>
                <c:pt idx="2215">
                  <c:v>2.6429605034083287E-5</c:v>
                </c:pt>
                <c:pt idx="2216">
                  <c:v>2.6366789769787652E-5</c:v>
                </c:pt>
                <c:pt idx="2217">
                  <c:v>2.6303684434047722E-5</c:v>
                </c:pt>
                <c:pt idx="2218">
                  <c:v>2.6247745949170564E-5</c:v>
                </c:pt>
                <c:pt idx="2219">
                  <c:v>2.6184106625137815E-5</c:v>
                </c:pt>
                <c:pt idx="2220">
                  <c:v>2.6120177255783972E-5</c:v>
                </c:pt>
                <c:pt idx="2221">
                  <c:v>2.6055957841109034E-5</c:v>
                </c:pt>
                <c:pt idx="2222">
                  <c:v>2.5991448382889359E-5</c:v>
                </c:pt>
                <c:pt idx="2223">
                  <c:v>2.5926648885565839E-5</c:v>
                </c:pt>
                <c:pt idx="2224">
                  <c:v>2.5861559349138474E-5</c:v>
                </c:pt>
                <c:pt idx="2225">
                  <c:v>2.5796179778048156E-5</c:v>
                </c:pt>
                <c:pt idx="2226">
                  <c:v>2.5730510171406706E-5</c:v>
                </c:pt>
                <c:pt idx="2227">
                  <c:v>2.5668483557998722E-5</c:v>
                </c:pt>
                <c:pt idx="2228">
                  <c:v>2.5602257047879079E-5</c:v>
                </c:pt>
                <c:pt idx="2229">
                  <c:v>2.5535740517170294E-5</c:v>
                </c:pt>
                <c:pt idx="2230">
                  <c:v>2.5468933969459776E-5</c:v>
                </c:pt>
                <c:pt idx="2231">
                  <c:v>2.5389753355404762E-5</c:v>
                </c:pt>
                <c:pt idx="2232">
                  <c:v>2.5322297191272825E-5</c:v>
                </c:pt>
                <c:pt idx="2233">
                  <c:v>2.5254550990450042E-5</c:v>
                </c:pt>
                <c:pt idx="2234">
                  <c:v>2.518651475033086E-5</c:v>
                </c:pt>
                <c:pt idx="2235">
                  <c:v>2.5122311647238216E-5</c:v>
                </c:pt>
                <c:pt idx="2236">
                  <c:v>2.5053718576672698E-5</c:v>
                </c:pt>
                <c:pt idx="2237">
                  <c:v>2.4984835486673365E-5</c:v>
                </c:pt>
                <c:pt idx="2238">
                  <c:v>2.4915662378112782E-5</c:v>
                </c:pt>
                <c:pt idx="2239">
                  <c:v>2.4846199253629464E-5</c:v>
                </c:pt>
                <c:pt idx="2240">
                  <c:v>2.4772206679001332E-5</c:v>
                </c:pt>
                <c:pt idx="2241">
                  <c:v>2.4702140248081955E-5</c:v>
                </c:pt>
                <c:pt idx="2242">
                  <c:v>2.4631783799588386E-5</c:v>
                </c:pt>
                <c:pt idx="2243">
                  <c:v>2.4561137332653263E-5</c:v>
                </c:pt>
                <c:pt idx="2244">
                  <c:v>2.449020085248596E-5</c:v>
                </c:pt>
                <c:pt idx="2245">
                  <c:v>2.4418974361692034E-5</c:v>
                </c:pt>
                <c:pt idx="2246">
                  <c:v>2.4347457860276686E-5</c:v>
                </c:pt>
                <c:pt idx="2247">
                  <c:v>2.4275651350842004E-5</c:v>
                </c:pt>
                <c:pt idx="2248">
                  <c:v>2.4203554837735203E-5</c:v>
                </c:pt>
                <c:pt idx="2249">
                  <c:v>2.4131168322691007E-5</c:v>
                </c:pt>
                <c:pt idx="2250">
                  <c:v>2.4058491806581983E-5</c:v>
                </c:pt>
                <c:pt idx="2251">
                  <c:v>2.3985525292881046E-5</c:v>
                </c:pt>
                <c:pt idx="2252">
                  <c:v>2.3912268782459029E-5</c:v>
                </c:pt>
                <c:pt idx="2253">
                  <c:v>2.3838722279657942E-5</c:v>
                </c:pt>
                <c:pt idx="2254">
                  <c:v>2.3764885787083342E-5</c:v>
                </c:pt>
                <c:pt idx="2255">
                  <c:v>2.3690759303873071E-5</c:v>
                </c:pt>
                <c:pt idx="2256">
                  <c:v>2.3616342836971227E-5</c:v>
                </c:pt>
                <c:pt idx="2257">
                  <c:v>2.3546272805827564E-5</c:v>
                </c:pt>
                <c:pt idx="2258">
                  <c:v>2.3471299803077064E-5</c:v>
                </c:pt>
                <c:pt idx="2259">
                  <c:v>2.3396036830956868E-5</c:v>
                </c:pt>
                <c:pt idx="2260">
                  <c:v>2.332048389034995E-5</c:v>
                </c:pt>
                <c:pt idx="2261">
                  <c:v>2.3244640986524664E-5</c:v>
                </c:pt>
                <c:pt idx="2262">
                  <c:v>2.3163754455416199E-5</c:v>
                </c:pt>
                <c:pt idx="2263">
                  <c:v>2.3087308152215311E-5</c:v>
                </c:pt>
                <c:pt idx="2264">
                  <c:v>2.3010571884441236E-5</c:v>
                </c:pt>
                <c:pt idx="2265">
                  <c:v>2.2933545650352313E-5</c:v>
                </c:pt>
                <c:pt idx="2266">
                  <c:v>2.2856229455168325E-5</c:v>
                </c:pt>
                <c:pt idx="2267">
                  <c:v>2.2778623300622261E-5</c:v>
                </c:pt>
                <c:pt idx="2268">
                  <c:v>2.2700727191928699E-5</c:v>
                </c:pt>
                <c:pt idx="2269">
                  <c:v>2.262254112648035E-5</c:v>
                </c:pt>
                <c:pt idx="2270">
                  <c:v>2.2553946127601421E-5</c:v>
                </c:pt>
                <c:pt idx="2271">
                  <c:v>2.2475227242857443E-5</c:v>
                </c:pt>
                <c:pt idx="2272">
                  <c:v>2.2396218430031922E-5</c:v>
                </c:pt>
                <c:pt idx="2273">
                  <c:v>2.231691968823668E-5</c:v>
                </c:pt>
                <c:pt idx="2274">
                  <c:v>2.2237331021024431E-5</c:v>
                </c:pt>
                <c:pt idx="2275">
                  <c:v>2.215745243105971E-5</c:v>
                </c:pt>
                <c:pt idx="2276">
                  <c:v>2.207728392189523E-5</c:v>
                </c:pt>
                <c:pt idx="2277">
                  <c:v>2.1996825496195527E-5</c:v>
                </c:pt>
                <c:pt idx="2278">
                  <c:v>2.1916077155736957E-5</c:v>
                </c:pt>
                <c:pt idx="2279">
                  <c:v>2.1840188015849818E-5</c:v>
                </c:pt>
                <c:pt idx="2280">
                  <c:v>2.1758883464445891E-5</c:v>
                </c:pt>
                <c:pt idx="2281">
                  <c:v>2.1677289014596438E-5</c:v>
                </c:pt>
                <c:pt idx="2282">
                  <c:v>2.15954046681021E-5</c:v>
                </c:pt>
                <c:pt idx="2283">
                  <c:v>2.1497492484407951E-5</c:v>
                </c:pt>
                <c:pt idx="2284">
                  <c:v>2.1414957419536862E-5</c:v>
                </c:pt>
                <c:pt idx="2285">
                  <c:v>2.1332132442226232E-5</c:v>
                </c:pt>
                <c:pt idx="2286">
                  <c:v>2.1249017555947242E-5</c:v>
                </c:pt>
                <c:pt idx="2287">
                  <c:v>2.1165612761572458E-5</c:v>
                </c:pt>
                <c:pt idx="2288">
                  <c:v>2.108728472453858E-5</c:v>
                </c:pt>
                <c:pt idx="2289">
                  <c:v>2.1003323809835189E-5</c:v>
                </c:pt>
                <c:pt idx="2290">
                  <c:v>2.0919073005699895E-5</c:v>
                </c:pt>
                <c:pt idx="2291">
                  <c:v>2.0834532310375423E-5</c:v>
                </c:pt>
                <c:pt idx="2292">
                  <c:v>2.0744240284661583E-5</c:v>
                </c:pt>
                <c:pt idx="2293">
                  <c:v>2.065909610860471E-5</c:v>
                </c:pt>
                <c:pt idx="2294">
                  <c:v>2.0573662042696131E-5</c:v>
                </c:pt>
                <c:pt idx="2295">
                  <c:v>2.0487938093017785E-5</c:v>
                </c:pt>
                <c:pt idx="2296">
                  <c:v>2.0401924262176963E-5</c:v>
                </c:pt>
                <c:pt idx="2297">
                  <c:v>2.031562055104276E-5</c:v>
                </c:pt>
                <c:pt idx="2298">
                  <c:v>2.022902696482802E-5</c:v>
                </c:pt>
                <c:pt idx="2299">
                  <c:v>2.0142143503534479E-5</c:v>
                </c:pt>
                <c:pt idx="2300">
                  <c:v>2.0054970173238873E-5</c:v>
                </c:pt>
                <c:pt idx="2301">
                  <c:v>1.996750697394814E-5</c:v>
                </c:pt>
                <c:pt idx="2302">
                  <c:v>1.9879753910002559E-5</c:v>
                </c:pt>
                <c:pt idx="2303">
                  <c:v>1.9791710984878516E-5</c:v>
                </c:pt>
                <c:pt idx="2304">
                  <c:v>1.9703378199445107E-5</c:v>
                </c:pt>
                <c:pt idx="2305">
                  <c:v>1.9614755558913441E-5</c:v>
                </c:pt>
                <c:pt idx="2306">
                  <c:v>1.9525843064156084E-5</c:v>
                </c:pt>
                <c:pt idx="2307">
                  <c:v>1.943664071951505E-5</c:v>
                </c:pt>
                <c:pt idx="2308">
                  <c:v>1.9347148528464989E-5</c:v>
                </c:pt>
                <c:pt idx="2309">
                  <c:v>1.9263232112728609E-5</c:v>
                </c:pt>
                <c:pt idx="2310">
                  <c:v>1.9173184075130939E-5</c:v>
                </c:pt>
                <c:pt idx="2311">
                  <c:v>1.9082846205198054E-5</c:v>
                </c:pt>
                <c:pt idx="2312">
                  <c:v>1.8992218506446237E-5</c:v>
                </c:pt>
                <c:pt idx="2313">
                  <c:v>1.8901300982386571E-5</c:v>
                </c:pt>
                <c:pt idx="2314">
                  <c:v>1.8804108743154108E-5</c:v>
                </c:pt>
                <c:pt idx="2315">
                  <c:v>1.871258770110365E-5</c:v>
                </c:pt>
                <c:pt idx="2316">
                  <c:v>1.8620776836106301E-5</c:v>
                </c:pt>
                <c:pt idx="2317">
                  <c:v>1.8528676149896783E-5</c:v>
                </c:pt>
                <c:pt idx="2318">
                  <c:v>1.8436285646824049E-5</c:v>
                </c:pt>
                <c:pt idx="2319">
                  <c:v>1.8343605327751991E-5</c:v>
                </c:pt>
                <c:pt idx="2320">
                  <c:v>1.8250635198766019E-5</c:v>
                </c:pt>
                <c:pt idx="2321">
                  <c:v>1.8157375260731759E-5</c:v>
                </c:pt>
                <c:pt idx="2322">
                  <c:v>1.8070001602284516E-5</c:v>
                </c:pt>
                <c:pt idx="2323">
                  <c:v>1.7976185985034074E-5</c:v>
                </c:pt>
                <c:pt idx="2324">
                  <c:v>1.7882080576731366E-5</c:v>
                </c:pt>
                <c:pt idx="2325">
                  <c:v>1.7787685377381596E-5</c:v>
                </c:pt>
                <c:pt idx="2326">
                  <c:v>1.7679450310758779E-5</c:v>
                </c:pt>
                <c:pt idx="2327">
                  <c:v>1.7584434145274594E-5</c:v>
                </c:pt>
                <c:pt idx="2328">
                  <c:v>1.7489128199281792E-5</c:v>
                </c:pt>
                <c:pt idx="2329">
                  <c:v>1.7368129313690209E-5</c:v>
                </c:pt>
                <c:pt idx="2330">
                  <c:v>1.7297646981587547E-5</c:v>
                </c:pt>
                <c:pt idx="2331">
                  <c:v>1.720786439740607E-5</c:v>
                </c:pt>
                <c:pt idx="2332">
                  <c:v>1.7111423351146016E-5</c:v>
                </c:pt>
                <c:pt idx="2333">
                  <c:v>1.7014692547334676E-5</c:v>
                </c:pt>
                <c:pt idx="2334">
                  <c:v>1.6917671989524763E-5</c:v>
                </c:pt>
                <c:pt idx="2335">
                  <c:v>1.6794392414627365E-5</c:v>
                </c:pt>
                <c:pt idx="2336">
                  <c:v>1.6696696301299677E-5</c:v>
                </c:pt>
                <c:pt idx="2337">
                  <c:v>1.6598710417212517E-5</c:v>
                </c:pt>
                <c:pt idx="2338">
                  <c:v>1.6500434768315989E-5</c:v>
                </c:pt>
                <c:pt idx="2339">
                  <c:v>1.6421638233846819E-5</c:v>
                </c:pt>
                <c:pt idx="2340">
                  <c:v>1.6322855175630868E-5</c:v>
                </c:pt>
                <c:pt idx="2341">
                  <c:v>1.6223782380827764E-5</c:v>
                </c:pt>
                <c:pt idx="2342">
                  <c:v>1.6067511176500252E-5</c:v>
                </c:pt>
                <c:pt idx="2343">
                  <c:v>1.6024767586733657E-5</c:v>
                </c:pt>
                <c:pt idx="2344">
                  <c:v>1.5875186871159436E-5</c:v>
                </c:pt>
                <c:pt idx="2345">
                  <c:v>1.5774806918113574E-5</c:v>
                </c:pt>
                <c:pt idx="2346">
                  <c:v>1.5674137238564506E-5</c:v>
                </c:pt>
                <c:pt idx="2347">
                  <c:v>1.5573177834250426E-5</c:v>
                </c:pt>
                <c:pt idx="2348">
                  <c:v>1.5471928712120636E-5</c:v>
                </c:pt>
                <c:pt idx="2349">
                  <c:v>1.5370389871306039E-5</c:v>
                </c:pt>
                <c:pt idx="2350">
                  <c:v>1.5268561319630239E-5</c:v>
                </c:pt>
                <c:pt idx="2351">
                  <c:v>1.5166443056218934E-5</c:v>
                </c:pt>
                <c:pt idx="2352">
                  <c:v>1.5064035088026631E-5</c:v>
                </c:pt>
                <c:pt idx="2353">
                  <c:v>1.4961337415920692E-5</c:v>
                </c:pt>
                <c:pt idx="2354">
                  <c:v>1.4858350044246599E-5</c:v>
                </c:pt>
                <c:pt idx="2355">
                  <c:v>1.4755072977348099E-5</c:v>
                </c:pt>
                <c:pt idx="2356">
                  <c:v>1.4651506217832483E-5</c:v>
                </c:pt>
                <c:pt idx="2357">
                  <c:v>1.4547649769172666E-5</c:v>
                </c:pt>
                <c:pt idx="2358">
                  <c:v>1.4443503633110311E-5</c:v>
                </c:pt>
                <c:pt idx="2359">
                  <c:v>1.4339067815723888E-5</c:v>
                </c:pt>
                <c:pt idx="2360">
                  <c:v>1.4234342320491519E-5</c:v>
                </c:pt>
                <c:pt idx="2361">
                  <c:v>1.4136454847154395E-5</c:v>
                </c:pt>
                <c:pt idx="2362">
                  <c:v>1.4031174167154076E-5</c:v>
                </c:pt>
                <c:pt idx="2363">
                  <c:v>1.3925603822600996E-5</c:v>
                </c:pt>
                <c:pt idx="2364">
                  <c:v>1.3819743820517316E-5</c:v>
                </c:pt>
                <c:pt idx="2365">
                  <c:v>1.370636977915396E-5</c:v>
                </c:pt>
                <c:pt idx="2366">
                  <c:v>1.3599906283743787E-5</c:v>
                </c:pt>
                <c:pt idx="2367">
                  <c:v>1.3493153134813696E-5</c:v>
                </c:pt>
                <c:pt idx="2368">
                  <c:v>1.3386110334103613E-5</c:v>
                </c:pt>
                <c:pt idx="2369">
                  <c:v>1.3278777886826382E-5</c:v>
                </c:pt>
                <c:pt idx="2370">
                  <c:v>1.3171155795587558E-5</c:v>
                </c:pt>
                <c:pt idx="2371">
                  <c:v>1.3063244064730889E-5</c:v>
                </c:pt>
                <c:pt idx="2372">
                  <c:v>1.2955042698603592E-5</c:v>
                </c:pt>
                <c:pt idx="2373">
                  <c:v>1.2846551697203931E-5</c:v>
                </c:pt>
                <c:pt idx="2374">
                  <c:v>1.2745213278611556E-5</c:v>
                </c:pt>
                <c:pt idx="2375">
                  <c:v>1.2636167251018487E-5</c:v>
                </c:pt>
                <c:pt idx="2376">
                  <c:v>1.2526831607182973E-5</c:v>
                </c:pt>
                <c:pt idx="2377">
                  <c:v>1.2417206348860552E-5</c:v>
                </c:pt>
                <c:pt idx="2378">
                  <c:v>1.2299105852875414E-5</c:v>
                </c:pt>
                <c:pt idx="2379">
                  <c:v>1.2181319869282101E-5</c:v>
                </c:pt>
                <c:pt idx="2380">
                  <c:v>1.2078373051949143E-5</c:v>
                </c:pt>
                <c:pt idx="2381">
                  <c:v>1.1967572259408144E-5</c:v>
                </c:pt>
                <c:pt idx="2382">
                  <c:v>1.1856481876293401E-5</c:v>
                </c:pt>
                <c:pt idx="2383">
                  <c:v>1.1745101906157629E-5</c:v>
                </c:pt>
                <c:pt idx="2384">
                  <c:v>1.1633432353441719E-5</c:v>
                </c:pt>
                <c:pt idx="2385">
                  <c:v>1.1521473219033851E-5</c:v>
                </c:pt>
                <c:pt idx="2386">
                  <c:v>1.1409224511815808E-5</c:v>
                </c:pt>
                <c:pt idx="2387">
                  <c:v>1.1281166750318553E-5</c:v>
                </c:pt>
                <c:pt idx="2388">
                  <c:v>1.1168290332541631E-5</c:v>
                </c:pt>
                <c:pt idx="2389">
                  <c:v>1.1055124341180847E-5</c:v>
                </c:pt>
                <c:pt idx="2390">
                  <c:v>1.0941668781450781E-5</c:v>
                </c:pt>
                <c:pt idx="2391">
                  <c:v>1.0835781797988164E-5</c:v>
                </c:pt>
                <c:pt idx="2392">
                  <c:v>1.0689143832922493E-5</c:v>
                </c:pt>
                <c:pt idx="2393">
                  <c:v>1.0574761164311441E-5</c:v>
                </c:pt>
                <c:pt idx="2394">
                  <c:v>1.0460088946215307E-5</c:v>
                </c:pt>
                <c:pt idx="2395">
                  <c:v>1.0304775620039591E-5</c:v>
                </c:pt>
                <c:pt idx="2396">
                  <c:v>1.0221889244609733E-5</c:v>
                </c:pt>
                <c:pt idx="2397">
                  <c:v>1.0106324081951557E-5</c:v>
                </c:pt>
                <c:pt idx="2398">
                  <c:v>9.9904693813355344E-6</c:v>
                </c:pt>
                <c:pt idx="2399">
                  <c:v>9.8743251479745109E-6</c:v>
                </c:pt>
                <c:pt idx="2400">
                  <c:v>9.7578913836066788E-6</c:v>
                </c:pt>
                <c:pt idx="2401">
                  <c:v>9.6411680960487023E-6</c:v>
                </c:pt>
                <c:pt idx="2402">
                  <c:v>9.5241552835658577E-6</c:v>
                </c:pt>
                <c:pt idx="2403">
                  <c:v>9.4068529548456403E-6</c:v>
                </c:pt>
                <c:pt idx="2404">
                  <c:v>9.289261111626243E-6</c:v>
                </c:pt>
                <c:pt idx="2405">
                  <c:v>9.1713797591205098E-6</c:v>
                </c:pt>
                <c:pt idx="2406">
                  <c:v>9.0532088990666337E-6</c:v>
                </c:pt>
                <c:pt idx="2407">
                  <c:v>8.9347485392847481E-6</c:v>
                </c:pt>
                <c:pt idx="2408">
                  <c:v>8.8159986789057565E-6</c:v>
                </c:pt>
                <c:pt idx="2409">
                  <c:v>8.6969593266154194E-6</c:v>
                </c:pt>
                <c:pt idx="2410">
                  <c:v>8.5776304832880373E-6</c:v>
                </c:pt>
                <c:pt idx="2411">
                  <c:v>8.4580121532638886E-6</c:v>
                </c:pt>
                <c:pt idx="2412">
                  <c:v>8.3381043417575518E-6</c:v>
                </c:pt>
                <c:pt idx="2413">
                  <c:v>8.2263076140020458E-6</c:v>
                </c:pt>
                <c:pt idx="2414">
                  <c:v>8.1058452284406279E-6</c:v>
                </c:pt>
                <c:pt idx="2415">
                  <c:v>7.9850933759686993E-6</c:v>
                </c:pt>
                <c:pt idx="2416">
                  <c:v>7.8301422625770556E-6</c:v>
                </c:pt>
                <c:pt idx="2417">
                  <c:v>7.7342231949318468E-6</c:v>
                </c:pt>
                <c:pt idx="2418">
                  <c:v>7.6125785753375363E-6</c:v>
                </c:pt>
                <c:pt idx="2419">
                  <c:v>7.490644502063451E-6</c:v>
                </c:pt>
                <c:pt idx="2420">
                  <c:v>7.3684209803259043E-6</c:v>
                </c:pt>
                <c:pt idx="2421">
                  <c:v>7.2459080127287162E-6</c:v>
                </c:pt>
                <c:pt idx="2422">
                  <c:v>7.123105603617369E-6</c:v>
                </c:pt>
                <c:pt idx="2423">
                  <c:v>7.0000137564682485E-6</c:v>
                </c:pt>
                <c:pt idx="2424">
                  <c:v>6.876632478230657E-6</c:v>
                </c:pt>
                <c:pt idx="2425">
                  <c:v>6.7529617706427875E-6</c:v>
                </c:pt>
                <c:pt idx="2426">
                  <c:v>6.6464345227501553E-6</c:v>
                </c:pt>
                <c:pt idx="2427">
                  <c:v>6.5222337939374597E-6</c:v>
                </c:pt>
                <c:pt idx="2428">
                  <c:v>6.3977436539630617E-6</c:v>
                </c:pt>
                <c:pt idx="2429">
                  <c:v>6.183924290029813E-6</c:v>
                </c:pt>
                <c:pt idx="2430">
                  <c:v>6.1300045368639644E-6</c:v>
                </c:pt>
                <c:pt idx="2431">
                  <c:v>6.0225368043731464E-6</c:v>
                </c:pt>
                <c:pt idx="2432">
                  <c:v>5.896889058831789E-6</c:v>
                </c:pt>
                <c:pt idx="2433">
                  <c:v>5.7709519225568329E-6</c:v>
                </c:pt>
                <c:pt idx="2434">
                  <c:v>5.6447253991009916E-6</c:v>
                </c:pt>
                <c:pt idx="2435">
                  <c:v>5.5271419710737485E-6</c:v>
                </c:pt>
                <c:pt idx="2436">
                  <c:v>5.400361119189262E-6</c:v>
                </c:pt>
                <c:pt idx="2437">
                  <c:v>5.2732908942844381E-6</c:v>
                </c:pt>
                <c:pt idx="2438">
                  <c:v>5.1459312999536239E-6</c:v>
                </c:pt>
                <c:pt idx="2439">
                  <c:v>4.9911841746592273E-6</c:v>
                </c:pt>
                <c:pt idx="2440">
                  <c:v>4.8631725385848978E-6</c:v>
                </c:pt>
                <c:pt idx="2441">
                  <c:v>4.7348715409342018E-6</c:v>
                </c:pt>
                <c:pt idx="2442">
                  <c:v>4.606281188652972E-6</c:v>
                </c:pt>
                <c:pt idx="2443">
                  <c:v>4.4865344801942042E-6</c:v>
                </c:pt>
                <c:pt idx="2444">
                  <c:v>4.3573898722195498E-6</c:v>
                </c:pt>
                <c:pt idx="2445">
                  <c:v>4.2279559238252162E-6</c:v>
                </c:pt>
                <c:pt idx="2446">
                  <c:v>4.0982326367667438E-6</c:v>
                </c:pt>
                <c:pt idx="2447">
                  <c:v>3.9589892225390388E-6</c:v>
                </c:pt>
                <c:pt idx="2448">
                  <c:v>3.8286628198259259E-6</c:v>
                </c:pt>
                <c:pt idx="2449">
                  <c:v>3.6980470920280895E-6</c:v>
                </c:pt>
                <c:pt idx="2450">
                  <c:v>3.5671420426184458E-6</c:v>
                </c:pt>
                <c:pt idx="2451">
                  <c:v>3.4359476750751156E-6</c:v>
                </c:pt>
                <c:pt idx="2452">
                  <c:v>3.3044639954783045E-6</c:v>
                </c:pt>
                <c:pt idx="2453">
                  <c:v>3.1726910055679403E-6</c:v>
                </c:pt>
                <c:pt idx="2454">
                  <c:v>3.0406287148988798E-6</c:v>
                </c:pt>
                <c:pt idx="2455">
                  <c:v>2.9082771226037613E-6</c:v>
                </c:pt>
                <c:pt idx="2456">
                  <c:v>2.7756362365044529E-6</c:v>
                </c:pt>
                <c:pt idx="2457">
                  <c:v>2.6427060600721364E-6</c:v>
                </c:pt>
                <c:pt idx="2458">
                  <c:v>2.5094865967849322E-6</c:v>
                </c:pt>
                <c:pt idx="2459">
                  <c:v>2.3759778518574193E-6</c:v>
                </c:pt>
                <c:pt idx="2460">
                  <c:v>2.2421798304972373E-6</c:v>
                </c:pt>
                <c:pt idx="2461">
                  <c:v>2.1080925361877112E-6</c:v>
                </c:pt>
                <c:pt idx="2462">
                  <c:v>1.973715974134746E-6</c:v>
                </c:pt>
                <c:pt idx="2463">
                  <c:v>1.8390501486890282E-6</c:v>
                </c:pt>
                <c:pt idx="2464">
                  <c:v>1.7040950650581976E-6</c:v>
                </c:pt>
                <c:pt idx="2465">
                  <c:v>1.5785218292919262E-6</c:v>
                </c:pt>
                <c:pt idx="2466">
                  <c:v>1.4430127106401097E-6</c:v>
                </c:pt>
                <c:pt idx="2467">
                  <c:v>1.3072143473166764E-6</c:v>
                </c:pt>
                <c:pt idx="2468">
                  <c:v>1.1711267437139461E-6</c:v>
                </c:pt>
                <c:pt idx="2469">
                  <c:v>9.9565888586443385E-7</c:v>
                </c:pt>
                <c:pt idx="2470">
                  <c:v>8.8829038125126658E-7</c:v>
                </c:pt>
                <c:pt idx="2471">
                  <c:v>7.5131061459156323E-7</c:v>
                </c:pt>
                <c:pt idx="2472">
                  <c:v>6.1404162537276319E-7</c:v>
                </c:pt>
                <c:pt idx="2473">
                  <c:v>4.7648341967680696E-7</c:v>
                </c:pt>
                <c:pt idx="2474">
                  <c:v>3.3863600011098394E-7</c:v>
                </c:pt>
                <c:pt idx="2475">
                  <c:v>2.0049937275723462E-7</c:v>
                </c:pt>
                <c:pt idx="2476">
                  <c:v>6.207354282840305E-8</c:v>
                </c:pt>
                <c:pt idx="2477">
                  <c:v>-7.6641486200859643E-8</c:v>
                </c:pt>
                <c:pt idx="2478">
                  <c:v>-1.9566977638163507E-7</c:v>
                </c:pt>
                <c:pt idx="2479">
                  <c:v>-3.3491424655807123E-7</c:v>
                </c:pt>
                <c:pt idx="2480">
                  <c:v>-4.7444769624149785E-7</c:v>
                </c:pt>
                <c:pt idx="2481">
                  <c:v>-6.1425202346754304E-7</c:v>
                </c:pt>
                <c:pt idx="2482">
                  <c:v>-7.542776128133255E-7</c:v>
                </c:pt>
                <c:pt idx="2483">
                  <c:v>-8.944716318737278E-7</c:v>
                </c:pt>
                <c:pt idx="2484">
                  <c:v>-1.0347812597899519E-6</c:v>
                </c:pt>
                <c:pt idx="2485">
                  <c:v>-1.1751536668214158E-6</c:v>
                </c:pt>
                <c:pt idx="2486">
                  <c:v>-1.3155360338856781E-6</c:v>
                </c:pt>
                <c:pt idx="2487">
                  <c:v>-1.4458315291086821E-6</c:v>
                </c:pt>
                <c:pt idx="2488">
                  <c:v>-1.5860917693850951E-6</c:v>
                </c:pt>
                <c:pt idx="2489">
                  <c:v>-1.7262062269474826E-6</c:v>
                </c:pt>
                <c:pt idx="2490">
                  <c:v>-1.8661214901440071E-6</c:v>
                </c:pt>
                <c:pt idx="2491">
                  <c:v>-2.0356707771621713E-6</c:v>
                </c:pt>
                <c:pt idx="2492">
                  <c:v>-2.1749560743713342E-6</c:v>
                </c:pt>
                <c:pt idx="2493">
                  <c:v>-2.3138815802535573E-6</c:v>
                </c:pt>
                <c:pt idx="2494">
                  <c:v>-2.4524187020279198E-6</c:v>
                </c:pt>
                <c:pt idx="2495">
                  <c:v>-2.5807020459078095E-6</c:v>
                </c:pt>
                <c:pt idx="2496">
                  <c:v>-2.7184834120053819E-6</c:v>
                </c:pt>
                <c:pt idx="2497">
                  <c:v>-2.8558748219019436E-6</c:v>
                </c:pt>
                <c:pt idx="2498">
                  <c:v>-2.992876279993284E-6</c:v>
                </c:pt>
                <c:pt idx="2499">
                  <c:v>-3.1294877933032983E-6</c:v>
                </c:pt>
                <c:pt idx="2500">
                  <c:v>-3.2754519218650135E-6</c:v>
                </c:pt>
                <c:pt idx="2501">
                  <c:v>-3.411259262890709E-6</c:v>
                </c:pt>
                <c:pt idx="2502">
                  <c:v>-3.5466766567116698E-6</c:v>
                </c:pt>
                <c:pt idx="2503">
                  <c:v>-3.6817041111445598E-6</c:v>
                </c:pt>
                <c:pt idx="2504">
                  <c:v>-3.8163416314091619E-6</c:v>
                </c:pt>
                <c:pt idx="2505">
                  <c:v>-3.9505892227131162E-6</c:v>
                </c:pt>
                <c:pt idx="2506">
                  <c:v>-4.0844468911400977E-6</c:v>
                </c:pt>
                <c:pt idx="2507">
                  <c:v>-4.2179146445119747E-6</c:v>
                </c:pt>
                <c:pt idx="2508">
                  <c:v>-4.3509924836961089E-6</c:v>
                </c:pt>
                <c:pt idx="2509">
                  <c:v>-4.4836804173782607E-6</c:v>
                </c:pt>
                <c:pt idx="2510">
                  <c:v>-4.6159784516455749E-6</c:v>
                </c:pt>
                <c:pt idx="2511">
                  <c:v>-4.7478865908400641E-6</c:v>
                </c:pt>
                <c:pt idx="2512">
                  <c:v>-4.8794048419110309E-6</c:v>
                </c:pt>
                <c:pt idx="2513">
                  <c:v>-5.0105332092074267E-6</c:v>
                </c:pt>
                <c:pt idx="2514">
                  <c:v>-5.1412716988077228E-6</c:v>
                </c:pt>
                <c:pt idx="2515">
                  <c:v>-5.2716203150556668E-6</c:v>
                </c:pt>
                <c:pt idx="2516">
                  <c:v>-5.4015790649040302E-6</c:v>
                </c:pt>
                <c:pt idx="2517">
                  <c:v>-5.5218207729319096E-6</c:v>
                </c:pt>
                <c:pt idx="2518">
                  <c:v>-5.651024388651435E-6</c:v>
                </c:pt>
                <c:pt idx="2519">
                  <c:v>-5.7798381702701962E-6</c:v>
                </c:pt>
                <c:pt idx="2520">
                  <c:v>-5.9082621230617527E-6</c:v>
                </c:pt>
                <c:pt idx="2521">
                  <c:v>-6.0455250049541026E-6</c:v>
                </c:pt>
                <c:pt idx="2522">
                  <c:v>-6.1731446702236598E-6</c:v>
                </c:pt>
                <c:pt idx="2523">
                  <c:v>-6.3003745038470865E-6</c:v>
                </c:pt>
                <c:pt idx="2524">
                  <c:v>-6.4272145162552752E-6</c:v>
                </c:pt>
                <c:pt idx="2525">
                  <c:v>-6.5536647109176727E-6</c:v>
                </c:pt>
                <c:pt idx="2526">
                  <c:v>-6.6797250930505925E-6</c:v>
                </c:pt>
                <c:pt idx="2527">
                  <c:v>-6.8053956678668787E-6</c:v>
                </c:pt>
                <c:pt idx="2528">
                  <c:v>-6.9306764405793753E-6</c:v>
                </c:pt>
                <c:pt idx="2529">
                  <c:v>-7.0555674164009263E-6</c:v>
                </c:pt>
                <c:pt idx="2530">
                  <c:v>-7.1710622416010228E-6</c:v>
                </c:pt>
                <c:pt idx="2531">
                  <c:v>-7.2951984295219902E-6</c:v>
                </c:pt>
                <c:pt idx="2532">
                  <c:v>-7.4189448509825312E-6</c:v>
                </c:pt>
                <c:pt idx="2533">
                  <c:v>-7.5423015138895155E-6</c:v>
                </c:pt>
                <c:pt idx="2534">
                  <c:v>-7.6652684226335283E-6</c:v>
                </c:pt>
                <c:pt idx="2535">
                  <c:v>-7.7878455789701095E-6</c:v>
                </c:pt>
                <c:pt idx="2536">
                  <c:v>-7.9100329916856338E-6</c:v>
                </c:pt>
                <c:pt idx="2537">
                  <c:v>-8.0318306651724208E-6</c:v>
                </c:pt>
                <c:pt idx="2538">
                  <c:v>-8.1532386046970912E-6</c:v>
                </c:pt>
                <c:pt idx="2539">
                  <c:v>-8.265471870494423E-6</c:v>
                </c:pt>
                <c:pt idx="2540">
                  <c:v>-8.3861252786476825E-6</c:v>
                </c:pt>
                <c:pt idx="2541">
                  <c:v>-8.5063889834202655E-6</c:v>
                </c:pt>
                <c:pt idx="2542">
                  <c:v>-8.6262629901412424E-6</c:v>
                </c:pt>
                <c:pt idx="2543">
                  <c:v>-8.7631153907231918E-6</c:v>
                </c:pt>
                <c:pt idx="2544">
                  <c:v>-8.8821600465940204E-6</c:v>
                </c:pt>
                <c:pt idx="2545">
                  <c:v>-9.0008149881189853E-6</c:v>
                </c:pt>
                <c:pt idx="2546">
                  <c:v>-9.1190802213765576E-6</c:v>
                </c:pt>
                <c:pt idx="2547">
                  <c:v>-9.2369557498448579E-6</c:v>
                </c:pt>
                <c:pt idx="2548">
                  <c:v>-9.3458837249430632E-6</c:v>
                </c:pt>
                <c:pt idx="2549">
                  <c:v>-9.4630049194428106E-6</c:v>
                </c:pt>
                <c:pt idx="2550">
                  <c:v>-9.5797364405968838E-6</c:v>
                </c:pt>
                <c:pt idx="2551">
                  <c:v>-9.6960782919146282E-6</c:v>
                </c:pt>
                <c:pt idx="2552">
                  <c:v>-9.8204880175697257E-6</c:v>
                </c:pt>
                <c:pt idx="2553">
                  <c:v>-9.9360254302502393E-6</c:v>
                </c:pt>
                <c:pt idx="2554">
                  <c:v>-1.0051173172894931E-5</c:v>
                </c:pt>
                <c:pt idx="2555">
                  <c:v>-1.0165931252456573E-5</c:v>
                </c:pt>
                <c:pt idx="2556">
                  <c:v>-1.0280299671538984E-5</c:v>
                </c:pt>
                <c:pt idx="2557">
                  <c:v>-1.0394278437094936E-5</c:v>
                </c:pt>
                <c:pt idx="2558">
                  <c:v>-1.0507867554337275E-5</c:v>
                </c:pt>
                <c:pt idx="2559">
                  <c:v>-1.0621067025873288E-5</c:v>
                </c:pt>
                <c:pt idx="2560">
                  <c:v>-1.0733876856914085E-5</c:v>
                </c:pt>
                <c:pt idx="2561">
                  <c:v>-1.0846297054414172E-5</c:v>
                </c:pt>
                <c:pt idx="2562">
                  <c:v>-1.0958327620108274E-5</c:v>
                </c:pt>
                <c:pt idx="2563">
                  <c:v>-1.1069968561816523E-5</c:v>
                </c:pt>
                <c:pt idx="2564">
                  <c:v>-1.1181219882147944E-5</c:v>
                </c:pt>
                <c:pt idx="2565">
                  <c:v>-1.1292081586310176E-5</c:v>
                </c:pt>
                <c:pt idx="2566">
                  <c:v>-1.1402553678653907E-5</c:v>
                </c:pt>
                <c:pt idx="2567">
                  <c:v>-1.1512636166128437E-5</c:v>
                </c:pt>
                <c:pt idx="2568">
                  <c:v>-1.1622329049601129E-5</c:v>
                </c:pt>
                <c:pt idx="2569">
                  <c:v>-1.1723603650946879E-5</c:v>
                </c:pt>
                <c:pt idx="2570">
                  <c:v>-1.1832542694227913E-5</c:v>
                </c:pt>
                <c:pt idx="2571">
                  <c:v>-1.194109216605746E-5</c:v>
                </c:pt>
                <c:pt idx="2572">
                  <c:v>-1.2049252064676511E-5</c:v>
                </c:pt>
                <c:pt idx="2573">
                  <c:v>-1.2157022398873174E-5</c:v>
                </c:pt>
                <c:pt idx="2574">
                  <c:v>-1.2272304977462359E-5</c:v>
                </c:pt>
                <c:pt idx="2575">
                  <c:v>-1.2379270778026599E-5</c:v>
                </c:pt>
                <c:pt idx="2576">
                  <c:v>-1.2485847013691403E-5</c:v>
                </c:pt>
                <c:pt idx="2577">
                  <c:v>-1.2592033687927953E-5</c:v>
                </c:pt>
                <c:pt idx="2578">
                  <c:v>-1.2697830806818189E-5</c:v>
                </c:pt>
                <c:pt idx="2579">
                  <c:v>-1.2803238374709328E-5</c:v>
                </c:pt>
                <c:pt idx="2580">
                  <c:v>-1.2908256395945117E-5</c:v>
                </c:pt>
                <c:pt idx="2581">
                  <c:v>-1.3012884874001943E-5</c:v>
                </c:pt>
                <c:pt idx="2582">
                  <c:v>-1.3101725280684207E-5</c:v>
                </c:pt>
                <c:pt idx="2583">
                  <c:v>-1.3205625727152892E-5</c:v>
                </c:pt>
                <c:pt idx="2584">
                  <c:v>-1.3309136665640153E-5</c:v>
                </c:pt>
                <c:pt idx="2585">
                  <c:v>-1.341225810769231E-5</c:v>
                </c:pt>
                <c:pt idx="2586">
                  <c:v>-1.3537228873697002E-5</c:v>
                </c:pt>
                <c:pt idx="2587">
                  <c:v>-1.3631921063073094E-5</c:v>
                </c:pt>
                <c:pt idx="2588">
                  <c:v>-1.3733818391870045E-5</c:v>
                </c:pt>
                <c:pt idx="2589">
                  <c:v>-1.3835326238442747E-5</c:v>
                </c:pt>
                <c:pt idx="2590">
                  <c:v>-1.3936444608120269E-5</c:v>
                </c:pt>
                <c:pt idx="2591">
                  <c:v>-1.402970452801626E-5</c:v>
                </c:pt>
                <c:pt idx="2592">
                  <c:v>-1.4130069585404498E-5</c:v>
                </c:pt>
                <c:pt idx="2593">
                  <c:v>-1.4230045189829801E-5</c:v>
                </c:pt>
                <c:pt idx="2594">
                  <c:v>-1.4329631347577074E-5</c:v>
                </c:pt>
                <c:pt idx="2595">
                  <c:v>-1.4465636579648333E-5</c:v>
                </c:pt>
                <c:pt idx="2596">
                  <c:v>-1.4564315434523883E-5</c:v>
                </c:pt>
                <c:pt idx="2597">
                  <c:v>-1.4662604792452585E-5</c:v>
                </c:pt>
                <c:pt idx="2598">
                  <c:v>-1.4760504656837967E-5</c:v>
                </c:pt>
                <c:pt idx="2599">
                  <c:v>-1.4836245372460907E-5</c:v>
                </c:pt>
                <c:pt idx="2600">
                  <c:v>-1.493344346642847E-5</c:v>
                </c:pt>
                <c:pt idx="2601">
                  <c:v>-1.5030252115438847E-5</c:v>
                </c:pt>
                <c:pt idx="2602">
                  <c:v>-1.5181593165899607E-5</c:v>
                </c:pt>
                <c:pt idx="2603">
                  <c:v>-1.5222701098780225E-5</c:v>
                </c:pt>
                <c:pt idx="2604">
                  <c:v>-1.5339724742350833E-5</c:v>
                </c:pt>
                <c:pt idx="2605">
                  <c:v>-1.5434898277785422E-5</c:v>
                </c:pt>
                <c:pt idx="2606">
                  <c:v>-1.5529682354544633E-5</c:v>
                </c:pt>
                <c:pt idx="2607">
                  <c:v>-1.5624076976875068E-5</c:v>
                </c:pt>
                <c:pt idx="2608">
                  <c:v>-1.5718082147331974E-5</c:v>
                </c:pt>
                <c:pt idx="2609">
                  <c:v>-1.5811697873567218E-5</c:v>
                </c:pt>
                <c:pt idx="2610">
                  <c:v>-1.5904924156430814E-5</c:v>
                </c:pt>
                <c:pt idx="2611">
                  <c:v>-1.5997761000174568E-5</c:v>
                </c:pt>
                <c:pt idx="2612">
                  <c:v>-1.6069445114345188E-5</c:v>
                </c:pt>
                <c:pt idx="2613">
                  <c:v>-1.618226638986503E-5</c:v>
                </c:pt>
                <c:pt idx="2614">
                  <c:v>-1.6273934943463603E-5</c:v>
                </c:pt>
                <c:pt idx="2615">
                  <c:v>-1.6365214075801313E-5</c:v>
                </c:pt>
                <c:pt idx="2616">
                  <c:v>-1.6456103787728174E-5</c:v>
                </c:pt>
                <c:pt idx="2617">
                  <c:v>-1.6546604086047773E-5</c:v>
                </c:pt>
                <c:pt idx="2618">
                  <c:v>-1.6636714975010181E-5</c:v>
                </c:pt>
                <c:pt idx="2619">
                  <c:v>-1.6726436456318897E-5</c:v>
                </c:pt>
                <c:pt idx="2620">
                  <c:v>-1.6815768535925757E-5</c:v>
                </c:pt>
                <c:pt idx="2621">
                  <c:v>-1.6884648050708578E-5</c:v>
                </c:pt>
                <c:pt idx="2622">
                  <c:v>-1.697327929722596E-5</c:v>
                </c:pt>
                <c:pt idx="2623">
                  <c:v>-1.7061521185746109E-5</c:v>
                </c:pt>
                <c:pt idx="2624">
                  <c:v>-1.714937371890754E-5</c:v>
                </c:pt>
                <c:pt idx="2625">
                  <c:v>-1.7256588030875944E-5</c:v>
                </c:pt>
                <c:pt idx="2626">
                  <c:v>-1.7343583776800731E-5</c:v>
                </c:pt>
                <c:pt idx="2627">
                  <c:v>-1.7430190147386254E-5</c:v>
                </c:pt>
                <c:pt idx="2628">
                  <c:v>-1.7516407145182558E-5</c:v>
                </c:pt>
                <c:pt idx="2629">
                  <c:v>-1.7602234776993228E-5</c:v>
                </c:pt>
                <c:pt idx="2630">
                  <c:v>-1.7687673041966515E-5</c:v>
                </c:pt>
                <c:pt idx="2631">
                  <c:v>-1.7772721948607767E-5</c:v>
                </c:pt>
                <c:pt idx="2632">
                  <c:v>-1.7857381496915251E-5</c:v>
                </c:pt>
                <c:pt idx="2633">
                  <c:v>-1.7941651694542565E-5</c:v>
                </c:pt>
                <c:pt idx="2634">
                  <c:v>-1.8000131556838994E-5</c:v>
                </c:pt>
                <c:pt idx="2635">
                  <c:v>-1.8083727562512308E-5</c:v>
                </c:pt>
                <c:pt idx="2636">
                  <c:v>-1.8166934268037949E-5</c:v>
                </c:pt>
                <c:pt idx="2637">
                  <c:v>-1.8249751678744985E-5</c:v>
                </c:pt>
                <c:pt idx="2638">
                  <c:v>-1.8354903600662983E-5</c:v>
                </c:pt>
                <c:pt idx="2639">
                  <c:v>-1.8455470853530331E-5</c:v>
                </c:pt>
                <c:pt idx="2640">
                  <c:v>-1.8543110692154433E-5</c:v>
                </c:pt>
                <c:pt idx="2641">
                  <c:v>-1.8617994611497615E-5</c:v>
                </c:pt>
                <c:pt idx="2642">
                  <c:v>-1.8698672555822818E-5</c:v>
                </c:pt>
                <c:pt idx="2643">
                  <c:v>-1.8778961217694526E-5</c:v>
                </c:pt>
                <c:pt idx="2644">
                  <c:v>-1.8858860597114474E-5</c:v>
                </c:pt>
                <c:pt idx="2645">
                  <c:v>-1.8938370697598947E-5</c:v>
                </c:pt>
                <c:pt idx="2646">
                  <c:v>-1.9017491524411095E-5</c:v>
                </c:pt>
                <c:pt idx="2647">
                  <c:v>-1.9102222831350602E-5</c:v>
                </c:pt>
                <c:pt idx="2648">
                  <c:v>-1.9180538857188623E-5</c:v>
                </c:pt>
                <c:pt idx="2649">
                  <c:v>-1.925846560658917E-5</c:v>
                </c:pt>
                <c:pt idx="2650">
                  <c:v>-1.9336003084766823E-5</c:v>
                </c:pt>
                <c:pt idx="2651">
                  <c:v>-1.9407256659742869E-5</c:v>
                </c:pt>
                <c:pt idx="2652">
                  <c:v>-1.9484041910426686E-5</c:v>
                </c:pt>
                <c:pt idx="2653">
                  <c:v>-1.958219384184598E-5</c:v>
                </c:pt>
                <c:pt idx="2654">
                  <c:v>-1.9636444661068342E-5</c:v>
                </c:pt>
                <c:pt idx="2655">
                  <c:v>-1.9712062167168837E-5</c:v>
                </c:pt>
                <c:pt idx="2656">
                  <c:v>-1.9793053450147674E-5</c:v>
                </c:pt>
                <c:pt idx="2657">
                  <c:v>-1.9867866123594521E-5</c:v>
                </c:pt>
                <c:pt idx="2658">
                  <c:v>-1.9942289552753525E-5</c:v>
                </c:pt>
                <c:pt idx="2659">
                  <c:v>-2.0016323737622951E-5</c:v>
                </c:pt>
                <c:pt idx="2660">
                  <c:v>-2.0089968686022933E-5</c:v>
                </c:pt>
                <c:pt idx="2661">
                  <c:v>-2.0163224398822566E-5</c:v>
                </c:pt>
                <c:pt idx="2662">
                  <c:v>-2.0236090880369068E-5</c:v>
                </c:pt>
                <c:pt idx="2663">
                  <c:v>-2.0308568132393692E-5</c:v>
                </c:pt>
                <c:pt idx="2664">
                  <c:v>-2.0380656157508933E-5</c:v>
                </c:pt>
                <c:pt idx="2665">
                  <c:v>-2.0452354960055069E-5</c:v>
                </c:pt>
                <c:pt idx="2666">
                  <c:v>-2.0523664542642858E-5</c:v>
                </c:pt>
                <c:pt idx="2667">
                  <c:v>-2.0594584909612579E-5</c:v>
                </c:pt>
                <c:pt idx="2668">
                  <c:v>-2.0665116061836797E-5</c:v>
                </c:pt>
                <c:pt idx="2669">
                  <c:v>-2.0735258005393983E-5</c:v>
                </c:pt>
                <c:pt idx="2670">
                  <c:v>-2.080501073854768E-5</c:v>
                </c:pt>
                <c:pt idx="2671">
                  <c:v>-2.0874374269119755E-5</c:v>
                </c:pt>
                <c:pt idx="2672">
                  <c:v>-2.0943348597975836E-5</c:v>
                </c:pt>
                <c:pt idx="2673">
                  <c:v>-2.1006620008314283E-5</c:v>
                </c:pt>
                <c:pt idx="2674">
                  <c:v>-2.1074842455786821E-5</c:v>
                </c:pt>
                <c:pt idx="2675">
                  <c:v>-2.1142675720944512E-5</c:v>
                </c:pt>
                <c:pt idx="2676">
                  <c:v>-2.1210119804668595E-5</c:v>
                </c:pt>
                <c:pt idx="2677">
                  <c:v>-2.1282382319074908E-5</c:v>
                </c:pt>
                <c:pt idx="2678">
                  <c:v>-2.1349021501072124E-5</c:v>
                </c:pt>
                <c:pt idx="2679">
                  <c:v>-2.1415271500471733E-5</c:v>
                </c:pt>
                <c:pt idx="2680">
                  <c:v>-2.1481132321617483E-5</c:v>
                </c:pt>
                <c:pt idx="2681">
                  <c:v>-2.1546603967982289E-5</c:v>
                </c:pt>
                <c:pt idx="2682">
                  <c:v>-2.161168644130608E-5</c:v>
                </c:pt>
                <c:pt idx="2683">
                  <c:v>-2.1676379745932603E-5</c:v>
                </c:pt>
                <c:pt idx="2684">
                  <c:v>-2.1740683883600051E-5</c:v>
                </c:pt>
                <c:pt idx="2685">
                  <c:v>-2.1804598855174051E-5</c:v>
                </c:pt>
                <c:pt idx="2686">
                  <c:v>-2.1863156335014816E-5</c:v>
                </c:pt>
                <c:pt idx="2687">
                  <c:v>-2.1926319618848986E-5</c:v>
                </c:pt>
                <c:pt idx="2688">
                  <c:v>-2.1989093755506867E-5</c:v>
                </c:pt>
                <c:pt idx="2689">
                  <c:v>-2.2051478747625239E-5</c:v>
                </c:pt>
                <c:pt idx="2690">
                  <c:v>-2.2097972508593189E-5</c:v>
                </c:pt>
                <c:pt idx="2691">
                  <c:v>-2.2179016743173463E-5</c:v>
                </c:pt>
                <c:pt idx="2692">
                  <c:v>-2.2240205402646041E-5</c:v>
                </c:pt>
                <c:pt idx="2693">
                  <c:v>-2.2301004936942093E-5</c:v>
                </c:pt>
                <c:pt idx="2694">
                  <c:v>-2.2361415347837976E-5</c:v>
                </c:pt>
                <c:pt idx="2695">
                  <c:v>-2.2421436639774583E-5</c:v>
                </c:pt>
                <c:pt idx="2696">
                  <c:v>-2.2481068814528271E-5</c:v>
                </c:pt>
                <c:pt idx="2697">
                  <c:v>-2.2540311875651753E-5</c:v>
                </c:pt>
                <c:pt idx="2698">
                  <c:v>-2.2599165823145029E-5</c:v>
                </c:pt>
                <c:pt idx="2699">
                  <c:v>-2.2666868417882055E-5</c:v>
                </c:pt>
                <c:pt idx="2700">
                  <c:v>-2.2724890664889072E-5</c:v>
                </c:pt>
                <c:pt idx="2701">
                  <c:v>-2.278252378664497E-5</c:v>
                </c:pt>
                <c:pt idx="2702">
                  <c:v>-2.2839767790093848E-5</c:v>
                </c:pt>
                <c:pt idx="2703">
                  <c:v>-2.2908292502515568E-5</c:v>
                </c:pt>
                <c:pt idx="2704">
                  <c:v>-2.2964673882078929E-5</c:v>
                </c:pt>
                <c:pt idx="2705">
                  <c:v>-2.3020666158390934E-5</c:v>
                </c:pt>
                <c:pt idx="2706">
                  <c:v>-2.3076269334081426E-5</c:v>
                </c:pt>
                <c:pt idx="2707">
                  <c:v>-2.3152507761184035E-5</c:v>
                </c:pt>
                <c:pt idx="2708">
                  <c:v>-2.319067736974989E-5</c:v>
                </c:pt>
                <c:pt idx="2709">
                  <c:v>-2.3245086439171656E-5</c:v>
                </c:pt>
                <c:pt idx="2710">
                  <c:v>-2.3299106409408257E-5</c:v>
                </c:pt>
                <c:pt idx="2711">
                  <c:v>-2.3352737281325323E-5</c:v>
                </c:pt>
                <c:pt idx="2712">
                  <c:v>-2.340597906013743E-5</c:v>
                </c:pt>
                <c:pt idx="2713">
                  <c:v>-2.3458831748451869E-5</c:v>
                </c:pt>
                <c:pt idx="2714">
                  <c:v>-2.3511295346263436E-5</c:v>
                </c:pt>
                <c:pt idx="2715">
                  <c:v>-2.3563369856186359E-5</c:v>
                </c:pt>
                <c:pt idx="2716">
                  <c:v>-2.3615055282560915E-5</c:v>
                </c:pt>
                <c:pt idx="2717">
                  <c:v>-2.3666351624516274E-5</c:v>
                </c:pt>
                <c:pt idx="2718">
                  <c:v>-2.371725888726875E-5</c:v>
                </c:pt>
                <c:pt idx="2719">
                  <c:v>-2.3767777070820076E-5</c:v>
                </c:pt>
                <c:pt idx="2720">
                  <c:v>-2.3817906178641435E-5</c:v>
                </c:pt>
                <c:pt idx="2721">
                  <c:v>-2.3867646213340116E-5</c:v>
                </c:pt>
                <c:pt idx="2722">
                  <c:v>-2.391699717578695E-5</c:v>
                </c:pt>
                <c:pt idx="2723">
                  <c:v>-2.3965959068589227E-5</c:v>
                </c:pt>
                <c:pt idx="2724">
                  <c:v>-2.4014531894349031E-5</c:v>
                </c:pt>
                <c:pt idx="2725">
                  <c:v>-2.4058803742199944E-5</c:v>
                </c:pt>
                <c:pt idx="2726">
                  <c:v>-2.4106625396529135E-5</c:v>
                </c:pt>
                <c:pt idx="2727">
                  <c:v>-2.4154057998550596E-5</c:v>
                </c:pt>
                <c:pt idx="2728">
                  <c:v>-2.421641049708996E-5</c:v>
                </c:pt>
                <c:pt idx="2729">
                  <c:v>-2.4251560087075116E-5</c:v>
                </c:pt>
                <c:pt idx="2730">
                  <c:v>-2.429779855404185E-5</c:v>
                </c:pt>
                <c:pt idx="2731">
                  <c:v>-2.4343647967004292E-5</c:v>
                </c:pt>
                <c:pt idx="2732">
                  <c:v>-2.4389108328567999E-5</c:v>
                </c:pt>
                <c:pt idx="2733">
                  <c:v>-2.443417964133679E-5</c:v>
                </c:pt>
                <c:pt idx="2734">
                  <c:v>-2.4478861907919688E-5</c:v>
                </c:pt>
                <c:pt idx="2735">
                  <c:v>-2.452315513092225E-5</c:v>
                </c:pt>
                <c:pt idx="2736">
                  <c:v>-2.456705931034274E-5</c:v>
                </c:pt>
                <c:pt idx="2737">
                  <c:v>-2.461057444792282E-5</c:v>
                </c:pt>
                <c:pt idx="2738">
                  <c:v>-2.465013968417154E-5</c:v>
                </c:pt>
                <c:pt idx="2739">
                  <c:v>-2.4692903802570748E-5</c:v>
                </c:pt>
                <c:pt idx="2740">
                  <c:v>-2.4735278895017879E-5</c:v>
                </c:pt>
                <c:pt idx="2741">
                  <c:v>-2.480108233419813E-5</c:v>
                </c:pt>
                <c:pt idx="2742">
                  <c:v>-2.482477268058586E-5</c:v>
                </c:pt>
                <c:pt idx="2743">
                  <c:v>-2.486007002189955E-5</c:v>
                </c:pt>
                <c:pt idx="2744">
                  <c:v>-2.4900889021947648E-5</c:v>
                </c:pt>
                <c:pt idx="2745">
                  <c:v>-2.4941319001313758E-5</c:v>
                </c:pt>
                <c:pt idx="2746">
                  <c:v>-2.4981359966142272E-5</c:v>
                </c:pt>
                <c:pt idx="2747">
                  <c:v>-2.5017692295570271E-5</c:v>
                </c:pt>
                <c:pt idx="2748">
                  <c:v>-2.505698235477638E-5</c:v>
                </c:pt>
                <c:pt idx="2749">
                  <c:v>-2.5095883408710051E-5</c:v>
                </c:pt>
                <c:pt idx="2750">
                  <c:v>-2.5134395461812176E-5</c:v>
                </c:pt>
                <c:pt idx="2751">
                  <c:v>-2.5178938128391642E-5</c:v>
                </c:pt>
                <c:pt idx="2752">
                  <c:v>-2.521661787380225E-5</c:v>
                </c:pt>
                <c:pt idx="2753">
                  <c:v>-2.5253908606043957E-5</c:v>
                </c:pt>
                <c:pt idx="2754">
                  <c:v>-2.5290810329460511E-5</c:v>
                </c:pt>
                <c:pt idx="2755">
                  <c:v>-2.5324223165952911E-5</c:v>
                </c:pt>
                <c:pt idx="2756">
                  <c:v>-2.5360374055706861E-5</c:v>
                </c:pt>
                <c:pt idx="2757">
                  <c:v>-2.5396135946736953E-5</c:v>
                </c:pt>
                <c:pt idx="2758">
                  <c:v>-2.5431508841679967E-5</c:v>
                </c:pt>
                <c:pt idx="2759">
                  <c:v>-2.5466492739656399E-5</c:v>
                </c:pt>
                <c:pt idx="2760">
                  <c:v>-2.5504051535023622E-5</c:v>
                </c:pt>
                <c:pt idx="2761">
                  <c:v>-2.5538230229681103E-5</c:v>
                </c:pt>
                <c:pt idx="2762">
                  <c:v>-2.5572019925068287E-5</c:v>
                </c:pt>
                <c:pt idx="2763">
                  <c:v>-2.5605420625535863E-5</c:v>
                </c:pt>
                <c:pt idx="2764">
                  <c:v>-2.5638432331078626E-5</c:v>
                </c:pt>
                <c:pt idx="2765">
                  <c:v>-2.5671055042567406E-5</c:v>
                </c:pt>
                <c:pt idx="2766">
                  <c:v>-2.5703288763476856E-5</c:v>
                </c:pt>
                <c:pt idx="2767">
                  <c:v>-2.5735133492070517E-5</c:v>
                </c:pt>
                <c:pt idx="2768">
                  <c:v>-2.5766589233559498E-5</c:v>
                </c:pt>
                <c:pt idx="2769">
                  <c:v>-2.5797655987076437E-5</c:v>
                </c:pt>
                <c:pt idx="2770">
                  <c:v>-2.582833375262307E-5</c:v>
                </c:pt>
                <c:pt idx="2771">
                  <c:v>-2.5858622535408771E-5</c:v>
                </c:pt>
                <c:pt idx="2772">
                  <c:v>-2.5888522333698816E-5</c:v>
                </c:pt>
                <c:pt idx="2773">
                  <c:v>-2.5918033150966122E-5</c:v>
                </c:pt>
                <c:pt idx="2774">
                  <c:v>-2.5947154987214158E-5</c:v>
                </c:pt>
                <c:pt idx="2775">
                  <c:v>-2.5975887843306816E-5</c:v>
                </c:pt>
                <c:pt idx="2776">
                  <c:v>-2.6004231722725688E-5</c:v>
                </c:pt>
                <c:pt idx="2777">
                  <c:v>-2.6029686421237888E-5</c:v>
                </c:pt>
                <c:pt idx="2778">
                  <c:v>-2.6057279685173795E-5</c:v>
                </c:pt>
                <c:pt idx="2779">
                  <c:v>-2.6084483984646634E-5</c:v>
                </c:pt>
                <c:pt idx="2780">
                  <c:v>-2.6111299314382844E-5</c:v>
                </c:pt>
                <c:pt idx="2781">
                  <c:v>-2.6140116488772638E-5</c:v>
                </c:pt>
                <c:pt idx="2782">
                  <c:v>-2.6166126525506428E-5</c:v>
                </c:pt>
                <c:pt idx="2783">
                  <c:v>-2.6191747593383094E-5</c:v>
                </c:pt>
                <c:pt idx="2784">
                  <c:v>-2.6216979692402637E-5</c:v>
                </c:pt>
                <c:pt idx="2785">
                  <c:v>-2.6241822824299779E-5</c:v>
                </c:pt>
                <c:pt idx="2786">
                  <c:v>-2.6266276990817919E-5</c:v>
                </c:pt>
                <c:pt idx="2787">
                  <c:v>-2.6290342191086224E-5</c:v>
                </c:pt>
                <c:pt idx="2788">
                  <c:v>-2.6314018429448444E-5</c:v>
                </c:pt>
                <c:pt idx="2789">
                  <c:v>-2.633730570503201E-5</c:v>
                </c:pt>
                <c:pt idx="2790">
                  <c:v>-2.6355912905451362E-5</c:v>
                </c:pt>
                <c:pt idx="2791">
                  <c:v>-2.637847711373098E-5</c:v>
                </c:pt>
                <c:pt idx="2792">
                  <c:v>-2.6400652375357936E-5</c:v>
                </c:pt>
                <c:pt idx="2793">
                  <c:v>-2.6422438692108585E-5</c:v>
                </c:pt>
                <c:pt idx="2794">
                  <c:v>-2.6443836064871107E-5</c:v>
                </c:pt>
                <c:pt idx="2795">
                  <c:v>-2.6464844494533679E-5</c:v>
                </c:pt>
                <c:pt idx="2796">
                  <c:v>-2.6485463983760837E-5</c:v>
                </c:pt>
                <c:pt idx="2797">
                  <c:v>-2.6505694531664403E-5</c:v>
                </c:pt>
                <c:pt idx="2798">
                  <c:v>-2.6525536140020733E-5</c:v>
                </c:pt>
                <c:pt idx="2799">
                  <c:v>-2.654308644878256E-5</c:v>
                </c:pt>
                <c:pt idx="2800">
                  <c:v>-2.6562177665480358E-5</c:v>
                </c:pt>
                <c:pt idx="2801">
                  <c:v>-2.658087995194118E-5</c:v>
                </c:pt>
                <c:pt idx="2802">
                  <c:v>-2.6599193308165028E-5</c:v>
                </c:pt>
                <c:pt idx="2803">
                  <c:v>-2.6622487061823616E-5</c:v>
                </c:pt>
                <c:pt idx="2804">
                  <c:v>-2.6639940020032477E-5</c:v>
                </c:pt>
                <c:pt idx="2805">
                  <c:v>-2.665700402763177E-5</c:v>
                </c:pt>
                <c:pt idx="2806">
                  <c:v>-2.6673679093307257E-5</c:v>
                </c:pt>
                <c:pt idx="2807">
                  <c:v>-2.6688288129791266E-5</c:v>
                </c:pt>
                <c:pt idx="2808">
                  <c:v>-2.6704212845403419E-5</c:v>
                </c:pt>
                <c:pt idx="2809">
                  <c:v>-2.6719748622025183E-5</c:v>
                </c:pt>
                <c:pt idx="2810">
                  <c:v>-2.6734895463167638E-5</c:v>
                </c:pt>
                <c:pt idx="2811">
                  <c:v>-2.6749653367078713E-5</c:v>
                </c:pt>
                <c:pt idx="2812">
                  <c:v>-2.6765561640964414E-5</c:v>
                </c:pt>
                <c:pt idx="2813">
                  <c:v>-2.6779514101888877E-5</c:v>
                </c:pt>
                <c:pt idx="2814">
                  <c:v>-2.6793077621762099E-5</c:v>
                </c:pt>
                <c:pt idx="2815">
                  <c:v>-2.6806252199713249E-5</c:v>
                </c:pt>
                <c:pt idx="2816">
                  <c:v>-2.6819037842691629E-5</c:v>
                </c:pt>
                <c:pt idx="2817">
                  <c:v>-2.6831434543747937E-5</c:v>
                </c:pt>
                <c:pt idx="2818">
                  <c:v>-2.6843442308965848E-5</c:v>
                </c:pt>
                <c:pt idx="2819">
                  <c:v>-2.6855061135736338E-5</c:v>
                </c:pt>
                <c:pt idx="2820">
                  <c:v>-2.6866291026666697E-5</c:v>
                </c:pt>
                <c:pt idx="2821">
                  <c:v>-2.6877131981756924E-5</c:v>
                </c:pt>
                <c:pt idx="2822">
                  <c:v>-2.6887584000137923E-5</c:v>
                </c:pt>
                <c:pt idx="2823">
                  <c:v>-2.6897647084416984E-5</c:v>
                </c:pt>
                <c:pt idx="2824">
                  <c:v>-2.6907321234592371E-5</c:v>
                </c:pt>
                <c:pt idx="2825">
                  <c:v>-2.6916606449798458E-5</c:v>
                </c:pt>
                <c:pt idx="2826">
                  <c:v>-2.6925502732639064E-5</c:v>
                </c:pt>
                <c:pt idx="2827">
                  <c:v>-2.6934010081377732E-5</c:v>
                </c:pt>
                <c:pt idx="2828">
                  <c:v>-2.6942128498620016E-5</c:v>
                </c:pt>
                <c:pt idx="2829">
                  <c:v>-2.6948788339326707E-5</c:v>
                </c:pt>
                <c:pt idx="2830">
                  <c:v>-2.6956156578094095E-5</c:v>
                </c:pt>
                <c:pt idx="2831">
                  <c:v>-2.6963135892800125E-5</c:v>
                </c:pt>
                <c:pt idx="2832">
                  <c:v>-2.6969726283453468E-5</c:v>
                </c:pt>
                <c:pt idx="2833">
                  <c:v>-2.6975927750045453E-5</c:v>
                </c:pt>
                <c:pt idx="2834">
                  <c:v>-2.6982671444143388E-5</c:v>
                </c:pt>
                <c:pt idx="2835">
                  <c:v>-2.6988067346130767E-5</c:v>
                </c:pt>
                <c:pt idx="2836">
                  <c:v>-2.6993074318356486E-5</c:v>
                </c:pt>
                <c:pt idx="2837">
                  <c:v>-2.6997692360827483E-5</c:v>
                </c:pt>
                <c:pt idx="2838">
                  <c:v>-2.7001921475278481E-5</c:v>
                </c:pt>
                <c:pt idx="2839">
                  <c:v>-2.7005761662576844E-5</c:v>
                </c:pt>
                <c:pt idx="2840">
                  <c:v>-2.7009212920986111E-5</c:v>
                </c:pt>
                <c:pt idx="2841">
                  <c:v>-2.7012275250506285E-5</c:v>
                </c:pt>
                <c:pt idx="2842">
                  <c:v>-2.7013527577501861E-5</c:v>
                </c:pt>
                <c:pt idx="2843">
                  <c:v>-2.701586759101815E-5</c:v>
                </c:pt>
                <c:pt idx="2844">
                  <c:v>-2.7017818692520734E-5</c:v>
                </c:pt>
                <c:pt idx="2845">
                  <c:v>-2.7019380879345078E-5</c:v>
                </c:pt>
                <c:pt idx="2846">
                  <c:v>-2.7020554151491183E-5</c:v>
                </c:pt>
                <c:pt idx="2847">
                  <c:v>-2.7021338510735404E-5</c:v>
                </c:pt>
                <c:pt idx="2848">
                  <c:v>-2.7021733956189564E-5</c:v>
                </c:pt>
                <c:pt idx="2849">
                  <c:v>-2.7021740488741841E-5</c:v>
                </c:pt>
                <c:pt idx="2850">
                  <c:v>-2.7021358107504057E-5</c:v>
                </c:pt>
                <c:pt idx="2851">
                  <c:v>-2.7020122473846164E-5</c:v>
                </c:pt>
                <c:pt idx="2852">
                  <c:v>-2.7018990094261966E-5</c:v>
                </c:pt>
                <c:pt idx="2853">
                  <c:v>-2.7017468806896788E-5</c:v>
                </c:pt>
                <c:pt idx="2854">
                  <c:v>-2.7015558612647483E-5</c:v>
                </c:pt>
                <c:pt idx="2855">
                  <c:v>-2.7014310554605153E-5</c:v>
                </c:pt>
                <c:pt idx="2856">
                  <c:v>-2.7011538986413189E-5</c:v>
                </c:pt>
                <c:pt idx="2857">
                  <c:v>-2.7008378492806781E-5</c:v>
                </c:pt>
                <c:pt idx="2858">
                  <c:v>-2.7004829072918568E-5</c:v>
                </c:pt>
                <c:pt idx="2859">
                  <c:v>-2.7000890727617646E-5</c:v>
                </c:pt>
                <c:pt idx="2860">
                  <c:v>-2.6996355090742885E-5</c:v>
                </c:pt>
                <c:pt idx="2861">
                  <c:v>-2.699166677946549E-5</c:v>
                </c:pt>
                <c:pt idx="2862">
                  <c:v>-2.6986589547644754E-5</c:v>
                </c:pt>
                <c:pt idx="2863">
                  <c:v>-2.6981123397034484E-5</c:v>
                </c:pt>
                <c:pt idx="2864">
                  <c:v>-2.6975365106001251E-5</c:v>
                </c:pt>
                <c:pt idx="2865">
                  <c:v>-2.6969093203002559E-5</c:v>
                </c:pt>
                <c:pt idx="2866">
                  <c:v>-2.69624323728547E-5</c:v>
                </c:pt>
                <c:pt idx="2867">
                  <c:v>-2.6955382614686843E-5</c:v>
                </c:pt>
                <c:pt idx="2868">
                  <c:v>-2.6947943931104543E-5</c:v>
                </c:pt>
                <c:pt idx="2869">
                  <c:v>-2.6940116319502244E-5</c:v>
                </c:pt>
                <c:pt idx="2870">
                  <c:v>-2.6931899780747309E-5</c:v>
                </c:pt>
                <c:pt idx="2871">
                  <c:v>-2.6923294313974111E-5</c:v>
                </c:pt>
                <c:pt idx="2872">
                  <c:v>-2.691429991917918E-5</c:v>
                </c:pt>
                <c:pt idx="2873">
                  <c:v>-2.6904916595496889E-5</c:v>
                </c:pt>
                <c:pt idx="2874">
                  <c:v>-2.6895144345531058E-5</c:v>
                </c:pt>
                <c:pt idx="2875">
                  <c:v>-2.6884983165807036E-5</c:v>
                </c:pt>
                <c:pt idx="2876">
                  <c:v>-2.6874433056326558E-5</c:v>
                </c:pt>
                <c:pt idx="2877">
                  <c:v>-2.6863494018824347E-5</c:v>
                </c:pt>
                <c:pt idx="2878">
                  <c:v>-2.6852166050694848E-5</c:v>
                </c:pt>
                <c:pt idx="2879">
                  <c:v>-2.6840449151938062E-5</c:v>
                </c:pt>
                <c:pt idx="2880">
                  <c:v>-2.6828343323424819E-5</c:v>
                </c:pt>
                <c:pt idx="2881">
                  <c:v>-2.6816227190454636E-5</c:v>
                </c:pt>
                <c:pt idx="2882">
                  <c:v>-2.680337152403435E-5</c:v>
                </c:pt>
                <c:pt idx="2883">
                  <c:v>-2.6790126931797165E-5</c:v>
                </c:pt>
                <c:pt idx="2884">
                  <c:v>-2.6776493413746549E-5</c:v>
                </c:pt>
                <c:pt idx="2885">
                  <c:v>-2.6762470971638044E-5</c:v>
                </c:pt>
                <c:pt idx="2886">
                  <c:v>-2.6747540789196986E-5</c:v>
                </c:pt>
                <c:pt idx="2887">
                  <c:v>-2.6732712435001416E-5</c:v>
                </c:pt>
                <c:pt idx="2888">
                  <c:v>-2.6717495147571269E-5</c:v>
                </c:pt>
                <c:pt idx="2889">
                  <c:v>-2.670188892430099E-5</c:v>
                </c:pt>
                <c:pt idx="2890">
                  <c:v>-2.6685893766057942E-5</c:v>
                </c:pt>
                <c:pt idx="2891">
                  <c:v>-2.6669509673714689E-5</c:v>
                </c:pt>
                <c:pt idx="2892">
                  <c:v>-2.6652736645531305E-5</c:v>
                </c:pt>
                <c:pt idx="2893">
                  <c:v>-2.6635574678031404E-5</c:v>
                </c:pt>
                <c:pt idx="2894">
                  <c:v>-2.6619507996983316E-5</c:v>
                </c:pt>
                <c:pt idx="2895">
                  <c:v>-2.6601624374400501E-5</c:v>
                </c:pt>
                <c:pt idx="2896">
                  <c:v>-2.6583351827369484E-5</c:v>
                </c:pt>
                <c:pt idx="2897">
                  <c:v>-2.656469035233755E-5</c:v>
                </c:pt>
                <c:pt idx="2898">
                  <c:v>-2.6542029451655583E-5</c:v>
                </c:pt>
                <c:pt idx="2899">
                  <c:v>-2.6523391827737441E-5</c:v>
                </c:pt>
                <c:pt idx="2900">
                  <c:v>-2.650350801136625E-5</c:v>
                </c:pt>
                <c:pt idx="2901">
                  <c:v>-2.6483235264329608E-5</c:v>
                </c:pt>
                <c:pt idx="2902">
                  <c:v>-2.6462573590180227E-5</c:v>
                </c:pt>
                <c:pt idx="2903">
                  <c:v>-2.6442518310694496E-5</c:v>
                </c:pt>
                <c:pt idx="2904">
                  <c:v>-2.6421106943634934E-5</c:v>
                </c:pt>
                <c:pt idx="2905">
                  <c:v>-2.6399306650826126E-5</c:v>
                </c:pt>
                <c:pt idx="2906">
                  <c:v>-2.6377117434070452E-5</c:v>
                </c:pt>
                <c:pt idx="2907">
                  <c:v>-2.634897213607372E-5</c:v>
                </c:pt>
                <c:pt idx="2908">
                  <c:v>-2.6325864074226019E-5</c:v>
                </c:pt>
                <c:pt idx="2909">
                  <c:v>-2.6302367050324779E-5</c:v>
                </c:pt>
                <c:pt idx="2910">
                  <c:v>-2.6278481060969944E-5</c:v>
                </c:pt>
                <c:pt idx="2911">
                  <c:v>-2.6257892998388793E-5</c:v>
                </c:pt>
                <c:pt idx="2912">
                  <c:v>-2.6233313760403582E-5</c:v>
                </c:pt>
                <c:pt idx="2913">
                  <c:v>-2.6193903417282699E-5</c:v>
                </c:pt>
                <c:pt idx="2914">
                  <c:v>-2.6182988451648251E-5</c:v>
                </c:pt>
                <c:pt idx="2915">
                  <c:v>-2.6157242376485812E-5</c:v>
                </c:pt>
                <c:pt idx="2916">
                  <c:v>-2.6126996866418853E-5</c:v>
                </c:pt>
                <c:pt idx="2917">
                  <c:v>-2.6100388113771411E-5</c:v>
                </c:pt>
                <c:pt idx="2918">
                  <c:v>-2.6073390387163289E-5</c:v>
                </c:pt>
                <c:pt idx="2919">
                  <c:v>-2.6046003693399808E-5</c:v>
                </c:pt>
                <c:pt idx="2920">
                  <c:v>-2.6018228024825632E-5</c:v>
                </c:pt>
                <c:pt idx="2921">
                  <c:v>-2.599006338314426E-5</c:v>
                </c:pt>
                <c:pt idx="2922">
                  <c:v>-2.5961509766650459E-5</c:v>
                </c:pt>
                <c:pt idx="2923">
                  <c:v>-2.5932567172797655E-5</c:v>
                </c:pt>
                <c:pt idx="2924">
                  <c:v>-2.5908024927171272E-5</c:v>
                </c:pt>
                <c:pt idx="2925">
                  <c:v>-2.5873515056408156E-5</c:v>
                </c:pt>
                <c:pt idx="2926">
                  <c:v>-2.5843405529621388E-5</c:v>
                </c:pt>
                <c:pt idx="2927">
                  <c:v>-2.5812907022923839E-5</c:v>
                </c:pt>
                <c:pt idx="2928">
                  <c:v>-2.5782019532911982E-5</c:v>
                </c:pt>
                <c:pt idx="2929">
                  <c:v>-2.5750743061285844E-5</c:v>
                </c:pt>
                <c:pt idx="2930">
                  <c:v>-2.5719077605495383E-5</c:v>
                </c:pt>
                <c:pt idx="2931">
                  <c:v>-2.5687023164692319E-5</c:v>
                </c:pt>
                <c:pt idx="2932">
                  <c:v>-2.5654579737173153E-5</c:v>
                </c:pt>
                <c:pt idx="2933">
                  <c:v>-2.5627301936823055E-5</c:v>
                </c:pt>
                <c:pt idx="2934">
                  <c:v>-2.5594165671223579E-5</c:v>
                </c:pt>
                <c:pt idx="2935">
                  <c:v>-2.5560640437646484E-5</c:v>
                </c:pt>
                <c:pt idx="2936">
                  <c:v>-2.5526726231695981E-5</c:v>
                </c:pt>
                <c:pt idx="2937">
                  <c:v>-2.5486527758883382E-5</c:v>
                </c:pt>
                <c:pt idx="2938">
                  <c:v>-2.5451750385560232E-5</c:v>
                </c:pt>
                <c:pt idx="2939">
                  <c:v>-2.5416584016169086E-5</c:v>
                </c:pt>
                <c:pt idx="2940">
                  <c:v>-2.5381028650709944E-5</c:v>
                </c:pt>
                <c:pt idx="2941">
                  <c:v>-2.5345084286629294E-5</c:v>
                </c:pt>
                <c:pt idx="2942">
                  <c:v>-2.530875092307712E-5</c:v>
                </c:pt>
                <c:pt idx="2943">
                  <c:v>-2.5272028558355128E-5</c:v>
                </c:pt>
                <c:pt idx="2944">
                  <c:v>-2.5234917189058056E-5</c:v>
                </c:pt>
                <c:pt idx="2945">
                  <c:v>-2.5197416816887669E-5</c:v>
                </c:pt>
                <c:pt idx="2946">
                  <c:v>-2.5166190532817032E-5</c:v>
                </c:pt>
                <c:pt idx="2947">
                  <c:v>-2.5127997567543983E-5</c:v>
                </c:pt>
                <c:pt idx="2948">
                  <c:v>-2.5089415616722302E-5</c:v>
                </c:pt>
                <c:pt idx="2949">
                  <c:v>-2.5050444676842643E-5</c:v>
                </c:pt>
                <c:pt idx="2950">
                  <c:v>-2.4994097127797529E-5</c:v>
                </c:pt>
                <c:pt idx="2951">
                  <c:v>-2.4951808546292906E-5</c:v>
                </c:pt>
                <c:pt idx="2952">
                  <c:v>-2.4913876870986951E-5</c:v>
                </c:pt>
                <c:pt idx="2953">
                  <c:v>-2.487318325196386E-5</c:v>
                </c:pt>
                <c:pt idx="2954">
                  <c:v>-2.4832100636850221E-5</c:v>
                </c:pt>
                <c:pt idx="2955">
                  <c:v>-2.479062902301446E-5</c:v>
                </c:pt>
                <c:pt idx="2956">
                  <c:v>-2.4748768408699301E-5</c:v>
                </c:pt>
                <c:pt idx="2957">
                  <c:v>-2.470651879478078E-5</c:v>
                </c:pt>
                <c:pt idx="2958">
                  <c:v>-2.466388017774955E-5</c:v>
                </c:pt>
                <c:pt idx="2959">
                  <c:v>-2.4618251300121893E-5</c:v>
                </c:pt>
                <c:pt idx="2960">
                  <c:v>-2.4574806100508689E-5</c:v>
                </c:pt>
                <c:pt idx="2961">
                  <c:v>-2.4530971885991862E-5</c:v>
                </c:pt>
                <c:pt idx="2962">
                  <c:v>-2.4486748653088086E-5</c:v>
                </c:pt>
                <c:pt idx="2963">
                  <c:v>-2.4444851992270339E-5</c:v>
                </c:pt>
                <c:pt idx="2964">
                  <c:v>-2.4386958537844089E-5</c:v>
                </c:pt>
                <c:pt idx="2965">
                  <c:v>-2.43545176404035E-5</c:v>
                </c:pt>
                <c:pt idx="2966">
                  <c:v>-2.4308766939592358E-5</c:v>
                </c:pt>
                <c:pt idx="2967">
                  <c:v>-2.4262627222491548E-5</c:v>
                </c:pt>
                <c:pt idx="2968">
                  <c:v>-2.4206556995386153E-5</c:v>
                </c:pt>
                <c:pt idx="2969">
                  <c:v>-2.4159555020032697E-5</c:v>
                </c:pt>
                <c:pt idx="2970">
                  <c:v>-2.4112164012391954E-5</c:v>
                </c:pt>
                <c:pt idx="2971">
                  <c:v>-2.4064383970730935E-5</c:v>
                </c:pt>
                <c:pt idx="2972">
                  <c:v>-2.401621489504617E-5</c:v>
                </c:pt>
                <c:pt idx="2973">
                  <c:v>-2.3967656781863009E-5</c:v>
                </c:pt>
                <c:pt idx="2974">
                  <c:v>-2.3918709628574161E-5</c:v>
                </c:pt>
                <c:pt idx="2975">
                  <c:v>-2.386937343692129E-5</c:v>
                </c:pt>
                <c:pt idx="2976">
                  <c:v>-2.3819648199949889E-5</c:v>
                </c:pt>
                <c:pt idx="2977">
                  <c:v>-2.376953391939815E-5</c:v>
                </c:pt>
                <c:pt idx="2978">
                  <c:v>-2.3719030591791423E-5</c:v>
                </c:pt>
                <c:pt idx="2979">
                  <c:v>-2.3668138215391515E-5</c:v>
                </c:pt>
                <c:pt idx="2980">
                  <c:v>-2.3616856787592871E-5</c:v>
                </c:pt>
                <c:pt idx="2981">
                  <c:v>-2.3565186306653829E-5</c:v>
                </c:pt>
                <c:pt idx="2982">
                  <c:v>-2.3513126772579593E-5</c:v>
                </c:pt>
                <c:pt idx="2983">
                  <c:v>-2.3460678181890307E-5</c:v>
                </c:pt>
                <c:pt idx="2984">
                  <c:v>-2.3407840530247429E-5</c:v>
                </c:pt>
                <c:pt idx="2985">
                  <c:v>-2.3357964573523377E-5</c:v>
                </c:pt>
                <c:pt idx="2986">
                  <c:v>-2.330437757670431E-5</c:v>
                </c:pt>
                <c:pt idx="2987">
                  <c:v>-2.3250401520551883E-5</c:v>
                </c:pt>
                <c:pt idx="2988">
                  <c:v>-2.319603640857891E-5</c:v>
                </c:pt>
                <c:pt idx="2989">
                  <c:v>-2.3137816319428184E-5</c:v>
                </c:pt>
                <c:pt idx="2990">
                  <c:v>-2.308264427162976E-5</c:v>
                </c:pt>
                <c:pt idx="2991">
                  <c:v>-2.3027083148101368E-5</c:v>
                </c:pt>
                <c:pt idx="2992">
                  <c:v>-2.2971132951452033E-5</c:v>
                </c:pt>
                <c:pt idx="2993">
                  <c:v>-2.2914793674728984E-5</c:v>
                </c:pt>
                <c:pt idx="2994">
                  <c:v>-2.2858065317066592E-5</c:v>
                </c:pt>
                <c:pt idx="2995">
                  <c:v>-2.2800947876723196E-5</c:v>
                </c:pt>
                <c:pt idx="2996">
                  <c:v>-2.274344135370053E-5</c:v>
                </c:pt>
                <c:pt idx="2997">
                  <c:v>-2.2685545740180196E-5</c:v>
                </c:pt>
                <c:pt idx="2998">
                  <c:v>-2.2634709243796181E-5</c:v>
                </c:pt>
                <c:pt idx="2999">
                  <c:v>-2.2576093218873439E-5</c:v>
                </c:pt>
                <c:pt idx="3000">
                  <c:v>-2.2517088634543825E-5</c:v>
                </c:pt>
                <c:pt idx="3001">
                  <c:v>-2.2457713093615439E-5</c:v>
                </c:pt>
                <c:pt idx="3002">
                  <c:v>-2.2389450172966008E-5</c:v>
                </c:pt>
                <c:pt idx="3003">
                  <c:v>-2.2329409854471294E-5</c:v>
                </c:pt>
                <c:pt idx="3004">
                  <c:v>-2.2269121261686564E-5</c:v>
                </c:pt>
                <c:pt idx="3005">
                  <c:v>-2.2208623817299156E-5</c:v>
                </c:pt>
                <c:pt idx="3006">
                  <c:v>-2.2147956949325476E-5</c:v>
                </c:pt>
                <c:pt idx="3007">
                  <c:v>-2.2091016181280398E-5</c:v>
                </c:pt>
                <c:pt idx="3008">
                  <c:v>-2.2030126563436087E-5</c:v>
                </c:pt>
                <c:pt idx="3009">
                  <c:v>-2.1969183903979006E-5</c:v>
                </c:pt>
                <c:pt idx="3010">
                  <c:v>-2.1908228072136868E-5</c:v>
                </c:pt>
                <c:pt idx="3011">
                  <c:v>-2.1835787572871065E-5</c:v>
                </c:pt>
                <c:pt idx="3012">
                  <c:v>-2.1774946353851632E-5</c:v>
                </c:pt>
                <c:pt idx="3013">
                  <c:v>-2.1714209602570478E-5</c:v>
                </c:pt>
                <c:pt idx="3014">
                  <c:v>-2.1653590533675729E-5</c:v>
                </c:pt>
                <c:pt idx="3015">
                  <c:v>-2.1588262398829564E-5</c:v>
                </c:pt>
                <c:pt idx="3016">
                  <c:v>-2.1527888561032396E-5</c:v>
                </c:pt>
                <c:pt idx="3017">
                  <c:v>-2.1467632557769026E-5</c:v>
                </c:pt>
                <c:pt idx="3018">
                  <c:v>-2.1407494387282178E-5</c:v>
                </c:pt>
                <c:pt idx="3019">
                  <c:v>-2.1343696630961306E-5</c:v>
                </c:pt>
                <c:pt idx="3020">
                  <c:v>-2.1283801408266551E-5</c:v>
                </c:pt>
                <c:pt idx="3021">
                  <c:v>-2.1224024024355664E-5</c:v>
                </c:pt>
                <c:pt idx="3022">
                  <c:v>-2.116436447748872E-5</c:v>
                </c:pt>
                <c:pt idx="3023">
                  <c:v>-2.1104822772007731E-5</c:v>
                </c:pt>
                <c:pt idx="3024">
                  <c:v>-2.1045398903574153E-5</c:v>
                </c:pt>
                <c:pt idx="3025">
                  <c:v>-2.0986092876528264E-5</c:v>
                </c:pt>
                <c:pt idx="3026">
                  <c:v>-2.0926904691740897E-5</c:v>
                </c:pt>
                <c:pt idx="3027">
                  <c:v>-2.0867834347472122E-5</c:v>
                </c:pt>
                <c:pt idx="3028">
                  <c:v>-2.0808881846330965E-5</c:v>
                </c:pt>
                <c:pt idx="3029">
                  <c:v>-2.075004718831569E-5</c:v>
                </c:pt>
                <c:pt idx="3030">
                  <c:v>-2.0691330375164491E-5</c:v>
                </c:pt>
                <c:pt idx="3031">
                  <c:v>-2.063273140600827E-5</c:v>
                </c:pt>
                <c:pt idx="3032">
                  <c:v>-2.0574250280848763E-5</c:v>
                </c:pt>
                <c:pt idx="3033">
                  <c:v>-2.0515887001422428E-5</c:v>
                </c:pt>
                <c:pt idx="3034">
                  <c:v>-2.0457641571205651E-5</c:v>
                </c:pt>
                <c:pt idx="3035">
                  <c:v>-2.0399513984982118E-5</c:v>
                </c:pt>
                <c:pt idx="3036">
                  <c:v>-2.0341504249706335E-5</c:v>
                </c:pt>
                <c:pt idx="3037">
                  <c:v>-2.0287258665952282E-5</c:v>
                </c:pt>
                <c:pt idx="3038">
                  <c:v>-2.0229477333707363E-5</c:v>
                </c:pt>
                <c:pt idx="3039">
                  <c:v>-2.0171813847412456E-5</c:v>
                </c:pt>
                <c:pt idx="3040">
                  <c:v>-2.0114268212342856E-5</c:v>
                </c:pt>
                <c:pt idx="3041">
                  <c:v>-2.0042375874310472E-5</c:v>
                </c:pt>
                <c:pt idx="3042">
                  <c:v>-1.9995920673167994E-5</c:v>
                </c:pt>
                <c:pt idx="3043">
                  <c:v>-1.993873589017231E-5</c:v>
                </c:pt>
                <c:pt idx="3044">
                  <c:v>-1.9881668960729931E-5</c:v>
                </c:pt>
                <c:pt idx="3045">
                  <c:v>-1.9824719884839123E-5</c:v>
                </c:pt>
                <c:pt idx="3046">
                  <c:v>-1.976788866250162E-5</c:v>
                </c:pt>
                <c:pt idx="3047">
                  <c:v>-1.9711175296324712E-5</c:v>
                </c:pt>
                <c:pt idx="3048">
                  <c:v>-1.9654579787177495E-5</c:v>
                </c:pt>
                <c:pt idx="3049">
                  <c:v>-1.9598102134189138E-5</c:v>
                </c:pt>
                <c:pt idx="3050">
                  <c:v>-1.9548845747507926E-5</c:v>
                </c:pt>
                <c:pt idx="3051">
                  <c:v>-1.9492589186320686E-5</c:v>
                </c:pt>
                <c:pt idx="3052">
                  <c:v>-1.9436450483745205E-5</c:v>
                </c:pt>
                <c:pt idx="3053">
                  <c:v>-1.938042963534059E-5</c:v>
                </c:pt>
                <c:pt idx="3054">
                  <c:v>-1.9324526645547735E-5</c:v>
                </c:pt>
                <c:pt idx="3055">
                  <c:v>-1.926874151347846E-5</c:v>
                </c:pt>
                <c:pt idx="3056">
                  <c:v>-1.9213074238244587E-5</c:v>
                </c:pt>
                <c:pt idx="3057">
                  <c:v>-1.9157524824287009E-5</c:v>
                </c:pt>
                <c:pt idx="3058">
                  <c:v>-1.9102093267164832E-5</c:v>
                </c:pt>
                <c:pt idx="3059">
                  <c:v>-1.9050266420529358E-5</c:v>
                </c:pt>
                <c:pt idx="3060">
                  <c:v>-1.8995063265223738E-5</c:v>
                </c:pt>
                <c:pt idx="3061">
                  <c:v>-1.8939977968901109E-5</c:v>
                </c:pt>
                <c:pt idx="3062">
                  <c:v>-1.8885010533353438E-5</c:v>
                </c:pt>
                <c:pt idx="3063">
                  <c:v>-1.8819790269663725E-5</c:v>
                </c:pt>
                <c:pt idx="3064">
                  <c:v>-1.8765080539875564E-5</c:v>
                </c:pt>
                <c:pt idx="3065">
                  <c:v>-1.8710488677541048E-5</c:v>
                </c:pt>
                <c:pt idx="3066">
                  <c:v>-1.865601468179108E-5</c:v>
                </c:pt>
                <c:pt idx="3067">
                  <c:v>-1.8605085474880309E-5</c:v>
                </c:pt>
                <c:pt idx="3068">
                  <c:v>-1.8550839882246206E-5</c:v>
                </c:pt>
                <c:pt idx="3069">
                  <c:v>-1.8496712158406689E-5</c:v>
                </c:pt>
                <c:pt idx="3070">
                  <c:v>-1.8442702301599279E-5</c:v>
                </c:pt>
                <c:pt idx="3071">
                  <c:v>-1.8388810314462489E-5</c:v>
                </c:pt>
                <c:pt idx="3072">
                  <c:v>-1.8331645953391373E-5</c:v>
                </c:pt>
                <c:pt idx="3073">
                  <c:v>-1.8277997045465857E-5</c:v>
                </c:pt>
                <c:pt idx="3074">
                  <c:v>-1.82244660102103E-5</c:v>
                </c:pt>
                <c:pt idx="3075">
                  <c:v>-1.817105284762123E-5</c:v>
                </c:pt>
                <c:pt idx="3076">
                  <c:v>-1.8117757558569481E-5</c:v>
                </c:pt>
                <c:pt idx="3077">
                  <c:v>-1.8064580143924147E-5</c:v>
                </c:pt>
                <c:pt idx="3078">
                  <c:v>-1.8011520602816133E-5</c:v>
                </c:pt>
                <c:pt idx="3079">
                  <c:v>-1.7958578938720091E-5</c:v>
                </c:pt>
                <c:pt idx="3080">
                  <c:v>-1.7905755149897826E-5</c:v>
                </c:pt>
                <c:pt idx="3081">
                  <c:v>-1.7853049238091001E-5</c:v>
                </c:pt>
                <c:pt idx="3082">
                  <c:v>-1.7800461202423581E-5</c:v>
                </c:pt>
                <c:pt idx="3083">
                  <c:v>-1.7747991044640699E-5</c:v>
                </c:pt>
                <c:pt idx="3084">
                  <c:v>-1.7695638764737148E-5</c:v>
                </c:pt>
                <c:pt idx="3085">
                  <c:v>-1.7643404365323689E-5</c:v>
                </c:pt>
                <c:pt idx="3086">
                  <c:v>-1.759128784465866E-5</c:v>
                </c:pt>
                <c:pt idx="3087">
                  <c:v>-1.7539289202745528E-5</c:v>
                </c:pt>
                <c:pt idx="3088">
                  <c:v>-1.7487408443926308E-5</c:v>
                </c:pt>
                <c:pt idx="3089">
                  <c:v>-1.7438910835826729E-5</c:v>
                </c:pt>
                <c:pt idx="3090">
                  <c:v>-1.738725847519676E-5</c:v>
                </c:pt>
                <c:pt idx="3091">
                  <c:v>-1.7335723994777591E-5</c:v>
                </c:pt>
                <c:pt idx="3092">
                  <c:v>-1.7284307394567489E-5</c:v>
                </c:pt>
                <c:pt idx="3093">
                  <c:v>-1.7229772873657984E-5</c:v>
                </c:pt>
                <c:pt idx="3094">
                  <c:v>-1.7178599411665774E-5</c:v>
                </c:pt>
                <c:pt idx="3095">
                  <c:v>-1.7127543833640041E-5</c:v>
                </c:pt>
                <c:pt idx="3096">
                  <c:v>-1.7076606139577316E-5</c:v>
                </c:pt>
                <c:pt idx="3097">
                  <c:v>-1.7025786332953985E-5</c:v>
                </c:pt>
                <c:pt idx="3098">
                  <c:v>-1.6975084412899216E-5</c:v>
                </c:pt>
                <c:pt idx="3099">
                  <c:v>-1.6924500380285576E-5</c:v>
                </c:pt>
                <c:pt idx="3100">
                  <c:v>-1.6874034235109595E-5</c:v>
                </c:pt>
                <c:pt idx="3101">
                  <c:v>-1.6823685976505645E-5</c:v>
                </c:pt>
                <c:pt idx="3102">
                  <c:v>-1.6779795098287309E-5</c:v>
                </c:pt>
                <c:pt idx="3103">
                  <c:v>-1.6729667849268992E-5</c:v>
                </c:pt>
                <c:pt idx="3104">
                  <c:v>-1.66796584890605E-5</c:v>
                </c:pt>
                <c:pt idx="3105">
                  <c:v>-1.6629767014997299E-5</c:v>
                </c:pt>
                <c:pt idx="3106">
                  <c:v>-1.6579993428855744E-5</c:v>
                </c:pt>
                <c:pt idx="3107">
                  <c:v>-1.6530337732412193E-5</c:v>
                </c:pt>
                <c:pt idx="3108">
                  <c:v>-1.6480799925666645E-5</c:v>
                </c:pt>
                <c:pt idx="3109">
                  <c:v>-1.6431380006842744E-5</c:v>
                </c:pt>
                <c:pt idx="3110">
                  <c:v>-1.6382077978605025E-5</c:v>
                </c:pt>
                <c:pt idx="3111">
                  <c:v>-1.6335998065285934E-5</c:v>
                </c:pt>
                <c:pt idx="3112">
                  <c:v>-1.6286924421260798E-5</c:v>
                </c:pt>
                <c:pt idx="3113">
                  <c:v>-1.6237968665858138E-5</c:v>
                </c:pt>
                <c:pt idx="3114">
                  <c:v>-1.6189130802665361E-5</c:v>
                </c:pt>
                <c:pt idx="3115">
                  <c:v>-1.613118897762951E-5</c:v>
                </c:pt>
                <c:pt idx="3116">
                  <c:v>-1.6082609115756694E-5</c:v>
                </c:pt>
                <c:pt idx="3117">
                  <c:v>-1.6034147149143405E-5</c:v>
                </c:pt>
                <c:pt idx="3118">
                  <c:v>-1.598580308213339E-5</c:v>
                </c:pt>
                <c:pt idx="3119">
                  <c:v>-1.5940620561561217E-5</c:v>
                </c:pt>
                <c:pt idx="3120">
                  <c:v>-1.5892504879572167E-5</c:v>
                </c:pt>
                <c:pt idx="3121">
                  <c:v>-1.5844507094485427E-5</c:v>
                </c:pt>
                <c:pt idx="3122">
                  <c:v>-1.5796627207178768E-5</c:v>
                </c:pt>
                <c:pt idx="3123">
                  <c:v>-1.5748865221163269E-5</c:v>
                </c:pt>
                <c:pt idx="3124">
                  <c:v>-1.5698214563047638E-5</c:v>
                </c:pt>
                <c:pt idx="3125">
                  <c:v>-1.5650695795866101E-5</c:v>
                </c:pt>
                <c:pt idx="3126">
                  <c:v>-1.560329493176249E-5</c:v>
                </c:pt>
                <c:pt idx="3127">
                  <c:v>-1.5556011971605901E-5</c:v>
                </c:pt>
                <c:pt idx="3128">
                  <c:v>-1.5508846913659877E-5</c:v>
                </c:pt>
                <c:pt idx="3129">
                  <c:v>-1.5461799759660874E-5</c:v>
                </c:pt>
                <c:pt idx="3130">
                  <c:v>-1.541487051047799E-5</c:v>
                </c:pt>
                <c:pt idx="3131">
                  <c:v>-1.5368059167851153E-5</c:v>
                </c:pt>
                <c:pt idx="3132">
                  <c:v>-1.5321365729169603E-5</c:v>
                </c:pt>
                <c:pt idx="3133">
                  <c:v>-1.5274790197042365E-5</c:v>
                </c:pt>
                <c:pt idx="3134">
                  <c:v>-1.5228332571471173E-5</c:v>
                </c:pt>
                <c:pt idx="3135">
                  <c:v>-1.5181992854190751E-5</c:v>
                </c:pt>
                <c:pt idx="3136">
                  <c:v>-1.5135771041724713E-5</c:v>
                </c:pt>
                <c:pt idx="3137">
                  <c:v>-1.5089667140158469E-5</c:v>
                </c:pt>
                <c:pt idx="3138">
                  <c:v>-1.5043681147753826E-5</c:v>
                </c:pt>
                <c:pt idx="3139">
                  <c:v>-1.4997813062770857E-5</c:v>
                </c:pt>
                <c:pt idx="3140">
                  <c:v>-1.4952062886949488E-5</c:v>
                </c:pt>
                <c:pt idx="3141">
                  <c:v>-1.4909310794303937E-5</c:v>
                </c:pt>
                <c:pt idx="3142">
                  <c:v>-1.4863788989957077E-5</c:v>
                </c:pt>
                <c:pt idx="3143">
                  <c:v>-1.4818385095687753E-5</c:v>
                </c:pt>
                <c:pt idx="3144">
                  <c:v>-1.4773099110614724E-5</c:v>
                </c:pt>
                <c:pt idx="3145">
                  <c:v>-1.4727931036498734E-5</c:v>
                </c:pt>
                <c:pt idx="3146">
                  <c:v>-1.4680037980871474E-5</c:v>
                </c:pt>
                <c:pt idx="3147">
                  <c:v>-1.4635113189158389E-5</c:v>
                </c:pt>
                <c:pt idx="3148">
                  <c:v>-1.4590306311818013E-5</c:v>
                </c:pt>
                <c:pt idx="3149">
                  <c:v>-1.4545617351461107E-5</c:v>
                </c:pt>
                <c:pt idx="3150">
                  <c:v>-1.4501046303738718E-5</c:v>
                </c:pt>
                <c:pt idx="3151">
                  <c:v>-1.4456593172998064E-5</c:v>
                </c:pt>
                <c:pt idx="3152">
                  <c:v>-1.4412257957497482E-5</c:v>
                </c:pt>
                <c:pt idx="3153">
                  <c:v>-1.4368040658980369E-5</c:v>
                </c:pt>
                <c:pt idx="3154">
                  <c:v>-1.43267244353696E-5</c:v>
                </c:pt>
                <c:pt idx="3155">
                  <c:v>-1.4282735495406776E-5</c:v>
                </c:pt>
                <c:pt idx="3156">
                  <c:v>-1.4238864470791576E-5</c:v>
                </c:pt>
                <c:pt idx="3157">
                  <c:v>-1.4195111365916321E-5</c:v>
                </c:pt>
                <c:pt idx="3158">
                  <c:v>-1.4151476176388691E-5</c:v>
                </c:pt>
                <c:pt idx="3159">
                  <c:v>-1.4107958904843731E-5</c:v>
                </c:pt>
                <c:pt idx="3160">
                  <c:v>-1.4064559550405406E-5</c:v>
                </c:pt>
                <c:pt idx="3161">
                  <c:v>-1.4021278114825786E-5</c:v>
                </c:pt>
                <c:pt idx="3162">
                  <c:v>-1.397811460162289E-5</c:v>
                </c:pt>
                <c:pt idx="3163">
                  <c:v>-1.3937785490192311E-5</c:v>
                </c:pt>
                <c:pt idx="3164">
                  <c:v>-1.3894850322770935E-5</c:v>
                </c:pt>
                <c:pt idx="3165">
                  <c:v>-1.3852033073469272E-5</c:v>
                </c:pt>
                <c:pt idx="3166">
                  <c:v>-1.38093337431755E-5</c:v>
                </c:pt>
                <c:pt idx="3167">
                  <c:v>-1.3761380001618001E-5</c:v>
                </c:pt>
                <c:pt idx="3168">
                  <c:v>-1.3718931511677926E-5</c:v>
                </c:pt>
                <c:pt idx="3169">
                  <c:v>-1.3676600946537984E-5</c:v>
                </c:pt>
                <c:pt idx="3170">
                  <c:v>-1.3634388306198175E-5</c:v>
                </c:pt>
                <c:pt idx="3171">
                  <c:v>-1.3592293591527596E-5</c:v>
                </c:pt>
                <c:pt idx="3172">
                  <c:v>-1.3552965105355017E-5</c:v>
                </c:pt>
                <c:pt idx="3173">
                  <c:v>-1.3511098733008653E-5</c:v>
                </c:pt>
                <c:pt idx="3174">
                  <c:v>-1.3469350285670589E-5</c:v>
                </c:pt>
                <c:pt idx="3175">
                  <c:v>-1.342771976334603E-5</c:v>
                </c:pt>
                <c:pt idx="3176">
                  <c:v>-1.3372436943302063E-5</c:v>
                </c:pt>
                <c:pt idx="3177">
                  <c:v>-1.3331081676858092E-5</c:v>
                </c:pt>
                <c:pt idx="3178">
                  <c:v>-1.3289844344158488E-5</c:v>
                </c:pt>
                <c:pt idx="3179">
                  <c:v>-1.3248724944360177E-5</c:v>
                </c:pt>
                <c:pt idx="3180">
                  <c:v>-1.3207723478307967E-5</c:v>
                </c:pt>
                <c:pt idx="3181">
                  <c:v>-1.3166839946003595E-5</c:v>
                </c:pt>
                <c:pt idx="3182">
                  <c:v>-1.3126074349147088E-5</c:v>
                </c:pt>
                <c:pt idx="3183">
                  <c:v>-1.3085426688591931E-5</c:v>
                </c:pt>
                <c:pt idx="3184">
                  <c:v>-1.3052565817633574E-5</c:v>
                </c:pt>
                <c:pt idx="3185">
                  <c:v>-1.3004485173825214E-5</c:v>
                </c:pt>
                <c:pt idx="3186">
                  <c:v>-1.2964191320463669E-5</c:v>
                </c:pt>
                <c:pt idx="3187">
                  <c:v>-1.2924015405953518E-5</c:v>
                </c:pt>
                <c:pt idx="3188">
                  <c:v>-1.2883957428592996E-5</c:v>
                </c:pt>
                <c:pt idx="3189">
                  <c:v>-1.2844017390082133E-5</c:v>
                </c:pt>
                <c:pt idx="3190">
                  <c:v>-1.2804195289570913E-5</c:v>
                </c:pt>
                <c:pt idx="3191">
                  <c:v>-1.2764491127911087E-5</c:v>
                </c:pt>
                <c:pt idx="3192">
                  <c:v>-1.2724904907652698E-5</c:v>
                </c:pt>
                <c:pt idx="3193">
                  <c:v>-1.2692901803897094E-5</c:v>
                </c:pt>
                <c:pt idx="3194">
                  <c:v>-1.2653528799699831E-5</c:v>
                </c:pt>
                <c:pt idx="3195">
                  <c:v>-1.2614273731054518E-5</c:v>
                </c:pt>
                <c:pt idx="3196">
                  <c:v>-1.2575136599714959E-5</c:v>
                </c:pt>
                <c:pt idx="3197">
                  <c:v>-1.2528742906966345E-5</c:v>
                </c:pt>
                <c:pt idx="3198">
                  <c:v>-1.2489864333414813E-5</c:v>
                </c:pt>
                <c:pt idx="3199">
                  <c:v>-1.2451103702964747E-5</c:v>
                </c:pt>
                <c:pt idx="3200">
                  <c:v>-1.2412461013916118E-5</c:v>
                </c:pt>
                <c:pt idx="3201">
                  <c:v>-1.237393626711894E-5</c:v>
                </c:pt>
                <c:pt idx="3202">
                  <c:v>-1.2335529468526785E-5</c:v>
                </c:pt>
                <c:pt idx="3203">
                  <c:v>-1.2297240612186081E-5</c:v>
                </c:pt>
                <c:pt idx="3204">
                  <c:v>-1.2259069701498621E-5</c:v>
                </c:pt>
                <c:pt idx="3205">
                  <c:v>-1.222101673646267E-5</c:v>
                </c:pt>
                <c:pt idx="3206">
                  <c:v>-1.2192643204400611E-5</c:v>
                </c:pt>
                <c:pt idx="3207">
                  <c:v>-1.2154795806296192E-5</c:v>
                </c:pt>
                <c:pt idx="3208">
                  <c:v>-1.2117066344963234E-5</c:v>
                </c:pt>
                <c:pt idx="3209">
                  <c:v>-1.207945482395445E-5</c:v>
                </c:pt>
                <c:pt idx="3210">
                  <c:v>-1.2030646375480597E-5</c:v>
                </c:pt>
                <c:pt idx="3211">
                  <c:v>-1.1986253342833111E-5</c:v>
                </c:pt>
                <c:pt idx="3212">
                  <c:v>-1.1946711835448751E-5</c:v>
                </c:pt>
                <c:pt idx="3213">
                  <c:v>-1.1911972156795902E-5</c:v>
                </c:pt>
                <c:pt idx="3214">
                  <c:v>-1.1875008478084287E-5</c:v>
                </c:pt>
                <c:pt idx="3215">
                  <c:v>-1.183816274283149E-5</c:v>
                </c:pt>
                <c:pt idx="3216">
                  <c:v>-1.1801434951034043E-5</c:v>
                </c:pt>
                <c:pt idx="3217">
                  <c:v>-1.1764825104450954E-5</c:v>
                </c:pt>
                <c:pt idx="3218">
                  <c:v>-1.172833320132495E-5</c:v>
                </c:pt>
                <c:pt idx="3219">
                  <c:v>-1.1689670513308562E-5</c:v>
                </c:pt>
                <c:pt idx="3220">
                  <c:v>-1.1653422112508499E-5</c:v>
                </c:pt>
                <c:pt idx="3221">
                  <c:v>-1.1617291660832862E-5</c:v>
                </c:pt>
                <c:pt idx="3222">
                  <c:v>-1.1581279157419494E-5</c:v>
                </c:pt>
                <c:pt idx="3223">
                  <c:v>-1.1547642876206035E-5</c:v>
                </c:pt>
                <c:pt idx="3224">
                  <c:v>-1.1511858652269585E-5</c:v>
                </c:pt>
                <c:pt idx="3225">
                  <c:v>-1.1466023673380871E-5</c:v>
                </c:pt>
                <c:pt idx="3226">
                  <c:v>-1.1440644044432083E-5</c:v>
                </c:pt>
                <c:pt idx="3227">
                  <c:v>-1.140521366404558E-5</c:v>
                </c:pt>
                <c:pt idx="3228">
                  <c:v>-1.1367681078193817E-5</c:v>
                </c:pt>
                <c:pt idx="3229">
                  <c:v>-1.1332494226501053E-5</c:v>
                </c:pt>
                <c:pt idx="3230">
                  <c:v>-1.1297425325674376E-5</c:v>
                </c:pt>
                <c:pt idx="3231">
                  <c:v>-1.1262474378321077E-5</c:v>
                </c:pt>
                <c:pt idx="3232">
                  <c:v>-1.1227641382702963E-5</c:v>
                </c:pt>
                <c:pt idx="3233">
                  <c:v>-1.1192926341427323E-5</c:v>
                </c:pt>
                <c:pt idx="3234">
                  <c:v>-1.1158329252754229E-5</c:v>
                </c:pt>
                <c:pt idx="3235">
                  <c:v>-1.1123850120161802E-5</c:v>
                </c:pt>
                <c:pt idx="3236">
                  <c:v>-1.1089488939304559E-5</c:v>
                </c:pt>
                <c:pt idx="3237">
                  <c:v>-1.1055245712789791E-5</c:v>
                </c:pt>
                <c:pt idx="3238">
                  <c:v>-1.1021120443223051E-5</c:v>
                </c:pt>
                <c:pt idx="3239">
                  <c:v>-1.0987113128866147E-5</c:v>
                </c:pt>
                <c:pt idx="3240">
                  <c:v>-1.0953223769720813E-5</c:v>
                </c:pt>
                <c:pt idx="3241">
                  <c:v>-1.0919452366656146E-5</c:v>
                </c:pt>
                <c:pt idx="3242">
                  <c:v>-1.0885798919670411E-5</c:v>
                </c:pt>
                <c:pt idx="3243">
                  <c:v>-1.0852263431372633E-5</c:v>
                </c:pt>
                <c:pt idx="3244">
                  <c:v>-1.0818845900021148E-5</c:v>
                </c:pt>
                <c:pt idx="3245">
                  <c:v>-1.0787636448305465E-5</c:v>
                </c:pt>
                <c:pt idx="3246">
                  <c:v>-1.0754447163138087E-5</c:v>
                </c:pt>
                <c:pt idx="3247">
                  <c:v>-1.0721375835482522E-5</c:v>
                </c:pt>
                <c:pt idx="3248">
                  <c:v>-1.068842246182769E-5</c:v>
                </c:pt>
                <c:pt idx="3249">
                  <c:v>-1.0653527617478578E-5</c:v>
                </c:pt>
                <c:pt idx="3250">
                  <c:v>-1.0620817839115254E-5</c:v>
                </c:pt>
                <c:pt idx="3251">
                  <c:v>-1.0588226017699959E-5</c:v>
                </c:pt>
                <c:pt idx="3252">
                  <c:v>-1.0555752160183729E-5</c:v>
                </c:pt>
                <c:pt idx="3253">
                  <c:v>-1.0523396262222817E-5</c:v>
                </c:pt>
                <c:pt idx="3254">
                  <c:v>-1.0491158326424513E-5</c:v>
                </c:pt>
                <c:pt idx="3255">
                  <c:v>-1.045903835191625E-5</c:v>
                </c:pt>
                <c:pt idx="3256">
                  <c:v>-1.0427036337834136E-5</c:v>
                </c:pt>
                <c:pt idx="3257">
                  <c:v>-1.0395152287652823E-5</c:v>
                </c:pt>
                <c:pt idx="3258">
                  <c:v>-1.0365376434975232E-5</c:v>
                </c:pt>
                <c:pt idx="3259">
                  <c:v>-1.0333720608882851E-5</c:v>
                </c:pt>
                <c:pt idx="3260">
                  <c:v>-1.03021827438151E-5</c:v>
                </c:pt>
                <c:pt idx="3261">
                  <c:v>-1.0270762841532721E-5</c:v>
                </c:pt>
                <c:pt idx="3262">
                  <c:v>-1.0244801018683206E-5</c:v>
                </c:pt>
                <c:pt idx="3263">
                  <c:v>-1.0205783011585368E-5</c:v>
                </c:pt>
                <c:pt idx="3264">
                  <c:v>-1.0174726134515311E-5</c:v>
                </c:pt>
                <c:pt idx="3265">
                  <c:v>-1.0143787218197531E-5</c:v>
                </c:pt>
                <c:pt idx="3266">
                  <c:v>-1.0112966262632028E-5</c:v>
                </c:pt>
                <c:pt idx="3267">
                  <c:v>-1.0082263268706981E-5</c:v>
                </c:pt>
                <c:pt idx="3268">
                  <c:v>-1.0051678235534212E-5</c:v>
                </c:pt>
                <c:pt idx="3269">
                  <c:v>-1.0021211164890076E-5</c:v>
                </c:pt>
                <c:pt idx="3270">
                  <c:v>-9.9908620549982174E-6</c:v>
                </c:pt>
                <c:pt idx="3271">
                  <c:v>-9.9568525172601119E-6</c:v>
                </c:pt>
                <c:pt idx="3272">
                  <c:v>-9.9267547964253938E-6</c:v>
                </c:pt>
                <c:pt idx="3273">
                  <c:v>-9.896775044699116E-6</c:v>
                </c:pt>
                <c:pt idx="3274">
                  <c:v>-9.8669132620882172E-6</c:v>
                </c:pt>
                <c:pt idx="3275">
                  <c:v>-9.8305485668279818E-6</c:v>
                </c:pt>
                <c:pt idx="3276">
                  <c:v>-9.8009486847235733E-6</c:v>
                </c:pt>
                <c:pt idx="3277">
                  <c:v>-9.7714667680343786E-6</c:v>
                </c:pt>
                <c:pt idx="3278">
                  <c:v>-9.7421028211579219E-6</c:v>
                </c:pt>
                <c:pt idx="3279">
                  <c:v>-9.7032198233763106E-6</c:v>
                </c:pt>
                <c:pt idx="3280">
                  <c:v>-9.6819118757043854E-6</c:v>
                </c:pt>
                <c:pt idx="3281">
                  <c:v>-9.6529095846998453E-6</c:v>
                </c:pt>
                <c:pt idx="3282">
                  <c:v>-9.6240252662836007E-6</c:v>
                </c:pt>
                <c:pt idx="3283">
                  <c:v>-9.5952589195882898E-6</c:v>
                </c:pt>
                <c:pt idx="3284">
                  <c:v>-9.5666105437430815E-6</c:v>
                </c:pt>
                <c:pt idx="3285">
                  <c:v>-9.5380801404861687E-6</c:v>
                </c:pt>
                <c:pt idx="3286">
                  <c:v>-9.5096677106849131E-6</c:v>
                </c:pt>
                <c:pt idx="3287">
                  <c:v>-9.4813732526045913E-6</c:v>
                </c:pt>
                <c:pt idx="3288">
                  <c:v>-9.453196767112565E-6</c:v>
                </c:pt>
                <c:pt idx="3289">
                  <c:v>-9.4251382568143888E-6</c:v>
                </c:pt>
                <c:pt idx="3290">
                  <c:v>-9.3971977199736045E-6</c:v>
                </c:pt>
                <c:pt idx="3291">
                  <c:v>-9.3693751548520193E-6</c:v>
                </c:pt>
                <c:pt idx="3292">
                  <c:v>-9.3416705666642119E-6</c:v>
                </c:pt>
                <c:pt idx="3293">
                  <c:v>-9.3140839528011582E-6</c:v>
                </c:pt>
                <c:pt idx="3294">
                  <c:v>-9.2866153141319546E-6</c:v>
                </c:pt>
                <c:pt idx="3295">
                  <c:v>-9.2592646497909742E-6</c:v>
                </c:pt>
                <c:pt idx="3296">
                  <c:v>-9.2320319623803021E-6</c:v>
                </c:pt>
                <c:pt idx="3297">
                  <c:v>-9.2066020380976443E-6</c:v>
                </c:pt>
                <c:pt idx="3298">
                  <c:v>-9.1795975049845102E-6</c:v>
                </c:pt>
                <c:pt idx="3299">
                  <c:v>-9.1527109478267699E-6</c:v>
                </c:pt>
                <c:pt idx="3300">
                  <c:v>-9.1193011247641537E-6</c:v>
                </c:pt>
                <c:pt idx="3301">
                  <c:v>-9.0976381688957775E-6</c:v>
                </c:pt>
                <c:pt idx="3302">
                  <c:v>-9.0711133413426404E-6</c:v>
                </c:pt>
                <c:pt idx="3303">
                  <c:v>-9.0447064915941122E-6</c:v>
                </c:pt>
                <c:pt idx="3304">
                  <c:v>-9.0184176205140854E-6</c:v>
                </c:pt>
                <c:pt idx="3305">
                  <c:v>-8.992246727235198E-6</c:v>
                </c:pt>
                <c:pt idx="3306">
                  <c:v>-8.9661938134956432E-6</c:v>
                </c:pt>
                <c:pt idx="3307">
                  <c:v>-8.9402588784263243E-6</c:v>
                </c:pt>
                <c:pt idx="3308">
                  <c:v>-8.9144419228963379E-6</c:v>
                </c:pt>
                <c:pt idx="3309">
                  <c:v>-8.8887429469074186E-6</c:v>
                </c:pt>
                <c:pt idx="3310">
                  <c:v>-8.8663291375468134E-6</c:v>
                </c:pt>
                <c:pt idx="3311">
                  <c:v>-8.8408504632653262E-6</c:v>
                </c:pt>
                <c:pt idx="3312">
                  <c:v>-8.8154897630587925E-6</c:v>
                </c:pt>
                <c:pt idx="3313">
                  <c:v>-8.7743196128600709E-6</c:v>
                </c:pt>
                <c:pt idx="3314">
                  <c:v>-8.7615426727083445E-6</c:v>
                </c:pt>
                <c:pt idx="3315">
                  <c:v>-8.7401155202115888E-6</c:v>
                </c:pt>
                <c:pt idx="3316">
                  <c:v>-8.7152267251866533E-6</c:v>
                </c:pt>
                <c:pt idx="3317">
                  <c:v>-8.6904559069012066E-6</c:v>
                </c:pt>
                <c:pt idx="3318">
                  <c:v>-8.6658030662434271E-6</c:v>
                </c:pt>
                <c:pt idx="3319">
                  <c:v>-8.6427823262225784E-6</c:v>
                </c:pt>
                <c:pt idx="3320">
                  <c:v>-8.6183575862385647E-6</c:v>
                </c:pt>
                <c:pt idx="3321">
                  <c:v>-8.5940508237937474E-6</c:v>
                </c:pt>
                <c:pt idx="3322">
                  <c:v>-8.5698620361906314E-6</c:v>
                </c:pt>
                <c:pt idx="3323">
                  <c:v>-8.5413453092923752E-6</c:v>
                </c:pt>
                <c:pt idx="3324">
                  <c:v>-8.5174160637507129E-6</c:v>
                </c:pt>
                <c:pt idx="3325">
                  <c:v>-8.4936048012247689E-6</c:v>
                </c:pt>
                <c:pt idx="3326">
                  <c:v>-8.4699115225801702E-6</c:v>
                </c:pt>
                <c:pt idx="3327">
                  <c:v>-8.4477860039147007E-6</c:v>
                </c:pt>
                <c:pt idx="3328">
                  <c:v>-8.4243208224692168E-6</c:v>
                </c:pt>
                <c:pt idx="3329">
                  <c:v>-8.4009736240082261E-6</c:v>
                </c:pt>
                <c:pt idx="3330">
                  <c:v>-8.3777444076556934E-6</c:v>
                </c:pt>
                <c:pt idx="3331">
                  <c:v>-8.353214910208559E-6</c:v>
                </c:pt>
                <c:pt idx="3332">
                  <c:v>-8.3302295444225016E-6</c:v>
                </c:pt>
                <c:pt idx="3333">
                  <c:v>-8.3073621651285484E-6</c:v>
                </c:pt>
                <c:pt idx="3334">
                  <c:v>-8.2846127731923264E-6</c:v>
                </c:pt>
                <c:pt idx="3335">
                  <c:v>-8.2619813677482085E-6</c:v>
                </c:pt>
                <c:pt idx="3336">
                  <c:v>-8.2394679505309182E-6</c:v>
                </c:pt>
                <c:pt idx="3337">
                  <c:v>-8.2170725189349009E-6</c:v>
                </c:pt>
                <c:pt idx="3338">
                  <c:v>-8.1947950755657112E-6</c:v>
                </c:pt>
                <c:pt idx="3339">
                  <c:v>-8.1726356195559874E-6</c:v>
                </c:pt>
                <c:pt idx="3340">
                  <c:v>-8.1505941526439224E-6</c:v>
                </c:pt>
                <c:pt idx="3341">
                  <c:v>-8.128670673958685E-6</c:v>
                </c:pt>
                <c:pt idx="3342">
                  <c:v>-8.10686518350201E-6</c:v>
                </c:pt>
                <c:pt idx="3343">
                  <c:v>-8.0851776830120903E-6</c:v>
                </c:pt>
                <c:pt idx="3344">
                  <c:v>-8.0636081707472634E-6</c:v>
                </c:pt>
                <c:pt idx="3345">
                  <c:v>-8.0421566475818301E-6</c:v>
                </c:pt>
                <c:pt idx="3346">
                  <c:v>-8.0208231143796827E-6</c:v>
                </c:pt>
                <c:pt idx="3347">
                  <c:v>-7.9996075720133869E-6</c:v>
                </c:pt>
                <c:pt idx="3348">
                  <c:v>-7.9785100196138464E-6</c:v>
                </c:pt>
                <c:pt idx="3349">
                  <c:v>-7.9588064007332648E-6</c:v>
                </c:pt>
                <c:pt idx="3350">
                  <c:v>-7.9379368976856962E-6</c:v>
                </c:pt>
                <c:pt idx="3351">
                  <c:v>-7.9171853820149407E-6</c:v>
                </c:pt>
                <c:pt idx="3352">
                  <c:v>-7.8965518545987684E-6</c:v>
                </c:pt>
                <c:pt idx="3353">
                  <c:v>-7.8710639446200048E-6</c:v>
                </c:pt>
                <c:pt idx="3354">
                  <c:v>-7.8544025075202167E-6</c:v>
                </c:pt>
                <c:pt idx="3355">
                  <c:v>-7.8341308918303265E-6</c:v>
                </c:pt>
                <c:pt idx="3356">
                  <c:v>-7.8139772687110115E-6</c:v>
                </c:pt>
                <c:pt idx="3357">
                  <c:v>-7.7939416381657411E-6</c:v>
                </c:pt>
                <c:pt idx="3358">
                  <c:v>-7.7740239993236843E-6</c:v>
                </c:pt>
                <c:pt idx="3359">
                  <c:v>-7.7542243539212991E-6</c:v>
                </c:pt>
                <c:pt idx="3360">
                  <c:v>-7.7345427010929585E-6</c:v>
                </c:pt>
                <c:pt idx="3361">
                  <c:v>-7.7149790417042896E-6</c:v>
                </c:pt>
                <c:pt idx="3362">
                  <c:v>-7.6967059969360041E-6</c:v>
                </c:pt>
                <c:pt idx="3363">
                  <c:v>-7.6773703587898479E-6</c:v>
                </c:pt>
                <c:pt idx="3364">
                  <c:v>-7.6581527106572844E-6</c:v>
                </c:pt>
                <c:pt idx="3365">
                  <c:v>-7.6390530542955887E-6</c:v>
                </c:pt>
                <c:pt idx="3366">
                  <c:v>-7.6200713905825307E-6</c:v>
                </c:pt>
                <c:pt idx="3367">
                  <c:v>-7.6012077151257906E-6</c:v>
                </c:pt>
                <c:pt idx="3368">
                  <c:v>-7.5824620340732285E-6</c:v>
                </c:pt>
                <c:pt idx="3369">
                  <c:v>-7.5638343456710389E-6</c:v>
                </c:pt>
                <c:pt idx="3370">
                  <c:v>-7.5453246490379822E-6</c:v>
                </c:pt>
                <c:pt idx="3371">
                  <c:v>-7.5280345157580086E-6</c:v>
                </c:pt>
                <c:pt idx="3372">
                  <c:v>-7.5097528133838409E-6</c:v>
                </c:pt>
                <c:pt idx="3373">
                  <c:v>-7.4915891019600167E-6</c:v>
                </c:pt>
                <c:pt idx="3374">
                  <c:v>-7.4735433805983575E-6</c:v>
                </c:pt>
                <c:pt idx="3375">
                  <c:v>-7.4534772171609004E-6</c:v>
                </c:pt>
                <c:pt idx="3376">
                  <c:v>-7.4356834811120653E-6</c:v>
                </c:pt>
                <c:pt idx="3377">
                  <c:v>-7.4180077411101913E-6</c:v>
                </c:pt>
                <c:pt idx="3378">
                  <c:v>-7.4004499997625678E-6</c:v>
                </c:pt>
                <c:pt idx="3379">
                  <c:v>-7.3840470731292851E-6</c:v>
                </c:pt>
                <c:pt idx="3380">
                  <c:v>-7.3667173126450158E-6</c:v>
                </c:pt>
                <c:pt idx="3381">
                  <c:v>-7.349505547446164E-6</c:v>
                </c:pt>
                <c:pt idx="3382">
                  <c:v>-7.33241177489595E-6</c:v>
                </c:pt>
                <c:pt idx="3383">
                  <c:v>-7.3154359976276839E-6</c:v>
                </c:pt>
                <c:pt idx="3384">
                  <c:v>-7.2975814921372867E-6</c:v>
                </c:pt>
                <c:pt idx="3385">
                  <c:v>-7.2808497326801863E-6</c:v>
                </c:pt>
                <c:pt idx="3386">
                  <c:v>-7.2642359718790711E-6</c:v>
                </c:pt>
                <c:pt idx="3387">
                  <c:v>-7.2477402106013028E-6</c:v>
                </c:pt>
                <c:pt idx="3388">
                  <c:v>-7.2313624471069538E-6</c:v>
                </c:pt>
                <c:pt idx="3389">
                  <c:v>-7.2151026831359516E-6</c:v>
                </c:pt>
                <c:pt idx="3390">
                  <c:v>-7.1989609186900311E-6</c:v>
                </c:pt>
                <c:pt idx="3391">
                  <c:v>-7.1829371520275298E-6</c:v>
                </c:pt>
                <c:pt idx="3392">
                  <c:v>-7.1670313874973995E-6</c:v>
                </c:pt>
                <c:pt idx="3393">
                  <c:v>-7.1512436198833268E-6</c:v>
                </c:pt>
                <c:pt idx="3394">
                  <c:v>-7.1355738535290592E-6</c:v>
                </c:pt>
                <c:pt idx="3395">
                  <c:v>-7.1200220875672349E-6</c:v>
                </c:pt>
                <c:pt idx="3396">
                  <c:v>-7.1045883219961192E-6</c:v>
                </c:pt>
                <c:pt idx="3397">
                  <c:v>-7.089272554213627E-6</c:v>
                </c:pt>
                <c:pt idx="3398">
                  <c:v>-7.0740747902947598E-6</c:v>
                </c:pt>
                <c:pt idx="3399">
                  <c:v>-7.058995025902709E-6</c:v>
                </c:pt>
                <c:pt idx="3400">
                  <c:v>-7.0440332601614392E-6</c:v>
                </c:pt>
                <c:pt idx="3401">
                  <c:v>-7.0300493971234279E-6</c:v>
                </c:pt>
                <c:pt idx="3402">
                  <c:v>-7.0153155627503822E-6</c:v>
                </c:pt>
                <c:pt idx="3403">
                  <c:v>-7.0006997271755689E-6</c:v>
                </c:pt>
                <c:pt idx="3404">
                  <c:v>-6.9862018903972534E-6</c:v>
                </c:pt>
                <c:pt idx="3405">
                  <c:v>-6.9718220515394003E-6</c:v>
                </c:pt>
                <c:pt idx="3406">
                  <c:v>-6.9567407095828815E-6</c:v>
                </c:pt>
                <c:pt idx="3407">
                  <c:v>-6.9426049570144033E-6</c:v>
                </c:pt>
                <c:pt idx="3408">
                  <c:v>-6.9285872065748266E-6</c:v>
                </c:pt>
                <c:pt idx="3409">
                  <c:v>-6.9146874591349827E-6</c:v>
                </c:pt>
                <c:pt idx="3410">
                  <c:v>-6.9009057138257751E-6</c:v>
                </c:pt>
                <c:pt idx="3411">
                  <c:v>-6.8872419723819273E-6</c:v>
                </c:pt>
                <c:pt idx="3412">
                  <c:v>-6.8736962330704504E-6</c:v>
                </c:pt>
                <c:pt idx="3413">
                  <c:v>-6.8602684976243333E-6</c:v>
                </c:pt>
                <c:pt idx="3414">
                  <c:v>-6.8484689750292205E-6</c:v>
                </c:pt>
                <c:pt idx="3415">
                  <c:v>-6.8352610256283697E-6</c:v>
                </c:pt>
                <c:pt idx="3416">
                  <c:v>-6.8221710751714681E-6</c:v>
                </c:pt>
                <c:pt idx="3417">
                  <c:v>-6.809199121882159E-6</c:v>
                </c:pt>
                <c:pt idx="3418">
                  <c:v>-6.7963451675367992E-6</c:v>
                </c:pt>
                <c:pt idx="3419">
                  <c:v>-6.7836092103590317E-6</c:v>
                </c:pt>
                <c:pt idx="3420">
                  <c:v>-6.7709912512370352E-6</c:v>
                </c:pt>
                <c:pt idx="3421">
                  <c:v>-6.7584912937235231E-6</c:v>
                </c:pt>
                <c:pt idx="3422">
                  <c:v>-6.7461093316012466E-6</c:v>
                </c:pt>
                <c:pt idx="3423">
                  <c:v>-6.7345285366324226E-6</c:v>
                </c:pt>
                <c:pt idx="3424">
                  <c:v>-6.7223744404758257E-6</c:v>
                </c:pt>
                <c:pt idx="3425">
                  <c:v>-6.7103383398197519E-6</c:v>
                </c:pt>
                <c:pt idx="3426">
                  <c:v>-6.6984202337673493E-6</c:v>
                </c:pt>
                <c:pt idx="3427">
                  <c:v>-6.6846705944496182E-6</c:v>
                </c:pt>
                <c:pt idx="3428">
                  <c:v>-6.6730129222314361E-6</c:v>
                </c:pt>
                <c:pt idx="3429">
                  <c:v>-6.6614732547477101E-6</c:v>
                </c:pt>
                <c:pt idx="3430">
                  <c:v>-6.6500515928710063E-6</c:v>
                </c:pt>
                <c:pt idx="3431">
                  <c:v>-6.6387479366013247E-6</c:v>
                </c:pt>
                <c:pt idx="3432">
                  <c:v>-6.6281706031425663E-6</c:v>
                </c:pt>
                <c:pt idx="3433">
                  <c:v>-6.6170947973769739E-6</c:v>
                </c:pt>
                <c:pt idx="3434">
                  <c:v>-6.6061369956762345E-6</c:v>
                </c:pt>
                <c:pt idx="3435">
                  <c:v>-6.5952971980455521E-6</c:v>
                </c:pt>
                <c:pt idx="3436">
                  <c:v>-6.5839997445329285E-6</c:v>
                </c:pt>
                <c:pt idx="3437">
                  <c:v>-6.5734041262387188E-6</c:v>
                </c:pt>
                <c:pt idx="3438">
                  <c:v>-6.5629265118081342E-6</c:v>
                </c:pt>
                <c:pt idx="3439">
                  <c:v>-6.5525669055935959E-6</c:v>
                </c:pt>
                <c:pt idx="3440">
                  <c:v>-6.542325305849972E-6</c:v>
                </c:pt>
                <c:pt idx="3441">
                  <c:v>-6.5322017134515631E-6</c:v>
                </c:pt>
                <c:pt idx="3442">
                  <c:v>-6.5221961275275381E-6</c:v>
                </c:pt>
                <c:pt idx="3443">
                  <c:v>-6.512308548943524E-6</c:v>
                </c:pt>
                <c:pt idx="3444">
                  <c:v>-6.5025389777047249E-6</c:v>
                </c:pt>
                <c:pt idx="3445">
                  <c:v>-6.4928874120712132E-6</c:v>
                </c:pt>
                <c:pt idx="3446">
                  <c:v>-6.4833538555193748E-6</c:v>
                </c:pt>
                <c:pt idx="3447">
                  <c:v>-6.4739383054401856E-6</c:v>
                </c:pt>
                <c:pt idx="3448">
                  <c:v>-6.4646407635718384E-6</c:v>
                </c:pt>
                <c:pt idx="3449">
                  <c:v>-6.4554612299178027E-6</c:v>
                </c:pt>
                <c:pt idx="3450">
                  <c:v>-6.4463997036055126E-6</c:v>
                </c:pt>
                <c:pt idx="3451">
                  <c:v>-6.4374561855057993E-6</c:v>
                </c:pt>
                <c:pt idx="3452">
                  <c:v>-6.4286306756186629E-6</c:v>
                </c:pt>
                <c:pt idx="3453">
                  <c:v>-6.4203595240286404E-6</c:v>
                </c:pt>
                <c:pt idx="3454">
                  <c:v>-6.4117618107182445E-6</c:v>
                </c:pt>
                <c:pt idx="3455">
                  <c:v>-6.4032821014744362E-6</c:v>
                </c:pt>
                <c:pt idx="3456">
                  <c:v>-6.3949203989357301E-6</c:v>
                </c:pt>
                <c:pt idx="3457">
                  <c:v>-6.386676703102126E-6</c:v>
                </c:pt>
                <c:pt idx="3458">
                  <c:v>-6.3781557913464293E-6</c:v>
                </c:pt>
                <c:pt idx="3459">
                  <c:v>-6.3701563398112226E-6</c:v>
                </c:pt>
                <c:pt idx="3460">
                  <c:v>-6.3622748973542198E-6</c:v>
                </c:pt>
                <c:pt idx="3461">
                  <c:v>-6.3545114648497214E-6</c:v>
                </c:pt>
                <c:pt idx="3462">
                  <c:v>-6.3468660414234268E-6</c:v>
                </c:pt>
                <c:pt idx="3463">
                  <c:v>-6.3393386253423473E-6</c:v>
                </c:pt>
                <c:pt idx="3464">
                  <c:v>-6.3319292192103027E-6</c:v>
                </c:pt>
                <c:pt idx="3465">
                  <c:v>-6.3246378238963896E-6</c:v>
                </c:pt>
                <c:pt idx="3466">
                  <c:v>-6.3181237495157916E-6</c:v>
                </c:pt>
                <c:pt idx="3467">
                  <c:v>-6.31105185888714E-6</c:v>
                </c:pt>
                <c:pt idx="3468">
                  <c:v>-6.3040979707551514E-6</c:v>
                </c:pt>
                <c:pt idx="3469">
                  <c:v>-6.2972620860080042E-6</c:v>
                </c:pt>
                <c:pt idx="3470">
                  <c:v>-6.2892983190617618E-6</c:v>
                </c:pt>
                <c:pt idx="3471">
                  <c:v>-6.2830111238199038E-6</c:v>
                </c:pt>
                <c:pt idx="3472">
                  <c:v>-6.2765461086300434E-6</c:v>
                </c:pt>
                <c:pt idx="3473">
                  <c:v>-6.2701990994895596E-6</c:v>
                </c:pt>
                <c:pt idx="3474">
                  <c:v>-6.2639700928457387E-6</c:v>
                </c:pt>
                <c:pt idx="3475">
                  <c:v>-6.2581143278738621E-6</c:v>
                </c:pt>
                <c:pt idx="3476">
                  <c:v>-6.2521130492990823E-6</c:v>
                </c:pt>
                <c:pt idx="3477">
                  <c:v>-6.2462297698174379E-6</c:v>
                </c:pt>
                <c:pt idx="3478">
                  <c:v>-6.2404644939201281E-6</c:v>
                </c:pt>
                <c:pt idx="3479">
                  <c:v>-6.2337146551055128E-6</c:v>
                </c:pt>
                <c:pt idx="3480">
                  <c:v>-6.2282268568063931E-6</c:v>
                </c:pt>
                <c:pt idx="3481">
                  <c:v>-6.2228570755894913E-6</c:v>
                </c:pt>
                <c:pt idx="3482">
                  <c:v>-6.2176053097599826E-6</c:v>
                </c:pt>
                <c:pt idx="3483">
                  <c:v>-6.213031137481187E-6</c:v>
                </c:pt>
                <c:pt idx="3484">
                  <c:v>-6.2079904847509026E-6</c:v>
                </c:pt>
                <c:pt idx="3485">
                  <c:v>-6.2003078803093969E-6</c:v>
                </c:pt>
                <c:pt idx="3486">
                  <c:v>-6.1982631994021709E-6</c:v>
                </c:pt>
                <c:pt idx="3487">
                  <c:v>-6.1935765694152989E-6</c:v>
                </c:pt>
                <c:pt idx="3488">
                  <c:v>-6.1885730582630222E-6</c:v>
                </c:pt>
                <c:pt idx="3489">
                  <c:v>-6.1841474086280629E-6</c:v>
                </c:pt>
                <c:pt idx="3490">
                  <c:v>-6.1798397752305112E-6</c:v>
                </c:pt>
                <c:pt idx="3491">
                  <c:v>-6.1756501580668977E-6</c:v>
                </c:pt>
                <c:pt idx="3492">
                  <c:v>-6.1715785588372513E-6</c:v>
                </c:pt>
                <c:pt idx="3493">
                  <c:v>-6.167624974994998E-6</c:v>
                </c:pt>
                <c:pt idx="3494">
                  <c:v>-6.1637894090867118E-6</c:v>
                </c:pt>
                <c:pt idx="3495">
                  <c:v>-6.1600718594140985E-6</c:v>
                </c:pt>
                <c:pt idx="3496">
                  <c:v>-6.1567072653229138E-6</c:v>
                </c:pt>
                <c:pt idx="3497">
                  <c:v>-6.1529908113276688E-6</c:v>
                </c:pt>
                <c:pt idx="3498">
                  <c:v>-6.1496273129121176E-6</c:v>
                </c:pt>
                <c:pt idx="3499">
                  <c:v>-6.1463818315805191E-6</c:v>
                </c:pt>
                <c:pt idx="3500">
                  <c:v>-6.1432543681863572E-6</c:v>
                </c:pt>
                <c:pt idx="3501">
                  <c:v>-6.1402449218761479E-6</c:v>
                </c:pt>
                <c:pt idx="3502">
                  <c:v>-6.1373534918033462E-6</c:v>
                </c:pt>
                <c:pt idx="3503">
                  <c:v>-6.1345800805145262E-6</c:v>
                </c:pt>
                <c:pt idx="3504">
                  <c:v>-6.1319246846130993E-6</c:v>
                </c:pt>
                <c:pt idx="3505">
                  <c:v>-6.1293966421085977E-6</c:v>
                </c:pt>
                <c:pt idx="3506">
                  <c:v>-6.1269521702302099E-6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'ImpactEoniaDiscount (slide 72)'!$V$2</c:f>
              <c:strCache>
                <c:ptCount val="1"/>
                <c:pt idx="0">
                  <c:v>6M Forward Rates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'ImpactEoniaDiscount (slide 72)'!$R$4:$R$3510</c:f>
              <c:numCache>
                <c:formatCode>ddd\,\ dd\-mmm\-yyyy</c:formatCode>
                <c:ptCount val="3507"/>
                <c:pt idx="0">
                  <c:v>42076</c:v>
                </c:pt>
                <c:pt idx="1">
                  <c:v>42079</c:v>
                </c:pt>
                <c:pt idx="2">
                  <c:v>42080</c:v>
                </c:pt>
                <c:pt idx="3">
                  <c:v>42081</c:v>
                </c:pt>
                <c:pt idx="4">
                  <c:v>42082</c:v>
                </c:pt>
                <c:pt idx="5">
                  <c:v>42083</c:v>
                </c:pt>
                <c:pt idx="6">
                  <c:v>42086</c:v>
                </c:pt>
                <c:pt idx="7">
                  <c:v>42087</c:v>
                </c:pt>
                <c:pt idx="8">
                  <c:v>42088</c:v>
                </c:pt>
                <c:pt idx="9">
                  <c:v>42089</c:v>
                </c:pt>
                <c:pt idx="10">
                  <c:v>42090</c:v>
                </c:pt>
                <c:pt idx="11">
                  <c:v>42093</c:v>
                </c:pt>
                <c:pt idx="12">
                  <c:v>42094</c:v>
                </c:pt>
                <c:pt idx="13">
                  <c:v>42095</c:v>
                </c:pt>
                <c:pt idx="14">
                  <c:v>42096</c:v>
                </c:pt>
                <c:pt idx="15">
                  <c:v>42101</c:v>
                </c:pt>
                <c:pt idx="16">
                  <c:v>42102</c:v>
                </c:pt>
                <c:pt idx="17">
                  <c:v>42103</c:v>
                </c:pt>
                <c:pt idx="18">
                  <c:v>42104</c:v>
                </c:pt>
                <c:pt idx="19">
                  <c:v>42107</c:v>
                </c:pt>
                <c:pt idx="20">
                  <c:v>42108</c:v>
                </c:pt>
                <c:pt idx="21">
                  <c:v>42109</c:v>
                </c:pt>
                <c:pt idx="22">
                  <c:v>42110</c:v>
                </c:pt>
                <c:pt idx="23">
                  <c:v>42111</c:v>
                </c:pt>
                <c:pt idx="24">
                  <c:v>42114</c:v>
                </c:pt>
                <c:pt idx="25">
                  <c:v>42115</c:v>
                </c:pt>
                <c:pt idx="26">
                  <c:v>42116</c:v>
                </c:pt>
                <c:pt idx="27">
                  <c:v>42117</c:v>
                </c:pt>
                <c:pt idx="28">
                  <c:v>42118</c:v>
                </c:pt>
                <c:pt idx="29">
                  <c:v>42121</c:v>
                </c:pt>
                <c:pt idx="30">
                  <c:v>42122</c:v>
                </c:pt>
                <c:pt idx="31">
                  <c:v>42123</c:v>
                </c:pt>
                <c:pt idx="32">
                  <c:v>42124</c:v>
                </c:pt>
                <c:pt idx="33">
                  <c:v>42128</c:v>
                </c:pt>
                <c:pt idx="34">
                  <c:v>42129</c:v>
                </c:pt>
                <c:pt idx="35">
                  <c:v>42130</c:v>
                </c:pt>
                <c:pt idx="36">
                  <c:v>42131</c:v>
                </c:pt>
                <c:pt idx="37">
                  <c:v>42132</c:v>
                </c:pt>
                <c:pt idx="38">
                  <c:v>42135</c:v>
                </c:pt>
                <c:pt idx="39">
                  <c:v>42136</c:v>
                </c:pt>
                <c:pt idx="40">
                  <c:v>42137</c:v>
                </c:pt>
                <c:pt idx="41">
                  <c:v>42138</c:v>
                </c:pt>
                <c:pt idx="42">
                  <c:v>42139</c:v>
                </c:pt>
                <c:pt idx="43">
                  <c:v>42142</c:v>
                </c:pt>
                <c:pt idx="44">
                  <c:v>42143</c:v>
                </c:pt>
                <c:pt idx="45">
                  <c:v>42144</c:v>
                </c:pt>
                <c:pt idx="46">
                  <c:v>42145</c:v>
                </c:pt>
                <c:pt idx="47">
                  <c:v>42146</c:v>
                </c:pt>
                <c:pt idx="48">
                  <c:v>42149</c:v>
                </c:pt>
                <c:pt idx="49">
                  <c:v>42150</c:v>
                </c:pt>
                <c:pt idx="50">
                  <c:v>42151</c:v>
                </c:pt>
                <c:pt idx="51">
                  <c:v>42152</c:v>
                </c:pt>
                <c:pt idx="52">
                  <c:v>42153</c:v>
                </c:pt>
                <c:pt idx="53">
                  <c:v>42156</c:v>
                </c:pt>
                <c:pt idx="54">
                  <c:v>42157</c:v>
                </c:pt>
                <c:pt idx="55">
                  <c:v>42158</c:v>
                </c:pt>
                <c:pt idx="56">
                  <c:v>42159</c:v>
                </c:pt>
                <c:pt idx="57">
                  <c:v>42160</c:v>
                </c:pt>
                <c:pt idx="58">
                  <c:v>42163</c:v>
                </c:pt>
                <c:pt idx="59">
                  <c:v>42164</c:v>
                </c:pt>
                <c:pt idx="60">
                  <c:v>42165</c:v>
                </c:pt>
                <c:pt idx="61">
                  <c:v>42166</c:v>
                </c:pt>
                <c:pt idx="62">
                  <c:v>42167</c:v>
                </c:pt>
                <c:pt idx="63">
                  <c:v>42170</c:v>
                </c:pt>
                <c:pt idx="64">
                  <c:v>42171</c:v>
                </c:pt>
                <c:pt idx="65">
                  <c:v>42172</c:v>
                </c:pt>
                <c:pt idx="66">
                  <c:v>42173</c:v>
                </c:pt>
                <c:pt idx="67">
                  <c:v>42174</c:v>
                </c:pt>
                <c:pt idx="68">
                  <c:v>42177</c:v>
                </c:pt>
                <c:pt idx="69">
                  <c:v>42178</c:v>
                </c:pt>
                <c:pt idx="70">
                  <c:v>42179</c:v>
                </c:pt>
                <c:pt idx="71">
                  <c:v>42180</c:v>
                </c:pt>
                <c:pt idx="72">
                  <c:v>42181</c:v>
                </c:pt>
                <c:pt idx="73">
                  <c:v>42184</c:v>
                </c:pt>
                <c:pt idx="74">
                  <c:v>42185</c:v>
                </c:pt>
                <c:pt idx="75">
                  <c:v>42186</c:v>
                </c:pt>
                <c:pt idx="76">
                  <c:v>42187</c:v>
                </c:pt>
                <c:pt idx="77">
                  <c:v>42188</c:v>
                </c:pt>
                <c:pt idx="78">
                  <c:v>42191</c:v>
                </c:pt>
                <c:pt idx="79">
                  <c:v>42192</c:v>
                </c:pt>
                <c:pt idx="80">
                  <c:v>42193</c:v>
                </c:pt>
                <c:pt idx="81">
                  <c:v>42194</c:v>
                </c:pt>
                <c:pt idx="82">
                  <c:v>42195</c:v>
                </c:pt>
                <c:pt idx="83">
                  <c:v>42198</c:v>
                </c:pt>
                <c:pt idx="84">
                  <c:v>42199</c:v>
                </c:pt>
                <c:pt idx="85">
                  <c:v>42200</c:v>
                </c:pt>
                <c:pt idx="86">
                  <c:v>42201</c:v>
                </c:pt>
                <c:pt idx="87">
                  <c:v>42202</c:v>
                </c:pt>
                <c:pt idx="88">
                  <c:v>42205</c:v>
                </c:pt>
                <c:pt idx="89">
                  <c:v>42206</c:v>
                </c:pt>
                <c:pt idx="90">
                  <c:v>42207</c:v>
                </c:pt>
                <c:pt idx="91">
                  <c:v>42208</c:v>
                </c:pt>
                <c:pt idx="92">
                  <c:v>42209</c:v>
                </c:pt>
                <c:pt idx="93">
                  <c:v>42212</c:v>
                </c:pt>
                <c:pt idx="94">
                  <c:v>42213</c:v>
                </c:pt>
                <c:pt idx="95">
                  <c:v>42214</c:v>
                </c:pt>
                <c:pt idx="96">
                  <c:v>42215</c:v>
                </c:pt>
                <c:pt idx="97">
                  <c:v>42216</c:v>
                </c:pt>
                <c:pt idx="98">
                  <c:v>42219</c:v>
                </c:pt>
                <c:pt idx="99">
                  <c:v>42220</c:v>
                </c:pt>
                <c:pt idx="100">
                  <c:v>42221</c:v>
                </c:pt>
                <c:pt idx="101">
                  <c:v>42222</c:v>
                </c:pt>
                <c:pt idx="102">
                  <c:v>42223</c:v>
                </c:pt>
                <c:pt idx="103">
                  <c:v>42226</c:v>
                </c:pt>
                <c:pt idx="104">
                  <c:v>42227</c:v>
                </c:pt>
                <c:pt idx="105">
                  <c:v>42228</c:v>
                </c:pt>
                <c:pt idx="106">
                  <c:v>42229</c:v>
                </c:pt>
                <c:pt idx="107">
                  <c:v>42230</c:v>
                </c:pt>
                <c:pt idx="108">
                  <c:v>42233</c:v>
                </c:pt>
                <c:pt idx="109">
                  <c:v>42234</c:v>
                </c:pt>
                <c:pt idx="110">
                  <c:v>42235</c:v>
                </c:pt>
                <c:pt idx="111">
                  <c:v>42236</c:v>
                </c:pt>
                <c:pt idx="112">
                  <c:v>42237</c:v>
                </c:pt>
                <c:pt idx="113">
                  <c:v>42240</c:v>
                </c:pt>
                <c:pt idx="114">
                  <c:v>42241</c:v>
                </c:pt>
                <c:pt idx="115">
                  <c:v>42242</c:v>
                </c:pt>
                <c:pt idx="116">
                  <c:v>42243</c:v>
                </c:pt>
                <c:pt idx="117">
                  <c:v>42244</c:v>
                </c:pt>
                <c:pt idx="118">
                  <c:v>42247</c:v>
                </c:pt>
                <c:pt idx="119">
                  <c:v>42248</c:v>
                </c:pt>
                <c:pt idx="120">
                  <c:v>42249</c:v>
                </c:pt>
                <c:pt idx="121">
                  <c:v>42250</c:v>
                </c:pt>
                <c:pt idx="122">
                  <c:v>42251</c:v>
                </c:pt>
                <c:pt idx="123">
                  <c:v>42254</c:v>
                </c:pt>
                <c:pt idx="124">
                  <c:v>42255</c:v>
                </c:pt>
                <c:pt idx="125">
                  <c:v>42256</c:v>
                </c:pt>
                <c:pt idx="126">
                  <c:v>42257</c:v>
                </c:pt>
                <c:pt idx="127">
                  <c:v>42258</c:v>
                </c:pt>
                <c:pt idx="128">
                  <c:v>42261</c:v>
                </c:pt>
                <c:pt idx="129">
                  <c:v>42262</c:v>
                </c:pt>
                <c:pt idx="130">
                  <c:v>42263</c:v>
                </c:pt>
                <c:pt idx="131">
                  <c:v>42264</c:v>
                </c:pt>
                <c:pt idx="132">
                  <c:v>42265</c:v>
                </c:pt>
                <c:pt idx="133">
                  <c:v>42268</c:v>
                </c:pt>
                <c:pt idx="134">
                  <c:v>42269</c:v>
                </c:pt>
                <c:pt idx="135">
                  <c:v>42270</c:v>
                </c:pt>
                <c:pt idx="136">
                  <c:v>42271</c:v>
                </c:pt>
                <c:pt idx="137">
                  <c:v>42272</c:v>
                </c:pt>
                <c:pt idx="138">
                  <c:v>42275</c:v>
                </c:pt>
                <c:pt idx="139">
                  <c:v>42276</c:v>
                </c:pt>
                <c:pt idx="140">
                  <c:v>42277</c:v>
                </c:pt>
                <c:pt idx="141">
                  <c:v>42278</c:v>
                </c:pt>
                <c:pt idx="142">
                  <c:v>42279</c:v>
                </c:pt>
                <c:pt idx="143">
                  <c:v>42282</c:v>
                </c:pt>
                <c:pt idx="144">
                  <c:v>42283</c:v>
                </c:pt>
                <c:pt idx="145">
                  <c:v>42284</c:v>
                </c:pt>
                <c:pt idx="146">
                  <c:v>42285</c:v>
                </c:pt>
                <c:pt idx="147">
                  <c:v>42286</c:v>
                </c:pt>
                <c:pt idx="148">
                  <c:v>42289</c:v>
                </c:pt>
                <c:pt idx="149">
                  <c:v>42290</c:v>
                </c:pt>
                <c:pt idx="150">
                  <c:v>42291</c:v>
                </c:pt>
                <c:pt idx="151">
                  <c:v>42292</c:v>
                </c:pt>
                <c:pt idx="152">
                  <c:v>42293</c:v>
                </c:pt>
                <c:pt idx="153">
                  <c:v>42296</c:v>
                </c:pt>
                <c:pt idx="154">
                  <c:v>42297</c:v>
                </c:pt>
                <c:pt idx="155">
                  <c:v>42298</c:v>
                </c:pt>
                <c:pt idx="156">
                  <c:v>42299</c:v>
                </c:pt>
                <c:pt idx="157">
                  <c:v>42300</c:v>
                </c:pt>
                <c:pt idx="158">
                  <c:v>42303</c:v>
                </c:pt>
                <c:pt idx="159">
                  <c:v>42304</c:v>
                </c:pt>
                <c:pt idx="160">
                  <c:v>42305</c:v>
                </c:pt>
                <c:pt idx="161">
                  <c:v>42306</c:v>
                </c:pt>
                <c:pt idx="162">
                  <c:v>42307</c:v>
                </c:pt>
                <c:pt idx="163">
                  <c:v>42310</c:v>
                </c:pt>
                <c:pt idx="164">
                  <c:v>42311</c:v>
                </c:pt>
                <c:pt idx="165">
                  <c:v>42312</c:v>
                </c:pt>
                <c:pt idx="166">
                  <c:v>42313</c:v>
                </c:pt>
                <c:pt idx="167">
                  <c:v>42314</c:v>
                </c:pt>
                <c:pt idx="168">
                  <c:v>42317</c:v>
                </c:pt>
                <c:pt idx="169">
                  <c:v>42318</c:v>
                </c:pt>
                <c:pt idx="170">
                  <c:v>42319</c:v>
                </c:pt>
                <c:pt idx="171">
                  <c:v>42320</c:v>
                </c:pt>
                <c:pt idx="172">
                  <c:v>42321</c:v>
                </c:pt>
                <c:pt idx="173">
                  <c:v>42324</c:v>
                </c:pt>
                <c:pt idx="174">
                  <c:v>42325</c:v>
                </c:pt>
                <c:pt idx="175">
                  <c:v>42326</c:v>
                </c:pt>
                <c:pt idx="176">
                  <c:v>42327</c:v>
                </c:pt>
                <c:pt idx="177">
                  <c:v>42328</c:v>
                </c:pt>
                <c:pt idx="178">
                  <c:v>42331</c:v>
                </c:pt>
                <c:pt idx="179">
                  <c:v>42332</c:v>
                </c:pt>
                <c:pt idx="180">
                  <c:v>42333</c:v>
                </c:pt>
                <c:pt idx="181">
                  <c:v>42334</c:v>
                </c:pt>
                <c:pt idx="182">
                  <c:v>42335</c:v>
                </c:pt>
                <c:pt idx="183">
                  <c:v>42338</c:v>
                </c:pt>
                <c:pt idx="184">
                  <c:v>42339</c:v>
                </c:pt>
                <c:pt idx="185">
                  <c:v>42340</c:v>
                </c:pt>
                <c:pt idx="186">
                  <c:v>42341</c:v>
                </c:pt>
                <c:pt idx="187">
                  <c:v>42342</c:v>
                </c:pt>
                <c:pt idx="188">
                  <c:v>42345</c:v>
                </c:pt>
                <c:pt idx="189">
                  <c:v>42346</c:v>
                </c:pt>
                <c:pt idx="190">
                  <c:v>42347</c:v>
                </c:pt>
                <c:pt idx="191">
                  <c:v>42348</c:v>
                </c:pt>
                <c:pt idx="192">
                  <c:v>42349</c:v>
                </c:pt>
                <c:pt idx="193">
                  <c:v>42352</c:v>
                </c:pt>
                <c:pt idx="194">
                  <c:v>42353</c:v>
                </c:pt>
                <c:pt idx="195">
                  <c:v>42354</c:v>
                </c:pt>
                <c:pt idx="196">
                  <c:v>42355</c:v>
                </c:pt>
                <c:pt idx="197">
                  <c:v>42356</c:v>
                </c:pt>
                <c:pt idx="198">
                  <c:v>42359</c:v>
                </c:pt>
                <c:pt idx="199">
                  <c:v>42360</c:v>
                </c:pt>
                <c:pt idx="200">
                  <c:v>42361</c:v>
                </c:pt>
                <c:pt idx="201">
                  <c:v>42362</c:v>
                </c:pt>
                <c:pt idx="202">
                  <c:v>42366</c:v>
                </c:pt>
                <c:pt idx="203">
                  <c:v>42367</c:v>
                </c:pt>
                <c:pt idx="204">
                  <c:v>42368</c:v>
                </c:pt>
                <c:pt idx="205">
                  <c:v>42369</c:v>
                </c:pt>
                <c:pt idx="206">
                  <c:v>42373</c:v>
                </c:pt>
                <c:pt idx="207">
                  <c:v>42374</c:v>
                </c:pt>
                <c:pt idx="208">
                  <c:v>42375</c:v>
                </c:pt>
                <c:pt idx="209">
                  <c:v>42376</c:v>
                </c:pt>
                <c:pt idx="210">
                  <c:v>42377</c:v>
                </c:pt>
                <c:pt idx="211">
                  <c:v>42380</c:v>
                </c:pt>
                <c:pt idx="212">
                  <c:v>42381</c:v>
                </c:pt>
                <c:pt idx="213">
                  <c:v>42382</c:v>
                </c:pt>
                <c:pt idx="214">
                  <c:v>42383</c:v>
                </c:pt>
                <c:pt idx="215">
                  <c:v>42384</c:v>
                </c:pt>
                <c:pt idx="216">
                  <c:v>42387</c:v>
                </c:pt>
                <c:pt idx="217">
                  <c:v>42388</c:v>
                </c:pt>
                <c:pt idx="218">
                  <c:v>42389</c:v>
                </c:pt>
                <c:pt idx="219">
                  <c:v>42390</c:v>
                </c:pt>
                <c:pt idx="220">
                  <c:v>42391</c:v>
                </c:pt>
                <c:pt idx="221">
                  <c:v>42394</c:v>
                </c:pt>
                <c:pt idx="222">
                  <c:v>42395</c:v>
                </c:pt>
                <c:pt idx="223">
                  <c:v>42396</c:v>
                </c:pt>
                <c:pt idx="224">
                  <c:v>42397</c:v>
                </c:pt>
                <c:pt idx="225">
                  <c:v>42398</c:v>
                </c:pt>
                <c:pt idx="226">
                  <c:v>42401</c:v>
                </c:pt>
                <c:pt idx="227">
                  <c:v>42402</c:v>
                </c:pt>
                <c:pt idx="228">
                  <c:v>42403</c:v>
                </c:pt>
                <c:pt idx="229">
                  <c:v>42404</c:v>
                </c:pt>
                <c:pt idx="230">
                  <c:v>42405</c:v>
                </c:pt>
                <c:pt idx="231">
                  <c:v>42408</c:v>
                </c:pt>
                <c:pt idx="232">
                  <c:v>42409</c:v>
                </c:pt>
                <c:pt idx="233">
                  <c:v>42410</c:v>
                </c:pt>
                <c:pt idx="234">
                  <c:v>42411</c:v>
                </c:pt>
                <c:pt idx="235">
                  <c:v>42412</c:v>
                </c:pt>
                <c:pt idx="236">
                  <c:v>42415</c:v>
                </c:pt>
                <c:pt idx="237">
                  <c:v>42416</c:v>
                </c:pt>
                <c:pt idx="238">
                  <c:v>42417</c:v>
                </c:pt>
                <c:pt idx="239">
                  <c:v>42418</c:v>
                </c:pt>
                <c:pt idx="240">
                  <c:v>42419</c:v>
                </c:pt>
                <c:pt idx="241">
                  <c:v>42422</c:v>
                </c:pt>
                <c:pt idx="242">
                  <c:v>42423</c:v>
                </c:pt>
                <c:pt idx="243">
                  <c:v>42424</c:v>
                </c:pt>
                <c:pt idx="244">
                  <c:v>42425</c:v>
                </c:pt>
                <c:pt idx="245">
                  <c:v>42426</c:v>
                </c:pt>
                <c:pt idx="246">
                  <c:v>42429</c:v>
                </c:pt>
                <c:pt idx="247">
                  <c:v>42430</c:v>
                </c:pt>
                <c:pt idx="248">
                  <c:v>42431</c:v>
                </c:pt>
                <c:pt idx="249">
                  <c:v>42432</c:v>
                </c:pt>
                <c:pt idx="250">
                  <c:v>42433</c:v>
                </c:pt>
                <c:pt idx="251">
                  <c:v>42436</c:v>
                </c:pt>
                <c:pt idx="252">
                  <c:v>42437</c:v>
                </c:pt>
                <c:pt idx="253">
                  <c:v>42438</c:v>
                </c:pt>
                <c:pt idx="254">
                  <c:v>42439</c:v>
                </c:pt>
                <c:pt idx="255">
                  <c:v>42440</c:v>
                </c:pt>
                <c:pt idx="256">
                  <c:v>42443</c:v>
                </c:pt>
                <c:pt idx="257">
                  <c:v>42444</c:v>
                </c:pt>
                <c:pt idx="258">
                  <c:v>42445</c:v>
                </c:pt>
                <c:pt idx="259">
                  <c:v>42446</c:v>
                </c:pt>
                <c:pt idx="260">
                  <c:v>42447</c:v>
                </c:pt>
                <c:pt idx="261">
                  <c:v>42450</c:v>
                </c:pt>
                <c:pt idx="262">
                  <c:v>42451</c:v>
                </c:pt>
                <c:pt idx="263">
                  <c:v>42452</c:v>
                </c:pt>
                <c:pt idx="264">
                  <c:v>42453</c:v>
                </c:pt>
                <c:pt idx="265">
                  <c:v>42458</c:v>
                </c:pt>
                <c:pt idx="266">
                  <c:v>42459</c:v>
                </c:pt>
                <c:pt idx="267">
                  <c:v>42460</c:v>
                </c:pt>
                <c:pt idx="268">
                  <c:v>42461</c:v>
                </c:pt>
                <c:pt idx="269">
                  <c:v>42464</c:v>
                </c:pt>
                <c:pt idx="270">
                  <c:v>42465</c:v>
                </c:pt>
                <c:pt idx="271">
                  <c:v>42466</c:v>
                </c:pt>
                <c:pt idx="272">
                  <c:v>42467</c:v>
                </c:pt>
                <c:pt idx="273">
                  <c:v>42468</c:v>
                </c:pt>
                <c:pt idx="274">
                  <c:v>42471</c:v>
                </c:pt>
                <c:pt idx="275">
                  <c:v>42472</c:v>
                </c:pt>
                <c:pt idx="276">
                  <c:v>42473</c:v>
                </c:pt>
                <c:pt idx="277">
                  <c:v>42474</c:v>
                </c:pt>
                <c:pt idx="278">
                  <c:v>42475</c:v>
                </c:pt>
                <c:pt idx="279">
                  <c:v>42478</c:v>
                </c:pt>
                <c:pt idx="280">
                  <c:v>42479</c:v>
                </c:pt>
                <c:pt idx="281">
                  <c:v>42480</c:v>
                </c:pt>
                <c:pt idx="282">
                  <c:v>42481</c:v>
                </c:pt>
                <c:pt idx="283">
                  <c:v>42482</c:v>
                </c:pt>
                <c:pt idx="284">
                  <c:v>42485</c:v>
                </c:pt>
                <c:pt idx="285">
                  <c:v>42486</c:v>
                </c:pt>
                <c:pt idx="286">
                  <c:v>42487</c:v>
                </c:pt>
                <c:pt idx="287">
                  <c:v>42488</c:v>
                </c:pt>
                <c:pt idx="288">
                  <c:v>42489</c:v>
                </c:pt>
                <c:pt idx="289">
                  <c:v>42492</c:v>
                </c:pt>
                <c:pt idx="290">
                  <c:v>42493</c:v>
                </c:pt>
                <c:pt idx="291">
                  <c:v>42494</c:v>
                </c:pt>
                <c:pt idx="292">
                  <c:v>42495</c:v>
                </c:pt>
                <c:pt idx="293">
                  <c:v>42496</c:v>
                </c:pt>
                <c:pt idx="294">
                  <c:v>42499</c:v>
                </c:pt>
                <c:pt idx="295">
                  <c:v>42500</c:v>
                </c:pt>
                <c:pt idx="296">
                  <c:v>42501</c:v>
                </c:pt>
                <c:pt idx="297">
                  <c:v>42502</c:v>
                </c:pt>
                <c:pt idx="298">
                  <c:v>42503</c:v>
                </c:pt>
                <c:pt idx="299">
                  <c:v>42506</c:v>
                </c:pt>
                <c:pt idx="300">
                  <c:v>42507</c:v>
                </c:pt>
                <c:pt idx="301">
                  <c:v>42508</c:v>
                </c:pt>
                <c:pt idx="302">
                  <c:v>42509</c:v>
                </c:pt>
                <c:pt idx="303">
                  <c:v>42510</c:v>
                </c:pt>
                <c:pt idx="304">
                  <c:v>42513</c:v>
                </c:pt>
                <c:pt idx="305">
                  <c:v>42514</c:v>
                </c:pt>
                <c:pt idx="306">
                  <c:v>42515</c:v>
                </c:pt>
                <c:pt idx="307">
                  <c:v>42516</c:v>
                </c:pt>
                <c:pt idx="308">
                  <c:v>42517</c:v>
                </c:pt>
                <c:pt idx="309">
                  <c:v>42520</c:v>
                </c:pt>
                <c:pt idx="310">
                  <c:v>42521</c:v>
                </c:pt>
                <c:pt idx="311">
                  <c:v>42522</c:v>
                </c:pt>
                <c:pt idx="312">
                  <c:v>42523</c:v>
                </c:pt>
                <c:pt idx="313">
                  <c:v>42524</c:v>
                </c:pt>
                <c:pt idx="314">
                  <c:v>42527</c:v>
                </c:pt>
                <c:pt idx="315">
                  <c:v>42528</c:v>
                </c:pt>
                <c:pt idx="316">
                  <c:v>42529</c:v>
                </c:pt>
                <c:pt idx="317">
                  <c:v>42530</c:v>
                </c:pt>
                <c:pt idx="318">
                  <c:v>42531</c:v>
                </c:pt>
                <c:pt idx="319">
                  <c:v>42534</c:v>
                </c:pt>
                <c:pt idx="320">
                  <c:v>42535</c:v>
                </c:pt>
                <c:pt idx="321">
                  <c:v>42536</c:v>
                </c:pt>
                <c:pt idx="322">
                  <c:v>42537</c:v>
                </c:pt>
                <c:pt idx="323">
                  <c:v>42538</c:v>
                </c:pt>
                <c:pt idx="324">
                  <c:v>42541</c:v>
                </c:pt>
                <c:pt idx="325">
                  <c:v>42542</c:v>
                </c:pt>
                <c:pt idx="326">
                  <c:v>42543</c:v>
                </c:pt>
                <c:pt idx="327">
                  <c:v>42544</c:v>
                </c:pt>
                <c:pt idx="328">
                  <c:v>42545</c:v>
                </c:pt>
                <c:pt idx="329">
                  <c:v>42548</c:v>
                </c:pt>
                <c:pt idx="330">
                  <c:v>42549</c:v>
                </c:pt>
                <c:pt idx="331">
                  <c:v>42550</c:v>
                </c:pt>
                <c:pt idx="332">
                  <c:v>42551</c:v>
                </c:pt>
                <c:pt idx="333">
                  <c:v>42552</c:v>
                </c:pt>
                <c:pt idx="334">
                  <c:v>42555</c:v>
                </c:pt>
                <c:pt idx="335">
                  <c:v>42556</c:v>
                </c:pt>
                <c:pt idx="336">
                  <c:v>42557</c:v>
                </c:pt>
                <c:pt idx="337">
                  <c:v>42558</c:v>
                </c:pt>
                <c:pt idx="338">
                  <c:v>42559</c:v>
                </c:pt>
                <c:pt idx="339">
                  <c:v>42562</c:v>
                </c:pt>
                <c:pt idx="340">
                  <c:v>42563</c:v>
                </c:pt>
                <c:pt idx="341">
                  <c:v>42564</c:v>
                </c:pt>
                <c:pt idx="342">
                  <c:v>42565</c:v>
                </c:pt>
                <c:pt idx="343">
                  <c:v>42566</c:v>
                </c:pt>
                <c:pt idx="344">
                  <c:v>42569</c:v>
                </c:pt>
                <c:pt idx="345">
                  <c:v>42570</c:v>
                </c:pt>
                <c:pt idx="346">
                  <c:v>42571</c:v>
                </c:pt>
                <c:pt idx="347">
                  <c:v>42572</c:v>
                </c:pt>
                <c:pt idx="348">
                  <c:v>42573</c:v>
                </c:pt>
                <c:pt idx="349">
                  <c:v>42576</c:v>
                </c:pt>
                <c:pt idx="350">
                  <c:v>42577</c:v>
                </c:pt>
                <c:pt idx="351">
                  <c:v>42578</c:v>
                </c:pt>
                <c:pt idx="352">
                  <c:v>42579</c:v>
                </c:pt>
                <c:pt idx="353">
                  <c:v>42580</c:v>
                </c:pt>
                <c:pt idx="354">
                  <c:v>42583</c:v>
                </c:pt>
                <c:pt idx="355">
                  <c:v>42584</c:v>
                </c:pt>
                <c:pt idx="356">
                  <c:v>42585</c:v>
                </c:pt>
                <c:pt idx="357">
                  <c:v>42586</c:v>
                </c:pt>
                <c:pt idx="358">
                  <c:v>42587</c:v>
                </c:pt>
                <c:pt idx="359">
                  <c:v>42590</c:v>
                </c:pt>
                <c:pt idx="360">
                  <c:v>42591</c:v>
                </c:pt>
                <c:pt idx="361">
                  <c:v>42592</c:v>
                </c:pt>
                <c:pt idx="362">
                  <c:v>42593</c:v>
                </c:pt>
                <c:pt idx="363">
                  <c:v>42594</c:v>
                </c:pt>
                <c:pt idx="364">
                  <c:v>42597</c:v>
                </c:pt>
                <c:pt idx="365">
                  <c:v>42598</c:v>
                </c:pt>
                <c:pt idx="366">
                  <c:v>42599</c:v>
                </c:pt>
                <c:pt idx="367">
                  <c:v>42600</c:v>
                </c:pt>
                <c:pt idx="368">
                  <c:v>42601</c:v>
                </c:pt>
                <c:pt idx="369">
                  <c:v>42604</c:v>
                </c:pt>
                <c:pt idx="370">
                  <c:v>42605</c:v>
                </c:pt>
                <c:pt idx="371">
                  <c:v>42606</c:v>
                </c:pt>
                <c:pt idx="372">
                  <c:v>42607</c:v>
                </c:pt>
                <c:pt idx="373">
                  <c:v>42608</c:v>
                </c:pt>
                <c:pt idx="374">
                  <c:v>42611</c:v>
                </c:pt>
                <c:pt idx="375">
                  <c:v>42612</c:v>
                </c:pt>
                <c:pt idx="376">
                  <c:v>42613</c:v>
                </c:pt>
                <c:pt idx="377">
                  <c:v>42614</c:v>
                </c:pt>
                <c:pt idx="378">
                  <c:v>42615</c:v>
                </c:pt>
                <c:pt idx="379">
                  <c:v>42618</c:v>
                </c:pt>
                <c:pt idx="380">
                  <c:v>42619</c:v>
                </c:pt>
                <c:pt idx="381">
                  <c:v>42620</c:v>
                </c:pt>
                <c:pt idx="382">
                  <c:v>42621</c:v>
                </c:pt>
                <c:pt idx="383">
                  <c:v>42622</c:v>
                </c:pt>
                <c:pt idx="384">
                  <c:v>42625</c:v>
                </c:pt>
                <c:pt idx="385">
                  <c:v>42626</c:v>
                </c:pt>
                <c:pt idx="386">
                  <c:v>42627</c:v>
                </c:pt>
                <c:pt idx="387">
                  <c:v>42628</c:v>
                </c:pt>
                <c:pt idx="388">
                  <c:v>42629</c:v>
                </c:pt>
                <c:pt idx="389">
                  <c:v>42632</c:v>
                </c:pt>
                <c:pt idx="390">
                  <c:v>42633</c:v>
                </c:pt>
                <c:pt idx="391">
                  <c:v>42634</c:v>
                </c:pt>
                <c:pt idx="392">
                  <c:v>42635</c:v>
                </c:pt>
                <c:pt idx="393">
                  <c:v>42636</c:v>
                </c:pt>
                <c:pt idx="394">
                  <c:v>42639</c:v>
                </c:pt>
                <c:pt idx="395">
                  <c:v>42640</c:v>
                </c:pt>
                <c:pt idx="396">
                  <c:v>42641</c:v>
                </c:pt>
                <c:pt idx="397">
                  <c:v>42642</c:v>
                </c:pt>
                <c:pt idx="398">
                  <c:v>42643</c:v>
                </c:pt>
                <c:pt idx="399">
                  <c:v>42646</c:v>
                </c:pt>
                <c:pt idx="400">
                  <c:v>42647</c:v>
                </c:pt>
                <c:pt idx="401">
                  <c:v>42648</c:v>
                </c:pt>
                <c:pt idx="402">
                  <c:v>42649</c:v>
                </c:pt>
                <c:pt idx="403">
                  <c:v>42650</c:v>
                </c:pt>
                <c:pt idx="404">
                  <c:v>42653</c:v>
                </c:pt>
                <c:pt idx="405">
                  <c:v>42654</c:v>
                </c:pt>
                <c:pt idx="406">
                  <c:v>42655</c:v>
                </c:pt>
                <c:pt idx="407">
                  <c:v>42656</c:v>
                </c:pt>
                <c:pt idx="408">
                  <c:v>42657</c:v>
                </c:pt>
                <c:pt idx="409">
                  <c:v>42660</c:v>
                </c:pt>
                <c:pt idx="410">
                  <c:v>42661</c:v>
                </c:pt>
                <c:pt idx="411">
                  <c:v>42662</c:v>
                </c:pt>
                <c:pt idx="412">
                  <c:v>42663</c:v>
                </c:pt>
                <c:pt idx="413">
                  <c:v>42664</c:v>
                </c:pt>
                <c:pt idx="414">
                  <c:v>42667</c:v>
                </c:pt>
                <c:pt idx="415">
                  <c:v>42668</c:v>
                </c:pt>
                <c:pt idx="416">
                  <c:v>42669</c:v>
                </c:pt>
                <c:pt idx="417">
                  <c:v>42670</c:v>
                </c:pt>
                <c:pt idx="418">
                  <c:v>42671</c:v>
                </c:pt>
                <c:pt idx="419">
                  <c:v>42674</c:v>
                </c:pt>
                <c:pt idx="420">
                  <c:v>42675</c:v>
                </c:pt>
                <c:pt idx="421">
                  <c:v>42676</c:v>
                </c:pt>
                <c:pt idx="422">
                  <c:v>42677</c:v>
                </c:pt>
                <c:pt idx="423">
                  <c:v>42678</c:v>
                </c:pt>
                <c:pt idx="424">
                  <c:v>42681</c:v>
                </c:pt>
                <c:pt idx="425">
                  <c:v>42682</c:v>
                </c:pt>
                <c:pt idx="426">
                  <c:v>42683</c:v>
                </c:pt>
                <c:pt idx="427">
                  <c:v>42684</c:v>
                </c:pt>
                <c:pt idx="428">
                  <c:v>42685</c:v>
                </c:pt>
                <c:pt idx="429">
                  <c:v>42688</c:v>
                </c:pt>
                <c:pt idx="430">
                  <c:v>42689</c:v>
                </c:pt>
                <c:pt idx="431">
                  <c:v>42690</c:v>
                </c:pt>
                <c:pt idx="432">
                  <c:v>42691</c:v>
                </c:pt>
                <c:pt idx="433">
                  <c:v>42692</c:v>
                </c:pt>
                <c:pt idx="434">
                  <c:v>42695</c:v>
                </c:pt>
                <c:pt idx="435">
                  <c:v>42696</c:v>
                </c:pt>
                <c:pt idx="436">
                  <c:v>42697</c:v>
                </c:pt>
                <c:pt idx="437">
                  <c:v>42698</c:v>
                </c:pt>
                <c:pt idx="438">
                  <c:v>42699</c:v>
                </c:pt>
                <c:pt idx="439">
                  <c:v>42702</c:v>
                </c:pt>
                <c:pt idx="440">
                  <c:v>42703</c:v>
                </c:pt>
                <c:pt idx="441">
                  <c:v>42704</c:v>
                </c:pt>
                <c:pt idx="442">
                  <c:v>42705</c:v>
                </c:pt>
                <c:pt idx="443">
                  <c:v>42706</c:v>
                </c:pt>
                <c:pt idx="444">
                  <c:v>42709</c:v>
                </c:pt>
                <c:pt idx="445">
                  <c:v>42710</c:v>
                </c:pt>
                <c:pt idx="446">
                  <c:v>42711</c:v>
                </c:pt>
                <c:pt idx="447">
                  <c:v>42712</c:v>
                </c:pt>
                <c:pt idx="448">
                  <c:v>42713</c:v>
                </c:pt>
                <c:pt idx="449">
                  <c:v>42716</c:v>
                </c:pt>
                <c:pt idx="450">
                  <c:v>42717</c:v>
                </c:pt>
                <c:pt idx="451">
                  <c:v>42718</c:v>
                </c:pt>
                <c:pt idx="452">
                  <c:v>42719</c:v>
                </c:pt>
                <c:pt idx="453">
                  <c:v>42720</c:v>
                </c:pt>
                <c:pt idx="454">
                  <c:v>42723</c:v>
                </c:pt>
                <c:pt idx="455">
                  <c:v>42724</c:v>
                </c:pt>
                <c:pt idx="456">
                  <c:v>42725</c:v>
                </c:pt>
                <c:pt idx="457">
                  <c:v>42726</c:v>
                </c:pt>
                <c:pt idx="458">
                  <c:v>42727</c:v>
                </c:pt>
                <c:pt idx="459">
                  <c:v>42731</c:v>
                </c:pt>
                <c:pt idx="460">
                  <c:v>42732</c:v>
                </c:pt>
                <c:pt idx="461">
                  <c:v>42733</c:v>
                </c:pt>
                <c:pt idx="462">
                  <c:v>42734</c:v>
                </c:pt>
                <c:pt idx="463">
                  <c:v>42737</c:v>
                </c:pt>
                <c:pt idx="464">
                  <c:v>42738</c:v>
                </c:pt>
                <c:pt idx="465">
                  <c:v>42739</c:v>
                </c:pt>
                <c:pt idx="466">
                  <c:v>42740</c:v>
                </c:pt>
                <c:pt idx="467">
                  <c:v>42741</c:v>
                </c:pt>
                <c:pt idx="468">
                  <c:v>42744</c:v>
                </c:pt>
                <c:pt idx="469">
                  <c:v>42745</c:v>
                </c:pt>
                <c:pt idx="470">
                  <c:v>42746</c:v>
                </c:pt>
                <c:pt idx="471">
                  <c:v>42747</c:v>
                </c:pt>
                <c:pt idx="472">
                  <c:v>42748</c:v>
                </c:pt>
                <c:pt idx="473">
                  <c:v>42751</c:v>
                </c:pt>
                <c:pt idx="474">
                  <c:v>42752</c:v>
                </c:pt>
                <c:pt idx="475">
                  <c:v>42753</c:v>
                </c:pt>
                <c:pt idx="476">
                  <c:v>42754</c:v>
                </c:pt>
                <c:pt idx="477">
                  <c:v>42755</c:v>
                </c:pt>
                <c:pt idx="478">
                  <c:v>42758</c:v>
                </c:pt>
                <c:pt idx="479">
                  <c:v>42759</c:v>
                </c:pt>
                <c:pt idx="480">
                  <c:v>42760</c:v>
                </c:pt>
                <c:pt idx="481">
                  <c:v>42761</c:v>
                </c:pt>
                <c:pt idx="482">
                  <c:v>42762</c:v>
                </c:pt>
                <c:pt idx="483">
                  <c:v>42765</c:v>
                </c:pt>
                <c:pt idx="484">
                  <c:v>42766</c:v>
                </c:pt>
                <c:pt idx="485">
                  <c:v>42767</c:v>
                </c:pt>
                <c:pt idx="486">
                  <c:v>42768</c:v>
                </c:pt>
                <c:pt idx="487">
                  <c:v>42769</c:v>
                </c:pt>
                <c:pt idx="488">
                  <c:v>42772</c:v>
                </c:pt>
                <c:pt idx="489">
                  <c:v>42773</c:v>
                </c:pt>
                <c:pt idx="490">
                  <c:v>42774</c:v>
                </c:pt>
                <c:pt idx="491">
                  <c:v>42775</c:v>
                </c:pt>
                <c:pt idx="492">
                  <c:v>42776</c:v>
                </c:pt>
                <c:pt idx="493">
                  <c:v>42779</c:v>
                </c:pt>
                <c:pt idx="494">
                  <c:v>42780</c:v>
                </c:pt>
                <c:pt idx="495">
                  <c:v>42781</c:v>
                </c:pt>
                <c:pt idx="496">
                  <c:v>42782</c:v>
                </c:pt>
                <c:pt idx="497">
                  <c:v>42783</c:v>
                </c:pt>
                <c:pt idx="498">
                  <c:v>42786</c:v>
                </c:pt>
                <c:pt idx="499">
                  <c:v>42787</c:v>
                </c:pt>
                <c:pt idx="500">
                  <c:v>42788</c:v>
                </c:pt>
                <c:pt idx="501">
                  <c:v>42789</c:v>
                </c:pt>
                <c:pt idx="502">
                  <c:v>42790</c:v>
                </c:pt>
                <c:pt idx="503">
                  <c:v>42793</c:v>
                </c:pt>
                <c:pt idx="504">
                  <c:v>42794</c:v>
                </c:pt>
                <c:pt idx="505">
                  <c:v>42795</c:v>
                </c:pt>
                <c:pt idx="506">
                  <c:v>42796</c:v>
                </c:pt>
                <c:pt idx="507">
                  <c:v>42797</c:v>
                </c:pt>
                <c:pt idx="508">
                  <c:v>42800</c:v>
                </c:pt>
                <c:pt idx="509">
                  <c:v>42801</c:v>
                </c:pt>
                <c:pt idx="510">
                  <c:v>42802</c:v>
                </c:pt>
                <c:pt idx="511">
                  <c:v>42803</c:v>
                </c:pt>
                <c:pt idx="512">
                  <c:v>42804</c:v>
                </c:pt>
                <c:pt idx="513">
                  <c:v>42807</c:v>
                </c:pt>
                <c:pt idx="514">
                  <c:v>42808</c:v>
                </c:pt>
                <c:pt idx="515">
                  <c:v>42809</c:v>
                </c:pt>
                <c:pt idx="516">
                  <c:v>42810</c:v>
                </c:pt>
                <c:pt idx="517">
                  <c:v>42811</c:v>
                </c:pt>
                <c:pt idx="518">
                  <c:v>42818</c:v>
                </c:pt>
                <c:pt idx="519">
                  <c:v>42825</c:v>
                </c:pt>
                <c:pt idx="520">
                  <c:v>42832</c:v>
                </c:pt>
                <c:pt idx="521">
                  <c:v>42843</c:v>
                </c:pt>
                <c:pt idx="522">
                  <c:v>42846</c:v>
                </c:pt>
                <c:pt idx="523">
                  <c:v>42853</c:v>
                </c:pt>
                <c:pt idx="524">
                  <c:v>42860</c:v>
                </c:pt>
                <c:pt idx="525">
                  <c:v>42867</c:v>
                </c:pt>
                <c:pt idx="526">
                  <c:v>42874</c:v>
                </c:pt>
                <c:pt idx="527">
                  <c:v>42881</c:v>
                </c:pt>
                <c:pt idx="528">
                  <c:v>42888</c:v>
                </c:pt>
                <c:pt idx="529">
                  <c:v>42895</c:v>
                </c:pt>
                <c:pt idx="530">
                  <c:v>42902</c:v>
                </c:pt>
                <c:pt idx="531">
                  <c:v>42909</c:v>
                </c:pt>
                <c:pt idx="532">
                  <c:v>42916</c:v>
                </c:pt>
                <c:pt idx="533">
                  <c:v>42923</c:v>
                </c:pt>
                <c:pt idx="534">
                  <c:v>42930</c:v>
                </c:pt>
                <c:pt idx="535">
                  <c:v>42937</c:v>
                </c:pt>
                <c:pt idx="536">
                  <c:v>42944</c:v>
                </c:pt>
                <c:pt idx="537">
                  <c:v>42951</c:v>
                </c:pt>
                <c:pt idx="538">
                  <c:v>42958</c:v>
                </c:pt>
                <c:pt idx="539">
                  <c:v>42965</c:v>
                </c:pt>
                <c:pt idx="540">
                  <c:v>42972</c:v>
                </c:pt>
                <c:pt idx="541">
                  <c:v>42979</c:v>
                </c:pt>
                <c:pt idx="542">
                  <c:v>42986</c:v>
                </c:pt>
                <c:pt idx="543">
                  <c:v>42993</c:v>
                </c:pt>
                <c:pt idx="544">
                  <c:v>43000</c:v>
                </c:pt>
                <c:pt idx="545">
                  <c:v>43007</c:v>
                </c:pt>
                <c:pt idx="546">
                  <c:v>43014</c:v>
                </c:pt>
                <c:pt idx="547">
                  <c:v>43021</c:v>
                </c:pt>
                <c:pt idx="548">
                  <c:v>43028</c:v>
                </c:pt>
                <c:pt idx="549">
                  <c:v>43035</c:v>
                </c:pt>
                <c:pt idx="550">
                  <c:v>43042</c:v>
                </c:pt>
                <c:pt idx="551">
                  <c:v>43049</c:v>
                </c:pt>
                <c:pt idx="552">
                  <c:v>43056</c:v>
                </c:pt>
                <c:pt idx="553">
                  <c:v>43063</c:v>
                </c:pt>
                <c:pt idx="554">
                  <c:v>43070</c:v>
                </c:pt>
                <c:pt idx="555">
                  <c:v>43077</c:v>
                </c:pt>
                <c:pt idx="556">
                  <c:v>43084</c:v>
                </c:pt>
                <c:pt idx="557">
                  <c:v>43091</c:v>
                </c:pt>
                <c:pt idx="558">
                  <c:v>43098</c:v>
                </c:pt>
                <c:pt idx="559">
                  <c:v>43105</c:v>
                </c:pt>
                <c:pt idx="560">
                  <c:v>43112</c:v>
                </c:pt>
                <c:pt idx="561">
                  <c:v>43119</c:v>
                </c:pt>
                <c:pt idx="562">
                  <c:v>43126</c:v>
                </c:pt>
                <c:pt idx="563">
                  <c:v>43133</c:v>
                </c:pt>
                <c:pt idx="564">
                  <c:v>43140</c:v>
                </c:pt>
                <c:pt idx="565">
                  <c:v>43147</c:v>
                </c:pt>
                <c:pt idx="566">
                  <c:v>43154</c:v>
                </c:pt>
                <c:pt idx="567">
                  <c:v>43161</c:v>
                </c:pt>
                <c:pt idx="568">
                  <c:v>43168</c:v>
                </c:pt>
                <c:pt idx="569">
                  <c:v>43175</c:v>
                </c:pt>
                <c:pt idx="570">
                  <c:v>43182</c:v>
                </c:pt>
                <c:pt idx="571">
                  <c:v>43193</c:v>
                </c:pt>
                <c:pt idx="572">
                  <c:v>43196</c:v>
                </c:pt>
                <c:pt idx="573">
                  <c:v>43203</c:v>
                </c:pt>
                <c:pt idx="574">
                  <c:v>43210</c:v>
                </c:pt>
                <c:pt idx="575">
                  <c:v>43217</c:v>
                </c:pt>
                <c:pt idx="576">
                  <c:v>43224</c:v>
                </c:pt>
                <c:pt idx="577">
                  <c:v>43231</c:v>
                </c:pt>
                <c:pt idx="578">
                  <c:v>43238</c:v>
                </c:pt>
                <c:pt idx="579">
                  <c:v>43245</c:v>
                </c:pt>
                <c:pt idx="580">
                  <c:v>43252</c:v>
                </c:pt>
                <c:pt idx="581">
                  <c:v>43259</c:v>
                </c:pt>
                <c:pt idx="582">
                  <c:v>43266</c:v>
                </c:pt>
                <c:pt idx="583">
                  <c:v>43273</c:v>
                </c:pt>
                <c:pt idx="584">
                  <c:v>43280</c:v>
                </c:pt>
                <c:pt idx="585">
                  <c:v>43287</c:v>
                </c:pt>
                <c:pt idx="586">
                  <c:v>43294</c:v>
                </c:pt>
                <c:pt idx="587">
                  <c:v>43301</c:v>
                </c:pt>
                <c:pt idx="588">
                  <c:v>43308</c:v>
                </c:pt>
                <c:pt idx="589">
                  <c:v>43315</c:v>
                </c:pt>
                <c:pt idx="590">
                  <c:v>43322</c:v>
                </c:pt>
                <c:pt idx="591">
                  <c:v>43329</c:v>
                </c:pt>
                <c:pt idx="592">
                  <c:v>43336</c:v>
                </c:pt>
                <c:pt idx="593">
                  <c:v>43343</c:v>
                </c:pt>
                <c:pt idx="594">
                  <c:v>43350</c:v>
                </c:pt>
                <c:pt idx="595">
                  <c:v>43357</c:v>
                </c:pt>
                <c:pt idx="596">
                  <c:v>43364</c:v>
                </c:pt>
                <c:pt idx="597">
                  <c:v>43371</c:v>
                </c:pt>
                <c:pt idx="598">
                  <c:v>43378</c:v>
                </c:pt>
                <c:pt idx="599">
                  <c:v>43385</c:v>
                </c:pt>
                <c:pt idx="600">
                  <c:v>43392</c:v>
                </c:pt>
                <c:pt idx="601">
                  <c:v>43399</c:v>
                </c:pt>
                <c:pt idx="602">
                  <c:v>43406</c:v>
                </c:pt>
                <c:pt idx="603">
                  <c:v>43413</c:v>
                </c:pt>
                <c:pt idx="604">
                  <c:v>43420</c:v>
                </c:pt>
                <c:pt idx="605">
                  <c:v>43427</c:v>
                </c:pt>
                <c:pt idx="606">
                  <c:v>43434</c:v>
                </c:pt>
                <c:pt idx="607">
                  <c:v>43441</c:v>
                </c:pt>
                <c:pt idx="608">
                  <c:v>43448</c:v>
                </c:pt>
                <c:pt idx="609">
                  <c:v>43455</c:v>
                </c:pt>
                <c:pt idx="610">
                  <c:v>43465</c:v>
                </c:pt>
                <c:pt idx="611">
                  <c:v>43472</c:v>
                </c:pt>
                <c:pt idx="612">
                  <c:v>43479</c:v>
                </c:pt>
                <c:pt idx="613">
                  <c:v>43486</c:v>
                </c:pt>
                <c:pt idx="614">
                  <c:v>43493</c:v>
                </c:pt>
                <c:pt idx="615">
                  <c:v>43500</c:v>
                </c:pt>
                <c:pt idx="616">
                  <c:v>43507</c:v>
                </c:pt>
                <c:pt idx="617">
                  <c:v>43514</c:v>
                </c:pt>
                <c:pt idx="618">
                  <c:v>43521</c:v>
                </c:pt>
                <c:pt idx="619">
                  <c:v>43528</c:v>
                </c:pt>
                <c:pt idx="620">
                  <c:v>43535</c:v>
                </c:pt>
                <c:pt idx="621">
                  <c:v>43542</c:v>
                </c:pt>
                <c:pt idx="622">
                  <c:v>43549</c:v>
                </c:pt>
                <c:pt idx="623">
                  <c:v>43556</c:v>
                </c:pt>
                <c:pt idx="624">
                  <c:v>43563</c:v>
                </c:pt>
                <c:pt idx="625">
                  <c:v>43570</c:v>
                </c:pt>
                <c:pt idx="626">
                  <c:v>43579</c:v>
                </c:pt>
                <c:pt idx="627">
                  <c:v>43584</c:v>
                </c:pt>
                <c:pt idx="628">
                  <c:v>43591</c:v>
                </c:pt>
                <c:pt idx="629">
                  <c:v>43598</c:v>
                </c:pt>
                <c:pt idx="630">
                  <c:v>43605</c:v>
                </c:pt>
                <c:pt idx="631">
                  <c:v>43612</c:v>
                </c:pt>
                <c:pt idx="632">
                  <c:v>43619</c:v>
                </c:pt>
                <c:pt idx="633">
                  <c:v>43626</c:v>
                </c:pt>
                <c:pt idx="634">
                  <c:v>43633</c:v>
                </c:pt>
                <c:pt idx="635">
                  <c:v>43640</c:v>
                </c:pt>
                <c:pt idx="636">
                  <c:v>43647</c:v>
                </c:pt>
                <c:pt idx="637">
                  <c:v>43654</c:v>
                </c:pt>
                <c:pt idx="638">
                  <c:v>43661</c:v>
                </c:pt>
                <c:pt idx="639">
                  <c:v>43668</c:v>
                </c:pt>
                <c:pt idx="640">
                  <c:v>43675</c:v>
                </c:pt>
                <c:pt idx="641">
                  <c:v>43682</c:v>
                </c:pt>
                <c:pt idx="642">
                  <c:v>43689</c:v>
                </c:pt>
                <c:pt idx="643">
                  <c:v>43696</c:v>
                </c:pt>
                <c:pt idx="644">
                  <c:v>43703</c:v>
                </c:pt>
                <c:pt idx="645">
                  <c:v>43710</c:v>
                </c:pt>
                <c:pt idx="646">
                  <c:v>43717</c:v>
                </c:pt>
                <c:pt idx="647">
                  <c:v>43724</c:v>
                </c:pt>
                <c:pt idx="648">
                  <c:v>43731</c:v>
                </c:pt>
                <c:pt idx="649">
                  <c:v>43738</c:v>
                </c:pt>
                <c:pt idx="650">
                  <c:v>43745</c:v>
                </c:pt>
                <c:pt idx="651">
                  <c:v>43752</c:v>
                </c:pt>
                <c:pt idx="652">
                  <c:v>43759</c:v>
                </c:pt>
                <c:pt idx="653">
                  <c:v>43766</c:v>
                </c:pt>
                <c:pt idx="654">
                  <c:v>43773</c:v>
                </c:pt>
                <c:pt idx="655">
                  <c:v>43780</c:v>
                </c:pt>
                <c:pt idx="656">
                  <c:v>43787</c:v>
                </c:pt>
                <c:pt idx="657">
                  <c:v>43794</c:v>
                </c:pt>
                <c:pt idx="658">
                  <c:v>43801</c:v>
                </c:pt>
                <c:pt idx="659">
                  <c:v>43808</c:v>
                </c:pt>
                <c:pt idx="660">
                  <c:v>43815</c:v>
                </c:pt>
                <c:pt idx="661">
                  <c:v>43822</c:v>
                </c:pt>
                <c:pt idx="662">
                  <c:v>43830</c:v>
                </c:pt>
                <c:pt idx="663">
                  <c:v>43837</c:v>
                </c:pt>
                <c:pt idx="664">
                  <c:v>43844</c:v>
                </c:pt>
                <c:pt idx="665">
                  <c:v>43851</c:v>
                </c:pt>
                <c:pt idx="666">
                  <c:v>43858</c:v>
                </c:pt>
                <c:pt idx="667">
                  <c:v>43865</c:v>
                </c:pt>
                <c:pt idx="668">
                  <c:v>43872</c:v>
                </c:pt>
                <c:pt idx="669">
                  <c:v>43879</c:v>
                </c:pt>
                <c:pt idx="670">
                  <c:v>43886</c:v>
                </c:pt>
                <c:pt idx="671">
                  <c:v>43893</c:v>
                </c:pt>
                <c:pt idx="672">
                  <c:v>43900</c:v>
                </c:pt>
                <c:pt idx="673">
                  <c:v>43907</c:v>
                </c:pt>
                <c:pt idx="674">
                  <c:v>43914</c:v>
                </c:pt>
                <c:pt idx="675">
                  <c:v>43921</c:v>
                </c:pt>
                <c:pt idx="676">
                  <c:v>43928</c:v>
                </c:pt>
                <c:pt idx="677">
                  <c:v>43937</c:v>
                </c:pt>
                <c:pt idx="678">
                  <c:v>43944</c:v>
                </c:pt>
                <c:pt idx="679">
                  <c:v>43951</c:v>
                </c:pt>
                <c:pt idx="680">
                  <c:v>43958</c:v>
                </c:pt>
                <c:pt idx="681">
                  <c:v>43965</c:v>
                </c:pt>
                <c:pt idx="682">
                  <c:v>43972</c:v>
                </c:pt>
                <c:pt idx="683">
                  <c:v>43979</c:v>
                </c:pt>
                <c:pt idx="684">
                  <c:v>43986</c:v>
                </c:pt>
                <c:pt idx="685">
                  <c:v>43993</c:v>
                </c:pt>
                <c:pt idx="686">
                  <c:v>44000</c:v>
                </c:pt>
                <c:pt idx="687">
                  <c:v>44007</c:v>
                </c:pt>
                <c:pt idx="688">
                  <c:v>44014</c:v>
                </c:pt>
                <c:pt idx="689">
                  <c:v>44021</c:v>
                </c:pt>
                <c:pt idx="690">
                  <c:v>44028</c:v>
                </c:pt>
                <c:pt idx="691">
                  <c:v>44035</c:v>
                </c:pt>
                <c:pt idx="692">
                  <c:v>44042</c:v>
                </c:pt>
                <c:pt idx="693">
                  <c:v>44049</c:v>
                </c:pt>
                <c:pt idx="694">
                  <c:v>44056</c:v>
                </c:pt>
                <c:pt idx="695">
                  <c:v>44063</c:v>
                </c:pt>
                <c:pt idx="696">
                  <c:v>44070</c:v>
                </c:pt>
                <c:pt idx="697">
                  <c:v>44077</c:v>
                </c:pt>
                <c:pt idx="698">
                  <c:v>44084</c:v>
                </c:pt>
                <c:pt idx="699">
                  <c:v>44091</c:v>
                </c:pt>
                <c:pt idx="700">
                  <c:v>44098</c:v>
                </c:pt>
                <c:pt idx="701">
                  <c:v>44105</c:v>
                </c:pt>
                <c:pt idx="702">
                  <c:v>44112</c:v>
                </c:pt>
                <c:pt idx="703">
                  <c:v>44119</c:v>
                </c:pt>
                <c:pt idx="704">
                  <c:v>44126</c:v>
                </c:pt>
                <c:pt idx="705">
                  <c:v>44133</c:v>
                </c:pt>
                <c:pt idx="706">
                  <c:v>44140</c:v>
                </c:pt>
                <c:pt idx="707">
                  <c:v>44147</c:v>
                </c:pt>
                <c:pt idx="708">
                  <c:v>44154</c:v>
                </c:pt>
                <c:pt idx="709">
                  <c:v>44161</c:v>
                </c:pt>
                <c:pt idx="710">
                  <c:v>44168</c:v>
                </c:pt>
                <c:pt idx="711">
                  <c:v>44175</c:v>
                </c:pt>
                <c:pt idx="712">
                  <c:v>44182</c:v>
                </c:pt>
                <c:pt idx="713">
                  <c:v>44189</c:v>
                </c:pt>
                <c:pt idx="714">
                  <c:v>44196</c:v>
                </c:pt>
                <c:pt idx="715">
                  <c:v>44203</c:v>
                </c:pt>
                <c:pt idx="716">
                  <c:v>44210</c:v>
                </c:pt>
                <c:pt idx="717">
                  <c:v>44217</c:v>
                </c:pt>
                <c:pt idx="718">
                  <c:v>44224</c:v>
                </c:pt>
                <c:pt idx="719">
                  <c:v>44231</c:v>
                </c:pt>
                <c:pt idx="720">
                  <c:v>44238</c:v>
                </c:pt>
                <c:pt idx="721">
                  <c:v>44245</c:v>
                </c:pt>
                <c:pt idx="722">
                  <c:v>44252</c:v>
                </c:pt>
                <c:pt idx="723">
                  <c:v>44259</c:v>
                </c:pt>
                <c:pt idx="724">
                  <c:v>44266</c:v>
                </c:pt>
                <c:pt idx="725">
                  <c:v>44273</c:v>
                </c:pt>
                <c:pt idx="726">
                  <c:v>44280</c:v>
                </c:pt>
                <c:pt idx="727">
                  <c:v>44287</c:v>
                </c:pt>
                <c:pt idx="728">
                  <c:v>44294</c:v>
                </c:pt>
                <c:pt idx="729">
                  <c:v>44301</c:v>
                </c:pt>
                <c:pt idx="730">
                  <c:v>44308</c:v>
                </c:pt>
                <c:pt idx="731">
                  <c:v>44315</c:v>
                </c:pt>
                <c:pt idx="732">
                  <c:v>44322</c:v>
                </c:pt>
                <c:pt idx="733">
                  <c:v>44329</c:v>
                </c:pt>
                <c:pt idx="734">
                  <c:v>44336</c:v>
                </c:pt>
                <c:pt idx="735">
                  <c:v>44343</c:v>
                </c:pt>
                <c:pt idx="736">
                  <c:v>44350</c:v>
                </c:pt>
                <c:pt idx="737">
                  <c:v>44357</c:v>
                </c:pt>
                <c:pt idx="738">
                  <c:v>44364</c:v>
                </c:pt>
                <c:pt idx="739">
                  <c:v>44371</c:v>
                </c:pt>
                <c:pt idx="740">
                  <c:v>44378</c:v>
                </c:pt>
                <c:pt idx="741">
                  <c:v>44385</c:v>
                </c:pt>
                <c:pt idx="742">
                  <c:v>44392</c:v>
                </c:pt>
                <c:pt idx="743">
                  <c:v>44399</c:v>
                </c:pt>
                <c:pt idx="744">
                  <c:v>44406</c:v>
                </c:pt>
                <c:pt idx="745">
                  <c:v>44413</c:v>
                </c:pt>
                <c:pt idx="746">
                  <c:v>44420</c:v>
                </c:pt>
                <c:pt idx="747">
                  <c:v>44427</c:v>
                </c:pt>
                <c:pt idx="748">
                  <c:v>44434</c:v>
                </c:pt>
                <c:pt idx="749">
                  <c:v>44441</c:v>
                </c:pt>
                <c:pt idx="750">
                  <c:v>44448</c:v>
                </c:pt>
                <c:pt idx="751">
                  <c:v>44455</c:v>
                </c:pt>
                <c:pt idx="752">
                  <c:v>44462</c:v>
                </c:pt>
                <c:pt idx="753">
                  <c:v>44469</c:v>
                </c:pt>
                <c:pt idx="754">
                  <c:v>44476</c:v>
                </c:pt>
                <c:pt idx="755">
                  <c:v>44483</c:v>
                </c:pt>
                <c:pt idx="756">
                  <c:v>44490</c:v>
                </c:pt>
                <c:pt idx="757">
                  <c:v>44497</c:v>
                </c:pt>
                <c:pt idx="758">
                  <c:v>44504</c:v>
                </c:pt>
                <c:pt idx="759">
                  <c:v>44511</c:v>
                </c:pt>
                <c:pt idx="760">
                  <c:v>44518</c:v>
                </c:pt>
                <c:pt idx="761">
                  <c:v>44525</c:v>
                </c:pt>
                <c:pt idx="762">
                  <c:v>44532</c:v>
                </c:pt>
                <c:pt idx="763">
                  <c:v>44539</c:v>
                </c:pt>
                <c:pt idx="764">
                  <c:v>44546</c:v>
                </c:pt>
                <c:pt idx="765">
                  <c:v>44553</c:v>
                </c:pt>
                <c:pt idx="766">
                  <c:v>44560</c:v>
                </c:pt>
                <c:pt idx="767">
                  <c:v>44567</c:v>
                </c:pt>
                <c:pt idx="768">
                  <c:v>44574</c:v>
                </c:pt>
                <c:pt idx="769">
                  <c:v>44581</c:v>
                </c:pt>
                <c:pt idx="770">
                  <c:v>44588</c:v>
                </c:pt>
                <c:pt idx="771">
                  <c:v>44595</c:v>
                </c:pt>
                <c:pt idx="772">
                  <c:v>44602</c:v>
                </c:pt>
                <c:pt idx="773">
                  <c:v>44609</c:v>
                </c:pt>
                <c:pt idx="774">
                  <c:v>44616</c:v>
                </c:pt>
                <c:pt idx="775">
                  <c:v>44623</c:v>
                </c:pt>
                <c:pt idx="776">
                  <c:v>44630</c:v>
                </c:pt>
                <c:pt idx="777">
                  <c:v>44637</c:v>
                </c:pt>
                <c:pt idx="778">
                  <c:v>44644</c:v>
                </c:pt>
                <c:pt idx="779">
                  <c:v>44651</c:v>
                </c:pt>
                <c:pt idx="780">
                  <c:v>44658</c:v>
                </c:pt>
                <c:pt idx="781">
                  <c:v>44665</c:v>
                </c:pt>
                <c:pt idx="782">
                  <c:v>44672</c:v>
                </c:pt>
                <c:pt idx="783">
                  <c:v>44679</c:v>
                </c:pt>
                <c:pt idx="784">
                  <c:v>44686</c:v>
                </c:pt>
                <c:pt idx="785">
                  <c:v>44693</c:v>
                </c:pt>
                <c:pt idx="786">
                  <c:v>44700</c:v>
                </c:pt>
                <c:pt idx="787">
                  <c:v>44707</c:v>
                </c:pt>
                <c:pt idx="788">
                  <c:v>44714</c:v>
                </c:pt>
                <c:pt idx="789">
                  <c:v>44721</c:v>
                </c:pt>
                <c:pt idx="790">
                  <c:v>44728</c:v>
                </c:pt>
                <c:pt idx="791">
                  <c:v>44735</c:v>
                </c:pt>
                <c:pt idx="792">
                  <c:v>44742</c:v>
                </c:pt>
                <c:pt idx="793">
                  <c:v>44749</c:v>
                </c:pt>
                <c:pt idx="794">
                  <c:v>44756</c:v>
                </c:pt>
                <c:pt idx="795">
                  <c:v>44763</c:v>
                </c:pt>
                <c:pt idx="796">
                  <c:v>44770</c:v>
                </c:pt>
                <c:pt idx="797">
                  <c:v>44777</c:v>
                </c:pt>
                <c:pt idx="798">
                  <c:v>44784</c:v>
                </c:pt>
                <c:pt idx="799">
                  <c:v>44791</c:v>
                </c:pt>
                <c:pt idx="800">
                  <c:v>44798</c:v>
                </c:pt>
                <c:pt idx="801">
                  <c:v>44805</c:v>
                </c:pt>
                <c:pt idx="802">
                  <c:v>44812</c:v>
                </c:pt>
                <c:pt idx="803">
                  <c:v>44819</c:v>
                </c:pt>
                <c:pt idx="804">
                  <c:v>44826</c:v>
                </c:pt>
                <c:pt idx="805">
                  <c:v>44833</c:v>
                </c:pt>
                <c:pt idx="806">
                  <c:v>44840</c:v>
                </c:pt>
                <c:pt idx="807">
                  <c:v>44847</c:v>
                </c:pt>
                <c:pt idx="808">
                  <c:v>44854</c:v>
                </c:pt>
                <c:pt idx="809">
                  <c:v>44861</c:v>
                </c:pt>
                <c:pt idx="810">
                  <c:v>44868</c:v>
                </c:pt>
                <c:pt idx="811">
                  <c:v>44875</c:v>
                </c:pt>
                <c:pt idx="812">
                  <c:v>44882</c:v>
                </c:pt>
                <c:pt idx="813">
                  <c:v>44889</c:v>
                </c:pt>
                <c:pt idx="814">
                  <c:v>44896</c:v>
                </c:pt>
                <c:pt idx="815">
                  <c:v>44903</c:v>
                </c:pt>
                <c:pt idx="816">
                  <c:v>44910</c:v>
                </c:pt>
                <c:pt idx="817">
                  <c:v>44917</c:v>
                </c:pt>
                <c:pt idx="818">
                  <c:v>44924</c:v>
                </c:pt>
                <c:pt idx="819">
                  <c:v>44931</c:v>
                </c:pt>
                <c:pt idx="820">
                  <c:v>44938</c:v>
                </c:pt>
                <c:pt idx="821">
                  <c:v>44945</c:v>
                </c:pt>
                <c:pt idx="822">
                  <c:v>44952</c:v>
                </c:pt>
                <c:pt idx="823">
                  <c:v>44959</c:v>
                </c:pt>
                <c:pt idx="824">
                  <c:v>44966</c:v>
                </c:pt>
                <c:pt idx="825">
                  <c:v>44973</c:v>
                </c:pt>
                <c:pt idx="826">
                  <c:v>44980</c:v>
                </c:pt>
                <c:pt idx="827">
                  <c:v>44987</c:v>
                </c:pt>
                <c:pt idx="828">
                  <c:v>44994</c:v>
                </c:pt>
                <c:pt idx="829">
                  <c:v>45001</c:v>
                </c:pt>
                <c:pt idx="830">
                  <c:v>45008</c:v>
                </c:pt>
                <c:pt idx="831">
                  <c:v>45015</c:v>
                </c:pt>
                <c:pt idx="832">
                  <c:v>45022</c:v>
                </c:pt>
                <c:pt idx="833">
                  <c:v>45029</c:v>
                </c:pt>
                <c:pt idx="834">
                  <c:v>45036</c:v>
                </c:pt>
                <c:pt idx="835">
                  <c:v>45043</c:v>
                </c:pt>
                <c:pt idx="836">
                  <c:v>45050</c:v>
                </c:pt>
                <c:pt idx="837">
                  <c:v>45057</c:v>
                </c:pt>
                <c:pt idx="838">
                  <c:v>45064</c:v>
                </c:pt>
                <c:pt idx="839">
                  <c:v>45071</c:v>
                </c:pt>
                <c:pt idx="840">
                  <c:v>45078</c:v>
                </c:pt>
                <c:pt idx="841">
                  <c:v>45085</c:v>
                </c:pt>
                <c:pt idx="842">
                  <c:v>45092</c:v>
                </c:pt>
                <c:pt idx="843">
                  <c:v>45099</c:v>
                </c:pt>
                <c:pt idx="844">
                  <c:v>45106</c:v>
                </c:pt>
                <c:pt idx="845">
                  <c:v>45113</c:v>
                </c:pt>
                <c:pt idx="846">
                  <c:v>45120</c:v>
                </c:pt>
                <c:pt idx="847">
                  <c:v>45127</c:v>
                </c:pt>
                <c:pt idx="848">
                  <c:v>45134</c:v>
                </c:pt>
                <c:pt idx="849">
                  <c:v>45141</c:v>
                </c:pt>
                <c:pt idx="850">
                  <c:v>45148</c:v>
                </c:pt>
                <c:pt idx="851">
                  <c:v>45155</c:v>
                </c:pt>
                <c:pt idx="852">
                  <c:v>45162</c:v>
                </c:pt>
                <c:pt idx="853">
                  <c:v>45169</c:v>
                </c:pt>
                <c:pt idx="854">
                  <c:v>45176</c:v>
                </c:pt>
                <c:pt idx="855">
                  <c:v>45183</c:v>
                </c:pt>
                <c:pt idx="856">
                  <c:v>45190</c:v>
                </c:pt>
                <c:pt idx="857">
                  <c:v>45197</c:v>
                </c:pt>
                <c:pt idx="858">
                  <c:v>45204</c:v>
                </c:pt>
                <c:pt idx="859">
                  <c:v>45211</c:v>
                </c:pt>
                <c:pt idx="860">
                  <c:v>45218</c:v>
                </c:pt>
                <c:pt idx="861">
                  <c:v>45225</c:v>
                </c:pt>
                <c:pt idx="862">
                  <c:v>45232</c:v>
                </c:pt>
                <c:pt idx="863">
                  <c:v>45239</c:v>
                </c:pt>
                <c:pt idx="864">
                  <c:v>45246</c:v>
                </c:pt>
                <c:pt idx="865">
                  <c:v>45253</c:v>
                </c:pt>
                <c:pt idx="866">
                  <c:v>45260</c:v>
                </c:pt>
                <c:pt idx="867">
                  <c:v>45267</c:v>
                </c:pt>
                <c:pt idx="868">
                  <c:v>45274</c:v>
                </c:pt>
                <c:pt idx="869">
                  <c:v>45281</c:v>
                </c:pt>
                <c:pt idx="870">
                  <c:v>45289</c:v>
                </c:pt>
                <c:pt idx="871">
                  <c:v>45296</c:v>
                </c:pt>
                <c:pt idx="872">
                  <c:v>45303</c:v>
                </c:pt>
                <c:pt idx="873">
                  <c:v>45310</c:v>
                </c:pt>
                <c:pt idx="874">
                  <c:v>45317</c:v>
                </c:pt>
                <c:pt idx="875">
                  <c:v>45324</c:v>
                </c:pt>
                <c:pt idx="876">
                  <c:v>45331</c:v>
                </c:pt>
                <c:pt idx="877">
                  <c:v>45338</c:v>
                </c:pt>
                <c:pt idx="878">
                  <c:v>45345</c:v>
                </c:pt>
                <c:pt idx="879">
                  <c:v>45352</c:v>
                </c:pt>
                <c:pt idx="880">
                  <c:v>45359</c:v>
                </c:pt>
                <c:pt idx="881">
                  <c:v>45366</c:v>
                </c:pt>
                <c:pt idx="882">
                  <c:v>45373</c:v>
                </c:pt>
                <c:pt idx="883">
                  <c:v>45384</c:v>
                </c:pt>
                <c:pt idx="884">
                  <c:v>45387</c:v>
                </c:pt>
                <c:pt idx="885">
                  <c:v>45394</c:v>
                </c:pt>
                <c:pt idx="886">
                  <c:v>45401</c:v>
                </c:pt>
                <c:pt idx="887">
                  <c:v>45408</c:v>
                </c:pt>
                <c:pt idx="888">
                  <c:v>45418</c:v>
                </c:pt>
                <c:pt idx="889">
                  <c:v>45425</c:v>
                </c:pt>
                <c:pt idx="890">
                  <c:v>45432</c:v>
                </c:pt>
                <c:pt idx="891">
                  <c:v>45439</c:v>
                </c:pt>
                <c:pt idx="892">
                  <c:v>45446</c:v>
                </c:pt>
                <c:pt idx="893">
                  <c:v>45453</c:v>
                </c:pt>
                <c:pt idx="894">
                  <c:v>45460</c:v>
                </c:pt>
                <c:pt idx="895">
                  <c:v>45467</c:v>
                </c:pt>
                <c:pt idx="896">
                  <c:v>45474</c:v>
                </c:pt>
                <c:pt idx="897">
                  <c:v>45481</c:v>
                </c:pt>
                <c:pt idx="898">
                  <c:v>45488</c:v>
                </c:pt>
                <c:pt idx="899">
                  <c:v>45495</c:v>
                </c:pt>
                <c:pt idx="900">
                  <c:v>45502</c:v>
                </c:pt>
                <c:pt idx="901">
                  <c:v>45509</c:v>
                </c:pt>
                <c:pt idx="902">
                  <c:v>45516</c:v>
                </c:pt>
                <c:pt idx="903">
                  <c:v>45523</c:v>
                </c:pt>
                <c:pt idx="904">
                  <c:v>45530</c:v>
                </c:pt>
                <c:pt idx="905">
                  <c:v>45537</c:v>
                </c:pt>
                <c:pt idx="906">
                  <c:v>45544</c:v>
                </c:pt>
                <c:pt idx="907">
                  <c:v>45551</c:v>
                </c:pt>
                <c:pt idx="908">
                  <c:v>45558</c:v>
                </c:pt>
                <c:pt idx="909">
                  <c:v>45565</c:v>
                </c:pt>
                <c:pt idx="910">
                  <c:v>45572</c:v>
                </c:pt>
                <c:pt idx="911">
                  <c:v>45579</c:v>
                </c:pt>
                <c:pt idx="912">
                  <c:v>45586</c:v>
                </c:pt>
                <c:pt idx="913">
                  <c:v>45593</c:v>
                </c:pt>
                <c:pt idx="914">
                  <c:v>45600</c:v>
                </c:pt>
                <c:pt idx="915">
                  <c:v>45607</c:v>
                </c:pt>
                <c:pt idx="916">
                  <c:v>45614</c:v>
                </c:pt>
                <c:pt idx="917">
                  <c:v>45621</c:v>
                </c:pt>
                <c:pt idx="918">
                  <c:v>45628</c:v>
                </c:pt>
                <c:pt idx="919">
                  <c:v>45635</c:v>
                </c:pt>
                <c:pt idx="920">
                  <c:v>45642</c:v>
                </c:pt>
                <c:pt idx="921">
                  <c:v>45649</c:v>
                </c:pt>
                <c:pt idx="922">
                  <c:v>45657</c:v>
                </c:pt>
                <c:pt idx="923">
                  <c:v>45664</c:v>
                </c:pt>
                <c:pt idx="924">
                  <c:v>45671</c:v>
                </c:pt>
                <c:pt idx="925">
                  <c:v>45678</c:v>
                </c:pt>
                <c:pt idx="926">
                  <c:v>45685</c:v>
                </c:pt>
                <c:pt idx="927">
                  <c:v>45692</c:v>
                </c:pt>
                <c:pt idx="928">
                  <c:v>45699</c:v>
                </c:pt>
                <c:pt idx="929">
                  <c:v>45706</c:v>
                </c:pt>
                <c:pt idx="930">
                  <c:v>45713</c:v>
                </c:pt>
                <c:pt idx="931">
                  <c:v>45720</c:v>
                </c:pt>
                <c:pt idx="932">
                  <c:v>45727</c:v>
                </c:pt>
                <c:pt idx="933">
                  <c:v>45734</c:v>
                </c:pt>
                <c:pt idx="934">
                  <c:v>45741</c:v>
                </c:pt>
                <c:pt idx="935">
                  <c:v>45748</c:v>
                </c:pt>
                <c:pt idx="936">
                  <c:v>45755</c:v>
                </c:pt>
                <c:pt idx="937">
                  <c:v>45762</c:v>
                </c:pt>
                <c:pt idx="938">
                  <c:v>45771</c:v>
                </c:pt>
                <c:pt idx="939">
                  <c:v>45779</c:v>
                </c:pt>
                <c:pt idx="940">
                  <c:v>45785</c:v>
                </c:pt>
                <c:pt idx="941">
                  <c:v>45792</c:v>
                </c:pt>
                <c:pt idx="942">
                  <c:v>45799</c:v>
                </c:pt>
                <c:pt idx="943">
                  <c:v>45806</c:v>
                </c:pt>
                <c:pt idx="944">
                  <c:v>45813</c:v>
                </c:pt>
                <c:pt idx="945">
                  <c:v>45820</c:v>
                </c:pt>
                <c:pt idx="946">
                  <c:v>45827</c:v>
                </c:pt>
                <c:pt idx="947">
                  <c:v>45834</c:v>
                </c:pt>
                <c:pt idx="948">
                  <c:v>45841</c:v>
                </c:pt>
                <c:pt idx="949">
                  <c:v>45848</c:v>
                </c:pt>
                <c:pt idx="950">
                  <c:v>45855</c:v>
                </c:pt>
                <c:pt idx="951">
                  <c:v>45862</c:v>
                </c:pt>
                <c:pt idx="952">
                  <c:v>45869</c:v>
                </c:pt>
                <c:pt idx="953">
                  <c:v>45876</c:v>
                </c:pt>
                <c:pt idx="954">
                  <c:v>45883</c:v>
                </c:pt>
                <c:pt idx="955">
                  <c:v>45890</c:v>
                </c:pt>
                <c:pt idx="956">
                  <c:v>45897</c:v>
                </c:pt>
                <c:pt idx="957">
                  <c:v>45904</c:v>
                </c:pt>
                <c:pt idx="958">
                  <c:v>45911</c:v>
                </c:pt>
                <c:pt idx="959">
                  <c:v>45918</c:v>
                </c:pt>
                <c:pt idx="960">
                  <c:v>45925</c:v>
                </c:pt>
                <c:pt idx="961">
                  <c:v>45932</c:v>
                </c:pt>
                <c:pt idx="962">
                  <c:v>45939</c:v>
                </c:pt>
                <c:pt idx="963">
                  <c:v>45946</c:v>
                </c:pt>
                <c:pt idx="964">
                  <c:v>45953</c:v>
                </c:pt>
                <c:pt idx="965">
                  <c:v>45960</c:v>
                </c:pt>
                <c:pt idx="966">
                  <c:v>45967</c:v>
                </c:pt>
                <c:pt idx="967">
                  <c:v>45974</c:v>
                </c:pt>
                <c:pt idx="968">
                  <c:v>45981</c:v>
                </c:pt>
                <c:pt idx="969">
                  <c:v>45988</c:v>
                </c:pt>
                <c:pt idx="970">
                  <c:v>45995</c:v>
                </c:pt>
                <c:pt idx="971">
                  <c:v>46002</c:v>
                </c:pt>
                <c:pt idx="972">
                  <c:v>46009</c:v>
                </c:pt>
                <c:pt idx="973">
                  <c:v>46020</c:v>
                </c:pt>
                <c:pt idx="974">
                  <c:v>46024</c:v>
                </c:pt>
                <c:pt idx="975">
                  <c:v>46030</c:v>
                </c:pt>
                <c:pt idx="976">
                  <c:v>46037</c:v>
                </c:pt>
                <c:pt idx="977">
                  <c:v>46044</c:v>
                </c:pt>
                <c:pt idx="978">
                  <c:v>46051</c:v>
                </c:pt>
                <c:pt idx="979">
                  <c:v>46058</c:v>
                </c:pt>
                <c:pt idx="980">
                  <c:v>46065</c:v>
                </c:pt>
                <c:pt idx="981">
                  <c:v>46072</c:v>
                </c:pt>
                <c:pt idx="982">
                  <c:v>46079</c:v>
                </c:pt>
                <c:pt idx="983">
                  <c:v>46086</c:v>
                </c:pt>
                <c:pt idx="984">
                  <c:v>46093</c:v>
                </c:pt>
                <c:pt idx="985">
                  <c:v>46100</c:v>
                </c:pt>
                <c:pt idx="986">
                  <c:v>46107</c:v>
                </c:pt>
                <c:pt idx="987">
                  <c:v>46114</c:v>
                </c:pt>
                <c:pt idx="988">
                  <c:v>46121</c:v>
                </c:pt>
                <c:pt idx="989">
                  <c:v>46128</c:v>
                </c:pt>
                <c:pt idx="990">
                  <c:v>46135</c:v>
                </c:pt>
                <c:pt idx="991">
                  <c:v>46142</c:v>
                </c:pt>
                <c:pt idx="992">
                  <c:v>46149</c:v>
                </c:pt>
                <c:pt idx="993">
                  <c:v>46156</c:v>
                </c:pt>
                <c:pt idx="994">
                  <c:v>46163</c:v>
                </c:pt>
                <c:pt idx="995">
                  <c:v>46170</c:v>
                </c:pt>
                <c:pt idx="996">
                  <c:v>46177</c:v>
                </c:pt>
                <c:pt idx="997">
                  <c:v>46184</c:v>
                </c:pt>
                <c:pt idx="998">
                  <c:v>46191</c:v>
                </c:pt>
                <c:pt idx="999">
                  <c:v>46198</c:v>
                </c:pt>
                <c:pt idx="1000">
                  <c:v>46205</c:v>
                </c:pt>
                <c:pt idx="1001">
                  <c:v>46212</c:v>
                </c:pt>
                <c:pt idx="1002">
                  <c:v>46219</c:v>
                </c:pt>
                <c:pt idx="1003">
                  <c:v>46226</c:v>
                </c:pt>
                <c:pt idx="1004">
                  <c:v>46233</c:v>
                </c:pt>
                <c:pt idx="1005">
                  <c:v>46240</c:v>
                </c:pt>
                <c:pt idx="1006">
                  <c:v>46247</c:v>
                </c:pt>
                <c:pt idx="1007">
                  <c:v>46254</c:v>
                </c:pt>
                <c:pt idx="1008">
                  <c:v>46261</c:v>
                </c:pt>
                <c:pt idx="1009">
                  <c:v>46268</c:v>
                </c:pt>
                <c:pt idx="1010">
                  <c:v>46275</c:v>
                </c:pt>
                <c:pt idx="1011">
                  <c:v>46282</c:v>
                </c:pt>
                <c:pt idx="1012">
                  <c:v>46289</c:v>
                </c:pt>
                <c:pt idx="1013">
                  <c:v>46296</c:v>
                </c:pt>
                <c:pt idx="1014">
                  <c:v>46303</c:v>
                </c:pt>
                <c:pt idx="1015">
                  <c:v>46310</c:v>
                </c:pt>
                <c:pt idx="1016">
                  <c:v>46317</c:v>
                </c:pt>
                <c:pt idx="1017">
                  <c:v>46324</c:v>
                </c:pt>
                <c:pt idx="1018">
                  <c:v>46331</c:v>
                </c:pt>
                <c:pt idx="1019">
                  <c:v>46338</c:v>
                </c:pt>
                <c:pt idx="1020">
                  <c:v>46345</c:v>
                </c:pt>
                <c:pt idx="1021">
                  <c:v>46352</c:v>
                </c:pt>
                <c:pt idx="1022">
                  <c:v>46359</c:v>
                </c:pt>
                <c:pt idx="1023">
                  <c:v>46366</c:v>
                </c:pt>
                <c:pt idx="1024">
                  <c:v>46373</c:v>
                </c:pt>
                <c:pt idx="1025">
                  <c:v>46380</c:v>
                </c:pt>
                <c:pt idx="1026">
                  <c:v>46387</c:v>
                </c:pt>
                <c:pt idx="1027">
                  <c:v>46394</c:v>
                </c:pt>
                <c:pt idx="1028">
                  <c:v>46401</c:v>
                </c:pt>
                <c:pt idx="1029">
                  <c:v>46408</c:v>
                </c:pt>
                <c:pt idx="1030">
                  <c:v>46415</c:v>
                </c:pt>
                <c:pt idx="1031">
                  <c:v>46422</c:v>
                </c:pt>
                <c:pt idx="1032">
                  <c:v>46429</c:v>
                </c:pt>
                <c:pt idx="1033">
                  <c:v>46436</c:v>
                </c:pt>
                <c:pt idx="1034">
                  <c:v>46443</c:v>
                </c:pt>
                <c:pt idx="1035">
                  <c:v>46450</c:v>
                </c:pt>
                <c:pt idx="1036">
                  <c:v>46457</c:v>
                </c:pt>
                <c:pt idx="1037">
                  <c:v>46464</c:v>
                </c:pt>
                <c:pt idx="1038">
                  <c:v>46471</c:v>
                </c:pt>
                <c:pt idx="1039">
                  <c:v>46478</c:v>
                </c:pt>
                <c:pt idx="1040">
                  <c:v>46485</c:v>
                </c:pt>
                <c:pt idx="1041">
                  <c:v>46492</c:v>
                </c:pt>
                <c:pt idx="1042">
                  <c:v>46499</c:v>
                </c:pt>
                <c:pt idx="1043">
                  <c:v>46506</c:v>
                </c:pt>
                <c:pt idx="1044">
                  <c:v>46513</c:v>
                </c:pt>
                <c:pt idx="1045">
                  <c:v>46520</c:v>
                </c:pt>
                <c:pt idx="1046">
                  <c:v>46527</c:v>
                </c:pt>
                <c:pt idx="1047">
                  <c:v>46534</c:v>
                </c:pt>
                <c:pt idx="1048">
                  <c:v>46541</c:v>
                </c:pt>
                <c:pt idx="1049">
                  <c:v>46548</c:v>
                </c:pt>
                <c:pt idx="1050">
                  <c:v>46555</c:v>
                </c:pt>
                <c:pt idx="1051">
                  <c:v>46562</c:v>
                </c:pt>
                <c:pt idx="1052">
                  <c:v>46569</c:v>
                </c:pt>
                <c:pt idx="1053">
                  <c:v>46576</c:v>
                </c:pt>
                <c:pt idx="1054">
                  <c:v>46583</c:v>
                </c:pt>
                <c:pt idx="1055">
                  <c:v>46590</c:v>
                </c:pt>
                <c:pt idx="1056">
                  <c:v>46597</c:v>
                </c:pt>
                <c:pt idx="1057">
                  <c:v>46604</c:v>
                </c:pt>
                <c:pt idx="1058">
                  <c:v>46611</c:v>
                </c:pt>
                <c:pt idx="1059">
                  <c:v>46618</c:v>
                </c:pt>
                <c:pt idx="1060">
                  <c:v>46625</c:v>
                </c:pt>
                <c:pt idx="1061">
                  <c:v>46632</c:v>
                </c:pt>
                <c:pt idx="1062">
                  <c:v>46639</c:v>
                </c:pt>
                <c:pt idx="1063">
                  <c:v>46646</c:v>
                </c:pt>
                <c:pt idx="1064">
                  <c:v>46653</c:v>
                </c:pt>
                <c:pt idx="1065">
                  <c:v>46660</c:v>
                </c:pt>
                <c:pt idx="1066">
                  <c:v>46667</c:v>
                </c:pt>
                <c:pt idx="1067">
                  <c:v>46674</c:v>
                </c:pt>
                <c:pt idx="1068">
                  <c:v>46681</c:v>
                </c:pt>
                <c:pt idx="1069">
                  <c:v>46688</c:v>
                </c:pt>
                <c:pt idx="1070">
                  <c:v>46695</c:v>
                </c:pt>
                <c:pt idx="1071">
                  <c:v>46702</c:v>
                </c:pt>
                <c:pt idx="1072">
                  <c:v>46709</c:v>
                </c:pt>
                <c:pt idx="1073">
                  <c:v>46716</c:v>
                </c:pt>
                <c:pt idx="1074">
                  <c:v>46723</c:v>
                </c:pt>
                <c:pt idx="1075">
                  <c:v>46730</c:v>
                </c:pt>
                <c:pt idx="1076">
                  <c:v>46737</c:v>
                </c:pt>
                <c:pt idx="1077">
                  <c:v>46744</c:v>
                </c:pt>
                <c:pt idx="1078">
                  <c:v>46751</c:v>
                </c:pt>
                <c:pt idx="1079">
                  <c:v>46758</c:v>
                </c:pt>
                <c:pt idx="1080">
                  <c:v>46765</c:v>
                </c:pt>
                <c:pt idx="1081">
                  <c:v>46772</c:v>
                </c:pt>
                <c:pt idx="1082">
                  <c:v>46779</c:v>
                </c:pt>
                <c:pt idx="1083">
                  <c:v>46786</c:v>
                </c:pt>
                <c:pt idx="1084">
                  <c:v>46793</c:v>
                </c:pt>
                <c:pt idx="1085">
                  <c:v>46800</c:v>
                </c:pt>
                <c:pt idx="1086">
                  <c:v>46807</c:v>
                </c:pt>
                <c:pt idx="1087">
                  <c:v>46814</c:v>
                </c:pt>
                <c:pt idx="1088">
                  <c:v>46821</c:v>
                </c:pt>
                <c:pt idx="1089">
                  <c:v>46828</c:v>
                </c:pt>
                <c:pt idx="1090">
                  <c:v>46835</c:v>
                </c:pt>
                <c:pt idx="1091">
                  <c:v>46842</c:v>
                </c:pt>
                <c:pt idx="1092">
                  <c:v>46849</c:v>
                </c:pt>
                <c:pt idx="1093">
                  <c:v>46856</c:v>
                </c:pt>
                <c:pt idx="1094">
                  <c:v>46863</c:v>
                </c:pt>
                <c:pt idx="1095">
                  <c:v>46870</c:v>
                </c:pt>
                <c:pt idx="1096">
                  <c:v>46877</c:v>
                </c:pt>
                <c:pt idx="1097">
                  <c:v>46884</c:v>
                </c:pt>
                <c:pt idx="1098">
                  <c:v>46891</c:v>
                </c:pt>
                <c:pt idx="1099">
                  <c:v>46898</c:v>
                </c:pt>
                <c:pt idx="1100">
                  <c:v>46905</c:v>
                </c:pt>
                <c:pt idx="1101">
                  <c:v>46912</c:v>
                </c:pt>
                <c:pt idx="1102">
                  <c:v>46919</c:v>
                </c:pt>
                <c:pt idx="1103">
                  <c:v>46926</c:v>
                </c:pt>
                <c:pt idx="1104">
                  <c:v>46933</c:v>
                </c:pt>
                <c:pt idx="1105">
                  <c:v>46940</c:v>
                </c:pt>
                <c:pt idx="1106">
                  <c:v>46947</c:v>
                </c:pt>
                <c:pt idx="1107">
                  <c:v>46954</c:v>
                </c:pt>
                <c:pt idx="1108">
                  <c:v>46961</c:v>
                </c:pt>
                <c:pt idx="1109">
                  <c:v>46968</c:v>
                </c:pt>
                <c:pt idx="1110">
                  <c:v>46975</c:v>
                </c:pt>
                <c:pt idx="1111">
                  <c:v>46982</c:v>
                </c:pt>
                <c:pt idx="1112">
                  <c:v>46989</c:v>
                </c:pt>
                <c:pt idx="1113">
                  <c:v>46996</c:v>
                </c:pt>
                <c:pt idx="1114">
                  <c:v>47003</c:v>
                </c:pt>
                <c:pt idx="1115">
                  <c:v>47010</c:v>
                </c:pt>
                <c:pt idx="1116">
                  <c:v>47017</c:v>
                </c:pt>
                <c:pt idx="1117">
                  <c:v>47024</c:v>
                </c:pt>
                <c:pt idx="1118">
                  <c:v>47031</c:v>
                </c:pt>
                <c:pt idx="1119">
                  <c:v>47038</c:v>
                </c:pt>
                <c:pt idx="1120">
                  <c:v>47045</c:v>
                </c:pt>
                <c:pt idx="1121">
                  <c:v>47052</c:v>
                </c:pt>
                <c:pt idx="1122">
                  <c:v>47059</c:v>
                </c:pt>
                <c:pt idx="1123">
                  <c:v>47066</c:v>
                </c:pt>
                <c:pt idx="1124">
                  <c:v>47073</c:v>
                </c:pt>
                <c:pt idx="1125">
                  <c:v>47080</c:v>
                </c:pt>
                <c:pt idx="1126">
                  <c:v>47087</c:v>
                </c:pt>
                <c:pt idx="1127">
                  <c:v>47094</c:v>
                </c:pt>
                <c:pt idx="1128">
                  <c:v>47101</c:v>
                </c:pt>
                <c:pt idx="1129">
                  <c:v>47108</c:v>
                </c:pt>
                <c:pt idx="1130">
                  <c:v>47116</c:v>
                </c:pt>
                <c:pt idx="1131">
                  <c:v>47123</c:v>
                </c:pt>
                <c:pt idx="1132">
                  <c:v>47130</c:v>
                </c:pt>
                <c:pt idx="1133">
                  <c:v>47137</c:v>
                </c:pt>
                <c:pt idx="1134">
                  <c:v>47144</c:v>
                </c:pt>
                <c:pt idx="1135">
                  <c:v>47151</c:v>
                </c:pt>
                <c:pt idx="1136">
                  <c:v>47158</c:v>
                </c:pt>
                <c:pt idx="1137">
                  <c:v>47165</c:v>
                </c:pt>
                <c:pt idx="1138">
                  <c:v>47172</c:v>
                </c:pt>
                <c:pt idx="1139">
                  <c:v>47179</c:v>
                </c:pt>
                <c:pt idx="1140">
                  <c:v>47186</c:v>
                </c:pt>
                <c:pt idx="1141">
                  <c:v>47193</c:v>
                </c:pt>
                <c:pt idx="1142">
                  <c:v>47200</c:v>
                </c:pt>
                <c:pt idx="1143">
                  <c:v>47211</c:v>
                </c:pt>
                <c:pt idx="1144">
                  <c:v>47214</c:v>
                </c:pt>
                <c:pt idx="1145">
                  <c:v>47221</c:v>
                </c:pt>
                <c:pt idx="1146">
                  <c:v>47228</c:v>
                </c:pt>
                <c:pt idx="1147">
                  <c:v>47235</c:v>
                </c:pt>
                <c:pt idx="1148">
                  <c:v>47242</c:v>
                </c:pt>
                <c:pt idx="1149">
                  <c:v>47249</c:v>
                </c:pt>
                <c:pt idx="1150">
                  <c:v>47256</c:v>
                </c:pt>
                <c:pt idx="1151">
                  <c:v>47263</c:v>
                </c:pt>
                <c:pt idx="1152">
                  <c:v>47270</c:v>
                </c:pt>
                <c:pt idx="1153">
                  <c:v>47277</c:v>
                </c:pt>
                <c:pt idx="1154">
                  <c:v>47284</c:v>
                </c:pt>
                <c:pt idx="1155">
                  <c:v>47291</c:v>
                </c:pt>
                <c:pt idx="1156">
                  <c:v>47298</c:v>
                </c:pt>
                <c:pt idx="1157">
                  <c:v>47305</c:v>
                </c:pt>
                <c:pt idx="1158">
                  <c:v>47312</c:v>
                </c:pt>
                <c:pt idx="1159">
                  <c:v>47319</c:v>
                </c:pt>
                <c:pt idx="1160">
                  <c:v>47326</c:v>
                </c:pt>
                <c:pt idx="1161">
                  <c:v>47333</c:v>
                </c:pt>
                <c:pt idx="1162">
                  <c:v>47340</c:v>
                </c:pt>
                <c:pt idx="1163">
                  <c:v>47347</c:v>
                </c:pt>
                <c:pt idx="1164">
                  <c:v>47354</c:v>
                </c:pt>
                <c:pt idx="1165">
                  <c:v>47361</c:v>
                </c:pt>
                <c:pt idx="1166">
                  <c:v>47368</c:v>
                </c:pt>
                <c:pt idx="1167">
                  <c:v>47375</c:v>
                </c:pt>
                <c:pt idx="1168">
                  <c:v>47382</c:v>
                </c:pt>
                <c:pt idx="1169">
                  <c:v>47389</c:v>
                </c:pt>
                <c:pt idx="1170">
                  <c:v>47396</c:v>
                </c:pt>
                <c:pt idx="1171">
                  <c:v>47403</c:v>
                </c:pt>
                <c:pt idx="1172">
                  <c:v>47410</c:v>
                </c:pt>
                <c:pt idx="1173">
                  <c:v>47417</c:v>
                </c:pt>
                <c:pt idx="1174">
                  <c:v>47424</c:v>
                </c:pt>
                <c:pt idx="1175">
                  <c:v>47431</c:v>
                </c:pt>
                <c:pt idx="1176">
                  <c:v>47438</c:v>
                </c:pt>
                <c:pt idx="1177">
                  <c:v>47445</c:v>
                </c:pt>
                <c:pt idx="1178">
                  <c:v>47452</c:v>
                </c:pt>
                <c:pt idx="1179">
                  <c:v>47459</c:v>
                </c:pt>
                <c:pt idx="1180">
                  <c:v>47466</c:v>
                </c:pt>
                <c:pt idx="1181">
                  <c:v>47473</c:v>
                </c:pt>
                <c:pt idx="1182">
                  <c:v>47483</c:v>
                </c:pt>
                <c:pt idx="1183">
                  <c:v>47490</c:v>
                </c:pt>
                <c:pt idx="1184">
                  <c:v>47497</c:v>
                </c:pt>
                <c:pt idx="1185">
                  <c:v>47504</c:v>
                </c:pt>
                <c:pt idx="1186">
                  <c:v>47511</c:v>
                </c:pt>
                <c:pt idx="1187">
                  <c:v>47518</c:v>
                </c:pt>
                <c:pt idx="1188">
                  <c:v>47525</c:v>
                </c:pt>
                <c:pt idx="1189">
                  <c:v>47532</c:v>
                </c:pt>
                <c:pt idx="1190">
                  <c:v>47539</c:v>
                </c:pt>
                <c:pt idx="1191">
                  <c:v>47546</c:v>
                </c:pt>
                <c:pt idx="1192">
                  <c:v>47553</c:v>
                </c:pt>
                <c:pt idx="1193">
                  <c:v>47560</c:v>
                </c:pt>
                <c:pt idx="1194">
                  <c:v>47567</c:v>
                </c:pt>
                <c:pt idx="1195">
                  <c:v>47574</c:v>
                </c:pt>
                <c:pt idx="1196">
                  <c:v>47581</c:v>
                </c:pt>
                <c:pt idx="1197">
                  <c:v>47588</c:v>
                </c:pt>
                <c:pt idx="1198">
                  <c:v>47597</c:v>
                </c:pt>
                <c:pt idx="1199">
                  <c:v>47602</c:v>
                </c:pt>
                <c:pt idx="1200">
                  <c:v>47609</c:v>
                </c:pt>
                <c:pt idx="1201">
                  <c:v>47616</c:v>
                </c:pt>
                <c:pt idx="1202">
                  <c:v>47623</c:v>
                </c:pt>
                <c:pt idx="1203">
                  <c:v>47630</c:v>
                </c:pt>
                <c:pt idx="1204">
                  <c:v>47637</c:v>
                </c:pt>
                <c:pt idx="1205">
                  <c:v>47644</c:v>
                </c:pt>
                <c:pt idx="1206">
                  <c:v>47651</c:v>
                </c:pt>
                <c:pt idx="1207">
                  <c:v>47658</c:v>
                </c:pt>
                <c:pt idx="1208">
                  <c:v>47665</c:v>
                </c:pt>
                <c:pt idx="1209">
                  <c:v>47672</c:v>
                </c:pt>
                <c:pt idx="1210">
                  <c:v>47679</c:v>
                </c:pt>
                <c:pt idx="1211">
                  <c:v>47686</c:v>
                </c:pt>
                <c:pt idx="1212">
                  <c:v>47693</c:v>
                </c:pt>
                <c:pt idx="1213">
                  <c:v>47700</c:v>
                </c:pt>
                <c:pt idx="1214">
                  <c:v>47707</c:v>
                </c:pt>
                <c:pt idx="1215">
                  <c:v>47714</c:v>
                </c:pt>
                <c:pt idx="1216">
                  <c:v>47721</c:v>
                </c:pt>
                <c:pt idx="1217">
                  <c:v>47728</c:v>
                </c:pt>
                <c:pt idx="1218">
                  <c:v>47735</c:v>
                </c:pt>
                <c:pt idx="1219">
                  <c:v>47742</c:v>
                </c:pt>
                <c:pt idx="1220">
                  <c:v>47749</c:v>
                </c:pt>
                <c:pt idx="1221">
                  <c:v>47756</c:v>
                </c:pt>
                <c:pt idx="1222">
                  <c:v>47763</c:v>
                </c:pt>
                <c:pt idx="1223">
                  <c:v>47770</c:v>
                </c:pt>
                <c:pt idx="1224">
                  <c:v>47777</c:v>
                </c:pt>
                <c:pt idx="1225">
                  <c:v>47784</c:v>
                </c:pt>
                <c:pt idx="1226">
                  <c:v>47791</c:v>
                </c:pt>
                <c:pt idx="1227">
                  <c:v>47798</c:v>
                </c:pt>
                <c:pt idx="1228">
                  <c:v>47805</c:v>
                </c:pt>
                <c:pt idx="1229">
                  <c:v>47812</c:v>
                </c:pt>
                <c:pt idx="1230">
                  <c:v>47819</c:v>
                </c:pt>
                <c:pt idx="1231">
                  <c:v>47826</c:v>
                </c:pt>
                <c:pt idx="1232">
                  <c:v>47833</c:v>
                </c:pt>
                <c:pt idx="1233">
                  <c:v>47840</c:v>
                </c:pt>
                <c:pt idx="1234">
                  <c:v>47848</c:v>
                </c:pt>
                <c:pt idx="1235">
                  <c:v>47855</c:v>
                </c:pt>
                <c:pt idx="1236">
                  <c:v>47862</c:v>
                </c:pt>
                <c:pt idx="1237">
                  <c:v>47869</c:v>
                </c:pt>
                <c:pt idx="1238">
                  <c:v>47876</c:v>
                </c:pt>
                <c:pt idx="1239">
                  <c:v>47883</c:v>
                </c:pt>
                <c:pt idx="1240">
                  <c:v>47890</c:v>
                </c:pt>
                <c:pt idx="1241">
                  <c:v>47897</c:v>
                </c:pt>
                <c:pt idx="1242">
                  <c:v>47904</c:v>
                </c:pt>
                <c:pt idx="1243">
                  <c:v>47911</c:v>
                </c:pt>
                <c:pt idx="1244">
                  <c:v>47918</c:v>
                </c:pt>
                <c:pt idx="1245">
                  <c:v>47925</c:v>
                </c:pt>
                <c:pt idx="1246">
                  <c:v>47932</c:v>
                </c:pt>
                <c:pt idx="1247">
                  <c:v>47939</c:v>
                </c:pt>
                <c:pt idx="1248">
                  <c:v>47946</c:v>
                </c:pt>
                <c:pt idx="1249">
                  <c:v>47955</c:v>
                </c:pt>
                <c:pt idx="1250">
                  <c:v>47962</c:v>
                </c:pt>
                <c:pt idx="1251">
                  <c:v>47970</c:v>
                </c:pt>
                <c:pt idx="1252">
                  <c:v>47976</c:v>
                </c:pt>
                <c:pt idx="1253">
                  <c:v>47983</c:v>
                </c:pt>
                <c:pt idx="1254">
                  <c:v>47990</c:v>
                </c:pt>
                <c:pt idx="1255">
                  <c:v>47997</c:v>
                </c:pt>
                <c:pt idx="1256">
                  <c:v>48004</c:v>
                </c:pt>
                <c:pt idx="1257">
                  <c:v>48011</c:v>
                </c:pt>
                <c:pt idx="1258">
                  <c:v>48018</c:v>
                </c:pt>
                <c:pt idx="1259">
                  <c:v>48025</c:v>
                </c:pt>
                <c:pt idx="1260">
                  <c:v>48032</c:v>
                </c:pt>
                <c:pt idx="1261">
                  <c:v>48039</c:v>
                </c:pt>
                <c:pt idx="1262">
                  <c:v>48046</c:v>
                </c:pt>
                <c:pt idx="1263">
                  <c:v>48053</c:v>
                </c:pt>
                <c:pt idx="1264">
                  <c:v>48060</c:v>
                </c:pt>
                <c:pt idx="1265">
                  <c:v>48067</c:v>
                </c:pt>
                <c:pt idx="1266">
                  <c:v>48074</c:v>
                </c:pt>
                <c:pt idx="1267">
                  <c:v>48081</c:v>
                </c:pt>
                <c:pt idx="1268">
                  <c:v>48088</c:v>
                </c:pt>
                <c:pt idx="1269">
                  <c:v>48095</c:v>
                </c:pt>
                <c:pt idx="1270">
                  <c:v>48102</c:v>
                </c:pt>
                <c:pt idx="1271">
                  <c:v>48109</c:v>
                </c:pt>
                <c:pt idx="1272">
                  <c:v>48116</c:v>
                </c:pt>
                <c:pt idx="1273">
                  <c:v>48123</c:v>
                </c:pt>
                <c:pt idx="1274">
                  <c:v>48130</c:v>
                </c:pt>
                <c:pt idx="1275">
                  <c:v>48137</c:v>
                </c:pt>
                <c:pt idx="1276">
                  <c:v>48144</c:v>
                </c:pt>
                <c:pt idx="1277">
                  <c:v>48151</c:v>
                </c:pt>
                <c:pt idx="1278">
                  <c:v>48158</c:v>
                </c:pt>
                <c:pt idx="1279">
                  <c:v>48165</c:v>
                </c:pt>
                <c:pt idx="1280">
                  <c:v>48172</c:v>
                </c:pt>
                <c:pt idx="1281">
                  <c:v>48179</c:v>
                </c:pt>
                <c:pt idx="1282">
                  <c:v>48186</c:v>
                </c:pt>
                <c:pt idx="1283">
                  <c:v>48193</c:v>
                </c:pt>
                <c:pt idx="1284">
                  <c:v>48200</c:v>
                </c:pt>
                <c:pt idx="1285">
                  <c:v>48211</c:v>
                </c:pt>
                <c:pt idx="1286">
                  <c:v>48215</c:v>
                </c:pt>
                <c:pt idx="1287">
                  <c:v>48221</c:v>
                </c:pt>
                <c:pt idx="1288">
                  <c:v>48228</c:v>
                </c:pt>
                <c:pt idx="1289">
                  <c:v>48235</c:v>
                </c:pt>
                <c:pt idx="1290">
                  <c:v>48242</c:v>
                </c:pt>
                <c:pt idx="1291">
                  <c:v>48249</c:v>
                </c:pt>
                <c:pt idx="1292">
                  <c:v>48256</c:v>
                </c:pt>
                <c:pt idx="1293">
                  <c:v>48263</c:v>
                </c:pt>
                <c:pt idx="1294">
                  <c:v>48270</c:v>
                </c:pt>
                <c:pt idx="1295">
                  <c:v>48277</c:v>
                </c:pt>
                <c:pt idx="1296">
                  <c:v>48284</c:v>
                </c:pt>
                <c:pt idx="1297">
                  <c:v>48291</c:v>
                </c:pt>
                <c:pt idx="1298">
                  <c:v>48298</c:v>
                </c:pt>
                <c:pt idx="1299">
                  <c:v>48305</c:v>
                </c:pt>
                <c:pt idx="1300">
                  <c:v>48312</c:v>
                </c:pt>
                <c:pt idx="1301">
                  <c:v>48319</c:v>
                </c:pt>
                <c:pt idx="1302">
                  <c:v>48326</c:v>
                </c:pt>
                <c:pt idx="1303">
                  <c:v>48333</c:v>
                </c:pt>
                <c:pt idx="1304">
                  <c:v>48340</c:v>
                </c:pt>
                <c:pt idx="1305">
                  <c:v>48347</c:v>
                </c:pt>
                <c:pt idx="1306">
                  <c:v>48354</c:v>
                </c:pt>
                <c:pt idx="1307">
                  <c:v>48361</c:v>
                </c:pt>
                <c:pt idx="1308">
                  <c:v>48368</c:v>
                </c:pt>
                <c:pt idx="1309">
                  <c:v>48375</c:v>
                </c:pt>
                <c:pt idx="1310">
                  <c:v>48382</c:v>
                </c:pt>
                <c:pt idx="1311">
                  <c:v>48389</c:v>
                </c:pt>
                <c:pt idx="1312">
                  <c:v>48396</c:v>
                </c:pt>
                <c:pt idx="1313">
                  <c:v>48403</c:v>
                </c:pt>
                <c:pt idx="1314">
                  <c:v>48410</c:v>
                </c:pt>
                <c:pt idx="1315">
                  <c:v>48417</c:v>
                </c:pt>
                <c:pt idx="1316">
                  <c:v>48424</c:v>
                </c:pt>
                <c:pt idx="1317">
                  <c:v>48431</c:v>
                </c:pt>
                <c:pt idx="1318">
                  <c:v>48438</c:v>
                </c:pt>
                <c:pt idx="1319">
                  <c:v>48445</c:v>
                </c:pt>
                <c:pt idx="1320">
                  <c:v>48452</c:v>
                </c:pt>
                <c:pt idx="1321">
                  <c:v>48459</c:v>
                </c:pt>
                <c:pt idx="1322">
                  <c:v>48466</c:v>
                </c:pt>
                <c:pt idx="1323">
                  <c:v>48473</c:v>
                </c:pt>
                <c:pt idx="1324">
                  <c:v>48480</c:v>
                </c:pt>
                <c:pt idx="1325">
                  <c:v>48487</c:v>
                </c:pt>
                <c:pt idx="1326">
                  <c:v>48494</c:v>
                </c:pt>
                <c:pt idx="1327">
                  <c:v>48501</c:v>
                </c:pt>
                <c:pt idx="1328">
                  <c:v>48508</c:v>
                </c:pt>
                <c:pt idx="1329">
                  <c:v>48515</c:v>
                </c:pt>
                <c:pt idx="1330">
                  <c:v>48522</c:v>
                </c:pt>
                <c:pt idx="1331">
                  <c:v>48529</c:v>
                </c:pt>
                <c:pt idx="1332">
                  <c:v>48536</c:v>
                </c:pt>
                <c:pt idx="1333">
                  <c:v>48543</c:v>
                </c:pt>
                <c:pt idx="1334">
                  <c:v>48550</c:v>
                </c:pt>
                <c:pt idx="1335">
                  <c:v>48557</c:v>
                </c:pt>
                <c:pt idx="1336">
                  <c:v>48564</c:v>
                </c:pt>
                <c:pt idx="1337">
                  <c:v>48571</c:v>
                </c:pt>
                <c:pt idx="1338">
                  <c:v>48578</c:v>
                </c:pt>
                <c:pt idx="1339">
                  <c:v>48585</c:v>
                </c:pt>
                <c:pt idx="1340">
                  <c:v>48592</c:v>
                </c:pt>
                <c:pt idx="1341">
                  <c:v>48599</c:v>
                </c:pt>
                <c:pt idx="1342">
                  <c:v>48606</c:v>
                </c:pt>
                <c:pt idx="1343">
                  <c:v>48613</c:v>
                </c:pt>
                <c:pt idx="1344">
                  <c:v>48620</c:v>
                </c:pt>
                <c:pt idx="1345">
                  <c:v>48627</c:v>
                </c:pt>
                <c:pt idx="1346">
                  <c:v>48634</c:v>
                </c:pt>
                <c:pt idx="1347">
                  <c:v>48641</c:v>
                </c:pt>
                <c:pt idx="1348">
                  <c:v>48648</c:v>
                </c:pt>
                <c:pt idx="1349">
                  <c:v>48655</c:v>
                </c:pt>
                <c:pt idx="1350">
                  <c:v>48662</c:v>
                </c:pt>
                <c:pt idx="1351">
                  <c:v>48669</c:v>
                </c:pt>
                <c:pt idx="1352">
                  <c:v>48676</c:v>
                </c:pt>
                <c:pt idx="1353">
                  <c:v>48683</c:v>
                </c:pt>
                <c:pt idx="1354">
                  <c:v>48690</c:v>
                </c:pt>
                <c:pt idx="1355">
                  <c:v>48697</c:v>
                </c:pt>
                <c:pt idx="1356">
                  <c:v>48704</c:v>
                </c:pt>
                <c:pt idx="1357">
                  <c:v>48711</c:v>
                </c:pt>
                <c:pt idx="1358">
                  <c:v>48718</c:v>
                </c:pt>
                <c:pt idx="1359">
                  <c:v>48725</c:v>
                </c:pt>
                <c:pt idx="1360">
                  <c:v>48732</c:v>
                </c:pt>
                <c:pt idx="1361">
                  <c:v>48739</c:v>
                </c:pt>
                <c:pt idx="1362">
                  <c:v>48746</c:v>
                </c:pt>
                <c:pt idx="1363">
                  <c:v>48753</c:v>
                </c:pt>
                <c:pt idx="1364">
                  <c:v>48760</c:v>
                </c:pt>
                <c:pt idx="1365">
                  <c:v>48767</c:v>
                </c:pt>
                <c:pt idx="1366">
                  <c:v>48774</c:v>
                </c:pt>
                <c:pt idx="1367">
                  <c:v>48781</c:v>
                </c:pt>
                <c:pt idx="1368">
                  <c:v>48788</c:v>
                </c:pt>
                <c:pt idx="1369">
                  <c:v>48795</c:v>
                </c:pt>
                <c:pt idx="1370">
                  <c:v>48802</c:v>
                </c:pt>
                <c:pt idx="1371">
                  <c:v>48809</c:v>
                </c:pt>
                <c:pt idx="1372">
                  <c:v>48816</c:v>
                </c:pt>
                <c:pt idx="1373">
                  <c:v>48823</c:v>
                </c:pt>
                <c:pt idx="1374">
                  <c:v>48830</c:v>
                </c:pt>
                <c:pt idx="1375">
                  <c:v>48837</c:v>
                </c:pt>
                <c:pt idx="1376">
                  <c:v>48844</c:v>
                </c:pt>
                <c:pt idx="1377">
                  <c:v>48851</c:v>
                </c:pt>
                <c:pt idx="1378">
                  <c:v>48858</c:v>
                </c:pt>
                <c:pt idx="1379">
                  <c:v>48865</c:v>
                </c:pt>
                <c:pt idx="1380">
                  <c:v>48872</c:v>
                </c:pt>
                <c:pt idx="1381">
                  <c:v>48879</c:v>
                </c:pt>
                <c:pt idx="1382">
                  <c:v>48886</c:v>
                </c:pt>
                <c:pt idx="1383">
                  <c:v>48893</c:v>
                </c:pt>
                <c:pt idx="1384">
                  <c:v>48900</c:v>
                </c:pt>
                <c:pt idx="1385">
                  <c:v>48907</c:v>
                </c:pt>
                <c:pt idx="1386">
                  <c:v>48914</c:v>
                </c:pt>
                <c:pt idx="1387">
                  <c:v>48921</c:v>
                </c:pt>
                <c:pt idx="1388">
                  <c:v>48928</c:v>
                </c:pt>
                <c:pt idx="1389">
                  <c:v>48935</c:v>
                </c:pt>
                <c:pt idx="1390">
                  <c:v>48942</c:v>
                </c:pt>
                <c:pt idx="1391">
                  <c:v>48949</c:v>
                </c:pt>
                <c:pt idx="1392">
                  <c:v>48956</c:v>
                </c:pt>
                <c:pt idx="1393">
                  <c:v>48963</c:v>
                </c:pt>
                <c:pt idx="1394">
                  <c:v>48970</c:v>
                </c:pt>
                <c:pt idx="1395">
                  <c:v>48977</c:v>
                </c:pt>
                <c:pt idx="1396">
                  <c:v>48984</c:v>
                </c:pt>
                <c:pt idx="1397">
                  <c:v>48991</c:v>
                </c:pt>
                <c:pt idx="1398">
                  <c:v>48998</c:v>
                </c:pt>
                <c:pt idx="1399">
                  <c:v>49005</c:v>
                </c:pt>
                <c:pt idx="1400">
                  <c:v>49012</c:v>
                </c:pt>
                <c:pt idx="1401">
                  <c:v>49019</c:v>
                </c:pt>
                <c:pt idx="1402">
                  <c:v>49026</c:v>
                </c:pt>
                <c:pt idx="1403">
                  <c:v>49033</c:v>
                </c:pt>
                <c:pt idx="1404">
                  <c:v>49040</c:v>
                </c:pt>
                <c:pt idx="1405">
                  <c:v>49047</c:v>
                </c:pt>
                <c:pt idx="1406">
                  <c:v>49054</c:v>
                </c:pt>
                <c:pt idx="1407">
                  <c:v>49061</c:v>
                </c:pt>
                <c:pt idx="1408">
                  <c:v>49068</c:v>
                </c:pt>
                <c:pt idx="1409">
                  <c:v>49075</c:v>
                </c:pt>
                <c:pt idx="1410">
                  <c:v>49082</c:v>
                </c:pt>
                <c:pt idx="1411">
                  <c:v>49089</c:v>
                </c:pt>
                <c:pt idx="1412">
                  <c:v>49096</c:v>
                </c:pt>
                <c:pt idx="1413">
                  <c:v>49103</c:v>
                </c:pt>
                <c:pt idx="1414">
                  <c:v>49110</c:v>
                </c:pt>
                <c:pt idx="1415">
                  <c:v>49117</c:v>
                </c:pt>
                <c:pt idx="1416">
                  <c:v>49124</c:v>
                </c:pt>
                <c:pt idx="1417">
                  <c:v>49131</c:v>
                </c:pt>
                <c:pt idx="1418">
                  <c:v>49138</c:v>
                </c:pt>
                <c:pt idx="1419">
                  <c:v>49145</c:v>
                </c:pt>
                <c:pt idx="1420">
                  <c:v>49152</c:v>
                </c:pt>
                <c:pt idx="1421">
                  <c:v>49159</c:v>
                </c:pt>
                <c:pt idx="1422">
                  <c:v>49166</c:v>
                </c:pt>
                <c:pt idx="1423">
                  <c:v>49173</c:v>
                </c:pt>
                <c:pt idx="1424">
                  <c:v>49180</c:v>
                </c:pt>
                <c:pt idx="1425">
                  <c:v>49187</c:v>
                </c:pt>
                <c:pt idx="1426">
                  <c:v>49194</c:v>
                </c:pt>
                <c:pt idx="1427">
                  <c:v>49201</c:v>
                </c:pt>
                <c:pt idx="1428">
                  <c:v>49208</c:v>
                </c:pt>
                <c:pt idx="1429">
                  <c:v>49215</c:v>
                </c:pt>
                <c:pt idx="1430">
                  <c:v>49222</c:v>
                </c:pt>
                <c:pt idx="1431">
                  <c:v>49229</c:v>
                </c:pt>
                <c:pt idx="1432">
                  <c:v>49236</c:v>
                </c:pt>
                <c:pt idx="1433">
                  <c:v>49243</c:v>
                </c:pt>
                <c:pt idx="1434">
                  <c:v>49250</c:v>
                </c:pt>
                <c:pt idx="1435">
                  <c:v>49257</c:v>
                </c:pt>
                <c:pt idx="1436">
                  <c:v>49264</c:v>
                </c:pt>
                <c:pt idx="1437">
                  <c:v>49271</c:v>
                </c:pt>
                <c:pt idx="1438">
                  <c:v>49278</c:v>
                </c:pt>
                <c:pt idx="1439">
                  <c:v>49285</c:v>
                </c:pt>
                <c:pt idx="1440">
                  <c:v>49292</c:v>
                </c:pt>
                <c:pt idx="1441">
                  <c:v>49299</c:v>
                </c:pt>
                <c:pt idx="1442">
                  <c:v>49307</c:v>
                </c:pt>
                <c:pt idx="1443">
                  <c:v>49314</c:v>
                </c:pt>
                <c:pt idx="1444">
                  <c:v>49321</c:v>
                </c:pt>
                <c:pt idx="1445">
                  <c:v>49328</c:v>
                </c:pt>
                <c:pt idx="1446">
                  <c:v>49335</c:v>
                </c:pt>
                <c:pt idx="1447">
                  <c:v>49342</c:v>
                </c:pt>
                <c:pt idx="1448">
                  <c:v>49349</c:v>
                </c:pt>
                <c:pt idx="1449">
                  <c:v>49356</c:v>
                </c:pt>
                <c:pt idx="1450">
                  <c:v>49363</c:v>
                </c:pt>
                <c:pt idx="1451">
                  <c:v>49370</c:v>
                </c:pt>
                <c:pt idx="1452">
                  <c:v>49377</c:v>
                </c:pt>
                <c:pt idx="1453">
                  <c:v>49384</c:v>
                </c:pt>
                <c:pt idx="1454">
                  <c:v>49395</c:v>
                </c:pt>
                <c:pt idx="1455">
                  <c:v>49398</c:v>
                </c:pt>
                <c:pt idx="1456">
                  <c:v>49405</c:v>
                </c:pt>
                <c:pt idx="1457">
                  <c:v>49412</c:v>
                </c:pt>
                <c:pt idx="1458">
                  <c:v>49419</c:v>
                </c:pt>
                <c:pt idx="1459">
                  <c:v>49426</c:v>
                </c:pt>
                <c:pt idx="1460">
                  <c:v>49433</c:v>
                </c:pt>
                <c:pt idx="1461">
                  <c:v>49440</c:v>
                </c:pt>
                <c:pt idx="1462">
                  <c:v>49447</c:v>
                </c:pt>
                <c:pt idx="1463">
                  <c:v>49454</c:v>
                </c:pt>
                <c:pt idx="1464">
                  <c:v>49461</c:v>
                </c:pt>
                <c:pt idx="1465">
                  <c:v>49468</c:v>
                </c:pt>
                <c:pt idx="1466">
                  <c:v>49475</c:v>
                </c:pt>
                <c:pt idx="1467">
                  <c:v>49482</c:v>
                </c:pt>
                <c:pt idx="1468">
                  <c:v>49489</c:v>
                </c:pt>
                <c:pt idx="1469">
                  <c:v>49496</c:v>
                </c:pt>
                <c:pt idx="1470">
                  <c:v>49503</c:v>
                </c:pt>
                <c:pt idx="1471">
                  <c:v>49510</c:v>
                </c:pt>
                <c:pt idx="1472">
                  <c:v>49517</c:v>
                </c:pt>
                <c:pt idx="1473">
                  <c:v>49524</c:v>
                </c:pt>
                <c:pt idx="1474">
                  <c:v>49531</c:v>
                </c:pt>
                <c:pt idx="1475">
                  <c:v>49538</c:v>
                </c:pt>
                <c:pt idx="1476">
                  <c:v>49545</c:v>
                </c:pt>
                <c:pt idx="1477">
                  <c:v>49552</c:v>
                </c:pt>
                <c:pt idx="1478">
                  <c:v>49559</c:v>
                </c:pt>
                <c:pt idx="1479">
                  <c:v>49566</c:v>
                </c:pt>
                <c:pt idx="1480">
                  <c:v>49573</c:v>
                </c:pt>
                <c:pt idx="1481">
                  <c:v>49580</c:v>
                </c:pt>
                <c:pt idx="1482">
                  <c:v>49587</c:v>
                </c:pt>
                <c:pt idx="1483">
                  <c:v>49594</c:v>
                </c:pt>
                <c:pt idx="1484">
                  <c:v>49601</c:v>
                </c:pt>
                <c:pt idx="1485">
                  <c:v>49608</c:v>
                </c:pt>
                <c:pt idx="1486">
                  <c:v>49615</c:v>
                </c:pt>
                <c:pt idx="1487">
                  <c:v>49622</c:v>
                </c:pt>
                <c:pt idx="1488">
                  <c:v>49629</c:v>
                </c:pt>
                <c:pt idx="1489">
                  <c:v>49636</c:v>
                </c:pt>
                <c:pt idx="1490">
                  <c:v>49643</c:v>
                </c:pt>
                <c:pt idx="1491">
                  <c:v>49650</c:v>
                </c:pt>
                <c:pt idx="1492">
                  <c:v>49657</c:v>
                </c:pt>
                <c:pt idx="1493">
                  <c:v>49664</c:v>
                </c:pt>
                <c:pt idx="1494">
                  <c:v>49674</c:v>
                </c:pt>
                <c:pt idx="1495">
                  <c:v>49681</c:v>
                </c:pt>
                <c:pt idx="1496">
                  <c:v>49688</c:v>
                </c:pt>
                <c:pt idx="1497">
                  <c:v>49695</c:v>
                </c:pt>
                <c:pt idx="1498">
                  <c:v>49702</c:v>
                </c:pt>
                <c:pt idx="1499">
                  <c:v>49709</c:v>
                </c:pt>
                <c:pt idx="1500">
                  <c:v>49716</c:v>
                </c:pt>
                <c:pt idx="1501">
                  <c:v>49723</c:v>
                </c:pt>
                <c:pt idx="1502">
                  <c:v>49730</c:v>
                </c:pt>
                <c:pt idx="1503">
                  <c:v>49737</c:v>
                </c:pt>
                <c:pt idx="1504">
                  <c:v>49744</c:v>
                </c:pt>
                <c:pt idx="1505">
                  <c:v>49751</c:v>
                </c:pt>
                <c:pt idx="1506">
                  <c:v>49758</c:v>
                </c:pt>
                <c:pt idx="1507">
                  <c:v>49765</c:v>
                </c:pt>
                <c:pt idx="1508">
                  <c:v>49772</c:v>
                </c:pt>
                <c:pt idx="1509">
                  <c:v>49781</c:v>
                </c:pt>
                <c:pt idx="1510">
                  <c:v>49786</c:v>
                </c:pt>
                <c:pt idx="1511">
                  <c:v>49793</c:v>
                </c:pt>
                <c:pt idx="1512">
                  <c:v>49801</c:v>
                </c:pt>
                <c:pt idx="1513">
                  <c:v>49808</c:v>
                </c:pt>
                <c:pt idx="1514">
                  <c:v>49815</c:v>
                </c:pt>
                <c:pt idx="1515">
                  <c:v>49822</c:v>
                </c:pt>
                <c:pt idx="1516">
                  <c:v>49829</c:v>
                </c:pt>
                <c:pt idx="1517">
                  <c:v>49836</c:v>
                </c:pt>
                <c:pt idx="1518">
                  <c:v>49843</c:v>
                </c:pt>
                <c:pt idx="1519">
                  <c:v>49850</c:v>
                </c:pt>
                <c:pt idx="1520">
                  <c:v>49857</c:v>
                </c:pt>
                <c:pt idx="1521">
                  <c:v>49864</c:v>
                </c:pt>
                <c:pt idx="1522">
                  <c:v>49871</c:v>
                </c:pt>
                <c:pt idx="1523">
                  <c:v>49878</c:v>
                </c:pt>
                <c:pt idx="1524">
                  <c:v>49885</c:v>
                </c:pt>
                <c:pt idx="1525">
                  <c:v>49892</c:v>
                </c:pt>
                <c:pt idx="1526">
                  <c:v>49899</c:v>
                </c:pt>
                <c:pt idx="1527">
                  <c:v>49906</c:v>
                </c:pt>
                <c:pt idx="1528">
                  <c:v>49913</c:v>
                </c:pt>
                <c:pt idx="1529">
                  <c:v>49920</c:v>
                </c:pt>
                <c:pt idx="1530">
                  <c:v>49927</c:v>
                </c:pt>
                <c:pt idx="1531">
                  <c:v>49934</c:v>
                </c:pt>
                <c:pt idx="1532">
                  <c:v>49941</c:v>
                </c:pt>
                <c:pt idx="1533">
                  <c:v>49948</c:v>
                </c:pt>
                <c:pt idx="1534">
                  <c:v>49955</c:v>
                </c:pt>
                <c:pt idx="1535">
                  <c:v>49962</c:v>
                </c:pt>
                <c:pt idx="1536">
                  <c:v>49969</c:v>
                </c:pt>
                <c:pt idx="1537">
                  <c:v>49976</c:v>
                </c:pt>
                <c:pt idx="1538">
                  <c:v>49983</c:v>
                </c:pt>
                <c:pt idx="1539">
                  <c:v>49990</c:v>
                </c:pt>
                <c:pt idx="1540">
                  <c:v>49997</c:v>
                </c:pt>
                <c:pt idx="1541">
                  <c:v>50004</c:v>
                </c:pt>
                <c:pt idx="1542">
                  <c:v>50011</c:v>
                </c:pt>
                <c:pt idx="1543">
                  <c:v>50018</c:v>
                </c:pt>
                <c:pt idx="1544">
                  <c:v>50025</c:v>
                </c:pt>
                <c:pt idx="1545">
                  <c:v>50032</c:v>
                </c:pt>
                <c:pt idx="1546">
                  <c:v>50040</c:v>
                </c:pt>
                <c:pt idx="1547">
                  <c:v>50047</c:v>
                </c:pt>
                <c:pt idx="1548">
                  <c:v>50054</c:v>
                </c:pt>
                <c:pt idx="1549">
                  <c:v>50061</c:v>
                </c:pt>
                <c:pt idx="1550">
                  <c:v>50068</c:v>
                </c:pt>
                <c:pt idx="1551">
                  <c:v>50075</c:v>
                </c:pt>
                <c:pt idx="1552">
                  <c:v>50082</c:v>
                </c:pt>
                <c:pt idx="1553">
                  <c:v>50089</c:v>
                </c:pt>
                <c:pt idx="1554">
                  <c:v>50096</c:v>
                </c:pt>
                <c:pt idx="1555">
                  <c:v>50103</c:v>
                </c:pt>
                <c:pt idx="1556">
                  <c:v>50110</c:v>
                </c:pt>
                <c:pt idx="1557">
                  <c:v>50117</c:v>
                </c:pt>
                <c:pt idx="1558">
                  <c:v>50124</c:v>
                </c:pt>
                <c:pt idx="1559">
                  <c:v>50131</c:v>
                </c:pt>
                <c:pt idx="1560">
                  <c:v>50139</c:v>
                </c:pt>
                <c:pt idx="1561">
                  <c:v>50146</c:v>
                </c:pt>
                <c:pt idx="1562">
                  <c:v>50153</c:v>
                </c:pt>
                <c:pt idx="1563">
                  <c:v>50160</c:v>
                </c:pt>
                <c:pt idx="1564">
                  <c:v>50167</c:v>
                </c:pt>
                <c:pt idx="1565">
                  <c:v>50174</c:v>
                </c:pt>
                <c:pt idx="1566">
                  <c:v>50181</c:v>
                </c:pt>
                <c:pt idx="1567">
                  <c:v>50188</c:v>
                </c:pt>
                <c:pt idx="1568">
                  <c:v>50195</c:v>
                </c:pt>
                <c:pt idx="1569">
                  <c:v>50202</c:v>
                </c:pt>
                <c:pt idx="1570">
                  <c:v>50209</c:v>
                </c:pt>
                <c:pt idx="1571">
                  <c:v>50216</c:v>
                </c:pt>
                <c:pt idx="1572">
                  <c:v>50223</c:v>
                </c:pt>
                <c:pt idx="1573">
                  <c:v>50230</c:v>
                </c:pt>
                <c:pt idx="1574">
                  <c:v>50237</c:v>
                </c:pt>
                <c:pt idx="1575">
                  <c:v>50244</c:v>
                </c:pt>
                <c:pt idx="1576">
                  <c:v>50251</c:v>
                </c:pt>
                <c:pt idx="1577">
                  <c:v>50258</c:v>
                </c:pt>
                <c:pt idx="1578">
                  <c:v>50265</c:v>
                </c:pt>
                <c:pt idx="1579">
                  <c:v>50272</c:v>
                </c:pt>
                <c:pt idx="1580">
                  <c:v>50279</c:v>
                </c:pt>
                <c:pt idx="1581">
                  <c:v>50286</c:v>
                </c:pt>
                <c:pt idx="1582">
                  <c:v>50293</c:v>
                </c:pt>
                <c:pt idx="1583">
                  <c:v>50300</c:v>
                </c:pt>
                <c:pt idx="1584">
                  <c:v>50307</c:v>
                </c:pt>
                <c:pt idx="1585">
                  <c:v>50314</c:v>
                </c:pt>
                <c:pt idx="1586">
                  <c:v>50321</c:v>
                </c:pt>
                <c:pt idx="1587">
                  <c:v>50328</c:v>
                </c:pt>
                <c:pt idx="1588">
                  <c:v>50335</c:v>
                </c:pt>
                <c:pt idx="1589">
                  <c:v>50342</c:v>
                </c:pt>
                <c:pt idx="1590">
                  <c:v>50349</c:v>
                </c:pt>
                <c:pt idx="1591">
                  <c:v>50356</c:v>
                </c:pt>
                <c:pt idx="1592">
                  <c:v>50363</c:v>
                </c:pt>
                <c:pt idx="1593">
                  <c:v>50370</c:v>
                </c:pt>
                <c:pt idx="1594">
                  <c:v>50377</c:v>
                </c:pt>
                <c:pt idx="1595">
                  <c:v>50384</c:v>
                </c:pt>
                <c:pt idx="1596">
                  <c:v>50391</c:v>
                </c:pt>
                <c:pt idx="1597">
                  <c:v>50398</c:v>
                </c:pt>
                <c:pt idx="1598">
                  <c:v>50405</c:v>
                </c:pt>
                <c:pt idx="1599">
                  <c:v>50412</c:v>
                </c:pt>
                <c:pt idx="1600">
                  <c:v>50419</c:v>
                </c:pt>
                <c:pt idx="1601">
                  <c:v>50426</c:v>
                </c:pt>
                <c:pt idx="1602">
                  <c:v>50433</c:v>
                </c:pt>
                <c:pt idx="1603">
                  <c:v>50440</c:v>
                </c:pt>
                <c:pt idx="1604">
                  <c:v>50447</c:v>
                </c:pt>
                <c:pt idx="1605">
                  <c:v>50454</c:v>
                </c:pt>
                <c:pt idx="1606">
                  <c:v>50461</c:v>
                </c:pt>
                <c:pt idx="1607">
                  <c:v>50468</c:v>
                </c:pt>
                <c:pt idx="1608">
                  <c:v>50475</c:v>
                </c:pt>
                <c:pt idx="1609">
                  <c:v>50482</c:v>
                </c:pt>
                <c:pt idx="1610">
                  <c:v>50489</c:v>
                </c:pt>
                <c:pt idx="1611">
                  <c:v>50496</c:v>
                </c:pt>
                <c:pt idx="1612">
                  <c:v>50503</c:v>
                </c:pt>
                <c:pt idx="1613">
                  <c:v>50510</c:v>
                </c:pt>
                <c:pt idx="1614">
                  <c:v>50517</c:v>
                </c:pt>
                <c:pt idx="1615">
                  <c:v>50524</c:v>
                </c:pt>
                <c:pt idx="1616">
                  <c:v>50531</c:v>
                </c:pt>
                <c:pt idx="1617">
                  <c:v>50538</c:v>
                </c:pt>
                <c:pt idx="1618">
                  <c:v>50545</c:v>
                </c:pt>
                <c:pt idx="1619">
                  <c:v>50552</c:v>
                </c:pt>
                <c:pt idx="1620">
                  <c:v>50559</c:v>
                </c:pt>
                <c:pt idx="1621">
                  <c:v>50566</c:v>
                </c:pt>
                <c:pt idx="1622">
                  <c:v>50573</c:v>
                </c:pt>
                <c:pt idx="1623">
                  <c:v>50580</c:v>
                </c:pt>
                <c:pt idx="1624">
                  <c:v>50587</c:v>
                </c:pt>
                <c:pt idx="1625">
                  <c:v>50594</c:v>
                </c:pt>
                <c:pt idx="1626">
                  <c:v>50601</c:v>
                </c:pt>
                <c:pt idx="1627">
                  <c:v>50608</c:v>
                </c:pt>
                <c:pt idx="1628">
                  <c:v>50615</c:v>
                </c:pt>
                <c:pt idx="1629">
                  <c:v>50622</c:v>
                </c:pt>
                <c:pt idx="1630">
                  <c:v>50629</c:v>
                </c:pt>
                <c:pt idx="1631">
                  <c:v>50636</c:v>
                </c:pt>
                <c:pt idx="1632">
                  <c:v>50643</c:v>
                </c:pt>
                <c:pt idx="1633">
                  <c:v>50650</c:v>
                </c:pt>
                <c:pt idx="1634">
                  <c:v>50657</c:v>
                </c:pt>
                <c:pt idx="1635">
                  <c:v>50664</c:v>
                </c:pt>
                <c:pt idx="1636">
                  <c:v>50671</c:v>
                </c:pt>
                <c:pt idx="1637">
                  <c:v>50678</c:v>
                </c:pt>
                <c:pt idx="1638">
                  <c:v>50685</c:v>
                </c:pt>
                <c:pt idx="1639">
                  <c:v>50692</c:v>
                </c:pt>
                <c:pt idx="1640">
                  <c:v>50699</c:v>
                </c:pt>
                <c:pt idx="1641">
                  <c:v>50706</c:v>
                </c:pt>
                <c:pt idx="1642">
                  <c:v>50713</c:v>
                </c:pt>
                <c:pt idx="1643">
                  <c:v>50720</c:v>
                </c:pt>
                <c:pt idx="1644">
                  <c:v>50727</c:v>
                </c:pt>
                <c:pt idx="1645">
                  <c:v>50734</c:v>
                </c:pt>
                <c:pt idx="1646">
                  <c:v>50741</c:v>
                </c:pt>
                <c:pt idx="1647">
                  <c:v>50748</c:v>
                </c:pt>
                <c:pt idx="1648">
                  <c:v>50755</c:v>
                </c:pt>
                <c:pt idx="1649">
                  <c:v>50762</c:v>
                </c:pt>
                <c:pt idx="1650">
                  <c:v>50769</c:v>
                </c:pt>
                <c:pt idx="1651">
                  <c:v>50776</c:v>
                </c:pt>
                <c:pt idx="1652">
                  <c:v>50783</c:v>
                </c:pt>
                <c:pt idx="1653">
                  <c:v>50790</c:v>
                </c:pt>
                <c:pt idx="1654">
                  <c:v>50797</c:v>
                </c:pt>
                <c:pt idx="1655">
                  <c:v>50804</c:v>
                </c:pt>
                <c:pt idx="1656">
                  <c:v>50811</c:v>
                </c:pt>
                <c:pt idx="1657">
                  <c:v>50818</c:v>
                </c:pt>
                <c:pt idx="1658">
                  <c:v>50825</c:v>
                </c:pt>
                <c:pt idx="1659">
                  <c:v>50832</c:v>
                </c:pt>
                <c:pt idx="1660">
                  <c:v>50839</c:v>
                </c:pt>
                <c:pt idx="1661">
                  <c:v>50846</c:v>
                </c:pt>
                <c:pt idx="1662">
                  <c:v>50853</c:v>
                </c:pt>
                <c:pt idx="1663">
                  <c:v>50860</c:v>
                </c:pt>
                <c:pt idx="1664">
                  <c:v>50867</c:v>
                </c:pt>
                <c:pt idx="1665">
                  <c:v>50874</c:v>
                </c:pt>
                <c:pt idx="1666">
                  <c:v>50881</c:v>
                </c:pt>
                <c:pt idx="1667">
                  <c:v>50888</c:v>
                </c:pt>
                <c:pt idx="1668">
                  <c:v>50895</c:v>
                </c:pt>
                <c:pt idx="1669">
                  <c:v>50902</c:v>
                </c:pt>
                <c:pt idx="1670">
                  <c:v>50909</c:v>
                </c:pt>
                <c:pt idx="1671">
                  <c:v>50916</c:v>
                </c:pt>
                <c:pt idx="1672">
                  <c:v>50923</c:v>
                </c:pt>
                <c:pt idx="1673">
                  <c:v>50930</c:v>
                </c:pt>
                <c:pt idx="1674">
                  <c:v>50937</c:v>
                </c:pt>
                <c:pt idx="1675">
                  <c:v>50944</c:v>
                </c:pt>
                <c:pt idx="1676">
                  <c:v>50951</c:v>
                </c:pt>
                <c:pt idx="1677">
                  <c:v>50958</c:v>
                </c:pt>
                <c:pt idx="1678">
                  <c:v>50965</c:v>
                </c:pt>
                <c:pt idx="1679">
                  <c:v>50972</c:v>
                </c:pt>
                <c:pt idx="1680">
                  <c:v>50979</c:v>
                </c:pt>
                <c:pt idx="1681">
                  <c:v>50986</c:v>
                </c:pt>
                <c:pt idx="1682">
                  <c:v>50993</c:v>
                </c:pt>
                <c:pt idx="1683">
                  <c:v>51000</c:v>
                </c:pt>
                <c:pt idx="1684">
                  <c:v>51007</c:v>
                </c:pt>
                <c:pt idx="1685">
                  <c:v>51014</c:v>
                </c:pt>
                <c:pt idx="1686">
                  <c:v>51021</c:v>
                </c:pt>
                <c:pt idx="1687">
                  <c:v>51028</c:v>
                </c:pt>
                <c:pt idx="1688">
                  <c:v>51035</c:v>
                </c:pt>
                <c:pt idx="1689">
                  <c:v>51042</c:v>
                </c:pt>
                <c:pt idx="1690">
                  <c:v>51049</c:v>
                </c:pt>
                <c:pt idx="1691">
                  <c:v>51056</c:v>
                </c:pt>
                <c:pt idx="1692">
                  <c:v>51063</c:v>
                </c:pt>
                <c:pt idx="1693">
                  <c:v>51070</c:v>
                </c:pt>
                <c:pt idx="1694">
                  <c:v>51077</c:v>
                </c:pt>
                <c:pt idx="1695">
                  <c:v>51084</c:v>
                </c:pt>
                <c:pt idx="1696">
                  <c:v>51091</c:v>
                </c:pt>
                <c:pt idx="1697">
                  <c:v>51098</c:v>
                </c:pt>
                <c:pt idx="1698">
                  <c:v>51105</c:v>
                </c:pt>
                <c:pt idx="1699">
                  <c:v>51112</c:v>
                </c:pt>
                <c:pt idx="1700">
                  <c:v>51119</c:v>
                </c:pt>
                <c:pt idx="1701">
                  <c:v>51126</c:v>
                </c:pt>
                <c:pt idx="1702">
                  <c:v>51133</c:v>
                </c:pt>
                <c:pt idx="1703">
                  <c:v>51140</c:v>
                </c:pt>
                <c:pt idx="1704">
                  <c:v>51147</c:v>
                </c:pt>
                <c:pt idx="1705">
                  <c:v>51154</c:v>
                </c:pt>
                <c:pt idx="1706">
                  <c:v>51161</c:v>
                </c:pt>
                <c:pt idx="1707">
                  <c:v>51168</c:v>
                </c:pt>
                <c:pt idx="1708">
                  <c:v>51175</c:v>
                </c:pt>
                <c:pt idx="1709">
                  <c:v>51182</c:v>
                </c:pt>
                <c:pt idx="1710">
                  <c:v>51189</c:v>
                </c:pt>
                <c:pt idx="1711">
                  <c:v>51196</c:v>
                </c:pt>
                <c:pt idx="1712">
                  <c:v>51203</c:v>
                </c:pt>
                <c:pt idx="1713">
                  <c:v>51210</c:v>
                </c:pt>
                <c:pt idx="1714">
                  <c:v>51217</c:v>
                </c:pt>
                <c:pt idx="1715">
                  <c:v>51224</c:v>
                </c:pt>
                <c:pt idx="1716">
                  <c:v>51231</c:v>
                </c:pt>
                <c:pt idx="1717">
                  <c:v>51238</c:v>
                </c:pt>
                <c:pt idx="1718">
                  <c:v>51245</c:v>
                </c:pt>
                <c:pt idx="1719">
                  <c:v>51252</c:v>
                </c:pt>
                <c:pt idx="1720">
                  <c:v>51260</c:v>
                </c:pt>
                <c:pt idx="1721">
                  <c:v>51267</c:v>
                </c:pt>
                <c:pt idx="1722">
                  <c:v>51274</c:v>
                </c:pt>
                <c:pt idx="1723">
                  <c:v>51281</c:v>
                </c:pt>
                <c:pt idx="1724">
                  <c:v>51288</c:v>
                </c:pt>
                <c:pt idx="1725">
                  <c:v>51295</c:v>
                </c:pt>
                <c:pt idx="1726">
                  <c:v>51302</c:v>
                </c:pt>
                <c:pt idx="1727">
                  <c:v>51309</c:v>
                </c:pt>
                <c:pt idx="1728">
                  <c:v>51316</c:v>
                </c:pt>
                <c:pt idx="1729">
                  <c:v>51323</c:v>
                </c:pt>
                <c:pt idx="1730">
                  <c:v>51330</c:v>
                </c:pt>
                <c:pt idx="1731">
                  <c:v>51337</c:v>
                </c:pt>
                <c:pt idx="1732">
                  <c:v>51344</c:v>
                </c:pt>
                <c:pt idx="1733">
                  <c:v>51351</c:v>
                </c:pt>
                <c:pt idx="1734">
                  <c:v>51358</c:v>
                </c:pt>
                <c:pt idx="1735">
                  <c:v>51365</c:v>
                </c:pt>
                <c:pt idx="1736">
                  <c:v>51372</c:v>
                </c:pt>
                <c:pt idx="1737">
                  <c:v>51379</c:v>
                </c:pt>
                <c:pt idx="1738">
                  <c:v>51386</c:v>
                </c:pt>
                <c:pt idx="1739">
                  <c:v>51393</c:v>
                </c:pt>
                <c:pt idx="1740">
                  <c:v>51400</c:v>
                </c:pt>
                <c:pt idx="1741">
                  <c:v>51407</c:v>
                </c:pt>
                <c:pt idx="1742">
                  <c:v>51414</c:v>
                </c:pt>
                <c:pt idx="1743">
                  <c:v>51421</c:v>
                </c:pt>
                <c:pt idx="1744">
                  <c:v>51428</c:v>
                </c:pt>
                <c:pt idx="1745">
                  <c:v>51435</c:v>
                </c:pt>
                <c:pt idx="1746">
                  <c:v>51442</c:v>
                </c:pt>
                <c:pt idx="1747">
                  <c:v>51449</c:v>
                </c:pt>
                <c:pt idx="1748">
                  <c:v>51456</c:v>
                </c:pt>
                <c:pt idx="1749">
                  <c:v>51463</c:v>
                </c:pt>
                <c:pt idx="1750">
                  <c:v>51470</c:v>
                </c:pt>
                <c:pt idx="1751">
                  <c:v>51477</c:v>
                </c:pt>
                <c:pt idx="1752">
                  <c:v>51484</c:v>
                </c:pt>
                <c:pt idx="1753">
                  <c:v>51491</c:v>
                </c:pt>
                <c:pt idx="1754">
                  <c:v>51501</c:v>
                </c:pt>
                <c:pt idx="1755">
                  <c:v>51508</c:v>
                </c:pt>
                <c:pt idx="1756">
                  <c:v>51515</c:v>
                </c:pt>
                <c:pt idx="1757">
                  <c:v>51522</c:v>
                </c:pt>
                <c:pt idx="1758">
                  <c:v>51529</c:v>
                </c:pt>
                <c:pt idx="1759">
                  <c:v>51536</c:v>
                </c:pt>
                <c:pt idx="1760">
                  <c:v>51543</c:v>
                </c:pt>
                <c:pt idx="1761">
                  <c:v>51550</c:v>
                </c:pt>
                <c:pt idx="1762">
                  <c:v>51557</c:v>
                </c:pt>
                <c:pt idx="1763">
                  <c:v>51564</c:v>
                </c:pt>
                <c:pt idx="1764">
                  <c:v>51571</c:v>
                </c:pt>
                <c:pt idx="1765">
                  <c:v>51578</c:v>
                </c:pt>
                <c:pt idx="1766">
                  <c:v>51585</c:v>
                </c:pt>
                <c:pt idx="1767">
                  <c:v>51592</c:v>
                </c:pt>
                <c:pt idx="1768">
                  <c:v>51599</c:v>
                </c:pt>
                <c:pt idx="1769">
                  <c:v>51606</c:v>
                </c:pt>
                <c:pt idx="1770">
                  <c:v>51615</c:v>
                </c:pt>
                <c:pt idx="1771">
                  <c:v>51620</c:v>
                </c:pt>
                <c:pt idx="1772">
                  <c:v>51627</c:v>
                </c:pt>
                <c:pt idx="1773">
                  <c:v>51634</c:v>
                </c:pt>
                <c:pt idx="1774">
                  <c:v>51641</c:v>
                </c:pt>
                <c:pt idx="1775">
                  <c:v>51648</c:v>
                </c:pt>
                <c:pt idx="1776">
                  <c:v>51655</c:v>
                </c:pt>
                <c:pt idx="1777">
                  <c:v>51662</c:v>
                </c:pt>
                <c:pt idx="1778">
                  <c:v>51669</c:v>
                </c:pt>
                <c:pt idx="1779">
                  <c:v>51676</c:v>
                </c:pt>
                <c:pt idx="1780">
                  <c:v>51683</c:v>
                </c:pt>
                <c:pt idx="1781">
                  <c:v>51690</c:v>
                </c:pt>
                <c:pt idx="1782">
                  <c:v>51697</c:v>
                </c:pt>
                <c:pt idx="1783">
                  <c:v>51704</c:v>
                </c:pt>
                <c:pt idx="1784">
                  <c:v>51711</c:v>
                </c:pt>
                <c:pt idx="1785">
                  <c:v>51718</c:v>
                </c:pt>
                <c:pt idx="1786">
                  <c:v>51725</c:v>
                </c:pt>
                <c:pt idx="1787">
                  <c:v>51732</c:v>
                </c:pt>
                <c:pt idx="1788">
                  <c:v>51739</c:v>
                </c:pt>
                <c:pt idx="1789">
                  <c:v>51746</c:v>
                </c:pt>
                <c:pt idx="1790">
                  <c:v>51753</c:v>
                </c:pt>
                <c:pt idx="1791">
                  <c:v>51760</c:v>
                </c:pt>
                <c:pt idx="1792">
                  <c:v>51767</c:v>
                </c:pt>
                <c:pt idx="1793">
                  <c:v>51774</c:v>
                </c:pt>
                <c:pt idx="1794">
                  <c:v>51781</c:v>
                </c:pt>
                <c:pt idx="1795">
                  <c:v>51788</c:v>
                </c:pt>
                <c:pt idx="1796">
                  <c:v>51795</c:v>
                </c:pt>
                <c:pt idx="1797">
                  <c:v>51802</c:v>
                </c:pt>
                <c:pt idx="1798">
                  <c:v>51809</c:v>
                </c:pt>
                <c:pt idx="1799">
                  <c:v>51816</c:v>
                </c:pt>
                <c:pt idx="1800">
                  <c:v>51823</c:v>
                </c:pt>
                <c:pt idx="1801">
                  <c:v>51830</c:v>
                </c:pt>
                <c:pt idx="1802">
                  <c:v>51837</c:v>
                </c:pt>
                <c:pt idx="1803">
                  <c:v>51844</c:v>
                </c:pt>
                <c:pt idx="1804">
                  <c:v>51851</c:v>
                </c:pt>
                <c:pt idx="1805">
                  <c:v>51858</c:v>
                </c:pt>
                <c:pt idx="1806">
                  <c:v>51866</c:v>
                </c:pt>
                <c:pt idx="1807">
                  <c:v>51873</c:v>
                </c:pt>
                <c:pt idx="1808">
                  <c:v>51880</c:v>
                </c:pt>
                <c:pt idx="1809">
                  <c:v>51887</c:v>
                </c:pt>
                <c:pt idx="1810">
                  <c:v>51894</c:v>
                </c:pt>
                <c:pt idx="1811">
                  <c:v>51901</c:v>
                </c:pt>
                <c:pt idx="1812">
                  <c:v>51908</c:v>
                </c:pt>
                <c:pt idx="1813">
                  <c:v>51915</c:v>
                </c:pt>
                <c:pt idx="1814">
                  <c:v>51922</c:v>
                </c:pt>
                <c:pt idx="1815">
                  <c:v>51929</c:v>
                </c:pt>
                <c:pt idx="1816">
                  <c:v>51936</c:v>
                </c:pt>
                <c:pt idx="1817">
                  <c:v>51943</c:v>
                </c:pt>
                <c:pt idx="1818">
                  <c:v>51950</c:v>
                </c:pt>
                <c:pt idx="1819">
                  <c:v>51957</c:v>
                </c:pt>
                <c:pt idx="1820">
                  <c:v>51966</c:v>
                </c:pt>
                <c:pt idx="1821">
                  <c:v>51973</c:v>
                </c:pt>
                <c:pt idx="1822">
                  <c:v>51980</c:v>
                </c:pt>
                <c:pt idx="1823">
                  <c:v>51988</c:v>
                </c:pt>
                <c:pt idx="1824">
                  <c:v>51994</c:v>
                </c:pt>
                <c:pt idx="1825">
                  <c:v>52001</c:v>
                </c:pt>
                <c:pt idx="1826">
                  <c:v>52008</c:v>
                </c:pt>
                <c:pt idx="1827">
                  <c:v>52015</c:v>
                </c:pt>
                <c:pt idx="1828">
                  <c:v>52022</c:v>
                </c:pt>
                <c:pt idx="1829">
                  <c:v>52029</c:v>
                </c:pt>
                <c:pt idx="1830">
                  <c:v>52036</c:v>
                </c:pt>
                <c:pt idx="1831">
                  <c:v>52043</c:v>
                </c:pt>
                <c:pt idx="1832">
                  <c:v>52050</c:v>
                </c:pt>
                <c:pt idx="1833">
                  <c:v>52057</c:v>
                </c:pt>
                <c:pt idx="1834">
                  <c:v>52064</c:v>
                </c:pt>
                <c:pt idx="1835">
                  <c:v>52071</c:v>
                </c:pt>
                <c:pt idx="1836">
                  <c:v>52078</c:v>
                </c:pt>
                <c:pt idx="1837">
                  <c:v>52085</c:v>
                </c:pt>
                <c:pt idx="1838">
                  <c:v>52092</c:v>
                </c:pt>
                <c:pt idx="1839">
                  <c:v>52099</c:v>
                </c:pt>
                <c:pt idx="1840">
                  <c:v>52106</c:v>
                </c:pt>
                <c:pt idx="1841">
                  <c:v>52113</c:v>
                </c:pt>
                <c:pt idx="1842">
                  <c:v>52120</c:v>
                </c:pt>
                <c:pt idx="1843">
                  <c:v>52127</c:v>
                </c:pt>
                <c:pt idx="1844">
                  <c:v>52134</c:v>
                </c:pt>
                <c:pt idx="1845">
                  <c:v>52141</c:v>
                </c:pt>
                <c:pt idx="1846">
                  <c:v>52148</c:v>
                </c:pt>
                <c:pt idx="1847">
                  <c:v>52155</c:v>
                </c:pt>
                <c:pt idx="1848">
                  <c:v>52162</c:v>
                </c:pt>
                <c:pt idx="1849">
                  <c:v>52169</c:v>
                </c:pt>
                <c:pt idx="1850">
                  <c:v>52176</c:v>
                </c:pt>
                <c:pt idx="1851">
                  <c:v>52183</c:v>
                </c:pt>
                <c:pt idx="1852">
                  <c:v>52190</c:v>
                </c:pt>
                <c:pt idx="1853">
                  <c:v>52197</c:v>
                </c:pt>
                <c:pt idx="1854">
                  <c:v>52204</c:v>
                </c:pt>
                <c:pt idx="1855">
                  <c:v>52211</c:v>
                </c:pt>
                <c:pt idx="1856">
                  <c:v>52218</c:v>
                </c:pt>
                <c:pt idx="1857">
                  <c:v>52229</c:v>
                </c:pt>
                <c:pt idx="1858">
                  <c:v>52233</c:v>
                </c:pt>
                <c:pt idx="1859">
                  <c:v>52239</c:v>
                </c:pt>
                <c:pt idx="1860">
                  <c:v>52246</c:v>
                </c:pt>
                <c:pt idx="1861">
                  <c:v>52253</c:v>
                </c:pt>
                <c:pt idx="1862">
                  <c:v>52260</c:v>
                </c:pt>
                <c:pt idx="1863">
                  <c:v>52267</c:v>
                </c:pt>
                <c:pt idx="1864">
                  <c:v>52274</c:v>
                </c:pt>
                <c:pt idx="1865">
                  <c:v>52281</c:v>
                </c:pt>
                <c:pt idx="1866">
                  <c:v>52288</c:v>
                </c:pt>
                <c:pt idx="1867">
                  <c:v>52295</c:v>
                </c:pt>
                <c:pt idx="1868">
                  <c:v>52302</c:v>
                </c:pt>
                <c:pt idx="1869">
                  <c:v>52309</c:v>
                </c:pt>
                <c:pt idx="1870">
                  <c:v>52316</c:v>
                </c:pt>
                <c:pt idx="1871">
                  <c:v>52323</c:v>
                </c:pt>
                <c:pt idx="1872">
                  <c:v>52330</c:v>
                </c:pt>
                <c:pt idx="1873">
                  <c:v>52337</c:v>
                </c:pt>
                <c:pt idx="1874">
                  <c:v>52344</c:v>
                </c:pt>
                <c:pt idx="1875">
                  <c:v>52351</c:v>
                </c:pt>
                <c:pt idx="1876">
                  <c:v>52358</c:v>
                </c:pt>
                <c:pt idx="1877">
                  <c:v>52365</c:v>
                </c:pt>
                <c:pt idx="1878">
                  <c:v>52372</c:v>
                </c:pt>
                <c:pt idx="1879">
                  <c:v>52379</c:v>
                </c:pt>
                <c:pt idx="1880">
                  <c:v>52386</c:v>
                </c:pt>
                <c:pt idx="1881">
                  <c:v>52393</c:v>
                </c:pt>
                <c:pt idx="1882">
                  <c:v>52400</c:v>
                </c:pt>
                <c:pt idx="1883">
                  <c:v>52407</c:v>
                </c:pt>
                <c:pt idx="1884">
                  <c:v>52414</c:v>
                </c:pt>
                <c:pt idx="1885">
                  <c:v>52421</c:v>
                </c:pt>
                <c:pt idx="1886">
                  <c:v>52428</c:v>
                </c:pt>
                <c:pt idx="1887">
                  <c:v>52435</c:v>
                </c:pt>
                <c:pt idx="1888">
                  <c:v>52442</c:v>
                </c:pt>
                <c:pt idx="1889">
                  <c:v>52449</c:v>
                </c:pt>
                <c:pt idx="1890">
                  <c:v>52456</c:v>
                </c:pt>
                <c:pt idx="1891">
                  <c:v>52463</c:v>
                </c:pt>
                <c:pt idx="1892">
                  <c:v>52470</c:v>
                </c:pt>
                <c:pt idx="1893">
                  <c:v>52477</c:v>
                </c:pt>
                <c:pt idx="1894">
                  <c:v>52484</c:v>
                </c:pt>
                <c:pt idx="1895">
                  <c:v>52491</c:v>
                </c:pt>
                <c:pt idx="1896">
                  <c:v>52498</c:v>
                </c:pt>
                <c:pt idx="1897">
                  <c:v>52505</c:v>
                </c:pt>
                <c:pt idx="1898">
                  <c:v>52512</c:v>
                </c:pt>
                <c:pt idx="1899">
                  <c:v>52519</c:v>
                </c:pt>
                <c:pt idx="1900">
                  <c:v>52526</c:v>
                </c:pt>
                <c:pt idx="1901">
                  <c:v>52533</c:v>
                </c:pt>
                <c:pt idx="1902">
                  <c:v>52540</c:v>
                </c:pt>
                <c:pt idx="1903">
                  <c:v>52547</c:v>
                </c:pt>
                <c:pt idx="1904">
                  <c:v>52554</c:v>
                </c:pt>
                <c:pt idx="1905">
                  <c:v>52561</c:v>
                </c:pt>
                <c:pt idx="1906">
                  <c:v>52568</c:v>
                </c:pt>
                <c:pt idx="1907">
                  <c:v>52575</c:v>
                </c:pt>
                <c:pt idx="1908">
                  <c:v>52582</c:v>
                </c:pt>
                <c:pt idx="1909">
                  <c:v>52589</c:v>
                </c:pt>
                <c:pt idx="1910">
                  <c:v>52596</c:v>
                </c:pt>
                <c:pt idx="1911">
                  <c:v>52603</c:v>
                </c:pt>
                <c:pt idx="1912">
                  <c:v>52610</c:v>
                </c:pt>
                <c:pt idx="1913">
                  <c:v>52617</c:v>
                </c:pt>
                <c:pt idx="1914">
                  <c:v>52624</c:v>
                </c:pt>
                <c:pt idx="1915">
                  <c:v>52631</c:v>
                </c:pt>
                <c:pt idx="1916">
                  <c:v>52638</c:v>
                </c:pt>
                <c:pt idx="1917">
                  <c:v>52645</c:v>
                </c:pt>
                <c:pt idx="1918">
                  <c:v>52652</c:v>
                </c:pt>
                <c:pt idx="1919">
                  <c:v>52659</c:v>
                </c:pt>
                <c:pt idx="1920">
                  <c:v>52666</c:v>
                </c:pt>
                <c:pt idx="1921">
                  <c:v>52673</c:v>
                </c:pt>
                <c:pt idx="1922">
                  <c:v>52680</c:v>
                </c:pt>
                <c:pt idx="1923">
                  <c:v>52687</c:v>
                </c:pt>
                <c:pt idx="1924">
                  <c:v>52694</c:v>
                </c:pt>
                <c:pt idx="1925">
                  <c:v>52701</c:v>
                </c:pt>
                <c:pt idx="1926">
                  <c:v>52708</c:v>
                </c:pt>
                <c:pt idx="1927">
                  <c:v>52715</c:v>
                </c:pt>
                <c:pt idx="1928">
                  <c:v>52722</c:v>
                </c:pt>
                <c:pt idx="1929">
                  <c:v>52729</c:v>
                </c:pt>
                <c:pt idx="1930">
                  <c:v>52736</c:v>
                </c:pt>
                <c:pt idx="1931">
                  <c:v>52743</c:v>
                </c:pt>
                <c:pt idx="1932">
                  <c:v>52750</c:v>
                </c:pt>
                <c:pt idx="1933">
                  <c:v>52757</c:v>
                </c:pt>
                <c:pt idx="1934">
                  <c:v>52764</c:v>
                </c:pt>
                <c:pt idx="1935">
                  <c:v>52771</c:v>
                </c:pt>
                <c:pt idx="1936">
                  <c:v>52778</c:v>
                </c:pt>
                <c:pt idx="1937">
                  <c:v>52785</c:v>
                </c:pt>
                <c:pt idx="1938">
                  <c:v>52792</c:v>
                </c:pt>
                <c:pt idx="1939">
                  <c:v>52799</c:v>
                </c:pt>
                <c:pt idx="1940">
                  <c:v>52806</c:v>
                </c:pt>
                <c:pt idx="1941">
                  <c:v>52813</c:v>
                </c:pt>
                <c:pt idx="1942">
                  <c:v>52820</c:v>
                </c:pt>
                <c:pt idx="1943">
                  <c:v>52827</c:v>
                </c:pt>
                <c:pt idx="1944">
                  <c:v>52834</c:v>
                </c:pt>
                <c:pt idx="1945">
                  <c:v>52841</c:v>
                </c:pt>
                <c:pt idx="1946">
                  <c:v>52848</c:v>
                </c:pt>
                <c:pt idx="1947">
                  <c:v>52855</c:v>
                </c:pt>
                <c:pt idx="1948">
                  <c:v>52862</c:v>
                </c:pt>
                <c:pt idx="1949">
                  <c:v>52869</c:v>
                </c:pt>
                <c:pt idx="1950">
                  <c:v>52876</c:v>
                </c:pt>
                <c:pt idx="1951">
                  <c:v>52883</c:v>
                </c:pt>
                <c:pt idx="1952">
                  <c:v>52890</c:v>
                </c:pt>
                <c:pt idx="1953">
                  <c:v>52897</c:v>
                </c:pt>
                <c:pt idx="1954">
                  <c:v>52904</c:v>
                </c:pt>
                <c:pt idx="1955">
                  <c:v>52911</c:v>
                </c:pt>
                <c:pt idx="1956">
                  <c:v>52918</c:v>
                </c:pt>
                <c:pt idx="1957">
                  <c:v>52925</c:v>
                </c:pt>
                <c:pt idx="1958">
                  <c:v>52932</c:v>
                </c:pt>
                <c:pt idx="1959">
                  <c:v>52939</c:v>
                </c:pt>
                <c:pt idx="1960">
                  <c:v>52946</c:v>
                </c:pt>
                <c:pt idx="1961">
                  <c:v>52953</c:v>
                </c:pt>
                <c:pt idx="1962">
                  <c:v>52960</c:v>
                </c:pt>
                <c:pt idx="1963">
                  <c:v>52967</c:v>
                </c:pt>
                <c:pt idx="1964">
                  <c:v>52974</c:v>
                </c:pt>
                <c:pt idx="1965">
                  <c:v>52981</c:v>
                </c:pt>
                <c:pt idx="1966">
                  <c:v>52988</c:v>
                </c:pt>
                <c:pt idx="1967">
                  <c:v>52995</c:v>
                </c:pt>
                <c:pt idx="1968">
                  <c:v>53002</c:v>
                </c:pt>
                <c:pt idx="1969">
                  <c:v>53009</c:v>
                </c:pt>
                <c:pt idx="1970">
                  <c:v>53016</c:v>
                </c:pt>
                <c:pt idx="1971">
                  <c:v>53023</c:v>
                </c:pt>
                <c:pt idx="1972">
                  <c:v>53030</c:v>
                </c:pt>
                <c:pt idx="1973">
                  <c:v>53037</c:v>
                </c:pt>
                <c:pt idx="1974">
                  <c:v>53044</c:v>
                </c:pt>
                <c:pt idx="1975">
                  <c:v>53051</c:v>
                </c:pt>
                <c:pt idx="1976">
                  <c:v>53058</c:v>
                </c:pt>
                <c:pt idx="1977">
                  <c:v>53065</c:v>
                </c:pt>
                <c:pt idx="1978">
                  <c:v>53072</c:v>
                </c:pt>
                <c:pt idx="1979">
                  <c:v>53079</c:v>
                </c:pt>
                <c:pt idx="1980">
                  <c:v>53086</c:v>
                </c:pt>
                <c:pt idx="1981">
                  <c:v>53093</c:v>
                </c:pt>
                <c:pt idx="1982">
                  <c:v>53100</c:v>
                </c:pt>
                <c:pt idx="1983">
                  <c:v>53107</c:v>
                </c:pt>
                <c:pt idx="1984">
                  <c:v>53114</c:v>
                </c:pt>
                <c:pt idx="1985">
                  <c:v>53121</c:v>
                </c:pt>
                <c:pt idx="1986">
                  <c:v>53128</c:v>
                </c:pt>
                <c:pt idx="1987">
                  <c:v>53135</c:v>
                </c:pt>
                <c:pt idx="1988">
                  <c:v>53142</c:v>
                </c:pt>
                <c:pt idx="1989">
                  <c:v>53149</c:v>
                </c:pt>
                <c:pt idx="1990">
                  <c:v>53156</c:v>
                </c:pt>
                <c:pt idx="1991">
                  <c:v>53163</c:v>
                </c:pt>
                <c:pt idx="1992">
                  <c:v>53170</c:v>
                </c:pt>
                <c:pt idx="1993">
                  <c:v>53177</c:v>
                </c:pt>
                <c:pt idx="1994">
                  <c:v>53184</c:v>
                </c:pt>
                <c:pt idx="1995">
                  <c:v>53191</c:v>
                </c:pt>
                <c:pt idx="1996">
                  <c:v>53198</c:v>
                </c:pt>
                <c:pt idx="1997">
                  <c:v>53205</c:v>
                </c:pt>
                <c:pt idx="1998">
                  <c:v>53212</c:v>
                </c:pt>
                <c:pt idx="1999">
                  <c:v>53219</c:v>
                </c:pt>
                <c:pt idx="2000">
                  <c:v>53226</c:v>
                </c:pt>
                <c:pt idx="2001">
                  <c:v>53233</c:v>
                </c:pt>
                <c:pt idx="2002">
                  <c:v>53240</c:v>
                </c:pt>
                <c:pt idx="2003">
                  <c:v>53247</c:v>
                </c:pt>
                <c:pt idx="2004">
                  <c:v>53254</c:v>
                </c:pt>
                <c:pt idx="2005">
                  <c:v>53261</c:v>
                </c:pt>
                <c:pt idx="2006">
                  <c:v>53268</c:v>
                </c:pt>
                <c:pt idx="2007">
                  <c:v>53275</c:v>
                </c:pt>
                <c:pt idx="2008">
                  <c:v>53282</c:v>
                </c:pt>
                <c:pt idx="2009">
                  <c:v>53289</c:v>
                </c:pt>
                <c:pt idx="2010">
                  <c:v>53296</c:v>
                </c:pt>
                <c:pt idx="2011">
                  <c:v>53303</c:v>
                </c:pt>
                <c:pt idx="2012">
                  <c:v>53310</c:v>
                </c:pt>
                <c:pt idx="2013">
                  <c:v>53317</c:v>
                </c:pt>
                <c:pt idx="2014">
                  <c:v>53325</c:v>
                </c:pt>
                <c:pt idx="2015">
                  <c:v>53332</c:v>
                </c:pt>
                <c:pt idx="2016">
                  <c:v>53339</c:v>
                </c:pt>
                <c:pt idx="2017">
                  <c:v>53346</c:v>
                </c:pt>
                <c:pt idx="2018">
                  <c:v>53353</c:v>
                </c:pt>
                <c:pt idx="2019">
                  <c:v>53360</c:v>
                </c:pt>
                <c:pt idx="2020">
                  <c:v>53367</c:v>
                </c:pt>
                <c:pt idx="2021">
                  <c:v>53374</c:v>
                </c:pt>
                <c:pt idx="2022">
                  <c:v>53381</c:v>
                </c:pt>
                <c:pt idx="2023">
                  <c:v>53388</c:v>
                </c:pt>
                <c:pt idx="2024">
                  <c:v>53395</c:v>
                </c:pt>
                <c:pt idx="2025">
                  <c:v>53402</c:v>
                </c:pt>
                <c:pt idx="2026">
                  <c:v>53413</c:v>
                </c:pt>
                <c:pt idx="2027">
                  <c:v>53416</c:v>
                </c:pt>
                <c:pt idx="2028">
                  <c:v>53423</c:v>
                </c:pt>
                <c:pt idx="2029">
                  <c:v>53430</c:v>
                </c:pt>
                <c:pt idx="2030">
                  <c:v>53437</c:v>
                </c:pt>
                <c:pt idx="2031">
                  <c:v>53444</c:v>
                </c:pt>
                <c:pt idx="2032">
                  <c:v>53451</c:v>
                </c:pt>
                <c:pt idx="2033">
                  <c:v>53458</c:v>
                </c:pt>
                <c:pt idx="2034">
                  <c:v>53465</c:v>
                </c:pt>
                <c:pt idx="2035">
                  <c:v>53472</c:v>
                </c:pt>
                <c:pt idx="2036">
                  <c:v>53479</c:v>
                </c:pt>
                <c:pt idx="2037">
                  <c:v>53486</c:v>
                </c:pt>
                <c:pt idx="2038">
                  <c:v>53493</c:v>
                </c:pt>
                <c:pt idx="2039">
                  <c:v>53500</c:v>
                </c:pt>
                <c:pt idx="2040">
                  <c:v>53507</c:v>
                </c:pt>
                <c:pt idx="2041">
                  <c:v>53514</c:v>
                </c:pt>
                <c:pt idx="2042">
                  <c:v>53521</c:v>
                </c:pt>
                <c:pt idx="2043">
                  <c:v>53528</c:v>
                </c:pt>
                <c:pt idx="2044">
                  <c:v>53535</c:v>
                </c:pt>
                <c:pt idx="2045">
                  <c:v>53542</c:v>
                </c:pt>
                <c:pt idx="2046">
                  <c:v>53549</c:v>
                </c:pt>
                <c:pt idx="2047">
                  <c:v>53556</c:v>
                </c:pt>
                <c:pt idx="2048">
                  <c:v>53563</c:v>
                </c:pt>
                <c:pt idx="2049">
                  <c:v>53570</c:v>
                </c:pt>
                <c:pt idx="2050">
                  <c:v>53577</c:v>
                </c:pt>
                <c:pt idx="2051">
                  <c:v>53584</c:v>
                </c:pt>
                <c:pt idx="2052">
                  <c:v>53591</c:v>
                </c:pt>
                <c:pt idx="2053">
                  <c:v>53598</c:v>
                </c:pt>
                <c:pt idx="2054">
                  <c:v>53605</c:v>
                </c:pt>
                <c:pt idx="2055">
                  <c:v>53612</c:v>
                </c:pt>
                <c:pt idx="2056">
                  <c:v>53619</c:v>
                </c:pt>
                <c:pt idx="2057">
                  <c:v>53626</c:v>
                </c:pt>
                <c:pt idx="2058">
                  <c:v>53633</c:v>
                </c:pt>
                <c:pt idx="2059">
                  <c:v>53640</c:v>
                </c:pt>
                <c:pt idx="2060">
                  <c:v>53647</c:v>
                </c:pt>
                <c:pt idx="2061">
                  <c:v>53654</c:v>
                </c:pt>
                <c:pt idx="2062">
                  <c:v>53661</c:v>
                </c:pt>
                <c:pt idx="2063">
                  <c:v>53668</c:v>
                </c:pt>
                <c:pt idx="2064">
                  <c:v>53675</c:v>
                </c:pt>
                <c:pt idx="2065">
                  <c:v>53682</c:v>
                </c:pt>
                <c:pt idx="2066">
                  <c:v>53692</c:v>
                </c:pt>
                <c:pt idx="2067">
                  <c:v>53699</c:v>
                </c:pt>
                <c:pt idx="2068">
                  <c:v>53706</c:v>
                </c:pt>
                <c:pt idx="2069">
                  <c:v>53713</c:v>
                </c:pt>
                <c:pt idx="2070">
                  <c:v>53720</c:v>
                </c:pt>
                <c:pt idx="2071">
                  <c:v>53727</c:v>
                </c:pt>
                <c:pt idx="2072">
                  <c:v>53734</c:v>
                </c:pt>
                <c:pt idx="2073">
                  <c:v>53741</c:v>
                </c:pt>
                <c:pt idx="2074">
                  <c:v>53748</c:v>
                </c:pt>
                <c:pt idx="2075">
                  <c:v>53755</c:v>
                </c:pt>
                <c:pt idx="2076">
                  <c:v>53762</c:v>
                </c:pt>
                <c:pt idx="2077">
                  <c:v>53769</c:v>
                </c:pt>
                <c:pt idx="2078">
                  <c:v>53776</c:v>
                </c:pt>
                <c:pt idx="2079">
                  <c:v>53783</c:v>
                </c:pt>
                <c:pt idx="2080">
                  <c:v>53790</c:v>
                </c:pt>
                <c:pt idx="2081">
                  <c:v>53799</c:v>
                </c:pt>
                <c:pt idx="2082">
                  <c:v>53804</c:v>
                </c:pt>
                <c:pt idx="2083">
                  <c:v>53811</c:v>
                </c:pt>
                <c:pt idx="2084">
                  <c:v>53818</c:v>
                </c:pt>
                <c:pt idx="2085">
                  <c:v>53825</c:v>
                </c:pt>
                <c:pt idx="2086">
                  <c:v>53832</c:v>
                </c:pt>
                <c:pt idx="2087">
                  <c:v>53839</c:v>
                </c:pt>
                <c:pt idx="2088">
                  <c:v>53846</c:v>
                </c:pt>
                <c:pt idx="2089">
                  <c:v>53853</c:v>
                </c:pt>
                <c:pt idx="2090">
                  <c:v>53860</c:v>
                </c:pt>
                <c:pt idx="2091">
                  <c:v>53867</c:v>
                </c:pt>
                <c:pt idx="2092">
                  <c:v>53874</c:v>
                </c:pt>
                <c:pt idx="2093">
                  <c:v>53881</c:v>
                </c:pt>
                <c:pt idx="2094">
                  <c:v>53888</c:v>
                </c:pt>
                <c:pt idx="2095">
                  <c:v>53895</c:v>
                </c:pt>
                <c:pt idx="2096">
                  <c:v>53902</c:v>
                </c:pt>
                <c:pt idx="2097">
                  <c:v>53909</c:v>
                </c:pt>
                <c:pt idx="2098">
                  <c:v>53916</c:v>
                </c:pt>
                <c:pt idx="2099">
                  <c:v>53923</c:v>
                </c:pt>
                <c:pt idx="2100">
                  <c:v>53930</c:v>
                </c:pt>
                <c:pt idx="2101">
                  <c:v>53937</c:v>
                </c:pt>
                <c:pt idx="2102">
                  <c:v>53944</c:v>
                </c:pt>
                <c:pt idx="2103">
                  <c:v>53951</c:v>
                </c:pt>
                <c:pt idx="2104">
                  <c:v>53958</c:v>
                </c:pt>
                <c:pt idx="2105">
                  <c:v>53965</c:v>
                </c:pt>
                <c:pt idx="2106">
                  <c:v>53972</c:v>
                </c:pt>
                <c:pt idx="2107">
                  <c:v>53979</c:v>
                </c:pt>
                <c:pt idx="2108">
                  <c:v>53986</c:v>
                </c:pt>
                <c:pt idx="2109">
                  <c:v>53993</c:v>
                </c:pt>
                <c:pt idx="2110">
                  <c:v>54000</c:v>
                </c:pt>
                <c:pt idx="2111">
                  <c:v>54007</c:v>
                </c:pt>
                <c:pt idx="2112">
                  <c:v>54014</c:v>
                </c:pt>
                <c:pt idx="2113">
                  <c:v>54021</c:v>
                </c:pt>
                <c:pt idx="2114">
                  <c:v>54028</c:v>
                </c:pt>
                <c:pt idx="2115">
                  <c:v>54035</c:v>
                </c:pt>
                <c:pt idx="2116">
                  <c:v>54042</c:v>
                </c:pt>
                <c:pt idx="2117">
                  <c:v>54049</c:v>
                </c:pt>
                <c:pt idx="2118">
                  <c:v>54057</c:v>
                </c:pt>
                <c:pt idx="2119">
                  <c:v>54064</c:v>
                </c:pt>
                <c:pt idx="2120">
                  <c:v>54071</c:v>
                </c:pt>
                <c:pt idx="2121">
                  <c:v>54078</c:v>
                </c:pt>
                <c:pt idx="2122">
                  <c:v>54085</c:v>
                </c:pt>
                <c:pt idx="2123">
                  <c:v>54092</c:v>
                </c:pt>
                <c:pt idx="2124">
                  <c:v>54099</c:v>
                </c:pt>
                <c:pt idx="2125">
                  <c:v>54106</c:v>
                </c:pt>
                <c:pt idx="2126">
                  <c:v>54113</c:v>
                </c:pt>
                <c:pt idx="2127">
                  <c:v>54120</c:v>
                </c:pt>
                <c:pt idx="2128">
                  <c:v>54127</c:v>
                </c:pt>
                <c:pt idx="2129">
                  <c:v>54134</c:v>
                </c:pt>
                <c:pt idx="2130">
                  <c:v>54141</c:v>
                </c:pt>
                <c:pt idx="2131">
                  <c:v>54148</c:v>
                </c:pt>
                <c:pt idx="2132">
                  <c:v>54157</c:v>
                </c:pt>
                <c:pt idx="2133">
                  <c:v>54164</c:v>
                </c:pt>
                <c:pt idx="2134">
                  <c:v>54171</c:v>
                </c:pt>
                <c:pt idx="2135">
                  <c:v>54178</c:v>
                </c:pt>
                <c:pt idx="2136">
                  <c:v>54185</c:v>
                </c:pt>
                <c:pt idx="2137">
                  <c:v>54192</c:v>
                </c:pt>
                <c:pt idx="2138">
                  <c:v>54199</c:v>
                </c:pt>
                <c:pt idx="2139">
                  <c:v>54206</c:v>
                </c:pt>
                <c:pt idx="2140">
                  <c:v>54213</c:v>
                </c:pt>
                <c:pt idx="2141">
                  <c:v>54220</c:v>
                </c:pt>
                <c:pt idx="2142">
                  <c:v>54227</c:v>
                </c:pt>
                <c:pt idx="2143">
                  <c:v>54234</c:v>
                </c:pt>
                <c:pt idx="2144">
                  <c:v>54241</c:v>
                </c:pt>
                <c:pt idx="2145">
                  <c:v>54248</c:v>
                </c:pt>
                <c:pt idx="2146">
                  <c:v>54255</c:v>
                </c:pt>
                <c:pt idx="2147">
                  <c:v>54262</c:v>
                </c:pt>
                <c:pt idx="2148">
                  <c:v>54269</c:v>
                </c:pt>
                <c:pt idx="2149">
                  <c:v>54276</c:v>
                </c:pt>
                <c:pt idx="2150">
                  <c:v>54283</c:v>
                </c:pt>
                <c:pt idx="2151">
                  <c:v>54290</c:v>
                </c:pt>
                <c:pt idx="2152">
                  <c:v>54297</c:v>
                </c:pt>
                <c:pt idx="2153">
                  <c:v>54304</c:v>
                </c:pt>
                <c:pt idx="2154">
                  <c:v>54311</c:v>
                </c:pt>
                <c:pt idx="2155">
                  <c:v>54318</c:v>
                </c:pt>
                <c:pt idx="2156">
                  <c:v>54325</c:v>
                </c:pt>
                <c:pt idx="2157">
                  <c:v>54332</c:v>
                </c:pt>
                <c:pt idx="2158">
                  <c:v>54339</c:v>
                </c:pt>
                <c:pt idx="2159">
                  <c:v>54346</c:v>
                </c:pt>
                <c:pt idx="2160">
                  <c:v>54353</c:v>
                </c:pt>
                <c:pt idx="2161">
                  <c:v>54360</c:v>
                </c:pt>
                <c:pt idx="2162">
                  <c:v>54367</c:v>
                </c:pt>
                <c:pt idx="2163">
                  <c:v>54374</c:v>
                </c:pt>
                <c:pt idx="2164">
                  <c:v>54381</c:v>
                </c:pt>
                <c:pt idx="2165">
                  <c:v>54388</c:v>
                </c:pt>
                <c:pt idx="2166">
                  <c:v>54395</c:v>
                </c:pt>
                <c:pt idx="2167">
                  <c:v>54402</c:v>
                </c:pt>
                <c:pt idx="2168">
                  <c:v>54409</c:v>
                </c:pt>
                <c:pt idx="2169">
                  <c:v>54416</c:v>
                </c:pt>
                <c:pt idx="2170">
                  <c:v>54423</c:v>
                </c:pt>
                <c:pt idx="2171">
                  <c:v>54430</c:v>
                </c:pt>
                <c:pt idx="2172">
                  <c:v>54437</c:v>
                </c:pt>
                <c:pt idx="2173">
                  <c:v>54444</c:v>
                </c:pt>
                <c:pt idx="2174">
                  <c:v>54451</c:v>
                </c:pt>
                <c:pt idx="2175">
                  <c:v>54458</c:v>
                </c:pt>
                <c:pt idx="2176">
                  <c:v>54465</c:v>
                </c:pt>
                <c:pt idx="2177">
                  <c:v>54472</c:v>
                </c:pt>
                <c:pt idx="2178">
                  <c:v>54479</c:v>
                </c:pt>
                <c:pt idx="2179">
                  <c:v>54486</c:v>
                </c:pt>
                <c:pt idx="2180">
                  <c:v>54493</c:v>
                </c:pt>
                <c:pt idx="2181">
                  <c:v>54500</c:v>
                </c:pt>
                <c:pt idx="2182">
                  <c:v>54507</c:v>
                </c:pt>
                <c:pt idx="2183">
                  <c:v>54514</c:v>
                </c:pt>
                <c:pt idx="2184">
                  <c:v>54521</c:v>
                </c:pt>
                <c:pt idx="2185">
                  <c:v>54528</c:v>
                </c:pt>
                <c:pt idx="2186">
                  <c:v>54535</c:v>
                </c:pt>
                <c:pt idx="2187">
                  <c:v>54542</c:v>
                </c:pt>
                <c:pt idx="2188">
                  <c:v>54549</c:v>
                </c:pt>
                <c:pt idx="2189">
                  <c:v>54556</c:v>
                </c:pt>
                <c:pt idx="2190">
                  <c:v>54563</c:v>
                </c:pt>
                <c:pt idx="2191">
                  <c:v>54570</c:v>
                </c:pt>
                <c:pt idx="2192">
                  <c:v>54577</c:v>
                </c:pt>
                <c:pt idx="2193">
                  <c:v>54584</c:v>
                </c:pt>
                <c:pt idx="2194">
                  <c:v>54591</c:v>
                </c:pt>
                <c:pt idx="2195">
                  <c:v>54598</c:v>
                </c:pt>
                <c:pt idx="2196">
                  <c:v>54605</c:v>
                </c:pt>
                <c:pt idx="2197">
                  <c:v>54612</c:v>
                </c:pt>
                <c:pt idx="2198">
                  <c:v>54619</c:v>
                </c:pt>
                <c:pt idx="2199">
                  <c:v>54626</c:v>
                </c:pt>
                <c:pt idx="2200">
                  <c:v>54633</c:v>
                </c:pt>
                <c:pt idx="2201">
                  <c:v>54640</c:v>
                </c:pt>
                <c:pt idx="2202">
                  <c:v>54647</c:v>
                </c:pt>
                <c:pt idx="2203">
                  <c:v>54654</c:v>
                </c:pt>
                <c:pt idx="2204">
                  <c:v>54661</c:v>
                </c:pt>
                <c:pt idx="2205">
                  <c:v>54668</c:v>
                </c:pt>
                <c:pt idx="2206">
                  <c:v>54675</c:v>
                </c:pt>
                <c:pt idx="2207">
                  <c:v>54682</c:v>
                </c:pt>
                <c:pt idx="2208">
                  <c:v>54689</c:v>
                </c:pt>
                <c:pt idx="2209">
                  <c:v>54696</c:v>
                </c:pt>
                <c:pt idx="2210">
                  <c:v>54703</c:v>
                </c:pt>
                <c:pt idx="2211">
                  <c:v>54710</c:v>
                </c:pt>
                <c:pt idx="2212">
                  <c:v>54717</c:v>
                </c:pt>
                <c:pt idx="2213">
                  <c:v>54724</c:v>
                </c:pt>
                <c:pt idx="2214">
                  <c:v>54731</c:v>
                </c:pt>
                <c:pt idx="2215">
                  <c:v>54738</c:v>
                </c:pt>
                <c:pt idx="2216">
                  <c:v>54745</c:v>
                </c:pt>
                <c:pt idx="2217">
                  <c:v>54752</c:v>
                </c:pt>
                <c:pt idx="2218">
                  <c:v>54759</c:v>
                </c:pt>
                <c:pt idx="2219">
                  <c:v>54766</c:v>
                </c:pt>
                <c:pt idx="2220">
                  <c:v>54773</c:v>
                </c:pt>
                <c:pt idx="2221">
                  <c:v>54780</c:v>
                </c:pt>
                <c:pt idx="2222">
                  <c:v>54787</c:v>
                </c:pt>
                <c:pt idx="2223">
                  <c:v>54794</c:v>
                </c:pt>
                <c:pt idx="2224">
                  <c:v>54801</c:v>
                </c:pt>
                <c:pt idx="2225">
                  <c:v>54808</c:v>
                </c:pt>
                <c:pt idx="2226">
                  <c:v>54815</c:v>
                </c:pt>
                <c:pt idx="2227">
                  <c:v>54822</c:v>
                </c:pt>
                <c:pt idx="2228">
                  <c:v>54829</c:v>
                </c:pt>
                <c:pt idx="2229">
                  <c:v>54836</c:v>
                </c:pt>
                <c:pt idx="2230">
                  <c:v>54843</c:v>
                </c:pt>
                <c:pt idx="2231">
                  <c:v>54850</c:v>
                </c:pt>
                <c:pt idx="2232">
                  <c:v>54857</c:v>
                </c:pt>
                <c:pt idx="2233">
                  <c:v>54864</c:v>
                </c:pt>
                <c:pt idx="2234">
                  <c:v>54871</c:v>
                </c:pt>
                <c:pt idx="2235">
                  <c:v>54878</c:v>
                </c:pt>
                <c:pt idx="2236">
                  <c:v>54885</c:v>
                </c:pt>
                <c:pt idx="2237">
                  <c:v>54892</c:v>
                </c:pt>
                <c:pt idx="2238">
                  <c:v>54899</c:v>
                </c:pt>
                <c:pt idx="2239">
                  <c:v>54906</c:v>
                </c:pt>
                <c:pt idx="2240">
                  <c:v>54913</c:v>
                </c:pt>
                <c:pt idx="2241">
                  <c:v>54920</c:v>
                </c:pt>
                <c:pt idx="2242">
                  <c:v>54927</c:v>
                </c:pt>
                <c:pt idx="2243">
                  <c:v>54934</c:v>
                </c:pt>
                <c:pt idx="2244">
                  <c:v>54941</c:v>
                </c:pt>
                <c:pt idx="2245">
                  <c:v>54948</c:v>
                </c:pt>
                <c:pt idx="2246">
                  <c:v>54955</c:v>
                </c:pt>
                <c:pt idx="2247">
                  <c:v>54962</c:v>
                </c:pt>
                <c:pt idx="2248">
                  <c:v>54969</c:v>
                </c:pt>
                <c:pt idx="2249">
                  <c:v>54976</c:v>
                </c:pt>
                <c:pt idx="2250">
                  <c:v>54983</c:v>
                </c:pt>
                <c:pt idx="2251">
                  <c:v>54990</c:v>
                </c:pt>
                <c:pt idx="2252">
                  <c:v>54997</c:v>
                </c:pt>
                <c:pt idx="2253">
                  <c:v>55004</c:v>
                </c:pt>
                <c:pt idx="2254">
                  <c:v>55011</c:v>
                </c:pt>
                <c:pt idx="2255">
                  <c:v>55018</c:v>
                </c:pt>
                <c:pt idx="2256">
                  <c:v>55025</c:v>
                </c:pt>
                <c:pt idx="2257">
                  <c:v>55032</c:v>
                </c:pt>
                <c:pt idx="2258">
                  <c:v>55039</c:v>
                </c:pt>
                <c:pt idx="2259">
                  <c:v>55046</c:v>
                </c:pt>
                <c:pt idx="2260">
                  <c:v>55053</c:v>
                </c:pt>
                <c:pt idx="2261">
                  <c:v>55060</c:v>
                </c:pt>
                <c:pt idx="2262">
                  <c:v>55067</c:v>
                </c:pt>
                <c:pt idx="2263">
                  <c:v>55074</c:v>
                </c:pt>
                <c:pt idx="2264">
                  <c:v>55081</c:v>
                </c:pt>
                <c:pt idx="2265">
                  <c:v>55088</c:v>
                </c:pt>
                <c:pt idx="2266">
                  <c:v>55095</c:v>
                </c:pt>
                <c:pt idx="2267">
                  <c:v>55102</c:v>
                </c:pt>
                <c:pt idx="2268">
                  <c:v>55109</c:v>
                </c:pt>
                <c:pt idx="2269">
                  <c:v>55116</c:v>
                </c:pt>
                <c:pt idx="2270">
                  <c:v>55123</c:v>
                </c:pt>
                <c:pt idx="2271">
                  <c:v>55130</c:v>
                </c:pt>
                <c:pt idx="2272">
                  <c:v>55137</c:v>
                </c:pt>
                <c:pt idx="2273">
                  <c:v>55144</c:v>
                </c:pt>
                <c:pt idx="2274">
                  <c:v>55151</c:v>
                </c:pt>
                <c:pt idx="2275">
                  <c:v>55158</c:v>
                </c:pt>
                <c:pt idx="2276">
                  <c:v>55165</c:v>
                </c:pt>
                <c:pt idx="2277">
                  <c:v>55172</c:v>
                </c:pt>
                <c:pt idx="2278">
                  <c:v>55179</c:v>
                </c:pt>
                <c:pt idx="2279">
                  <c:v>55186</c:v>
                </c:pt>
                <c:pt idx="2280">
                  <c:v>55193</c:v>
                </c:pt>
                <c:pt idx="2281">
                  <c:v>55200</c:v>
                </c:pt>
                <c:pt idx="2282">
                  <c:v>55207</c:v>
                </c:pt>
                <c:pt idx="2283">
                  <c:v>55214</c:v>
                </c:pt>
                <c:pt idx="2284">
                  <c:v>55221</c:v>
                </c:pt>
                <c:pt idx="2285">
                  <c:v>55228</c:v>
                </c:pt>
                <c:pt idx="2286">
                  <c:v>55235</c:v>
                </c:pt>
                <c:pt idx="2287">
                  <c:v>55242</c:v>
                </c:pt>
                <c:pt idx="2288">
                  <c:v>55249</c:v>
                </c:pt>
                <c:pt idx="2289">
                  <c:v>55256</c:v>
                </c:pt>
                <c:pt idx="2290">
                  <c:v>55263</c:v>
                </c:pt>
                <c:pt idx="2291">
                  <c:v>55270</c:v>
                </c:pt>
                <c:pt idx="2292">
                  <c:v>55277</c:v>
                </c:pt>
                <c:pt idx="2293">
                  <c:v>55284</c:v>
                </c:pt>
                <c:pt idx="2294">
                  <c:v>55291</c:v>
                </c:pt>
                <c:pt idx="2295">
                  <c:v>55298</c:v>
                </c:pt>
                <c:pt idx="2296">
                  <c:v>55305</c:v>
                </c:pt>
                <c:pt idx="2297">
                  <c:v>55312</c:v>
                </c:pt>
                <c:pt idx="2298">
                  <c:v>55319</c:v>
                </c:pt>
                <c:pt idx="2299">
                  <c:v>55326</c:v>
                </c:pt>
                <c:pt idx="2300">
                  <c:v>55333</c:v>
                </c:pt>
                <c:pt idx="2301">
                  <c:v>55340</c:v>
                </c:pt>
                <c:pt idx="2302">
                  <c:v>55347</c:v>
                </c:pt>
                <c:pt idx="2303">
                  <c:v>55354</c:v>
                </c:pt>
                <c:pt idx="2304">
                  <c:v>55361</c:v>
                </c:pt>
                <c:pt idx="2305">
                  <c:v>55368</c:v>
                </c:pt>
                <c:pt idx="2306">
                  <c:v>55375</c:v>
                </c:pt>
                <c:pt idx="2307">
                  <c:v>55382</c:v>
                </c:pt>
                <c:pt idx="2308">
                  <c:v>55389</c:v>
                </c:pt>
                <c:pt idx="2309">
                  <c:v>55396</c:v>
                </c:pt>
                <c:pt idx="2310">
                  <c:v>55403</c:v>
                </c:pt>
                <c:pt idx="2311">
                  <c:v>55410</c:v>
                </c:pt>
                <c:pt idx="2312">
                  <c:v>55417</c:v>
                </c:pt>
                <c:pt idx="2313">
                  <c:v>55424</c:v>
                </c:pt>
                <c:pt idx="2314">
                  <c:v>55431</c:v>
                </c:pt>
                <c:pt idx="2315">
                  <c:v>55438</c:v>
                </c:pt>
                <c:pt idx="2316">
                  <c:v>55445</c:v>
                </c:pt>
                <c:pt idx="2317">
                  <c:v>55452</c:v>
                </c:pt>
                <c:pt idx="2318">
                  <c:v>55459</c:v>
                </c:pt>
                <c:pt idx="2319">
                  <c:v>55466</c:v>
                </c:pt>
                <c:pt idx="2320">
                  <c:v>55473</c:v>
                </c:pt>
                <c:pt idx="2321">
                  <c:v>55480</c:v>
                </c:pt>
                <c:pt idx="2322">
                  <c:v>55487</c:v>
                </c:pt>
                <c:pt idx="2323">
                  <c:v>55494</c:v>
                </c:pt>
                <c:pt idx="2324">
                  <c:v>55501</c:v>
                </c:pt>
                <c:pt idx="2325">
                  <c:v>55508</c:v>
                </c:pt>
                <c:pt idx="2326">
                  <c:v>55516</c:v>
                </c:pt>
                <c:pt idx="2327">
                  <c:v>55523</c:v>
                </c:pt>
                <c:pt idx="2328">
                  <c:v>55530</c:v>
                </c:pt>
                <c:pt idx="2329">
                  <c:v>55537</c:v>
                </c:pt>
                <c:pt idx="2330">
                  <c:v>55544</c:v>
                </c:pt>
                <c:pt idx="2331">
                  <c:v>55551</c:v>
                </c:pt>
                <c:pt idx="2332">
                  <c:v>55558</c:v>
                </c:pt>
                <c:pt idx="2333">
                  <c:v>55565</c:v>
                </c:pt>
                <c:pt idx="2334">
                  <c:v>55572</c:v>
                </c:pt>
                <c:pt idx="2335">
                  <c:v>55579</c:v>
                </c:pt>
                <c:pt idx="2336">
                  <c:v>55586</c:v>
                </c:pt>
                <c:pt idx="2337">
                  <c:v>55593</c:v>
                </c:pt>
                <c:pt idx="2338">
                  <c:v>55600</c:v>
                </c:pt>
                <c:pt idx="2339">
                  <c:v>55607</c:v>
                </c:pt>
                <c:pt idx="2340">
                  <c:v>55614</c:v>
                </c:pt>
                <c:pt idx="2341">
                  <c:v>55621</c:v>
                </c:pt>
                <c:pt idx="2342">
                  <c:v>55632</c:v>
                </c:pt>
                <c:pt idx="2343">
                  <c:v>55635</c:v>
                </c:pt>
                <c:pt idx="2344">
                  <c:v>55645</c:v>
                </c:pt>
                <c:pt idx="2345">
                  <c:v>55652</c:v>
                </c:pt>
                <c:pt idx="2346">
                  <c:v>55659</c:v>
                </c:pt>
                <c:pt idx="2347">
                  <c:v>55666</c:v>
                </c:pt>
                <c:pt idx="2348">
                  <c:v>55673</c:v>
                </c:pt>
                <c:pt idx="2349">
                  <c:v>55680</c:v>
                </c:pt>
                <c:pt idx="2350">
                  <c:v>55687</c:v>
                </c:pt>
                <c:pt idx="2351">
                  <c:v>55694</c:v>
                </c:pt>
                <c:pt idx="2352">
                  <c:v>55701</c:v>
                </c:pt>
                <c:pt idx="2353">
                  <c:v>55708</c:v>
                </c:pt>
                <c:pt idx="2354">
                  <c:v>55715</c:v>
                </c:pt>
                <c:pt idx="2355">
                  <c:v>55722</c:v>
                </c:pt>
                <c:pt idx="2356">
                  <c:v>55729</c:v>
                </c:pt>
                <c:pt idx="2357">
                  <c:v>55736</c:v>
                </c:pt>
                <c:pt idx="2358">
                  <c:v>55743</c:v>
                </c:pt>
                <c:pt idx="2359">
                  <c:v>55750</c:v>
                </c:pt>
                <c:pt idx="2360">
                  <c:v>55757</c:v>
                </c:pt>
                <c:pt idx="2361">
                  <c:v>55764</c:v>
                </c:pt>
                <c:pt idx="2362">
                  <c:v>55771</c:v>
                </c:pt>
                <c:pt idx="2363">
                  <c:v>55778</c:v>
                </c:pt>
                <c:pt idx="2364">
                  <c:v>55785</c:v>
                </c:pt>
                <c:pt idx="2365">
                  <c:v>55792</c:v>
                </c:pt>
                <c:pt idx="2366">
                  <c:v>55799</c:v>
                </c:pt>
                <c:pt idx="2367">
                  <c:v>55806</c:v>
                </c:pt>
                <c:pt idx="2368">
                  <c:v>55813</c:v>
                </c:pt>
                <c:pt idx="2369">
                  <c:v>55820</c:v>
                </c:pt>
                <c:pt idx="2370">
                  <c:v>55827</c:v>
                </c:pt>
                <c:pt idx="2371">
                  <c:v>55834</c:v>
                </c:pt>
                <c:pt idx="2372">
                  <c:v>55841</c:v>
                </c:pt>
                <c:pt idx="2373">
                  <c:v>55848</c:v>
                </c:pt>
                <c:pt idx="2374">
                  <c:v>55855</c:v>
                </c:pt>
                <c:pt idx="2375">
                  <c:v>55862</c:v>
                </c:pt>
                <c:pt idx="2376">
                  <c:v>55869</c:v>
                </c:pt>
                <c:pt idx="2377">
                  <c:v>55876</c:v>
                </c:pt>
                <c:pt idx="2378">
                  <c:v>55884</c:v>
                </c:pt>
                <c:pt idx="2379">
                  <c:v>55891</c:v>
                </c:pt>
                <c:pt idx="2380">
                  <c:v>55898</c:v>
                </c:pt>
                <c:pt idx="2381">
                  <c:v>55905</c:v>
                </c:pt>
                <c:pt idx="2382">
                  <c:v>55912</c:v>
                </c:pt>
                <c:pt idx="2383">
                  <c:v>55919</c:v>
                </c:pt>
                <c:pt idx="2384">
                  <c:v>55926</c:v>
                </c:pt>
                <c:pt idx="2385">
                  <c:v>55933</c:v>
                </c:pt>
                <c:pt idx="2386">
                  <c:v>55940</c:v>
                </c:pt>
                <c:pt idx="2387">
                  <c:v>55947</c:v>
                </c:pt>
                <c:pt idx="2388">
                  <c:v>55954</c:v>
                </c:pt>
                <c:pt idx="2389">
                  <c:v>55961</c:v>
                </c:pt>
                <c:pt idx="2390">
                  <c:v>55968</c:v>
                </c:pt>
                <c:pt idx="2391">
                  <c:v>55975</c:v>
                </c:pt>
                <c:pt idx="2392">
                  <c:v>55984</c:v>
                </c:pt>
                <c:pt idx="2393">
                  <c:v>55991</c:v>
                </c:pt>
                <c:pt idx="2394">
                  <c:v>55998</c:v>
                </c:pt>
                <c:pt idx="2395">
                  <c:v>56006</c:v>
                </c:pt>
                <c:pt idx="2396">
                  <c:v>56012</c:v>
                </c:pt>
                <c:pt idx="2397">
                  <c:v>56019</c:v>
                </c:pt>
                <c:pt idx="2398">
                  <c:v>56026</c:v>
                </c:pt>
                <c:pt idx="2399">
                  <c:v>56033</c:v>
                </c:pt>
                <c:pt idx="2400">
                  <c:v>56040</c:v>
                </c:pt>
                <c:pt idx="2401">
                  <c:v>56047</c:v>
                </c:pt>
                <c:pt idx="2402">
                  <c:v>56054</c:v>
                </c:pt>
                <c:pt idx="2403">
                  <c:v>56061</c:v>
                </c:pt>
                <c:pt idx="2404">
                  <c:v>56068</c:v>
                </c:pt>
                <c:pt idx="2405">
                  <c:v>56075</c:v>
                </c:pt>
                <c:pt idx="2406">
                  <c:v>56082</c:v>
                </c:pt>
                <c:pt idx="2407">
                  <c:v>56089</c:v>
                </c:pt>
                <c:pt idx="2408">
                  <c:v>56096</c:v>
                </c:pt>
                <c:pt idx="2409">
                  <c:v>56103</c:v>
                </c:pt>
                <c:pt idx="2410">
                  <c:v>56110</c:v>
                </c:pt>
                <c:pt idx="2411">
                  <c:v>56117</c:v>
                </c:pt>
                <c:pt idx="2412">
                  <c:v>56124</c:v>
                </c:pt>
                <c:pt idx="2413">
                  <c:v>56131</c:v>
                </c:pt>
                <c:pt idx="2414">
                  <c:v>56138</c:v>
                </c:pt>
                <c:pt idx="2415">
                  <c:v>56145</c:v>
                </c:pt>
                <c:pt idx="2416">
                  <c:v>56152</c:v>
                </c:pt>
                <c:pt idx="2417">
                  <c:v>56159</c:v>
                </c:pt>
                <c:pt idx="2418">
                  <c:v>56166</c:v>
                </c:pt>
                <c:pt idx="2419">
                  <c:v>56173</c:v>
                </c:pt>
                <c:pt idx="2420">
                  <c:v>56180</c:v>
                </c:pt>
                <c:pt idx="2421">
                  <c:v>56187</c:v>
                </c:pt>
                <c:pt idx="2422">
                  <c:v>56194</c:v>
                </c:pt>
                <c:pt idx="2423">
                  <c:v>56201</c:v>
                </c:pt>
                <c:pt idx="2424">
                  <c:v>56208</c:v>
                </c:pt>
                <c:pt idx="2425">
                  <c:v>56215</c:v>
                </c:pt>
                <c:pt idx="2426">
                  <c:v>56222</c:v>
                </c:pt>
                <c:pt idx="2427">
                  <c:v>56229</c:v>
                </c:pt>
                <c:pt idx="2428">
                  <c:v>56236</c:v>
                </c:pt>
                <c:pt idx="2429">
                  <c:v>56247</c:v>
                </c:pt>
                <c:pt idx="2430">
                  <c:v>56251</c:v>
                </c:pt>
                <c:pt idx="2431">
                  <c:v>56257</c:v>
                </c:pt>
                <c:pt idx="2432">
                  <c:v>56264</c:v>
                </c:pt>
                <c:pt idx="2433">
                  <c:v>56271</c:v>
                </c:pt>
                <c:pt idx="2434">
                  <c:v>56278</c:v>
                </c:pt>
                <c:pt idx="2435">
                  <c:v>56285</c:v>
                </c:pt>
                <c:pt idx="2436">
                  <c:v>56292</c:v>
                </c:pt>
                <c:pt idx="2437">
                  <c:v>56299</c:v>
                </c:pt>
                <c:pt idx="2438">
                  <c:v>56306</c:v>
                </c:pt>
                <c:pt idx="2439">
                  <c:v>56313</c:v>
                </c:pt>
                <c:pt idx="2440">
                  <c:v>56320</c:v>
                </c:pt>
                <c:pt idx="2441">
                  <c:v>56327</c:v>
                </c:pt>
                <c:pt idx="2442">
                  <c:v>56334</c:v>
                </c:pt>
                <c:pt idx="2443">
                  <c:v>56341</c:v>
                </c:pt>
                <c:pt idx="2444">
                  <c:v>56348</c:v>
                </c:pt>
                <c:pt idx="2445">
                  <c:v>56355</c:v>
                </c:pt>
                <c:pt idx="2446">
                  <c:v>56362</c:v>
                </c:pt>
                <c:pt idx="2447">
                  <c:v>56369</c:v>
                </c:pt>
                <c:pt idx="2448">
                  <c:v>56376</c:v>
                </c:pt>
                <c:pt idx="2449">
                  <c:v>56383</c:v>
                </c:pt>
                <c:pt idx="2450">
                  <c:v>56390</c:v>
                </c:pt>
                <c:pt idx="2451">
                  <c:v>56397</c:v>
                </c:pt>
                <c:pt idx="2452">
                  <c:v>56404</c:v>
                </c:pt>
                <c:pt idx="2453">
                  <c:v>56411</c:v>
                </c:pt>
                <c:pt idx="2454">
                  <c:v>56418</c:v>
                </c:pt>
                <c:pt idx="2455">
                  <c:v>56425</c:v>
                </c:pt>
                <c:pt idx="2456">
                  <c:v>56432</c:v>
                </c:pt>
                <c:pt idx="2457">
                  <c:v>56439</c:v>
                </c:pt>
                <c:pt idx="2458">
                  <c:v>56446</c:v>
                </c:pt>
                <c:pt idx="2459">
                  <c:v>56453</c:v>
                </c:pt>
                <c:pt idx="2460">
                  <c:v>56460</c:v>
                </c:pt>
                <c:pt idx="2461">
                  <c:v>56467</c:v>
                </c:pt>
                <c:pt idx="2462">
                  <c:v>56474</c:v>
                </c:pt>
                <c:pt idx="2463">
                  <c:v>56481</c:v>
                </c:pt>
                <c:pt idx="2464">
                  <c:v>56488</c:v>
                </c:pt>
                <c:pt idx="2465">
                  <c:v>56495</c:v>
                </c:pt>
                <c:pt idx="2466">
                  <c:v>56502</c:v>
                </c:pt>
                <c:pt idx="2467">
                  <c:v>56509</c:v>
                </c:pt>
                <c:pt idx="2468">
                  <c:v>56516</c:v>
                </c:pt>
                <c:pt idx="2469">
                  <c:v>56523</c:v>
                </c:pt>
                <c:pt idx="2470">
                  <c:v>56530</c:v>
                </c:pt>
                <c:pt idx="2471">
                  <c:v>56537</c:v>
                </c:pt>
                <c:pt idx="2472">
                  <c:v>56544</c:v>
                </c:pt>
                <c:pt idx="2473">
                  <c:v>56551</c:v>
                </c:pt>
                <c:pt idx="2474">
                  <c:v>56558</c:v>
                </c:pt>
                <c:pt idx="2475">
                  <c:v>56565</c:v>
                </c:pt>
                <c:pt idx="2476">
                  <c:v>56572</c:v>
                </c:pt>
                <c:pt idx="2477">
                  <c:v>56579</c:v>
                </c:pt>
                <c:pt idx="2478">
                  <c:v>56586</c:v>
                </c:pt>
                <c:pt idx="2479">
                  <c:v>56593</c:v>
                </c:pt>
                <c:pt idx="2480">
                  <c:v>56600</c:v>
                </c:pt>
                <c:pt idx="2481">
                  <c:v>56607</c:v>
                </c:pt>
                <c:pt idx="2482">
                  <c:v>56614</c:v>
                </c:pt>
                <c:pt idx="2483">
                  <c:v>56621</c:v>
                </c:pt>
                <c:pt idx="2484">
                  <c:v>56628</c:v>
                </c:pt>
                <c:pt idx="2485">
                  <c:v>56635</c:v>
                </c:pt>
                <c:pt idx="2486">
                  <c:v>56642</c:v>
                </c:pt>
                <c:pt idx="2487">
                  <c:v>56649</c:v>
                </c:pt>
                <c:pt idx="2488">
                  <c:v>56656</c:v>
                </c:pt>
                <c:pt idx="2489">
                  <c:v>56663</c:v>
                </c:pt>
                <c:pt idx="2490">
                  <c:v>56670</c:v>
                </c:pt>
                <c:pt idx="2491">
                  <c:v>56677</c:v>
                </c:pt>
                <c:pt idx="2492">
                  <c:v>56684</c:v>
                </c:pt>
                <c:pt idx="2493">
                  <c:v>56691</c:v>
                </c:pt>
                <c:pt idx="2494">
                  <c:v>56698</c:v>
                </c:pt>
                <c:pt idx="2495">
                  <c:v>56705</c:v>
                </c:pt>
                <c:pt idx="2496">
                  <c:v>56712</c:v>
                </c:pt>
                <c:pt idx="2497">
                  <c:v>56719</c:v>
                </c:pt>
                <c:pt idx="2498">
                  <c:v>56726</c:v>
                </c:pt>
                <c:pt idx="2499">
                  <c:v>56733</c:v>
                </c:pt>
                <c:pt idx="2500">
                  <c:v>56740</c:v>
                </c:pt>
                <c:pt idx="2501">
                  <c:v>56747</c:v>
                </c:pt>
                <c:pt idx="2502">
                  <c:v>56754</c:v>
                </c:pt>
                <c:pt idx="2503">
                  <c:v>56761</c:v>
                </c:pt>
                <c:pt idx="2504">
                  <c:v>56768</c:v>
                </c:pt>
                <c:pt idx="2505">
                  <c:v>56775</c:v>
                </c:pt>
                <c:pt idx="2506">
                  <c:v>56782</c:v>
                </c:pt>
                <c:pt idx="2507">
                  <c:v>56789</c:v>
                </c:pt>
                <c:pt idx="2508">
                  <c:v>56796</c:v>
                </c:pt>
                <c:pt idx="2509">
                  <c:v>56803</c:v>
                </c:pt>
                <c:pt idx="2510">
                  <c:v>56810</c:v>
                </c:pt>
                <c:pt idx="2511">
                  <c:v>56817</c:v>
                </c:pt>
                <c:pt idx="2512">
                  <c:v>56824</c:v>
                </c:pt>
                <c:pt idx="2513">
                  <c:v>56831</c:v>
                </c:pt>
                <c:pt idx="2514">
                  <c:v>56838</c:v>
                </c:pt>
                <c:pt idx="2515">
                  <c:v>56845</c:v>
                </c:pt>
                <c:pt idx="2516">
                  <c:v>56852</c:v>
                </c:pt>
                <c:pt idx="2517">
                  <c:v>56859</c:v>
                </c:pt>
                <c:pt idx="2518">
                  <c:v>56866</c:v>
                </c:pt>
                <c:pt idx="2519">
                  <c:v>56873</c:v>
                </c:pt>
                <c:pt idx="2520">
                  <c:v>56880</c:v>
                </c:pt>
                <c:pt idx="2521">
                  <c:v>56887</c:v>
                </c:pt>
                <c:pt idx="2522">
                  <c:v>56894</c:v>
                </c:pt>
                <c:pt idx="2523">
                  <c:v>56901</c:v>
                </c:pt>
                <c:pt idx="2524">
                  <c:v>56908</c:v>
                </c:pt>
                <c:pt idx="2525">
                  <c:v>56915</c:v>
                </c:pt>
                <c:pt idx="2526">
                  <c:v>56922</c:v>
                </c:pt>
                <c:pt idx="2527">
                  <c:v>56929</c:v>
                </c:pt>
                <c:pt idx="2528">
                  <c:v>56936</c:v>
                </c:pt>
                <c:pt idx="2529">
                  <c:v>56943</c:v>
                </c:pt>
                <c:pt idx="2530">
                  <c:v>56950</c:v>
                </c:pt>
                <c:pt idx="2531">
                  <c:v>56957</c:v>
                </c:pt>
                <c:pt idx="2532">
                  <c:v>56964</c:v>
                </c:pt>
                <c:pt idx="2533">
                  <c:v>56971</c:v>
                </c:pt>
                <c:pt idx="2534">
                  <c:v>56978</c:v>
                </c:pt>
                <c:pt idx="2535">
                  <c:v>56985</c:v>
                </c:pt>
                <c:pt idx="2536">
                  <c:v>56992</c:v>
                </c:pt>
                <c:pt idx="2537">
                  <c:v>56999</c:v>
                </c:pt>
                <c:pt idx="2538">
                  <c:v>57006</c:v>
                </c:pt>
                <c:pt idx="2539">
                  <c:v>57013</c:v>
                </c:pt>
                <c:pt idx="2540">
                  <c:v>57020</c:v>
                </c:pt>
                <c:pt idx="2541">
                  <c:v>57027</c:v>
                </c:pt>
                <c:pt idx="2542">
                  <c:v>57034</c:v>
                </c:pt>
                <c:pt idx="2543">
                  <c:v>57041</c:v>
                </c:pt>
                <c:pt idx="2544">
                  <c:v>57048</c:v>
                </c:pt>
                <c:pt idx="2545">
                  <c:v>57055</c:v>
                </c:pt>
                <c:pt idx="2546">
                  <c:v>57062</c:v>
                </c:pt>
                <c:pt idx="2547">
                  <c:v>57069</c:v>
                </c:pt>
                <c:pt idx="2548">
                  <c:v>57076</c:v>
                </c:pt>
                <c:pt idx="2549">
                  <c:v>57083</c:v>
                </c:pt>
                <c:pt idx="2550">
                  <c:v>57090</c:v>
                </c:pt>
                <c:pt idx="2551">
                  <c:v>57097</c:v>
                </c:pt>
                <c:pt idx="2552">
                  <c:v>57104</c:v>
                </c:pt>
                <c:pt idx="2553">
                  <c:v>57111</c:v>
                </c:pt>
                <c:pt idx="2554">
                  <c:v>57118</c:v>
                </c:pt>
                <c:pt idx="2555">
                  <c:v>57125</c:v>
                </c:pt>
                <c:pt idx="2556">
                  <c:v>57132</c:v>
                </c:pt>
                <c:pt idx="2557">
                  <c:v>57139</c:v>
                </c:pt>
                <c:pt idx="2558">
                  <c:v>57146</c:v>
                </c:pt>
                <c:pt idx="2559">
                  <c:v>57153</c:v>
                </c:pt>
                <c:pt idx="2560">
                  <c:v>57160</c:v>
                </c:pt>
                <c:pt idx="2561">
                  <c:v>57167</c:v>
                </c:pt>
                <c:pt idx="2562">
                  <c:v>57174</c:v>
                </c:pt>
                <c:pt idx="2563">
                  <c:v>57181</c:v>
                </c:pt>
                <c:pt idx="2564">
                  <c:v>57188</c:v>
                </c:pt>
                <c:pt idx="2565">
                  <c:v>57195</c:v>
                </c:pt>
                <c:pt idx="2566">
                  <c:v>57202</c:v>
                </c:pt>
                <c:pt idx="2567">
                  <c:v>57209</c:v>
                </c:pt>
                <c:pt idx="2568">
                  <c:v>57216</c:v>
                </c:pt>
                <c:pt idx="2569">
                  <c:v>57223</c:v>
                </c:pt>
                <c:pt idx="2570">
                  <c:v>57230</c:v>
                </c:pt>
                <c:pt idx="2571">
                  <c:v>57237</c:v>
                </c:pt>
                <c:pt idx="2572">
                  <c:v>57244</c:v>
                </c:pt>
                <c:pt idx="2573">
                  <c:v>57251</c:v>
                </c:pt>
                <c:pt idx="2574">
                  <c:v>57258</c:v>
                </c:pt>
                <c:pt idx="2575">
                  <c:v>57265</c:v>
                </c:pt>
                <c:pt idx="2576">
                  <c:v>57272</c:v>
                </c:pt>
                <c:pt idx="2577">
                  <c:v>57279</c:v>
                </c:pt>
                <c:pt idx="2578">
                  <c:v>57286</c:v>
                </c:pt>
                <c:pt idx="2579">
                  <c:v>57293</c:v>
                </c:pt>
                <c:pt idx="2580">
                  <c:v>57300</c:v>
                </c:pt>
                <c:pt idx="2581">
                  <c:v>57307</c:v>
                </c:pt>
                <c:pt idx="2582">
                  <c:v>57314</c:v>
                </c:pt>
                <c:pt idx="2583">
                  <c:v>57321</c:v>
                </c:pt>
                <c:pt idx="2584">
                  <c:v>57328</c:v>
                </c:pt>
                <c:pt idx="2585">
                  <c:v>57335</c:v>
                </c:pt>
                <c:pt idx="2586">
                  <c:v>57343</c:v>
                </c:pt>
                <c:pt idx="2587">
                  <c:v>57350</c:v>
                </c:pt>
                <c:pt idx="2588">
                  <c:v>57357</c:v>
                </c:pt>
                <c:pt idx="2589">
                  <c:v>57364</c:v>
                </c:pt>
                <c:pt idx="2590">
                  <c:v>57371</c:v>
                </c:pt>
                <c:pt idx="2591">
                  <c:v>57378</c:v>
                </c:pt>
                <c:pt idx="2592">
                  <c:v>57385</c:v>
                </c:pt>
                <c:pt idx="2593">
                  <c:v>57392</c:v>
                </c:pt>
                <c:pt idx="2594">
                  <c:v>57399</c:v>
                </c:pt>
                <c:pt idx="2595">
                  <c:v>57406</c:v>
                </c:pt>
                <c:pt idx="2596">
                  <c:v>57413</c:v>
                </c:pt>
                <c:pt idx="2597">
                  <c:v>57420</c:v>
                </c:pt>
                <c:pt idx="2598">
                  <c:v>57427</c:v>
                </c:pt>
                <c:pt idx="2599">
                  <c:v>57434</c:v>
                </c:pt>
                <c:pt idx="2600">
                  <c:v>57441</c:v>
                </c:pt>
                <c:pt idx="2601">
                  <c:v>57448</c:v>
                </c:pt>
                <c:pt idx="2602">
                  <c:v>57459</c:v>
                </c:pt>
                <c:pt idx="2603">
                  <c:v>57462</c:v>
                </c:pt>
                <c:pt idx="2604">
                  <c:v>57469</c:v>
                </c:pt>
                <c:pt idx="2605">
                  <c:v>57476</c:v>
                </c:pt>
                <c:pt idx="2606">
                  <c:v>57483</c:v>
                </c:pt>
                <c:pt idx="2607">
                  <c:v>57490</c:v>
                </c:pt>
                <c:pt idx="2608">
                  <c:v>57497</c:v>
                </c:pt>
                <c:pt idx="2609">
                  <c:v>57504</c:v>
                </c:pt>
                <c:pt idx="2610">
                  <c:v>57511</c:v>
                </c:pt>
                <c:pt idx="2611">
                  <c:v>57518</c:v>
                </c:pt>
                <c:pt idx="2612">
                  <c:v>57525</c:v>
                </c:pt>
                <c:pt idx="2613">
                  <c:v>57532</c:v>
                </c:pt>
                <c:pt idx="2614">
                  <c:v>57539</c:v>
                </c:pt>
                <c:pt idx="2615">
                  <c:v>57546</c:v>
                </c:pt>
                <c:pt idx="2616">
                  <c:v>57553</c:v>
                </c:pt>
                <c:pt idx="2617">
                  <c:v>57560</c:v>
                </c:pt>
                <c:pt idx="2618">
                  <c:v>57567</c:v>
                </c:pt>
                <c:pt idx="2619">
                  <c:v>57574</c:v>
                </c:pt>
                <c:pt idx="2620">
                  <c:v>57581</c:v>
                </c:pt>
                <c:pt idx="2621">
                  <c:v>57588</c:v>
                </c:pt>
                <c:pt idx="2622">
                  <c:v>57595</c:v>
                </c:pt>
                <c:pt idx="2623">
                  <c:v>57602</c:v>
                </c:pt>
                <c:pt idx="2624">
                  <c:v>57609</c:v>
                </c:pt>
                <c:pt idx="2625">
                  <c:v>57616</c:v>
                </c:pt>
                <c:pt idx="2626">
                  <c:v>57623</c:v>
                </c:pt>
                <c:pt idx="2627">
                  <c:v>57630</c:v>
                </c:pt>
                <c:pt idx="2628">
                  <c:v>57637</c:v>
                </c:pt>
                <c:pt idx="2629">
                  <c:v>57644</c:v>
                </c:pt>
                <c:pt idx="2630">
                  <c:v>57651</c:v>
                </c:pt>
                <c:pt idx="2631">
                  <c:v>57658</c:v>
                </c:pt>
                <c:pt idx="2632">
                  <c:v>57665</c:v>
                </c:pt>
                <c:pt idx="2633">
                  <c:v>57672</c:v>
                </c:pt>
                <c:pt idx="2634">
                  <c:v>57679</c:v>
                </c:pt>
                <c:pt idx="2635">
                  <c:v>57686</c:v>
                </c:pt>
                <c:pt idx="2636">
                  <c:v>57693</c:v>
                </c:pt>
                <c:pt idx="2637">
                  <c:v>57700</c:v>
                </c:pt>
                <c:pt idx="2638">
                  <c:v>57710</c:v>
                </c:pt>
                <c:pt idx="2639">
                  <c:v>57717</c:v>
                </c:pt>
                <c:pt idx="2640">
                  <c:v>57724</c:v>
                </c:pt>
                <c:pt idx="2641">
                  <c:v>57731</c:v>
                </c:pt>
                <c:pt idx="2642">
                  <c:v>57738</c:v>
                </c:pt>
                <c:pt idx="2643">
                  <c:v>57745</c:v>
                </c:pt>
                <c:pt idx="2644">
                  <c:v>57752</c:v>
                </c:pt>
                <c:pt idx="2645">
                  <c:v>57759</c:v>
                </c:pt>
                <c:pt idx="2646">
                  <c:v>57766</c:v>
                </c:pt>
                <c:pt idx="2647">
                  <c:v>57773</c:v>
                </c:pt>
                <c:pt idx="2648">
                  <c:v>57780</c:v>
                </c:pt>
                <c:pt idx="2649">
                  <c:v>57787</c:v>
                </c:pt>
                <c:pt idx="2650">
                  <c:v>57794</c:v>
                </c:pt>
                <c:pt idx="2651">
                  <c:v>57801</c:v>
                </c:pt>
                <c:pt idx="2652">
                  <c:v>57808</c:v>
                </c:pt>
                <c:pt idx="2653">
                  <c:v>57817</c:v>
                </c:pt>
                <c:pt idx="2654">
                  <c:v>57822</c:v>
                </c:pt>
                <c:pt idx="2655">
                  <c:v>57829</c:v>
                </c:pt>
                <c:pt idx="2656">
                  <c:v>57836</c:v>
                </c:pt>
                <c:pt idx="2657">
                  <c:v>57843</c:v>
                </c:pt>
                <c:pt idx="2658">
                  <c:v>57850</c:v>
                </c:pt>
                <c:pt idx="2659">
                  <c:v>57857</c:v>
                </c:pt>
                <c:pt idx="2660">
                  <c:v>57864</c:v>
                </c:pt>
                <c:pt idx="2661">
                  <c:v>57871</c:v>
                </c:pt>
                <c:pt idx="2662">
                  <c:v>57878</c:v>
                </c:pt>
                <c:pt idx="2663">
                  <c:v>57885</c:v>
                </c:pt>
                <c:pt idx="2664">
                  <c:v>57892</c:v>
                </c:pt>
                <c:pt idx="2665">
                  <c:v>57899</c:v>
                </c:pt>
                <c:pt idx="2666">
                  <c:v>57906</c:v>
                </c:pt>
                <c:pt idx="2667">
                  <c:v>57913</c:v>
                </c:pt>
                <c:pt idx="2668">
                  <c:v>57920</c:v>
                </c:pt>
                <c:pt idx="2669">
                  <c:v>57927</c:v>
                </c:pt>
                <c:pt idx="2670">
                  <c:v>57934</c:v>
                </c:pt>
                <c:pt idx="2671">
                  <c:v>57941</c:v>
                </c:pt>
                <c:pt idx="2672">
                  <c:v>57948</c:v>
                </c:pt>
                <c:pt idx="2673">
                  <c:v>57955</c:v>
                </c:pt>
                <c:pt idx="2674">
                  <c:v>57962</c:v>
                </c:pt>
                <c:pt idx="2675">
                  <c:v>57969</c:v>
                </c:pt>
                <c:pt idx="2676">
                  <c:v>57976</c:v>
                </c:pt>
                <c:pt idx="2677">
                  <c:v>57983</c:v>
                </c:pt>
                <c:pt idx="2678">
                  <c:v>57990</c:v>
                </c:pt>
                <c:pt idx="2679">
                  <c:v>57997</c:v>
                </c:pt>
                <c:pt idx="2680">
                  <c:v>58004</c:v>
                </c:pt>
                <c:pt idx="2681">
                  <c:v>58011</c:v>
                </c:pt>
                <c:pt idx="2682">
                  <c:v>58018</c:v>
                </c:pt>
                <c:pt idx="2683">
                  <c:v>58025</c:v>
                </c:pt>
                <c:pt idx="2684">
                  <c:v>58032</c:v>
                </c:pt>
                <c:pt idx="2685">
                  <c:v>58039</c:v>
                </c:pt>
                <c:pt idx="2686">
                  <c:v>58046</c:v>
                </c:pt>
                <c:pt idx="2687">
                  <c:v>58053</c:v>
                </c:pt>
                <c:pt idx="2688">
                  <c:v>58060</c:v>
                </c:pt>
                <c:pt idx="2689">
                  <c:v>58067</c:v>
                </c:pt>
                <c:pt idx="2690">
                  <c:v>58075</c:v>
                </c:pt>
                <c:pt idx="2691">
                  <c:v>58082</c:v>
                </c:pt>
                <c:pt idx="2692">
                  <c:v>58089</c:v>
                </c:pt>
                <c:pt idx="2693">
                  <c:v>58096</c:v>
                </c:pt>
                <c:pt idx="2694">
                  <c:v>58103</c:v>
                </c:pt>
                <c:pt idx="2695">
                  <c:v>58110</c:v>
                </c:pt>
                <c:pt idx="2696">
                  <c:v>58117</c:v>
                </c:pt>
                <c:pt idx="2697">
                  <c:v>58124</c:v>
                </c:pt>
                <c:pt idx="2698">
                  <c:v>58131</c:v>
                </c:pt>
                <c:pt idx="2699">
                  <c:v>58138</c:v>
                </c:pt>
                <c:pt idx="2700">
                  <c:v>58145</c:v>
                </c:pt>
                <c:pt idx="2701">
                  <c:v>58152</c:v>
                </c:pt>
                <c:pt idx="2702">
                  <c:v>58159</c:v>
                </c:pt>
                <c:pt idx="2703">
                  <c:v>58168</c:v>
                </c:pt>
                <c:pt idx="2704">
                  <c:v>58175</c:v>
                </c:pt>
                <c:pt idx="2705">
                  <c:v>58182</c:v>
                </c:pt>
                <c:pt idx="2706">
                  <c:v>58189</c:v>
                </c:pt>
                <c:pt idx="2707">
                  <c:v>58197</c:v>
                </c:pt>
                <c:pt idx="2708">
                  <c:v>58203</c:v>
                </c:pt>
                <c:pt idx="2709">
                  <c:v>58210</c:v>
                </c:pt>
                <c:pt idx="2710">
                  <c:v>58217</c:v>
                </c:pt>
                <c:pt idx="2711">
                  <c:v>58224</c:v>
                </c:pt>
                <c:pt idx="2712">
                  <c:v>58231</c:v>
                </c:pt>
                <c:pt idx="2713">
                  <c:v>58238</c:v>
                </c:pt>
                <c:pt idx="2714">
                  <c:v>58245</c:v>
                </c:pt>
                <c:pt idx="2715">
                  <c:v>58252</c:v>
                </c:pt>
                <c:pt idx="2716">
                  <c:v>58259</c:v>
                </c:pt>
                <c:pt idx="2717">
                  <c:v>58266</c:v>
                </c:pt>
                <c:pt idx="2718">
                  <c:v>58273</c:v>
                </c:pt>
                <c:pt idx="2719">
                  <c:v>58280</c:v>
                </c:pt>
                <c:pt idx="2720">
                  <c:v>58287</c:v>
                </c:pt>
                <c:pt idx="2721">
                  <c:v>58294</c:v>
                </c:pt>
                <c:pt idx="2722">
                  <c:v>58301</c:v>
                </c:pt>
                <c:pt idx="2723">
                  <c:v>58308</c:v>
                </c:pt>
                <c:pt idx="2724">
                  <c:v>58315</c:v>
                </c:pt>
                <c:pt idx="2725">
                  <c:v>58322</c:v>
                </c:pt>
                <c:pt idx="2726">
                  <c:v>58329</c:v>
                </c:pt>
                <c:pt idx="2727">
                  <c:v>58336</c:v>
                </c:pt>
                <c:pt idx="2728">
                  <c:v>58343</c:v>
                </c:pt>
                <c:pt idx="2729">
                  <c:v>58350</c:v>
                </c:pt>
                <c:pt idx="2730">
                  <c:v>58357</c:v>
                </c:pt>
                <c:pt idx="2731">
                  <c:v>58364</c:v>
                </c:pt>
                <c:pt idx="2732">
                  <c:v>58371</c:v>
                </c:pt>
                <c:pt idx="2733">
                  <c:v>58378</c:v>
                </c:pt>
                <c:pt idx="2734">
                  <c:v>58385</c:v>
                </c:pt>
                <c:pt idx="2735">
                  <c:v>58392</c:v>
                </c:pt>
                <c:pt idx="2736">
                  <c:v>58399</c:v>
                </c:pt>
                <c:pt idx="2737">
                  <c:v>58406</c:v>
                </c:pt>
                <c:pt idx="2738">
                  <c:v>58413</c:v>
                </c:pt>
                <c:pt idx="2739">
                  <c:v>58420</c:v>
                </c:pt>
                <c:pt idx="2740">
                  <c:v>58427</c:v>
                </c:pt>
                <c:pt idx="2741">
                  <c:v>58438</c:v>
                </c:pt>
                <c:pt idx="2742">
                  <c:v>58442</c:v>
                </c:pt>
                <c:pt idx="2743">
                  <c:v>58448</c:v>
                </c:pt>
                <c:pt idx="2744">
                  <c:v>58455</c:v>
                </c:pt>
                <c:pt idx="2745">
                  <c:v>58462</c:v>
                </c:pt>
                <c:pt idx="2746">
                  <c:v>58469</c:v>
                </c:pt>
                <c:pt idx="2747">
                  <c:v>58476</c:v>
                </c:pt>
                <c:pt idx="2748">
                  <c:v>58483</c:v>
                </c:pt>
                <c:pt idx="2749">
                  <c:v>58490</c:v>
                </c:pt>
                <c:pt idx="2750">
                  <c:v>58497</c:v>
                </c:pt>
                <c:pt idx="2751">
                  <c:v>58504</c:v>
                </c:pt>
                <c:pt idx="2752">
                  <c:v>58511</c:v>
                </c:pt>
                <c:pt idx="2753">
                  <c:v>58518</c:v>
                </c:pt>
                <c:pt idx="2754">
                  <c:v>58525</c:v>
                </c:pt>
                <c:pt idx="2755">
                  <c:v>58532</c:v>
                </c:pt>
                <c:pt idx="2756">
                  <c:v>58539</c:v>
                </c:pt>
                <c:pt idx="2757">
                  <c:v>58546</c:v>
                </c:pt>
                <c:pt idx="2758">
                  <c:v>58553</c:v>
                </c:pt>
                <c:pt idx="2759">
                  <c:v>58560</c:v>
                </c:pt>
                <c:pt idx="2760">
                  <c:v>58567</c:v>
                </c:pt>
                <c:pt idx="2761">
                  <c:v>58574</c:v>
                </c:pt>
                <c:pt idx="2762">
                  <c:v>58581</c:v>
                </c:pt>
                <c:pt idx="2763">
                  <c:v>58588</c:v>
                </c:pt>
                <c:pt idx="2764">
                  <c:v>58595</c:v>
                </c:pt>
                <c:pt idx="2765">
                  <c:v>58602</c:v>
                </c:pt>
                <c:pt idx="2766">
                  <c:v>58609</c:v>
                </c:pt>
                <c:pt idx="2767">
                  <c:v>58616</c:v>
                </c:pt>
                <c:pt idx="2768">
                  <c:v>58623</c:v>
                </c:pt>
                <c:pt idx="2769">
                  <c:v>58630</c:v>
                </c:pt>
                <c:pt idx="2770">
                  <c:v>58637</c:v>
                </c:pt>
                <c:pt idx="2771">
                  <c:v>58644</c:v>
                </c:pt>
                <c:pt idx="2772">
                  <c:v>58651</c:v>
                </c:pt>
                <c:pt idx="2773">
                  <c:v>58658</c:v>
                </c:pt>
                <c:pt idx="2774">
                  <c:v>58665</c:v>
                </c:pt>
                <c:pt idx="2775">
                  <c:v>58672</c:v>
                </c:pt>
                <c:pt idx="2776">
                  <c:v>58679</c:v>
                </c:pt>
                <c:pt idx="2777">
                  <c:v>58686</c:v>
                </c:pt>
                <c:pt idx="2778">
                  <c:v>58693</c:v>
                </c:pt>
                <c:pt idx="2779">
                  <c:v>58700</c:v>
                </c:pt>
                <c:pt idx="2780">
                  <c:v>58707</c:v>
                </c:pt>
                <c:pt idx="2781">
                  <c:v>58714</c:v>
                </c:pt>
                <c:pt idx="2782">
                  <c:v>58721</c:v>
                </c:pt>
                <c:pt idx="2783">
                  <c:v>58728</c:v>
                </c:pt>
                <c:pt idx="2784">
                  <c:v>58735</c:v>
                </c:pt>
                <c:pt idx="2785">
                  <c:v>58742</c:v>
                </c:pt>
                <c:pt idx="2786">
                  <c:v>58749</c:v>
                </c:pt>
                <c:pt idx="2787">
                  <c:v>58756</c:v>
                </c:pt>
                <c:pt idx="2788">
                  <c:v>58763</c:v>
                </c:pt>
                <c:pt idx="2789">
                  <c:v>58770</c:v>
                </c:pt>
                <c:pt idx="2790">
                  <c:v>58777</c:v>
                </c:pt>
                <c:pt idx="2791">
                  <c:v>58784</c:v>
                </c:pt>
                <c:pt idx="2792">
                  <c:v>58791</c:v>
                </c:pt>
                <c:pt idx="2793">
                  <c:v>58798</c:v>
                </c:pt>
                <c:pt idx="2794">
                  <c:v>58805</c:v>
                </c:pt>
                <c:pt idx="2795">
                  <c:v>58812</c:v>
                </c:pt>
                <c:pt idx="2796">
                  <c:v>58819</c:v>
                </c:pt>
                <c:pt idx="2797">
                  <c:v>58826</c:v>
                </c:pt>
                <c:pt idx="2798">
                  <c:v>58833</c:v>
                </c:pt>
                <c:pt idx="2799">
                  <c:v>58840</c:v>
                </c:pt>
                <c:pt idx="2800">
                  <c:v>58847</c:v>
                </c:pt>
                <c:pt idx="2801">
                  <c:v>58854</c:v>
                </c:pt>
                <c:pt idx="2802">
                  <c:v>58861</c:v>
                </c:pt>
                <c:pt idx="2803">
                  <c:v>58868</c:v>
                </c:pt>
                <c:pt idx="2804">
                  <c:v>58875</c:v>
                </c:pt>
                <c:pt idx="2805">
                  <c:v>58882</c:v>
                </c:pt>
                <c:pt idx="2806">
                  <c:v>58889</c:v>
                </c:pt>
                <c:pt idx="2807">
                  <c:v>58896</c:v>
                </c:pt>
                <c:pt idx="2808">
                  <c:v>58903</c:v>
                </c:pt>
                <c:pt idx="2809">
                  <c:v>58910</c:v>
                </c:pt>
                <c:pt idx="2810">
                  <c:v>58917</c:v>
                </c:pt>
                <c:pt idx="2811">
                  <c:v>58924</c:v>
                </c:pt>
                <c:pt idx="2812">
                  <c:v>58931</c:v>
                </c:pt>
                <c:pt idx="2813">
                  <c:v>58938</c:v>
                </c:pt>
                <c:pt idx="2814">
                  <c:v>58945</c:v>
                </c:pt>
                <c:pt idx="2815">
                  <c:v>58952</c:v>
                </c:pt>
                <c:pt idx="2816">
                  <c:v>58959</c:v>
                </c:pt>
                <c:pt idx="2817">
                  <c:v>58966</c:v>
                </c:pt>
                <c:pt idx="2818">
                  <c:v>58973</c:v>
                </c:pt>
                <c:pt idx="2819">
                  <c:v>58980</c:v>
                </c:pt>
                <c:pt idx="2820">
                  <c:v>58987</c:v>
                </c:pt>
                <c:pt idx="2821">
                  <c:v>58994</c:v>
                </c:pt>
                <c:pt idx="2822">
                  <c:v>59001</c:v>
                </c:pt>
                <c:pt idx="2823">
                  <c:v>59008</c:v>
                </c:pt>
                <c:pt idx="2824">
                  <c:v>59015</c:v>
                </c:pt>
                <c:pt idx="2825">
                  <c:v>59022</c:v>
                </c:pt>
                <c:pt idx="2826">
                  <c:v>59029</c:v>
                </c:pt>
                <c:pt idx="2827">
                  <c:v>59036</c:v>
                </c:pt>
                <c:pt idx="2828">
                  <c:v>59043</c:v>
                </c:pt>
                <c:pt idx="2829">
                  <c:v>59050</c:v>
                </c:pt>
                <c:pt idx="2830">
                  <c:v>59057</c:v>
                </c:pt>
                <c:pt idx="2831">
                  <c:v>59064</c:v>
                </c:pt>
                <c:pt idx="2832">
                  <c:v>59071</c:v>
                </c:pt>
                <c:pt idx="2833">
                  <c:v>59078</c:v>
                </c:pt>
                <c:pt idx="2834">
                  <c:v>59085</c:v>
                </c:pt>
                <c:pt idx="2835">
                  <c:v>59092</c:v>
                </c:pt>
                <c:pt idx="2836">
                  <c:v>59099</c:v>
                </c:pt>
                <c:pt idx="2837">
                  <c:v>59106</c:v>
                </c:pt>
                <c:pt idx="2838">
                  <c:v>59113</c:v>
                </c:pt>
                <c:pt idx="2839">
                  <c:v>59120</c:v>
                </c:pt>
                <c:pt idx="2840">
                  <c:v>59127</c:v>
                </c:pt>
                <c:pt idx="2841">
                  <c:v>59134</c:v>
                </c:pt>
                <c:pt idx="2842">
                  <c:v>59141</c:v>
                </c:pt>
                <c:pt idx="2843">
                  <c:v>59148</c:v>
                </c:pt>
                <c:pt idx="2844">
                  <c:v>59155</c:v>
                </c:pt>
                <c:pt idx="2845">
                  <c:v>59162</c:v>
                </c:pt>
                <c:pt idx="2846">
                  <c:v>59169</c:v>
                </c:pt>
                <c:pt idx="2847">
                  <c:v>59176</c:v>
                </c:pt>
                <c:pt idx="2848">
                  <c:v>59183</c:v>
                </c:pt>
                <c:pt idx="2849">
                  <c:v>59190</c:v>
                </c:pt>
                <c:pt idx="2850">
                  <c:v>59197</c:v>
                </c:pt>
                <c:pt idx="2851">
                  <c:v>59204</c:v>
                </c:pt>
                <c:pt idx="2852">
                  <c:v>59211</c:v>
                </c:pt>
                <c:pt idx="2853">
                  <c:v>59218</c:v>
                </c:pt>
                <c:pt idx="2854">
                  <c:v>59225</c:v>
                </c:pt>
                <c:pt idx="2855">
                  <c:v>59232</c:v>
                </c:pt>
                <c:pt idx="2856">
                  <c:v>59239</c:v>
                </c:pt>
                <c:pt idx="2857">
                  <c:v>59246</c:v>
                </c:pt>
                <c:pt idx="2858">
                  <c:v>59253</c:v>
                </c:pt>
                <c:pt idx="2859">
                  <c:v>59260</c:v>
                </c:pt>
                <c:pt idx="2860">
                  <c:v>59267</c:v>
                </c:pt>
                <c:pt idx="2861">
                  <c:v>59274</c:v>
                </c:pt>
                <c:pt idx="2862">
                  <c:v>59281</c:v>
                </c:pt>
                <c:pt idx="2863">
                  <c:v>59288</c:v>
                </c:pt>
                <c:pt idx="2864">
                  <c:v>59295</c:v>
                </c:pt>
                <c:pt idx="2865">
                  <c:v>59302</c:v>
                </c:pt>
                <c:pt idx="2866">
                  <c:v>59309</c:v>
                </c:pt>
                <c:pt idx="2867">
                  <c:v>59316</c:v>
                </c:pt>
                <c:pt idx="2868">
                  <c:v>59323</c:v>
                </c:pt>
                <c:pt idx="2869">
                  <c:v>59330</c:v>
                </c:pt>
                <c:pt idx="2870">
                  <c:v>59337</c:v>
                </c:pt>
                <c:pt idx="2871">
                  <c:v>59344</c:v>
                </c:pt>
                <c:pt idx="2872">
                  <c:v>59351</c:v>
                </c:pt>
                <c:pt idx="2873">
                  <c:v>59358</c:v>
                </c:pt>
                <c:pt idx="2874">
                  <c:v>59365</c:v>
                </c:pt>
                <c:pt idx="2875">
                  <c:v>59372</c:v>
                </c:pt>
                <c:pt idx="2876">
                  <c:v>59379</c:v>
                </c:pt>
                <c:pt idx="2877">
                  <c:v>59386</c:v>
                </c:pt>
                <c:pt idx="2878">
                  <c:v>59393</c:v>
                </c:pt>
                <c:pt idx="2879">
                  <c:v>59400</c:v>
                </c:pt>
                <c:pt idx="2880">
                  <c:v>59407</c:v>
                </c:pt>
                <c:pt idx="2881">
                  <c:v>59414</c:v>
                </c:pt>
                <c:pt idx="2882">
                  <c:v>59421</c:v>
                </c:pt>
                <c:pt idx="2883">
                  <c:v>59428</c:v>
                </c:pt>
                <c:pt idx="2884">
                  <c:v>59435</c:v>
                </c:pt>
                <c:pt idx="2885">
                  <c:v>59442</c:v>
                </c:pt>
                <c:pt idx="2886">
                  <c:v>59449</c:v>
                </c:pt>
                <c:pt idx="2887">
                  <c:v>59456</c:v>
                </c:pt>
                <c:pt idx="2888">
                  <c:v>59463</c:v>
                </c:pt>
                <c:pt idx="2889">
                  <c:v>59470</c:v>
                </c:pt>
                <c:pt idx="2890">
                  <c:v>59477</c:v>
                </c:pt>
                <c:pt idx="2891">
                  <c:v>59484</c:v>
                </c:pt>
                <c:pt idx="2892">
                  <c:v>59491</c:v>
                </c:pt>
                <c:pt idx="2893">
                  <c:v>59498</c:v>
                </c:pt>
                <c:pt idx="2894">
                  <c:v>59505</c:v>
                </c:pt>
                <c:pt idx="2895">
                  <c:v>59512</c:v>
                </c:pt>
                <c:pt idx="2896">
                  <c:v>59519</c:v>
                </c:pt>
                <c:pt idx="2897">
                  <c:v>59526</c:v>
                </c:pt>
                <c:pt idx="2898">
                  <c:v>59534</c:v>
                </c:pt>
                <c:pt idx="2899">
                  <c:v>59541</c:v>
                </c:pt>
                <c:pt idx="2900">
                  <c:v>59548</c:v>
                </c:pt>
                <c:pt idx="2901">
                  <c:v>59555</c:v>
                </c:pt>
                <c:pt idx="2902">
                  <c:v>59562</c:v>
                </c:pt>
                <c:pt idx="2903">
                  <c:v>59569</c:v>
                </c:pt>
                <c:pt idx="2904">
                  <c:v>59576</c:v>
                </c:pt>
                <c:pt idx="2905">
                  <c:v>59583</c:v>
                </c:pt>
                <c:pt idx="2906">
                  <c:v>59590</c:v>
                </c:pt>
                <c:pt idx="2907">
                  <c:v>59597</c:v>
                </c:pt>
                <c:pt idx="2908">
                  <c:v>59604</c:v>
                </c:pt>
                <c:pt idx="2909">
                  <c:v>59611</c:v>
                </c:pt>
                <c:pt idx="2910">
                  <c:v>59618</c:v>
                </c:pt>
                <c:pt idx="2911">
                  <c:v>59625</c:v>
                </c:pt>
                <c:pt idx="2912">
                  <c:v>59632</c:v>
                </c:pt>
                <c:pt idx="2913">
                  <c:v>59643</c:v>
                </c:pt>
                <c:pt idx="2914">
                  <c:v>59646</c:v>
                </c:pt>
                <c:pt idx="2915">
                  <c:v>59653</c:v>
                </c:pt>
                <c:pt idx="2916">
                  <c:v>59660</c:v>
                </c:pt>
                <c:pt idx="2917">
                  <c:v>59667</c:v>
                </c:pt>
                <c:pt idx="2918">
                  <c:v>59674</c:v>
                </c:pt>
                <c:pt idx="2919">
                  <c:v>59681</c:v>
                </c:pt>
                <c:pt idx="2920">
                  <c:v>59688</c:v>
                </c:pt>
                <c:pt idx="2921">
                  <c:v>59695</c:v>
                </c:pt>
                <c:pt idx="2922">
                  <c:v>59702</c:v>
                </c:pt>
                <c:pt idx="2923">
                  <c:v>59709</c:v>
                </c:pt>
                <c:pt idx="2924">
                  <c:v>59716</c:v>
                </c:pt>
                <c:pt idx="2925">
                  <c:v>59723</c:v>
                </c:pt>
                <c:pt idx="2926">
                  <c:v>59730</c:v>
                </c:pt>
                <c:pt idx="2927">
                  <c:v>59737</c:v>
                </c:pt>
                <c:pt idx="2928">
                  <c:v>59744</c:v>
                </c:pt>
                <c:pt idx="2929">
                  <c:v>59751</c:v>
                </c:pt>
                <c:pt idx="2930">
                  <c:v>59758</c:v>
                </c:pt>
                <c:pt idx="2931">
                  <c:v>59765</c:v>
                </c:pt>
                <c:pt idx="2932">
                  <c:v>59772</c:v>
                </c:pt>
                <c:pt idx="2933">
                  <c:v>59779</c:v>
                </c:pt>
                <c:pt idx="2934">
                  <c:v>59786</c:v>
                </c:pt>
                <c:pt idx="2935">
                  <c:v>59793</c:v>
                </c:pt>
                <c:pt idx="2936">
                  <c:v>59800</c:v>
                </c:pt>
                <c:pt idx="2937">
                  <c:v>59807</c:v>
                </c:pt>
                <c:pt idx="2938">
                  <c:v>59814</c:v>
                </c:pt>
                <c:pt idx="2939">
                  <c:v>59821</c:v>
                </c:pt>
                <c:pt idx="2940">
                  <c:v>59828</c:v>
                </c:pt>
                <c:pt idx="2941">
                  <c:v>59835</c:v>
                </c:pt>
                <c:pt idx="2942">
                  <c:v>59842</c:v>
                </c:pt>
                <c:pt idx="2943">
                  <c:v>59849</c:v>
                </c:pt>
                <c:pt idx="2944">
                  <c:v>59856</c:v>
                </c:pt>
                <c:pt idx="2945">
                  <c:v>59863</c:v>
                </c:pt>
                <c:pt idx="2946">
                  <c:v>59870</c:v>
                </c:pt>
                <c:pt idx="2947">
                  <c:v>59877</c:v>
                </c:pt>
                <c:pt idx="2948">
                  <c:v>59884</c:v>
                </c:pt>
                <c:pt idx="2949">
                  <c:v>59891</c:v>
                </c:pt>
                <c:pt idx="2950">
                  <c:v>59901</c:v>
                </c:pt>
                <c:pt idx="2951">
                  <c:v>59908</c:v>
                </c:pt>
                <c:pt idx="2952">
                  <c:v>59915</c:v>
                </c:pt>
                <c:pt idx="2953">
                  <c:v>59922</c:v>
                </c:pt>
                <c:pt idx="2954">
                  <c:v>59929</c:v>
                </c:pt>
                <c:pt idx="2955">
                  <c:v>59936</c:v>
                </c:pt>
                <c:pt idx="2956">
                  <c:v>59943</c:v>
                </c:pt>
                <c:pt idx="2957">
                  <c:v>59950</c:v>
                </c:pt>
                <c:pt idx="2958">
                  <c:v>59957</c:v>
                </c:pt>
                <c:pt idx="2959">
                  <c:v>59964</c:v>
                </c:pt>
                <c:pt idx="2960">
                  <c:v>59971</c:v>
                </c:pt>
                <c:pt idx="2961">
                  <c:v>59978</c:v>
                </c:pt>
                <c:pt idx="2962">
                  <c:v>59985</c:v>
                </c:pt>
                <c:pt idx="2963">
                  <c:v>59992</c:v>
                </c:pt>
                <c:pt idx="2964">
                  <c:v>60001</c:v>
                </c:pt>
                <c:pt idx="2965">
                  <c:v>60006</c:v>
                </c:pt>
                <c:pt idx="2966">
                  <c:v>60013</c:v>
                </c:pt>
                <c:pt idx="2967">
                  <c:v>60020</c:v>
                </c:pt>
                <c:pt idx="2968">
                  <c:v>60028</c:v>
                </c:pt>
                <c:pt idx="2969">
                  <c:v>60035</c:v>
                </c:pt>
                <c:pt idx="2970">
                  <c:v>60042</c:v>
                </c:pt>
                <c:pt idx="2971">
                  <c:v>60049</c:v>
                </c:pt>
                <c:pt idx="2972">
                  <c:v>60056</c:v>
                </c:pt>
                <c:pt idx="2973">
                  <c:v>60063</c:v>
                </c:pt>
                <c:pt idx="2974">
                  <c:v>60070</c:v>
                </c:pt>
                <c:pt idx="2975">
                  <c:v>60077</c:v>
                </c:pt>
                <c:pt idx="2976">
                  <c:v>60084</c:v>
                </c:pt>
                <c:pt idx="2977">
                  <c:v>60091</c:v>
                </c:pt>
                <c:pt idx="2978">
                  <c:v>60098</c:v>
                </c:pt>
                <c:pt idx="2979">
                  <c:v>60105</c:v>
                </c:pt>
                <c:pt idx="2980">
                  <c:v>60112</c:v>
                </c:pt>
                <c:pt idx="2981">
                  <c:v>60119</c:v>
                </c:pt>
                <c:pt idx="2982">
                  <c:v>60126</c:v>
                </c:pt>
                <c:pt idx="2983">
                  <c:v>60133</c:v>
                </c:pt>
                <c:pt idx="2984">
                  <c:v>60140</c:v>
                </c:pt>
                <c:pt idx="2985">
                  <c:v>60147</c:v>
                </c:pt>
                <c:pt idx="2986">
                  <c:v>60154</c:v>
                </c:pt>
                <c:pt idx="2987">
                  <c:v>60161</c:v>
                </c:pt>
                <c:pt idx="2988">
                  <c:v>60168</c:v>
                </c:pt>
                <c:pt idx="2989">
                  <c:v>60175</c:v>
                </c:pt>
                <c:pt idx="2990">
                  <c:v>60182</c:v>
                </c:pt>
                <c:pt idx="2991">
                  <c:v>60189</c:v>
                </c:pt>
                <c:pt idx="2992">
                  <c:v>60196</c:v>
                </c:pt>
                <c:pt idx="2993">
                  <c:v>60203</c:v>
                </c:pt>
                <c:pt idx="2994">
                  <c:v>60210</c:v>
                </c:pt>
                <c:pt idx="2995">
                  <c:v>60217</c:v>
                </c:pt>
                <c:pt idx="2996">
                  <c:v>60224</c:v>
                </c:pt>
                <c:pt idx="2997">
                  <c:v>60231</c:v>
                </c:pt>
                <c:pt idx="2998">
                  <c:v>60238</c:v>
                </c:pt>
                <c:pt idx="2999">
                  <c:v>60245</c:v>
                </c:pt>
                <c:pt idx="3000">
                  <c:v>60252</c:v>
                </c:pt>
                <c:pt idx="3001">
                  <c:v>60259</c:v>
                </c:pt>
                <c:pt idx="3002">
                  <c:v>60267</c:v>
                </c:pt>
                <c:pt idx="3003">
                  <c:v>60274</c:v>
                </c:pt>
                <c:pt idx="3004">
                  <c:v>60281</c:v>
                </c:pt>
                <c:pt idx="3005">
                  <c:v>60288</c:v>
                </c:pt>
                <c:pt idx="3006">
                  <c:v>60295</c:v>
                </c:pt>
                <c:pt idx="3007">
                  <c:v>60302</c:v>
                </c:pt>
                <c:pt idx="3008">
                  <c:v>60309</c:v>
                </c:pt>
                <c:pt idx="3009">
                  <c:v>60316</c:v>
                </c:pt>
                <c:pt idx="3010">
                  <c:v>60323</c:v>
                </c:pt>
                <c:pt idx="3011">
                  <c:v>60330</c:v>
                </c:pt>
                <c:pt idx="3012">
                  <c:v>60337</c:v>
                </c:pt>
                <c:pt idx="3013">
                  <c:v>60344</c:v>
                </c:pt>
                <c:pt idx="3014">
                  <c:v>60351</c:v>
                </c:pt>
                <c:pt idx="3015">
                  <c:v>60359</c:v>
                </c:pt>
                <c:pt idx="3016">
                  <c:v>60366</c:v>
                </c:pt>
                <c:pt idx="3017">
                  <c:v>60373</c:v>
                </c:pt>
                <c:pt idx="3018">
                  <c:v>60380</c:v>
                </c:pt>
                <c:pt idx="3019">
                  <c:v>60387</c:v>
                </c:pt>
                <c:pt idx="3020">
                  <c:v>60394</c:v>
                </c:pt>
                <c:pt idx="3021">
                  <c:v>60401</c:v>
                </c:pt>
                <c:pt idx="3022">
                  <c:v>60408</c:v>
                </c:pt>
                <c:pt idx="3023">
                  <c:v>60415</c:v>
                </c:pt>
                <c:pt idx="3024">
                  <c:v>60422</c:v>
                </c:pt>
                <c:pt idx="3025">
                  <c:v>60429</c:v>
                </c:pt>
                <c:pt idx="3026">
                  <c:v>60436</c:v>
                </c:pt>
                <c:pt idx="3027">
                  <c:v>60443</c:v>
                </c:pt>
                <c:pt idx="3028">
                  <c:v>60450</c:v>
                </c:pt>
                <c:pt idx="3029">
                  <c:v>60457</c:v>
                </c:pt>
                <c:pt idx="3030">
                  <c:v>60464</c:v>
                </c:pt>
                <c:pt idx="3031">
                  <c:v>60471</c:v>
                </c:pt>
                <c:pt idx="3032">
                  <c:v>60478</c:v>
                </c:pt>
                <c:pt idx="3033">
                  <c:v>60485</c:v>
                </c:pt>
                <c:pt idx="3034">
                  <c:v>60492</c:v>
                </c:pt>
                <c:pt idx="3035">
                  <c:v>60499</c:v>
                </c:pt>
                <c:pt idx="3036">
                  <c:v>60506</c:v>
                </c:pt>
                <c:pt idx="3037">
                  <c:v>60513</c:v>
                </c:pt>
                <c:pt idx="3038">
                  <c:v>60520</c:v>
                </c:pt>
                <c:pt idx="3039">
                  <c:v>60527</c:v>
                </c:pt>
                <c:pt idx="3040">
                  <c:v>60534</c:v>
                </c:pt>
                <c:pt idx="3041">
                  <c:v>60541</c:v>
                </c:pt>
                <c:pt idx="3042">
                  <c:v>60548</c:v>
                </c:pt>
                <c:pt idx="3043">
                  <c:v>60555</c:v>
                </c:pt>
                <c:pt idx="3044">
                  <c:v>60562</c:v>
                </c:pt>
                <c:pt idx="3045">
                  <c:v>60569</c:v>
                </c:pt>
                <c:pt idx="3046">
                  <c:v>60576</c:v>
                </c:pt>
                <c:pt idx="3047">
                  <c:v>60583</c:v>
                </c:pt>
                <c:pt idx="3048">
                  <c:v>60590</c:v>
                </c:pt>
                <c:pt idx="3049">
                  <c:v>60597</c:v>
                </c:pt>
                <c:pt idx="3050">
                  <c:v>60604</c:v>
                </c:pt>
                <c:pt idx="3051">
                  <c:v>60611</c:v>
                </c:pt>
                <c:pt idx="3052">
                  <c:v>60618</c:v>
                </c:pt>
                <c:pt idx="3053">
                  <c:v>60625</c:v>
                </c:pt>
                <c:pt idx="3054">
                  <c:v>60632</c:v>
                </c:pt>
                <c:pt idx="3055">
                  <c:v>60639</c:v>
                </c:pt>
                <c:pt idx="3056">
                  <c:v>60646</c:v>
                </c:pt>
                <c:pt idx="3057">
                  <c:v>60653</c:v>
                </c:pt>
                <c:pt idx="3058">
                  <c:v>60660</c:v>
                </c:pt>
                <c:pt idx="3059">
                  <c:v>60667</c:v>
                </c:pt>
                <c:pt idx="3060">
                  <c:v>60674</c:v>
                </c:pt>
                <c:pt idx="3061">
                  <c:v>60681</c:v>
                </c:pt>
                <c:pt idx="3062">
                  <c:v>60688</c:v>
                </c:pt>
                <c:pt idx="3063">
                  <c:v>60695</c:v>
                </c:pt>
                <c:pt idx="3064">
                  <c:v>60702</c:v>
                </c:pt>
                <c:pt idx="3065">
                  <c:v>60709</c:v>
                </c:pt>
                <c:pt idx="3066">
                  <c:v>60716</c:v>
                </c:pt>
                <c:pt idx="3067">
                  <c:v>60723</c:v>
                </c:pt>
                <c:pt idx="3068">
                  <c:v>60730</c:v>
                </c:pt>
                <c:pt idx="3069">
                  <c:v>60737</c:v>
                </c:pt>
                <c:pt idx="3070">
                  <c:v>60744</c:v>
                </c:pt>
                <c:pt idx="3071">
                  <c:v>60751</c:v>
                </c:pt>
                <c:pt idx="3072">
                  <c:v>60758</c:v>
                </c:pt>
                <c:pt idx="3073">
                  <c:v>60765</c:v>
                </c:pt>
                <c:pt idx="3074">
                  <c:v>60772</c:v>
                </c:pt>
                <c:pt idx="3075">
                  <c:v>60779</c:v>
                </c:pt>
                <c:pt idx="3076">
                  <c:v>60786</c:v>
                </c:pt>
                <c:pt idx="3077">
                  <c:v>60793</c:v>
                </c:pt>
                <c:pt idx="3078">
                  <c:v>60800</c:v>
                </c:pt>
                <c:pt idx="3079">
                  <c:v>60807</c:v>
                </c:pt>
                <c:pt idx="3080">
                  <c:v>60814</c:v>
                </c:pt>
                <c:pt idx="3081">
                  <c:v>60821</c:v>
                </c:pt>
                <c:pt idx="3082">
                  <c:v>60828</c:v>
                </c:pt>
                <c:pt idx="3083">
                  <c:v>60835</c:v>
                </c:pt>
                <c:pt idx="3084">
                  <c:v>60842</c:v>
                </c:pt>
                <c:pt idx="3085">
                  <c:v>60849</c:v>
                </c:pt>
                <c:pt idx="3086">
                  <c:v>60856</c:v>
                </c:pt>
                <c:pt idx="3087">
                  <c:v>60863</c:v>
                </c:pt>
                <c:pt idx="3088">
                  <c:v>60870</c:v>
                </c:pt>
                <c:pt idx="3089">
                  <c:v>60877</c:v>
                </c:pt>
                <c:pt idx="3090">
                  <c:v>60884</c:v>
                </c:pt>
                <c:pt idx="3091">
                  <c:v>60891</c:v>
                </c:pt>
                <c:pt idx="3092">
                  <c:v>60898</c:v>
                </c:pt>
                <c:pt idx="3093">
                  <c:v>60905</c:v>
                </c:pt>
                <c:pt idx="3094">
                  <c:v>60912</c:v>
                </c:pt>
                <c:pt idx="3095">
                  <c:v>60919</c:v>
                </c:pt>
                <c:pt idx="3096">
                  <c:v>60926</c:v>
                </c:pt>
                <c:pt idx="3097">
                  <c:v>60933</c:v>
                </c:pt>
                <c:pt idx="3098">
                  <c:v>60940</c:v>
                </c:pt>
                <c:pt idx="3099">
                  <c:v>60947</c:v>
                </c:pt>
                <c:pt idx="3100">
                  <c:v>60954</c:v>
                </c:pt>
                <c:pt idx="3101">
                  <c:v>60961</c:v>
                </c:pt>
                <c:pt idx="3102">
                  <c:v>60968</c:v>
                </c:pt>
                <c:pt idx="3103">
                  <c:v>60975</c:v>
                </c:pt>
                <c:pt idx="3104">
                  <c:v>60982</c:v>
                </c:pt>
                <c:pt idx="3105">
                  <c:v>60989</c:v>
                </c:pt>
                <c:pt idx="3106">
                  <c:v>60996</c:v>
                </c:pt>
                <c:pt idx="3107">
                  <c:v>61003</c:v>
                </c:pt>
                <c:pt idx="3108">
                  <c:v>61010</c:v>
                </c:pt>
                <c:pt idx="3109">
                  <c:v>61017</c:v>
                </c:pt>
                <c:pt idx="3110">
                  <c:v>61024</c:v>
                </c:pt>
                <c:pt idx="3111">
                  <c:v>61031</c:v>
                </c:pt>
                <c:pt idx="3112">
                  <c:v>61038</c:v>
                </c:pt>
                <c:pt idx="3113">
                  <c:v>61045</c:v>
                </c:pt>
                <c:pt idx="3114">
                  <c:v>61052</c:v>
                </c:pt>
                <c:pt idx="3115">
                  <c:v>61059</c:v>
                </c:pt>
                <c:pt idx="3116">
                  <c:v>61066</c:v>
                </c:pt>
                <c:pt idx="3117">
                  <c:v>61073</c:v>
                </c:pt>
                <c:pt idx="3118">
                  <c:v>61080</c:v>
                </c:pt>
                <c:pt idx="3119">
                  <c:v>61087</c:v>
                </c:pt>
                <c:pt idx="3120">
                  <c:v>61094</c:v>
                </c:pt>
                <c:pt idx="3121">
                  <c:v>61101</c:v>
                </c:pt>
                <c:pt idx="3122">
                  <c:v>61108</c:v>
                </c:pt>
                <c:pt idx="3123">
                  <c:v>61115</c:v>
                </c:pt>
                <c:pt idx="3124">
                  <c:v>61122</c:v>
                </c:pt>
                <c:pt idx="3125">
                  <c:v>61129</c:v>
                </c:pt>
                <c:pt idx="3126">
                  <c:v>61136</c:v>
                </c:pt>
                <c:pt idx="3127">
                  <c:v>61143</c:v>
                </c:pt>
                <c:pt idx="3128">
                  <c:v>61150</c:v>
                </c:pt>
                <c:pt idx="3129">
                  <c:v>61157</c:v>
                </c:pt>
                <c:pt idx="3130">
                  <c:v>61164</c:v>
                </c:pt>
                <c:pt idx="3131">
                  <c:v>61171</c:v>
                </c:pt>
                <c:pt idx="3132">
                  <c:v>61178</c:v>
                </c:pt>
                <c:pt idx="3133">
                  <c:v>61185</c:v>
                </c:pt>
                <c:pt idx="3134">
                  <c:v>61192</c:v>
                </c:pt>
                <c:pt idx="3135">
                  <c:v>61199</c:v>
                </c:pt>
                <c:pt idx="3136">
                  <c:v>61206</c:v>
                </c:pt>
                <c:pt idx="3137">
                  <c:v>61213</c:v>
                </c:pt>
                <c:pt idx="3138">
                  <c:v>61220</c:v>
                </c:pt>
                <c:pt idx="3139">
                  <c:v>61227</c:v>
                </c:pt>
                <c:pt idx="3140">
                  <c:v>61234</c:v>
                </c:pt>
                <c:pt idx="3141">
                  <c:v>61241</c:v>
                </c:pt>
                <c:pt idx="3142">
                  <c:v>61248</c:v>
                </c:pt>
                <c:pt idx="3143">
                  <c:v>61255</c:v>
                </c:pt>
                <c:pt idx="3144">
                  <c:v>61262</c:v>
                </c:pt>
                <c:pt idx="3145">
                  <c:v>61269</c:v>
                </c:pt>
                <c:pt idx="3146">
                  <c:v>61276</c:v>
                </c:pt>
                <c:pt idx="3147">
                  <c:v>61283</c:v>
                </c:pt>
                <c:pt idx="3148">
                  <c:v>61290</c:v>
                </c:pt>
                <c:pt idx="3149">
                  <c:v>61297</c:v>
                </c:pt>
                <c:pt idx="3150">
                  <c:v>61304</c:v>
                </c:pt>
                <c:pt idx="3151">
                  <c:v>61311</c:v>
                </c:pt>
                <c:pt idx="3152">
                  <c:v>61318</c:v>
                </c:pt>
                <c:pt idx="3153">
                  <c:v>61325</c:v>
                </c:pt>
                <c:pt idx="3154">
                  <c:v>61332</c:v>
                </c:pt>
                <c:pt idx="3155">
                  <c:v>61339</c:v>
                </c:pt>
                <c:pt idx="3156">
                  <c:v>61346</c:v>
                </c:pt>
                <c:pt idx="3157">
                  <c:v>61353</c:v>
                </c:pt>
                <c:pt idx="3158">
                  <c:v>61360</c:v>
                </c:pt>
                <c:pt idx="3159">
                  <c:v>61367</c:v>
                </c:pt>
                <c:pt idx="3160">
                  <c:v>61374</c:v>
                </c:pt>
                <c:pt idx="3161">
                  <c:v>61381</c:v>
                </c:pt>
                <c:pt idx="3162">
                  <c:v>61388</c:v>
                </c:pt>
                <c:pt idx="3163">
                  <c:v>61395</c:v>
                </c:pt>
                <c:pt idx="3164">
                  <c:v>61402</c:v>
                </c:pt>
                <c:pt idx="3165">
                  <c:v>61409</c:v>
                </c:pt>
                <c:pt idx="3166">
                  <c:v>61416</c:v>
                </c:pt>
                <c:pt idx="3167">
                  <c:v>61423</c:v>
                </c:pt>
                <c:pt idx="3168">
                  <c:v>61430</c:v>
                </c:pt>
                <c:pt idx="3169">
                  <c:v>61437</c:v>
                </c:pt>
                <c:pt idx="3170">
                  <c:v>61444</c:v>
                </c:pt>
                <c:pt idx="3171">
                  <c:v>61451</c:v>
                </c:pt>
                <c:pt idx="3172">
                  <c:v>61458</c:v>
                </c:pt>
                <c:pt idx="3173">
                  <c:v>61465</c:v>
                </c:pt>
                <c:pt idx="3174">
                  <c:v>61472</c:v>
                </c:pt>
                <c:pt idx="3175">
                  <c:v>61479</c:v>
                </c:pt>
                <c:pt idx="3176">
                  <c:v>61487</c:v>
                </c:pt>
                <c:pt idx="3177">
                  <c:v>61494</c:v>
                </c:pt>
                <c:pt idx="3178">
                  <c:v>61501</c:v>
                </c:pt>
                <c:pt idx="3179">
                  <c:v>61508</c:v>
                </c:pt>
                <c:pt idx="3180">
                  <c:v>61515</c:v>
                </c:pt>
                <c:pt idx="3181">
                  <c:v>61522</c:v>
                </c:pt>
                <c:pt idx="3182">
                  <c:v>61529</c:v>
                </c:pt>
                <c:pt idx="3183">
                  <c:v>61536</c:v>
                </c:pt>
                <c:pt idx="3184">
                  <c:v>61543</c:v>
                </c:pt>
                <c:pt idx="3185">
                  <c:v>61550</c:v>
                </c:pt>
                <c:pt idx="3186">
                  <c:v>61557</c:v>
                </c:pt>
                <c:pt idx="3187">
                  <c:v>61564</c:v>
                </c:pt>
                <c:pt idx="3188">
                  <c:v>61571</c:v>
                </c:pt>
                <c:pt idx="3189">
                  <c:v>61578</c:v>
                </c:pt>
                <c:pt idx="3190">
                  <c:v>61585</c:v>
                </c:pt>
                <c:pt idx="3191">
                  <c:v>61592</c:v>
                </c:pt>
                <c:pt idx="3192">
                  <c:v>61599</c:v>
                </c:pt>
                <c:pt idx="3193">
                  <c:v>61606</c:v>
                </c:pt>
                <c:pt idx="3194">
                  <c:v>61613</c:v>
                </c:pt>
                <c:pt idx="3195">
                  <c:v>61620</c:v>
                </c:pt>
                <c:pt idx="3196">
                  <c:v>61627</c:v>
                </c:pt>
                <c:pt idx="3197">
                  <c:v>61634</c:v>
                </c:pt>
                <c:pt idx="3198">
                  <c:v>61641</c:v>
                </c:pt>
                <c:pt idx="3199">
                  <c:v>61648</c:v>
                </c:pt>
                <c:pt idx="3200">
                  <c:v>61655</c:v>
                </c:pt>
                <c:pt idx="3201">
                  <c:v>61662</c:v>
                </c:pt>
                <c:pt idx="3202">
                  <c:v>61669</c:v>
                </c:pt>
                <c:pt idx="3203">
                  <c:v>61676</c:v>
                </c:pt>
                <c:pt idx="3204">
                  <c:v>61683</c:v>
                </c:pt>
                <c:pt idx="3205">
                  <c:v>61690</c:v>
                </c:pt>
                <c:pt idx="3206">
                  <c:v>61697</c:v>
                </c:pt>
                <c:pt idx="3207">
                  <c:v>61704</c:v>
                </c:pt>
                <c:pt idx="3208">
                  <c:v>61711</c:v>
                </c:pt>
                <c:pt idx="3209">
                  <c:v>61718</c:v>
                </c:pt>
                <c:pt idx="3210">
                  <c:v>61728</c:v>
                </c:pt>
                <c:pt idx="3211">
                  <c:v>61735</c:v>
                </c:pt>
                <c:pt idx="3212">
                  <c:v>61742</c:v>
                </c:pt>
                <c:pt idx="3213">
                  <c:v>61749</c:v>
                </c:pt>
                <c:pt idx="3214">
                  <c:v>61756</c:v>
                </c:pt>
                <c:pt idx="3215">
                  <c:v>61763</c:v>
                </c:pt>
                <c:pt idx="3216">
                  <c:v>61770</c:v>
                </c:pt>
                <c:pt idx="3217">
                  <c:v>61777</c:v>
                </c:pt>
                <c:pt idx="3218">
                  <c:v>61784</c:v>
                </c:pt>
                <c:pt idx="3219">
                  <c:v>61791</c:v>
                </c:pt>
                <c:pt idx="3220">
                  <c:v>61798</c:v>
                </c:pt>
                <c:pt idx="3221">
                  <c:v>61805</c:v>
                </c:pt>
                <c:pt idx="3222">
                  <c:v>61812</c:v>
                </c:pt>
                <c:pt idx="3223">
                  <c:v>61819</c:v>
                </c:pt>
                <c:pt idx="3224">
                  <c:v>61826</c:v>
                </c:pt>
                <c:pt idx="3225">
                  <c:v>61835</c:v>
                </c:pt>
                <c:pt idx="3226">
                  <c:v>61840</c:v>
                </c:pt>
                <c:pt idx="3227">
                  <c:v>61847</c:v>
                </c:pt>
                <c:pt idx="3228">
                  <c:v>61854</c:v>
                </c:pt>
                <c:pt idx="3229">
                  <c:v>61861</c:v>
                </c:pt>
                <c:pt idx="3230">
                  <c:v>61868</c:v>
                </c:pt>
                <c:pt idx="3231">
                  <c:v>61875</c:v>
                </c:pt>
                <c:pt idx="3232">
                  <c:v>61882</c:v>
                </c:pt>
                <c:pt idx="3233">
                  <c:v>61889</c:v>
                </c:pt>
                <c:pt idx="3234">
                  <c:v>61896</c:v>
                </c:pt>
                <c:pt idx="3235">
                  <c:v>61903</c:v>
                </c:pt>
                <c:pt idx="3236">
                  <c:v>61910</c:v>
                </c:pt>
                <c:pt idx="3237">
                  <c:v>61917</c:v>
                </c:pt>
                <c:pt idx="3238">
                  <c:v>61924</c:v>
                </c:pt>
                <c:pt idx="3239">
                  <c:v>61931</c:v>
                </c:pt>
                <c:pt idx="3240">
                  <c:v>61938</c:v>
                </c:pt>
                <c:pt idx="3241">
                  <c:v>61945</c:v>
                </c:pt>
                <c:pt idx="3242">
                  <c:v>61952</c:v>
                </c:pt>
                <c:pt idx="3243">
                  <c:v>61959</c:v>
                </c:pt>
                <c:pt idx="3244">
                  <c:v>61966</c:v>
                </c:pt>
                <c:pt idx="3245">
                  <c:v>61973</c:v>
                </c:pt>
                <c:pt idx="3246">
                  <c:v>61980</c:v>
                </c:pt>
                <c:pt idx="3247">
                  <c:v>61987</c:v>
                </c:pt>
                <c:pt idx="3248">
                  <c:v>61994</c:v>
                </c:pt>
                <c:pt idx="3249">
                  <c:v>62001</c:v>
                </c:pt>
                <c:pt idx="3250">
                  <c:v>62008</c:v>
                </c:pt>
                <c:pt idx="3251">
                  <c:v>62015</c:v>
                </c:pt>
                <c:pt idx="3252">
                  <c:v>62022</c:v>
                </c:pt>
                <c:pt idx="3253">
                  <c:v>62029</c:v>
                </c:pt>
                <c:pt idx="3254">
                  <c:v>62036</c:v>
                </c:pt>
                <c:pt idx="3255">
                  <c:v>62043</c:v>
                </c:pt>
                <c:pt idx="3256">
                  <c:v>62050</c:v>
                </c:pt>
                <c:pt idx="3257">
                  <c:v>62057</c:v>
                </c:pt>
                <c:pt idx="3258">
                  <c:v>62064</c:v>
                </c:pt>
                <c:pt idx="3259">
                  <c:v>62071</c:v>
                </c:pt>
                <c:pt idx="3260">
                  <c:v>62078</c:v>
                </c:pt>
                <c:pt idx="3261">
                  <c:v>62085</c:v>
                </c:pt>
                <c:pt idx="3262">
                  <c:v>62093</c:v>
                </c:pt>
                <c:pt idx="3263">
                  <c:v>62100</c:v>
                </c:pt>
                <c:pt idx="3264">
                  <c:v>62107</c:v>
                </c:pt>
                <c:pt idx="3265">
                  <c:v>62114</c:v>
                </c:pt>
                <c:pt idx="3266">
                  <c:v>62121</c:v>
                </c:pt>
                <c:pt idx="3267">
                  <c:v>62128</c:v>
                </c:pt>
                <c:pt idx="3268">
                  <c:v>62135</c:v>
                </c:pt>
                <c:pt idx="3269">
                  <c:v>62142</c:v>
                </c:pt>
                <c:pt idx="3270">
                  <c:v>62149</c:v>
                </c:pt>
                <c:pt idx="3271">
                  <c:v>62156</c:v>
                </c:pt>
                <c:pt idx="3272">
                  <c:v>62163</c:v>
                </c:pt>
                <c:pt idx="3273">
                  <c:v>62170</c:v>
                </c:pt>
                <c:pt idx="3274">
                  <c:v>62177</c:v>
                </c:pt>
                <c:pt idx="3275">
                  <c:v>62186</c:v>
                </c:pt>
                <c:pt idx="3276">
                  <c:v>62193</c:v>
                </c:pt>
                <c:pt idx="3277">
                  <c:v>62200</c:v>
                </c:pt>
                <c:pt idx="3278">
                  <c:v>62207</c:v>
                </c:pt>
                <c:pt idx="3279">
                  <c:v>62215</c:v>
                </c:pt>
                <c:pt idx="3280">
                  <c:v>62221</c:v>
                </c:pt>
                <c:pt idx="3281">
                  <c:v>62228</c:v>
                </c:pt>
                <c:pt idx="3282">
                  <c:v>62235</c:v>
                </c:pt>
                <c:pt idx="3283">
                  <c:v>62242</c:v>
                </c:pt>
                <c:pt idx="3284">
                  <c:v>62249</c:v>
                </c:pt>
                <c:pt idx="3285">
                  <c:v>62256</c:v>
                </c:pt>
                <c:pt idx="3286">
                  <c:v>62263</c:v>
                </c:pt>
                <c:pt idx="3287">
                  <c:v>62270</c:v>
                </c:pt>
                <c:pt idx="3288">
                  <c:v>62277</c:v>
                </c:pt>
                <c:pt idx="3289">
                  <c:v>62284</c:v>
                </c:pt>
                <c:pt idx="3290">
                  <c:v>62291</c:v>
                </c:pt>
                <c:pt idx="3291">
                  <c:v>62298</c:v>
                </c:pt>
                <c:pt idx="3292">
                  <c:v>62305</c:v>
                </c:pt>
                <c:pt idx="3293">
                  <c:v>62312</c:v>
                </c:pt>
                <c:pt idx="3294">
                  <c:v>62319</c:v>
                </c:pt>
                <c:pt idx="3295">
                  <c:v>62326</c:v>
                </c:pt>
                <c:pt idx="3296">
                  <c:v>62333</c:v>
                </c:pt>
                <c:pt idx="3297">
                  <c:v>62340</c:v>
                </c:pt>
                <c:pt idx="3298">
                  <c:v>62347</c:v>
                </c:pt>
                <c:pt idx="3299">
                  <c:v>62354</c:v>
                </c:pt>
                <c:pt idx="3300">
                  <c:v>62361</c:v>
                </c:pt>
                <c:pt idx="3301">
                  <c:v>62368</c:v>
                </c:pt>
                <c:pt idx="3302">
                  <c:v>62375</c:v>
                </c:pt>
                <c:pt idx="3303">
                  <c:v>62382</c:v>
                </c:pt>
                <c:pt idx="3304">
                  <c:v>62389</c:v>
                </c:pt>
                <c:pt idx="3305">
                  <c:v>62396</c:v>
                </c:pt>
                <c:pt idx="3306">
                  <c:v>62403</c:v>
                </c:pt>
                <c:pt idx="3307">
                  <c:v>62410</c:v>
                </c:pt>
                <c:pt idx="3308">
                  <c:v>62417</c:v>
                </c:pt>
                <c:pt idx="3309">
                  <c:v>62424</c:v>
                </c:pt>
                <c:pt idx="3310">
                  <c:v>62431</c:v>
                </c:pt>
                <c:pt idx="3311">
                  <c:v>62438</c:v>
                </c:pt>
                <c:pt idx="3312">
                  <c:v>62445</c:v>
                </c:pt>
                <c:pt idx="3313">
                  <c:v>62456</c:v>
                </c:pt>
                <c:pt idx="3314">
                  <c:v>62460</c:v>
                </c:pt>
                <c:pt idx="3315">
                  <c:v>62466</c:v>
                </c:pt>
                <c:pt idx="3316">
                  <c:v>62473</c:v>
                </c:pt>
                <c:pt idx="3317">
                  <c:v>62480</c:v>
                </c:pt>
                <c:pt idx="3318">
                  <c:v>62487</c:v>
                </c:pt>
                <c:pt idx="3319">
                  <c:v>62494</c:v>
                </c:pt>
                <c:pt idx="3320">
                  <c:v>62501</c:v>
                </c:pt>
                <c:pt idx="3321">
                  <c:v>62508</c:v>
                </c:pt>
                <c:pt idx="3322">
                  <c:v>62515</c:v>
                </c:pt>
                <c:pt idx="3323">
                  <c:v>62522</c:v>
                </c:pt>
                <c:pt idx="3324">
                  <c:v>62529</c:v>
                </c:pt>
                <c:pt idx="3325">
                  <c:v>62536</c:v>
                </c:pt>
                <c:pt idx="3326">
                  <c:v>62543</c:v>
                </c:pt>
                <c:pt idx="3327">
                  <c:v>62550</c:v>
                </c:pt>
                <c:pt idx="3328">
                  <c:v>62557</c:v>
                </c:pt>
                <c:pt idx="3329">
                  <c:v>62564</c:v>
                </c:pt>
                <c:pt idx="3330">
                  <c:v>62571</c:v>
                </c:pt>
                <c:pt idx="3331">
                  <c:v>62578</c:v>
                </c:pt>
                <c:pt idx="3332">
                  <c:v>62585</c:v>
                </c:pt>
                <c:pt idx="3333">
                  <c:v>62592</c:v>
                </c:pt>
                <c:pt idx="3334">
                  <c:v>62599</c:v>
                </c:pt>
                <c:pt idx="3335">
                  <c:v>62606</c:v>
                </c:pt>
                <c:pt idx="3336">
                  <c:v>62613</c:v>
                </c:pt>
                <c:pt idx="3337">
                  <c:v>62620</c:v>
                </c:pt>
                <c:pt idx="3338">
                  <c:v>62627</c:v>
                </c:pt>
                <c:pt idx="3339">
                  <c:v>62634</c:v>
                </c:pt>
                <c:pt idx="3340">
                  <c:v>62641</c:v>
                </c:pt>
                <c:pt idx="3341">
                  <c:v>62648</c:v>
                </c:pt>
                <c:pt idx="3342">
                  <c:v>62655</c:v>
                </c:pt>
                <c:pt idx="3343">
                  <c:v>62662</c:v>
                </c:pt>
                <c:pt idx="3344">
                  <c:v>62669</c:v>
                </c:pt>
                <c:pt idx="3345">
                  <c:v>62676</c:v>
                </c:pt>
                <c:pt idx="3346">
                  <c:v>62683</c:v>
                </c:pt>
                <c:pt idx="3347">
                  <c:v>62690</c:v>
                </c:pt>
                <c:pt idx="3348">
                  <c:v>62697</c:v>
                </c:pt>
                <c:pt idx="3349">
                  <c:v>62704</c:v>
                </c:pt>
                <c:pt idx="3350">
                  <c:v>62711</c:v>
                </c:pt>
                <c:pt idx="3351">
                  <c:v>62718</c:v>
                </c:pt>
                <c:pt idx="3352">
                  <c:v>62725</c:v>
                </c:pt>
                <c:pt idx="3353">
                  <c:v>62732</c:v>
                </c:pt>
                <c:pt idx="3354">
                  <c:v>62739</c:v>
                </c:pt>
                <c:pt idx="3355">
                  <c:v>62746</c:v>
                </c:pt>
                <c:pt idx="3356">
                  <c:v>62753</c:v>
                </c:pt>
                <c:pt idx="3357">
                  <c:v>62760</c:v>
                </c:pt>
                <c:pt idx="3358">
                  <c:v>62767</c:v>
                </c:pt>
                <c:pt idx="3359">
                  <c:v>62774</c:v>
                </c:pt>
                <c:pt idx="3360">
                  <c:v>62781</c:v>
                </c:pt>
                <c:pt idx="3361">
                  <c:v>62788</c:v>
                </c:pt>
                <c:pt idx="3362">
                  <c:v>62795</c:v>
                </c:pt>
                <c:pt idx="3363">
                  <c:v>62802</c:v>
                </c:pt>
                <c:pt idx="3364">
                  <c:v>62809</c:v>
                </c:pt>
                <c:pt idx="3365">
                  <c:v>62816</c:v>
                </c:pt>
                <c:pt idx="3366">
                  <c:v>62823</c:v>
                </c:pt>
                <c:pt idx="3367">
                  <c:v>62830</c:v>
                </c:pt>
                <c:pt idx="3368">
                  <c:v>62837</c:v>
                </c:pt>
                <c:pt idx="3369">
                  <c:v>62844</c:v>
                </c:pt>
                <c:pt idx="3370">
                  <c:v>62851</c:v>
                </c:pt>
                <c:pt idx="3371">
                  <c:v>62858</c:v>
                </c:pt>
                <c:pt idx="3372">
                  <c:v>62865</c:v>
                </c:pt>
                <c:pt idx="3373">
                  <c:v>62872</c:v>
                </c:pt>
                <c:pt idx="3374">
                  <c:v>62879</c:v>
                </c:pt>
                <c:pt idx="3375">
                  <c:v>62886</c:v>
                </c:pt>
                <c:pt idx="3376">
                  <c:v>62893</c:v>
                </c:pt>
                <c:pt idx="3377">
                  <c:v>62900</c:v>
                </c:pt>
                <c:pt idx="3378">
                  <c:v>62907</c:v>
                </c:pt>
                <c:pt idx="3379">
                  <c:v>62914</c:v>
                </c:pt>
                <c:pt idx="3380">
                  <c:v>62921</c:v>
                </c:pt>
                <c:pt idx="3381">
                  <c:v>62928</c:v>
                </c:pt>
                <c:pt idx="3382">
                  <c:v>62935</c:v>
                </c:pt>
                <c:pt idx="3383">
                  <c:v>62942</c:v>
                </c:pt>
                <c:pt idx="3384">
                  <c:v>62949</c:v>
                </c:pt>
                <c:pt idx="3385">
                  <c:v>62956</c:v>
                </c:pt>
                <c:pt idx="3386">
                  <c:v>62963</c:v>
                </c:pt>
                <c:pt idx="3387">
                  <c:v>62970</c:v>
                </c:pt>
                <c:pt idx="3388">
                  <c:v>62977</c:v>
                </c:pt>
                <c:pt idx="3389">
                  <c:v>62984</c:v>
                </c:pt>
                <c:pt idx="3390">
                  <c:v>62991</c:v>
                </c:pt>
                <c:pt idx="3391">
                  <c:v>62998</c:v>
                </c:pt>
                <c:pt idx="3392">
                  <c:v>63005</c:v>
                </c:pt>
                <c:pt idx="3393">
                  <c:v>63012</c:v>
                </c:pt>
                <c:pt idx="3394">
                  <c:v>63019</c:v>
                </c:pt>
                <c:pt idx="3395">
                  <c:v>63026</c:v>
                </c:pt>
                <c:pt idx="3396">
                  <c:v>63033</c:v>
                </c:pt>
                <c:pt idx="3397">
                  <c:v>63040</c:v>
                </c:pt>
                <c:pt idx="3398">
                  <c:v>63047</c:v>
                </c:pt>
                <c:pt idx="3399">
                  <c:v>63054</c:v>
                </c:pt>
                <c:pt idx="3400">
                  <c:v>63061</c:v>
                </c:pt>
                <c:pt idx="3401">
                  <c:v>63068</c:v>
                </c:pt>
                <c:pt idx="3402">
                  <c:v>63075</c:v>
                </c:pt>
                <c:pt idx="3403">
                  <c:v>63082</c:v>
                </c:pt>
                <c:pt idx="3404">
                  <c:v>63089</c:v>
                </c:pt>
                <c:pt idx="3405">
                  <c:v>63096</c:v>
                </c:pt>
                <c:pt idx="3406">
                  <c:v>63103</c:v>
                </c:pt>
                <c:pt idx="3407">
                  <c:v>63110</c:v>
                </c:pt>
                <c:pt idx="3408">
                  <c:v>63117</c:v>
                </c:pt>
                <c:pt idx="3409">
                  <c:v>63124</c:v>
                </c:pt>
                <c:pt idx="3410">
                  <c:v>63131</c:v>
                </c:pt>
                <c:pt idx="3411">
                  <c:v>63138</c:v>
                </c:pt>
                <c:pt idx="3412">
                  <c:v>63145</c:v>
                </c:pt>
                <c:pt idx="3413">
                  <c:v>63152</c:v>
                </c:pt>
                <c:pt idx="3414">
                  <c:v>63159</c:v>
                </c:pt>
                <c:pt idx="3415">
                  <c:v>63166</c:v>
                </c:pt>
                <c:pt idx="3416">
                  <c:v>63173</c:v>
                </c:pt>
                <c:pt idx="3417">
                  <c:v>63180</c:v>
                </c:pt>
                <c:pt idx="3418">
                  <c:v>63187</c:v>
                </c:pt>
                <c:pt idx="3419">
                  <c:v>63194</c:v>
                </c:pt>
                <c:pt idx="3420">
                  <c:v>63201</c:v>
                </c:pt>
                <c:pt idx="3421">
                  <c:v>63208</c:v>
                </c:pt>
                <c:pt idx="3422">
                  <c:v>63215</c:v>
                </c:pt>
                <c:pt idx="3423">
                  <c:v>63222</c:v>
                </c:pt>
                <c:pt idx="3424">
                  <c:v>63229</c:v>
                </c:pt>
                <c:pt idx="3425">
                  <c:v>63236</c:v>
                </c:pt>
                <c:pt idx="3426">
                  <c:v>63243</c:v>
                </c:pt>
                <c:pt idx="3427">
                  <c:v>63250</c:v>
                </c:pt>
                <c:pt idx="3428">
                  <c:v>63257</c:v>
                </c:pt>
                <c:pt idx="3429">
                  <c:v>63264</c:v>
                </c:pt>
                <c:pt idx="3430">
                  <c:v>63271</c:v>
                </c:pt>
                <c:pt idx="3431">
                  <c:v>63278</c:v>
                </c:pt>
                <c:pt idx="3432">
                  <c:v>63285</c:v>
                </c:pt>
                <c:pt idx="3433">
                  <c:v>63292</c:v>
                </c:pt>
                <c:pt idx="3434">
                  <c:v>63299</c:v>
                </c:pt>
                <c:pt idx="3435">
                  <c:v>63306</c:v>
                </c:pt>
                <c:pt idx="3436">
                  <c:v>63313</c:v>
                </c:pt>
                <c:pt idx="3437">
                  <c:v>63320</c:v>
                </c:pt>
                <c:pt idx="3438">
                  <c:v>63327</c:v>
                </c:pt>
                <c:pt idx="3439">
                  <c:v>63334</c:v>
                </c:pt>
                <c:pt idx="3440">
                  <c:v>63341</c:v>
                </c:pt>
                <c:pt idx="3441">
                  <c:v>63348</c:v>
                </c:pt>
                <c:pt idx="3442">
                  <c:v>63355</c:v>
                </c:pt>
                <c:pt idx="3443">
                  <c:v>63362</c:v>
                </c:pt>
                <c:pt idx="3444">
                  <c:v>63369</c:v>
                </c:pt>
                <c:pt idx="3445">
                  <c:v>63376</c:v>
                </c:pt>
                <c:pt idx="3446">
                  <c:v>63383</c:v>
                </c:pt>
                <c:pt idx="3447">
                  <c:v>63390</c:v>
                </c:pt>
                <c:pt idx="3448">
                  <c:v>63397</c:v>
                </c:pt>
                <c:pt idx="3449">
                  <c:v>63404</c:v>
                </c:pt>
                <c:pt idx="3450">
                  <c:v>63411</c:v>
                </c:pt>
                <c:pt idx="3451">
                  <c:v>63418</c:v>
                </c:pt>
                <c:pt idx="3452">
                  <c:v>63425</c:v>
                </c:pt>
                <c:pt idx="3453">
                  <c:v>63432</c:v>
                </c:pt>
                <c:pt idx="3454">
                  <c:v>63439</c:v>
                </c:pt>
                <c:pt idx="3455">
                  <c:v>63446</c:v>
                </c:pt>
                <c:pt idx="3456">
                  <c:v>63453</c:v>
                </c:pt>
                <c:pt idx="3457">
                  <c:v>63460</c:v>
                </c:pt>
                <c:pt idx="3458">
                  <c:v>63467</c:v>
                </c:pt>
                <c:pt idx="3459">
                  <c:v>63474</c:v>
                </c:pt>
                <c:pt idx="3460">
                  <c:v>63481</c:v>
                </c:pt>
                <c:pt idx="3461">
                  <c:v>63488</c:v>
                </c:pt>
                <c:pt idx="3462">
                  <c:v>63495</c:v>
                </c:pt>
                <c:pt idx="3463">
                  <c:v>63502</c:v>
                </c:pt>
                <c:pt idx="3464">
                  <c:v>63509</c:v>
                </c:pt>
                <c:pt idx="3465">
                  <c:v>63516</c:v>
                </c:pt>
                <c:pt idx="3466">
                  <c:v>63523</c:v>
                </c:pt>
                <c:pt idx="3467">
                  <c:v>63530</c:v>
                </c:pt>
                <c:pt idx="3468">
                  <c:v>63537</c:v>
                </c:pt>
                <c:pt idx="3469">
                  <c:v>63544</c:v>
                </c:pt>
                <c:pt idx="3470">
                  <c:v>63552</c:v>
                </c:pt>
                <c:pt idx="3471">
                  <c:v>63559</c:v>
                </c:pt>
                <c:pt idx="3472">
                  <c:v>63566</c:v>
                </c:pt>
                <c:pt idx="3473">
                  <c:v>63573</c:v>
                </c:pt>
                <c:pt idx="3474">
                  <c:v>63580</c:v>
                </c:pt>
                <c:pt idx="3475">
                  <c:v>63587</c:v>
                </c:pt>
                <c:pt idx="3476">
                  <c:v>63594</c:v>
                </c:pt>
                <c:pt idx="3477">
                  <c:v>63601</c:v>
                </c:pt>
                <c:pt idx="3478">
                  <c:v>63608</c:v>
                </c:pt>
                <c:pt idx="3479">
                  <c:v>63615</c:v>
                </c:pt>
                <c:pt idx="3480">
                  <c:v>63622</c:v>
                </c:pt>
                <c:pt idx="3481">
                  <c:v>63629</c:v>
                </c:pt>
                <c:pt idx="3482">
                  <c:v>63636</c:v>
                </c:pt>
                <c:pt idx="3483">
                  <c:v>63643</c:v>
                </c:pt>
                <c:pt idx="3484">
                  <c:v>63650</c:v>
                </c:pt>
                <c:pt idx="3485">
                  <c:v>63661</c:v>
                </c:pt>
                <c:pt idx="3486">
                  <c:v>63664</c:v>
                </c:pt>
                <c:pt idx="3487">
                  <c:v>63671</c:v>
                </c:pt>
                <c:pt idx="3488">
                  <c:v>63678</c:v>
                </c:pt>
                <c:pt idx="3489">
                  <c:v>63685</c:v>
                </c:pt>
                <c:pt idx="3490">
                  <c:v>63692</c:v>
                </c:pt>
                <c:pt idx="3491">
                  <c:v>63699</c:v>
                </c:pt>
                <c:pt idx="3492">
                  <c:v>63706</c:v>
                </c:pt>
                <c:pt idx="3493">
                  <c:v>63713</c:v>
                </c:pt>
                <c:pt idx="3494">
                  <c:v>63720</c:v>
                </c:pt>
                <c:pt idx="3495">
                  <c:v>63727</c:v>
                </c:pt>
                <c:pt idx="3496">
                  <c:v>63734</c:v>
                </c:pt>
                <c:pt idx="3497">
                  <c:v>63741</c:v>
                </c:pt>
                <c:pt idx="3498">
                  <c:v>63748</c:v>
                </c:pt>
                <c:pt idx="3499">
                  <c:v>63755</c:v>
                </c:pt>
                <c:pt idx="3500">
                  <c:v>63762</c:v>
                </c:pt>
                <c:pt idx="3501">
                  <c:v>63769</c:v>
                </c:pt>
                <c:pt idx="3502">
                  <c:v>63776</c:v>
                </c:pt>
                <c:pt idx="3503">
                  <c:v>63783</c:v>
                </c:pt>
                <c:pt idx="3504">
                  <c:v>63790</c:v>
                </c:pt>
                <c:pt idx="3505">
                  <c:v>63797</c:v>
                </c:pt>
                <c:pt idx="3506">
                  <c:v>63804</c:v>
                </c:pt>
              </c:numCache>
            </c:numRef>
          </c:cat>
          <c:val>
            <c:numRef>
              <c:f>'ImpactEoniaDiscount (slide 72)'!$X$4:$X$3510</c:f>
              <c:numCache>
                <c:formatCode>0.0000%</c:formatCode>
                <c:ptCount val="3507"/>
                <c:pt idx="0">
                  <c:v>0</c:v>
                </c:pt>
                <c:pt idx="1">
                  <c:v>3.8171205129014507E-11</c:v>
                </c:pt>
                <c:pt idx="2">
                  <c:v>5.4800946332894673E-11</c:v>
                </c:pt>
                <c:pt idx="3">
                  <c:v>7.1588821676238368E-11</c:v>
                </c:pt>
                <c:pt idx="4">
                  <c:v>1.1086787390923725E-10</c:v>
                </c:pt>
                <c:pt idx="5">
                  <c:v>1.1682157953669947E-10</c:v>
                </c:pt>
                <c:pt idx="6">
                  <c:v>1.5767604626473752E-10</c:v>
                </c:pt>
                <c:pt idx="7">
                  <c:v>1.7528326620025458E-10</c:v>
                </c:pt>
                <c:pt idx="8">
                  <c:v>1.9300691481236726E-10</c:v>
                </c:pt>
                <c:pt idx="9">
                  <c:v>2.3365610520627994E-10</c:v>
                </c:pt>
                <c:pt idx="10">
                  <c:v>2.4020785360789887E-10</c:v>
                </c:pt>
                <c:pt idx="11">
                  <c:v>2.8316653362392419E-10</c:v>
                </c:pt>
                <c:pt idx="12">
                  <c:v>2.9000102861644061E-10</c:v>
                </c:pt>
                <c:pt idx="13">
                  <c:v>3.0838413788737695E-10</c:v>
                </c:pt>
                <c:pt idx="14">
                  <c:v>3.2684194142384299E-10</c:v>
                </c:pt>
                <c:pt idx="15">
                  <c:v>4.2005655778807466E-10</c:v>
                </c:pt>
                <c:pt idx="16">
                  <c:v>4.3884371549000878E-10</c:v>
                </c:pt>
                <c:pt idx="17">
                  <c:v>4.5766581778690363E-10</c:v>
                </c:pt>
                <c:pt idx="18">
                  <c:v>4.9876513726412885E-10</c:v>
                </c:pt>
                <c:pt idx="19">
                  <c:v>5.3318093104666453E-10</c:v>
                </c:pt>
                <c:pt idx="20">
                  <c:v>5.5208690082683004E-10</c:v>
                </c:pt>
                <c:pt idx="21">
                  <c:v>5.7099287049857533E-10</c:v>
                </c:pt>
                <c:pt idx="22">
                  <c:v>5.8989316166144223E-10</c:v>
                </c:pt>
                <c:pt idx="23">
                  <c:v>6.2998212050670299E-10</c:v>
                </c:pt>
                <c:pt idx="24">
                  <c:v>6.6531305052859591E-10</c:v>
                </c:pt>
                <c:pt idx="25">
                  <c:v>6.8409365607154105E-10</c:v>
                </c:pt>
                <c:pt idx="26">
                  <c:v>7.0283276475211626E-10</c:v>
                </c:pt>
                <c:pt idx="27">
                  <c:v>7.215255714947133E-10</c:v>
                </c:pt>
                <c:pt idx="28">
                  <c:v>7.5985617797869054E-10</c:v>
                </c:pt>
                <c:pt idx="29">
                  <c:v>7.9570798029986872E-10</c:v>
                </c:pt>
                <c:pt idx="30">
                  <c:v>8.1407754853619202E-10</c:v>
                </c:pt>
                <c:pt idx="31">
                  <c:v>8.3236499658946583E-10</c:v>
                </c:pt>
                <c:pt idx="32">
                  <c:v>8.5056420923417669E-10</c:v>
                </c:pt>
                <c:pt idx="33">
                  <c:v>9.3083584308366329E-10</c:v>
                </c:pt>
                <c:pt idx="34">
                  <c:v>9.4834053652494144E-10</c:v>
                </c:pt>
                <c:pt idx="35">
                  <c:v>9.6571837484259182E-10</c:v>
                </c:pt>
                <c:pt idx="36">
                  <c:v>9.9834978999069346E-10</c:v>
                </c:pt>
                <c:pt idx="37">
                  <c:v>1.0076670308714272E-9</c:v>
                </c:pt>
                <c:pt idx="38">
                  <c:v>1.0505001216782814E-9</c:v>
                </c:pt>
                <c:pt idx="39">
                  <c:v>1.066994753402134E-9</c:v>
                </c:pt>
                <c:pt idx="40">
                  <c:v>1.0833208243226505E-9</c:v>
                </c:pt>
                <c:pt idx="41">
                  <c:v>1.1121082548783134E-9</c:v>
                </c:pt>
                <c:pt idx="42">
                  <c:v>1.1216506642756918E-9</c:v>
                </c:pt>
                <c:pt idx="43">
                  <c:v>1.1622376974674761E-9</c:v>
                </c:pt>
                <c:pt idx="44">
                  <c:v>1.1774368437710014E-9</c:v>
                </c:pt>
                <c:pt idx="45">
                  <c:v>1.192428330013505E-9</c:v>
                </c:pt>
                <c:pt idx="46">
                  <c:v>1.2167118925874784E-9</c:v>
                </c:pt>
                <c:pt idx="47">
                  <c:v>1.2263841834420086E-9</c:v>
                </c:pt>
                <c:pt idx="48">
                  <c:v>1.2640601609057237E-9</c:v>
                </c:pt>
                <c:pt idx="49">
                  <c:v>1.2776810043996223E-9</c:v>
                </c:pt>
                <c:pt idx="50">
                  <c:v>1.2910529167010215E-9</c:v>
                </c:pt>
                <c:pt idx="51">
                  <c:v>1.3101958227113714E-9</c:v>
                </c:pt>
                <c:pt idx="52">
                  <c:v>1.319891655498194E-9</c:v>
                </c:pt>
                <c:pt idx="53">
                  <c:v>1.3516920915890296E-9</c:v>
                </c:pt>
                <c:pt idx="54">
                  <c:v>1.3637235602922959E-9</c:v>
                </c:pt>
                <c:pt idx="55">
                  <c:v>1.3754693559261608E-9</c:v>
                </c:pt>
                <c:pt idx="56">
                  <c:v>1.3869229262232149E-9</c:v>
                </c:pt>
                <c:pt idx="57">
                  <c:v>1.4001962832460926E-9</c:v>
                </c:pt>
                <c:pt idx="58">
                  <c:v>1.4297035686415549E-9</c:v>
                </c:pt>
                <c:pt idx="59">
                  <c:v>1.4396112717716958E-9</c:v>
                </c:pt>
                <c:pt idx="60">
                  <c:v>1.4491922415782801E-9</c:v>
                </c:pt>
                <c:pt idx="61">
                  <c:v>1.4584403629442147E-9</c:v>
                </c:pt>
                <c:pt idx="62">
                  <c:v>1.4653212697043894E-9</c:v>
                </c:pt>
                <c:pt idx="63">
                  <c:v>1.4919916668234764E-9</c:v>
                </c:pt>
                <c:pt idx="64">
                  <c:v>1.4994899312026702E-9</c:v>
                </c:pt>
                <c:pt idx="65">
                  <c:v>1.5066208390460481E-9</c:v>
                </c:pt>
                <c:pt idx="66">
                  <c:v>1.5133782751280966E-9</c:v>
                </c:pt>
                <c:pt idx="67">
                  <c:v>1.5132911140554664E-9</c:v>
                </c:pt>
                <c:pt idx="68">
                  <c:v>1.5365584215155242E-9</c:v>
                </c:pt>
                <c:pt idx="69">
                  <c:v>1.5413611371408939E-9</c:v>
                </c:pt>
                <c:pt idx="70">
                  <c:v>1.5457563098432436E-9</c:v>
                </c:pt>
                <c:pt idx="71">
                  <c:v>1.5336136661818489E-9</c:v>
                </c:pt>
                <c:pt idx="72">
                  <c:v>1.5421290191011683E-9</c:v>
                </c:pt>
                <c:pt idx="73">
                  <c:v>1.5614045576232624E-9</c:v>
                </c:pt>
                <c:pt idx="74">
                  <c:v>1.5563789388132673E-9</c:v>
                </c:pt>
                <c:pt idx="75">
                  <c:v>1.5341426525417728E-9</c:v>
                </c:pt>
                <c:pt idx="76">
                  <c:v>1.5420103903615243E-9</c:v>
                </c:pt>
                <c:pt idx="77">
                  <c:v>1.5498590518608912E-9</c:v>
                </c:pt>
                <c:pt idx="78">
                  <c:v>1.5555165851135339E-9</c:v>
                </c:pt>
                <c:pt idx="79">
                  <c:v>1.5537045562879354E-9</c:v>
                </c:pt>
                <c:pt idx="80">
                  <c:v>1.5514007470178448E-9</c:v>
                </c:pt>
                <c:pt idx="81">
                  <c:v>1.5274934005377397E-9</c:v>
                </c:pt>
                <c:pt idx="82">
                  <c:v>1.5345052795708719E-9</c:v>
                </c:pt>
                <c:pt idx="83">
                  <c:v>1.5322999391683897E-9</c:v>
                </c:pt>
                <c:pt idx="84">
                  <c:v>1.526922935855303E-9</c:v>
                </c:pt>
                <c:pt idx="85">
                  <c:v>1.5210128808578263E-9</c:v>
                </c:pt>
                <c:pt idx="86">
                  <c:v>1.488096097951655E-9</c:v>
                </c:pt>
                <c:pt idx="87">
                  <c:v>1.4940904729783891E-9</c:v>
                </c:pt>
                <c:pt idx="88">
                  <c:v>1.4832735040215539E-9</c:v>
                </c:pt>
                <c:pt idx="89">
                  <c:v>1.4740465370663078E-9</c:v>
                </c:pt>
                <c:pt idx="90">
                  <c:v>1.4642469845123351E-9</c:v>
                </c:pt>
                <c:pt idx="91">
                  <c:v>1.421854032299455E-9</c:v>
                </c:pt>
                <c:pt idx="92">
                  <c:v>1.4266395632119705E-9</c:v>
                </c:pt>
                <c:pt idx="93">
                  <c:v>1.4064488704527631E-9</c:v>
                </c:pt>
                <c:pt idx="94">
                  <c:v>1.393089122357638E-9</c:v>
                </c:pt>
                <c:pt idx="95">
                  <c:v>1.3791155174238887E-9</c:v>
                </c:pt>
                <c:pt idx="96">
                  <c:v>1.3829457798115313E-9</c:v>
                </c:pt>
                <c:pt idx="97">
                  <c:v>1.3866850524834121E-9</c:v>
                </c:pt>
                <c:pt idx="98">
                  <c:v>1.2998411043265573E-9</c:v>
                </c:pt>
                <c:pt idx="99">
                  <c:v>1.2820640201598524E-9</c:v>
                </c:pt>
                <c:pt idx="100">
                  <c:v>1.2636326767942463E-9</c:v>
                </c:pt>
                <c:pt idx="101">
                  <c:v>1.2009722248802757E-9</c:v>
                </c:pt>
                <c:pt idx="102">
                  <c:v>1.2027239744503287E-9</c:v>
                </c:pt>
                <c:pt idx="103">
                  <c:v>1.1614613618744427E-9</c:v>
                </c:pt>
                <c:pt idx="104">
                  <c:v>1.1389836900238884E-9</c:v>
                </c:pt>
                <c:pt idx="105">
                  <c:v>1.1158104875176947E-9</c:v>
                </c:pt>
                <c:pt idx="106">
                  <c:v>1.0424014339422208E-9</c:v>
                </c:pt>
                <c:pt idx="107">
                  <c:v>1.0423074296023183E-9</c:v>
                </c:pt>
                <c:pt idx="108">
                  <c:v>9.8932427473798906E-10</c:v>
                </c:pt>
                <c:pt idx="109">
                  <c:v>9.6186145994662381E-10</c:v>
                </c:pt>
                <c:pt idx="110">
                  <c:v>9.3366358123580379E-10</c:v>
                </c:pt>
                <c:pt idx="111">
                  <c:v>8.4912292247409787E-10</c:v>
                </c:pt>
                <c:pt idx="112">
                  <c:v>8.4694932143969393E-10</c:v>
                </c:pt>
                <c:pt idx="113">
                  <c:v>7.8144143337167266E-10</c:v>
                </c:pt>
                <c:pt idx="114">
                  <c:v>7.4871022424406741E-10</c:v>
                </c:pt>
                <c:pt idx="115">
                  <c:v>7.1520354861989016E-10</c:v>
                </c:pt>
                <c:pt idx="116">
                  <c:v>6.1917181061119098E-10</c:v>
                </c:pt>
                <c:pt idx="117">
                  <c:v>6.1467414936167836E-10</c:v>
                </c:pt>
                <c:pt idx="118">
                  <c:v>5.9991616069374892E-10</c:v>
                </c:pt>
                <c:pt idx="119">
                  <c:v>5.6251838354438172E-10</c:v>
                </c:pt>
                <c:pt idx="120">
                  <c:v>5.2430543424648174E-10</c:v>
                </c:pt>
                <c:pt idx="121">
                  <c:v>4.8527028543524781E-10</c:v>
                </c:pt>
                <c:pt idx="122">
                  <c:v>4.4540810601421954E-10</c:v>
                </c:pt>
                <c:pt idx="123">
                  <c:v>3.2080052893637689E-10</c:v>
                </c:pt>
                <c:pt idx="124">
                  <c:v>2.7757049404168038E-10</c:v>
                </c:pt>
                <c:pt idx="125">
                  <c:v>2.3348444054896444E-10</c:v>
                </c:pt>
                <c:pt idx="126">
                  <c:v>1.8853578041214819E-10</c:v>
                </c:pt>
                <c:pt idx="127">
                  <c:v>1.4271924299921052E-10</c:v>
                </c:pt>
                <c:pt idx="128">
                  <c:v>0</c:v>
                </c:pt>
                <c:pt idx="129">
                  <c:v>-4.9343825683431652E-11</c:v>
                </c:pt>
                <c:pt idx="130">
                  <c:v>-9.9555528642984725E-11</c:v>
                </c:pt>
                <c:pt idx="131">
                  <c:v>-1.5061314836365552E-10</c:v>
                </c:pt>
                <c:pt idx="132">
                  <c:v>-2.0249208906863991E-10</c:v>
                </c:pt>
                <c:pt idx="133">
                  <c:v>-3.6282800939049786E-10</c:v>
                </c:pt>
                <c:pt idx="134">
                  <c:v>-4.1776164949255956E-10</c:v>
                </c:pt>
                <c:pt idx="135">
                  <c:v>-4.7340065927655578E-10</c:v>
                </c:pt>
                <c:pt idx="136">
                  <c:v>-5.2972220013214333E-10</c:v>
                </c:pt>
                <c:pt idx="137">
                  <c:v>-7.5295726652355871E-10</c:v>
                </c:pt>
                <c:pt idx="138">
                  <c:v>-8.0335519660190702E-10</c:v>
                </c:pt>
                <c:pt idx="139">
                  <c:v>-8.2074742607709389E-10</c:v>
                </c:pt>
                <c:pt idx="140">
                  <c:v>-9.2286659195660314E-10</c:v>
                </c:pt>
                <c:pt idx="141">
                  <c:v>-9.833812452493193E-10</c:v>
                </c:pt>
                <c:pt idx="142">
                  <c:v>-1.1286837410875994E-9</c:v>
                </c:pt>
                <c:pt idx="143">
                  <c:v>-1.2299577749515234E-9</c:v>
                </c:pt>
                <c:pt idx="144">
                  <c:v>-1.2926154135776968E-9</c:v>
                </c:pt>
                <c:pt idx="145">
                  <c:v>-1.3556325461055313E-9</c:v>
                </c:pt>
                <c:pt idx="146">
                  <c:v>-1.4189860215660377E-9</c:v>
                </c:pt>
                <c:pt idx="147">
                  <c:v>-1.5661206385561566E-9</c:v>
                </c:pt>
                <c:pt idx="148">
                  <c:v>-1.6752964043147481E-9</c:v>
                </c:pt>
                <c:pt idx="149">
                  <c:v>-1.7399821474048047E-9</c:v>
                </c:pt>
                <c:pt idx="150">
                  <c:v>-1.8048653281556998E-9</c:v>
                </c:pt>
                <c:pt idx="151">
                  <c:v>-1.8699223589902295E-9</c:v>
                </c:pt>
                <c:pt idx="152">
                  <c:v>-2.0158300973556129E-9</c:v>
                </c:pt>
                <c:pt idx="153">
                  <c:v>-2.1314281487775505E-9</c:v>
                </c:pt>
                <c:pt idx="154">
                  <c:v>-2.1970084767295242E-9</c:v>
                </c:pt>
                <c:pt idx="155">
                  <c:v>-2.2626237496017193E-9</c:v>
                </c:pt>
                <c:pt idx="156">
                  <c:v>-2.328250379383251E-9</c:v>
                </c:pt>
                <c:pt idx="157">
                  <c:v>-2.4699563475234776E-9</c:v>
                </c:pt>
                <c:pt idx="158">
                  <c:v>-2.5904148771762475E-9</c:v>
                </c:pt>
                <c:pt idx="159">
                  <c:v>-2.6557536497631012E-9</c:v>
                </c:pt>
                <c:pt idx="160">
                  <c:v>-2.7209661845710442E-9</c:v>
                </c:pt>
                <c:pt idx="161">
                  <c:v>-2.786028457089397E-9</c:v>
                </c:pt>
                <c:pt idx="162">
                  <c:v>-2.8152456190908004E-9</c:v>
                </c:pt>
                <c:pt idx="163">
                  <c:v>-3.0102070287373744E-9</c:v>
                </c:pt>
                <c:pt idx="164">
                  <c:v>-3.0747272859298763E-9</c:v>
                </c:pt>
                <c:pt idx="165">
                  <c:v>-3.1389752336036941E-9</c:v>
                </c:pt>
                <c:pt idx="166">
                  <c:v>-3.2029271541857834E-9</c:v>
                </c:pt>
                <c:pt idx="167">
                  <c:v>-3.2665606482761012E-9</c:v>
                </c:pt>
                <c:pt idx="168">
                  <c:v>-3.4553155940858851E-9</c:v>
                </c:pt>
                <c:pt idx="169">
                  <c:v>-3.5174412833360175E-9</c:v>
                </c:pt>
                <c:pt idx="170">
                  <c:v>-3.5791312771610989E-9</c:v>
                </c:pt>
                <c:pt idx="171">
                  <c:v>-3.6403636149377055E-9</c:v>
                </c:pt>
                <c:pt idx="172">
                  <c:v>-3.7011137012142939E-9</c:v>
                </c:pt>
                <c:pt idx="173">
                  <c:v>-3.8802403048467105E-9</c:v>
                </c:pt>
                <c:pt idx="174">
                  <c:v>-3.9388303608306474E-9</c:v>
                </c:pt>
                <c:pt idx="175">
                  <c:v>-3.9968226531140669E-9</c:v>
                </c:pt>
                <c:pt idx="176">
                  <c:v>-4.054193025238885E-9</c:v>
                </c:pt>
                <c:pt idx="177">
                  <c:v>-4.1109195169069385E-9</c:v>
                </c:pt>
                <c:pt idx="178">
                  <c:v>-4.2769959002382507E-9</c:v>
                </c:pt>
                <c:pt idx="179">
                  <c:v>-4.3309096967340463E-9</c:v>
                </c:pt>
                <c:pt idx="180">
                  <c:v>-4.3840632223688183E-9</c:v>
                </c:pt>
                <c:pt idx="181">
                  <c:v>-4.4364323204676426E-9</c:v>
                </c:pt>
                <c:pt idx="182">
                  <c:v>-4.4879928344640149E-9</c:v>
                </c:pt>
                <c:pt idx="183">
                  <c:v>-4.6502107083632241E-9</c:v>
                </c:pt>
                <c:pt idx="184">
                  <c:v>-4.6973306118284E-9</c:v>
                </c:pt>
                <c:pt idx="185">
                  <c:v>-4.7435126864859081E-9</c:v>
                </c:pt>
                <c:pt idx="186">
                  <c:v>-4.7887346548000295E-9</c:v>
                </c:pt>
                <c:pt idx="187">
                  <c:v>-4.8475817953936434E-9</c:v>
                </c:pt>
                <c:pt idx="188">
                  <c:v>-4.9595549524855675E-9</c:v>
                </c:pt>
                <c:pt idx="189">
                  <c:v>-4.9996273787655809E-9</c:v>
                </c:pt>
                <c:pt idx="190">
                  <c:v>-5.0386003566053189E-9</c:v>
                </c:pt>
                <c:pt idx="191">
                  <c:v>-5.0764507351442126E-9</c:v>
                </c:pt>
                <c:pt idx="192">
                  <c:v>-5.1126804411199406E-9</c:v>
                </c:pt>
                <c:pt idx="193">
                  <c:v>-5.2161645494467127E-9</c:v>
                </c:pt>
                <c:pt idx="194">
                  <c:v>-5.2480546684644316E-9</c:v>
                </c:pt>
                <c:pt idx="195">
                  <c:v>-5.2786841564511633E-9</c:v>
                </c:pt>
                <c:pt idx="196">
                  <c:v>-5.3080285521795931E-9</c:v>
                </c:pt>
                <c:pt idx="197">
                  <c:v>-5.3193531740838851E-9</c:v>
                </c:pt>
                <c:pt idx="198">
                  <c:v>-5.4120974368743191E-9</c:v>
                </c:pt>
                <c:pt idx="199">
                  <c:v>-5.4346717290277777E-9</c:v>
                </c:pt>
                <c:pt idx="200">
                  <c:v>-5.4558228973012116E-9</c:v>
                </c:pt>
                <c:pt idx="201">
                  <c:v>-5.475526480358886E-9</c:v>
                </c:pt>
                <c:pt idx="202">
                  <c:v>-5.5394124260461572E-9</c:v>
                </c:pt>
                <c:pt idx="203">
                  <c:v>-5.5515360614750639E-9</c:v>
                </c:pt>
                <c:pt idx="204">
                  <c:v>-5.5620732064163778E-9</c:v>
                </c:pt>
                <c:pt idx="205">
                  <c:v>-5.5942854744256074E-9</c:v>
                </c:pt>
                <c:pt idx="206">
                  <c:v>-5.6188218912692212E-9</c:v>
                </c:pt>
                <c:pt idx="207">
                  <c:v>-5.6207254236139911E-9</c:v>
                </c:pt>
                <c:pt idx="208">
                  <c:v>-5.6208892485138176E-9</c:v>
                </c:pt>
                <c:pt idx="209">
                  <c:v>-5.6192909665686575E-9</c:v>
                </c:pt>
                <c:pt idx="210">
                  <c:v>-5.6159081780532069E-9</c:v>
                </c:pt>
                <c:pt idx="211">
                  <c:v>-5.5948120861659331E-9</c:v>
                </c:pt>
                <c:pt idx="212">
                  <c:v>-5.584054098240962E-9</c:v>
                </c:pt>
                <c:pt idx="213">
                  <c:v>-5.5713938956021211E-9</c:v>
                </c:pt>
                <c:pt idx="214">
                  <c:v>-5.5568095180596674E-9</c:v>
                </c:pt>
                <c:pt idx="215">
                  <c:v>-5.540275491090936E-9</c:v>
                </c:pt>
                <c:pt idx="216">
                  <c:v>-5.4787515184340219E-9</c:v>
                </c:pt>
                <c:pt idx="217">
                  <c:v>-5.4541913842342041E-9</c:v>
                </c:pt>
                <c:pt idx="218">
                  <c:v>-5.4275660888412902E-9</c:v>
                </c:pt>
                <c:pt idx="219">
                  <c:v>-5.3988532326383967E-9</c:v>
                </c:pt>
                <c:pt idx="220">
                  <c:v>-5.3680282197402993E-9</c:v>
                </c:pt>
                <c:pt idx="221">
                  <c:v>-5.2626531704506874E-9</c:v>
                </c:pt>
                <c:pt idx="222">
                  <c:v>-5.2231502639709174E-9</c:v>
                </c:pt>
                <c:pt idx="223">
                  <c:v>-5.1814188105001047E-9</c:v>
                </c:pt>
                <c:pt idx="224">
                  <c:v>-5.1374368495232456E-9</c:v>
                </c:pt>
                <c:pt idx="225">
                  <c:v>-5.0911802246906765E-9</c:v>
                </c:pt>
                <c:pt idx="226">
                  <c:v>-4.9385313421156096E-9</c:v>
                </c:pt>
                <c:pt idx="227">
                  <c:v>-4.8829441588217615E-9</c:v>
                </c:pt>
                <c:pt idx="228">
                  <c:v>-4.8249667996885445E-9</c:v>
                </c:pt>
                <c:pt idx="229">
                  <c:v>-4.7645746688307344E-9</c:v>
                </c:pt>
                <c:pt idx="230">
                  <c:v>-4.7017453666314477E-9</c:v>
                </c:pt>
                <c:pt idx="231">
                  <c:v>-4.498400333545309E-9</c:v>
                </c:pt>
                <c:pt idx="232">
                  <c:v>-4.4255886867509975E-9</c:v>
                </c:pt>
                <c:pt idx="233">
                  <c:v>-4.3502230390006502E-9</c:v>
                </c:pt>
                <c:pt idx="234">
                  <c:v>-4.2722801120399431E-9</c:v>
                </c:pt>
                <c:pt idx="235">
                  <c:v>-4.1917375065772533E-9</c:v>
                </c:pt>
                <c:pt idx="236">
                  <c:v>-3.9342735663272857E-9</c:v>
                </c:pt>
                <c:pt idx="237">
                  <c:v>-3.8430959512815444E-9</c:v>
                </c:pt>
                <c:pt idx="238">
                  <c:v>-3.7492018281192613E-9</c:v>
                </c:pt>
                <c:pt idx="239">
                  <c:v>-3.6525674792673921E-9</c:v>
                </c:pt>
                <c:pt idx="240">
                  <c:v>-3.553169626688453E-9</c:v>
                </c:pt>
                <c:pt idx="241">
                  <c:v>-3.2381644618321992E-9</c:v>
                </c:pt>
                <c:pt idx="242">
                  <c:v>-3.1274802527467629E-9</c:v>
                </c:pt>
                <c:pt idx="243">
                  <c:v>-3.0139161496384181E-9</c:v>
                </c:pt>
                <c:pt idx="244">
                  <c:v>-2.8974501918837409E-9</c:v>
                </c:pt>
                <c:pt idx="245">
                  <c:v>-2.778056466183447E-9</c:v>
                </c:pt>
                <c:pt idx="246">
                  <c:v>-2.1707379372747776E-9</c:v>
                </c:pt>
                <c:pt idx="247">
                  <c:v>-2.0360834757570875E-9</c:v>
                </c:pt>
                <c:pt idx="248">
                  <c:v>-1.8983831897960435E-9</c:v>
                </c:pt>
                <c:pt idx="249">
                  <c:v>-1.5118255035449085E-9</c:v>
                </c:pt>
                <c:pt idx="250">
                  <c:v>-1.4897492969052559E-9</c:v>
                </c:pt>
                <c:pt idx="251">
                  <c:v>-1.1633837372192896E-9</c:v>
                </c:pt>
                <c:pt idx="252">
                  <c:v>-1.0069232404255266E-9</c:v>
                </c:pt>
                <c:pt idx="253">
                  <c:v>-8.4725487487381096E-10</c:v>
                </c:pt>
                <c:pt idx="254">
                  <c:v>-4.1519819841354805E-10</c:v>
                </c:pt>
                <c:pt idx="255">
                  <c:v>-3.8251131992753096E-10</c:v>
                </c:pt>
                <c:pt idx="256">
                  <c:v>0</c:v>
                </c:pt>
                <c:pt idx="257">
                  <c:v>1.7937694808244781E-10</c:v>
                </c:pt>
                <c:pt idx="258">
                  <c:v>3.6201085607933531E-10</c:v>
                </c:pt>
                <c:pt idx="259">
                  <c:v>8.3897276213946992E-10</c:v>
                </c:pt>
                <c:pt idx="260">
                  <c:v>8.8321609487823638E-10</c:v>
                </c:pt>
                <c:pt idx="261">
                  <c:v>1.3209511745071803E-9</c:v>
                </c:pt>
                <c:pt idx="262">
                  <c:v>1.5212757141242622E-9</c:v>
                </c:pt>
                <c:pt idx="263">
                  <c:v>1.7242394468588648E-9</c:v>
                </c:pt>
                <c:pt idx="264">
                  <c:v>2.2353241838904067E-9</c:v>
                </c:pt>
                <c:pt idx="265">
                  <c:v>2.9925084148955255E-9</c:v>
                </c:pt>
                <c:pt idx="266">
                  <c:v>3.211477605656772E-9</c:v>
                </c:pt>
                <c:pt idx="267">
                  <c:v>3.2760268815204205E-9</c:v>
                </c:pt>
                <c:pt idx="268">
                  <c:v>3.8113983320342895E-9</c:v>
                </c:pt>
                <c:pt idx="269">
                  <c:v>4.176730655346822E-9</c:v>
                </c:pt>
                <c:pt idx="270">
                  <c:v>4.4060554112547792E-9</c:v>
                </c:pt>
                <c:pt idx="271">
                  <c:v>4.6368622603652418E-9</c:v>
                </c:pt>
                <c:pt idx="272">
                  <c:v>4.869062530227751E-9</c:v>
                </c:pt>
                <c:pt idx="273">
                  <c:v>5.4138587666716087E-9</c:v>
                </c:pt>
                <c:pt idx="274">
                  <c:v>5.8100217533102808E-9</c:v>
                </c:pt>
                <c:pt idx="275">
                  <c:v>6.0478581705375803E-9</c:v>
                </c:pt>
                <c:pt idx="276">
                  <c:v>6.2865551015735266E-9</c:v>
                </c:pt>
                <c:pt idx="277">
                  <c:v>6.5260234374678663E-9</c:v>
                </c:pt>
                <c:pt idx="278">
                  <c:v>7.0684236842550457E-9</c:v>
                </c:pt>
                <c:pt idx="279">
                  <c:v>7.4898469940238091E-9</c:v>
                </c:pt>
                <c:pt idx="280">
                  <c:v>7.7318457646557634E-9</c:v>
                </c:pt>
                <c:pt idx="281">
                  <c:v>7.9740847803945122E-9</c:v>
                </c:pt>
                <c:pt idx="282">
                  <c:v>8.2164744953563268E-9</c:v>
                </c:pt>
                <c:pt idx="283">
                  <c:v>8.7449857085570779E-9</c:v>
                </c:pt>
                <c:pt idx="284">
                  <c:v>9.1857690852608503E-9</c:v>
                </c:pt>
                <c:pt idx="285">
                  <c:v>9.4275826490082537E-9</c:v>
                </c:pt>
                <c:pt idx="286">
                  <c:v>9.6690153151852282E-9</c:v>
                </c:pt>
                <c:pt idx="287">
                  <c:v>9.9099784116665757E-9</c:v>
                </c:pt>
                <c:pt idx="288">
                  <c:v>1.0413436167403325E-8</c:v>
                </c:pt>
                <c:pt idx="289">
                  <c:v>1.0994026558705169E-8</c:v>
                </c:pt>
                <c:pt idx="290">
                  <c:v>1.1229223637857118E-8</c:v>
                </c:pt>
                <c:pt idx="291">
                  <c:v>1.1463353744435405E-8</c:v>
                </c:pt>
                <c:pt idx="292">
                  <c:v>1.1929858391413438E-8</c:v>
                </c:pt>
                <c:pt idx="293">
                  <c:v>1.2043667684783106E-8</c:v>
                </c:pt>
                <c:pt idx="294">
                  <c:v>1.2614906076224668E-8</c:v>
                </c:pt>
                <c:pt idx="295">
                  <c:v>1.2840779309427827E-8</c:v>
                </c:pt>
                <c:pt idx="296">
                  <c:v>1.3064968237700217E-8</c:v>
                </c:pt>
                <c:pt idx="297">
                  <c:v>1.3485525814311075E-8</c:v>
                </c:pt>
                <c:pt idx="298">
                  <c:v>1.3605573316631883E-8</c:v>
                </c:pt>
                <c:pt idx="299">
                  <c:v>1.4157547742867441E-8</c:v>
                </c:pt>
                <c:pt idx="300">
                  <c:v>1.4369772762977059E-8</c:v>
                </c:pt>
                <c:pt idx="301">
                  <c:v>1.4579695277136019E-8</c:v>
                </c:pt>
                <c:pt idx="302">
                  <c:v>1.4944168913086885E-8</c:v>
                </c:pt>
                <c:pt idx="303">
                  <c:v>1.5069043526557725E-8</c:v>
                </c:pt>
                <c:pt idx="304">
                  <c:v>1.5591679252053604E-8</c:v>
                </c:pt>
                <c:pt idx="305">
                  <c:v>1.5785931692250191E-8</c:v>
                </c:pt>
                <c:pt idx="306">
                  <c:v>1.597726429413901E-8</c:v>
                </c:pt>
                <c:pt idx="307">
                  <c:v>1.6275840460317284E-8</c:v>
                </c:pt>
                <c:pt idx="308">
                  <c:v>1.6403970506278544E-8</c:v>
                </c:pt>
                <c:pt idx="309">
                  <c:v>1.6887028731859925E-8</c:v>
                </c:pt>
                <c:pt idx="310">
                  <c:v>1.7017219982868974E-8</c:v>
                </c:pt>
                <c:pt idx="311">
                  <c:v>1.7189399630470129E-8</c:v>
                </c:pt>
                <c:pt idx="312">
                  <c:v>1.7358003559140266E-8</c:v>
                </c:pt>
                <c:pt idx="313">
                  <c:v>1.7580245583619959E-8</c:v>
                </c:pt>
                <c:pt idx="314">
                  <c:v>1.7994883834328984E-8</c:v>
                </c:pt>
                <c:pt idx="315">
                  <c:v>1.8144276463781008E-8</c:v>
                </c:pt>
                <c:pt idx="316">
                  <c:v>1.8289561340791884E-8</c:v>
                </c:pt>
                <c:pt idx="317">
                  <c:v>1.8430648482869669E-8</c:v>
                </c:pt>
                <c:pt idx="318">
                  <c:v>1.8567758357864068E-8</c:v>
                </c:pt>
                <c:pt idx="319">
                  <c:v>1.8951250623476523E-8</c:v>
                </c:pt>
                <c:pt idx="320">
                  <c:v>1.9070021190534074E-8</c:v>
                </c:pt>
                <c:pt idx="321">
                  <c:v>1.9184061552431769E-8</c:v>
                </c:pt>
                <c:pt idx="322">
                  <c:v>1.9293283473544205E-8</c:v>
                </c:pt>
                <c:pt idx="323">
                  <c:v>1.933639929261894E-8</c:v>
                </c:pt>
                <c:pt idx="324">
                  <c:v>1.9680213742727728E-8</c:v>
                </c:pt>
                <c:pt idx="325">
                  <c:v>1.97640129399098E-8</c:v>
                </c:pt>
                <c:pt idx="326">
                  <c:v>1.9842461226079848E-8</c:v>
                </c:pt>
                <c:pt idx="327">
                  <c:v>1.9915469928895833E-8</c:v>
                </c:pt>
                <c:pt idx="328">
                  <c:v>1.9786874074661544E-8</c:v>
                </c:pt>
                <c:pt idx="329">
                  <c:v>2.0151334153206343E-8</c:v>
                </c:pt>
                <c:pt idx="330">
                  <c:v>2.0195813546031519E-8</c:v>
                </c:pt>
                <c:pt idx="331">
                  <c:v>2.0234320885492707E-8</c:v>
                </c:pt>
                <c:pt idx="332">
                  <c:v>2.0266767062314395E-8</c:v>
                </c:pt>
                <c:pt idx="333">
                  <c:v>2.0096620583810731E-8</c:v>
                </c:pt>
                <c:pt idx="334">
                  <c:v>2.0222481949844912E-8</c:v>
                </c:pt>
                <c:pt idx="335">
                  <c:v>2.0218078950178658E-8</c:v>
                </c:pt>
                <c:pt idx="336">
                  <c:v>2.0207048208645793E-8</c:v>
                </c:pt>
                <c:pt idx="337">
                  <c:v>1.9922391478383907E-8</c:v>
                </c:pt>
                <c:pt idx="338">
                  <c:v>2.0027976682483739E-8</c:v>
                </c:pt>
                <c:pt idx="339">
                  <c:v>2.0049390843184488E-8</c:v>
                </c:pt>
                <c:pt idx="340">
                  <c:v>1.9996740785043106E-8</c:v>
                </c:pt>
                <c:pt idx="341">
                  <c:v>1.9936844349358572E-8</c:v>
                </c:pt>
                <c:pt idx="342">
                  <c:v>1.9526708422293662E-8</c:v>
                </c:pt>
                <c:pt idx="343">
                  <c:v>1.9620012425597584E-8</c:v>
                </c:pt>
                <c:pt idx="344">
                  <c:v>1.9525593316022452E-8</c:v>
                </c:pt>
                <c:pt idx="345">
                  <c:v>1.9420370529158598E-8</c:v>
                </c:pt>
                <c:pt idx="346">
                  <c:v>1.9307284032502904E-8</c:v>
                </c:pt>
                <c:pt idx="347">
                  <c:v>1.8764456655162576E-8</c:v>
                </c:pt>
                <c:pt idx="348">
                  <c:v>1.8842612659400459E-8</c:v>
                </c:pt>
                <c:pt idx="349">
                  <c:v>1.8620810980055254E-8</c:v>
                </c:pt>
                <c:pt idx="350">
                  <c:v>1.8458689794004744E-8</c:v>
                </c:pt>
                <c:pt idx="351">
                  <c:v>1.8288087566022126E-8</c:v>
                </c:pt>
                <c:pt idx="352">
                  <c:v>1.7605681643670726E-8</c:v>
                </c:pt>
                <c:pt idx="353">
                  <c:v>1.740602629770379E-8</c:v>
                </c:pt>
                <c:pt idx="354">
                  <c:v>1.730476370900326E-8</c:v>
                </c:pt>
                <c:pt idx="355">
                  <c:v>1.7081418453518751E-8</c:v>
                </c:pt>
                <c:pt idx="356">
                  <c:v>1.6848973520750855E-8</c:v>
                </c:pt>
                <c:pt idx="357">
                  <c:v>1.6020427135387226E-8</c:v>
                </c:pt>
                <c:pt idx="358">
                  <c:v>1.6059039503572847E-8</c:v>
                </c:pt>
                <c:pt idx="359">
                  <c:v>1.5547168769731133E-8</c:v>
                </c:pt>
                <c:pt idx="360">
                  <c:v>1.5258272906010922E-8</c:v>
                </c:pt>
                <c:pt idx="361">
                  <c:v>1.4959660032433375E-8</c:v>
                </c:pt>
                <c:pt idx="362">
                  <c:v>1.3978735588331126E-8</c:v>
                </c:pt>
                <c:pt idx="363">
                  <c:v>1.3992628461294288E-8</c:v>
                </c:pt>
                <c:pt idx="364">
                  <c:v>1.3317742126434627E-8</c:v>
                </c:pt>
                <c:pt idx="365">
                  <c:v>1.295896954968314E-8</c:v>
                </c:pt>
                <c:pt idx="366">
                  <c:v>1.2589861761837587E-8</c:v>
                </c:pt>
                <c:pt idx="367">
                  <c:v>1.1450646882288709E-8</c:v>
                </c:pt>
                <c:pt idx="368">
                  <c:v>1.1436305308244916E-8</c:v>
                </c:pt>
                <c:pt idx="369">
                  <c:v>1.0586198439664803E-8</c:v>
                </c:pt>
                <c:pt idx="370">
                  <c:v>1.0153222610538234E-8</c:v>
                </c:pt>
                <c:pt idx="371">
                  <c:v>9.7092929348579007E-9</c:v>
                </c:pt>
                <c:pt idx="372">
                  <c:v>8.4061987478322928E-9</c:v>
                </c:pt>
                <c:pt idx="373">
                  <c:v>8.3599466808772366E-9</c:v>
                </c:pt>
                <c:pt idx="374">
                  <c:v>7.7653525140056884E-9</c:v>
                </c:pt>
                <c:pt idx="375">
                  <c:v>7.7054345321882212E-9</c:v>
                </c:pt>
                <c:pt idx="376">
                  <c:v>7.642449766889943E-9</c:v>
                </c:pt>
                <c:pt idx="377">
                  <c:v>7.1269266730582606E-9</c:v>
                </c:pt>
                <c:pt idx="378">
                  <c:v>6.5996737356761176E-9</c:v>
                </c:pt>
                <c:pt idx="379">
                  <c:v>4.4672634822015209E-9</c:v>
                </c:pt>
                <c:pt idx="380">
                  <c:v>4.3715744835930506E-9</c:v>
                </c:pt>
                <c:pt idx="381">
                  <c:v>3.784328872296315E-9</c:v>
                </c:pt>
                <c:pt idx="382">
                  <c:v>3.184815063799265E-9</c:v>
                </c:pt>
                <c:pt idx="383">
                  <c:v>2.5729429635034523E-9</c:v>
                </c:pt>
                <c:pt idx="384">
                  <c:v>1.3781195954375158E-10</c:v>
                </c:pt>
                <c:pt idx="385">
                  <c:v>8.1702656792859152E-14</c:v>
                </c:pt>
                <c:pt idx="386">
                  <c:v>-6.7485818040606549E-10</c:v>
                </c:pt>
                <c:pt idx="387">
                  <c:v>-1.362276921042932E-9</c:v>
                </c:pt>
                <c:pt idx="388">
                  <c:v>-2.0617841136640058E-9</c:v>
                </c:pt>
                <c:pt idx="389">
                  <c:v>-4.790010586092075E-9</c:v>
                </c:pt>
                <c:pt idx="390">
                  <c:v>-4.9726322508443499E-9</c:v>
                </c:pt>
                <c:pt idx="391">
                  <c:v>-5.726529968535371E-9</c:v>
                </c:pt>
                <c:pt idx="392">
                  <c:v>-6.490095091123832E-9</c:v>
                </c:pt>
                <c:pt idx="393">
                  <c:v>-7.2629239638525439E-9</c:v>
                </c:pt>
                <c:pt idx="394">
                  <c:v>-1.0211943378803448E-8</c:v>
                </c:pt>
                <c:pt idx="395">
                  <c:v>-1.0438799438131779E-8</c:v>
                </c:pt>
                <c:pt idx="396">
                  <c:v>-1.1251889585643313E-8</c:v>
                </c:pt>
                <c:pt idx="397">
                  <c:v>-1.207182155345092E-8</c:v>
                </c:pt>
                <c:pt idx="398">
                  <c:v>-1.3479096520364886E-8</c:v>
                </c:pt>
                <c:pt idx="399">
                  <c:v>-1.5990403726389574E-8</c:v>
                </c:pt>
                <c:pt idx="400">
                  <c:v>-1.6836972256076971E-8</c:v>
                </c:pt>
                <c:pt idx="401">
                  <c:v>-1.7687605665707429E-8</c:v>
                </c:pt>
                <c:pt idx="402">
                  <c:v>-1.8541900761960203E-8</c:v>
                </c:pt>
                <c:pt idx="403">
                  <c:v>-1.9399458303431469E-8</c:v>
                </c:pt>
                <c:pt idx="404">
                  <c:v>-2.1987682004764517E-8</c:v>
                </c:pt>
                <c:pt idx="405">
                  <c:v>-2.2854268807081732E-8</c:v>
                </c:pt>
                <c:pt idx="406">
                  <c:v>-2.3722109990546511E-8</c:v>
                </c:pt>
                <c:pt idx="407">
                  <c:v>-2.4590802800723149E-8</c:v>
                </c:pt>
                <c:pt idx="408">
                  <c:v>-2.7564381744780639E-8</c:v>
                </c:pt>
                <c:pt idx="409">
                  <c:v>-2.8584673426000629E-8</c:v>
                </c:pt>
                <c:pt idx="410">
                  <c:v>-2.8932997536224372E-8</c:v>
                </c:pt>
                <c:pt idx="411">
                  <c:v>-2.979837212136599E-8</c:v>
                </c:pt>
                <c:pt idx="412">
                  <c:v>-3.0661788273092169E-8</c:v>
                </c:pt>
                <c:pt idx="413">
                  <c:v>-3.1522844115387805E-8</c:v>
                </c:pt>
                <c:pt idx="414">
                  <c:v>-3.4087836729094351E-8</c:v>
                </c:pt>
                <c:pt idx="415">
                  <c:v>-3.4935438278371755E-8</c:v>
                </c:pt>
                <c:pt idx="416">
                  <c:v>-3.577867145414769E-8</c:v>
                </c:pt>
                <c:pt idx="417">
                  <c:v>-3.6617135257960287E-8</c:v>
                </c:pt>
                <c:pt idx="418">
                  <c:v>-3.7450428692431884E-8</c:v>
                </c:pt>
                <c:pt idx="419">
                  <c:v>-3.865657916685139E-8</c:v>
                </c:pt>
                <c:pt idx="420">
                  <c:v>-4.0723862963255864E-8</c:v>
                </c:pt>
                <c:pt idx="421">
                  <c:v>-4.1137575997572673E-8</c:v>
                </c:pt>
                <c:pt idx="422">
                  <c:v>-4.194260938561456E-8</c:v>
                </c:pt>
                <c:pt idx="423">
                  <c:v>-4.273995036336263E-8</c:v>
                </c:pt>
                <c:pt idx="424">
                  <c:v>-4.5410626907209373E-8</c:v>
                </c:pt>
                <c:pt idx="425">
                  <c:v>-4.5844303381281648E-8</c:v>
                </c:pt>
                <c:pt idx="426">
                  <c:v>-4.6597120858041241E-8</c:v>
                </c:pt>
                <c:pt idx="427">
                  <c:v>-4.7339822669767787E-8</c:v>
                </c:pt>
                <c:pt idx="428">
                  <c:v>-4.8072004277645644E-8</c:v>
                </c:pt>
                <c:pt idx="429">
                  <c:v>-5.0436172600995186E-8</c:v>
                </c:pt>
                <c:pt idx="430">
                  <c:v>-5.0887455575309576E-8</c:v>
                </c:pt>
                <c:pt idx="431">
                  <c:v>-5.1560980899364312E-8</c:v>
                </c:pt>
                <c:pt idx="432">
                  <c:v>-5.2221563206318253E-8</c:v>
                </c:pt>
                <c:pt idx="433">
                  <c:v>-5.2868798841631051E-8</c:v>
                </c:pt>
                <c:pt idx="434">
                  <c:v>-5.4854156821210545E-8</c:v>
                </c:pt>
                <c:pt idx="435">
                  <c:v>-5.5316198472677228E-8</c:v>
                </c:pt>
                <c:pt idx="436">
                  <c:v>-5.5890644156840127E-8</c:v>
                </c:pt>
                <c:pt idx="437">
                  <c:v>-5.6449319031214723E-8</c:v>
                </c:pt>
                <c:pt idx="438">
                  <c:v>-5.6991821207209165E-8</c:v>
                </c:pt>
                <c:pt idx="439">
                  <c:v>-5.8526822509273949E-8</c:v>
                </c:pt>
                <c:pt idx="440">
                  <c:v>-5.8992015250589752E-8</c:v>
                </c:pt>
                <c:pt idx="441">
                  <c:v>-5.9419981462754609E-8</c:v>
                </c:pt>
                <c:pt idx="442">
                  <c:v>-5.9838523586673575E-8</c:v>
                </c:pt>
                <c:pt idx="443">
                  <c:v>-6.0237838453653172E-8</c:v>
                </c:pt>
                <c:pt idx="444">
                  <c:v>-6.1316404261716612E-8</c:v>
                </c:pt>
                <c:pt idx="445">
                  <c:v>-6.1634793971929516E-8</c:v>
                </c:pt>
                <c:pt idx="446">
                  <c:v>-6.1931947921596564E-8</c:v>
                </c:pt>
                <c:pt idx="447">
                  <c:v>-6.220746511312325E-8</c:v>
                </c:pt>
                <c:pt idx="448">
                  <c:v>-6.2460942791640189E-8</c:v>
                </c:pt>
                <c:pt idx="449">
                  <c:v>-6.3085127012443148E-8</c:v>
                </c:pt>
                <c:pt idx="450">
                  <c:v>-6.3246432267186764E-8</c:v>
                </c:pt>
                <c:pt idx="451">
                  <c:v>-6.3383690384168426E-8</c:v>
                </c:pt>
                <c:pt idx="452">
                  <c:v>-6.3496498608518748E-8</c:v>
                </c:pt>
                <c:pt idx="453">
                  <c:v>-6.3584456381311424E-8</c:v>
                </c:pt>
                <c:pt idx="454">
                  <c:v>-6.3695207789572772E-8</c:v>
                </c:pt>
                <c:pt idx="455">
                  <c:v>-6.3679744115177975E-8</c:v>
                </c:pt>
                <c:pt idx="456">
                  <c:v>-6.3637421486269566E-8</c:v>
                </c:pt>
                <c:pt idx="457">
                  <c:v>-6.356783714797816E-8</c:v>
                </c:pt>
                <c:pt idx="458">
                  <c:v>-6.347059010227557E-8</c:v>
                </c:pt>
                <c:pt idx="459">
                  <c:v>-6.2796936002758319E-8</c:v>
                </c:pt>
                <c:pt idx="460">
                  <c:v>-6.2555346836551395E-8</c:v>
                </c:pt>
                <c:pt idx="461">
                  <c:v>-6.2283684144209817E-8</c:v>
                </c:pt>
                <c:pt idx="462">
                  <c:v>-6.1981546488603517E-8</c:v>
                </c:pt>
                <c:pt idx="463">
                  <c:v>-6.0888261465760762E-8</c:v>
                </c:pt>
                <c:pt idx="464">
                  <c:v>-6.1228460092191753E-8</c:v>
                </c:pt>
                <c:pt idx="465">
                  <c:v>-6.0792811668822916E-8</c:v>
                </c:pt>
                <c:pt idx="466">
                  <c:v>-6.0324428325427698E-8</c:v>
                </c:pt>
                <c:pt idx="467">
                  <c:v>-5.9822905965978626E-8</c:v>
                </c:pt>
                <c:pt idx="468">
                  <c:v>-5.7195622304084467E-8</c:v>
                </c:pt>
                <c:pt idx="469">
                  <c:v>-5.7477345314239231E-8</c:v>
                </c:pt>
                <c:pt idx="470">
                  <c:v>-5.6804067747728143E-8</c:v>
                </c:pt>
                <c:pt idx="471">
                  <c:v>-5.6095225702120985E-8</c:v>
                </c:pt>
                <c:pt idx="472">
                  <c:v>-5.5350417288392226E-8</c:v>
                </c:pt>
                <c:pt idx="473">
                  <c:v>-5.1793114412730656E-8</c:v>
                </c:pt>
                <c:pt idx="474">
                  <c:v>-5.2003427862329019E-8</c:v>
                </c:pt>
                <c:pt idx="475">
                  <c:v>-5.107272174230057E-8</c:v>
                </c:pt>
                <c:pt idx="476">
                  <c:v>-5.0103624232812269E-8</c:v>
                </c:pt>
                <c:pt idx="477">
                  <c:v>-4.9095730795698997E-8</c:v>
                </c:pt>
                <c:pt idx="478">
                  <c:v>-4.4542908262876213E-8</c:v>
                </c:pt>
                <c:pt idx="479">
                  <c:v>-4.4668117161030321E-8</c:v>
                </c:pt>
                <c:pt idx="480">
                  <c:v>-4.346018395986681E-8</c:v>
                </c:pt>
                <c:pt idx="481">
                  <c:v>-4.2211030251444043E-8</c:v>
                </c:pt>
                <c:pt idx="482">
                  <c:v>-4.0920251938216662E-8</c:v>
                </c:pt>
                <c:pt idx="483">
                  <c:v>-3.5307165103691182E-8</c:v>
                </c:pt>
                <c:pt idx="484">
                  <c:v>-3.5332814243621211E-8</c:v>
                </c:pt>
                <c:pt idx="485">
                  <c:v>-3.3827852784131668E-8</c:v>
                </c:pt>
                <c:pt idx="486">
                  <c:v>-3.2278842140636907E-8</c:v>
                </c:pt>
                <c:pt idx="487">
                  <c:v>-3.0685378216458933E-8</c:v>
                </c:pt>
                <c:pt idx="488">
                  <c:v>-2.3948037838374125E-8</c:v>
                </c:pt>
                <c:pt idx="489">
                  <c:v>-2.3858909985706445E-8</c:v>
                </c:pt>
                <c:pt idx="490">
                  <c:v>-2.203711820750881E-8</c:v>
                </c:pt>
                <c:pt idx="491">
                  <c:v>-2.0168449451967926E-8</c:v>
                </c:pt>
                <c:pt idx="492">
                  <c:v>-1.8252498297293904E-8</c:v>
                </c:pt>
                <c:pt idx="493">
                  <c:v>-1.0327671025886845E-8</c:v>
                </c:pt>
                <c:pt idx="494">
                  <c:v>-1.0107788639066029E-8</c:v>
                </c:pt>
                <c:pt idx="495">
                  <c:v>-7.9493640400742777E-9</c:v>
                </c:pt>
                <c:pt idx="496">
                  <c:v>-5.7412329033685455E-9</c:v>
                </c:pt>
                <c:pt idx="497">
                  <c:v>-3.4829902499471099E-9</c:v>
                </c:pt>
                <c:pt idx="498">
                  <c:v>5.6917999983335799E-9</c:v>
                </c:pt>
                <c:pt idx="499">
                  <c:v>6.059175702627026E-9</c:v>
                </c:pt>
                <c:pt idx="500">
                  <c:v>8.5740369500444946E-9</c:v>
                </c:pt>
                <c:pt idx="501">
                  <c:v>1.1141434294462474E-8</c:v>
                </c:pt>
                <c:pt idx="502">
                  <c:v>1.3761772715966888E-8</c:v>
                </c:pt>
                <c:pt idx="503">
                  <c:v>2.4248246926865391E-8</c:v>
                </c:pt>
                <c:pt idx="504">
                  <c:v>3.1841945167610311E-8</c:v>
                </c:pt>
                <c:pt idx="505">
                  <c:v>3.4822899781187383E-8</c:v>
                </c:pt>
                <c:pt idx="506">
                  <c:v>4.2787152315995614E-8</c:v>
                </c:pt>
                <c:pt idx="507">
                  <c:v>4.3435430819574114E-8</c:v>
                </c:pt>
                <c:pt idx="508">
                  <c:v>5.0567315117763106E-8</c:v>
                </c:pt>
                <c:pt idx="509">
                  <c:v>5.3886911020395792E-8</c:v>
                </c:pt>
                <c:pt idx="510">
                  <c:v>5.7264339357182559E-8</c:v>
                </c:pt>
                <c:pt idx="511">
                  <c:v>6.6048703710724216E-8</c:v>
                </c:pt>
                <c:pt idx="512">
                  <c:v>6.6888700848326613E-8</c:v>
                </c:pt>
                <c:pt idx="513">
                  <c:v>7.5032880343835207E-8</c:v>
                </c:pt>
                <c:pt idx="514">
                  <c:v>7.8765585792821974E-8</c:v>
                </c:pt>
                <c:pt idx="515">
                  <c:v>8.2558509593814999E-8</c:v>
                </c:pt>
                <c:pt idx="516">
                  <c:v>9.2182121291068883E-8</c:v>
                </c:pt>
                <c:pt idx="517">
                  <c:v>9.3230329402524056E-8</c:v>
                </c:pt>
                <c:pt idx="518">
                  <c:v>1.2252096893809739E-7</c:v>
                </c:pt>
                <c:pt idx="519">
                  <c:v>1.4484122516753191E-7</c:v>
                </c:pt>
                <c:pt idx="520">
                  <c:v>1.8995514307470693E-7</c:v>
                </c:pt>
                <c:pt idx="521">
                  <c:v>2.4350094792965384E-7</c:v>
                </c:pt>
                <c:pt idx="522">
                  <c:v>2.6919404996989318E-7</c:v>
                </c:pt>
                <c:pt idx="523">
                  <c:v>3.1743208319941034E-7</c:v>
                </c:pt>
                <c:pt idx="524">
                  <c:v>3.6023873052149283E-7</c:v>
                </c:pt>
                <c:pt idx="525">
                  <c:v>4.101885598753463E-7</c:v>
                </c:pt>
                <c:pt idx="526">
                  <c:v>4.6309021957662705E-7</c:v>
                </c:pt>
                <c:pt idx="527">
                  <c:v>5.1894383968405927E-7</c:v>
                </c:pt>
                <c:pt idx="528">
                  <c:v>5.7774954679862961E-7</c:v>
                </c:pt>
                <c:pt idx="529">
                  <c:v>6.3950746881846418E-7</c:v>
                </c:pt>
                <c:pt idx="530">
                  <c:v>7.0421773234411594E-7</c:v>
                </c:pt>
                <c:pt idx="531">
                  <c:v>7.8366335752198465E-7</c:v>
                </c:pt>
                <c:pt idx="532">
                  <c:v>8.2433850119622079E-7</c:v>
                </c:pt>
                <c:pt idx="533">
                  <c:v>9.1606384229571056E-7</c:v>
                </c:pt>
                <c:pt idx="534">
                  <c:v>9.9258473699754407E-7</c:v>
                </c:pt>
                <c:pt idx="535">
                  <c:v>1.0720586040525656E-6</c:v>
                </c:pt>
                <c:pt idx="536">
                  <c:v>1.1544855670372715E-6</c:v>
                </c:pt>
                <c:pt idx="537">
                  <c:v>1.2398657503929177E-6</c:v>
                </c:pt>
                <c:pt idx="538">
                  <c:v>1.3281992776968676E-6</c:v>
                </c:pt>
                <c:pt idx="539">
                  <c:v>1.4194862729566965E-6</c:v>
                </c:pt>
                <c:pt idx="540">
                  <c:v>1.5137268588867429E-6</c:v>
                </c:pt>
                <c:pt idx="541">
                  <c:v>1.5791349107898214E-6</c:v>
                </c:pt>
                <c:pt idx="542">
                  <c:v>1.6784358981120594E-6</c:v>
                </c:pt>
                <c:pt idx="543">
                  <c:v>1.7806902957687339E-6</c:v>
                </c:pt>
                <c:pt idx="544">
                  <c:v>1.8858655008884874E-6</c:v>
                </c:pt>
                <c:pt idx="545">
                  <c:v>1.9938719064754515E-6</c:v>
                </c:pt>
                <c:pt idx="546">
                  <c:v>2.1135162898934176E-6</c:v>
                </c:pt>
                <c:pt idx="547">
                  <c:v>2.2270622932621734E-6</c:v>
                </c:pt>
                <c:pt idx="548">
                  <c:v>2.343141972318153E-6</c:v>
                </c:pt>
                <c:pt idx="549">
                  <c:v>2.4616604262701382E-6</c:v>
                </c:pt>
                <c:pt idx="550">
                  <c:v>2.5730324165230967E-6</c:v>
                </c:pt>
                <c:pt idx="551">
                  <c:v>2.6960222461141874E-6</c:v>
                </c:pt>
                <c:pt idx="552">
                  <c:v>2.8211753092758501E-6</c:v>
                </c:pt>
                <c:pt idx="553">
                  <c:v>2.9483961663293555E-6</c:v>
                </c:pt>
                <c:pt idx="554">
                  <c:v>3.0875125515590629E-6</c:v>
                </c:pt>
                <c:pt idx="555">
                  <c:v>3.2186705371303054E-6</c:v>
                </c:pt>
                <c:pt idx="556">
                  <c:v>3.3516028870935084E-6</c:v>
                </c:pt>
                <c:pt idx="557">
                  <c:v>3.4862146716693569E-6</c:v>
                </c:pt>
                <c:pt idx="558">
                  <c:v>3.6224109562490656E-6</c:v>
                </c:pt>
                <c:pt idx="559">
                  <c:v>3.7497998346181817E-6</c:v>
                </c:pt>
                <c:pt idx="560">
                  <c:v>3.8888225991889208E-6</c:v>
                </c:pt>
                <c:pt idx="561">
                  <c:v>4.0291494997858265E-6</c:v>
                </c:pt>
                <c:pt idx="562">
                  <c:v>4.1706850622824643E-6</c:v>
                </c:pt>
                <c:pt idx="563">
                  <c:v>4.3133338094615559E-6</c:v>
                </c:pt>
                <c:pt idx="564">
                  <c:v>4.4570002610149796E-6</c:v>
                </c:pt>
                <c:pt idx="565">
                  <c:v>4.6015889322162731E-6</c:v>
                </c:pt>
                <c:pt idx="566">
                  <c:v>4.7470043348088117E-6</c:v>
                </c:pt>
                <c:pt idx="567">
                  <c:v>4.9358241576090943E-6</c:v>
                </c:pt>
                <c:pt idx="568">
                  <c:v>5.0827532872286044E-6</c:v>
                </c:pt>
                <c:pt idx="569">
                  <c:v>5.2302228412022533E-6</c:v>
                </c:pt>
                <c:pt idx="570">
                  <c:v>5.3781811259613448E-6</c:v>
                </c:pt>
                <c:pt idx="571">
                  <c:v>5.5899912541467617E-6</c:v>
                </c:pt>
                <c:pt idx="572">
                  <c:v>5.6755553498014262E-6</c:v>
                </c:pt>
                <c:pt idx="573">
                  <c:v>5.8249713800525432E-6</c:v>
                </c:pt>
                <c:pt idx="574">
                  <c:v>5.9748734172141577E-6</c:v>
                </c:pt>
                <c:pt idx="575">
                  <c:v>6.1252615079511984E-6</c:v>
                </c:pt>
                <c:pt idx="576">
                  <c:v>6.2761356980655693E-6</c:v>
                </c:pt>
                <c:pt idx="577">
                  <c:v>6.4274960337902531E-6</c:v>
                </c:pt>
                <c:pt idx="578">
                  <c:v>6.5793425622225586E-6</c:v>
                </c:pt>
                <c:pt idx="579">
                  <c:v>6.7316753304597944E-6</c:v>
                </c:pt>
                <c:pt idx="580">
                  <c:v>6.8844943847358106E-6</c:v>
                </c:pt>
                <c:pt idx="581">
                  <c:v>7.0377997725794283E-6</c:v>
                </c:pt>
                <c:pt idx="582">
                  <c:v>7.1915915410888237E-6</c:v>
                </c:pt>
                <c:pt idx="583">
                  <c:v>7.3458697377932515E-6</c:v>
                </c:pt>
                <c:pt idx="584">
                  <c:v>7.5006344102219666E-6</c:v>
                </c:pt>
                <c:pt idx="585">
                  <c:v>7.6558856059055248E-6</c:v>
                </c:pt>
                <c:pt idx="586">
                  <c:v>7.811623373236206E-6</c:v>
                </c:pt>
                <c:pt idx="587">
                  <c:v>7.9678477601765121E-6</c:v>
                </c:pt>
                <c:pt idx="588">
                  <c:v>8.1245588146876442E-6</c:v>
                </c:pt>
                <c:pt idx="589">
                  <c:v>8.2817565847321042E-6</c:v>
                </c:pt>
                <c:pt idx="590">
                  <c:v>8.4394411199993115E-6</c:v>
                </c:pt>
                <c:pt idx="591">
                  <c:v>8.5976124675861409E-6</c:v>
                </c:pt>
                <c:pt idx="592">
                  <c:v>8.7562706780476389E-6</c:v>
                </c:pt>
                <c:pt idx="593">
                  <c:v>8.8689138857266266E-6</c:v>
                </c:pt>
                <c:pt idx="594">
                  <c:v>9.0283967608094373E-6</c:v>
                </c:pt>
                <c:pt idx="595">
                  <c:v>9.1883664844645552E-6</c:v>
                </c:pt>
                <c:pt idx="596">
                  <c:v>9.3488215427654092E-6</c:v>
                </c:pt>
                <c:pt idx="597">
                  <c:v>9.5215235731025902E-6</c:v>
                </c:pt>
                <c:pt idx="598">
                  <c:v>9.6829669535246354E-6</c:v>
                </c:pt>
                <c:pt idx="599">
                  <c:v>9.8448767661147435E-6</c:v>
                </c:pt>
                <c:pt idx="600">
                  <c:v>1.0054760001373259E-5</c:v>
                </c:pt>
                <c:pt idx="601">
                  <c:v>1.0170070708219112E-5</c:v>
                </c:pt>
                <c:pt idx="602">
                  <c:v>1.0321406563462351E-5</c:v>
                </c:pt>
                <c:pt idx="603">
                  <c:v>1.0485087902000964E-5</c:v>
                </c:pt>
                <c:pt idx="604">
                  <c:v>1.0649205001579676E-5</c:v>
                </c:pt>
                <c:pt idx="605">
                  <c:v>1.0813751566682295E-5</c:v>
                </c:pt>
                <c:pt idx="606">
                  <c:v>1.0990780672384161E-5</c:v>
                </c:pt>
                <c:pt idx="607">
                  <c:v>1.1156196898155779E-5</c:v>
                </c:pt>
                <c:pt idx="608">
                  <c:v>1.1322023248170124E-5</c:v>
                </c:pt>
                <c:pt idx="609">
                  <c:v>1.1488253448763315E-5</c:v>
                </c:pt>
                <c:pt idx="610">
                  <c:v>1.1689859146377796E-5</c:v>
                </c:pt>
                <c:pt idx="611">
                  <c:v>1.1893598123512324E-5</c:v>
                </c:pt>
                <c:pt idx="612">
                  <c:v>1.2061165287612433E-5</c:v>
                </c:pt>
                <c:pt idx="613">
                  <c:v>1.2229108483665513E-5</c:v>
                </c:pt>
                <c:pt idx="614">
                  <c:v>1.239742141956237E-5</c:v>
                </c:pt>
                <c:pt idx="615">
                  <c:v>1.2566097802313436E-5</c:v>
                </c:pt>
                <c:pt idx="616">
                  <c:v>1.273513133366079E-5</c:v>
                </c:pt>
                <c:pt idx="617">
                  <c:v>1.2904515712711465E-5</c:v>
                </c:pt>
                <c:pt idx="618">
                  <c:v>1.3074244634178438E-5</c:v>
                </c:pt>
                <c:pt idx="619">
                  <c:v>1.3269182328564354E-5</c:v>
                </c:pt>
                <c:pt idx="620">
                  <c:v>1.3439634536130743E-5</c:v>
                </c:pt>
                <c:pt idx="621">
                  <c:v>1.3610412767252507E-5</c:v>
                </c:pt>
                <c:pt idx="622">
                  <c:v>1.3781514873214412E-5</c:v>
                </c:pt>
                <c:pt idx="623">
                  <c:v>1.3940397803107775E-5</c:v>
                </c:pt>
                <c:pt idx="624">
                  <c:v>1.4112120892190508E-5</c:v>
                </c:pt>
                <c:pt idx="625">
                  <c:v>1.4284167755503757E-5</c:v>
                </c:pt>
                <c:pt idx="626">
                  <c:v>1.4505846586423086E-5</c:v>
                </c:pt>
                <c:pt idx="627">
                  <c:v>1.4629232735809301E-5</c:v>
                </c:pt>
                <c:pt idx="628">
                  <c:v>1.4814927450899212E-5</c:v>
                </c:pt>
                <c:pt idx="629">
                  <c:v>1.4988296051679333E-5</c:v>
                </c:pt>
                <c:pt idx="630">
                  <c:v>1.5161988372639455E-5</c:v>
                </c:pt>
                <c:pt idx="631">
                  <c:v>1.5336004395100945E-5</c:v>
                </c:pt>
                <c:pt idx="632">
                  <c:v>1.5497560074583666E-5</c:v>
                </c:pt>
                <c:pt idx="633">
                  <c:v>1.5672196532010713E-5</c:v>
                </c:pt>
                <c:pt idx="634">
                  <c:v>1.5847156613842811E-5</c:v>
                </c:pt>
                <c:pt idx="635">
                  <c:v>1.602244030129811E-5</c:v>
                </c:pt>
                <c:pt idx="636">
                  <c:v>1.6223834064296033E-5</c:v>
                </c:pt>
                <c:pt idx="637">
                  <c:v>1.638689732169369E-5</c:v>
                </c:pt>
                <c:pt idx="638">
                  <c:v>1.6563178778951533E-5</c:v>
                </c:pt>
                <c:pt idx="639">
                  <c:v>1.6739783799124552E-5</c:v>
                </c:pt>
                <c:pt idx="640">
                  <c:v>1.6916712365704252E-5</c:v>
                </c:pt>
                <c:pt idx="641">
                  <c:v>1.7093964458708352E-5</c:v>
                </c:pt>
                <c:pt idx="642">
                  <c:v>1.7271540061191207E-5</c:v>
                </c:pt>
                <c:pt idx="643">
                  <c:v>1.7449439154908729E-5</c:v>
                </c:pt>
                <c:pt idx="644">
                  <c:v>1.7627661721178814E-5</c:v>
                </c:pt>
                <c:pt idx="645">
                  <c:v>1.7779938382688279E-5</c:v>
                </c:pt>
                <c:pt idx="646">
                  <c:v>1.7958753309948484E-5</c:v>
                </c:pt>
                <c:pt idx="647">
                  <c:v>1.8137892217612826E-5</c:v>
                </c:pt>
                <c:pt idx="648">
                  <c:v>1.8317376020817247E-5</c:v>
                </c:pt>
                <c:pt idx="649">
                  <c:v>1.8510512829631419E-5</c:v>
                </c:pt>
                <c:pt idx="650">
                  <c:v>1.8690870356578501E-5</c:v>
                </c:pt>
                <c:pt idx="651">
                  <c:v>1.887171775090575E-5</c:v>
                </c:pt>
                <c:pt idx="652">
                  <c:v>1.9053101641108502E-5</c:v>
                </c:pt>
                <c:pt idx="653">
                  <c:v>1.9235068663104975E-5</c:v>
                </c:pt>
                <c:pt idx="654">
                  <c:v>1.9404115921523024E-5</c:v>
                </c:pt>
                <c:pt idx="655">
                  <c:v>1.9587316362274648E-5</c:v>
                </c:pt>
                <c:pt idx="656">
                  <c:v>1.9771235335952139E-5</c:v>
                </c:pt>
                <c:pt idx="657">
                  <c:v>1.9955919757993178E-5</c:v>
                </c:pt>
                <c:pt idx="658">
                  <c:v>2.015528343655721E-5</c:v>
                </c:pt>
                <c:pt idx="659">
                  <c:v>2.0341728947827556E-5</c:v>
                </c:pt>
                <c:pt idx="660">
                  <c:v>2.052908421573945E-5</c:v>
                </c:pt>
                <c:pt idx="661">
                  <c:v>2.0717395926008082E-5</c:v>
                </c:pt>
                <c:pt idx="662">
                  <c:v>2.0919581224661601E-5</c:v>
                </c:pt>
                <c:pt idx="663">
                  <c:v>2.1109997314150593E-5</c:v>
                </c:pt>
                <c:pt idx="664">
                  <c:v>2.1301514142920558E-5</c:v>
                </c:pt>
                <c:pt idx="665">
                  <c:v>2.1494178677356271E-5</c:v>
                </c:pt>
                <c:pt idx="666">
                  <c:v>2.1688037892630616E-5</c:v>
                </c:pt>
                <c:pt idx="667">
                  <c:v>2.1883138769622848E-5</c:v>
                </c:pt>
                <c:pt idx="668">
                  <c:v>2.2079528294924669E-5</c:v>
                </c:pt>
                <c:pt idx="669">
                  <c:v>2.2277253464788455E-5</c:v>
                </c:pt>
                <c:pt idx="670">
                  <c:v>2.2476361279419148E-5</c:v>
                </c:pt>
                <c:pt idx="671">
                  <c:v>2.2707406453420682E-5</c:v>
                </c:pt>
                <c:pt idx="672">
                  <c:v>2.290965157189951E-5</c:v>
                </c:pt>
                <c:pt idx="673">
                  <c:v>2.3113419309799509E-5</c:v>
                </c:pt>
                <c:pt idx="674">
                  <c:v>2.3318730502628476E-5</c:v>
                </c:pt>
                <c:pt idx="675">
                  <c:v>2.3509863586393918E-5</c:v>
                </c:pt>
                <c:pt idx="676">
                  <c:v>2.3718147322881154E-5</c:v>
                </c:pt>
                <c:pt idx="677">
                  <c:v>2.398820992554479E-5</c:v>
                </c:pt>
                <c:pt idx="678">
                  <c:v>2.4200023713474156E-5</c:v>
                </c:pt>
                <c:pt idx="679">
                  <c:v>2.4413382085755435E-5</c:v>
                </c:pt>
                <c:pt idx="680">
                  <c:v>2.4677327073398606E-5</c:v>
                </c:pt>
                <c:pt idx="681">
                  <c:v>2.4894124035715857E-5</c:v>
                </c:pt>
                <c:pt idx="682">
                  <c:v>2.5112466177073384E-5</c:v>
                </c:pt>
                <c:pt idx="683">
                  <c:v>2.5332353616082902E-5</c:v>
                </c:pt>
                <c:pt idx="684">
                  <c:v>2.5503346762958262E-5</c:v>
                </c:pt>
                <c:pt idx="685">
                  <c:v>2.5725975081361888E-5</c:v>
                </c:pt>
                <c:pt idx="686">
                  <c:v>2.5950148802258988E-5</c:v>
                </c:pt>
                <c:pt idx="687">
                  <c:v>2.6227358757479648E-5</c:v>
                </c:pt>
                <c:pt idx="688">
                  <c:v>2.6454974495350274E-5</c:v>
                </c:pt>
                <c:pt idx="689">
                  <c:v>2.668413625975339E-5</c:v>
                </c:pt>
                <c:pt idx="690">
                  <c:v>2.6914844174031304E-5</c:v>
                </c:pt>
                <c:pt idx="691">
                  <c:v>2.7147098363245435E-5</c:v>
                </c:pt>
                <c:pt idx="692">
                  <c:v>2.7327651347076702E-5</c:v>
                </c:pt>
                <c:pt idx="693">
                  <c:v>2.7616246065867607E-5</c:v>
                </c:pt>
                <c:pt idx="694">
                  <c:v>2.785313983111673E-5</c:v>
                </c:pt>
                <c:pt idx="695">
                  <c:v>2.8091580375844659E-5</c:v>
                </c:pt>
                <c:pt idx="696">
                  <c:v>2.8276909847515727E-5</c:v>
                </c:pt>
                <c:pt idx="697">
                  <c:v>2.8481474815727006E-5</c:v>
                </c:pt>
                <c:pt idx="698">
                  <c:v>2.8723967251140757E-5</c:v>
                </c:pt>
                <c:pt idx="699">
                  <c:v>2.896800622580447E-5</c:v>
                </c:pt>
                <c:pt idx="700">
                  <c:v>2.9213567030643948E-5</c:v>
                </c:pt>
                <c:pt idx="701">
                  <c:v>2.9479328010321819E-5</c:v>
                </c:pt>
                <c:pt idx="702">
                  <c:v>2.9727814454489319E-5</c:v>
                </c:pt>
                <c:pt idx="703">
                  <c:v>2.9977601062151048E-5</c:v>
                </c:pt>
                <c:pt idx="704">
                  <c:v>3.022861582365529E-5</c:v>
                </c:pt>
                <c:pt idx="705">
                  <c:v>3.0480786716613993E-5</c:v>
                </c:pt>
                <c:pt idx="706">
                  <c:v>3.0714928905687874E-5</c:v>
                </c:pt>
                <c:pt idx="707">
                  <c:v>3.0969146217640041E-5</c:v>
                </c:pt>
                <c:pt idx="708">
                  <c:v>3.1224310468915169E-5</c:v>
                </c:pt>
                <c:pt idx="709">
                  <c:v>3.1480349203438264E-5</c:v>
                </c:pt>
                <c:pt idx="710">
                  <c:v>3.1756461757819453E-5</c:v>
                </c:pt>
                <c:pt idx="711">
                  <c:v>3.2014056458554326E-5</c:v>
                </c:pt>
                <c:pt idx="712">
                  <c:v>3.2272302869183582E-5</c:v>
                </c:pt>
                <c:pt idx="713">
                  <c:v>3.2531128889141253E-5</c:v>
                </c:pt>
                <c:pt idx="714">
                  <c:v>3.2771123468810712E-5</c:v>
                </c:pt>
                <c:pt idx="715">
                  <c:v>3.3030886966154034E-5</c:v>
                </c:pt>
                <c:pt idx="716">
                  <c:v>3.3291017472901994E-5</c:v>
                </c:pt>
                <c:pt idx="717">
                  <c:v>3.3551442451279327E-5</c:v>
                </c:pt>
                <c:pt idx="718">
                  <c:v>3.3812089353352226E-5</c:v>
                </c:pt>
                <c:pt idx="719">
                  <c:v>3.4072885621911318E-5</c:v>
                </c:pt>
                <c:pt idx="720">
                  <c:v>3.4333758688706584E-5</c:v>
                </c:pt>
                <c:pt idx="721">
                  <c:v>3.459463597444562E-5</c:v>
                </c:pt>
                <c:pt idx="722">
                  <c:v>3.4855444891009751E-5</c:v>
                </c:pt>
                <c:pt idx="723">
                  <c:v>3.5212529494812322E-5</c:v>
                </c:pt>
                <c:pt idx="724">
                  <c:v>3.5472912704431064E-5</c:v>
                </c:pt>
                <c:pt idx="725">
                  <c:v>3.5733009650562933E-5</c:v>
                </c:pt>
                <c:pt idx="726">
                  <c:v>3.5992781177862296E-5</c:v>
                </c:pt>
                <c:pt idx="727">
                  <c:v>3.6194550377607881E-5</c:v>
                </c:pt>
                <c:pt idx="728">
                  <c:v>3.6453709610261703E-5</c:v>
                </c:pt>
                <c:pt idx="729">
                  <c:v>3.6712540961368959E-5</c:v>
                </c:pt>
                <c:pt idx="730">
                  <c:v>3.6971044364094222E-5</c:v>
                </c:pt>
                <c:pt idx="731">
                  <c:v>3.7229219752922191E-5</c:v>
                </c:pt>
                <c:pt idx="732">
                  <c:v>3.7544526637730419E-5</c:v>
                </c:pt>
                <c:pt idx="733">
                  <c:v>3.7802002965730067E-5</c:v>
                </c:pt>
                <c:pt idx="734">
                  <c:v>3.8059151137732547E-5</c:v>
                </c:pt>
                <c:pt idx="735">
                  <c:v>3.8315971087986636E-5</c:v>
                </c:pt>
                <c:pt idx="736">
                  <c:v>3.8515174159927182E-5</c:v>
                </c:pt>
                <c:pt idx="737">
                  <c:v>3.877138007236762E-5</c:v>
                </c:pt>
                <c:pt idx="738">
                  <c:v>3.9027257507892252E-5</c:v>
                </c:pt>
                <c:pt idx="739">
                  <c:v>3.9282806402723969E-5</c:v>
                </c:pt>
                <c:pt idx="740">
                  <c:v>3.9595145163896436E-5</c:v>
                </c:pt>
                <c:pt idx="741">
                  <c:v>3.9849994378317322E-5</c:v>
                </c:pt>
                <c:pt idx="742">
                  <c:v>4.0104514905122887E-5</c:v>
                </c:pt>
                <c:pt idx="743">
                  <c:v>4.0358706677698017E-5</c:v>
                </c:pt>
                <c:pt idx="744">
                  <c:v>4.0612569630723433E-5</c:v>
                </c:pt>
                <c:pt idx="745">
                  <c:v>4.0866103697582284E-5</c:v>
                </c:pt>
                <c:pt idx="746">
                  <c:v>4.1119308813810512E-5</c:v>
                </c:pt>
                <c:pt idx="747">
                  <c:v>4.1372184912367993E-5</c:v>
                </c:pt>
                <c:pt idx="748">
                  <c:v>4.1624731929644151E-5</c:v>
                </c:pt>
                <c:pt idx="749">
                  <c:v>4.1782381104586014E-5</c:v>
                </c:pt>
                <c:pt idx="750">
                  <c:v>4.2034339762278897E-5</c:v>
                </c:pt>
                <c:pt idx="751">
                  <c:v>4.2285969232688445E-5</c:v>
                </c:pt>
                <c:pt idx="752">
                  <c:v>4.2537283337685389E-5</c:v>
                </c:pt>
                <c:pt idx="753">
                  <c:v>4.2807195216675031E-5</c:v>
                </c:pt>
                <c:pt idx="754">
                  <c:v>4.3057996720635705E-5</c:v>
                </c:pt>
                <c:pt idx="755">
                  <c:v>4.330860687128818E-5</c:v>
                </c:pt>
                <c:pt idx="756">
                  <c:v>4.3559065933130789E-5</c:v>
                </c:pt>
                <c:pt idx="757">
                  <c:v>4.3809414177243405E-5</c:v>
                </c:pt>
                <c:pt idx="758">
                  <c:v>4.4040760320374767E-5</c:v>
                </c:pt>
                <c:pt idx="759">
                  <c:v>4.4290983099888603E-5</c:v>
                </c:pt>
                <c:pt idx="760">
                  <c:v>4.4541211958517082E-5</c:v>
                </c:pt>
                <c:pt idx="761">
                  <c:v>4.4791487406617425E-5</c:v>
                </c:pt>
                <c:pt idx="762">
                  <c:v>4.5060902910549691E-5</c:v>
                </c:pt>
                <c:pt idx="763">
                  <c:v>4.5311432186114289E-5</c:v>
                </c:pt>
                <c:pt idx="764">
                  <c:v>4.5562132669783872E-5</c:v>
                </c:pt>
                <c:pt idx="765">
                  <c:v>4.5813044669095263E-5</c:v>
                </c:pt>
                <c:pt idx="766">
                  <c:v>4.6064208499048062E-5</c:v>
                </c:pt>
                <c:pt idx="767">
                  <c:v>4.6296387656557386E-5</c:v>
                </c:pt>
                <c:pt idx="768">
                  <c:v>4.6548123924190776E-5</c:v>
                </c:pt>
                <c:pt idx="769">
                  <c:v>4.680023103727747E-5</c:v>
                </c:pt>
                <c:pt idx="770">
                  <c:v>4.7052749549454306E-5</c:v>
                </c:pt>
                <c:pt idx="771">
                  <c:v>4.7305720019218817E-5</c:v>
                </c:pt>
                <c:pt idx="772">
                  <c:v>4.755918300948514E-5</c:v>
                </c:pt>
                <c:pt idx="773">
                  <c:v>4.7813179088017702E-5</c:v>
                </c:pt>
                <c:pt idx="774">
                  <c:v>4.8067748827890916E-5</c:v>
                </c:pt>
                <c:pt idx="775">
                  <c:v>4.8421679999396949E-5</c:v>
                </c:pt>
                <c:pt idx="776">
                  <c:v>4.867782705478968E-5</c:v>
                </c:pt>
                <c:pt idx="777">
                  <c:v>4.8934669923913696E-5</c:v>
                </c:pt>
                <c:pt idx="778">
                  <c:v>4.9192230487759073E-5</c:v>
                </c:pt>
                <c:pt idx="779">
                  <c:v>4.9390500259705039E-5</c:v>
                </c:pt>
                <c:pt idx="780">
                  <c:v>4.9649312649365299E-5</c:v>
                </c:pt>
                <c:pt idx="781">
                  <c:v>4.9908843870797442E-5</c:v>
                </c:pt>
                <c:pt idx="782">
                  <c:v>5.0169093957634289E-5</c:v>
                </c:pt>
                <c:pt idx="783">
                  <c:v>5.043006294001319E-5</c:v>
                </c:pt>
                <c:pt idx="784">
                  <c:v>5.0752693022432238E-5</c:v>
                </c:pt>
                <c:pt idx="785">
                  <c:v>5.101528693635636E-5</c:v>
                </c:pt>
                <c:pt idx="786">
                  <c:v>5.1278600028547769E-5</c:v>
                </c:pt>
                <c:pt idx="787">
                  <c:v>5.1542632330375468E-5</c:v>
                </c:pt>
                <c:pt idx="788">
                  <c:v>5.174569239719401E-5</c:v>
                </c:pt>
                <c:pt idx="789">
                  <c:v>5.2010975418537511E-5</c:v>
                </c:pt>
                <c:pt idx="790">
                  <c:v>5.2276977556010504E-5</c:v>
                </c:pt>
                <c:pt idx="791">
                  <c:v>5.2543698841944764E-5</c:v>
                </c:pt>
                <c:pt idx="792">
                  <c:v>5.2811139308219304E-5</c:v>
                </c:pt>
                <c:pt idx="793">
                  <c:v>5.3141931356061323E-5</c:v>
                </c:pt>
                <c:pt idx="794">
                  <c:v>5.3410999028289177E-5</c:v>
                </c:pt>
                <c:pt idx="795">
                  <c:v>5.3680786167584552E-5</c:v>
                </c:pt>
                <c:pt idx="796">
                  <c:v>5.3951292806608819E-5</c:v>
                </c:pt>
                <c:pt idx="797">
                  <c:v>5.4222518976734455E-5</c:v>
                </c:pt>
                <c:pt idx="798">
                  <c:v>5.4494464709762408E-5</c:v>
                </c:pt>
                <c:pt idx="799">
                  <c:v>5.4767130039648157E-5</c:v>
                </c:pt>
                <c:pt idx="800">
                  <c:v>5.5040514996471807E-5</c:v>
                </c:pt>
                <c:pt idx="801">
                  <c:v>5.5207739878887149E-5</c:v>
                </c:pt>
                <c:pt idx="802">
                  <c:v>5.5482247062279416E-5</c:v>
                </c:pt>
                <c:pt idx="803">
                  <c:v>5.5757472913670059E-5</c:v>
                </c:pt>
                <c:pt idx="804">
                  <c:v>5.6033353276644521E-5</c:v>
                </c:pt>
                <c:pt idx="805">
                  <c:v>5.6309712178816834E-5</c:v>
                </c:pt>
                <c:pt idx="806">
                  <c:v>5.6607898566015183E-5</c:v>
                </c:pt>
                <c:pt idx="807">
                  <c:v>5.6884620815086939E-5</c:v>
                </c:pt>
                <c:pt idx="808">
                  <c:v>5.7161237248141289E-5</c:v>
                </c:pt>
                <c:pt idx="809">
                  <c:v>5.7437561460446304E-5</c:v>
                </c:pt>
                <c:pt idx="810">
                  <c:v>5.7692126126109369E-5</c:v>
                </c:pt>
                <c:pt idx="811">
                  <c:v>5.7967420818786849E-5</c:v>
                </c:pt>
                <c:pt idx="812">
                  <c:v>5.8241882066770861E-5</c:v>
                </c:pt>
                <c:pt idx="813">
                  <c:v>5.8515322369657313E-5</c:v>
                </c:pt>
                <c:pt idx="814">
                  <c:v>5.8808273694272578E-5</c:v>
                </c:pt>
                <c:pt idx="815">
                  <c:v>5.9078929026703392E-5</c:v>
                </c:pt>
                <c:pt idx="816">
                  <c:v>5.9347986789148183E-5</c:v>
                </c:pt>
                <c:pt idx="817">
                  <c:v>5.9615260434121159E-5</c:v>
                </c:pt>
                <c:pt idx="818">
                  <c:v>5.9880563396137038E-5</c:v>
                </c:pt>
                <c:pt idx="819">
                  <c:v>6.0124022247053099E-5</c:v>
                </c:pt>
                <c:pt idx="820">
                  <c:v>6.0385064527442023E-5</c:v>
                </c:pt>
                <c:pt idx="821">
                  <c:v>6.0643585259334901E-5</c:v>
                </c:pt>
                <c:pt idx="822">
                  <c:v>6.0899396795266458E-5</c:v>
                </c:pt>
                <c:pt idx="823">
                  <c:v>6.1152311472755655E-5</c:v>
                </c:pt>
                <c:pt idx="824">
                  <c:v>6.1402141614302214E-5</c:v>
                </c:pt>
                <c:pt idx="825">
                  <c:v>6.1648699530044218E-5</c:v>
                </c:pt>
                <c:pt idx="826">
                  <c:v>6.1891797514659896E-5</c:v>
                </c:pt>
                <c:pt idx="827">
                  <c:v>6.2218835151962512E-5</c:v>
                </c:pt>
                <c:pt idx="828">
                  <c:v>6.2453033482798639E-5</c:v>
                </c:pt>
                <c:pt idx="829">
                  <c:v>6.2683207344276307E-5</c:v>
                </c:pt>
                <c:pt idx="830">
                  <c:v>6.29092554685802E-5</c:v>
                </c:pt>
                <c:pt idx="831">
                  <c:v>6.3082108094077854E-5</c:v>
                </c:pt>
                <c:pt idx="832">
                  <c:v>6.3300746629113211E-5</c:v>
                </c:pt>
                <c:pt idx="833">
                  <c:v>6.3515253498210369E-5</c:v>
                </c:pt>
                <c:pt idx="834">
                  <c:v>6.3725628443216456E-5</c:v>
                </c:pt>
                <c:pt idx="835">
                  <c:v>6.3931871215148345E-5</c:v>
                </c:pt>
                <c:pt idx="836">
                  <c:v>6.4178769641506581E-5</c:v>
                </c:pt>
                <c:pt idx="837">
                  <c:v>6.4375890521124052E-5</c:v>
                </c:pt>
                <c:pt idx="838">
                  <c:v>6.4568877942006511E-5</c:v>
                </c:pt>
                <c:pt idx="839">
                  <c:v>6.4757731670361807E-5</c:v>
                </c:pt>
                <c:pt idx="840">
                  <c:v>6.490109403823989E-5</c:v>
                </c:pt>
                <c:pt idx="841">
                  <c:v>6.5082538772012408E-5</c:v>
                </c:pt>
                <c:pt idx="842">
                  <c:v>6.5259849709531706E-5</c:v>
                </c:pt>
                <c:pt idx="843">
                  <c:v>6.5433026637192609E-5</c:v>
                </c:pt>
                <c:pt idx="844">
                  <c:v>6.560206934576665E-5</c:v>
                </c:pt>
                <c:pt idx="845">
                  <c:v>6.5804033925092806E-5</c:v>
                </c:pt>
                <c:pt idx="846">
                  <c:v>6.5963945621878156E-5</c:v>
                </c:pt>
                <c:pt idx="847">
                  <c:v>6.6119721915678178E-5</c:v>
                </c:pt>
                <c:pt idx="848">
                  <c:v>6.6271362614386126E-5</c:v>
                </c:pt>
                <c:pt idx="849">
                  <c:v>6.6418867530624107E-5</c:v>
                </c:pt>
                <c:pt idx="850">
                  <c:v>6.6562236480023976E-5</c:v>
                </c:pt>
                <c:pt idx="851">
                  <c:v>6.6701469285095766E-5</c:v>
                </c:pt>
                <c:pt idx="852">
                  <c:v>6.6836565772211004E-5</c:v>
                </c:pt>
                <c:pt idx="853">
                  <c:v>6.6927279180650431E-5</c:v>
                </c:pt>
                <c:pt idx="854">
                  <c:v>6.7055258072309942E-5</c:v>
                </c:pt>
                <c:pt idx="855">
                  <c:v>6.7179101082443307E-5</c:v>
                </c:pt>
                <c:pt idx="856">
                  <c:v>6.7298875009044745E-5</c:v>
                </c:pt>
                <c:pt idx="857">
                  <c:v>6.741482199161021E-5</c:v>
                </c:pt>
                <c:pt idx="858">
                  <c:v>6.7536060018729555E-5</c:v>
                </c:pt>
                <c:pt idx="859">
                  <c:v>6.7645008049217401E-5</c:v>
                </c:pt>
                <c:pt idx="860">
                  <c:v>6.7750973066963913E-5</c:v>
                </c:pt>
                <c:pt idx="861">
                  <c:v>6.7854224215358958E-5</c:v>
                </c:pt>
                <c:pt idx="862">
                  <c:v>6.7946623079170876E-5</c:v>
                </c:pt>
                <c:pt idx="863">
                  <c:v>6.804529079580679E-5</c:v>
                </c:pt>
                <c:pt idx="864">
                  <c:v>6.8142025827219038E-5</c:v>
                </c:pt>
                <c:pt idx="865">
                  <c:v>6.823709883163262E-5</c:v>
                </c:pt>
                <c:pt idx="866">
                  <c:v>6.8339192828387532E-5</c:v>
                </c:pt>
                <c:pt idx="867">
                  <c:v>6.8431813467413963E-5</c:v>
                </c:pt>
                <c:pt idx="868">
                  <c:v>6.852360457764578E-5</c:v>
                </c:pt>
                <c:pt idx="869">
                  <c:v>6.8614835392024481E-5</c:v>
                </c:pt>
                <c:pt idx="870">
                  <c:v>6.8709972556865034E-5</c:v>
                </c:pt>
                <c:pt idx="871">
                  <c:v>6.8800774503047571E-5</c:v>
                </c:pt>
                <c:pt idx="872">
                  <c:v>6.8891847995531177E-5</c:v>
                </c:pt>
                <c:pt idx="873">
                  <c:v>6.8983463774230716E-5</c:v>
                </c:pt>
                <c:pt idx="874">
                  <c:v>6.9075892586966184E-5</c:v>
                </c:pt>
                <c:pt idx="875">
                  <c:v>6.9169405193416147E-5</c:v>
                </c:pt>
                <c:pt idx="876">
                  <c:v>6.9264272362042079E-5</c:v>
                </c:pt>
                <c:pt idx="877">
                  <c:v>6.9360764870090089E-5</c:v>
                </c:pt>
                <c:pt idx="878">
                  <c:v>6.9459153506670063E-5</c:v>
                </c:pt>
                <c:pt idx="879">
                  <c:v>6.9590954640820837E-5</c:v>
                </c:pt>
                <c:pt idx="880">
                  <c:v>6.9694582713429945E-5</c:v>
                </c:pt>
                <c:pt idx="881">
                  <c:v>6.9800921841204136E-5</c:v>
                </c:pt>
                <c:pt idx="882">
                  <c:v>6.991014724441226E-5</c:v>
                </c:pt>
                <c:pt idx="883">
                  <c:v>7.0064855621375724E-5</c:v>
                </c:pt>
                <c:pt idx="884">
                  <c:v>7.0137305746582196E-5</c:v>
                </c:pt>
                <c:pt idx="885">
                  <c:v>7.0255239011466838E-5</c:v>
                </c:pt>
                <c:pt idx="886">
                  <c:v>7.037607506657495E-5</c:v>
                </c:pt>
                <c:pt idx="887">
                  <c:v>7.0499813998755462E-5</c:v>
                </c:pt>
                <c:pt idx="888">
                  <c:v>7.0669173530872598E-5</c:v>
                </c:pt>
                <c:pt idx="889">
                  <c:v>7.0799748584250005E-5</c:v>
                </c:pt>
                <c:pt idx="890">
                  <c:v>7.0933226679783037E-5</c:v>
                </c:pt>
                <c:pt idx="891">
                  <c:v>7.1069607912178923E-5</c:v>
                </c:pt>
                <c:pt idx="892">
                  <c:v>7.1195609884496663E-5</c:v>
                </c:pt>
                <c:pt idx="893">
                  <c:v>7.1337583009338165E-5</c:v>
                </c:pt>
                <c:pt idx="894">
                  <c:v>7.1482459413980265E-5</c:v>
                </c:pt>
                <c:pt idx="895">
                  <c:v>7.1630239196707191E-5</c:v>
                </c:pt>
                <c:pt idx="896">
                  <c:v>7.1809227621042609E-5</c:v>
                </c:pt>
                <c:pt idx="897">
                  <c:v>7.1948866648432336E-5</c:v>
                </c:pt>
                <c:pt idx="898">
                  <c:v>7.2105572608380242E-5</c:v>
                </c:pt>
                <c:pt idx="899">
                  <c:v>7.2265182517147405E-5</c:v>
                </c:pt>
                <c:pt idx="900">
                  <c:v>7.2427696482911183E-5</c:v>
                </c:pt>
                <c:pt idx="901">
                  <c:v>7.2593114616449281E-5</c:v>
                </c:pt>
                <c:pt idx="902">
                  <c:v>7.2761437029413706E-5</c:v>
                </c:pt>
                <c:pt idx="903">
                  <c:v>7.2932663836058551E-5</c:v>
                </c:pt>
                <c:pt idx="904">
                  <c:v>7.3106795151078527E-5</c:v>
                </c:pt>
                <c:pt idx="905">
                  <c:v>7.3251682199520704E-5</c:v>
                </c:pt>
                <c:pt idx="906">
                  <c:v>7.3431189571124961E-5</c:v>
                </c:pt>
                <c:pt idx="907">
                  <c:v>7.3613590191007328E-5</c:v>
                </c:pt>
                <c:pt idx="908">
                  <c:v>7.3798683097722403E-5</c:v>
                </c:pt>
                <c:pt idx="909">
                  <c:v>7.3986109841739714E-5</c:v>
                </c:pt>
                <c:pt idx="910">
                  <c:v>7.417550718745794E-5</c:v>
                </c:pt>
                <c:pt idx="911">
                  <c:v>7.436651187732457E-5</c:v>
                </c:pt>
                <c:pt idx="912">
                  <c:v>7.4575579106159195E-5</c:v>
                </c:pt>
                <c:pt idx="913">
                  <c:v>7.4751890155624195E-5</c:v>
                </c:pt>
                <c:pt idx="914">
                  <c:v>7.4945537123534758E-5</c:v>
                </c:pt>
                <c:pt idx="915">
                  <c:v>7.5139338193671093E-5</c:v>
                </c:pt>
                <c:pt idx="916">
                  <c:v>7.5332930000433437E-5</c:v>
                </c:pt>
                <c:pt idx="917">
                  <c:v>7.5525949158014236E-5</c:v>
                </c:pt>
                <c:pt idx="918">
                  <c:v>7.5718032256892262E-5</c:v>
                </c:pt>
                <c:pt idx="919">
                  <c:v>7.5908815866021842E-5</c:v>
                </c:pt>
                <c:pt idx="920">
                  <c:v>7.6097936535917191E-5</c:v>
                </c:pt>
                <c:pt idx="921">
                  <c:v>7.6285030793364975E-5</c:v>
                </c:pt>
                <c:pt idx="922">
                  <c:v>7.6481226341686484E-5</c:v>
                </c:pt>
                <c:pt idx="923">
                  <c:v>7.6663115940317494E-5</c:v>
                </c:pt>
                <c:pt idx="924">
                  <c:v>7.6841855455880848E-5</c:v>
                </c:pt>
                <c:pt idx="925">
                  <c:v>7.7017079346529752E-5</c:v>
                </c:pt>
                <c:pt idx="926">
                  <c:v>7.7188422055830125E-5</c:v>
                </c:pt>
                <c:pt idx="927">
                  <c:v>7.7355518009700544E-5</c:v>
                </c:pt>
                <c:pt idx="928">
                  <c:v>7.7518001617263993E-5</c:v>
                </c:pt>
                <c:pt idx="929">
                  <c:v>7.7675507276607145E-5</c:v>
                </c:pt>
                <c:pt idx="930">
                  <c:v>7.7827669369477312E-5</c:v>
                </c:pt>
                <c:pt idx="931">
                  <c:v>7.8006733463567915E-5</c:v>
                </c:pt>
                <c:pt idx="932">
                  <c:v>7.8145733493314648E-5</c:v>
                </c:pt>
                <c:pt idx="933">
                  <c:v>7.8278312197850239E-5</c:v>
                </c:pt>
                <c:pt idx="934">
                  <c:v>7.8404346200650413E-5</c:v>
                </c:pt>
                <c:pt idx="935">
                  <c:v>7.8514848678120849E-5</c:v>
                </c:pt>
                <c:pt idx="936">
                  <c:v>7.8628251290449244E-5</c:v>
                </c:pt>
                <c:pt idx="937">
                  <c:v>7.8735107550246403E-5</c:v>
                </c:pt>
                <c:pt idx="938">
                  <c:v>7.8862874755149248E-5</c:v>
                </c:pt>
                <c:pt idx="939">
                  <c:v>7.898119491050147E-5</c:v>
                </c:pt>
                <c:pt idx="940">
                  <c:v>7.9059608442266435E-5</c:v>
                </c:pt>
                <c:pt idx="941">
                  <c:v>7.9137017311256552E-5</c:v>
                </c:pt>
                <c:pt idx="942">
                  <c:v>7.9207877992022377E-5</c:v>
                </c:pt>
                <c:pt idx="943">
                  <c:v>7.9256866943532359E-5</c:v>
                </c:pt>
                <c:pt idx="944">
                  <c:v>7.9316023600808222E-5</c:v>
                </c:pt>
                <c:pt idx="945">
                  <c:v>7.9368632723550436E-5</c:v>
                </c:pt>
                <c:pt idx="946">
                  <c:v>7.9414694211726172E-5</c:v>
                </c:pt>
                <c:pt idx="947">
                  <c:v>7.9463954444967608E-5</c:v>
                </c:pt>
                <c:pt idx="948">
                  <c:v>7.9495523654580375E-5</c:v>
                </c:pt>
                <c:pt idx="949">
                  <c:v>7.9520543984473377E-5</c:v>
                </c:pt>
                <c:pt idx="950">
                  <c:v>7.9539015374482935E-5</c:v>
                </c:pt>
                <c:pt idx="951">
                  <c:v>7.9550937772605509E-5</c:v>
                </c:pt>
                <c:pt idx="952">
                  <c:v>7.9553558450741815E-5</c:v>
                </c:pt>
                <c:pt idx="953">
                  <c:v>7.9555135438474922E-5</c:v>
                </c:pt>
                <c:pt idx="954">
                  <c:v>7.9547410650354991E-5</c:v>
                </c:pt>
                <c:pt idx="955">
                  <c:v>7.9533136763336454E-5</c:v>
                </c:pt>
                <c:pt idx="956">
                  <c:v>7.951517409930664E-5</c:v>
                </c:pt>
                <c:pt idx="957">
                  <c:v>7.9491827826481953E-5</c:v>
                </c:pt>
                <c:pt idx="958">
                  <c:v>7.9460250964251064E-5</c:v>
                </c:pt>
                <c:pt idx="959">
                  <c:v>7.9422157510998168E-5</c:v>
                </c:pt>
                <c:pt idx="960">
                  <c:v>7.9377881098628353E-5</c:v>
                </c:pt>
                <c:pt idx="961">
                  <c:v>7.9325033121037045E-5</c:v>
                </c:pt>
                <c:pt idx="962">
                  <c:v>7.9269661663727148E-5</c:v>
                </c:pt>
                <c:pt idx="963">
                  <c:v>7.9209689185755564E-5</c:v>
                </c:pt>
                <c:pt idx="964">
                  <c:v>7.9145620392847421E-5</c:v>
                </c:pt>
                <c:pt idx="965">
                  <c:v>7.9077959988974045E-5</c:v>
                </c:pt>
                <c:pt idx="966">
                  <c:v>7.9010757292795331E-5</c:v>
                </c:pt>
                <c:pt idx="967">
                  <c:v>7.8937395457296528E-5</c:v>
                </c:pt>
                <c:pt idx="968">
                  <c:v>7.8861908406431189E-5</c:v>
                </c:pt>
                <c:pt idx="969">
                  <c:v>7.8784803583573093E-5</c:v>
                </c:pt>
                <c:pt idx="970">
                  <c:v>7.8703448080015212E-5</c:v>
                </c:pt>
                <c:pt idx="971">
                  <c:v>7.8624836483662947E-5</c:v>
                </c:pt>
                <c:pt idx="972">
                  <c:v>7.8546166031532791E-5</c:v>
                </c:pt>
                <c:pt idx="973">
                  <c:v>7.8423635925032459E-5</c:v>
                </c:pt>
                <c:pt idx="974">
                  <c:v>7.8381794326667573E-5</c:v>
                </c:pt>
                <c:pt idx="975">
                  <c:v>7.8316617296927266E-5</c:v>
                </c:pt>
                <c:pt idx="976">
                  <c:v>7.8242395817577567E-5</c:v>
                </c:pt>
                <c:pt idx="977">
                  <c:v>7.8170615818617256E-5</c:v>
                </c:pt>
                <c:pt idx="978">
                  <c:v>7.8101784669659668E-5</c:v>
                </c:pt>
                <c:pt idx="979">
                  <c:v>7.8036409733698436E-5</c:v>
                </c:pt>
                <c:pt idx="980">
                  <c:v>7.7974998367981788E-5</c:v>
                </c:pt>
                <c:pt idx="981">
                  <c:v>7.7918057926668408E-5</c:v>
                </c:pt>
                <c:pt idx="982">
                  <c:v>7.786609575950211E-5</c:v>
                </c:pt>
                <c:pt idx="983">
                  <c:v>7.7828120212593624E-5</c:v>
                </c:pt>
                <c:pt idx="984">
                  <c:v>7.7789972891593659E-5</c:v>
                </c:pt>
                <c:pt idx="985">
                  <c:v>7.7758277573823989E-5</c:v>
                </c:pt>
                <c:pt idx="986">
                  <c:v>7.7733156380528287E-5</c:v>
                </c:pt>
                <c:pt idx="987">
                  <c:v>7.7703755399022995E-5</c:v>
                </c:pt>
                <c:pt idx="988">
                  <c:v>7.7690375184054014E-5</c:v>
                </c:pt>
                <c:pt idx="989">
                  <c:v>7.7683568347865564E-5</c:v>
                </c:pt>
                <c:pt idx="990">
                  <c:v>7.7683334894391998E-5</c:v>
                </c:pt>
                <c:pt idx="991">
                  <c:v>7.7689674837169362E-5</c:v>
                </c:pt>
                <c:pt idx="992">
                  <c:v>7.7720490402154521E-5</c:v>
                </c:pt>
                <c:pt idx="993">
                  <c:v>7.7741389703369496E-5</c:v>
                </c:pt>
                <c:pt idx="994">
                  <c:v>7.7768863453954798E-5</c:v>
                </c:pt>
                <c:pt idx="995">
                  <c:v>7.7802911702905958E-5</c:v>
                </c:pt>
                <c:pt idx="996">
                  <c:v>7.7819976516560127E-5</c:v>
                </c:pt>
                <c:pt idx="997">
                  <c:v>7.7865757568079327E-5</c:v>
                </c:pt>
                <c:pt idx="998">
                  <c:v>7.7918112337779441E-5</c:v>
                </c:pt>
                <c:pt idx="999">
                  <c:v>7.8004850948446697E-5</c:v>
                </c:pt>
                <c:pt idx="1000">
                  <c:v>7.8071772712490217E-5</c:v>
                </c:pt>
                <c:pt idx="1001">
                  <c:v>7.8145269442912377E-5</c:v>
                </c:pt>
                <c:pt idx="1002">
                  <c:v>7.8225341248442173E-5</c:v>
                </c:pt>
                <c:pt idx="1003">
                  <c:v>7.8311988243828096E-5</c:v>
                </c:pt>
                <c:pt idx="1004">
                  <c:v>7.8370294046685787E-5</c:v>
                </c:pt>
                <c:pt idx="1005">
                  <c:v>7.8505008310855023E-5</c:v>
                </c:pt>
                <c:pt idx="1006">
                  <c:v>7.861138165754511E-5</c:v>
                </c:pt>
                <c:pt idx="1007">
                  <c:v>7.8724330742038426E-5</c:v>
                </c:pt>
                <c:pt idx="1008">
                  <c:v>7.8803236040635508E-5</c:v>
                </c:pt>
                <c:pt idx="1009">
                  <c:v>7.890010655692975E-5</c:v>
                </c:pt>
                <c:pt idx="1010">
                  <c:v>7.9030401828076788E-5</c:v>
                </c:pt>
                <c:pt idx="1011">
                  <c:v>7.9167269547002553E-5</c:v>
                </c:pt>
                <c:pt idx="1012">
                  <c:v>7.9310510572231166E-5</c:v>
                </c:pt>
                <c:pt idx="1013">
                  <c:v>7.9475140539839173E-5</c:v>
                </c:pt>
                <c:pt idx="1014">
                  <c:v>7.9629707712088049E-5</c:v>
                </c:pt>
                <c:pt idx="1015">
                  <c:v>7.9788866528323829E-5</c:v>
                </c:pt>
                <c:pt idx="1016">
                  <c:v>7.9952038424977931E-5</c:v>
                </c:pt>
                <c:pt idx="1017">
                  <c:v>8.0118644815640669E-5</c:v>
                </c:pt>
                <c:pt idx="1018">
                  <c:v>8.0271963125162771E-5</c:v>
                </c:pt>
                <c:pt idx="1019">
                  <c:v>8.0443776668886677E-5</c:v>
                </c:pt>
                <c:pt idx="1020">
                  <c:v>8.0617344886806455E-5</c:v>
                </c:pt>
                <c:pt idx="1021">
                  <c:v>8.0792085925682905E-5</c:v>
                </c:pt>
                <c:pt idx="1022">
                  <c:v>8.0982941946207074E-5</c:v>
                </c:pt>
                <c:pt idx="1023">
                  <c:v>8.1158003607638071E-5</c:v>
                </c:pt>
                <c:pt idx="1024">
                  <c:v>8.1332448955036274E-5</c:v>
                </c:pt>
                <c:pt idx="1025">
                  <c:v>8.1505699198200152E-5</c:v>
                </c:pt>
                <c:pt idx="1026">
                  <c:v>8.1663016736026675E-5</c:v>
                </c:pt>
                <c:pt idx="1027">
                  <c:v>8.1832574304895739E-5</c:v>
                </c:pt>
                <c:pt idx="1028">
                  <c:v>8.1999230980980137E-5</c:v>
                </c:pt>
                <c:pt idx="1029">
                  <c:v>8.2162404701702912E-5</c:v>
                </c:pt>
                <c:pt idx="1030">
                  <c:v>8.2321513380641601E-5</c:v>
                </c:pt>
                <c:pt idx="1031">
                  <c:v>8.247597490973306E-5</c:v>
                </c:pt>
                <c:pt idx="1032">
                  <c:v>8.262520715883459E-5</c:v>
                </c:pt>
                <c:pt idx="1033">
                  <c:v>8.2768627981455456E-5</c:v>
                </c:pt>
                <c:pt idx="1034">
                  <c:v>8.2905655210798249E-5</c:v>
                </c:pt>
                <c:pt idx="1035">
                  <c:v>8.3082196919204848E-5</c:v>
                </c:pt>
                <c:pt idx="1036">
                  <c:v>8.3201705957568206E-5</c:v>
                </c:pt>
                <c:pt idx="1037">
                  <c:v>8.3313071262074156E-5</c:v>
                </c:pt>
                <c:pt idx="1038">
                  <c:v>8.3415979101742269E-5</c:v>
                </c:pt>
                <c:pt idx="1039">
                  <c:v>8.3489876077128336E-5</c:v>
                </c:pt>
                <c:pt idx="1040">
                  <c:v>8.3577634925184954E-5</c:v>
                </c:pt>
                <c:pt idx="1041">
                  <c:v>8.3656919452980427E-5</c:v>
                </c:pt>
                <c:pt idx="1042">
                  <c:v>8.3727729511999874E-5</c:v>
                </c:pt>
                <c:pt idx="1043">
                  <c:v>8.3790064968140496E-5</c:v>
                </c:pt>
                <c:pt idx="1044">
                  <c:v>8.3855439828476458E-5</c:v>
                </c:pt>
                <c:pt idx="1045">
                  <c:v>8.3899017579346091E-5</c:v>
                </c:pt>
                <c:pt idx="1046">
                  <c:v>8.3934119117367798E-5</c:v>
                </c:pt>
                <c:pt idx="1047">
                  <c:v>8.3960744361741627E-5</c:v>
                </c:pt>
                <c:pt idx="1048">
                  <c:v>8.3974619376181101E-5</c:v>
                </c:pt>
                <c:pt idx="1049">
                  <c:v>8.3986105103524278E-5</c:v>
                </c:pt>
                <c:pt idx="1050">
                  <c:v>8.3989115646158907E-5</c:v>
                </c:pt>
                <c:pt idx="1051">
                  <c:v>8.3983650973945903E-5</c:v>
                </c:pt>
                <c:pt idx="1052">
                  <c:v>8.3966724254451106E-5</c:v>
                </c:pt>
                <c:pt idx="1053">
                  <c:v>8.3942490769556982E-5</c:v>
                </c:pt>
                <c:pt idx="1054">
                  <c:v>8.3909780792892213E-5</c:v>
                </c:pt>
                <c:pt idx="1055">
                  <c:v>8.3868594349820191E-5</c:v>
                </c:pt>
                <c:pt idx="1056">
                  <c:v>8.3818931478154418E-5</c:v>
                </c:pt>
                <c:pt idx="1057">
                  <c:v>8.3760792229469958E-5</c:v>
                </c:pt>
                <c:pt idx="1058">
                  <c:v>8.3694176669091291E-5</c:v>
                </c:pt>
                <c:pt idx="1059">
                  <c:v>8.3619084873942998E-5</c:v>
                </c:pt>
                <c:pt idx="1060">
                  <c:v>8.353551693728728E-5</c:v>
                </c:pt>
                <c:pt idx="1061">
                  <c:v>8.346921894279713E-5</c:v>
                </c:pt>
                <c:pt idx="1062">
                  <c:v>8.3371138375393228E-5</c:v>
                </c:pt>
                <c:pt idx="1063">
                  <c:v>8.3264589518183829E-5</c:v>
                </c:pt>
                <c:pt idx="1064">
                  <c:v>8.3149772035190361E-5</c:v>
                </c:pt>
                <c:pt idx="1065">
                  <c:v>8.3018521372353951E-5</c:v>
                </c:pt>
                <c:pt idx="1066">
                  <c:v>8.2888048344123555E-5</c:v>
                </c:pt>
                <c:pt idx="1067">
                  <c:v>8.2712832370220035E-5</c:v>
                </c:pt>
                <c:pt idx="1068">
                  <c:v>8.2606886269518537E-5</c:v>
                </c:pt>
                <c:pt idx="1069">
                  <c:v>8.2457086287263115E-5</c:v>
                </c:pt>
                <c:pt idx="1070">
                  <c:v>8.2311963974021976E-5</c:v>
                </c:pt>
                <c:pt idx="1071">
                  <c:v>8.2151683635569087E-5</c:v>
                </c:pt>
                <c:pt idx="1072">
                  <c:v>8.1986696354591215E-5</c:v>
                </c:pt>
                <c:pt idx="1073">
                  <c:v>8.1817449038647933E-5</c:v>
                </c:pt>
                <c:pt idx="1074">
                  <c:v>8.1633677423984322E-5</c:v>
                </c:pt>
                <c:pt idx="1075">
                  <c:v>8.1457225260065866E-5</c:v>
                </c:pt>
                <c:pt idx="1076">
                  <c:v>8.1277886699015686E-5</c:v>
                </c:pt>
                <c:pt idx="1077">
                  <c:v>8.1096106165221699E-5</c:v>
                </c:pt>
                <c:pt idx="1078">
                  <c:v>8.0912328065596215E-5</c:v>
                </c:pt>
                <c:pt idx="1079">
                  <c:v>8.0737529254280155E-5</c:v>
                </c:pt>
                <c:pt idx="1080">
                  <c:v>8.0550973773328011E-5</c:v>
                </c:pt>
                <c:pt idx="1081">
                  <c:v>8.0363732931593851E-5</c:v>
                </c:pt>
                <c:pt idx="1082">
                  <c:v>8.0176253482486248E-5</c:v>
                </c:pt>
                <c:pt idx="1083">
                  <c:v>7.9988982159643132E-5</c:v>
                </c:pt>
                <c:pt idx="1084">
                  <c:v>7.9802365678692533E-5</c:v>
                </c:pt>
                <c:pt idx="1085">
                  <c:v>7.96168507359446E-5</c:v>
                </c:pt>
                <c:pt idx="1086">
                  <c:v>7.9432884011014504E-5</c:v>
                </c:pt>
                <c:pt idx="1087">
                  <c:v>7.9214397121774027E-5</c:v>
                </c:pt>
                <c:pt idx="1088">
                  <c:v>7.9035726658833669E-5</c:v>
                </c:pt>
                <c:pt idx="1089">
                  <c:v>7.8859944716283201E-5</c:v>
                </c:pt>
                <c:pt idx="1090">
                  <c:v>7.8687293156997837E-5</c:v>
                </c:pt>
                <c:pt idx="1091">
                  <c:v>7.8542545438415809E-5</c:v>
                </c:pt>
                <c:pt idx="1092">
                  <c:v>7.8375530208792121E-5</c:v>
                </c:pt>
                <c:pt idx="1093">
                  <c:v>7.8211658161931111E-5</c:v>
                </c:pt>
                <c:pt idx="1094">
                  <c:v>7.8050929202608602E-5</c:v>
                </c:pt>
                <c:pt idx="1095">
                  <c:v>7.7893343239531301E-5</c:v>
                </c:pt>
                <c:pt idx="1096">
                  <c:v>7.7717401772158662E-5</c:v>
                </c:pt>
                <c:pt idx="1097">
                  <c:v>7.7566755323292894E-5</c:v>
                </c:pt>
                <c:pt idx="1098">
                  <c:v>7.7419252098606325E-5</c:v>
                </c:pt>
                <c:pt idx="1099">
                  <c:v>7.7274892014287527E-5</c:v>
                </c:pt>
                <c:pt idx="1100">
                  <c:v>7.7152555303621265E-5</c:v>
                </c:pt>
                <c:pt idx="1101">
                  <c:v>7.7013825514433629E-5</c:v>
                </c:pt>
                <c:pt idx="1102">
                  <c:v>7.6878238143156946E-5</c:v>
                </c:pt>
                <c:pt idx="1103">
                  <c:v>7.674579311684436E-5</c:v>
                </c:pt>
                <c:pt idx="1104">
                  <c:v>7.6616490363860465E-5</c:v>
                </c:pt>
                <c:pt idx="1105">
                  <c:v>7.6474733100968806E-5</c:v>
                </c:pt>
                <c:pt idx="1106">
                  <c:v>7.635237287020348E-5</c:v>
                </c:pt>
                <c:pt idx="1107">
                  <c:v>7.6233155200488081E-5</c:v>
                </c:pt>
                <c:pt idx="1108">
                  <c:v>7.6117080029938083E-5</c:v>
                </c:pt>
                <c:pt idx="1109">
                  <c:v>7.6004147298382868E-5</c:v>
                </c:pt>
                <c:pt idx="1110">
                  <c:v>7.5894356950817823E-5</c:v>
                </c:pt>
                <c:pt idx="1111">
                  <c:v>7.5787708931799452E-5</c:v>
                </c:pt>
                <c:pt idx="1112">
                  <c:v>7.5684203189327684E-5</c:v>
                </c:pt>
                <c:pt idx="1113">
                  <c:v>7.5601141047321185E-5</c:v>
                </c:pt>
                <c:pt idx="1114">
                  <c:v>7.5502816428155844E-5</c:v>
                </c:pt>
                <c:pt idx="1115">
                  <c:v>7.5407633086286077E-5</c:v>
                </c:pt>
                <c:pt idx="1116">
                  <c:v>7.5315562567561389E-5</c:v>
                </c:pt>
                <c:pt idx="1117">
                  <c:v>7.5226502015480687E-5</c:v>
                </c:pt>
                <c:pt idx="1118">
                  <c:v>7.5137857776125597E-5</c:v>
                </c:pt>
                <c:pt idx="1119">
                  <c:v>7.505463739477039E-5</c:v>
                </c:pt>
                <c:pt idx="1120">
                  <c:v>7.4974068690095499E-5</c:v>
                </c:pt>
                <c:pt idx="1121">
                  <c:v>7.4896037387797362E-5</c:v>
                </c:pt>
                <c:pt idx="1122">
                  <c:v>7.4822327029844607E-5</c:v>
                </c:pt>
                <c:pt idx="1123">
                  <c:v>7.4748913294203634E-5</c:v>
                </c:pt>
                <c:pt idx="1124">
                  <c:v>7.4677705229786451E-5</c:v>
                </c:pt>
                <c:pt idx="1125">
                  <c:v>7.4608587948162691E-5</c:v>
                </c:pt>
                <c:pt idx="1126">
                  <c:v>7.4539942551103341E-5</c:v>
                </c:pt>
                <c:pt idx="1127">
                  <c:v>7.447473608010978E-5</c:v>
                </c:pt>
                <c:pt idx="1128">
                  <c:v>7.44112671721784E-5</c:v>
                </c:pt>
                <c:pt idx="1129">
                  <c:v>7.4349421573647115E-5</c:v>
                </c:pt>
                <c:pt idx="1130">
                  <c:v>7.4280582051430843E-5</c:v>
                </c:pt>
                <c:pt idx="1131">
                  <c:v>7.4223038542280476E-5</c:v>
                </c:pt>
                <c:pt idx="1132">
                  <c:v>7.4165514490902307E-5</c:v>
                </c:pt>
                <c:pt idx="1133">
                  <c:v>7.4109145781424413E-5</c:v>
                </c:pt>
                <c:pt idx="1134">
                  <c:v>7.4053817540430458E-5</c:v>
                </c:pt>
                <c:pt idx="1135">
                  <c:v>7.3999414897597121E-5</c:v>
                </c:pt>
                <c:pt idx="1136">
                  <c:v>7.3945822981277484E-5</c:v>
                </c:pt>
                <c:pt idx="1137">
                  <c:v>7.3892926922031199E-5</c:v>
                </c:pt>
                <c:pt idx="1138">
                  <c:v>7.3840611851304361E-5</c:v>
                </c:pt>
                <c:pt idx="1139">
                  <c:v>7.3784643432512481E-5</c:v>
                </c:pt>
                <c:pt idx="1140">
                  <c:v>7.3733190224979303E-5</c:v>
                </c:pt>
                <c:pt idx="1141">
                  <c:v>7.3681973476515464E-5</c:v>
                </c:pt>
                <c:pt idx="1142">
                  <c:v>7.3630930976127662E-5</c:v>
                </c:pt>
                <c:pt idx="1143">
                  <c:v>7.3553024926687957E-5</c:v>
                </c:pt>
                <c:pt idx="1144">
                  <c:v>7.3529358243631937E-5</c:v>
                </c:pt>
                <c:pt idx="1145">
                  <c:v>7.3478828014983052E-5</c:v>
                </c:pt>
                <c:pt idx="1146">
                  <c:v>7.3428468548330725E-5</c:v>
                </c:pt>
                <c:pt idx="1147">
                  <c:v>7.3378279845407943E-5</c:v>
                </c:pt>
                <c:pt idx="1148">
                  <c:v>7.3328261908802914E-5</c:v>
                </c:pt>
                <c:pt idx="1149">
                  <c:v>7.3278414740248626E-5</c:v>
                </c:pt>
                <c:pt idx="1150">
                  <c:v>7.3228738342766969E-5</c:v>
                </c:pt>
                <c:pt idx="1151">
                  <c:v>7.3179232717223569E-5</c:v>
                </c:pt>
                <c:pt idx="1152">
                  <c:v>7.3129897867070526E-5</c:v>
                </c:pt>
                <c:pt idx="1153">
                  <c:v>7.308073379274499E-5</c:v>
                </c:pt>
                <c:pt idx="1154">
                  <c:v>7.3031740498136211E-5</c:v>
                </c:pt>
                <c:pt idx="1155">
                  <c:v>7.2982917984536558E-5</c:v>
                </c:pt>
                <c:pt idx="1156">
                  <c:v>7.2934266254539443E-5</c:v>
                </c:pt>
                <c:pt idx="1157">
                  <c:v>7.2885785309444173E-5</c:v>
                </c:pt>
                <c:pt idx="1158">
                  <c:v>7.2837475152270903E-5</c:v>
                </c:pt>
                <c:pt idx="1159">
                  <c:v>7.2789335783886994E-5</c:v>
                </c:pt>
                <c:pt idx="1160">
                  <c:v>7.2741367208181695E-5</c:v>
                </c:pt>
                <c:pt idx="1161">
                  <c:v>7.2693569425153273E-5</c:v>
                </c:pt>
                <c:pt idx="1162">
                  <c:v>7.2645942437393404E-5</c:v>
                </c:pt>
                <c:pt idx="1163">
                  <c:v>7.2598486247929181E-5</c:v>
                </c:pt>
                <c:pt idx="1164">
                  <c:v>7.2551200858054707E-5</c:v>
                </c:pt>
                <c:pt idx="1165">
                  <c:v>7.2507085402261084E-5</c:v>
                </c:pt>
                <c:pt idx="1166">
                  <c:v>7.2460098527757019E-5</c:v>
                </c:pt>
                <c:pt idx="1167">
                  <c:v>7.2413282416108199E-5</c:v>
                </c:pt>
                <c:pt idx="1168">
                  <c:v>7.2366618103471975E-5</c:v>
                </c:pt>
                <c:pt idx="1169">
                  <c:v>7.2319302654520745E-5</c:v>
                </c:pt>
                <c:pt idx="1170">
                  <c:v>7.2272710654372116E-5</c:v>
                </c:pt>
                <c:pt idx="1171">
                  <c:v>7.222603886090917E-5</c:v>
                </c:pt>
                <c:pt idx="1172">
                  <c:v>7.2175895243669838E-5</c:v>
                </c:pt>
                <c:pt idx="1173">
                  <c:v>7.2132150818074101E-5</c:v>
                </c:pt>
                <c:pt idx="1174">
                  <c:v>7.2085694570197742E-5</c:v>
                </c:pt>
                <c:pt idx="1175">
                  <c:v>7.2038001970713486E-5</c:v>
                </c:pt>
                <c:pt idx="1176">
                  <c:v>7.19898557318948E-5</c:v>
                </c:pt>
                <c:pt idx="1177">
                  <c:v>7.1941179169886238E-5</c:v>
                </c:pt>
                <c:pt idx="1178">
                  <c:v>7.1890695582488978E-5</c:v>
                </c:pt>
                <c:pt idx="1179">
                  <c:v>7.1840639809335818E-5</c:v>
                </c:pt>
                <c:pt idx="1180">
                  <c:v>7.1789817841165504E-5</c:v>
                </c:pt>
                <c:pt idx="1181">
                  <c:v>7.1738153413703626E-5</c:v>
                </c:pt>
                <c:pt idx="1182">
                  <c:v>7.1667600304806817E-5</c:v>
                </c:pt>
                <c:pt idx="1183">
                  <c:v>7.1608706579790252E-5</c:v>
                </c:pt>
                <c:pt idx="1184">
                  <c:v>7.1553574740916559E-5</c:v>
                </c:pt>
                <c:pt idx="1185">
                  <c:v>7.1497262708516626E-5</c:v>
                </c:pt>
                <c:pt idx="1186">
                  <c:v>7.1439694220956293E-5</c:v>
                </c:pt>
                <c:pt idx="1187">
                  <c:v>7.1380793019678798E-5</c:v>
                </c:pt>
                <c:pt idx="1188">
                  <c:v>7.1320482845681557E-5</c:v>
                </c:pt>
                <c:pt idx="1189">
                  <c:v>7.1258687441282109E-5</c:v>
                </c:pt>
                <c:pt idx="1190">
                  <c:v>7.1195330550121588E-5</c:v>
                </c:pt>
                <c:pt idx="1191">
                  <c:v>7.1124814941127268E-5</c:v>
                </c:pt>
                <c:pt idx="1192">
                  <c:v>7.1057842656018985E-5</c:v>
                </c:pt>
                <c:pt idx="1193">
                  <c:v>7.0989084290928872E-5</c:v>
                </c:pt>
                <c:pt idx="1194">
                  <c:v>7.0918514018693604E-5</c:v>
                </c:pt>
                <c:pt idx="1195">
                  <c:v>7.0849426686976982E-5</c:v>
                </c:pt>
                <c:pt idx="1196">
                  <c:v>7.0775364406734306E-5</c:v>
                </c:pt>
                <c:pt idx="1197">
                  <c:v>7.0699490071723242E-5</c:v>
                </c:pt>
                <c:pt idx="1198">
                  <c:v>7.0599274778173488E-5</c:v>
                </c:pt>
                <c:pt idx="1199">
                  <c:v>7.0542305322135457E-5</c:v>
                </c:pt>
                <c:pt idx="1200">
                  <c:v>7.0457037250155549E-5</c:v>
                </c:pt>
                <c:pt idx="1201">
                  <c:v>7.0373782129533324E-5</c:v>
                </c:pt>
                <c:pt idx="1202">
                  <c:v>7.0288714976211863E-5</c:v>
                </c:pt>
                <c:pt idx="1203">
                  <c:v>7.0201835815823441E-5</c:v>
                </c:pt>
                <c:pt idx="1204">
                  <c:v>7.0117634026846398E-5</c:v>
                </c:pt>
                <c:pt idx="1205">
                  <c:v>7.0027264060036273E-5</c:v>
                </c:pt>
                <c:pt idx="1206">
                  <c:v>6.9935082250310865E-5</c:v>
                </c:pt>
                <c:pt idx="1207">
                  <c:v>6.9841088627370373E-5</c:v>
                </c:pt>
                <c:pt idx="1208">
                  <c:v>6.9735225521035463E-5</c:v>
                </c:pt>
                <c:pt idx="1209">
                  <c:v>6.9642510153952036E-5</c:v>
                </c:pt>
                <c:pt idx="1210">
                  <c:v>6.9542947689156878E-5</c:v>
                </c:pt>
                <c:pt idx="1211">
                  <c:v>6.9441573440161622E-5</c:v>
                </c:pt>
                <c:pt idx="1212">
                  <c:v>6.9338387438678747E-5</c:v>
                </c:pt>
                <c:pt idx="1213">
                  <c:v>6.9233389716422469E-5</c:v>
                </c:pt>
                <c:pt idx="1214">
                  <c:v>6.9126580307280611E-5</c:v>
                </c:pt>
                <c:pt idx="1215">
                  <c:v>6.9017959244264959E-5</c:v>
                </c:pt>
                <c:pt idx="1216">
                  <c:v>6.890752656257132E-5</c:v>
                </c:pt>
                <c:pt idx="1217">
                  <c:v>6.8807723010750818E-5</c:v>
                </c:pt>
                <c:pt idx="1218">
                  <c:v>6.8693935691404445E-5</c:v>
                </c:pt>
                <c:pt idx="1219">
                  <c:v>6.8578341876884136E-5</c:v>
                </c:pt>
                <c:pt idx="1220">
                  <c:v>6.8461027857725371E-5</c:v>
                </c:pt>
                <c:pt idx="1221">
                  <c:v>6.8342147470432449E-5</c:v>
                </c:pt>
                <c:pt idx="1222">
                  <c:v>6.8221856593393693E-5</c:v>
                </c:pt>
                <c:pt idx="1223">
                  <c:v>6.8093515764557772E-5</c:v>
                </c:pt>
                <c:pt idx="1224">
                  <c:v>6.7977666860782188E-5</c:v>
                </c:pt>
                <c:pt idx="1225">
                  <c:v>6.7854079740465104E-5</c:v>
                </c:pt>
                <c:pt idx="1226">
                  <c:v>6.7729705600906576E-5</c:v>
                </c:pt>
                <c:pt idx="1227">
                  <c:v>6.7604700297653822E-5</c:v>
                </c:pt>
                <c:pt idx="1228">
                  <c:v>6.74792196831836E-5</c:v>
                </c:pt>
                <c:pt idx="1229">
                  <c:v>6.7353419604699108E-5</c:v>
                </c:pt>
                <c:pt idx="1230">
                  <c:v>6.722745590412825E-5</c:v>
                </c:pt>
                <c:pt idx="1231">
                  <c:v>6.7101484419455903E-5</c:v>
                </c:pt>
                <c:pt idx="1232">
                  <c:v>6.6975660983830537E-5</c:v>
                </c:pt>
                <c:pt idx="1233">
                  <c:v>6.6850141425565945E-5</c:v>
                </c:pt>
                <c:pt idx="1234">
                  <c:v>6.6713589220900732E-5</c:v>
                </c:pt>
                <c:pt idx="1235">
                  <c:v>6.6589132075758894E-5</c:v>
                </c:pt>
                <c:pt idx="1236">
                  <c:v>6.6465460490080022E-5</c:v>
                </c:pt>
                <c:pt idx="1237">
                  <c:v>6.6342731124404558E-5</c:v>
                </c:pt>
                <c:pt idx="1238">
                  <c:v>6.6221100638389971E-5</c:v>
                </c:pt>
                <c:pt idx="1239">
                  <c:v>6.610072568506882E-5</c:v>
                </c:pt>
                <c:pt idx="1240">
                  <c:v>6.5981762914385858E-5</c:v>
                </c:pt>
                <c:pt idx="1241">
                  <c:v>6.586436897318762E-5</c:v>
                </c:pt>
                <c:pt idx="1242">
                  <c:v>6.5748700501260318E-5</c:v>
                </c:pt>
                <c:pt idx="1243">
                  <c:v>6.5619694046763904E-5</c:v>
                </c:pt>
                <c:pt idx="1244">
                  <c:v>6.5508411603939012E-5</c:v>
                </c:pt>
                <c:pt idx="1245">
                  <c:v>6.5399316225119714E-5</c:v>
                </c:pt>
                <c:pt idx="1246">
                  <c:v>6.529246066941212E-5</c:v>
                </c:pt>
                <c:pt idx="1247">
                  <c:v>6.519228231435456E-5</c:v>
                </c:pt>
                <c:pt idx="1248">
                  <c:v>6.5089751676822294E-5</c:v>
                </c:pt>
                <c:pt idx="1249">
                  <c:v>6.4961218277816493E-5</c:v>
                </c:pt>
                <c:pt idx="1250">
                  <c:v>6.4863808024838085E-5</c:v>
                </c:pt>
                <c:pt idx="1251">
                  <c:v>6.4747747838293443E-5</c:v>
                </c:pt>
                <c:pt idx="1252">
                  <c:v>6.4664916210956797E-5</c:v>
                </c:pt>
                <c:pt idx="1253">
                  <c:v>6.457469534705898E-5</c:v>
                </c:pt>
                <c:pt idx="1254">
                  <c:v>6.448671480979544E-5</c:v>
                </c:pt>
                <c:pt idx="1255">
                  <c:v>6.4410357678276742E-5</c:v>
                </c:pt>
                <c:pt idx="1256">
                  <c:v>6.4326387560860107E-5</c:v>
                </c:pt>
                <c:pt idx="1257">
                  <c:v>6.4244657354868215E-5</c:v>
                </c:pt>
                <c:pt idx="1258">
                  <c:v>6.4165167033222031E-5</c:v>
                </c:pt>
                <c:pt idx="1259">
                  <c:v>6.4080415949003752E-5</c:v>
                </c:pt>
                <c:pt idx="1260">
                  <c:v>6.4005876741938389E-5</c:v>
                </c:pt>
                <c:pt idx="1261">
                  <c:v>6.3933577661236946E-5</c:v>
                </c:pt>
                <c:pt idx="1262">
                  <c:v>6.3863518683263815E-5</c:v>
                </c:pt>
                <c:pt idx="1263">
                  <c:v>6.379569978609903E-5</c:v>
                </c:pt>
                <c:pt idx="1264">
                  <c:v>6.3735261216045849E-5</c:v>
                </c:pt>
                <c:pt idx="1265">
                  <c:v>6.3666782149533058E-5</c:v>
                </c:pt>
                <c:pt idx="1266">
                  <c:v>6.3605683369733629E-5</c:v>
                </c:pt>
                <c:pt idx="1267">
                  <c:v>6.3546824592097123E-5</c:v>
                </c:pt>
                <c:pt idx="1268">
                  <c:v>6.3493452006013751E-5</c:v>
                </c:pt>
                <c:pt idx="1269">
                  <c:v>6.3439553063508389E-5</c:v>
                </c:pt>
                <c:pt idx="1270">
                  <c:v>6.3386781375390083E-5</c:v>
                </c:pt>
                <c:pt idx="1271">
                  <c:v>6.3336247140130184E-5</c:v>
                </c:pt>
                <c:pt idx="1272">
                  <c:v>6.3287880195396148E-5</c:v>
                </c:pt>
                <c:pt idx="1273">
                  <c:v>6.3241139752737499E-5</c:v>
                </c:pt>
                <c:pt idx="1274">
                  <c:v>6.3196741173936199E-5</c:v>
                </c:pt>
                <c:pt idx="1275">
                  <c:v>6.3154024160622449E-5</c:v>
                </c:pt>
                <c:pt idx="1276">
                  <c:v>6.3112832461825752E-5</c:v>
                </c:pt>
                <c:pt idx="1277">
                  <c:v>6.3073009829640869E-5</c:v>
                </c:pt>
                <c:pt idx="1278">
                  <c:v>6.3034496372462237E-5</c:v>
                </c:pt>
                <c:pt idx="1279">
                  <c:v>6.2996935768604156E-5</c:v>
                </c:pt>
                <c:pt idx="1280">
                  <c:v>6.2960290530550064E-5</c:v>
                </c:pt>
                <c:pt idx="1281">
                  <c:v>6.2924403562867812E-5</c:v>
                </c:pt>
                <c:pt idx="1282">
                  <c:v>6.2888964005376052E-5</c:v>
                </c:pt>
                <c:pt idx="1283">
                  <c:v>6.2854074588555159E-5</c:v>
                </c:pt>
                <c:pt idx="1284">
                  <c:v>6.2819460516947909E-5</c:v>
                </c:pt>
                <c:pt idx="1285">
                  <c:v>6.2765247482884229E-5</c:v>
                </c:pt>
                <c:pt idx="1286">
                  <c:v>6.2745911335275809E-5</c:v>
                </c:pt>
                <c:pt idx="1287">
                  <c:v>6.2716208092773035E-5</c:v>
                </c:pt>
                <c:pt idx="1288">
                  <c:v>6.2681230356461531E-5</c:v>
                </c:pt>
                <c:pt idx="1289">
                  <c:v>6.2645754135819826E-5</c:v>
                </c:pt>
                <c:pt idx="1290">
                  <c:v>6.2609622339363999E-5</c:v>
                </c:pt>
                <c:pt idx="1291">
                  <c:v>6.2572677873415708E-5</c:v>
                </c:pt>
                <c:pt idx="1292">
                  <c:v>6.2534763647811159E-5</c:v>
                </c:pt>
                <c:pt idx="1293">
                  <c:v>6.2495722572383089E-5</c:v>
                </c:pt>
                <c:pt idx="1294">
                  <c:v>6.2455397557845474E-5</c:v>
                </c:pt>
                <c:pt idx="1295">
                  <c:v>6.2407801869505258E-5</c:v>
                </c:pt>
                <c:pt idx="1296">
                  <c:v>6.2363907072890065E-5</c:v>
                </c:pt>
                <c:pt idx="1297">
                  <c:v>6.231825681813144E-5</c:v>
                </c:pt>
                <c:pt idx="1298">
                  <c:v>6.2270766024467503E-5</c:v>
                </c:pt>
                <c:pt idx="1299">
                  <c:v>6.222741942975285E-5</c:v>
                </c:pt>
                <c:pt idx="1300">
                  <c:v>6.2176638659126177E-5</c:v>
                </c:pt>
                <c:pt idx="1301">
                  <c:v>6.2124012871683093E-5</c:v>
                </c:pt>
                <c:pt idx="1302">
                  <c:v>6.2069542080527701E-5</c:v>
                </c:pt>
                <c:pt idx="1303">
                  <c:v>6.2013226299636667E-5</c:v>
                </c:pt>
                <c:pt idx="1304">
                  <c:v>6.194707019346879E-5</c:v>
                </c:pt>
                <c:pt idx="1305">
                  <c:v>6.1886662501287049E-5</c:v>
                </c:pt>
                <c:pt idx="1306">
                  <c:v>6.182440959652015E-5</c:v>
                </c:pt>
                <c:pt idx="1307">
                  <c:v>6.1760311497648102E-5</c:v>
                </c:pt>
                <c:pt idx="1308">
                  <c:v>6.1703973075076871E-5</c:v>
                </c:pt>
                <c:pt idx="1309">
                  <c:v>6.1636587684257491E-5</c:v>
                </c:pt>
                <c:pt idx="1310">
                  <c:v>6.1567357422515415E-5</c:v>
                </c:pt>
                <c:pt idx="1311">
                  <c:v>6.1496282309069644E-5</c:v>
                </c:pt>
                <c:pt idx="1312">
                  <c:v>6.1412143750542991E-5</c:v>
                </c:pt>
                <c:pt idx="1313">
                  <c:v>6.1336974897895427E-5</c:v>
                </c:pt>
                <c:pt idx="1314">
                  <c:v>6.1259960997261942E-5</c:v>
                </c:pt>
                <c:pt idx="1315">
                  <c:v>6.1181102072710089E-5</c:v>
                </c:pt>
                <c:pt idx="1316">
                  <c:v>6.1100398150456744E-5</c:v>
                </c:pt>
                <c:pt idx="1317">
                  <c:v>6.1017849256283369E-5</c:v>
                </c:pt>
                <c:pt idx="1318">
                  <c:v>6.0933455418559629E-5</c:v>
                </c:pt>
                <c:pt idx="1319">
                  <c:v>6.0847216663497197E-5</c:v>
                </c:pt>
                <c:pt idx="1320">
                  <c:v>6.0759133021611594E-5</c:v>
                </c:pt>
                <c:pt idx="1321">
                  <c:v>6.0693914202557958E-5</c:v>
                </c:pt>
                <c:pt idx="1322">
                  <c:v>6.0602818234662195E-5</c:v>
                </c:pt>
                <c:pt idx="1323">
                  <c:v>6.0509878299577421E-5</c:v>
                </c:pt>
                <c:pt idx="1324">
                  <c:v>6.041512954355413E-5</c:v>
                </c:pt>
                <c:pt idx="1325">
                  <c:v>6.0313249510767289E-5</c:v>
                </c:pt>
                <c:pt idx="1326">
                  <c:v>6.0215081897827677E-5</c:v>
                </c:pt>
                <c:pt idx="1327">
                  <c:v>6.011541948280387E-5</c:v>
                </c:pt>
                <c:pt idx="1328">
                  <c:v>6.0014364237753401E-5</c:v>
                </c:pt>
                <c:pt idx="1329">
                  <c:v>5.9912018132097025E-5</c:v>
                </c:pt>
                <c:pt idx="1330">
                  <c:v>5.9814262885466915E-5</c:v>
                </c:pt>
                <c:pt idx="1331">
                  <c:v>5.970967968988404E-5</c:v>
                </c:pt>
                <c:pt idx="1332">
                  <c:v>5.9604101675927654E-5</c:v>
                </c:pt>
                <c:pt idx="1333">
                  <c:v>5.9497631360932654E-5</c:v>
                </c:pt>
                <c:pt idx="1334">
                  <c:v>5.9384493456726001E-5</c:v>
                </c:pt>
                <c:pt idx="1335">
                  <c:v>5.9276543410022309E-5</c:v>
                </c:pt>
                <c:pt idx="1336">
                  <c:v>5.9168016218393016E-5</c:v>
                </c:pt>
                <c:pt idx="1337">
                  <c:v>5.9059013831058021E-5</c:v>
                </c:pt>
                <c:pt idx="1338">
                  <c:v>5.8949638194156356E-5</c:v>
                </c:pt>
                <c:pt idx="1339">
                  <c:v>5.8845811814528873E-5</c:v>
                </c:pt>
                <c:pt idx="1340">
                  <c:v>5.8735965664672221E-5</c:v>
                </c:pt>
                <c:pt idx="1341">
                  <c:v>5.8626047256593594E-5</c:v>
                </c:pt>
                <c:pt idx="1342">
                  <c:v>5.8516159082012964E-5</c:v>
                </c:pt>
                <c:pt idx="1343">
                  <c:v>5.8406403631318035E-5</c:v>
                </c:pt>
                <c:pt idx="1344">
                  <c:v>5.8296883389161516E-5</c:v>
                </c:pt>
                <c:pt idx="1345">
                  <c:v>5.8187700839752027E-5</c:v>
                </c:pt>
                <c:pt idx="1346">
                  <c:v>5.8078958461996871E-5</c:v>
                </c:pt>
                <c:pt idx="1347">
                  <c:v>5.7943418294856622E-5</c:v>
                </c:pt>
                <c:pt idx="1348">
                  <c:v>5.7836127900653955E-5</c:v>
                </c:pt>
                <c:pt idx="1349">
                  <c:v>5.7729585563121716E-5</c:v>
                </c:pt>
                <c:pt idx="1350">
                  <c:v>5.7623846474239362E-5</c:v>
                </c:pt>
                <c:pt idx="1351">
                  <c:v>5.7534665252371997E-5</c:v>
                </c:pt>
                <c:pt idx="1352">
                  <c:v>5.7430378758615425E-5</c:v>
                </c:pt>
                <c:pt idx="1353">
                  <c:v>5.7326898436599327E-5</c:v>
                </c:pt>
                <c:pt idx="1354">
                  <c:v>5.722422426928872E-5</c:v>
                </c:pt>
                <c:pt idx="1355">
                  <c:v>5.7122356239211469E-5</c:v>
                </c:pt>
                <c:pt idx="1356">
                  <c:v>5.7006344284640798E-5</c:v>
                </c:pt>
                <c:pt idx="1357">
                  <c:v>5.6906249146011778E-5</c:v>
                </c:pt>
                <c:pt idx="1358">
                  <c:v>5.6806960215816105E-5</c:v>
                </c:pt>
                <c:pt idx="1359">
                  <c:v>5.6708477478581779E-5</c:v>
                </c:pt>
                <c:pt idx="1360">
                  <c:v>5.6625107549775761E-5</c:v>
                </c:pt>
                <c:pt idx="1361">
                  <c:v>5.6528075989284443E-5</c:v>
                </c:pt>
                <c:pt idx="1362">
                  <c:v>5.6431850448524987E-5</c:v>
                </c:pt>
                <c:pt idx="1363">
                  <c:v>5.633643091395614E-5</c:v>
                </c:pt>
                <c:pt idx="1364">
                  <c:v>5.6241817368980068E-5</c:v>
                </c:pt>
                <c:pt idx="1365">
                  <c:v>5.613451017393023E-5</c:v>
                </c:pt>
                <c:pt idx="1366">
                  <c:v>5.6041670328011578E-5</c:v>
                </c:pt>
                <c:pt idx="1367">
                  <c:v>5.594963654741332E-5</c:v>
                </c:pt>
                <c:pt idx="1368">
                  <c:v>5.5858408815808239E-5</c:v>
                </c:pt>
                <c:pt idx="1369">
                  <c:v>5.5767987119873658E-5</c:v>
                </c:pt>
                <c:pt idx="1370">
                  <c:v>5.5678371444560851E-5</c:v>
                </c:pt>
                <c:pt idx="1371">
                  <c:v>5.5589561775265181E-5</c:v>
                </c:pt>
                <c:pt idx="1372">
                  <c:v>5.5501558097801815E-5</c:v>
                </c:pt>
                <c:pt idx="1373">
                  <c:v>5.5434722732613378E-5</c:v>
                </c:pt>
                <c:pt idx="1374">
                  <c:v>5.5348059812238698E-5</c:v>
                </c:pt>
                <c:pt idx="1375">
                  <c:v>5.52622028297204E-5</c:v>
                </c:pt>
                <c:pt idx="1376">
                  <c:v>5.5177168224507245E-5</c:v>
                </c:pt>
                <c:pt idx="1377">
                  <c:v>5.509300109422452E-5</c:v>
                </c:pt>
                <c:pt idx="1378">
                  <c:v>5.5005975234447349E-5</c:v>
                </c:pt>
                <c:pt idx="1379">
                  <c:v>5.4923765950233919E-5</c:v>
                </c:pt>
                <c:pt idx="1380">
                  <c:v>5.4842573922625829E-5</c:v>
                </c:pt>
                <c:pt idx="1381">
                  <c:v>5.4762446904199277E-5</c:v>
                </c:pt>
                <c:pt idx="1382">
                  <c:v>5.4686858066508442E-5</c:v>
                </c:pt>
                <c:pt idx="1383">
                  <c:v>5.4608904087323495E-5</c:v>
                </c:pt>
                <c:pt idx="1384">
                  <c:v>5.4532153683280876E-5</c:v>
                </c:pt>
                <c:pt idx="1385">
                  <c:v>5.445665486989229E-5</c:v>
                </c:pt>
                <c:pt idx="1386">
                  <c:v>5.4379458277452677E-5</c:v>
                </c:pt>
                <c:pt idx="1387">
                  <c:v>5.4306724112386864E-5</c:v>
                </c:pt>
                <c:pt idx="1388">
                  <c:v>5.4235389222744013E-5</c:v>
                </c:pt>
                <c:pt idx="1389">
                  <c:v>5.4165501363287807E-5</c:v>
                </c:pt>
                <c:pt idx="1390">
                  <c:v>5.4097108286590978E-5</c:v>
                </c:pt>
                <c:pt idx="1391">
                  <c:v>5.4032634239130697E-5</c:v>
                </c:pt>
                <c:pt idx="1392">
                  <c:v>5.3967240985887746E-5</c:v>
                </c:pt>
                <c:pt idx="1393">
                  <c:v>5.3903483447411554E-5</c:v>
                </c:pt>
                <c:pt idx="1394">
                  <c:v>5.3841409639661386E-5</c:v>
                </c:pt>
                <c:pt idx="1395">
                  <c:v>5.3781067580796135E-5</c:v>
                </c:pt>
                <c:pt idx="1396">
                  <c:v>5.3722505287219155E-5</c:v>
                </c:pt>
                <c:pt idx="1397">
                  <c:v>5.3665770776206365E-5</c:v>
                </c:pt>
                <c:pt idx="1398">
                  <c:v>5.3610912065042357E-5</c:v>
                </c:pt>
                <c:pt idx="1399">
                  <c:v>5.3551805231115066E-5</c:v>
                </c:pt>
                <c:pt idx="1400">
                  <c:v>5.3501563772380412E-5</c:v>
                </c:pt>
                <c:pt idx="1401">
                  <c:v>5.3453342696217071E-5</c:v>
                </c:pt>
                <c:pt idx="1402">
                  <c:v>5.3407167867095331E-5</c:v>
                </c:pt>
                <c:pt idx="1403">
                  <c:v>5.3364967726973397E-5</c:v>
                </c:pt>
                <c:pt idx="1404">
                  <c:v>5.3322453838607065E-5</c:v>
                </c:pt>
                <c:pt idx="1405">
                  <c:v>5.3281987388744192E-5</c:v>
                </c:pt>
                <c:pt idx="1406">
                  <c:v>5.3243568372579597E-5</c:v>
                </c:pt>
                <c:pt idx="1407">
                  <c:v>5.3207196784870944E-5</c:v>
                </c:pt>
                <c:pt idx="1408">
                  <c:v>5.317312026558059E-5</c:v>
                </c:pt>
                <c:pt idx="1409">
                  <c:v>5.3141279184411305E-5</c:v>
                </c:pt>
                <c:pt idx="1410">
                  <c:v>5.311148576549532E-5</c:v>
                </c:pt>
                <c:pt idx="1411">
                  <c:v>5.3083740007116992E-5</c:v>
                </c:pt>
                <c:pt idx="1412">
                  <c:v>5.3056050160911125E-5</c:v>
                </c:pt>
                <c:pt idx="1413">
                  <c:v>5.3031963081474204E-5</c:v>
                </c:pt>
                <c:pt idx="1414">
                  <c:v>5.3009923415208576E-5</c:v>
                </c:pt>
                <c:pt idx="1415">
                  <c:v>5.2989931160362172E-5</c:v>
                </c:pt>
                <c:pt idx="1416">
                  <c:v>5.2971986316936726E-5</c:v>
                </c:pt>
                <c:pt idx="1417">
                  <c:v>5.2960266260190444E-5</c:v>
                </c:pt>
                <c:pt idx="1418">
                  <c:v>5.294685410235471E-5</c:v>
                </c:pt>
                <c:pt idx="1419">
                  <c:v>5.2935489605483374E-5</c:v>
                </c:pt>
                <c:pt idx="1420">
                  <c:v>5.292617277172923E-5</c:v>
                </c:pt>
                <c:pt idx="1421">
                  <c:v>5.2918903602375972E-5</c:v>
                </c:pt>
                <c:pt idx="1422">
                  <c:v>5.291368210301288E-5</c:v>
                </c:pt>
                <c:pt idx="1423">
                  <c:v>5.2910508276649698E-5</c:v>
                </c:pt>
                <c:pt idx="1424">
                  <c:v>5.2909382127154861E-5</c:v>
                </c:pt>
                <c:pt idx="1425">
                  <c:v>5.2897562217782412E-5</c:v>
                </c:pt>
                <c:pt idx="1426">
                  <c:v>5.2899798457264197E-5</c:v>
                </c:pt>
                <c:pt idx="1427">
                  <c:v>5.2904081902022809E-5</c:v>
                </c:pt>
                <c:pt idx="1428">
                  <c:v>5.2910372842831024E-5</c:v>
                </c:pt>
                <c:pt idx="1429">
                  <c:v>5.2918527563044354E-5</c:v>
                </c:pt>
                <c:pt idx="1430">
                  <c:v>5.2931525953084022E-5</c:v>
                </c:pt>
                <c:pt idx="1431">
                  <c:v>5.2942994606803434E-5</c:v>
                </c:pt>
                <c:pt idx="1432">
                  <c:v>5.295582621905881E-5</c:v>
                </c:pt>
                <c:pt idx="1433">
                  <c:v>5.2969861094299964E-5</c:v>
                </c:pt>
                <c:pt idx="1434">
                  <c:v>5.2981637823489025E-5</c:v>
                </c:pt>
                <c:pt idx="1435">
                  <c:v>5.299760319659938E-5</c:v>
                </c:pt>
                <c:pt idx="1436">
                  <c:v>5.3014308336853111E-5</c:v>
                </c:pt>
                <c:pt idx="1437">
                  <c:v>5.3031592667283564E-5</c:v>
                </c:pt>
                <c:pt idx="1438">
                  <c:v>5.3052494937365011E-5</c:v>
                </c:pt>
                <c:pt idx="1439">
                  <c:v>5.3070395695603567E-5</c:v>
                </c:pt>
                <c:pt idx="1440">
                  <c:v>5.3088381811934246E-5</c:v>
                </c:pt>
                <c:pt idx="1441">
                  <c:v>5.3106293581146186E-5</c:v>
                </c:pt>
                <c:pt idx="1442">
                  <c:v>5.3126468267683871E-5</c:v>
                </c:pt>
                <c:pt idx="1443">
                  <c:v>5.3140912415677866E-5</c:v>
                </c:pt>
                <c:pt idx="1444">
                  <c:v>5.3157663910894867E-5</c:v>
                </c:pt>
                <c:pt idx="1445">
                  <c:v>5.3173687010649867E-5</c:v>
                </c:pt>
                <c:pt idx="1446">
                  <c:v>5.318882112869544E-5</c:v>
                </c:pt>
                <c:pt idx="1447">
                  <c:v>5.320290567967928E-5</c:v>
                </c:pt>
                <c:pt idx="1448">
                  <c:v>5.3215780076918545E-5</c:v>
                </c:pt>
                <c:pt idx="1449">
                  <c:v>5.3227283733730396E-5</c:v>
                </c:pt>
                <c:pt idx="1450">
                  <c:v>5.3237256061225424E-5</c:v>
                </c:pt>
                <c:pt idx="1451">
                  <c:v>5.325225936668454E-5</c:v>
                </c:pt>
                <c:pt idx="1452">
                  <c:v>5.3258089813728107E-5</c:v>
                </c:pt>
                <c:pt idx="1453">
                  <c:v>5.3261906910420653E-5</c:v>
                </c:pt>
                <c:pt idx="1454">
                  <c:v>5.3262535385657783E-5</c:v>
                </c:pt>
                <c:pt idx="1455">
                  <c:v>5.3260013142621826E-5</c:v>
                </c:pt>
                <c:pt idx="1456">
                  <c:v>5.3260741584423496E-5</c:v>
                </c:pt>
                <c:pt idx="1457">
                  <c:v>5.3256142702282072E-5</c:v>
                </c:pt>
                <c:pt idx="1458">
                  <c:v>5.3249438594310181E-5</c:v>
                </c:pt>
                <c:pt idx="1459">
                  <c:v>5.3240629257052252E-5</c:v>
                </c:pt>
                <c:pt idx="1460">
                  <c:v>5.3229714690071137E-5</c:v>
                </c:pt>
                <c:pt idx="1461">
                  <c:v>5.3216694892074465E-5</c:v>
                </c:pt>
                <c:pt idx="1462">
                  <c:v>5.3201569861334452E-5</c:v>
                </c:pt>
                <c:pt idx="1463">
                  <c:v>5.3184339599575414E-5</c:v>
                </c:pt>
                <c:pt idx="1464">
                  <c:v>5.3165004106368874E-5</c:v>
                </c:pt>
                <c:pt idx="1465">
                  <c:v>5.3143563383442616E-5</c:v>
                </c:pt>
                <c:pt idx="1466">
                  <c:v>5.3120017433388317E-5</c:v>
                </c:pt>
                <c:pt idx="1467">
                  <c:v>5.3094366258797654E-5</c:v>
                </c:pt>
                <c:pt idx="1468">
                  <c:v>5.306660986269772E-5</c:v>
                </c:pt>
                <c:pt idx="1469">
                  <c:v>5.3036748249839921E-5</c:v>
                </c:pt>
                <c:pt idx="1470">
                  <c:v>5.3004781424113509E-5</c:v>
                </c:pt>
                <c:pt idx="1471">
                  <c:v>5.2970709391133783E-5</c:v>
                </c:pt>
                <c:pt idx="1472">
                  <c:v>5.2934532157817085E-5</c:v>
                </c:pt>
                <c:pt idx="1473">
                  <c:v>5.289624972934677E-5</c:v>
                </c:pt>
                <c:pt idx="1474">
                  <c:v>5.2855862113931548E-5</c:v>
                </c:pt>
                <c:pt idx="1475">
                  <c:v>5.281336931934992E-5</c:v>
                </c:pt>
                <c:pt idx="1476">
                  <c:v>5.2768771355543587E-5</c:v>
                </c:pt>
                <c:pt idx="1477">
                  <c:v>5.2728822659374799E-5</c:v>
                </c:pt>
                <c:pt idx="1478">
                  <c:v>5.2680470835290288E-5</c:v>
                </c:pt>
                <c:pt idx="1479">
                  <c:v>5.2630014126149594E-5</c:v>
                </c:pt>
                <c:pt idx="1480">
                  <c:v>5.2577451754111382E-5</c:v>
                </c:pt>
                <c:pt idx="1481">
                  <c:v>5.2514195441033182E-5</c:v>
                </c:pt>
                <c:pt idx="1482">
                  <c:v>5.2456951754483588E-5</c:v>
                </c:pt>
                <c:pt idx="1483">
                  <c:v>5.2394392304325188E-5</c:v>
                </c:pt>
                <c:pt idx="1484">
                  <c:v>5.2336112399098758E-5</c:v>
                </c:pt>
                <c:pt idx="1485">
                  <c:v>5.2272510488331203E-5</c:v>
                </c:pt>
                <c:pt idx="1486">
                  <c:v>5.2217687930546097E-5</c:v>
                </c:pt>
                <c:pt idx="1487">
                  <c:v>5.2150299428732616E-5</c:v>
                </c:pt>
                <c:pt idx="1488">
                  <c:v>5.2080780226910345E-5</c:v>
                </c:pt>
                <c:pt idx="1489">
                  <c:v>5.2009127160133548E-5</c:v>
                </c:pt>
                <c:pt idx="1490">
                  <c:v>5.1935337059948877E-5</c:v>
                </c:pt>
                <c:pt idx="1491">
                  <c:v>5.1846151351795169E-5</c:v>
                </c:pt>
                <c:pt idx="1492">
                  <c:v>5.1767604470363826E-5</c:v>
                </c:pt>
                <c:pt idx="1493">
                  <c:v>5.1686910136123157E-5</c:v>
                </c:pt>
                <c:pt idx="1494">
                  <c:v>5.1582782805587382E-5</c:v>
                </c:pt>
                <c:pt idx="1495">
                  <c:v>5.1497336458887835E-5</c:v>
                </c:pt>
                <c:pt idx="1496">
                  <c:v>5.1409732746469927E-5</c:v>
                </c:pt>
                <c:pt idx="1497">
                  <c:v>5.1319968509107305E-5</c:v>
                </c:pt>
                <c:pt idx="1498">
                  <c:v>5.1228040589325688E-5</c:v>
                </c:pt>
                <c:pt idx="1499">
                  <c:v>5.1133945829211908E-5</c:v>
                </c:pt>
                <c:pt idx="1500">
                  <c:v>5.1037681072604868E-5</c:v>
                </c:pt>
                <c:pt idx="1501">
                  <c:v>5.0939243165988926E-5</c:v>
                </c:pt>
                <c:pt idx="1502">
                  <c:v>5.083862895496026E-5</c:v>
                </c:pt>
                <c:pt idx="1503">
                  <c:v>5.0723057464665752E-5</c:v>
                </c:pt>
                <c:pt idx="1504">
                  <c:v>5.0617760484398741E-5</c:v>
                </c:pt>
                <c:pt idx="1505">
                  <c:v>5.0510277653069077E-5</c:v>
                </c:pt>
                <c:pt idx="1506">
                  <c:v>5.0400607598291916E-5</c:v>
                </c:pt>
                <c:pt idx="1507">
                  <c:v>5.0295788946996822E-5</c:v>
                </c:pt>
                <c:pt idx="1508">
                  <c:v>5.0181905194731508E-5</c:v>
                </c:pt>
                <c:pt idx="1509">
                  <c:v>5.0032269589404821E-5</c:v>
                </c:pt>
                <c:pt idx="1510">
                  <c:v>4.9947576540327471E-5</c:v>
                </c:pt>
                <c:pt idx="1511">
                  <c:v>4.9827131718561957E-5</c:v>
                </c:pt>
                <c:pt idx="1512">
                  <c:v>4.9678936504104348E-5</c:v>
                </c:pt>
                <c:pt idx="1513">
                  <c:v>4.955364426534499E-5</c:v>
                </c:pt>
                <c:pt idx="1514">
                  <c:v>4.9426165090304258E-5</c:v>
                </c:pt>
                <c:pt idx="1515">
                  <c:v>4.9296499021552267E-5</c:v>
                </c:pt>
                <c:pt idx="1516">
                  <c:v>4.9173157370225803E-5</c:v>
                </c:pt>
                <c:pt idx="1517">
                  <c:v>4.9039279155919588E-5</c:v>
                </c:pt>
                <c:pt idx="1518">
                  <c:v>4.8903214271095105E-5</c:v>
                </c:pt>
                <c:pt idx="1519">
                  <c:v>4.8764962763804195E-5</c:v>
                </c:pt>
                <c:pt idx="1520">
                  <c:v>4.8606193438592918E-5</c:v>
                </c:pt>
                <c:pt idx="1521">
                  <c:v>4.84725804560035E-5</c:v>
                </c:pt>
                <c:pt idx="1522">
                  <c:v>4.8327607453270763E-5</c:v>
                </c:pt>
                <c:pt idx="1523">
                  <c:v>4.8180447943911228E-5</c:v>
                </c:pt>
                <c:pt idx="1524">
                  <c:v>4.8031101981356114E-5</c:v>
                </c:pt>
                <c:pt idx="1525">
                  <c:v>4.7879569617310588E-5</c:v>
                </c:pt>
                <c:pt idx="1526">
                  <c:v>4.7725850906505177E-5</c:v>
                </c:pt>
                <c:pt idx="1527">
                  <c:v>4.7569945904553379E-5</c:v>
                </c:pt>
                <c:pt idx="1528">
                  <c:v>4.7411854666626341E-5</c:v>
                </c:pt>
                <c:pt idx="1529">
                  <c:v>4.7283381746110811E-5</c:v>
                </c:pt>
                <c:pt idx="1530">
                  <c:v>4.7121405891061008E-5</c:v>
                </c:pt>
                <c:pt idx="1531">
                  <c:v>4.6957248480302555E-5</c:v>
                </c:pt>
                <c:pt idx="1532">
                  <c:v>4.6791054815946073E-5</c:v>
                </c:pt>
                <c:pt idx="1533">
                  <c:v>4.6612043923983937E-5</c:v>
                </c:pt>
                <c:pt idx="1534">
                  <c:v>4.6442701529371758E-5</c:v>
                </c:pt>
                <c:pt idx="1535">
                  <c:v>4.6272328711099986E-5</c:v>
                </c:pt>
                <c:pt idx="1536">
                  <c:v>4.6101248972153439E-5</c:v>
                </c:pt>
                <c:pt idx="1537">
                  <c:v>4.5929785799703193E-5</c:v>
                </c:pt>
                <c:pt idx="1538">
                  <c:v>4.5769135685413617E-5</c:v>
                </c:pt>
                <c:pt idx="1539">
                  <c:v>4.559772549241406E-5</c:v>
                </c:pt>
                <c:pt idx="1540">
                  <c:v>4.542687108731458E-5</c:v>
                </c:pt>
                <c:pt idx="1541">
                  <c:v>4.5256897686656375E-5</c:v>
                </c:pt>
                <c:pt idx="1542">
                  <c:v>4.5078039723396926E-5</c:v>
                </c:pt>
                <c:pt idx="1543">
                  <c:v>4.4911068549806366E-5</c:v>
                </c:pt>
                <c:pt idx="1544">
                  <c:v>4.4745978028773101E-5</c:v>
                </c:pt>
                <c:pt idx="1545">
                  <c:v>4.4583091556547882E-5</c:v>
                </c:pt>
                <c:pt idx="1546">
                  <c:v>4.4408895269640661E-5</c:v>
                </c:pt>
                <c:pt idx="1547">
                  <c:v>4.4251467887128706E-5</c:v>
                </c:pt>
                <c:pt idx="1548">
                  <c:v>4.4097244146610801E-5</c:v>
                </c:pt>
                <c:pt idx="1549">
                  <c:v>4.3946549174970692E-5</c:v>
                </c:pt>
                <c:pt idx="1550">
                  <c:v>4.3799708091589451E-5</c:v>
                </c:pt>
                <c:pt idx="1551">
                  <c:v>4.3657046010545097E-5</c:v>
                </c:pt>
                <c:pt idx="1552">
                  <c:v>4.3518888035762315E-5</c:v>
                </c:pt>
                <c:pt idx="1553">
                  <c:v>4.3385559267184598E-5</c:v>
                </c:pt>
                <c:pt idx="1554">
                  <c:v>4.3257384800342302E-5</c:v>
                </c:pt>
                <c:pt idx="1555">
                  <c:v>4.3119161816746951E-5</c:v>
                </c:pt>
                <c:pt idx="1556">
                  <c:v>4.3003589621020202E-5</c:v>
                </c:pt>
                <c:pt idx="1557">
                  <c:v>4.2894129804160394E-5</c:v>
                </c:pt>
                <c:pt idx="1558">
                  <c:v>4.2790891858573987E-5</c:v>
                </c:pt>
                <c:pt idx="1559">
                  <c:v>4.2697249682970007E-5</c:v>
                </c:pt>
                <c:pt idx="1560">
                  <c:v>4.2593491245499632E-5</c:v>
                </c:pt>
                <c:pt idx="1561">
                  <c:v>4.2509369672840552E-5</c:v>
                </c:pt>
                <c:pt idx="1562">
                  <c:v>4.2431470612086519E-5</c:v>
                </c:pt>
                <c:pt idx="1563">
                  <c:v>4.235979399509586E-5</c:v>
                </c:pt>
                <c:pt idx="1564">
                  <c:v>4.2291161705093616E-5</c:v>
                </c:pt>
                <c:pt idx="1565">
                  <c:v>4.2233257046392012E-5</c:v>
                </c:pt>
                <c:pt idx="1566">
                  <c:v>4.2181575418381856E-5</c:v>
                </c:pt>
                <c:pt idx="1567">
                  <c:v>4.2136116784536812E-5</c:v>
                </c:pt>
                <c:pt idx="1568">
                  <c:v>4.2094745728046487E-5</c:v>
                </c:pt>
                <c:pt idx="1569">
                  <c:v>4.2060402771588665E-5</c:v>
                </c:pt>
                <c:pt idx="1570">
                  <c:v>4.2032281991130974E-5</c:v>
                </c:pt>
                <c:pt idx="1571">
                  <c:v>4.2016511698271183E-5</c:v>
                </c:pt>
                <c:pt idx="1572">
                  <c:v>4.2002167733116644E-5</c:v>
                </c:pt>
                <c:pt idx="1573">
                  <c:v>4.1994046693791254E-5</c:v>
                </c:pt>
                <c:pt idx="1574">
                  <c:v>4.1992148595338535E-5</c:v>
                </c:pt>
                <c:pt idx="1575">
                  <c:v>4.199647345967672E-5</c:v>
                </c:pt>
                <c:pt idx="1576">
                  <c:v>4.1994223036672523E-5</c:v>
                </c:pt>
                <c:pt idx="1577">
                  <c:v>4.2023792201353535E-5</c:v>
                </c:pt>
                <c:pt idx="1578">
                  <c:v>4.204678616034907E-5</c:v>
                </c:pt>
                <c:pt idx="1579">
                  <c:v>4.2076003244583687E-5</c:v>
                </c:pt>
                <c:pt idx="1580">
                  <c:v>4.2093295560409472E-5</c:v>
                </c:pt>
                <c:pt idx="1581">
                  <c:v>4.2120842345496831E-5</c:v>
                </c:pt>
                <c:pt idx="1582">
                  <c:v>4.2166495847250143E-5</c:v>
                </c:pt>
                <c:pt idx="1583">
                  <c:v>4.221836989087499E-5</c:v>
                </c:pt>
                <c:pt idx="1584">
                  <c:v>4.2276326250144033E-5</c:v>
                </c:pt>
                <c:pt idx="1585">
                  <c:v>4.2347985986034009E-5</c:v>
                </c:pt>
                <c:pt idx="1586">
                  <c:v>4.241723741743586E-5</c:v>
                </c:pt>
                <c:pt idx="1587">
                  <c:v>4.2491334833551914E-5</c:v>
                </c:pt>
                <c:pt idx="1588">
                  <c:v>4.256987676607045E-5</c:v>
                </c:pt>
                <c:pt idx="1589">
                  <c:v>4.2652461739215233E-5</c:v>
                </c:pt>
                <c:pt idx="1590">
                  <c:v>4.2729702892450871E-5</c:v>
                </c:pt>
                <c:pt idx="1591">
                  <c:v>4.2819104454404691E-5</c:v>
                </c:pt>
                <c:pt idx="1592">
                  <c:v>4.2911383445923962E-5</c:v>
                </c:pt>
                <c:pt idx="1593">
                  <c:v>4.3006136157236474E-5</c:v>
                </c:pt>
                <c:pt idx="1594">
                  <c:v>4.3111980031205685E-5</c:v>
                </c:pt>
                <c:pt idx="1595">
                  <c:v>4.321039179916962E-5</c:v>
                </c:pt>
                <c:pt idx="1596">
                  <c:v>4.3310036027862514E-5</c:v>
                </c:pt>
                <c:pt idx="1597">
                  <c:v>4.3410511159813064E-5</c:v>
                </c:pt>
                <c:pt idx="1598">
                  <c:v>4.3502874823349996E-5</c:v>
                </c:pt>
                <c:pt idx="1599">
                  <c:v>4.3603991276019299E-5</c:v>
                </c:pt>
                <c:pt idx="1600">
                  <c:v>4.3704755144868823E-5</c:v>
                </c:pt>
                <c:pt idx="1601">
                  <c:v>4.3804762622527346E-5</c:v>
                </c:pt>
                <c:pt idx="1602">
                  <c:v>4.3903609890578663E-5</c:v>
                </c:pt>
                <c:pt idx="1603">
                  <c:v>4.4000893117797368E-5</c:v>
                </c:pt>
                <c:pt idx="1604">
                  <c:v>4.4096208464131786E-5</c:v>
                </c:pt>
                <c:pt idx="1605">
                  <c:v>4.4189152074949889E-5</c:v>
                </c:pt>
                <c:pt idx="1606">
                  <c:v>4.4279320090323537E-5</c:v>
                </c:pt>
                <c:pt idx="1607">
                  <c:v>4.4397539161637051E-5</c:v>
                </c:pt>
                <c:pt idx="1608">
                  <c:v>4.4479462639530898E-5</c:v>
                </c:pt>
                <c:pt idx="1609">
                  <c:v>4.4557396966481144E-5</c:v>
                </c:pt>
                <c:pt idx="1610">
                  <c:v>4.4631124533756408E-5</c:v>
                </c:pt>
                <c:pt idx="1611">
                  <c:v>4.4685550865683835E-5</c:v>
                </c:pt>
                <c:pt idx="1612">
                  <c:v>4.4751735525623906E-5</c:v>
                </c:pt>
                <c:pt idx="1613">
                  <c:v>4.4813701534775902E-5</c:v>
                </c:pt>
                <c:pt idx="1614">
                  <c:v>4.4871448828063404E-5</c:v>
                </c:pt>
                <c:pt idx="1615">
                  <c:v>4.4924977345636719E-5</c:v>
                </c:pt>
                <c:pt idx="1616">
                  <c:v>4.4984887280165656E-5</c:v>
                </c:pt>
                <c:pt idx="1617">
                  <c:v>4.5029080041872685E-5</c:v>
                </c:pt>
                <c:pt idx="1618">
                  <c:v>4.5069053319034963E-5</c:v>
                </c:pt>
                <c:pt idx="1619">
                  <c:v>4.5104807067384081E-5</c:v>
                </c:pt>
                <c:pt idx="1620">
                  <c:v>4.5129336444899373E-5</c:v>
                </c:pt>
                <c:pt idx="1621">
                  <c:v>4.5157551255057757E-5</c:v>
                </c:pt>
                <c:pt idx="1622">
                  <c:v>4.5181546976314976E-5</c:v>
                </c:pt>
                <c:pt idx="1623">
                  <c:v>4.5201323581588529E-5</c:v>
                </c:pt>
                <c:pt idx="1624">
                  <c:v>4.5220281601835929E-5</c:v>
                </c:pt>
                <c:pt idx="1625">
                  <c:v>4.5230717471207715E-5</c:v>
                </c:pt>
                <c:pt idx="1626">
                  <c:v>4.5236933614077254E-5</c:v>
                </c:pt>
                <c:pt idx="1627">
                  <c:v>4.5238930020128146E-5</c:v>
                </c:pt>
                <c:pt idx="1628">
                  <c:v>4.5236706681195046E-5</c:v>
                </c:pt>
                <c:pt idx="1629">
                  <c:v>4.5230263592982781E-5</c:v>
                </c:pt>
                <c:pt idx="1630">
                  <c:v>4.5219600756778514E-5</c:v>
                </c:pt>
                <c:pt idx="1631">
                  <c:v>4.5204718176448944E-5</c:v>
                </c:pt>
                <c:pt idx="1632">
                  <c:v>4.5185615861878525E-5</c:v>
                </c:pt>
                <c:pt idx="1633">
                  <c:v>4.517005096545991E-5</c:v>
                </c:pt>
                <c:pt idx="1634">
                  <c:v>4.5144021311447832E-5</c:v>
                </c:pt>
                <c:pt idx="1635">
                  <c:v>4.5113773678540775E-5</c:v>
                </c:pt>
                <c:pt idx="1636">
                  <c:v>4.50793791714095E-5</c:v>
                </c:pt>
                <c:pt idx="1637">
                  <c:v>4.503840821257557E-5</c:v>
                </c:pt>
                <c:pt idx="1638">
                  <c:v>4.4996094039750217E-5</c:v>
                </c:pt>
                <c:pt idx="1639">
                  <c:v>4.4950268552609168E-5</c:v>
                </c:pt>
                <c:pt idx="1640">
                  <c:v>4.4901138149568143E-5</c:v>
                </c:pt>
                <c:pt idx="1641">
                  <c:v>4.4848909224645336E-5</c:v>
                </c:pt>
                <c:pt idx="1642">
                  <c:v>4.4797284561639075E-5</c:v>
                </c:pt>
                <c:pt idx="1643">
                  <c:v>4.4739584448222694E-5</c:v>
                </c:pt>
                <c:pt idx="1644">
                  <c:v>4.4679385064621407E-5</c:v>
                </c:pt>
                <c:pt idx="1645">
                  <c:v>4.4616893932794902E-5</c:v>
                </c:pt>
                <c:pt idx="1646">
                  <c:v>4.4548510565730476E-5</c:v>
                </c:pt>
                <c:pt idx="1647">
                  <c:v>4.4482024755028091E-5</c:v>
                </c:pt>
                <c:pt idx="1648">
                  <c:v>4.4413885148543095E-5</c:v>
                </c:pt>
                <c:pt idx="1649">
                  <c:v>4.4344298123170228E-5</c:v>
                </c:pt>
                <c:pt idx="1650">
                  <c:v>4.4273470053608072E-5</c:v>
                </c:pt>
                <c:pt idx="1651">
                  <c:v>4.4205441237232801E-5</c:v>
                </c:pt>
                <c:pt idx="1652">
                  <c:v>4.4132718204335092E-5</c:v>
                </c:pt>
                <c:pt idx="1653">
                  <c:v>4.4059363476959407E-5</c:v>
                </c:pt>
                <c:pt idx="1654">
                  <c:v>4.3985584543500267E-5</c:v>
                </c:pt>
                <c:pt idx="1655">
                  <c:v>4.3911588890581041E-5</c:v>
                </c:pt>
                <c:pt idx="1656">
                  <c:v>4.3837583997759569E-5</c:v>
                </c:pt>
                <c:pt idx="1657">
                  <c:v>4.3763777340619439E-5</c:v>
                </c:pt>
                <c:pt idx="1658">
                  <c:v>4.3690376392535937E-5</c:v>
                </c:pt>
                <c:pt idx="1659">
                  <c:v>4.3600821135889728E-5</c:v>
                </c:pt>
                <c:pt idx="1660">
                  <c:v>4.3529245694833019E-5</c:v>
                </c:pt>
                <c:pt idx="1661">
                  <c:v>4.3458699136989312E-5</c:v>
                </c:pt>
                <c:pt idx="1662">
                  <c:v>4.3389293206096136E-5</c:v>
                </c:pt>
                <c:pt idx="1663">
                  <c:v>4.3330125107604242E-5</c:v>
                </c:pt>
                <c:pt idx="1664">
                  <c:v>4.3262775205775081E-5</c:v>
                </c:pt>
                <c:pt idx="1665">
                  <c:v>4.3196571992372423E-5</c:v>
                </c:pt>
                <c:pt idx="1666">
                  <c:v>4.3131515447738383E-5</c:v>
                </c:pt>
                <c:pt idx="1667">
                  <c:v>4.3067605554404295E-5</c:v>
                </c:pt>
                <c:pt idx="1668">
                  <c:v>4.2996941588234472E-5</c:v>
                </c:pt>
                <c:pt idx="1669">
                  <c:v>4.2935563473600266E-5</c:v>
                </c:pt>
                <c:pt idx="1670">
                  <c:v>4.2875332118210915E-5</c:v>
                </c:pt>
                <c:pt idx="1671">
                  <c:v>4.2816247506171148E-5</c:v>
                </c:pt>
                <c:pt idx="1672">
                  <c:v>4.276525525878476E-5</c:v>
                </c:pt>
                <c:pt idx="1673">
                  <c:v>4.2708224918117793E-5</c:v>
                </c:pt>
                <c:pt idx="1674">
                  <c:v>4.2652341116049264E-5</c:v>
                </c:pt>
                <c:pt idx="1675">
                  <c:v>4.2597603835549391E-5</c:v>
                </c:pt>
                <c:pt idx="1676">
                  <c:v>4.2544013063075189E-5</c:v>
                </c:pt>
                <c:pt idx="1677">
                  <c:v>4.2485820565738713E-5</c:v>
                </c:pt>
                <c:pt idx="1678">
                  <c:v>4.2434762728639844E-5</c:v>
                </c:pt>
                <c:pt idx="1679">
                  <c:v>4.2384851519281647E-5</c:v>
                </c:pt>
                <c:pt idx="1680">
                  <c:v>4.2336086923907765E-5</c:v>
                </c:pt>
                <c:pt idx="1681">
                  <c:v>4.2288468931778525E-5</c:v>
                </c:pt>
                <c:pt idx="1682">
                  <c:v>4.2241997529139305E-5</c:v>
                </c:pt>
                <c:pt idx="1683">
                  <c:v>4.2196672707392816E-5</c:v>
                </c:pt>
                <c:pt idx="1684">
                  <c:v>4.2152494453650061E-5</c:v>
                </c:pt>
                <c:pt idx="1685">
                  <c:v>4.2114576902764489E-5</c:v>
                </c:pt>
                <c:pt idx="1686">
                  <c:v>4.2072370140283644E-5</c:v>
                </c:pt>
                <c:pt idx="1687">
                  <c:v>4.2031309272610659E-5</c:v>
                </c:pt>
                <c:pt idx="1688">
                  <c:v>4.1991356056489751E-5</c:v>
                </c:pt>
                <c:pt idx="1689">
                  <c:v>4.1952405645242705E-5</c:v>
                </c:pt>
                <c:pt idx="1690">
                  <c:v>4.1913373075193328E-5</c:v>
                </c:pt>
                <c:pt idx="1691">
                  <c:v>4.1876117256652023E-5</c:v>
                </c:pt>
                <c:pt idx="1692">
                  <c:v>4.1839516166406604E-5</c:v>
                </c:pt>
                <c:pt idx="1693">
                  <c:v>4.1803458788122055E-5</c:v>
                </c:pt>
                <c:pt idx="1694">
                  <c:v>4.1768788917265903E-5</c:v>
                </c:pt>
                <c:pt idx="1695">
                  <c:v>4.1733511297320849E-5</c:v>
                </c:pt>
                <c:pt idx="1696">
                  <c:v>4.1698455143736671E-5</c:v>
                </c:pt>
                <c:pt idx="1697">
                  <c:v>4.1663508839424532E-5</c:v>
                </c:pt>
                <c:pt idx="1698">
                  <c:v>4.1627442136376799E-5</c:v>
                </c:pt>
                <c:pt idx="1699">
                  <c:v>4.1592315772481098E-5</c:v>
                </c:pt>
                <c:pt idx="1700">
                  <c:v>4.1556956039854806E-5</c:v>
                </c:pt>
                <c:pt idx="1701">
                  <c:v>4.1521251929146907E-5</c:v>
                </c:pt>
                <c:pt idx="1702">
                  <c:v>4.1485092433204279E-5</c:v>
                </c:pt>
                <c:pt idx="1703">
                  <c:v>4.144988740459668E-5</c:v>
                </c:pt>
                <c:pt idx="1704">
                  <c:v>4.1412584836088631E-5</c:v>
                </c:pt>
                <c:pt idx="1705">
                  <c:v>4.1374499208251397E-5</c:v>
                </c:pt>
                <c:pt idx="1706">
                  <c:v>4.1335518910142269E-5</c:v>
                </c:pt>
                <c:pt idx="1707">
                  <c:v>4.1295532333014695E-5</c:v>
                </c:pt>
                <c:pt idx="1708">
                  <c:v>4.125442786769018E-5</c:v>
                </c:pt>
                <c:pt idx="1709">
                  <c:v>4.1212093908492634E-5</c:v>
                </c:pt>
                <c:pt idx="1710">
                  <c:v>4.1168418847563684E-5</c:v>
                </c:pt>
                <c:pt idx="1711">
                  <c:v>4.1113448309901962E-5</c:v>
                </c:pt>
                <c:pt idx="1712">
                  <c:v>4.1066249945116012E-5</c:v>
                </c:pt>
                <c:pt idx="1713">
                  <c:v>4.1017374100239465E-5</c:v>
                </c:pt>
                <c:pt idx="1714">
                  <c:v>4.0966748976360018E-5</c:v>
                </c:pt>
                <c:pt idx="1715">
                  <c:v>4.0923292601630426E-5</c:v>
                </c:pt>
                <c:pt idx="1716">
                  <c:v>4.0869537689851645E-5</c:v>
                </c:pt>
                <c:pt idx="1717">
                  <c:v>4.081402712365241E-5</c:v>
                </c:pt>
                <c:pt idx="1718">
                  <c:v>4.0756760917887158E-5</c:v>
                </c:pt>
                <c:pt idx="1719">
                  <c:v>4.0697739086966236E-5</c:v>
                </c:pt>
                <c:pt idx="1720">
                  <c:v>4.062088708643892E-5</c:v>
                </c:pt>
                <c:pt idx="1721">
                  <c:v>4.055784785768346E-5</c:v>
                </c:pt>
                <c:pt idx="1722">
                  <c:v>4.0493052913785285E-5</c:v>
                </c:pt>
                <c:pt idx="1723">
                  <c:v>4.0426502272896542E-5</c:v>
                </c:pt>
                <c:pt idx="1724">
                  <c:v>4.0358195954888487E-5</c:v>
                </c:pt>
                <c:pt idx="1725">
                  <c:v>4.0288133979641053E-5</c:v>
                </c:pt>
                <c:pt idx="1726">
                  <c:v>4.0216316368323068E-5</c:v>
                </c:pt>
                <c:pt idx="1727">
                  <c:v>4.0142743142540516E-5</c:v>
                </c:pt>
                <c:pt idx="1728">
                  <c:v>4.0067414324331321E-5</c:v>
                </c:pt>
                <c:pt idx="1729">
                  <c:v>3.9990329937457728E-5</c:v>
                </c:pt>
                <c:pt idx="1730">
                  <c:v>3.9911490005683711E-5</c:v>
                </c:pt>
                <c:pt idx="1731">
                  <c:v>3.98308945532104E-5</c:v>
                </c:pt>
                <c:pt idx="1732">
                  <c:v>3.97485436059615E-5</c:v>
                </c:pt>
                <c:pt idx="1733">
                  <c:v>3.9664437188563148E-5</c:v>
                </c:pt>
                <c:pt idx="1734">
                  <c:v>3.9578575329534196E-5</c:v>
                </c:pt>
                <c:pt idx="1735">
                  <c:v>3.9490958055665715E-5</c:v>
                </c:pt>
                <c:pt idx="1736">
                  <c:v>3.9401585395042876E-5</c:v>
                </c:pt>
                <c:pt idx="1737">
                  <c:v>3.9333627368225849E-5</c:v>
                </c:pt>
                <c:pt idx="1738">
                  <c:v>3.9241259574371301E-5</c:v>
                </c:pt>
                <c:pt idx="1739">
                  <c:v>3.9147136878435462E-5</c:v>
                </c:pt>
                <c:pt idx="1740">
                  <c:v>3.9051320237624629E-5</c:v>
                </c:pt>
                <c:pt idx="1741">
                  <c:v>3.8947824059514316E-5</c:v>
                </c:pt>
                <c:pt idx="1742">
                  <c:v>3.884926804122342E-5</c:v>
                </c:pt>
                <c:pt idx="1743">
                  <c:v>3.8749762038225305E-5</c:v>
                </c:pt>
                <c:pt idx="1744">
                  <c:v>3.8624715977856119E-5</c:v>
                </c:pt>
                <c:pt idx="1745">
                  <c:v>3.8548880137221145E-5</c:v>
                </c:pt>
                <c:pt idx="1746">
                  <c:v>3.8454101215985512E-5</c:v>
                </c:pt>
                <c:pt idx="1747">
                  <c:v>3.8353144177456083E-5</c:v>
                </c:pt>
                <c:pt idx="1748">
                  <c:v>3.8252438190703245E-5</c:v>
                </c:pt>
                <c:pt idx="1749">
                  <c:v>3.8152229585090153E-5</c:v>
                </c:pt>
                <c:pt idx="1750">
                  <c:v>3.8047201061357921E-5</c:v>
                </c:pt>
                <c:pt idx="1751">
                  <c:v>3.7948915273056452E-5</c:v>
                </c:pt>
                <c:pt idx="1752">
                  <c:v>3.7851884440458575E-5</c:v>
                </c:pt>
                <c:pt idx="1753">
                  <c:v>3.7756353527169245E-5</c:v>
                </c:pt>
                <c:pt idx="1754">
                  <c:v>3.7636832835559811E-5</c:v>
                </c:pt>
                <c:pt idx="1755">
                  <c:v>3.7532099907538682E-5</c:v>
                </c:pt>
                <c:pt idx="1756">
                  <c:v>3.7443571249726193E-5</c:v>
                </c:pt>
                <c:pt idx="1757">
                  <c:v>3.7357627303700319E-5</c:v>
                </c:pt>
                <c:pt idx="1758">
                  <c:v>3.7274513010231852E-5</c:v>
                </c:pt>
                <c:pt idx="1759">
                  <c:v>3.7194473307893688E-5</c:v>
                </c:pt>
                <c:pt idx="1760">
                  <c:v>3.7117753132625414E-5</c:v>
                </c:pt>
                <c:pt idx="1761">
                  <c:v>3.704459741817219E-5</c:v>
                </c:pt>
                <c:pt idx="1762">
                  <c:v>3.6975251095642397E-5</c:v>
                </c:pt>
                <c:pt idx="1763">
                  <c:v>3.6906254941692501E-5</c:v>
                </c:pt>
                <c:pt idx="1764">
                  <c:v>3.684591593702824E-5</c:v>
                </c:pt>
                <c:pt idx="1765">
                  <c:v>3.6790107508715558E-5</c:v>
                </c:pt>
                <c:pt idx="1766">
                  <c:v>3.6738912630812637E-5</c:v>
                </c:pt>
                <c:pt idx="1767">
                  <c:v>3.6692858683701896E-5</c:v>
                </c:pt>
                <c:pt idx="1768">
                  <c:v>3.665056462211734E-5</c:v>
                </c:pt>
                <c:pt idx="1769">
                  <c:v>3.6612884776861254E-5</c:v>
                </c:pt>
                <c:pt idx="1770">
                  <c:v>3.6571219297926172E-5</c:v>
                </c:pt>
                <c:pt idx="1771">
                  <c:v>3.6551367646237357E-5</c:v>
                </c:pt>
                <c:pt idx="1772">
                  <c:v>3.6528645965865081E-5</c:v>
                </c:pt>
                <c:pt idx="1773">
                  <c:v>3.6509751751411662E-5</c:v>
                </c:pt>
                <c:pt idx="1774">
                  <c:v>3.6495471854580686E-5</c:v>
                </c:pt>
                <c:pt idx="1775">
                  <c:v>3.6485806271463819E-5</c:v>
                </c:pt>
                <c:pt idx="1776">
                  <c:v>3.647832242565513E-5</c:v>
                </c:pt>
                <c:pt idx="1777">
                  <c:v>3.6477555786880098E-5</c:v>
                </c:pt>
                <c:pt idx="1778">
                  <c:v>3.6481403292801598E-5</c:v>
                </c:pt>
                <c:pt idx="1779">
                  <c:v>3.6489864953461945E-5</c:v>
                </c:pt>
                <c:pt idx="1780">
                  <c:v>3.6510477254260432E-5</c:v>
                </c:pt>
                <c:pt idx="1781">
                  <c:v>3.6524713633578898E-5</c:v>
                </c:pt>
                <c:pt idx="1782">
                  <c:v>3.6547348468019686E-5</c:v>
                </c:pt>
                <c:pt idx="1783">
                  <c:v>3.6574597728693953E-5</c:v>
                </c:pt>
                <c:pt idx="1784">
                  <c:v>3.6606461446009667E-5</c:v>
                </c:pt>
                <c:pt idx="1785">
                  <c:v>3.6642939657768187E-5</c:v>
                </c:pt>
                <c:pt idx="1786">
                  <c:v>3.6684032402626091E-5</c:v>
                </c:pt>
                <c:pt idx="1787">
                  <c:v>3.6729739723597582E-5</c:v>
                </c:pt>
                <c:pt idx="1788">
                  <c:v>3.6780061670642697E-5</c:v>
                </c:pt>
                <c:pt idx="1789">
                  <c:v>3.6821564640431015E-5</c:v>
                </c:pt>
                <c:pt idx="1790">
                  <c:v>3.6880451865199324E-5</c:v>
                </c:pt>
                <c:pt idx="1791">
                  <c:v>3.6943941426498608E-5</c:v>
                </c:pt>
                <c:pt idx="1792">
                  <c:v>3.7011818393842266E-5</c:v>
                </c:pt>
                <c:pt idx="1793">
                  <c:v>3.7083699462852476E-5</c:v>
                </c:pt>
                <c:pt idx="1794">
                  <c:v>3.7167208990496192E-5</c:v>
                </c:pt>
                <c:pt idx="1795">
                  <c:v>3.7237920281823697E-5</c:v>
                </c:pt>
                <c:pt idx="1796">
                  <c:v>3.7319483203514595E-5</c:v>
                </c:pt>
                <c:pt idx="1797">
                  <c:v>3.7403496570328348E-5</c:v>
                </c:pt>
                <c:pt idx="1798">
                  <c:v>3.7489571949241365E-5</c:v>
                </c:pt>
                <c:pt idx="1799">
                  <c:v>3.7577320899324917E-5</c:v>
                </c:pt>
                <c:pt idx="1800">
                  <c:v>3.7666354970430221E-5</c:v>
                </c:pt>
                <c:pt idx="1801">
                  <c:v>3.775628570405927E-5</c:v>
                </c:pt>
                <c:pt idx="1802">
                  <c:v>3.784672463073499E-5</c:v>
                </c:pt>
                <c:pt idx="1803">
                  <c:v>3.793728327263976E-5</c:v>
                </c:pt>
                <c:pt idx="1804">
                  <c:v>3.8027573140969953E-5</c:v>
                </c:pt>
                <c:pt idx="1805">
                  <c:v>3.8117205738137303E-5</c:v>
                </c:pt>
                <c:pt idx="1806">
                  <c:v>3.8211402201069125E-5</c:v>
                </c:pt>
                <c:pt idx="1807">
                  <c:v>3.8298603512433582E-5</c:v>
                </c:pt>
                <c:pt idx="1808">
                  <c:v>3.8383946506098665E-5</c:v>
                </c:pt>
                <c:pt idx="1809">
                  <c:v>3.8467040515561754E-5</c:v>
                </c:pt>
                <c:pt idx="1810">
                  <c:v>3.8547494868576559E-5</c:v>
                </c:pt>
                <c:pt idx="1811">
                  <c:v>3.8624918883621226E-5</c:v>
                </c:pt>
                <c:pt idx="1812">
                  <c:v>3.8698921872993078E-5</c:v>
                </c:pt>
                <c:pt idx="1813">
                  <c:v>3.8769113143247505E-5</c:v>
                </c:pt>
                <c:pt idx="1814">
                  <c:v>3.8835101996082672E-5</c:v>
                </c:pt>
                <c:pt idx="1815">
                  <c:v>3.890786937285097E-5</c:v>
                </c:pt>
                <c:pt idx="1816">
                  <c:v>3.8963114807163274E-5</c:v>
                </c:pt>
                <c:pt idx="1817">
                  <c:v>3.9013006570059669E-5</c:v>
                </c:pt>
                <c:pt idx="1818">
                  <c:v>3.9057412948200268E-5</c:v>
                </c:pt>
                <c:pt idx="1819">
                  <c:v>3.9094137902010925E-5</c:v>
                </c:pt>
                <c:pt idx="1820">
                  <c:v>3.9136616787120021E-5</c:v>
                </c:pt>
                <c:pt idx="1821">
                  <c:v>3.9163385284484917E-5</c:v>
                </c:pt>
                <c:pt idx="1822">
                  <c:v>3.9184666938080551E-5</c:v>
                </c:pt>
                <c:pt idx="1823">
                  <c:v>3.9203159748533653E-5</c:v>
                </c:pt>
                <c:pt idx="1824">
                  <c:v>3.9211041165396546E-5</c:v>
                </c:pt>
                <c:pt idx="1825">
                  <c:v>3.9214686999999512E-5</c:v>
                </c:pt>
                <c:pt idx="1826">
                  <c:v>3.9212845244432012E-5</c:v>
                </c:pt>
                <c:pt idx="1827">
                  <c:v>3.9208771772930931E-5</c:v>
                </c:pt>
                <c:pt idx="1828">
                  <c:v>3.9197131983470523E-5</c:v>
                </c:pt>
                <c:pt idx="1829">
                  <c:v>3.9180005279918634E-5</c:v>
                </c:pt>
                <c:pt idx="1830">
                  <c:v>3.9157391677124495E-5</c:v>
                </c:pt>
                <c:pt idx="1831">
                  <c:v>3.9121322739589862E-5</c:v>
                </c:pt>
                <c:pt idx="1832">
                  <c:v>3.9086555603322706E-5</c:v>
                </c:pt>
                <c:pt idx="1833">
                  <c:v>3.9046300987768609E-5</c:v>
                </c:pt>
                <c:pt idx="1834">
                  <c:v>3.9000558934182764E-5</c:v>
                </c:pt>
                <c:pt idx="1835">
                  <c:v>3.8949329487690532E-5</c:v>
                </c:pt>
                <c:pt idx="1836">
                  <c:v>3.8906486729158724E-5</c:v>
                </c:pt>
                <c:pt idx="1837">
                  <c:v>3.8830408637748753E-5</c:v>
                </c:pt>
                <c:pt idx="1838">
                  <c:v>3.8762717357211304E-5</c:v>
                </c:pt>
                <c:pt idx="1839">
                  <c:v>3.8689538933890308E-5</c:v>
                </c:pt>
                <c:pt idx="1840">
                  <c:v>3.8629483645519561E-5</c:v>
                </c:pt>
                <c:pt idx="1841">
                  <c:v>3.8559524535563064E-5</c:v>
                </c:pt>
                <c:pt idx="1842">
                  <c:v>3.8471862165382481E-5</c:v>
                </c:pt>
                <c:pt idx="1843">
                  <c:v>3.8378738580075941E-5</c:v>
                </c:pt>
                <c:pt idx="1844">
                  <c:v>3.8280419308677968E-5</c:v>
                </c:pt>
                <c:pt idx="1845">
                  <c:v>3.816945437432398E-5</c:v>
                </c:pt>
                <c:pt idx="1846">
                  <c:v>3.8061732917074945E-5</c:v>
                </c:pt>
                <c:pt idx="1847">
                  <c:v>3.7950074659490532E-5</c:v>
                </c:pt>
                <c:pt idx="1848">
                  <c:v>3.7834881212620713E-5</c:v>
                </c:pt>
                <c:pt idx="1849">
                  <c:v>3.7716554176980485E-5</c:v>
                </c:pt>
                <c:pt idx="1850">
                  <c:v>3.7603975580684582E-5</c:v>
                </c:pt>
                <c:pt idx="1851">
                  <c:v>3.7480582478096464E-5</c:v>
                </c:pt>
                <c:pt idx="1852">
                  <c:v>3.7355222567800328E-5</c:v>
                </c:pt>
                <c:pt idx="1853">
                  <c:v>3.7228299608584731E-5</c:v>
                </c:pt>
                <c:pt idx="1854">
                  <c:v>3.709197043445106E-5</c:v>
                </c:pt>
                <c:pt idx="1855">
                  <c:v>3.6963274854544606E-5</c:v>
                </c:pt>
                <c:pt idx="1856">
                  <c:v>3.6834256565306672E-5</c:v>
                </c:pt>
                <c:pt idx="1857">
                  <c:v>3.6631827241451198E-5</c:v>
                </c:pt>
                <c:pt idx="1858">
                  <c:v>3.6566047216874537E-5</c:v>
                </c:pt>
                <c:pt idx="1859">
                  <c:v>3.6456546598799891E-5</c:v>
                </c:pt>
                <c:pt idx="1860">
                  <c:v>3.6329986404430234E-5</c:v>
                </c:pt>
                <c:pt idx="1861">
                  <c:v>3.6205092746143322E-5</c:v>
                </c:pt>
                <c:pt idx="1862">
                  <c:v>3.6082269263486288E-5</c:v>
                </c:pt>
                <c:pt idx="1863">
                  <c:v>3.5961919582326238E-5</c:v>
                </c:pt>
                <c:pt idx="1864">
                  <c:v>3.5844447319249503E-5</c:v>
                </c:pt>
                <c:pt idx="1865">
                  <c:v>3.5730256078919664E-5</c:v>
                </c:pt>
                <c:pt idx="1866">
                  <c:v>3.5619749458050062E-5</c:v>
                </c:pt>
                <c:pt idx="1867">
                  <c:v>3.5489892189774844E-5</c:v>
                </c:pt>
                <c:pt idx="1868">
                  <c:v>3.5389712463754913E-5</c:v>
                </c:pt>
                <c:pt idx="1869">
                  <c:v>3.5294389371538434E-5</c:v>
                </c:pt>
                <c:pt idx="1870">
                  <c:v>3.520401999332172E-5</c:v>
                </c:pt>
                <c:pt idx="1871">
                  <c:v>3.5128366665363592E-5</c:v>
                </c:pt>
                <c:pt idx="1872">
                  <c:v>3.5046852671994158E-5</c:v>
                </c:pt>
                <c:pt idx="1873">
                  <c:v>3.4970291750893029E-5</c:v>
                </c:pt>
                <c:pt idx="1874">
                  <c:v>3.4898683831736249E-5</c:v>
                </c:pt>
                <c:pt idx="1875">
                  <c:v>3.4832028847690127E-5</c:v>
                </c:pt>
                <c:pt idx="1876">
                  <c:v>3.4765831145104967E-5</c:v>
                </c:pt>
                <c:pt idx="1877">
                  <c:v>3.4710136929414284E-5</c:v>
                </c:pt>
                <c:pt idx="1878">
                  <c:v>3.4659396064140938E-5</c:v>
                </c:pt>
                <c:pt idx="1879">
                  <c:v>3.4613608503731089E-5</c:v>
                </c:pt>
                <c:pt idx="1880">
                  <c:v>3.4573045995476073E-5</c:v>
                </c:pt>
                <c:pt idx="1881">
                  <c:v>3.4536107521777881E-5</c:v>
                </c:pt>
                <c:pt idx="1882">
                  <c:v>3.4504121667812415E-5</c:v>
                </c:pt>
                <c:pt idx="1883">
                  <c:v>3.4479990615794709E-5</c:v>
                </c:pt>
                <c:pt idx="1884">
                  <c:v>3.4458969103520753E-5</c:v>
                </c:pt>
                <c:pt idx="1885">
                  <c:v>3.4442900741825724E-5</c:v>
                </c:pt>
                <c:pt idx="1886">
                  <c:v>3.4431785525123812E-5</c:v>
                </c:pt>
                <c:pt idx="1887">
                  <c:v>3.442562345126049E-5</c:v>
                </c:pt>
                <c:pt idx="1888">
                  <c:v>3.4416210572140241E-5</c:v>
                </c:pt>
                <c:pt idx="1889">
                  <c:v>3.4428158755270624E-5</c:v>
                </c:pt>
                <c:pt idx="1890">
                  <c:v>3.44368561572099E-5</c:v>
                </c:pt>
                <c:pt idx="1891">
                  <c:v>3.445050675098156E-5</c:v>
                </c:pt>
                <c:pt idx="1892">
                  <c:v>3.4469110563236163E-5</c:v>
                </c:pt>
                <c:pt idx="1893">
                  <c:v>3.4474708300837736E-5</c:v>
                </c:pt>
                <c:pt idx="1894">
                  <c:v>3.4501798562302372E-5</c:v>
                </c:pt>
                <c:pt idx="1895">
                  <c:v>3.4533837453840435E-5</c:v>
                </c:pt>
                <c:pt idx="1896">
                  <c:v>3.4570692435325484E-5</c:v>
                </c:pt>
                <c:pt idx="1897">
                  <c:v>3.4617807784069476E-5</c:v>
                </c:pt>
                <c:pt idx="1898">
                  <c:v>3.4663659023815435E-5</c:v>
                </c:pt>
                <c:pt idx="1899">
                  <c:v>3.4738186590806477E-5</c:v>
                </c:pt>
                <c:pt idx="1900">
                  <c:v>3.4766761067875698E-5</c:v>
                </c:pt>
                <c:pt idx="1901">
                  <c:v>3.4823421361818499E-5</c:v>
                </c:pt>
                <c:pt idx="1902">
                  <c:v>3.487652976353478E-5</c:v>
                </c:pt>
                <c:pt idx="1903">
                  <c:v>3.4938849804530547E-5</c:v>
                </c:pt>
                <c:pt idx="1904">
                  <c:v>3.5003620226523383E-5</c:v>
                </c:pt>
                <c:pt idx="1905">
                  <c:v>3.5070544144800292E-5</c:v>
                </c:pt>
                <c:pt idx="1906">
                  <c:v>3.5146005034816102E-5</c:v>
                </c:pt>
                <c:pt idx="1907">
                  <c:v>3.5216311295738559E-5</c:v>
                </c:pt>
                <c:pt idx="1908">
                  <c:v>3.5287858401901809E-5</c:v>
                </c:pt>
                <c:pt idx="1909">
                  <c:v>3.5360351055530037E-5</c:v>
                </c:pt>
                <c:pt idx="1910">
                  <c:v>3.5427074878966944E-5</c:v>
                </c:pt>
                <c:pt idx="1911">
                  <c:v>3.5500684899462606E-5</c:v>
                </c:pt>
                <c:pt idx="1912">
                  <c:v>3.5574370059415425E-5</c:v>
                </c:pt>
                <c:pt idx="1913">
                  <c:v>3.5647833424913913E-5</c:v>
                </c:pt>
                <c:pt idx="1914">
                  <c:v>3.5720778052833468E-5</c:v>
                </c:pt>
                <c:pt idx="1915">
                  <c:v>3.5792906993018653E-5</c:v>
                </c:pt>
                <c:pt idx="1916">
                  <c:v>3.5863923287401955E-5</c:v>
                </c:pt>
                <c:pt idx="1917">
                  <c:v>3.5933529974409989E-5</c:v>
                </c:pt>
                <c:pt idx="1918">
                  <c:v>3.6001430083240638E-5</c:v>
                </c:pt>
                <c:pt idx="1919">
                  <c:v>3.6087158571073558E-5</c:v>
                </c:pt>
                <c:pt idx="1920">
                  <c:v>3.6149978596385426E-5</c:v>
                </c:pt>
                <c:pt idx="1921">
                  <c:v>3.6210200836481188E-5</c:v>
                </c:pt>
                <c:pt idx="1922">
                  <c:v>3.626766441360528E-5</c:v>
                </c:pt>
                <c:pt idx="1923">
                  <c:v>3.6309852729754857E-5</c:v>
                </c:pt>
                <c:pt idx="1924">
                  <c:v>3.6362367081967106E-5</c:v>
                </c:pt>
                <c:pt idx="1925">
                  <c:v>3.6412113953507644E-5</c:v>
                </c:pt>
                <c:pt idx="1926">
                  <c:v>3.645909330899505E-5</c:v>
                </c:pt>
                <c:pt idx="1927">
                  <c:v>3.6503305113922205E-5</c:v>
                </c:pt>
                <c:pt idx="1928">
                  <c:v>3.6554321952601138E-5</c:v>
                </c:pt>
                <c:pt idx="1929">
                  <c:v>3.6592410558847557E-5</c:v>
                </c:pt>
                <c:pt idx="1930">
                  <c:v>3.6627731180544076E-5</c:v>
                </c:pt>
                <c:pt idx="1931">
                  <c:v>3.6660283791043607E-5</c:v>
                </c:pt>
                <c:pt idx="1932">
                  <c:v>3.668284978813191E-5</c:v>
                </c:pt>
                <c:pt idx="1933">
                  <c:v>3.6710455659819466E-5</c:v>
                </c:pt>
                <c:pt idx="1934">
                  <c:v>3.6735293787440101E-5</c:v>
                </c:pt>
                <c:pt idx="1935">
                  <c:v>3.6757364150026214E-5</c:v>
                </c:pt>
                <c:pt idx="1936">
                  <c:v>3.6776666728358803E-5</c:v>
                </c:pt>
                <c:pt idx="1937">
                  <c:v>3.6797469862579271E-5</c:v>
                </c:pt>
                <c:pt idx="1938">
                  <c:v>3.6810645756073582E-5</c:v>
                </c:pt>
                <c:pt idx="1939">
                  <c:v>3.6821053476351201E-5</c:v>
                </c:pt>
                <c:pt idx="1940">
                  <c:v>3.6828693011808564E-5</c:v>
                </c:pt>
                <c:pt idx="1941">
                  <c:v>3.6833564351267112E-5</c:v>
                </c:pt>
                <c:pt idx="1942">
                  <c:v>3.6835667486996918E-5</c:v>
                </c:pt>
                <c:pt idx="1943">
                  <c:v>3.6835002408683315E-5</c:v>
                </c:pt>
                <c:pt idx="1944">
                  <c:v>3.6831569113314824E-5</c:v>
                </c:pt>
                <c:pt idx="1945">
                  <c:v>3.6826055989399101E-5</c:v>
                </c:pt>
                <c:pt idx="1946">
                  <c:v>3.6818075800955016E-5</c:v>
                </c:pt>
                <c:pt idx="1947">
                  <c:v>3.6807328375463785E-5</c:v>
                </c:pt>
                <c:pt idx="1948">
                  <c:v>3.679385106249676E-5</c:v>
                </c:pt>
                <c:pt idx="1949">
                  <c:v>3.6777746270300754E-5</c:v>
                </c:pt>
                <c:pt idx="1950">
                  <c:v>3.675811637971968E-5</c:v>
                </c:pt>
                <c:pt idx="1951">
                  <c:v>3.6736940747045255E-5</c:v>
                </c:pt>
                <c:pt idx="1952">
                  <c:v>3.6713477563560595E-5</c:v>
                </c:pt>
                <c:pt idx="1953">
                  <c:v>3.668783526912002E-5</c:v>
                </c:pt>
                <c:pt idx="1954">
                  <c:v>3.6661626265640374E-5</c:v>
                </c:pt>
                <c:pt idx="1955">
                  <c:v>3.6632046296667872E-5</c:v>
                </c:pt>
                <c:pt idx="1956">
                  <c:v>3.6600602087221573E-5</c:v>
                </c:pt>
                <c:pt idx="1957">
                  <c:v>3.6567402673173821E-5</c:v>
                </c:pt>
                <c:pt idx="1958">
                  <c:v>3.6530732554105813E-5</c:v>
                </c:pt>
                <c:pt idx="1959">
                  <c:v>3.649429285098281E-5</c:v>
                </c:pt>
                <c:pt idx="1960">
                  <c:v>3.6456433123320878E-5</c:v>
                </c:pt>
                <c:pt idx="1961">
                  <c:v>3.6417261810974336E-5</c:v>
                </c:pt>
                <c:pt idx="1962">
                  <c:v>3.6376887355108953E-5</c:v>
                </c:pt>
                <c:pt idx="1963">
                  <c:v>3.6337452889320665E-5</c:v>
                </c:pt>
                <c:pt idx="1964">
                  <c:v>3.6295020030765665E-5</c:v>
                </c:pt>
                <c:pt idx="1965">
                  <c:v>3.6251704243124919E-5</c:v>
                </c:pt>
                <c:pt idx="1966">
                  <c:v>3.6207614557850695E-5</c:v>
                </c:pt>
                <c:pt idx="1967">
                  <c:v>3.6162860005524433E-5</c:v>
                </c:pt>
                <c:pt idx="1968">
                  <c:v>3.6117549615388364E-5</c:v>
                </c:pt>
                <c:pt idx="1969">
                  <c:v>3.6071792415810419E-5</c:v>
                </c:pt>
                <c:pt idx="1970">
                  <c:v>3.6025697435160264E-5</c:v>
                </c:pt>
                <c:pt idx="1971">
                  <c:v>3.5968846251992898E-5</c:v>
                </c:pt>
                <c:pt idx="1972">
                  <c:v>3.5922410712279154E-5</c:v>
                </c:pt>
                <c:pt idx="1973">
                  <c:v>3.5875964749932168E-5</c:v>
                </c:pt>
                <c:pt idx="1974">
                  <c:v>3.5829567093033365E-5</c:v>
                </c:pt>
                <c:pt idx="1975">
                  <c:v>3.5789514832396813E-5</c:v>
                </c:pt>
                <c:pt idx="1976">
                  <c:v>3.5743214521051503E-5</c:v>
                </c:pt>
                <c:pt idx="1977">
                  <c:v>3.5696965806903194E-5</c:v>
                </c:pt>
                <c:pt idx="1978">
                  <c:v>3.565076868776787E-5</c:v>
                </c:pt>
                <c:pt idx="1979">
                  <c:v>3.560462316364553E-5</c:v>
                </c:pt>
                <c:pt idx="1980">
                  <c:v>3.5552264844772308E-5</c:v>
                </c:pt>
                <c:pt idx="1981">
                  <c:v>3.5506228413331037E-5</c:v>
                </c:pt>
                <c:pt idx="1982">
                  <c:v>3.5460243584483492E-5</c:v>
                </c:pt>
                <c:pt idx="1983">
                  <c:v>3.5414310356939038E-5</c:v>
                </c:pt>
                <c:pt idx="1984">
                  <c:v>3.537466945729463E-5</c:v>
                </c:pt>
                <c:pt idx="1985">
                  <c:v>3.5328833495383224E-5</c:v>
                </c:pt>
                <c:pt idx="1986">
                  <c:v>3.528304912455392E-5</c:v>
                </c:pt>
                <c:pt idx="1987">
                  <c:v>3.5237316345242131E-5</c:v>
                </c:pt>
                <c:pt idx="1988">
                  <c:v>3.5191635156573559E-5</c:v>
                </c:pt>
                <c:pt idx="1989">
                  <c:v>3.5139794585964737E-5</c:v>
                </c:pt>
                <c:pt idx="1990">
                  <c:v>3.5094222553365764E-5</c:v>
                </c:pt>
                <c:pt idx="1991">
                  <c:v>3.5048702116482339E-5</c:v>
                </c:pt>
                <c:pt idx="1992">
                  <c:v>3.5003233277467252E-5</c:v>
                </c:pt>
                <c:pt idx="1993">
                  <c:v>3.4957816034167713E-5</c:v>
                </c:pt>
                <c:pt idx="1994">
                  <c:v>3.4912450387013932E-5</c:v>
                </c:pt>
                <c:pt idx="1995">
                  <c:v>3.4867136335148957E-5</c:v>
                </c:pt>
                <c:pt idx="1996">
                  <c:v>3.482187387771063E-5</c:v>
                </c:pt>
                <c:pt idx="1997">
                  <c:v>3.4786935363677329E-5</c:v>
                </c:pt>
                <c:pt idx="1998">
                  <c:v>3.4741766033742974E-5</c:v>
                </c:pt>
                <c:pt idx="1999">
                  <c:v>3.4696648283764203E-5</c:v>
                </c:pt>
                <c:pt idx="2000">
                  <c:v>3.4651582114625726E-5</c:v>
                </c:pt>
                <c:pt idx="2001">
                  <c:v>3.4606567525000478E-5</c:v>
                </c:pt>
                <c:pt idx="2002">
                  <c:v>3.4559559824887814E-5</c:v>
                </c:pt>
                <c:pt idx="2003">
                  <c:v>3.4514650416388529E-5</c:v>
                </c:pt>
                <c:pt idx="2004">
                  <c:v>3.4469792588604636E-5</c:v>
                </c:pt>
                <c:pt idx="2005">
                  <c:v>3.4424986341102456E-5</c:v>
                </c:pt>
                <c:pt idx="2006">
                  <c:v>3.4382268249272957E-5</c:v>
                </c:pt>
                <c:pt idx="2007">
                  <c:v>3.4337563125692513E-5</c:v>
                </c:pt>
                <c:pt idx="2008">
                  <c:v>3.4292909578976377E-5</c:v>
                </c:pt>
                <c:pt idx="2009">
                  <c:v>3.4248307607356865E-5</c:v>
                </c:pt>
                <c:pt idx="2010">
                  <c:v>3.4201728790194189E-5</c:v>
                </c:pt>
                <c:pt idx="2011">
                  <c:v>3.4157232013382402E-5</c:v>
                </c:pt>
                <c:pt idx="2012">
                  <c:v>3.4112786814650964E-5</c:v>
                </c:pt>
                <c:pt idx="2013">
                  <c:v>3.4068393190929414E-5</c:v>
                </c:pt>
                <c:pt idx="2014">
                  <c:v>3.4017720776092358E-5</c:v>
                </c:pt>
                <c:pt idx="2015">
                  <c:v>3.3975455548619984E-5</c:v>
                </c:pt>
                <c:pt idx="2016">
                  <c:v>3.3931221961660055E-5</c:v>
                </c:pt>
                <c:pt idx="2017">
                  <c:v>3.3887039946708941E-5</c:v>
                </c:pt>
                <c:pt idx="2018">
                  <c:v>3.384290950332082E-5</c:v>
                </c:pt>
                <c:pt idx="2019">
                  <c:v>3.3798830630172097E-5</c:v>
                </c:pt>
                <c:pt idx="2020">
                  <c:v>3.3754803329030456E-5</c:v>
                </c:pt>
                <c:pt idx="2021">
                  <c:v>3.3710827596360529E-5</c:v>
                </c:pt>
                <c:pt idx="2022">
                  <c:v>3.366690343437409E-5</c:v>
                </c:pt>
                <c:pt idx="2023">
                  <c:v>3.361502644368651E-5</c:v>
                </c:pt>
                <c:pt idx="2024">
                  <c:v>3.3571213736710223E-5</c:v>
                </c:pt>
                <c:pt idx="2025">
                  <c:v>3.3527452607071823E-5</c:v>
                </c:pt>
                <c:pt idx="2026">
                  <c:v>3.3460782748051185E-5</c:v>
                </c:pt>
                <c:pt idx="2027">
                  <c:v>3.3446063143654711E-5</c:v>
                </c:pt>
                <c:pt idx="2028">
                  <c:v>3.3396478684338468E-5</c:v>
                </c:pt>
                <c:pt idx="2029">
                  <c:v>3.3352923864480091E-5</c:v>
                </c:pt>
                <c:pt idx="2030">
                  <c:v>3.3309420619796401E-5</c:v>
                </c:pt>
                <c:pt idx="2031">
                  <c:v>3.3265968951586705E-5</c:v>
                </c:pt>
                <c:pt idx="2032">
                  <c:v>3.3222568858555165E-5</c:v>
                </c:pt>
                <c:pt idx="2033">
                  <c:v>3.3179220340266366E-5</c:v>
                </c:pt>
                <c:pt idx="2034">
                  <c:v>3.3135923395858149E-5</c:v>
                </c:pt>
                <c:pt idx="2035">
                  <c:v>3.3092678025762462E-5</c:v>
                </c:pt>
                <c:pt idx="2036">
                  <c:v>3.3049484229113676E-5</c:v>
                </c:pt>
                <c:pt idx="2037">
                  <c:v>3.3006342004617689E-5</c:v>
                </c:pt>
                <c:pt idx="2038">
                  <c:v>3.2963251353572073E-5</c:v>
                </c:pt>
                <c:pt idx="2039">
                  <c:v>3.2920212274675786E-5</c:v>
                </c:pt>
                <c:pt idx="2040">
                  <c:v>3.2877224767068405E-5</c:v>
                </c:pt>
                <c:pt idx="2041">
                  <c:v>3.2834288831180142E-5</c:v>
                </c:pt>
                <c:pt idx="2042">
                  <c:v>3.2791404465284946E-5</c:v>
                </c:pt>
                <c:pt idx="2043">
                  <c:v>3.2748571669379348E-5</c:v>
                </c:pt>
                <c:pt idx="2044">
                  <c:v>3.270579044433071E-5</c:v>
                </c:pt>
                <c:pt idx="2045">
                  <c:v>3.2663060787977566E-5</c:v>
                </c:pt>
                <c:pt idx="2046">
                  <c:v>3.2620382700750128E-5</c:v>
                </c:pt>
                <c:pt idx="2047">
                  <c:v>3.2577756181786238E-5</c:v>
                </c:pt>
                <c:pt idx="2048">
                  <c:v>3.2535181231085897E-5</c:v>
                </c:pt>
                <c:pt idx="2049">
                  <c:v>3.2500442757375445E-5</c:v>
                </c:pt>
                <c:pt idx="2050">
                  <c:v>3.2457962365131654E-5</c:v>
                </c:pt>
                <c:pt idx="2051">
                  <c:v>3.2415533529438559E-5</c:v>
                </c:pt>
                <c:pt idx="2052">
                  <c:v>3.2373156250294424E-5</c:v>
                </c:pt>
                <c:pt idx="2053">
                  <c:v>3.232889263853761E-5</c:v>
                </c:pt>
                <c:pt idx="2054">
                  <c:v>3.2286620624077597E-5</c:v>
                </c:pt>
                <c:pt idx="2055">
                  <c:v>3.2236667541395148E-5</c:v>
                </c:pt>
                <c:pt idx="2056">
                  <c:v>3.2202231268792583E-5</c:v>
                </c:pt>
                <c:pt idx="2057">
                  <c:v>3.2160113926212042E-5</c:v>
                </c:pt>
                <c:pt idx="2058">
                  <c:v>3.2119975236903978E-5</c:v>
                </c:pt>
                <c:pt idx="2059">
                  <c:v>3.2077958840795104E-5</c:v>
                </c:pt>
                <c:pt idx="2060">
                  <c:v>3.2035993997703294E-5</c:v>
                </c:pt>
                <c:pt idx="2061">
                  <c:v>3.1994080707184458E-5</c:v>
                </c:pt>
                <c:pt idx="2062">
                  <c:v>3.1950300549869054E-5</c:v>
                </c:pt>
                <c:pt idx="2063">
                  <c:v>3.1908492538312849E-5</c:v>
                </c:pt>
                <c:pt idx="2064">
                  <c:v>3.1866736081118119E-5</c:v>
                </c:pt>
                <c:pt idx="2065">
                  <c:v>3.1825031176973412E-5</c:v>
                </c:pt>
                <c:pt idx="2066">
                  <c:v>3.1771268986853507E-5</c:v>
                </c:pt>
                <c:pt idx="2067">
                  <c:v>3.1723962466210023E-5</c:v>
                </c:pt>
                <c:pt idx="2068">
                  <c:v>3.1682434312984772E-5</c:v>
                </c:pt>
                <c:pt idx="2069">
                  <c:v>3.1640957711931775E-5</c:v>
                </c:pt>
                <c:pt idx="2070">
                  <c:v>3.1599532661727436E-5</c:v>
                </c:pt>
                <c:pt idx="2071">
                  <c:v>3.1558159161058572E-5</c:v>
                </c:pt>
                <c:pt idx="2072">
                  <c:v>3.1516837211678986E-5</c:v>
                </c:pt>
                <c:pt idx="2073">
                  <c:v>3.1475566811834874E-5</c:v>
                </c:pt>
                <c:pt idx="2074">
                  <c:v>3.1434347961522766E-5</c:v>
                </c:pt>
                <c:pt idx="2075">
                  <c:v>3.138940318235528E-5</c:v>
                </c:pt>
                <c:pt idx="2076">
                  <c:v>3.1348291846713949E-5</c:v>
                </c:pt>
                <c:pt idx="2077">
                  <c:v>3.1307232064185092E-5</c:v>
                </c:pt>
                <c:pt idx="2078">
                  <c:v>3.1266223833025311E-5</c:v>
                </c:pt>
                <c:pt idx="2079">
                  <c:v>3.1227146956989971E-5</c:v>
                </c:pt>
                <c:pt idx="2080">
                  <c:v>3.118623961172011E-5</c:v>
                </c:pt>
                <c:pt idx="2081">
                  <c:v>3.1133720200386336E-5</c:v>
                </c:pt>
                <c:pt idx="2082">
                  <c:v>3.1104579568621074E-5</c:v>
                </c:pt>
                <c:pt idx="2083">
                  <c:v>3.1063826869043298E-5</c:v>
                </c:pt>
                <c:pt idx="2084">
                  <c:v>3.102125703183245E-5</c:v>
                </c:pt>
                <c:pt idx="2085">
                  <c:v>3.0980609657237784E-5</c:v>
                </c:pt>
                <c:pt idx="2086">
                  <c:v>3.0940013832275737E-5</c:v>
                </c:pt>
                <c:pt idx="2087">
                  <c:v>3.0899469556512627E-5</c:v>
                </c:pt>
                <c:pt idx="2088">
                  <c:v>3.0860836578674999E-5</c:v>
                </c:pt>
                <c:pt idx="2089">
                  <c:v>3.0820393158695683E-5</c:v>
                </c:pt>
                <c:pt idx="2090">
                  <c:v>3.0780001283934114E-5</c:v>
                </c:pt>
                <c:pt idx="2091">
                  <c:v>3.0739660954823972E-5</c:v>
                </c:pt>
                <c:pt idx="2092">
                  <c:v>3.0695670796086066E-5</c:v>
                </c:pt>
                <c:pt idx="2093">
                  <c:v>3.0657286400809225E-5</c:v>
                </c:pt>
                <c:pt idx="2094">
                  <c:v>3.0617102954672709E-5</c:v>
                </c:pt>
                <c:pt idx="2095">
                  <c:v>3.0576971054260479E-5</c:v>
                </c:pt>
                <c:pt idx="2096">
                  <c:v>3.0536890698705174E-5</c:v>
                </c:pt>
                <c:pt idx="2097">
                  <c:v>3.0496861888438739E-5</c:v>
                </c:pt>
                <c:pt idx="2098">
                  <c:v>3.0456884622592079E-5</c:v>
                </c:pt>
                <c:pt idx="2099">
                  <c:v>3.041695890029783E-5</c:v>
                </c:pt>
                <c:pt idx="2100">
                  <c:v>3.0377084721557729E-5</c:v>
                </c:pt>
                <c:pt idx="2101">
                  <c:v>3.0340923162468572E-5</c:v>
                </c:pt>
                <c:pt idx="2102">
                  <c:v>3.0301147528692327E-5</c:v>
                </c:pt>
                <c:pt idx="2103">
                  <c:v>3.02614234321541E-5</c:v>
                </c:pt>
                <c:pt idx="2104">
                  <c:v>3.0221750873728193E-5</c:v>
                </c:pt>
                <c:pt idx="2105">
                  <c:v>3.0180308317610469E-5</c:v>
                </c:pt>
                <c:pt idx="2106">
                  <c:v>3.0140741111704672E-5</c:v>
                </c:pt>
                <c:pt idx="2107">
                  <c:v>3.0101225444462837E-5</c:v>
                </c:pt>
                <c:pt idx="2108">
                  <c:v>3.0061761315014132E-5</c:v>
                </c:pt>
                <c:pt idx="2109">
                  <c:v>3.0022348722916203E-5</c:v>
                </c:pt>
                <c:pt idx="2110">
                  <c:v>2.9984797780097452E-5</c:v>
                </c:pt>
                <c:pt idx="2111">
                  <c:v>2.9945485971344735E-5</c:v>
                </c:pt>
                <c:pt idx="2112">
                  <c:v>2.9906225696754371E-5</c:v>
                </c:pt>
                <c:pt idx="2113">
                  <c:v>2.9867016955445122E-5</c:v>
                </c:pt>
                <c:pt idx="2114">
                  <c:v>2.9826058814434384E-5</c:v>
                </c:pt>
                <c:pt idx="2115">
                  <c:v>2.9786955441219592E-5</c:v>
                </c:pt>
                <c:pt idx="2116">
                  <c:v>2.9747903601861844E-5</c:v>
                </c:pt>
                <c:pt idx="2117">
                  <c:v>2.9708903297235439E-5</c:v>
                </c:pt>
                <c:pt idx="2118">
                  <c:v>2.9666186008846587E-5</c:v>
                </c:pt>
                <c:pt idx="2119">
                  <c:v>2.9627293823990264E-5</c:v>
                </c:pt>
                <c:pt idx="2120">
                  <c:v>2.9588453169778275E-5</c:v>
                </c:pt>
                <c:pt idx="2121">
                  <c:v>2.9549664046217561E-5</c:v>
                </c:pt>
                <c:pt idx="2122">
                  <c:v>2.9510926452865766E-5</c:v>
                </c:pt>
                <c:pt idx="2123">
                  <c:v>2.9472240389721155E-5</c:v>
                </c:pt>
                <c:pt idx="2124">
                  <c:v>2.9433605855468808E-5</c:v>
                </c:pt>
                <c:pt idx="2125">
                  <c:v>2.9395022851423647E-5</c:v>
                </c:pt>
                <c:pt idx="2126">
                  <c:v>2.9356491375392979E-5</c:v>
                </c:pt>
                <c:pt idx="2127">
                  <c:v>2.9314470600514189E-5</c:v>
                </c:pt>
                <c:pt idx="2128">
                  <c:v>2.9276046843296558E-5</c:v>
                </c:pt>
                <c:pt idx="2129">
                  <c:v>2.9237674618333084E-5</c:v>
                </c:pt>
                <c:pt idx="2130">
                  <c:v>2.9199353925191823E-5</c:v>
                </c:pt>
                <c:pt idx="2131">
                  <c:v>2.9162845743089388E-5</c:v>
                </c:pt>
                <c:pt idx="2132">
                  <c:v>2.9113715244076521E-5</c:v>
                </c:pt>
                <c:pt idx="2133">
                  <c:v>2.9075561524765856E-5</c:v>
                </c:pt>
                <c:pt idx="2134">
                  <c:v>2.9037459332326501E-5</c:v>
                </c:pt>
                <c:pt idx="2135">
                  <c:v>2.8999408667631024E-5</c:v>
                </c:pt>
                <c:pt idx="2136">
                  <c:v>2.895616436476324E-5</c:v>
                </c:pt>
                <c:pt idx="2137">
                  <c:v>2.8918223813846969E-5</c:v>
                </c:pt>
                <c:pt idx="2138">
                  <c:v>2.8880334795042609E-5</c:v>
                </c:pt>
                <c:pt idx="2139">
                  <c:v>2.8842497309640794E-5</c:v>
                </c:pt>
                <c:pt idx="2140">
                  <c:v>2.8809928245021946E-5</c:v>
                </c:pt>
                <c:pt idx="2141">
                  <c:v>2.8772186737616515E-5</c:v>
                </c:pt>
                <c:pt idx="2142">
                  <c:v>2.8734496755333794E-5</c:v>
                </c:pt>
                <c:pt idx="2143">
                  <c:v>2.8691662690007863E-5</c:v>
                </c:pt>
                <c:pt idx="2144">
                  <c:v>2.8654082863444758E-5</c:v>
                </c:pt>
                <c:pt idx="2145">
                  <c:v>2.8616554567702929E-5</c:v>
                </c:pt>
                <c:pt idx="2146">
                  <c:v>2.8579077802787581E-5</c:v>
                </c:pt>
                <c:pt idx="2147">
                  <c:v>2.854165256740461E-5</c:v>
                </c:pt>
                <c:pt idx="2148">
                  <c:v>2.8509438868689133E-5</c:v>
                </c:pt>
                <c:pt idx="2149">
                  <c:v>2.84669566852358E-5</c:v>
                </c:pt>
                <c:pt idx="2150">
                  <c:v>2.8429686037593008E-5</c:v>
                </c:pt>
                <c:pt idx="2151">
                  <c:v>2.8392466918623904E-5</c:v>
                </c:pt>
                <c:pt idx="2152">
                  <c:v>2.8360430730839728E-5</c:v>
                </c:pt>
                <c:pt idx="2153">
                  <c:v>2.832672464680476E-5</c:v>
                </c:pt>
                <c:pt idx="2154">
                  <c:v>2.8289648155094618E-5</c:v>
                </c:pt>
                <c:pt idx="2155">
                  <c:v>2.8252623179301009E-5</c:v>
                </c:pt>
                <c:pt idx="2156">
                  <c:v>2.8215649718544428E-5</c:v>
                </c:pt>
                <c:pt idx="2157">
                  <c:v>2.8177028677333835E-5</c:v>
                </c:pt>
                <c:pt idx="2158">
                  <c:v>2.8140160646948284E-5</c:v>
                </c:pt>
                <c:pt idx="2159">
                  <c:v>2.8103344133152339E-5</c:v>
                </c:pt>
                <c:pt idx="2160">
                  <c:v>2.8066579135073433E-5</c:v>
                </c:pt>
                <c:pt idx="2161">
                  <c:v>2.8029865653150451E-5</c:v>
                </c:pt>
                <c:pt idx="2162">
                  <c:v>2.7994890762236477E-5</c:v>
                </c:pt>
                <c:pt idx="2163">
                  <c:v>2.7958277900542658E-5</c:v>
                </c:pt>
                <c:pt idx="2164">
                  <c:v>2.7921716551235209E-5</c:v>
                </c:pt>
                <c:pt idx="2165">
                  <c:v>2.7885206714756486E-5</c:v>
                </c:pt>
                <c:pt idx="2166">
                  <c:v>2.7847070970902013E-5</c:v>
                </c:pt>
                <c:pt idx="2167">
                  <c:v>2.7810666577993831E-5</c:v>
                </c:pt>
                <c:pt idx="2168">
                  <c:v>2.7774313698606529E-5</c:v>
                </c:pt>
                <c:pt idx="2169">
                  <c:v>2.7738012331858866E-5</c:v>
                </c:pt>
                <c:pt idx="2170">
                  <c:v>2.7703430204889523E-5</c:v>
                </c:pt>
                <c:pt idx="2171">
                  <c:v>2.7667229434771845E-5</c:v>
                </c:pt>
                <c:pt idx="2172">
                  <c:v>2.7631080175276324E-5</c:v>
                </c:pt>
                <c:pt idx="2173">
                  <c:v>2.75949824259554E-5</c:v>
                </c:pt>
                <c:pt idx="2174">
                  <c:v>2.7558936184604241E-5</c:v>
                </c:pt>
                <c:pt idx="2175">
                  <c:v>2.7522941452548175E-5</c:v>
                </c:pt>
                <c:pt idx="2176">
                  <c:v>2.7486998229785467E-5</c:v>
                </c:pt>
                <c:pt idx="2177">
                  <c:v>2.7451106514548435E-5</c:v>
                </c:pt>
                <c:pt idx="2178">
                  <c:v>2.7415266307282901E-5</c:v>
                </c:pt>
                <c:pt idx="2179">
                  <c:v>2.7371250709392475E-5</c:v>
                </c:pt>
                <c:pt idx="2180">
                  <c:v>2.7335525762520185E-5</c:v>
                </c:pt>
                <c:pt idx="2181">
                  <c:v>2.7299852333578442E-5</c:v>
                </c:pt>
                <c:pt idx="2182">
                  <c:v>2.7264230422135299E-5</c:v>
                </c:pt>
                <c:pt idx="2183">
                  <c:v>2.7233566121784639E-5</c:v>
                </c:pt>
                <c:pt idx="2184">
                  <c:v>2.7198039870116736E-5</c:v>
                </c:pt>
                <c:pt idx="2185">
                  <c:v>2.7162565129157726E-5</c:v>
                </c:pt>
                <c:pt idx="2186">
                  <c:v>2.7127141897159007E-5</c:v>
                </c:pt>
                <c:pt idx="2187">
                  <c:v>2.7091770174996616E-5</c:v>
                </c:pt>
                <c:pt idx="2188">
                  <c:v>2.7051580804222583E-5</c:v>
                </c:pt>
                <c:pt idx="2189">
                  <c:v>2.7016319506682762E-5</c:v>
                </c:pt>
                <c:pt idx="2190">
                  <c:v>2.6981109724927635E-5</c:v>
                </c:pt>
                <c:pt idx="2191">
                  <c:v>2.6945951456374198E-5</c:v>
                </c:pt>
                <c:pt idx="2192">
                  <c:v>2.6915684192479333E-5</c:v>
                </c:pt>
                <c:pt idx="2193">
                  <c:v>2.6880621519276976E-5</c:v>
                </c:pt>
                <c:pt idx="2194">
                  <c:v>2.6845610353725194E-5</c:v>
                </c:pt>
                <c:pt idx="2195">
                  <c:v>2.6810650694077121E-5</c:v>
                </c:pt>
                <c:pt idx="2196">
                  <c:v>2.6770932824098093E-5</c:v>
                </c:pt>
                <c:pt idx="2197">
                  <c:v>2.6736083636045432E-5</c:v>
                </c:pt>
                <c:pt idx="2198">
                  <c:v>2.6701285960767721E-5</c:v>
                </c:pt>
                <c:pt idx="2199">
                  <c:v>2.6666539798261488E-5</c:v>
                </c:pt>
                <c:pt idx="2200">
                  <c:v>2.6631845146379146E-5</c:v>
                </c:pt>
                <c:pt idx="2201">
                  <c:v>2.6597202006407861E-5</c:v>
                </c:pt>
                <c:pt idx="2202">
                  <c:v>2.656261037663199E-5</c:v>
                </c:pt>
                <c:pt idx="2203">
                  <c:v>2.6528070258342168E-5</c:v>
                </c:pt>
                <c:pt idx="2204">
                  <c:v>2.6493581650240822E-5</c:v>
                </c:pt>
                <c:pt idx="2205">
                  <c:v>2.646704952925967E-5</c:v>
                </c:pt>
                <c:pt idx="2206">
                  <c:v>2.6432651412638952E-5</c:v>
                </c:pt>
                <c:pt idx="2207">
                  <c:v>2.6398304691371485E-5</c:v>
                </c:pt>
                <c:pt idx="2208">
                  <c:v>2.6364000273060295E-5</c:v>
                </c:pt>
                <c:pt idx="2209">
                  <c:v>2.63281316532811E-5</c:v>
                </c:pt>
                <c:pt idx="2210">
                  <c:v>2.6293827750704934E-5</c:v>
                </c:pt>
                <c:pt idx="2211">
                  <c:v>2.6259484848994985E-5</c:v>
                </c:pt>
                <c:pt idx="2212">
                  <c:v>2.6225076551245757E-5</c:v>
                </c:pt>
                <c:pt idx="2213">
                  <c:v>2.6190576462746182E-5</c:v>
                </c:pt>
                <c:pt idx="2214">
                  <c:v>2.6157609703893886E-5</c:v>
                </c:pt>
                <c:pt idx="2215">
                  <c:v>2.6122869555014749E-5</c:v>
                </c:pt>
                <c:pt idx="2216">
                  <c:v>2.6087960998968929E-5</c:v>
                </c:pt>
                <c:pt idx="2217">
                  <c:v>2.6052857495219295E-5</c:v>
                </c:pt>
                <c:pt idx="2218">
                  <c:v>2.6015775329617241E-5</c:v>
                </c:pt>
                <c:pt idx="2219">
                  <c:v>2.5980170200662692E-5</c:v>
                </c:pt>
                <c:pt idx="2220">
                  <c:v>2.5944288518420927E-5</c:v>
                </c:pt>
                <c:pt idx="2221">
                  <c:v>2.5908103887745462E-5</c:v>
                </c:pt>
                <c:pt idx="2222">
                  <c:v>2.5871589914360643E-5</c:v>
                </c:pt>
                <c:pt idx="2223">
                  <c:v>2.5836656379864958E-5</c:v>
                </c:pt>
                <c:pt idx="2224">
                  <c:v>2.5799445149526576E-5</c:v>
                </c:pt>
                <c:pt idx="2225">
                  <c:v>2.576182666219444E-5</c:v>
                </c:pt>
                <c:pt idx="2226">
                  <c:v>2.5723774377777245E-5</c:v>
                </c:pt>
                <c:pt idx="2227">
                  <c:v>2.5685261760150999E-5</c:v>
                </c:pt>
                <c:pt idx="2228">
                  <c:v>2.5646262271871584E-5</c:v>
                </c:pt>
                <c:pt idx="2229">
                  <c:v>2.5606749375493149E-5</c:v>
                </c:pt>
                <c:pt idx="2230">
                  <c:v>2.5566696534006991E-5</c:v>
                </c:pt>
                <c:pt idx="2231">
                  <c:v>2.5514590455895034E-5</c:v>
                </c:pt>
                <c:pt idx="2232">
                  <c:v>2.5473144725176103E-5</c:v>
                </c:pt>
                <c:pt idx="2233">
                  <c:v>2.5431079257938125E-5</c:v>
                </c:pt>
                <c:pt idx="2234">
                  <c:v>2.5388379763244609E-5</c:v>
                </c:pt>
                <c:pt idx="2235">
                  <c:v>2.5352512377540756E-5</c:v>
                </c:pt>
                <c:pt idx="2236">
                  <c:v>2.5308683813592484E-5</c:v>
                </c:pt>
                <c:pt idx="2237">
                  <c:v>2.5264220499251339E-5</c:v>
                </c:pt>
                <c:pt idx="2238">
                  <c:v>2.5219122438444735E-5</c:v>
                </c:pt>
                <c:pt idx="2239">
                  <c:v>2.5173389635545912E-5</c:v>
                </c:pt>
                <c:pt idx="2240">
                  <c:v>2.5118851569931946E-5</c:v>
                </c:pt>
                <c:pt idx="2241">
                  <c:v>2.5071708373057902E-5</c:v>
                </c:pt>
                <c:pt idx="2242">
                  <c:v>2.5023930378165887E-5</c:v>
                </c:pt>
                <c:pt idx="2243">
                  <c:v>2.4975517590838242E-5</c:v>
                </c:pt>
                <c:pt idx="2244">
                  <c:v>2.4935204639010833E-5</c:v>
                </c:pt>
                <c:pt idx="2245">
                  <c:v>2.4885663475707198E-5</c:v>
                </c:pt>
                <c:pt idx="2246">
                  <c:v>2.4835487600885844E-5</c:v>
                </c:pt>
                <c:pt idx="2247">
                  <c:v>2.4784677021098822E-5</c:v>
                </c:pt>
                <c:pt idx="2248">
                  <c:v>2.4733231739402714E-5</c:v>
                </c:pt>
                <c:pt idx="2249">
                  <c:v>2.4671710487922383E-5</c:v>
                </c:pt>
                <c:pt idx="2250">
                  <c:v>2.4618854286785966E-5</c:v>
                </c:pt>
                <c:pt idx="2251">
                  <c:v>2.4565363332755205E-5</c:v>
                </c:pt>
                <c:pt idx="2252">
                  <c:v>2.4511237630985699E-5</c:v>
                </c:pt>
                <c:pt idx="2253">
                  <c:v>2.4456477186633047E-5</c:v>
                </c:pt>
                <c:pt idx="2254">
                  <c:v>2.4401082005718472E-5</c:v>
                </c:pt>
                <c:pt idx="2255">
                  <c:v>2.4345052093394104E-5</c:v>
                </c:pt>
                <c:pt idx="2256">
                  <c:v>2.4288387455682903E-5</c:v>
                </c:pt>
                <c:pt idx="2257">
                  <c:v>2.4248690820597926E-5</c:v>
                </c:pt>
                <c:pt idx="2258">
                  <c:v>2.4190993511568476E-5</c:v>
                </c:pt>
                <c:pt idx="2259">
                  <c:v>2.4132661605632752E-5</c:v>
                </c:pt>
                <c:pt idx="2260">
                  <c:v>2.4073695108092069E-5</c:v>
                </c:pt>
                <c:pt idx="2261">
                  <c:v>2.4014094024684893E-5</c:v>
                </c:pt>
                <c:pt idx="2262">
                  <c:v>2.3950110051230294E-5</c:v>
                </c:pt>
                <c:pt idx="2263">
                  <c:v>2.3889192356164879E-5</c:v>
                </c:pt>
                <c:pt idx="2264">
                  <c:v>2.3827640072016792E-5</c:v>
                </c:pt>
                <c:pt idx="2265">
                  <c:v>2.3765453203613771E-5</c:v>
                </c:pt>
                <c:pt idx="2266">
                  <c:v>2.370657002593278E-5</c:v>
                </c:pt>
                <c:pt idx="2267">
                  <c:v>2.3643161553206851E-5</c:v>
                </c:pt>
                <c:pt idx="2268">
                  <c:v>2.3579118538338134E-5</c:v>
                </c:pt>
                <c:pt idx="2269">
                  <c:v>2.3514440987068563E-5</c:v>
                </c:pt>
                <c:pt idx="2270">
                  <c:v>2.3445000330146043E-5</c:v>
                </c:pt>
                <c:pt idx="2271">
                  <c:v>2.3379006093697183E-5</c:v>
                </c:pt>
                <c:pt idx="2272">
                  <c:v>2.33123773204294E-5</c:v>
                </c:pt>
                <c:pt idx="2273">
                  <c:v>2.3245114015173901E-5</c:v>
                </c:pt>
                <c:pt idx="2274">
                  <c:v>2.3177216186276439E-5</c:v>
                </c:pt>
                <c:pt idx="2275">
                  <c:v>2.311305078643057E-5</c:v>
                </c:pt>
                <c:pt idx="2276">
                  <c:v>2.3043931668489254E-5</c:v>
                </c:pt>
                <c:pt idx="2277">
                  <c:v>2.2974178069349455E-5</c:v>
                </c:pt>
                <c:pt idx="2278">
                  <c:v>2.2903789995195462E-5</c:v>
                </c:pt>
                <c:pt idx="2279">
                  <c:v>2.2832767453535158E-5</c:v>
                </c:pt>
                <c:pt idx="2280">
                  <c:v>2.2761110452318781E-5</c:v>
                </c:pt>
                <c:pt idx="2281">
                  <c:v>2.2688818998169505E-5</c:v>
                </c:pt>
                <c:pt idx="2282">
                  <c:v>2.2615893099039303E-5</c:v>
                </c:pt>
                <c:pt idx="2283">
                  <c:v>2.251853872015791E-5</c:v>
                </c:pt>
                <c:pt idx="2284">
                  <c:v>2.2444104378457203E-5</c:v>
                </c:pt>
                <c:pt idx="2285">
                  <c:v>2.2369035509915702E-5</c:v>
                </c:pt>
                <c:pt idx="2286">
                  <c:v>2.2293332122272011E-5</c:v>
                </c:pt>
                <c:pt idx="2287">
                  <c:v>2.223186007572521E-5</c:v>
                </c:pt>
                <c:pt idx="2288">
                  <c:v>2.215503168027759E-5</c:v>
                </c:pt>
                <c:pt idx="2289">
                  <c:v>2.2077568852429258E-5</c:v>
                </c:pt>
                <c:pt idx="2290">
                  <c:v>2.1999471601360371E-5</c:v>
                </c:pt>
                <c:pt idx="2291">
                  <c:v>2.1920739934927491E-5</c:v>
                </c:pt>
                <c:pt idx="2292">
                  <c:v>2.1825787356358553E-5</c:v>
                </c:pt>
                <c:pt idx="2293">
                  <c:v>2.1745642567917375E-5</c:v>
                </c:pt>
                <c:pt idx="2294">
                  <c:v>2.1664863327846076E-5</c:v>
                </c:pt>
                <c:pt idx="2295">
                  <c:v>2.1583449643879787E-5</c:v>
                </c:pt>
                <c:pt idx="2296">
                  <c:v>2.1517565667622529E-5</c:v>
                </c:pt>
                <c:pt idx="2297">
                  <c:v>2.1435027687236388E-5</c:v>
                </c:pt>
                <c:pt idx="2298">
                  <c:v>2.1351855351771365E-5</c:v>
                </c:pt>
                <c:pt idx="2299">
                  <c:v>2.1268048670393738E-5</c:v>
                </c:pt>
                <c:pt idx="2300">
                  <c:v>2.118360765184478E-5</c:v>
                </c:pt>
                <c:pt idx="2301">
                  <c:v>2.1081644745169631E-5</c:v>
                </c:pt>
                <c:pt idx="2302">
                  <c:v>2.0995790213945709E-5</c:v>
                </c:pt>
                <c:pt idx="2303">
                  <c:v>2.0909301313171841E-5</c:v>
                </c:pt>
                <c:pt idx="2304">
                  <c:v>2.0822178052309209E-5</c:v>
                </c:pt>
                <c:pt idx="2305">
                  <c:v>2.0734420440378376E-5</c:v>
                </c:pt>
                <c:pt idx="2306">
                  <c:v>2.0646028487695742E-5</c:v>
                </c:pt>
                <c:pt idx="2307">
                  <c:v>2.0557002204147495E-5</c:v>
                </c:pt>
                <c:pt idx="2308">
                  <c:v>2.0467341599616357E-5</c:v>
                </c:pt>
                <c:pt idx="2309">
                  <c:v>2.0401101385819631E-5</c:v>
                </c:pt>
                <c:pt idx="2310">
                  <c:v>2.0310365950827747E-5</c:v>
                </c:pt>
                <c:pt idx="2311">
                  <c:v>2.0218996303156961E-5</c:v>
                </c:pt>
                <c:pt idx="2312">
                  <c:v>2.0126992453343984E-5</c:v>
                </c:pt>
                <c:pt idx="2313">
                  <c:v>2.003435440929395E-5</c:v>
                </c:pt>
                <c:pt idx="2314">
                  <c:v>1.9934833238132235E-5</c:v>
                </c:pt>
                <c:pt idx="2315">
                  <c:v>1.9840878299879142E-5</c:v>
                </c:pt>
                <c:pt idx="2316">
                  <c:v>1.9720857245400514E-5</c:v>
                </c:pt>
                <c:pt idx="2317">
                  <c:v>1.9651065887096864E-5</c:v>
                </c:pt>
                <c:pt idx="2318">
                  <c:v>1.9561651649721568E-5</c:v>
                </c:pt>
                <c:pt idx="2319">
                  <c:v>1.9465208662059613E-5</c:v>
                </c:pt>
                <c:pt idx="2320">
                  <c:v>1.936813155307103E-5</c:v>
                </c:pt>
                <c:pt idx="2321">
                  <c:v>1.9270420333295998E-5</c:v>
                </c:pt>
                <c:pt idx="2322">
                  <c:v>1.9165437221508805E-5</c:v>
                </c:pt>
                <c:pt idx="2323">
                  <c:v>1.9066409122126676E-5</c:v>
                </c:pt>
                <c:pt idx="2324">
                  <c:v>1.8966746925816805E-5</c:v>
                </c:pt>
                <c:pt idx="2325">
                  <c:v>1.8866450643936425E-5</c:v>
                </c:pt>
                <c:pt idx="2326">
                  <c:v>1.8757889542300385E-5</c:v>
                </c:pt>
                <c:pt idx="2327">
                  <c:v>1.8656283311180646E-5</c:v>
                </c:pt>
                <c:pt idx="2328">
                  <c:v>1.8554043047892127E-5</c:v>
                </c:pt>
                <c:pt idx="2329">
                  <c:v>1.8451168764734016E-5</c:v>
                </c:pt>
                <c:pt idx="2330">
                  <c:v>1.8347660470490953E-5</c:v>
                </c:pt>
                <c:pt idx="2331">
                  <c:v>1.8243518179217669E-5</c:v>
                </c:pt>
                <c:pt idx="2332">
                  <c:v>1.8138741901452607E-5</c:v>
                </c:pt>
                <c:pt idx="2333">
                  <c:v>1.8033331647741152E-5</c:v>
                </c:pt>
                <c:pt idx="2334">
                  <c:v>1.7927287430816174E-5</c:v>
                </c:pt>
                <c:pt idx="2335">
                  <c:v>1.7798757116377698E-5</c:v>
                </c:pt>
                <c:pt idx="2336">
                  <c:v>1.769129820109773E-5</c:v>
                </c:pt>
                <c:pt idx="2337">
                  <c:v>1.7583205304301172E-5</c:v>
                </c:pt>
                <c:pt idx="2338">
                  <c:v>1.7474478437657509E-5</c:v>
                </c:pt>
                <c:pt idx="2339">
                  <c:v>1.7365117613693179E-5</c:v>
                </c:pt>
                <c:pt idx="2340">
                  <c:v>1.725512284537177E-5</c:v>
                </c:pt>
                <c:pt idx="2341">
                  <c:v>1.7144494144792979E-5</c:v>
                </c:pt>
                <c:pt idx="2342">
                  <c:v>1.698468313010397E-5</c:v>
                </c:pt>
                <c:pt idx="2343">
                  <c:v>1.692133499655267E-5</c:v>
                </c:pt>
                <c:pt idx="2344">
                  <c:v>1.6768134207234206E-5</c:v>
                </c:pt>
                <c:pt idx="2345">
                  <c:v>1.6654747346895801E-5</c:v>
                </c:pt>
                <c:pt idx="2346">
                  <c:v>1.6540726641412623E-5</c:v>
                </c:pt>
                <c:pt idx="2347">
                  <c:v>1.6426072101635367E-5</c:v>
                </c:pt>
                <c:pt idx="2348">
                  <c:v>1.6318726396411312E-5</c:v>
                </c:pt>
                <c:pt idx="2349">
                  <c:v>1.6202853399529746E-5</c:v>
                </c:pt>
                <c:pt idx="2350">
                  <c:v>1.6086346623717801E-5</c:v>
                </c:pt>
                <c:pt idx="2351">
                  <c:v>1.5969206084700746E-5</c:v>
                </c:pt>
                <c:pt idx="2352">
                  <c:v>1.5835148049895761E-5</c:v>
                </c:pt>
                <c:pt idx="2353">
                  <c:v>1.5724835095782402E-5</c:v>
                </c:pt>
                <c:pt idx="2354">
                  <c:v>1.5605744089593893E-5</c:v>
                </c:pt>
                <c:pt idx="2355">
                  <c:v>1.5486019356424768E-5</c:v>
                </c:pt>
                <c:pt idx="2356">
                  <c:v>1.5365660908000026E-5</c:v>
                </c:pt>
                <c:pt idx="2357">
                  <c:v>1.5244668760393612E-5</c:v>
                </c:pt>
                <c:pt idx="2358">
                  <c:v>1.5123042925772878E-5</c:v>
                </c:pt>
                <c:pt idx="2359">
                  <c:v>1.500078341890726E-5</c:v>
                </c:pt>
                <c:pt idx="2360">
                  <c:v>1.4877890252394319E-5</c:v>
                </c:pt>
                <c:pt idx="2361">
                  <c:v>1.4771524849891207E-5</c:v>
                </c:pt>
                <c:pt idx="2362">
                  <c:v>1.4647463171158989E-5</c:v>
                </c:pt>
                <c:pt idx="2363">
                  <c:v>1.4522767907376027E-5</c:v>
                </c:pt>
                <c:pt idx="2364">
                  <c:v>1.4397439073032467E-5</c:v>
                </c:pt>
                <c:pt idx="2365">
                  <c:v>1.4271476682184772E-5</c:v>
                </c:pt>
                <c:pt idx="2366">
                  <c:v>1.4136055434406727E-5</c:v>
                </c:pt>
                <c:pt idx="2367">
                  <c:v>1.4017651285877508E-5</c:v>
                </c:pt>
                <c:pt idx="2368">
                  <c:v>1.3889788310286408E-5</c:v>
                </c:pt>
                <c:pt idx="2369">
                  <c:v>1.3761291835287862E-5</c:v>
                </c:pt>
                <c:pt idx="2370">
                  <c:v>1.3632161874936599E-5</c:v>
                </c:pt>
                <c:pt idx="2371">
                  <c:v>1.3502398444166855E-5</c:v>
                </c:pt>
                <c:pt idx="2372">
                  <c:v>1.3372001557911128E-5</c:v>
                </c:pt>
                <c:pt idx="2373">
                  <c:v>1.3240971231542539E-5</c:v>
                </c:pt>
                <c:pt idx="2374">
                  <c:v>1.3109307477795692E-5</c:v>
                </c:pt>
                <c:pt idx="2375">
                  <c:v>1.2977010314241602E-5</c:v>
                </c:pt>
                <c:pt idx="2376">
                  <c:v>1.2844079753618343E-5</c:v>
                </c:pt>
                <c:pt idx="2377">
                  <c:v>1.271051581304937E-5</c:v>
                </c:pt>
                <c:pt idx="2378">
                  <c:v>1.2566517727402929E-5</c:v>
                </c:pt>
                <c:pt idx="2379">
                  <c:v>1.2431646230005519E-5</c:v>
                </c:pt>
                <c:pt idx="2380">
                  <c:v>1.229614141468223E-5</c:v>
                </c:pt>
                <c:pt idx="2381">
                  <c:v>1.2160003294679408E-5</c:v>
                </c:pt>
                <c:pt idx="2382">
                  <c:v>1.202323188766001E-5</c:v>
                </c:pt>
                <c:pt idx="2383">
                  <c:v>1.1885827207762031E-5</c:v>
                </c:pt>
                <c:pt idx="2384">
                  <c:v>1.1747789270879008E-5</c:v>
                </c:pt>
                <c:pt idx="2385">
                  <c:v>1.160911809335724E-5</c:v>
                </c:pt>
                <c:pt idx="2386">
                  <c:v>1.146981368932258E-5</c:v>
                </c:pt>
                <c:pt idx="2387">
                  <c:v>1.1300253548547287E-5</c:v>
                </c:pt>
                <c:pt idx="2388">
                  <c:v>1.1159533442545513E-5</c:v>
                </c:pt>
                <c:pt idx="2389">
                  <c:v>1.101818012002112E-5</c:v>
                </c:pt>
                <c:pt idx="2390">
                  <c:v>1.0876193593136255E-5</c:v>
                </c:pt>
                <c:pt idx="2391">
                  <c:v>1.0743652169001652E-5</c:v>
                </c:pt>
                <c:pt idx="2392">
                  <c:v>1.0559417657202488E-5</c:v>
                </c:pt>
                <c:pt idx="2393">
                  <c:v>1.0415400563434582E-5</c:v>
                </c:pt>
                <c:pt idx="2394">
                  <c:v>1.0270750351624308E-5</c:v>
                </c:pt>
                <c:pt idx="2395">
                  <c:v>1.0084057573399655E-5</c:v>
                </c:pt>
                <c:pt idx="2396">
                  <c:v>9.9485103737841085E-6</c:v>
                </c:pt>
                <c:pt idx="2397">
                  <c:v>9.8018112314867539E-6</c:v>
                </c:pt>
                <c:pt idx="2398">
                  <c:v>9.6544789994802704E-6</c:v>
                </c:pt>
                <c:pt idx="2399">
                  <c:v>9.5380030985872666E-6</c:v>
                </c:pt>
                <c:pt idx="2400">
                  <c:v>9.3895545275560904E-6</c:v>
                </c:pt>
                <c:pt idx="2401">
                  <c:v>9.2404729564229265E-6</c:v>
                </c:pt>
                <c:pt idx="2402">
                  <c:v>9.0907584017908133E-6</c:v>
                </c:pt>
                <c:pt idx="2403">
                  <c:v>8.9083221083679359E-6</c:v>
                </c:pt>
                <c:pt idx="2404">
                  <c:v>8.7571917055506016E-6</c:v>
                </c:pt>
                <c:pt idx="2405">
                  <c:v>8.6054283363681816E-6</c:v>
                </c:pt>
                <c:pt idx="2406">
                  <c:v>8.4530320188670044E-6</c:v>
                </c:pt>
                <c:pt idx="2407">
                  <c:v>8.3000027689510147E-6</c:v>
                </c:pt>
                <c:pt idx="2408">
                  <c:v>8.1791793989077072E-6</c:v>
                </c:pt>
                <c:pt idx="2409">
                  <c:v>7.9920455483654951E-6</c:v>
                </c:pt>
                <c:pt idx="2410">
                  <c:v>7.8371176133688186E-6</c:v>
                </c:pt>
                <c:pt idx="2411">
                  <c:v>7.681556819873897E-6</c:v>
                </c:pt>
                <c:pt idx="2412">
                  <c:v>7.5588026163930094E-6</c:v>
                </c:pt>
                <c:pt idx="2413">
                  <c:v>7.4244944654119904E-6</c:v>
                </c:pt>
                <c:pt idx="2414">
                  <c:v>7.2672856563475718E-6</c:v>
                </c:pt>
                <c:pt idx="2415">
                  <c:v>7.1094441162888183E-6</c:v>
                </c:pt>
                <c:pt idx="2416">
                  <c:v>6.9509698642257478E-6</c:v>
                </c:pt>
                <c:pt idx="2417">
                  <c:v>6.7804809788830911E-6</c:v>
                </c:pt>
                <c:pt idx="2418">
                  <c:v>6.620691226463804E-6</c:v>
                </c:pt>
                <c:pt idx="2419">
                  <c:v>6.4602688051827728E-6</c:v>
                </c:pt>
                <c:pt idx="2420">
                  <c:v>6.2992137334853121E-6</c:v>
                </c:pt>
                <c:pt idx="2421">
                  <c:v>6.1375260302590912E-6</c:v>
                </c:pt>
                <c:pt idx="2422">
                  <c:v>5.9868384040314554E-6</c:v>
                </c:pt>
                <c:pt idx="2423">
                  <c:v>5.8239356749353877E-6</c:v>
                </c:pt>
                <c:pt idx="2424">
                  <c:v>5.660400380899655E-6</c:v>
                </c:pt>
                <c:pt idx="2425">
                  <c:v>5.4962325404736556E-6</c:v>
                </c:pt>
                <c:pt idx="2426">
                  <c:v>5.3195986995588362E-6</c:v>
                </c:pt>
                <c:pt idx="2427">
                  <c:v>5.1541156020056683E-6</c:v>
                </c:pt>
                <c:pt idx="2428">
                  <c:v>4.9880000064402019E-6</c:v>
                </c:pt>
                <c:pt idx="2429">
                  <c:v>4.7256833523284109E-6</c:v>
                </c:pt>
                <c:pt idx="2430">
                  <c:v>4.6419498472682202E-6</c:v>
                </c:pt>
                <c:pt idx="2431">
                  <c:v>4.4979430814193894E-6</c:v>
                </c:pt>
                <c:pt idx="2432">
                  <c:v>4.3293479475448732E-6</c:v>
                </c:pt>
                <c:pt idx="2433">
                  <c:v>4.1601204200832076E-6</c:v>
                </c:pt>
                <c:pt idx="2434">
                  <c:v>3.9902605193532087E-6</c:v>
                </c:pt>
                <c:pt idx="2435">
                  <c:v>3.8197682639008051E-6</c:v>
                </c:pt>
                <c:pt idx="2436">
                  <c:v>3.6486436736007238E-6</c:v>
                </c:pt>
                <c:pt idx="2437">
                  <c:v>3.4768867678870718E-6</c:v>
                </c:pt>
                <c:pt idx="2438">
                  <c:v>3.3044975679547006E-6</c:v>
                </c:pt>
                <c:pt idx="2439">
                  <c:v>3.0689903749506198E-6</c:v>
                </c:pt>
                <c:pt idx="2440">
                  <c:v>2.8950849580017257E-6</c:v>
                </c:pt>
                <c:pt idx="2441">
                  <c:v>2.7205472657460678E-6</c:v>
                </c:pt>
                <c:pt idx="2442">
                  <c:v>2.5453773192414542E-6</c:v>
                </c:pt>
                <c:pt idx="2443">
                  <c:v>2.4076859290993874E-6</c:v>
                </c:pt>
                <c:pt idx="2444">
                  <c:v>2.23140264517252E-6</c:v>
                </c:pt>
                <c:pt idx="2445">
                  <c:v>2.0544871915193635E-6</c:v>
                </c:pt>
                <c:pt idx="2446">
                  <c:v>1.8769395891057861E-6</c:v>
                </c:pt>
                <c:pt idx="2447">
                  <c:v>1.6987598589028596E-6</c:v>
                </c:pt>
                <c:pt idx="2448">
                  <c:v>1.4810814652141402E-6</c:v>
                </c:pt>
                <c:pt idx="2449">
                  <c:v>1.3014863225833256E-6</c:v>
                </c:pt>
                <c:pt idx="2450">
                  <c:v>1.1212590954635948E-6</c:v>
                </c:pt>
                <c:pt idx="2451">
                  <c:v>9.4039980318844085E-7</c:v>
                </c:pt>
                <c:pt idx="2452">
                  <c:v>7.9838001739752917E-7</c:v>
                </c:pt>
                <c:pt idx="2453">
                  <c:v>6.1640795942854987E-7</c:v>
                </c:pt>
                <c:pt idx="2454">
                  <c:v>4.3380391999761625E-7</c:v>
                </c:pt>
                <c:pt idx="2455">
                  <c:v>2.1064242092597163E-7</c:v>
                </c:pt>
                <c:pt idx="2456">
                  <c:v>2.6623130797154282E-8</c:v>
                </c:pt>
                <c:pt idx="2457">
                  <c:v>-1.5802809426659903E-7</c:v>
                </c:pt>
                <c:pt idx="2458">
                  <c:v>-3.4331123191684576E-7</c:v>
                </c:pt>
                <c:pt idx="2459">
                  <c:v>-5.2922625894472053E-7</c:v>
                </c:pt>
                <c:pt idx="2460">
                  <c:v>-6.7509070552328188E-7</c:v>
                </c:pt>
                <c:pt idx="2461">
                  <c:v>-9.0295189647884855E-7</c:v>
                </c:pt>
                <c:pt idx="2462">
                  <c:v>-1.0907624614295286E-6</c:v>
                </c:pt>
                <c:pt idx="2463">
                  <c:v>-1.2792048276564355E-6</c:v>
                </c:pt>
                <c:pt idx="2464">
                  <c:v>-1.4269906646498243E-6</c:v>
                </c:pt>
                <c:pt idx="2465">
                  <c:v>-1.5889439311262549E-6</c:v>
                </c:pt>
                <c:pt idx="2466">
                  <c:v>-1.7790290407684178E-6</c:v>
                </c:pt>
                <c:pt idx="2467">
                  <c:v>-1.969745659398045E-6</c:v>
                </c:pt>
                <c:pt idx="2468">
                  <c:v>-2.1610781906541282E-6</c:v>
                </c:pt>
                <c:pt idx="2469">
                  <c:v>-2.3669665080699315E-6</c:v>
                </c:pt>
                <c:pt idx="2470">
                  <c:v>-2.5594329433852037E-6</c:v>
                </c:pt>
                <c:pt idx="2471">
                  <c:v>-2.7523759394704889E-6</c:v>
                </c:pt>
                <c:pt idx="2472">
                  <c:v>-2.9457502551521325E-6</c:v>
                </c:pt>
                <c:pt idx="2473">
                  <c:v>-3.1395106562821101E-6</c:v>
                </c:pt>
                <c:pt idx="2474">
                  <c:v>-3.3195180036780375E-6</c:v>
                </c:pt>
                <c:pt idx="2475">
                  <c:v>-3.5139075366570627E-6</c:v>
                </c:pt>
                <c:pt idx="2476">
                  <c:v>-3.7085518514671373E-6</c:v>
                </c:pt>
                <c:pt idx="2477">
                  <c:v>-3.9034054689079944E-6</c:v>
                </c:pt>
                <c:pt idx="2478">
                  <c:v>-4.1125207683248566E-6</c:v>
                </c:pt>
                <c:pt idx="2479">
                  <c:v>-4.3076478133952101E-6</c:v>
                </c:pt>
                <c:pt idx="2480">
                  <c:v>-4.5028443422263226E-6</c:v>
                </c:pt>
                <c:pt idx="2481">
                  <c:v>-4.6980651347248992E-6</c:v>
                </c:pt>
                <c:pt idx="2482">
                  <c:v>-4.8792215501056863E-6</c:v>
                </c:pt>
                <c:pt idx="2483">
                  <c:v>-5.0743760813144051E-6</c:v>
                </c:pt>
                <c:pt idx="2484">
                  <c:v>-5.2694216340631872E-6</c:v>
                </c:pt>
                <c:pt idx="2485">
                  <c:v>-5.4643127463723656E-6</c:v>
                </c:pt>
                <c:pt idx="2486">
                  <c:v>-5.6590039602399944E-6</c:v>
                </c:pt>
                <c:pt idx="2487">
                  <c:v>-5.8534498189929257E-6</c:v>
                </c:pt>
                <c:pt idx="2488">
                  <c:v>-6.0476048677152866E-6</c:v>
                </c:pt>
                <c:pt idx="2489">
                  <c:v>-6.2414236541505352E-6</c:v>
                </c:pt>
                <c:pt idx="2490">
                  <c:v>-6.4348607300094424E-6</c:v>
                </c:pt>
                <c:pt idx="2491">
                  <c:v>-6.6967906484707851E-6</c:v>
                </c:pt>
                <c:pt idx="2492">
                  <c:v>-6.8891600987323887E-6</c:v>
                </c:pt>
                <c:pt idx="2493">
                  <c:v>-7.0810112582069679E-6</c:v>
                </c:pt>
                <c:pt idx="2494">
                  <c:v>-7.2723196578687588E-6</c:v>
                </c:pt>
                <c:pt idx="2495">
                  <c:v>-7.4221455089052563E-6</c:v>
                </c:pt>
                <c:pt idx="2496">
                  <c:v>-7.6124671650450865E-6</c:v>
                </c:pt>
                <c:pt idx="2497">
                  <c:v>-7.8022448139411504E-6</c:v>
                </c:pt>
                <c:pt idx="2498">
                  <c:v>-7.9914784721930171E-6</c:v>
                </c:pt>
                <c:pt idx="2499">
                  <c:v>-8.180168156835671E-6</c:v>
                </c:pt>
                <c:pt idx="2500">
                  <c:v>-8.408744214906394E-6</c:v>
                </c:pt>
                <c:pt idx="2501">
                  <c:v>-8.5962441663846312E-6</c:v>
                </c:pt>
                <c:pt idx="2502">
                  <c:v>-8.7832001246269942E-6</c:v>
                </c:pt>
                <c:pt idx="2503">
                  <c:v>-8.9696121063909118E-6</c:v>
                </c:pt>
                <c:pt idx="2504">
                  <c:v>-9.1154575983590225E-6</c:v>
                </c:pt>
                <c:pt idx="2505">
                  <c:v>-9.3008838100115676E-6</c:v>
                </c:pt>
                <c:pt idx="2506">
                  <c:v>-9.4857661699261631E-6</c:v>
                </c:pt>
                <c:pt idx="2507">
                  <c:v>-9.6701046946971736E-6</c:v>
                </c:pt>
                <c:pt idx="2508">
                  <c:v>-9.8935129890717621E-6</c:v>
                </c:pt>
                <c:pt idx="2509">
                  <c:v>-1.0076661481141919E-5</c:v>
                </c:pt>
                <c:pt idx="2510">
                  <c:v>-1.0259266118790508E-5</c:v>
                </c:pt>
                <c:pt idx="2511">
                  <c:v>-1.0441326918773225E-5</c:v>
                </c:pt>
                <c:pt idx="2512">
                  <c:v>-1.0622843898286383E-5</c:v>
                </c:pt>
                <c:pt idx="2513">
                  <c:v>-1.0803817074946098E-5</c:v>
                </c:pt>
                <c:pt idx="2514">
                  <c:v>-1.0984246464652847E-5</c:v>
                </c:pt>
                <c:pt idx="2515">
                  <c:v>-1.116413208503142E-5</c:v>
                </c:pt>
                <c:pt idx="2516">
                  <c:v>-1.1343473953269456E-5</c:v>
                </c:pt>
                <c:pt idx="2517">
                  <c:v>-1.1470680174938477E-5</c:v>
                </c:pt>
                <c:pt idx="2518">
                  <c:v>-1.1649071965508934E-5</c:v>
                </c:pt>
                <c:pt idx="2519">
                  <c:v>-1.1826920144330025E-5</c:v>
                </c:pt>
                <c:pt idx="2520">
                  <c:v>-1.2004224728091525E-5</c:v>
                </c:pt>
                <c:pt idx="2521">
                  <c:v>-1.2180985732607175E-5</c:v>
                </c:pt>
                <c:pt idx="2522">
                  <c:v>-1.2369933806882435E-5</c:v>
                </c:pt>
                <c:pt idx="2523">
                  <c:v>-1.2545573249983163E-5</c:v>
                </c:pt>
                <c:pt idx="2524">
                  <c:v>-1.2720669140993401E-5</c:v>
                </c:pt>
                <c:pt idx="2525">
                  <c:v>-1.2895221495640152E-5</c:v>
                </c:pt>
                <c:pt idx="2526">
                  <c:v>-1.305663763875517E-5</c:v>
                </c:pt>
                <c:pt idx="2527">
                  <c:v>-1.3230137509930018E-5</c:v>
                </c:pt>
                <c:pt idx="2528">
                  <c:v>-1.3403093913854497E-5</c:v>
                </c:pt>
                <c:pt idx="2529">
                  <c:v>-1.3575506868097886E-5</c:v>
                </c:pt>
                <c:pt idx="2530">
                  <c:v>-1.3759830784283722E-5</c:v>
                </c:pt>
                <c:pt idx="2531">
                  <c:v>-1.3931122257530501E-5</c:v>
                </c:pt>
                <c:pt idx="2532">
                  <c:v>-1.4101870305800387E-5</c:v>
                </c:pt>
                <c:pt idx="2533">
                  <c:v>-1.4272074945254065E-5</c:v>
                </c:pt>
                <c:pt idx="2534">
                  <c:v>-1.4441736191616802E-5</c:v>
                </c:pt>
                <c:pt idx="2535">
                  <c:v>-1.459857301945415E-5</c:v>
                </c:pt>
                <c:pt idx="2536">
                  <c:v>-1.4767182262065415E-5</c:v>
                </c:pt>
                <c:pt idx="2537">
                  <c:v>-1.4935248180171501E-5</c:v>
                </c:pt>
                <c:pt idx="2538">
                  <c:v>-1.5102770788264289E-5</c:v>
                </c:pt>
                <c:pt idx="2539">
                  <c:v>-1.5269750102594667E-5</c:v>
                </c:pt>
                <c:pt idx="2540">
                  <c:v>-1.5436186138098607E-5</c:v>
                </c:pt>
                <c:pt idx="2541">
                  <c:v>-1.5602078910584641E-5</c:v>
                </c:pt>
                <c:pt idx="2542">
                  <c:v>-1.576742843454812E-5</c:v>
                </c:pt>
                <c:pt idx="2543">
                  <c:v>-1.5980226226588318E-5</c:v>
                </c:pt>
                <c:pt idx="2544">
                  <c:v>-1.6144349674323405E-5</c:v>
                </c:pt>
                <c:pt idx="2545">
                  <c:v>-1.6307929836641838E-5</c:v>
                </c:pt>
                <c:pt idx="2546">
                  <c:v>-1.647096673030625E-5</c:v>
                </c:pt>
                <c:pt idx="2547">
                  <c:v>-1.659789070600215E-5</c:v>
                </c:pt>
                <c:pt idx="2548">
                  <c:v>-1.6759946075344673E-5</c:v>
                </c:pt>
                <c:pt idx="2549">
                  <c:v>-1.6921458282232946E-5</c:v>
                </c:pt>
                <c:pt idx="2550">
                  <c:v>-1.7082427341953352E-5</c:v>
                </c:pt>
                <c:pt idx="2551">
                  <c:v>-1.7242853267609992E-5</c:v>
                </c:pt>
                <c:pt idx="2552">
                  <c:v>-1.743778029112894E-5</c:v>
                </c:pt>
                <c:pt idx="2553">
                  <c:v>-1.7597014726658533E-5</c:v>
                </c:pt>
                <c:pt idx="2554">
                  <c:v>-1.7755706014295145E-5</c:v>
                </c:pt>
                <c:pt idx="2555">
                  <c:v>-1.7913854168652085E-5</c:v>
                </c:pt>
                <c:pt idx="2556">
                  <c:v>-1.8036836423556205E-5</c:v>
                </c:pt>
                <c:pt idx="2557">
                  <c:v>-1.8194003861963723E-5</c:v>
                </c:pt>
                <c:pt idx="2558">
                  <c:v>-1.8350628271580904E-5</c:v>
                </c:pt>
                <c:pt idx="2559">
                  <c:v>-1.8506709665510115E-5</c:v>
                </c:pt>
                <c:pt idx="2560">
                  <c:v>-1.8662248057729758E-5</c:v>
                </c:pt>
                <c:pt idx="2561">
                  <c:v>-1.8851338136097531E-5</c:v>
                </c:pt>
                <c:pt idx="2562">
                  <c:v>-1.9005684774793183E-5</c:v>
                </c:pt>
                <c:pt idx="2563">
                  <c:v>-1.9159488397963928E-5</c:v>
                </c:pt>
                <c:pt idx="2564">
                  <c:v>-1.9312749020651554E-5</c:v>
                </c:pt>
                <c:pt idx="2565">
                  <c:v>-1.9465466657467637E-5</c:v>
                </c:pt>
                <c:pt idx="2566">
                  <c:v>-1.9617641322163329E-5</c:v>
                </c:pt>
                <c:pt idx="2567">
                  <c:v>-1.9769273029353676E-5</c:v>
                </c:pt>
                <c:pt idx="2568">
                  <c:v>-1.9920361794078731E-5</c:v>
                </c:pt>
                <c:pt idx="2569">
                  <c:v>-2.0015480426663693E-5</c:v>
                </c:pt>
                <c:pt idx="2570">
                  <c:v>-2.0165660415329134E-5</c:v>
                </c:pt>
                <c:pt idx="2571">
                  <c:v>-2.0315297596206275E-5</c:v>
                </c:pt>
                <c:pt idx="2572">
                  <c:v>-2.0464391982104313E-5</c:v>
                </c:pt>
                <c:pt idx="2573">
                  <c:v>-2.0612943588921989E-5</c:v>
                </c:pt>
                <c:pt idx="2574">
                  <c:v>-2.0771867048826123E-5</c:v>
                </c:pt>
                <c:pt idx="2575">
                  <c:v>-2.0919297634806877E-5</c:v>
                </c:pt>
                <c:pt idx="2576">
                  <c:v>-2.1066185462860487E-5</c:v>
                </c:pt>
                <c:pt idx="2577">
                  <c:v>-2.1212530547482303E-5</c:v>
                </c:pt>
                <c:pt idx="2578">
                  <c:v>-2.1347560390344925E-5</c:v>
                </c:pt>
                <c:pt idx="2579">
                  <c:v>-2.1492855599138105E-5</c:v>
                </c:pt>
                <c:pt idx="2580">
                  <c:v>-2.1637608122916305E-5</c:v>
                </c:pt>
                <c:pt idx="2581">
                  <c:v>-2.1781817972724507E-5</c:v>
                </c:pt>
                <c:pt idx="2582">
                  <c:v>-2.1936115277199422E-5</c:v>
                </c:pt>
                <c:pt idx="2583">
                  <c:v>-2.2079204178366424E-5</c:v>
                </c:pt>
                <c:pt idx="2584">
                  <c:v>-2.2221750430092418E-5</c:v>
                </c:pt>
                <c:pt idx="2585">
                  <c:v>-2.2363754043354736E-5</c:v>
                </c:pt>
                <c:pt idx="2586">
                  <c:v>-2.2525379450919272E-5</c:v>
                </c:pt>
                <c:pt idx="2587">
                  <c:v>-2.265577369951928E-5</c:v>
                </c:pt>
                <c:pt idx="2588">
                  <c:v>-2.2796107700732288E-5</c:v>
                </c:pt>
                <c:pt idx="2589">
                  <c:v>-2.293589913617694E-5</c:v>
                </c:pt>
                <c:pt idx="2590">
                  <c:v>-2.3075148017772523E-5</c:v>
                </c:pt>
                <c:pt idx="2591">
                  <c:v>-2.3213854360095917E-5</c:v>
                </c:pt>
                <c:pt idx="2592">
                  <c:v>-2.3352018175513967E-5</c:v>
                </c:pt>
                <c:pt idx="2593">
                  <c:v>-2.3489639474180007E-5</c:v>
                </c:pt>
                <c:pt idx="2594">
                  <c:v>-2.3626718272879224E-5</c:v>
                </c:pt>
                <c:pt idx="2595">
                  <c:v>-2.3803876024890841E-5</c:v>
                </c:pt>
                <c:pt idx="2596">
                  <c:v>-2.393972636127728E-5</c:v>
                </c:pt>
                <c:pt idx="2597">
                  <c:v>-2.4075034167318418E-5</c:v>
                </c:pt>
                <c:pt idx="2598">
                  <c:v>-2.4209799454248324E-5</c:v>
                </c:pt>
                <c:pt idx="2599">
                  <c:v>-2.4313991854598219E-5</c:v>
                </c:pt>
                <c:pt idx="2600">
                  <c:v>-2.447770252392116E-5</c:v>
                </c:pt>
                <c:pt idx="2601">
                  <c:v>-2.4610840331727377E-5</c:v>
                </c:pt>
                <c:pt idx="2602">
                  <c:v>-2.4799200793011386E-5</c:v>
                </c:pt>
                <c:pt idx="2603">
                  <c:v>-2.48754885567911E-5</c:v>
                </c:pt>
                <c:pt idx="2604">
                  <c:v>-2.5006998997384108E-5</c:v>
                </c:pt>
                <c:pt idx="2605">
                  <c:v>-2.5137967008738438E-5</c:v>
                </c:pt>
                <c:pt idx="2606">
                  <c:v>-2.5268392601657946E-5</c:v>
                </c:pt>
                <c:pt idx="2607">
                  <c:v>-2.5398275788244065E-5</c:v>
                </c:pt>
                <c:pt idx="2608">
                  <c:v>-2.5527616581453444E-5</c:v>
                </c:pt>
                <c:pt idx="2609">
                  <c:v>-2.5656414993389248E-5</c:v>
                </c:pt>
                <c:pt idx="2610">
                  <c:v>-2.5784671035715759E-5</c:v>
                </c:pt>
                <c:pt idx="2611">
                  <c:v>-2.5912384720964618E-5</c:v>
                </c:pt>
                <c:pt idx="2612">
                  <c:v>-2.6039556061667468E-5</c:v>
                </c:pt>
                <c:pt idx="2613">
                  <c:v>-2.6166185068622963E-5</c:v>
                </c:pt>
                <c:pt idx="2614">
                  <c:v>-2.629227175436448E-5</c:v>
                </c:pt>
                <c:pt idx="2615">
                  <c:v>-2.6417816132284083E-5</c:v>
                </c:pt>
                <c:pt idx="2616">
                  <c:v>-2.6542818211889793E-5</c:v>
                </c:pt>
                <c:pt idx="2617">
                  <c:v>-2.6667278006145198E-5</c:v>
                </c:pt>
                <c:pt idx="2618">
                  <c:v>-2.6791195526282632E-5</c:v>
                </c:pt>
                <c:pt idx="2619">
                  <c:v>-2.6914570784830269E-5</c:v>
                </c:pt>
                <c:pt idx="2620">
                  <c:v>-2.703740379259717E-5</c:v>
                </c:pt>
                <c:pt idx="2621">
                  <c:v>-2.7122825057724481E-5</c:v>
                </c:pt>
                <c:pt idx="2622">
                  <c:v>-2.7244718751538374E-5</c:v>
                </c:pt>
                <c:pt idx="2623">
                  <c:v>-2.7366070289415803E-5</c:v>
                </c:pt>
                <c:pt idx="2624">
                  <c:v>-2.7486879684169435E-5</c:v>
                </c:pt>
                <c:pt idx="2625">
                  <c:v>-2.7616224084679036E-5</c:v>
                </c:pt>
                <c:pt idx="2626">
                  <c:v>-2.7735912879817831E-5</c:v>
                </c:pt>
                <c:pt idx="2627">
                  <c:v>-2.7891043880479485E-5</c:v>
                </c:pt>
                <c:pt idx="2628">
                  <c:v>-2.7973664104678081E-5</c:v>
                </c:pt>
                <c:pt idx="2629">
                  <c:v>-2.8091726557242375E-5</c:v>
                </c:pt>
                <c:pt idx="2630">
                  <c:v>-2.8200351650759653E-5</c:v>
                </c:pt>
                <c:pt idx="2631">
                  <c:v>-2.8317366347476586E-5</c:v>
                </c:pt>
                <c:pt idx="2632">
                  <c:v>-2.8433838988952548E-5</c:v>
                </c:pt>
                <c:pt idx="2633">
                  <c:v>-2.8549769585788434E-5</c:v>
                </c:pt>
                <c:pt idx="2634">
                  <c:v>-2.8673907652661257E-5</c:v>
                </c:pt>
                <c:pt idx="2635">
                  <c:v>-2.8788717714778311E-5</c:v>
                </c:pt>
                <c:pt idx="2636">
                  <c:v>-2.8902985749810692E-5</c:v>
                </c:pt>
                <c:pt idx="2637">
                  <c:v>-2.9016711767864897E-5</c:v>
                </c:pt>
                <c:pt idx="2638">
                  <c:v>-2.9152463635061937E-5</c:v>
                </c:pt>
                <c:pt idx="2639">
                  <c:v>-2.9290647032666553E-5</c:v>
                </c:pt>
                <c:pt idx="2640">
                  <c:v>-2.9402514789042544E-5</c:v>
                </c:pt>
                <c:pt idx="2641">
                  <c:v>-2.9513840575874639E-5</c:v>
                </c:pt>
                <c:pt idx="2642">
                  <c:v>-2.9624624402382893E-5</c:v>
                </c:pt>
                <c:pt idx="2643">
                  <c:v>-2.9734866279548106E-5</c:v>
                </c:pt>
                <c:pt idx="2644">
                  <c:v>-2.9844566217912191E-5</c:v>
                </c:pt>
                <c:pt idx="2645">
                  <c:v>-2.995372422845595E-5</c:v>
                </c:pt>
                <c:pt idx="2646">
                  <c:v>-3.0062340320399436E-5</c:v>
                </c:pt>
                <c:pt idx="2647">
                  <c:v>-3.0186921348684601E-5</c:v>
                </c:pt>
                <c:pt idx="2648">
                  <c:v>-3.0294380297812493E-5</c:v>
                </c:pt>
                <c:pt idx="2649">
                  <c:v>-3.040129733347316E-5</c:v>
                </c:pt>
                <c:pt idx="2650">
                  <c:v>-3.0507672462178753E-5</c:v>
                </c:pt>
                <c:pt idx="2651">
                  <c:v>-3.0605400723039342E-5</c:v>
                </c:pt>
                <c:pt idx="2652">
                  <c:v>-3.0710728796295647E-5</c:v>
                </c:pt>
                <c:pt idx="2653">
                  <c:v>-3.084535440007509E-5</c:v>
                </c:pt>
                <c:pt idx="2654">
                  <c:v>-3.0919759366199173E-5</c:v>
                </c:pt>
                <c:pt idx="2655">
                  <c:v>-3.1023461883373377E-5</c:v>
                </c:pt>
                <c:pt idx="2656">
                  <c:v>-3.1134543793545286E-5</c:v>
                </c:pt>
                <c:pt idx="2657">
                  <c:v>-3.1237125866815166E-5</c:v>
                </c:pt>
                <c:pt idx="2658">
                  <c:v>-3.1339166113936862E-5</c:v>
                </c:pt>
                <c:pt idx="2659">
                  <c:v>-3.1440664544900646E-5</c:v>
                </c:pt>
                <c:pt idx="2660">
                  <c:v>-3.1533847183297728E-5</c:v>
                </c:pt>
                <c:pt idx="2661">
                  <c:v>-3.1634298852575501E-5</c:v>
                </c:pt>
                <c:pt idx="2662">
                  <c:v>-3.1734208748452827E-5</c:v>
                </c:pt>
                <c:pt idx="2663">
                  <c:v>-3.1833576878352587E-5</c:v>
                </c:pt>
                <c:pt idx="2664">
                  <c:v>-3.19476529192491E-5</c:v>
                </c:pt>
                <c:pt idx="2665">
                  <c:v>-3.2038277528782799E-5</c:v>
                </c:pt>
                <c:pt idx="2666">
                  <c:v>-3.2135983512954214E-5</c:v>
                </c:pt>
                <c:pt idx="2667">
                  <c:v>-3.2233147757866273E-5</c:v>
                </c:pt>
                <c:pt idx="2668">
                  <c:v>-3.2329770271335642E-5</c:v>
                </c:pt>
                <c:pt idx="2669">
                  <c:v>-3.2425851062485231E-5</c:v>
                </c:pt>
                <c:pt idx="2670">
                  <c:v>-3.2521390141740728E-5</c:v>
                </c:pt>
                <c:pt idx="2671">
                  <c:v>-3.2616387516054904E-5</c:v>
                </c:pt>
                <c:pt idx="2672">
                  <c:v>-3.2710843196724279E-5</c:v>
                </c:pt>
                <c:pt idx="2673">
                  <c:v>-3.2790165680716965E-5</c:v>
                </c:pt>
                <c:pt idx="2674">
                  <c:v>-3.288361201095151E-5</c:v>
                </c:pt>
                <c:pt idx="2675">
                  <c:v>-3.297651669841202E-5</c:v>
                </c:pt>
                <c:pt idx="2676">
                  <c:v>-3.3068879751442515E-5</c:v>
                </c:pt>
                <c:pt idx="2677">
                  <c:v>-3.3132069309677742E-5</c:v>
                </c:pt>
                <c:pt idx="2678">
                  <c:v>-3.3251980989350283E-5</c:v>
                </c:pt>
                <c:pt idx="2679">
                  <c:v>-3.3342719191356215E-5</c:v>
                </c:pt>
                <c:pt idx="2680">
                  <c:v>-3.3432915793631807E-5</c:v>
                </c:pt>
                <c:pt idx="2681">
                  <c:v>-3.3522570805397112E-5</c:v>
                </c:pt>
                <c:pt idx="2682">
                  <c:v>-3.3611684233682965E-5</c:v>
                </c:pt>
                <c:pt idx="2683">
                  <c:v>-3.3700256088150041E-5</c:v>
                </c:pt>
                <c:pt idx="2684">
                  <c:v>-3.3788286376703475E-5</c:v>
                </c:pt>
                <c:pt idx="2685">
                  <c:v>-3.3875775107687287E-5</c:v>
                </c:pt>
                <c:pt idx="2686">
                  <c:v>-3.3962722289448966E-5</c:v>
                </c:pt>
                <c:pt idx="2687">
                  <c:v>-3.4049127930334266E-5</c:v>
                </c:pt>
                <c:pt idx="2688">
                  <c:v>-3.4134992036928199E-5</c:v>
                </c:pt>
                <c:pt idx="2689">
                  <c:v>-3.4220314620211564E-5</c:v>
                </c:pt>
                <c:pt idx="2690">
                  <c:v>-3.4310498193738936E-5</c:v>
                </c:pt>
                <c:pt idx="2691">
                  <c:v>-3.4394697603173235E-5</c:v>
                </c:pt>
                <c:pt idx="2692">
                  <c:v>-3.4478355525750445E-5</c:v>
                </c:pt>
                <c:pt idx="2693">
                  <c:v>-3.4561471968098945E-5</c:v>
                </c:pt>
                <c:pt idx="2694">
                  <c:v>-3.4644046938165501E-5</c:v>
                </c:pt>
                <c:pt idx="2695">
                  <c:v>-3.4726080444340973E-5</c:v>
                </c:pt>
                <c:pt idx="2696">
                  <c:v>-3.4807572494134978E-5</c:v>
                </c:pt>
                <c:pt idx="2697">
                  <c:v>-3.4888523095051929E-5</c:v>
                </c:pt>
                <c:pt idx="2698">
                  <c:v>-3.4968932255047269E-5</c:v>
                </c:pt>
                <c:pt idx="2699">
                  <c:v>-3.5067778251240966E-5</c:v>
                </c:pt>
                <c:pt idx="2700">
                  <c:v>-3.514699260675179E-5</c:v>
                </c:pt>
                <c:pt idx="2701">
                  <c:v>-3.5225665510594389E-5</c:v>
                </c:pt>
                <c:pt idx="2702">
                  <c:v>-3.5303796968420495E-5</c:v>
                </c:pt>
                <c:pt idx="2703">
                  <c:v>-3.5397293513803052E-5</c:v>
                </c:pt>
                <c:pt idx="2704">
                  <c:v>-3.5474224777785543E-5</c:v>
                </c:pt>
                <c:pt idx="2705">
                  <c:v>-3.555061463266472E-5</c:v>
                </c:pt>
                <c:pt idx="2706">
                  <c:v>-3.5626463085865201E-5</c:v>
                </c:pt>
                <c:pt idx="2707">
                  <c:v>-3.5724496090431754E-5</c:v>
                </c:pt>
                <c:pt idx="2708">
                  <c:v>-3.5794452366852761E-5</c:v>
                </c:pt>
                <c:pt idx="2709">
                  <c:v>-3.5868564394334751E-5</c:v>
                </c:pt>
                <c:pt idx="2710">
                  <c:v>-3.5942135016188079E-5</c:v>
                </c:pt>
                <c:pt idx="2711">
                  <c:v>-3.599758458049454E-5</c:v>
                </c:pt>
                <c:pt idx="2712">
                  <c:v>-3.6070184775201242E-5</c:v>
                </c:pt>
                <c:pt idx="2713">
                  <c:v>-3.6142243618029687E-5</c:v>
                </c:pt>
                <c:pt idx="2714">
                  <c:v>-3.621376111683644E-5</c:v>
                </c:pt>
                <c:pt idx="2715">
                  <c:v>-3.6301867290694859E-5</c:v>
                </c:pt>
                <c:pt idx="2716">
                  <c:v>-3.6372189629613888E-5</c:v>
                </c:pt>
                <c:pt idx="2717">
                  <c:v>-3.6441970610609151E-5</c:v>
                </c:pt>
                <c:pt idx="2718">
                  <c:v>-3.6511210242701209E-5</c:v>
                </c:pt>
                <c:pt idx="2719">
                  <c:v>-3.6579908531907818E-5</c:v>
                </c:pt>
                <c:pt idx="2720">
                  <c:v>-3.6631498252212569E-5</c:v>
                </c:pt>
                <c:pt idx="2721">
                  <c:v>-3.6715681111324991E-5</c:v>
                </c:pt>
                <c:pt idx="2722">
                  <c:v>-3.6782755413564128E-5</c:v>
                </c:pt>
                <c:pt idx="2723">
                  <c:v>-3.6849288399998584E-5</c:v>
                </c:pt>
                <c:pt idx="2724">
                  <c:v>-3.6899163638024965E-5</c:v>
                </c:pt>
                <c:pt idx="2725">
                  <c:v>-3.695938520374524E-5</c:v>
                </c:pt>
                <c:pt idx="2726">
                  <c:v>-3.7024444690772138E-5</c:v>
                </c:pt>
                <c:pt idx="2727">
                  <c:v>-3.7088962928557428E-5</c:v>
                </c:pt>
                <c:pt idx="2728">
                  <c:v>-3.7152939925885753E-5</c:v>
                </c:pt>
                <c:pt idx="2729">
                  <c:v>-3.7221566809289217E-5</c:v>
                </c:pt>
                <c:pt idx="2730">
                  <c:v>-3.7284423699254776E-5</c:v>
                </c:pt>
                <c:pt idx="2731">
                  <c:v>-3.7367167433027468E-5</c:v>
                </c:pt>
                <c:pt idx="2732">
                  <c:v>-3.7408513782163574E-5</c:v>
                </c:pt>
                <c:pt idx="2733">
                  <c:v>-3.7469746988210914E-5</c:v>
                </c:pt>
                <c:pt idx="2734">
                  <c:v>-3.7525436161499337E-5</c:v>
                </c:pt>
                <c:pt idx="2735">
                  <c:v>-3.7585624633289239E-5</c:v>
                </c:pt>
                <c:pt idx="2736">
                  <c:v>-3.7645271912052983E-5</c:v>
                </c:pt>
                <c:pt idx="2737">
                  <c:v>-3.7704378001747474E-5</c:v>
                </c:pt>
                <c:pt idx="2738">
                  <c:v>-3.7767794897187318E-5</c:v>
                </c:pt>
                <c:pt idx="2739">
                  <c:v>-3.782578089613943E-5</c:v>
                </c:pt>
                <c:pt idx="2740">
                  <c:v>-3.7883225713129451E-5</c:v>
                </c:pt>
                <c:pt idx="2741">
                  <c:v>-3.797240274872396E-5</c:v>
                </c:pt>
                <c:pt idx="2742">
                  <c:v>-3.7999803832358681E-5</c:v>
                </c:pt>
                <c:pt idx="2743">
                  <c:v>-3.8047649911544107E-5</c:v>
                </c:pt>
                <c:pt idx="2744">
                  <c:v>-3.810296784375819E-5</c:v>
                </c:pt>
                <c:pt idx="2745">
                  <c:v>-3.8157744632576554E-5</c:v>
                </c:pt>
                <c:pt idx="2746">
                  <c:v>-3.8211980283272759E-5</c:v>
                </c:pt>
                <c:pt idx="2747">
                  <c:v>-3.826567480155578E-5</c:v>
                </c:pt>
                <c:pt idx="2748">
                  <c:v>-3.8318828192253351E-5</c:v>
                </c:pt>
                <c:pt idx="2749">
                  <c:v>-3.8371440460642503E-5</c:v>
                </c:pt>
                <c:pt idx="2750">
                  <c:v>-3.8423511611989855E-5</c:v>
                </c:pt>
                <c:pt idx="2751">
                  <c:v>-3.8492463102968513E-5</c:v>
                </c:pt>
                <c:pt idx="2752">
                  <c:v>-3.8543300586009466E-5</c:v>
                </c:pt>
                <c:pt idx="2753">
                  <c:v>-3.8593596929013124E-5</c:v>
                </c:pt>
                <c:pt idx="2754">
                  <c:v>-3.8643352136278133E-5</c:v>
                </c:pt>
                <c:pt idx="2755">
                  <c:v>-3.8679959986003681E-5</c:v>
                </c:pt>
                <c:pt idx="2756">
                  <c:v>-3.872874664290378E-5</c:v>
                </c:pt>
                <c:pt idx="2757">
                  <c:v>-3.877699220826078E-5</c:v>
                </c:pt>
                <c:pt idx="2758">
                  <c:v>-3.8824696686879864E-5</c:v>
                </c:pt>
                <c:pt idx="2759">
                  <c:v>-3.8871860082691917E-5</c:v>
                </c:pt>
                <c:pt idx="2760">
                  <c:v>-3.8930519818599144E-5</c:v>
                </c:pt>
                <c:pt idx="2761">
                  <c:v>-3.8976487217519395E-5</c:v>
                </c:pt>
                <c:pt idx="2762">
                  <c:v>-3.9021913519380128E-5</c:v>
                </c:pt>
                <c:pt idx="2763">
                  <c:v>-3.9066798730627572E-5</c:v>
                </c:pt>
                <c:pt idx="2764">
                  <c:v>-3.9099560998298935E-5</c:v>
                </c:pt>
                <c:pt idx="2765">
                  <c:v>-3.9143478000358209E-5</c:v>
                </c:pt>
                <c:pt idx="2766">
                  <c:v>-3.9186853951931819E-5</c:v>
                </c:pt>
                <c:pt idx="2767">
                  <c:v>-3.9229688857824949E-5</c:v>
                </c:pt>
                <c:pt idx="2768">
                  <c:v>-3.9283108566906533E-5</c:v>
                </c:pt>
                <c:pt idx="2769">
                  <c:v>-3.9324747322573919E-5</c:v>
                </c:pt>
                <c:pt idx="2770">
                  <c:v>-3.9365845016854639E-5</c:v>
                </c:pt>
                <c:pt idx="2771">
                  <c:v>-3.9406401654902556E-5</c:v>
                </c:pt>
                <c:pt idx="2772">
                  <c:v>-3.9446417241016316E-5</c:v>
                </c:pt>
                <c:pt idx="2773">
                  <c:v>-3.9485891779062615E-5</c:v>
                </c:pt>
                <c:pt idx="2774">
                  <c:v>-3.9524825272911623E-5</c:v>
                </c:pt>
                <c:pt idx="2775">
                  <c:v>-3.9563217727288727E-5</c:v>
                </c:pt>
                <c:pt idx="2776">
                  <c:v>-3.9601069145632148E-5</c:v>
                </c:pt>
                <c:pt idx="2777">
                  <c:v>-3.9621531270050622E-5</c:v>
                </c:pt>
                <c:pt idx="2778">
                  <c:v>-3.9658491157135503E-5</c:v>
                </c:pt>
                <c:pt idx="2779">
                  <c:v>-3.96949100661282E-5</c:v>
                </c:pt>
                <c:pt idx="2780">
                  <c:v>-3.973078800056408E-5</c:v>
                </c:pt>
                <c:pt idx="2781">
                  <c:v>-3.9769349325350159E-5</c:v>
                </c:pt>
                <c:pt idx="2782">
                  <c:v>-3.9804107181724488E-5</c:v>
                </c:pt>
                <c:pt idx="2783">
                  <c:v>-3.9838324063798738E-5</c:v>
                </c:pt>
                <c:pt idx="2784">
                  <c:v>-3.9871999978603745E-5</c:v>
                </c:pt>
                <c:pt idx="2785">
                  <c:v>-3.9905134925256533E-5</c:v>
                </c:pt>
                <c:pt idx="2786">
                  <c:v>-3.9934695337546372E-5</c:v>
                </c:pt>
                <c:pt idx="2787">
                  <c:v>-3.9966786548118957E-5</c:v>
                </c:pt>
                <c:pt idx="2788">
                  <c:v>-3.999833681239684E-5</c:v>
                </c:pt>
                <c:pt idx="2789">
                  <c:v>-4.0029346132591792E-5</c:v>
                </c:pt>
                <c:pt idx="2790">
                  <c:v>-4.0062695293087425E-5</c:v>
                </c:pt>
                <c:pt idx="2791">
                  <c:v>-4.0092584516052132E-5</c:v>
                </c:pt>
                <c:pt idx="2792">
                  <c:v>-4.012193279590362E-5</c:v>
                </c:pt>
                <c:pt idx="2793">
                  <c:v>-4.0150740136152968E-5</c:v>
                </c:pt>
                <c:pt idx="2794">
                  <c:v>-4.0179006539436957E-5</c:v>
                </c:pt>
                <c:pt idx="2795">
                  <c:v>-4.0204042420083352E-5</c:v>
                </c:pt>
                <c:pt idx="2796">
                  <c:v>-4.0231265224868057E-5</c:v>
                </c:pt>
                <c:pt idx="2797">
                  <c:v>-4.025794710985596E-5</c:v>
                </c:pt>
                <c:pt idx="2798">
                  <c:v>-4.0284088079024782E-5</c:v>
                </c:pt>
                <c:pt idx="2799">
                  <c:v>-4.0309688135464067E-5</c:v>
                </c:pt>
                <c:pt idx="2800">
                  <c:v>-4.0334747280939762E-5</c:v>
                </c:pt>
                <c:pt idx="2801">
                  <c:v>-4.0359265518546614E-5</c:v>
                </c:pt>
                <c:pt idx="2802">
                  <c:v>-4.038324285181652E-5</c:v>
                </c:pt>
                <c:pt idx="2803">
                  <c:v>-4.0418559170554008E-5</c:v>
                </c:pt>
                <c:pt idx="2804">
                  <c:v>-4.0441263011080364E-5</c:v>
                </c:pt>
                <c:pt idx="2805">
                  <c:v>-4.0463425909263717E-5</c:v>
                </c:pt>
                <c:pt idx="2806">
                  <c:v>-4.0485047869400978E-5</c:v>
                </c:pt>
                <c:pt idx="2807">
                  <c:v>-4.0499472055758462E-5</c:v>
                </c:pt>
                <c:pt idx="2808">
                  <c:v>-4.0520127268817499E-5</c:v>
                </c:pt>
                <c:pt idx="2809">
                  <c:v>-4.0540241577725206E-5</c:v>
                </c:pt>
                <c:pt idx="2810">
                  <c:v>-4.0559814981607281E-5</c:v>
                </c:pt>
                <c:pt idx="2811">
                  <c:v>-4.0578847487014041E-5</c:v>
                </c:pt>
                <c:pt idx="2812">
                  <c:v>-4.0603420054142678E-5</c:v>
                </c:pt>
                <c:pt idx="2813">
                  <c:v>-4.0621255510265089E-5</c:v>
                </c:pt>
                <c:pt idx="2814">
                  <c:v>-4.0638550046392941E-5</c:v>
                </c:pt>
                <c:pt idx="2815">
                  <c:v>-4.0655303664668616E-5</c:v>
                </c:pt>
                <c:pt idx="2816">
                  <c:v>-4.0665896575389077E-5</c:v>
                </c:pt>
                <c:pt idx="2817">
                  <c:v>-4.0681683720093439E-5</c:v>
                </c:pt>
                <c:pt idx="2818">
                  <c:v>-4.0696929978994642E-5</c:v>
                </c:pt>
                <c:pt idx="2819">
                  <c:v>-4.0711635354273232E-5</c:v>
                </c:pt>
                <c:pt idx="2820">
                  <c:v>-4.0725799845929209E-5</c:v>
                </c:pt>
                <c:pt idx="2821">
                  <c:v>-4.0744466201808605E-5</c:v>
                </c:pt>
                <c:pt idx="2822">
                  <c:v>-4.0757433447148605E-5</c:v>
                </c:pt>
                <c:pt idx="2823">
                  <c:v>-4.0769859788824733E-5</c:v>
                </c:pt>
                <c:pt idx="2824">
                  <c:v>-4.0781745229414787E-5</c:v>
                </c:pt>
                <c:pt idx="2825">
                  <c:v>-4.0793089769345509E-5</c:v>
                </c:pt>
                <c:pt idx="2826">
                  <c:v>-4.0803893411628378E-5</c:v>
                </c:pt>
                <c:pt idx="2827">
                  <c:v>-4.0814156156259926E-5</c:v>
                </c:pt>
                <c:pt idx="2828">
                  <c:v>-4.0823878006251632E-5</c:v>
                </c:pt>
                <c:pt idx="2829">
                  <c:v>-4.0826177150555393E-5</c:v>
                </c:pt>
                <c:pt idx="2830">
                  <c:v>-4.083501002973694E-5</c:v>
                </c:pt>
                <c:pt idx="2831">
                  <c:v>-4.0843302060224532E-5</c:v>
                </c:pt>
                <c:pt idx="2832">
                  <c:v>-4.0851053243345231E-5</c:v>
                </c:pt>
                <c:pt idx="2833">
                  <c:v>-4.0858263580424367E-5</c:v>
                </c:pt>
                <c:pt idx="2834">
                  <c:v>-4.086612385325282E-5</c:v>
                </c:pt>
                <c:pt idx="2835">
                  <c:v>-4.0872213897324289E-5</c:v>
                </c:pt>
                <c:pt idx="2836">
                  <c:v>-4.08777630900789E-5</c:v>
                </c:pt>
                <c:pt idx="2837">
                  <c:v>-4.088277143282984E-5</c:v>
                </c:pt>
                <c:pt idx="2838">
                  <c:v>-4.0886202611402009E-5</c:v>
                </c:pt>
                <c:pt idx="2839">
                  <c:v>-4.0890167894311324E-5</c:v>
                </c:pt>
                <c:pt idx="2840">
                  <c:v>-4.0893592337359896E-5</c:v>
                </c:pt>
                <c:pt idx="2841">
                  <c:v>-4.0896475941874788E-5</c:v>
                </c:pt>
                <c:pt idx="2842">
                  <c:v>-4.0899700419394849E-5</c:v>
                </c:pt>
                <c:pt idx="2843">
                  <c:v>-4.0901463676627781E-5</c:v>
                </c:pt>
                <c:pt idx="2844">
                  <c:v>-4.0902686090006635E-5</c:v>
                </c:pt>
                <c:pt idx="2845">
                  <c:v>-4.0903367659092527E-5</c:v>
                </c:pt>
                <c:pt idx="2846">
                  <c:v>-4.0903508384327811E-5</c:v>
                </c:pt>
                <c:pt idx="2847">
                  <c:v>-4.090242000258891E-5</c:v>
                </c:pt>
                <c:pt idx="2848">
                  <c:v>-4.0901517756796943E-5</c:v>
                </c:pt>
                <c:pt idx="2849">
                  <c:v>-4.0900074676887901E-5</c:v>
                </c:pt>
                <c:pt idx="2850">
                  <c:v>-4.0898090764183645E-5</c:v>
                </c:pt>
                <c:pt idx="2851">
                  <c:v>-4.0895566018689378E-5</c:v>
                </c:pt>
                <c:pt idx="2852">
                  <c:v>-4.0892500439516921E-5</c:v>
                </c:pt>
                <c:pt idx="2853">
                  <c:v>-4.0888894028878048E-5</c:v>
                </c:pt>
                <c:pt idx="2854">
                  <c:v>-4.088474678500334E-5</c:v>
                </c:pt>
                <c:pt idx="2855">
                  <c:v>-4.0881913366425451E-5</c:v>
                </c:pt>
                <c:pt idx="2856">
                  <c:v>-4.0876490528331949E-5</c:v>
                </c:pt>
                <c:pt idx="2857">
                  <c:v>-4.0870526814508826E-5</c:v>
                </c:pt>
                <c:pt idx="2858">
                  <c:v>-4.0864022226241511E-5</c:v>
                </c:pt>
                <c:pt idx="2859">
                  <c:v>-4.0856340628921475E-5</c:v>
                </c:pt>
                <c:pt idx="2860">
                  <c:v>-4.0848870755458636E-5</c:v>
                </c:pt>
                <c:pt idx="2861">
                  <c:v>-4.0840860032006002E-5</c:v>
                </c:pt>
                <c:pt idx="2862">
                  <c:v>-4.0832308458570513E-5</c:v>
                </c:pt>
                <c:pt idx="2863">
                  <c:v>-4.082321603514176E-5</c:v>
                </c:pt>
                <c:pt idx="2864">
                  <c:v>-4.0813636311878843E-5</c:v>
                </c:pt>
                <c:pt idx="2865">
                  <c:v>-4.080334559263335E-5</c:v>
                </c:pt>
                <c:pt idx="2866">
                  <c:v>-4.0792513996797813E-5</c:v>
                </c:pt>
                <c:pt idx="2867">
                  <c:v>-4.078114152351181E-5</c:v>
                </c:pt>
                <c:pt idx="2868">
                  <c:v>-4.0769641153782371E-5</c:v>
                </c:pt>
                <c:pt idx="2869">
                  <c:v>-4.0757303621255514E-5</c:v>
                </c:pt>
                <c:pt idx="2870">
                  <c:v>-4.0744425235684015E-5</c:v>
                </c:pt>
                <c:pt idx="2871">
                  <c:v>-4.0731005995319272E-5</c:v>
                </c:pt>
                <c:pt idx="2872">
                  <c:v>-4.0717045901474472E-5</c:v>
                </c:pt>
                <c:pt idx="2873">
                  <c:v>-4.0701548221241599E-5</c:v>
                </c:pt>
                <c:pt idx="2874">
                  <c:v>-4.0686389587322319E-5</c:v>
                </c:pt>
                <c:pt idx="2875">
                  <c:v>-4.0670690070796975E-5</c:v>
                </c:pt>
                <c:pt idx="2876">
                  <c:v>-4.0654449669514509E-5</c:v>
                </c:pt>
                <c:pt idx="2877">
                  <c:v>-4.0637668383476655E-5</c:v>
                </c:pt>
                <c:pt idx="2878">
                  <c:v>-4.0620346210964303E-5</c:v>
                </c:pt>
                <c:pt idx="2879">
                  <c:v>-4.0602483152404195E-5</c:v>
                </c:pt>
                <c:pt idx="2880">
                  <c:v>-4.0584079205222001E-5</c:v>
                </c:pt>
                <c:pt idx="2881">
                  <c:v>-4.0568335917550227E-5</c:v>
                </c:pt>
                <c:pt idx="2882">
                  <c:v>-4.0549045245950183E-5</c:v>
                </c:pt>
                <c:pt idx="2883">
                  <c:v>-4.0529213726539157E-5</c:v>
                </c:pt>
                <c:pt idx="2884">
                  <c:v>-4.050884135755467E-5</c:v>
                </c:pt>
                <c:pt idx="2885">
                  <c:v>-4.0487928138112014E-5</c:v>
                </c:pt>
                <c:pt idx="2886">
                  <c:v>-4.0465646062541952E-5</c:v>
                </c:pt>
                <c:pt idx="2887">
                  <c:v>-4.044361208570095E-5</c:v>
                </c:pt>
                <c:pt idx="2888">
                  <c:v>-4.0421037244364397E-5</c:v>
                </c:pt>
                <c:pt idx="2889">
                  <c:v>-4.0397921538530557E-5</c:v>
                </c:pt>
                <c:pt idx="2890">
                  <c:v>-4.0375249232789401E-5</c:v>
                </c:pt>
                <c:pt idx="2891">
                  <c:v>-4.0351090880123841E-5</c:v>
                </c:pt>
                <c:pt idx="2892">
                  <c:v>-4.0326391665956862E-5</c:v>
                </c:pt>
                <c:pt idx="2893">
                  <c:v>-4.030115158896834E-5</c:v>
                </c:pt>
                <c:pt idx="2894">
                  <c:v>-4.0274229975606132E-5</c:v>
                </c:pt>
                <c:pt idx="2895">
                  <c:v>-4.0247869044584758E-5</c:v>
                </c:pt>
                <c:pt idx="2896">
                  <c:v>-4.0220967236770377E-5</c:v>
                </c:pt>
                <c:pt idx="2897">
                  <c:v>-4.0193524549526211E-5</c:v>
                </c:pt>
                <c:pt idx="2898">
                  <c:v>-4.016149917552593E-5</c:v>
                </c:pt>
                <c:pt idx="2899">
                  <c:v>-4.0134239428850707E-5</c:v>
                </c:pt>
                <c:pt idx="2900">
                  <c:v>-4.0105135993168464E-5</c:v>
                </c:pt>
                <c:pt idx="2901">
                  <c:v>-4.0075491679645442E-5</c:v>
                </c:pt>
                <c:pt idx="2902">
                  <c:v>-4.0045306485190363E-5</c:v>
                </c:pt>
                <c:pt idx="2903">
                  <c:v>-4.0014580407596659E-5</c:v>
                </c:pt>
                <c:pt idx="2904">
                  <c:v>-3.9983313446862595E-5</c:v>
                </c:pt>
                <c:pt idx="2905">
                  <c:v>-3.9951505598132681E-5</c:v>
                </c:pt>
                <c:pt idx="2906">
                  <c:v>-3.9919156860079852E-5</c:v>
                </c:pt>
                <c:pt idx="2907">
                  <c:v>-3.9879622398753672E-5</c:v>
                </c:pt>
                <c:pt idx="2908">
                  <c:v>-3.9846034898836924E-5</c:v>
                </c:pt>
                <c:pt idx="2909">
                  <c:v>-3.9811906466864083E-5</c:v>
                </c:pt>
                <c:pt idx="2910">
                  <c:v>-3.9777237099811527E-5</c:v>
                </c:pt>
                <c:pt idx="2911">
                  <c:v>-3.9747487141198606E-5</c:v>
                </c:pt>
                <c:pt idx="2912">
                  <c:v>-3.9706275546204373E-5</c:v>
                </c:pt>
                <c:pt idx="2913">
                  <c:v>-3.9652848132879295E-5</c:v>
                </c:pt>
                <c:pt idx="2914">
                  <c:v>-3.9633150218142468E-5</c:v>
                </c:pt>
                <c:pt idx="2915">
                  <c:v>-3.9595776131181801E-5</c:v>
                </c:pt>
                <c:pt idx="2916">
                  <c:v>-3.955786109272226E-5</c:v>
                </c:pt>
                <c:pt idx="2917">
                  <c:v>-3.951940509800897E-5</c:v>
                </c:pt>
                <c:pt idx="2918">
                  <c:v>-3.9480408146179771E-5</c:v>
                </c:pt>
                <c:pt idx="2919">
                  <c:v>-3.9440870233343681E-5</c:v>
                </c:pt>
                <c:pt idx="2920">
                  <c:v>-3.9400791355613182E-5</c:v>
                </c:pt>
                <c:pt idx="2921">
                  <c:v>-3.9360171510828545E-5</c:v>
                </c:pt>
                <c:pt idx="2922">
                  <c:v>-3.9319010695532466E-5</c:v>
                </c:pt>
                <c:pt idx="2923">
                  <c:v>-3.9277308907131533E-5</c:v>
                </c:pt>
                <c:pt idx="2924">
                  <c:v>-3.9235066141306285E-5</c:v>
                </c:pt>
                <c:pt idx="2925">
                  <c:v>-3.9192282395029629E-5</c:v>
                </c:pt>
                <c:pt idx="2926">
                  <c:v>-3.9148957665279677E-5</c:v>
                </c:pt>
                <c:pt idx="2927">
                  <c:v>-3.9105091948599124E-5</c:v>
                </c:pt>
                <c:pt idx="2928">
                  <c:v>-3.9060685241530668E-5</c:v>
                </c:pt>
                <c:pt idx="2929">
                  <c:v>-3.9015737540185058E-5</c:v>
                </c:pt>
                <c:pt idx="2930">
                  <c:v>-3.8970248841540406E-5</c:v>
                </c:pt>
                <c:pt idx="2931">
                  <c:v>-3.8924219141272046E-5</c:v>
                </c:pt>
                <c:pt idx="2932">
                  <c:v>-3.8877648436790035E-5</c:v>
                </c:pt>
                <c:pt idx="2933">
                  <c:v>-3.8838596079884477E-5</c:v>
                </c:pt>
                <c:pt idx="2934">
                  <c:v>-3.8791061818085198E-5</c:v>
                </c:pt>
                <c:pt idx="2935">
                  <c:v>-3.8742986569247767E-5</c:v>
                </c:pt>
                <c:pt idx="2936">
                  <c:v>-3.8694370330301722E-5</c:v>
                </c:pt>
                <c:pt idx="2937">
                  <c:v>-3.8636679709439653E-5</c:v>
                </c:pt>
                <c:pt idx="2938">
                  <c:v>-3.8583971319885654E-5</c:v>
                </c:pt>
                <c:pt idx="2939">
                  <c:v>-3.8536505050385667E-5</c:v>
                </c:pt>
                <c:pt idx="2940">
                  <c:v>-3.8485606170032133E-5</c:v>
                </c:pt>
                <c:pt idx="2941">
                  <c:v>-3.8434166249167595E-5</c:v>
                </c:pt>
                <c:pt idx="2942">
                  <c:v>-3.8391311866703068E-5</c:v>
                </c:pt>
                <c:pt idx="2943">
                  <c:v>-3.8338908581035669E-5</c:v>
                </c:pt>
                <c:pt idx="2944">
                  <c:v>-3.8285964272317258E-5</c:v>
                </c:pt>
                <c:pt idx="2945">
                  <c:v>-3.8232478937475639E-5</c:v>
                </c:pt>
                <c:pt idx="2946">
                  <c:v>-3.8178452569918864E-5</c:v>
                </c:pt>
                <c:pt idx="2947">
                  <c:v>-3.8114164651624483E-5</c:v>
                </c:pt>
                <c:pt idx="2948">
                  <c:v>-3.8058937331827275E-5</c:v>
                </c:pt>
                <c:pt idx="2949">
                  <c:v>-3.8003168939112694E-5</c:v>
                </c:pt>
                <c:pt idx="2950">
                  <c:v>-3.7932689417673193E-5</c:v>
                </c:pt>
                <c:pt idx="2951">
                  <c:v>-3.7875725947249944E-5</c:v>
                </c:pt>
                <c:pt idx="2952">
                  <c:v>-3.7818221417318734E-5</c:v>
                </c:pt>
                <c:pt idx="2953">
                  <c:v>-3.7760175822614678E-5</c:v>
                </c:pt>
                <c:pt idx="2954">
                  <c:v>-3.770158915918434E-5</c:v>
                </c:pt>
                <c:pt idx="2955">
                  <c:v>-3.7642461422630197E-5</c:v>
                </c:pt>
                <c:pt idx="2956">
                  <c:v>-3.7582792606807858E-5</c:v>
                </c:pt>
                <c:pt idx="2957">
                  <c:v>-3.7522582707323268E-5</c:v>
                </c:pt>
                <c:pt idx="2958">
                  <c:v>-3.7461831720663613E-5</c:v>
                </c:pt>
                <c:pt idx="2959">
                  <c:v>-3.7393076701551509E-5</c:v>
                </c:pt>
                <c:pt idx="2960">
                  <c:v>-3.733116401961542E-5</c:v>
                </c:pt>
                <c:pt idx="2961">
                  <c:v>-3.7268710214009154E-5</c:v>
                </c:pt>
                <c:pt idx="2962">
                  <c:v>-3.7205715279089654E-5</c:v>
                </c:pt>
                <c:pt idx="2963">
                  <c:v>-3.7146071662542274E-5</c:v>
                </c:pt>
                <c:pt idx="2964">
                  <c:v>-3.7063638452558556E-5</c:v>
                </c:pt>
                <c:pt idx="2965">
                  <c:v>-3.7017455700071727E-5</c:v>
                </c:pt>
                <c:pt idx="2966">
                  <c:v>-3.6952336012068682E-5</c:v>
                </c:pt>
                <c:pt idx="2967">
                  <c:v>-3.6886675179233566E-5</c:v>
                </c:pt>
                <c:pt idx="2968">
                  <c:v>-3.6806874374004095E-5</c:v>
                </c:pt>
                <c:pt idx="2969">
                  <c:v>-3.6740014079746433E-5</c:v>
                </c:pt>
                <c:pt idx="2970">
                  <c:v>-3.6672612611860292E-5</c:v>
                </c:pt>
                <c:pt idx="2971">
                  <c:v>-3.6604669966437339E-5</c:v>
                </c:pt>
                <c:pt idx="2972">
                  <c:v>-3.6540442816234905E-5</c:v>
                </c:pt>
                <c:pt idx="2973">
                  <c:v>-3.64714576891155E-5</c:v>
                </c:pt>
                <c:pt idx="2974">
                  <c:v>-3.6401931377412836E-5</c:v>
                </c:pt>
                <c:pt idx="2975">
                  <c:v>-3.633186387675888E-5</c:v>
                </c:pt>
                <c:pt idx="2976">
                  <c:v>-3.6252418709780895E-5</c:v>
                </c:pt>
                <c:pt idx="2977">
                  <c:v>-3.6185649037612927E-5</c:v>
                </c:pt>
                <c:pt idx="2978">
                  <c:v>-3.6113917985211227E-5</c:v>
                </c:pt>
                <c:pt idx="2979">
                  <c:v>-3.6041645710090109E-5</c:v>
                </c:pt>
                <c:pt idx="2980">
                  <c:v>-3.5968832203995757E-5</c:v>
                </c:pt>
                <c:pt idx="2981">
                  <c:v>-3.5895477461715328E-5</c:v>
                </c:pt>
                <c:pt idx="2982">
                  <c:v>-3.5821581477166881E-5</c:v>
                </c:pt>
                <c:pt idx="2983">
                  <c:v>-3.5747144243833059E-5</c:v>
                </c:pt>
                <c:pt idx="2984">
                  <c:v>-3.5672165756067339E-5</c:v>
                </c:pt>
                <c:pt idx="2985">
                  <c:v>-3.5610962783677591E-5</c:v>
                </c:pt>
                <c:pt idx="2986">
                  <c:v>-3.5535021867360087E-5</c:v>
                </c:pt>
                <c:pt idx="2987">
                  <c:v>-3.5458540067902222E-5</c:v>
                </c:pt>
                <c:pt idx="2988">
                  <c:v>-3.5381529485239635E-5</c:v>
                </c:pt>
                <c:pt idx="2989">
                  <c:v>-3.5299099479456711E-5</c:v>
                </c:pt>
                <c:pt idx="2990">
                  <c:v>-3.5221081799667944E-5</c:v>
                </c:pt>
                <c:pt idx="2991">
                  <c:v>-3.5142619145710555E-5</c:v>
                </c:pt>
                <c:pt idx="2992">
                  <c:v>-3.5063738476242071E-5</c:v>
                </c:pt>
                <c:pt idx="2993">
                  <c:v>-3.4984466752112711E-5</c:v>
                </c:pt>
                <c:pt idx="2994">
                  <c:v>-3.4909861823407412E-5</c:v>
                </c:pt>
                <c:pt idx="2995">
                  <c:v>-3.4829902858432224E-5</c:v>
                </c:pt>
                <c:pt idx="2996">
                  <c:v>-3.4749631129277897E-5</c:v>
                </c:pt>
                <c:pt idx="2997">
                  <c:v>-3.4669073746636594E-5</c:v>
                </c:pt>
                <c:pt idx="2998">
                  <c:v>-3.4583185903562866E-5</c:v>
                </c:pt>
                <c:pt idx="2999">
                  <c:v>-3.4502134017920516E-5</c:v>
                </c:pt>
                <c:pt idx="3000">
                  <c:v>-3.4420879803135143E-5</c:v>
                </c:pt>
                <c:pt idx="3001">
                  <c:v>-3.4339450225330526E-5</c:v>
                </c:pt>
                <c:pt idx="3002">
                  <c:v>-3.4251286068591458E-5</c:v>
                </c:pt>
                <c:pt idx="3003">
                  <c:v>-3.4169568728955116E-5</c:v>
                </c:pt>
                <c:pt idx="3004">
                  <c:v>-3.4087759388659947E-5</c:v>
                </c:pt>
                <c:pt idx="3005">
                  <c:v>-3.4005885159274149E-5</c:v>
                </c:pt>
                <c:pt idx="3006">
                  <c:v>-3.3923973155464138E-5</c:v>
                </c:pt>
                <c:pt idx="3007">
                  <c:v>-3.384205048968629E-5</c:v>
                </c:pt>
                <c:pt idx="3008">
                  <c:v>-3.376014427792888E-5</c:v>
                </c:pt>
                <c:pt idx="3009">
                  <c:v>-3.3678281634856588E-5</c:v>
                </c:pt>
                <c:pt idx="3010">
                  <c:v>-3.3596489675130625E-5</c:v>
                </c:pt>
                <c:pt idx="3011">
                  <c:v>-3.3499749635594253E-5</c:v>
                </c:pt>
                <c:pt idx="3012">
                  <c:v>-3.3418209943205518E-5</c:v>
                </c:pt>
                <c:pt idx="3013">
                  <c:v>-3.3336820794305916E-5</c:v>
                </c:pt>
                <c:pt idx="3014">
                  <c:v>-3.3255591326806361E-5</c:v>
                </c:pt>
                <c:pt idx="3015">
                  <c:v>-3.3167926730382283E-5</c:v>
                </c:pt>
                <c:pt idx="3016">
                  <c:v>-3.30870297590765E-5</c:v>
                </c:pt>
                <c:pt idx="3017">
                  <c:v>-3.300629257819987E-5</c:v>
                </c:pt>
                <c:pt idx="3018">
                  <c:v>-3.2925715189504462E-5</c:v>
                </c:pt>
                <c:pt idx="3019">
                  <c:v>-3.2845297594737144E-5</c:v>
                </c:pt>
                <c:pt idx="3020">
                  <c:v>-3.2750270869005838E-5</c:v>
                </c:pt>
                <c:pt idx="3021">
                  <c:v>-3.2670202612893745E-5</c:v>
                </c:pt>
                <c:pt idx="3022">
                  <c:v>-3.2590294160996652E-5</c:v>
                </c:pt>
                <c:pt idx="3023">
                  <c:v>-3.2510545514169778E-5</c:v>
                </c:pt>
                <c:pt idx="3024">
                  <c:v>-3.2445606592254594E-5</c:v>
                </c:pt>
                <c:pt idx="3025">
                  <c:v>-3.2366147799049727E-5</c:v>
                </c:pt>
                <c:pt idx="3026">
                  <c:v>-3.2286848813310731E-5</c:v>
                </c:pt>
                <c:pt idx="3027">
                  <c:v>-3.2193149021855424E-5</c:v>
                </c:pt>
                <c:pt idx="3028">
                  <c:v>-3.2114199430903836E-5</c:v>
                </c:pt>
                <c:pt idx="3029">
                  <c:v>-3.2035409657918401E-5</c:v>
                </c:pt>
                <c:pt idx="3030">
                  <c:v>-3.1956779702038696E-5</c:v>
                </c:pt>
                <c:pt idx="3031">
                  <c:v>-3.1878309567133153E-5</c:v>
                </c:pt>
                <c:pt idx="3032">
                  <c:v>-3.181441093651205E-5</c:v>
                </c:pt>
                <c:pt idx="3033">
                  <c:v>-3.1721848765828634E-5</c:v>
                </c:pt>
                <c:pt idx="3034">
                  <c:v>-3.164385810200919E-5</c:v>
                </c:pt>
                <c:pt idx="3035">
                  <c:v>-3.1566027267329252E-5</c:v>
                </c:pt>
                <c:pt idx="3036">
                  <c:v>-3.1502648714354028E-5</c:v>
                </c:pt>
                <c:pt idx="3037">
                  <c:v>-3.1434620620969869E-5</c:v>
                </c:pt>
                <c:pt idx="3038">
                  <c:v>-3.1357219574515774E-5</c:v>
                </c:pt>
                <c:pt idx="3039">
                  <c:v>-3.1279978353802862E-5</c:v>
                </c:pt>
                <c:pt idx="3040">
                  <c:v>-3.1202896961483526E-5</c:v>
                </c:pt>
                <c:pt idx="3041">
                  <c:v>-3.1121258274161012E-5</c:v>
                </c:pt>
                <c:pt idx="3042">
                  <c:v>-3.1044506492527643E-5</c:v>
                </c:pt>
                <c:pt idx="3043">
                  <c:v>-3.0967914545237951E-5</c:v>
                </c:pt>
                <c:pt idx="3044">
                  <c:v>-3.0891482435804751E-5</c:v>
                </c:pt>
                <c:pt idx="3045">
                  <c:v>-3.0815210164229778E-5</c:v>
                </c:pt>
                <c:pt idx="3046">
                  <c:v>-3.0743765106738125E-5</c:v>
                </c:pt>
                <c:pt idx="3047">
                  <c:v>-3.0667802563080077E-5</c:v>
                </c:pt>
                <c:pt idx="3048">
                  <c:v>-3.0591999861948396E-5</c:v>
                </c:pt>
                <c:pt idx="3049">
                  <c:v>-3.0516357005549652E-5</c:v>
                </c:pt>
                <c:pt idx="3050">
                  <c:v>-3.0436246454147026E-5</c:v>
                </c:pt>
                <c:pt idx="3051">
                  <c:v>-3.0360933253195319E-5</c:v>
                </c:pt>
                <c:pt idx="3052">
                  <c:v>-3.0285779902839913E-5</c:v>
                </c:pt>
                <c:pt idx="3053">
                  <c:v>-3.0210786405275233E-5</c:v>
                </c:pt>
                <c:pt idx="3054">
                  <c:v>-3.0140540441822919E-5</c:v>
                </c:pt>
                <c:pt idx="3055">
                  <c:v>-3.006585668562621E-5</c:v>
                </c:pt>
                <c:pt idx="3056">
                  <c:v>-2.9991332784765068E-5</c:v>
                </c:pt>
                <c:pt idx="3057">
                  <c:v>-2.9916968741444325E-5</c:v>
                </c:pt>
                <c:pt idx="3058">
                  <c:v>-2.9842764558314638E-5</c:v>
                </c:pt>
                <c:pt idx="3059">
                  <c:v>-2.9768720236701338E-5</c:v>
                </c:pt>
                <c:pt idx="3060">
                  <c:v>-2.9694835777487397E-5</c:v>
                </c:pt>
                <c:pt idx="3061">
                  <c:v>-2.9621111181998144E-5</c:v>
                </c:pt>
                <c:pt idx="3062">
                  <c:v>-2.9547546452882503E-5</c:v>
                </c:pt>
                <c:pt idx="3063">
                  <c:v>-2.94516611571774E-5</c:v>
                </c:pt>
                <c:pt idx="3064">
                  <c:v>-2.9378466095981298E-5</c:v>
                </c:pt>
                <c:pt idx="3065">
                  <c:v>-2.9305430915926509E-5</c:v>
                </c:pt>
                <c:pt idx="3066">
                  <c:v>-2.9232555617443243E-5</c:v>
                </c:pt>
                <c:pt idx="3067">
                  <c:v>-2.9173205889928763E-5</c:v>
                </c:pt>
                <c:pt idx="3068">
                  <c:v>-2.9100620378991887E-5</c:v>
                </c:pt>
                <c:pt idx="3069">
                  <c:v>-2.902819474978266E-5</c:v>
                </c:pt>
                <c:pt idx="3070">
                  <c:v>-2.8955929003609063E-5</c:v>
                </c:pt>
                <c:pt idx="3071">
                  <c:v>-2.8883823142653378E-5</c:v>
                </c:pt>
                <c:pt idx="3072">
                  <c:v>-2.8798661447818411E-5</c:v>
                </c:pt>
                <c:pt idx="3073">
                  <c:v>-2.8726905371038308E-5</c:v>
                </c:pt>
                <c:pt idx="3074">
                  <c:v>-2.8655309190011094E-5</c:v>
                </c:pt>
                <c:pt idx="3075">
                  <c:v>-2.858387290688609E-5</c:v>
                </c:pt>
                <c:pt idx="3076">
                  <c:v>-2.8525692165539893E-5</c:v>
                </c:pt>
                <c:pt idx="3077">
                  <c:v>-2.8454545647793247E-5</c:v>
                </c:pt>
                <c:pt idx="3078">
                  <c:v>-2.8383559025310298E-5</c:v>
                </c:pt>
                <c:pt idx="3079">
                  <c:v>-2.8312732302025398E-5</c:v>
                </c:pt>
                <c:pt idx="3080">
                  <c:v>-2.8229090004903978E-5</c:v>
                </c:pt>
                <c:pt idx="3081">
                  <c:v>-2.8158613139700819E-5</c:v>
                </c:pt>
                <c:pt idx="3082">
                  <c:v>-2.808829618357149E-5</c:v>
                </c:pt>
                <c:pt idx="3083">
                  <c:v>-2.8018139136517725E-5</c:v>
                </c:pt>
                <c:pt idx="3084">
                  <c:v>-2.7948142002407958E-5</c:v>
                </c:pt>
                <c:pt idx="3085">
                  <c:v>-2.7878304782100877E-5</c:v>
                </c:pt>
                <c:pt idx="3086">
                  <c:v>-2.7808627476455169E-5</c:v>
                </c:pt>
                <c:pt idx="3087">
                  <c:v>-2.7739110088478847E-5</c:v>
                </c:pt>
                <c:pt idx="3088">
                  <c:v>-2.7669752617745166E-5</c:v>
                </c:pt>
                <c:pt idx="3089">
                  <c:v>-2.7621734163135042E-5</c:v>
                </c:pt>
                <c:pt idx="3090">
                  <c:v>-2.7552646349212132E-5</c:v>
                </c:pt>
                <c:pt idx="3091">
                  <c:v>-2.7483718447152486E-5</c:v>
                </c:pt>
                <c:pt idx="3092">
                  <c:v>-2.7414950460488002E-5</c:v>
                </c:pt>
                <c:pt idx="3093">
                  <c:v>-2.7342144914331915E-5</c:v>
                </c:pt>
                <c:pt idx="3094">
                  <c:v>-2.7273706805963985E-5</c:v>
                </c:pt>
                <c:pt idx="3095">
                  <c:v>-2.7205428619343774E-5</c:v>
                </c:pt>
                <c:pt idx="3096">
                  <c:v>-2.7137310355345584E-5</c:v>
                </c:pt>
                <c:pt idx="3097">
                  <c:v>-2.7069352015291273E-5</c:v>
                </c:pt>
                <c:pt idx="3098">
                  <c:v>-2.7005700829177762E-5</c:v>
                </c:pt>
                <c:pt idx="3099">
                  <c:v>-2.6938052287381678E-5</c:v>
                </c:pt>
                <c:pt idx="3100">
                  <c:v>-2.6870563672022271E-5</c:v>
                </c:pt>
                <c:pt idx="3101">
                  <c:v>-2.6803234985307844E-5</c:v>
                </c:pt>
                <c:pt idx="3102">
                  <c:v>-2.6731959237840525E-5</c:v>
                </c:pt>
                <c:pt idx="3103">
                  <c:v>-2.666496047657417E-5</c:v>
                </c:pt>
                <c:pt idx="3104">
                  <c:v>-2.6598121650673115E-5</c:v>
                </c:pt>
                <c:pt idx="3105">
                  <c:v>-2.6531442761889429E-5</c:v>
                </c:pt>
                <c:pt idx="3106">
                  <c:v>-2.6464923810661997E-5</c:v>
                </c:pt>
                <c:pt idx="3107">
                  <c:v>-2.6402621446059565E-5</c:v>
                </c:pt>
                <c:pt idx="3108">
                  <c:v>-2.6336412300931311E-5</c:v>
                </c:pt>
                <c:pt idx="3109">
                  <c:v>-2.6270363096372526E-5</c:v>
                </c:pt>
                <c:pt idx="3110">
                  <c:v>-2.6204473833266184E-5</c:v>
                </c:pt>
                <c:pt idx="3111">
                  <c:v>-2.6138744513820589E-5</c:v>
                </c:pt>
                <c:pt idx="3112">
                  <c:v>-2.6073175139803423E-5</c:v>
                </c:pt>
                <c:pt idx="3113">
                  <c:v>-2.6007765711209482E-5</c:v>
                </c:pt>
                <c:pt idx="3114">
                  <c:v>-2.5942516232462312E-5</c:v>
                </c:pt>
                <c:pt idx="3115">
                  <c:v>-2.5857555952328234E-5</c:v>
                </c:pt>
                <c:pt idx="3116">
                  <c:v>-2.5792676843359313E-5</c:v>
                </c:pt>
                <c:pt idx="3117">
                  <c:v>-2.5727957698479242E-5</c:v>
                </c:pt>
                <c:pt idx="3118">
                  <c:v>-2.5663398518971717E-5</c:v>
                </c:pt>
                <c:pt idx="3119">
                  <c:v>-2.5610797836134527E-5</c:v>
                </c:pt>
                <c:pt idx="3120">
                  <c:v>-2.5546528281209999E-5</c:v>
                </c:pt>
                <c:pt idx="3121">
                  <c:v>-2.5482418687949177E-5</c:v>
                </c:pt>
                <c:pt idx="3122">
                  <c:v>-2.541846905940344E-5</c:v>
                </c:pt>
                <c:pt idx="3123">
                  <c:v>-2.5354679396891178E-5</c:v>
                </c:pt>
                <c:pt idx="3124">
                  <c:v>-2.5279402797298567E-5</c:v>
                </c:pt>
                <c:pt idx="3125">
                  <c:v>-2.5215963417528353E-5</c:v>
                </c:pt>
                <c:pt idx="3126">
                  <c:v>-2.515268401473425E-5</c:v>
                </c:pt>
                <c:pt idx="3127">
                  <c:v>-2.508956458978015E-5</c:v>
                </c:pt>
                <c:pt idx="3128">
                  <c:v>-2.5038130623248125E-5</c:v>
                </c:pt>
                <c:pt idx="3129">
                  <c:v>-2.4975300786614363E-5</c:v>
                </c:pt>
                <c:pt idx="3130">
                  <c:v>-2.4912630925183823E-5</c:v>
                </c:pt>
                <c:pt idx="3131">
                  <c:v>-2.485012104201309E-5</c:v>
                </c:pt>
                <c:pt idx="3132">
                  <c:v>-2.4787771136665013E-5</c:v>
                </c:pt>
                <c:pt idx="3133">
                  <c:v>-2.4714207679923939E-5</c:v>
                </c:pt>
                <c:pt idx="3134">
                  <c:v>-2.4652208147965884E-5</c:v>
                </c:pt>
                <c:pt idx="3135">
                  <c:v>-2.4590368605874671E-5</c:v>
                </c:pt>
                <c:pt idx="3136">
                  <c:v>-2.4528689056665248E-5</c:v>
                </c:pt>
                <c:pt idx="3137">
                  <c:v>-2.4467169499903935E-5</c:v>
                </c:pt>
                <c:pt idx="3138">
                  <c:v>-2.4405809938171999E-5</c:v>
                </c:pt>
                <c:pt idx="3139">
                  <c:v>-2.4344610371897918E-5</c:v>
                </c:pt>
                <c:pt idx="3140">
                  <c:v>-2.4283570804087967E-5</c:v>
                </c:pt>
                <c:pt idx="3141">
                  <c:v>-2.423753313348688E-5</c:v>
                </c:pt>
                <c:pt idx="3142">
                  <c:v>-2.4176772939248081E-5</c:v>
                </c:pt>
                <c:pt idx="3143">
                  <c:v>-2.4116172736151145E-5</c:v>
                </c:pt>
                <c:pt idx="3144">
                  <c:v>-2.4055732526829382E-5</c:v>
                </c:pt>
                <c:pt idx="3145">
                  <c:v>-2.3995452312164031E-5</c:v>
                </c:pt>
                <c:pt idx="3146">
                  <c:v>-2.3931671038746744E-5</c:v>
                </c:pt>
                <c:pt idx="3147">
                  <c:v>-2.3871720985082362E-5</c:v>
                </c:pt>
                <c:pt idx="3148">
                  <c:v>-2.3797377326472899E-5</c:v>
                </c:pt>
                <c:pt idx="3149">
                  <c:v>-2.3752300883734742E-5</c:v>
                </c:pt>
                <c:pt idx="3150">
                  <c:v>-2.3696451203456675E-5</c:v>
                </c:pt>
                <c:pt idx="3151">
                  <c:v>-2.3637130985267735E-5</c:v>
                </c:pt>
                <c:pt idx="3152">
                  <c:v>-2.3577970770080961E-5</c:v>
                </c:pt>
                <c:pt idx="3153">
                  <c:v>-2.35189705614057E-5</c:v>
                </c:pt>
                <c:pt idx="3154">
                  <c:v>-2.3456550724072073E-5</c:v>
                </c:pt>
                <c:pt idx="3155">
                  <c:v>-2.3397880718388497E-5</c:v>
                </c:pt>
                <c:pt idx="3156">
                  <c:v>-2.3339370725471847E-5</c:v>
                </c:pt>
                <c:pt idx="3157">
                  <c:v>-2.3281020745761008E-5</c:v>
                </c:pt>
                <c:pt idx="3158">
                  <c:v>-2.322283078012681E-5</c:v>
                </c:pt>
                <c:pt idx="3159">
                  <c:v>-2.3168329497089829E-5</c:v>
                </c:pt>
                <c:pt idx="3160">
                  <c:v>-2.3110449363436883E-5</c:v>
                </c:pt>
                <c:pt idx="3161">
                  <c:v>-2.3052729246398479E-5</c:v>
                </c:pt>
                <c:pt idx="3162">
                  <c:v>-2.2995169146415237E-5</c:v>
                </c:pt>
                <c:pt idx="3163">
                  <c:v>-2.2937769065683317E-5</c:v>
                </c:pt>
                <c:pt idx="3164">
                  <c:v>-2.2880529005080488E-5</c:v>
                </c:pt>
                <c:pt idx="3165">
                  <c:v>-2.2823448965045637E-5</c:v>
                </c:pt>
                <c:pt idx="3166">
                  <c:v>-2.2766528948213807E-5</c:v>
                </c:pt>
                <c:pt idx="3167">
                  <c:v>-2.2695986643180011E-5</c:v>
                </c:pt>
                <c:pt idx="3168">
                  <c:v>-2.2639427569196707E-5</c:v>
                </c:pt>
                <c:pt idx="3169">
                  <c:v>-2.2583028532786875E-5</c:v>
                </c:pt>
                <c:pt idx="3170">
                  <c:v>-2.2526789535673095E-5</c:v>
                </c:pt>
                <c:pt idx="3171">
                  <c:v>-2.2480923181600679E-5</c:v>
                </c:pt>
                <c:pt idx="3172">
                  <c:v>-2.2424973561582101E-5</c:v>
                </c:pt>
                <c:pt idx="3173">
                  <c:v>-2.2369183975299786E-5</c:v>
                </c:pt>
                <c:pt idx="3174">
                  <c:v>-2.2313554425369697E-5</c:v>
                </c:pt>
                <c:pt idx="3175">
                  <c:v>-2.2258084913108489E-5</c:v>
                </c:pt>
                <c:pt idx="3176">
                  <c:v>-2.2188183138599146E-5</c:v>
                </c:pt>
                <c:pt idx="3177">
                  <c:v>-2.2133077062357065E-5</c:v>
                </c:pt>
                <c:pt idx="3178">
                  <c:v>-2.2078131033225964E-5</c:v>
                </c:pt>
                <c:pt idx="3179">
                  <c:v>-2.2023345050772164E-5</c:v>
                </c:pt>
                <c:pt idx="3180">
                  <c:v>-2.1968719118021021E-5</c:v>
                </c:pt>
                <c:pt idx="3181">
                  <c:v>-2.1914253235839898E-5</c:v>
                </c:pt>
                <c:pt idx="3182">
                  <c:v>-2.185994740422359E-5</c:v>
                </c:pt>
                <c:pt idx="3183">
                  <c:v>-2.1805801625335297E-5</c:v>
                </c:pt>
                <c:pt idx="3184">
                  <c:v>-2.1751815900904539E-5</c:v>
                </c:pt>
                <c:pt idx="3185">
                  <c:v>-2.1697990231361527E-5</c:v>
                </c:pt>
                <c:pt idx="3186">
                  <c:v>-2.1644324618435781E-5</c:v>
                </c:pt>
                <c:pt idx="3187">
                  <c:v>-2.1590819063421404E-5</c:v>
                </c:pt>
                <c:pt idx="3188">
                  <c:v>-2.1537473566321866E-5</c:v>
                </c:pt>
                <c:pt idx="3189">
                  <c:v>-2.148428813015732E-5</c:v>
                </c:pt>
                <c:pt idx="3190">
                  <c:v>-2.1431262755795127E-5</c:v>
                </c:pt>
                <c:pt idx="3191">
                  <c:v>-2.1378397443235289E-5</c:v>
                </c:pt>
                <c:pt idx="3192">
                  <c:v>-2.1325692195069482E-5</c:v>
                </c:pt>
                <c:pt idx="3193">
                  <c:v>-2.1285860403789242E-5</c:v>
                </c:pt>
                <c:pt idx="3194">
                  <c:v>-2.1233434106230839E-5</c:v>
                </c:pt>
                <c:pt idx="3195">
                  <c:v>-2.1181167863626102E-5</c:v>
                </c:pt>
                <c:pt idx="3196">
                  <c:v>-2.1129061677742714E-5</c:v>
                </c:pt>
                <c:pt idx="3197">
                  <c:v>-2.1073976987648693E-5</c:v>
                </c:pt>
                <c:pt idx="3198">
                  <c:v>-2.1022201227266502E-5</c:v>
                </c:pt>
                <c:pt idx="3199">
                  <c:v>-2.0958123172416451E-5</c:v>
                </c:pt>
                <c:pt idx="3200">
                  <c:v>-2.0919129897772545E-5</c:v>
                </c:pt>
                <c:pt idx="3201">
                  <c:v>-2.0867834331736446E-5</c:v>
                </c:pt>
                <c:pt idx="3202">
                  <c:v>-2.0819785836562535E-5</c:v>
                </c:pt>
                <c:pt idx="3203">
                  <c:v>-2.0768800085250658E-5</c:v>
                </c:pt>
                <c:pt idx="3204">
                  <c:v>-2.0717974400815201E-5</c:v>
                </c:pt>
                <c:pt idx="3205">
                  <c:v>-2.0667308783698518E-5</c:v>
                </c:pt>
                <c:pt idx="3206">
                  <c:v>-2.06137575321369E-5</c:v>
                </c:pt>
                <c:pt idx="3207">
                  <c:v>-2.0563422386855879E-5</c:v>
                </c:pt>
                <c:pt idx="3208">
                  <c:v>-2.0513247316162123E-5</c:v>
                </c:pt>
                <c:pt idx="3209">
                  <c:v>-2.0463232319623686E-5</c:v>
                </c:pt>
                <c:pt idx="3210">
                  <c:v>-2.0401062625163488E-5</c:v>
                </c:pt>
                <c:pt idx="3211">
                  <c:v>-2.0342433772194829E-5</c:v>
                </c:pt>
                <c:pt idx="3212">
                  <c:v>-2.0292967613992283E-5</c:v>
                </c:pt>
                <c:pt idx="3213">
                  <c:v>-2.0243661536967217E-5</c:v>
                </c:pt>
                <c:pt idx="3214">
                  <c:v>-2.0194515541124836E-5</c:v>
                </c:pt>
                <c:pt idx="3215">
                  <c:v>-2.014552962777659E-5</c:v>
                </c:pt>
                <c:pt idx="3216">
                  <c:v>-2.0096703796925949E-5</c:v>
                </c:pt>
                <c:pt idx="3217">
                  <c:v>-2.0048038052085729E-5</c:v>
                </c:pt>
                <c:pt idx="3218">
                  <c:v>-1.9999532392815308E-5</c:v>
                </c:pt>
                <c:pt idx="3219">
                  <c:v>-1.9945376256691114E-5</c:v>
                </c:pt>
                <c:pt idx="3220">
                  <c:v>-1.9897211517969429E-5</c:v>
                </c:pt>
                <c:pt idx="3221">
                  <c:v>-1.9849206874233624E-5</c:v>
                </c:pt>
                <c:pt idx="3222">
                  <c:v>-1.9801362327211483E-5</c:v>
                </c:pt>
                <c:pt idx="3223">
                  <c:v>-1.9756541174177633E-5</c:v>
                </c:pt>
                <c:pt idx="3224">
                  <c:v>-1.9709006437813523E-5</c:v>
                </c:pt>
                <c:pt idx="3225">
                  <c:v>-1.9648125593404314E-5</c:v>
                </c:pt>
                <c:pt idx="3226">
                  <c:v>-1.9614417256298353E-5</c:v>
                </c:pt>
                <c:pt idx="3227">
                  <c:v>-1.9567362812895894E-5</c:v>
                </c:pt>
                <c:pt idx="3228">
                  <c:v>-1.951765712831198E-5</c:v>
                </c:pt>
                <c:pt idx="3229">
                  <c:v>-1.9470933285692382E-5</c:v>
                </c:pt>
                <c:pt idx="3230">
                  <c:v>-1.9424369548043732E-5</c:v>
                </c:pt>
                <c:pt idx="3231">
                  <c:v>-1.9377965917541373E-5</c:v>
                </c:pt>
                <c:pt idx="3232">
                  <c:v>-1.9334492114872481E-5</c:v>
                </c:pt>
                <c:pt idx="3233">
                  <c:v>-1.9288398286663316E-5</c:v>
                </c:pt>
                <c:pt idx="3234">
                  <c:v>-1.9242464565574421E-5</c:v>
                </c:pt>
                <c:pt idx="3235">
                  <c:v>-1.9196690949857195E-5</c:v>
                </c:pt>
                <c:pt idx="3236">
                  <c:v>-1.9145622294897829E-5</c:v>
                </c:pt>
                <c:pt idx="3237">
                  <c:v>-1.9102906416712528E-5</c:v>
                </c:pt>
                <c:pt idx="3238">
                  <c:v>-1.905762355838142E-5</c:v>
                </c:pt>
                <c:pt idx="3239">
                  <c:v>-1.901250081414417E-5</c:v>
                </c:pt>
                <c:pt idx="3240">
                  <c:v>-1.8967538185738972E-5</c:v>
                </c:pt>
                <c:pt idx="3241">
                  <c:v>-1.8922735673171029E-5</c:v>
                </c:pt>
                <c:pt idx="3242">
                  <c:v>-1.8878093278607011E-5</c:v>
                </c:pt>
                <c:pt idx="3243">
                  <c:v>-1.8833611003353165E-5</c:v>
                </c:pt>
                <c:pt idx="3244">
                  <c:v>-1.8789288847406022E-5</c:v>
                </c:pt>
                <c:pt idx="3245">
                  <c:v>-1.8750396010791537E-5</c:v>
                </c:pt>
                <c:pt idx="3246">
                  <c:v>-1.8706373191556061E-5</c:v>
                </c:pt>
                <c:pt idx="3247">
                  <c:v>-1.866251048863489E-5</c:v>
                </c:pt>
                <c:pt idx="3248">
                  <c:v>-1.8618807903348147E-5</c:v>
                </c:pt>
                <c:pt idx="3249">
                  <c:v>-1.858564808257003E-5</c:v>
                </c:pt>
                <c:pt idx="3250">
                  <c:v>-1.853188308918903E-5</c:v>
                </c:pt>
                <c:pt idx="3251">
                  <c:v>-1.848866086251108E-5</c:v>
                </c:pt>
                <c:pt idx="3252">
                  <c:v>-1.8445598757420995E-5</c:v>
                </c:pt>
                <c:pt idx="3253">
                  <c:v>-1.8402696773917038E-5</c:v>
                </c:pt>
                <c:pt idx="3254">
                  <c:v>-1.835995491419537E-5</c:v>
                </c:pt>
                <c:pt idx="3255">
                  <c:v>-1.8317373179574381E-5</c:v>
                </c:pt>
                <c:pt idx="3256">
                  <c:v>-1.8274951568293327E-5</c:v>
                </c:pt>
                <c:pt idx="3257">
                  <c:v>-1.8232690085192085E-5</c:v>
                </c:pt>
                <c:pt idx="3258">
                  <c:v>-1.8190588728065823E-5</c:v>
                </c:pt>
                <c:pt idx="3259">
                  <c:v>-1.8148647499991941E-5</c:v>
                </c:pt>
                <c:pt idx="3260">
                  <c:v>-1.8106866401411056E-5</c:v>
                </c:pt>
                <c:pt idx="3261">
                  <c:v>-1.8065245431004781E-5</c:v>
                </c:pt>
                <c:pt idx="3262">
                  <c:v>-1.8020331113718577E-5</c:v>
                </c:pt>
                <c:pt idx="3263">
                  <c:v>-1.7979042776550963E-5</c:v>
                </c:pt>
                <c:pt idx="3264">
                  <c:v>-1.7937914569852997E-5</c:v>
                </c:pt>
                <c:pt idx="3265">
                  <c:v>-1.7896946494070504E-5</c:v>
                </c:pt>
                <c:pt idx="3266">
                  <c:v>-1.7856138549203482E-5</c:v>
                </c:pt>
                <c:pt idx="3267">
                  <c:v>-1.7815490737456766E-5</c:v>
                </c:pt>
                <c:pt idx="3268">
                  <c:v>-1.7775003059274444E-5</c:v>
                </c:pt>
                <c:pt idx="3269">
                  <c:v>-1.7734675515095402E-5</c:v>
                </c:pt>
                <c:pt idx="3270">
                  <c:v>-1.7694508106690793E-5</c:v>
                </c:pt>
                <c:pt idx="3271">
                  <c:v>-1.764741851607507E-5</c:v>
                </c:pt>
                <c:pt idx="3272">
                  <c:v>-1.760760299041389E-5</c:v>
                </c:pt>
                <c:pt idx="3273">
                  <c:v>-1.7567947612737861E-5</c:v>
                </c:pt>
                <c:pt idx="3274">
                  <c:v>-1.7528452383910875E-5</c:v>
                </c:pt>
                <c:pt idx="3275">
                  <c:v>-1.7480222744255605E-5</c:v>
                </c:pt>
                <c:pt idx="3276">
                  <c:v>-1.7441083022845527E-5</c:v>
                </c:pt>
                <c:pt idx="3277">
                  <c:v>-1.7402103449614889E-5</c:v>
                </c:pt>
                <c:pt idx="3278">
                  <c:v>-1.7363284026310558E-5</c:v>
                </c:pt>
                <c:pt idx="3279">
                  <c:v>-1.731457428114612E-5</c:v>
                </c:pt>
                <c:pt idx="3280">
                  <c:v>-1.727934307724048E-5</c:v>
                </c:pt>
                <c:pt idx="3281">
                  <c:v>-1.7241035810635144E-5</c:v>
                </c:pt>
                <c:pt idx="3282">
                  <c:v>-1.7202888707953598E-5</c:v>
                </c:pt>
                <c:pt idx="3283">
                  <c:v>-1.7171589178775065E-5</c:v>
                </c:pt>
                <c:pt idx="3284">
                  <c:v>-1.7133730669877806E-5</c:v>
                </c:pt>
                <c:pt idx="3285">
                  <c:v>-1.7096032317023488E-5</c:v>
                </c:pt>
                <c:pt idx="3286">
                  <c:v>-1.7058494120645792E-5</c:v>
                </c:pt>
                <c:pt idx="3287">
                  <c:v>-1.7014555668468795E-5</c:v>
                </c:pt>
                <c:pt idx="3288">
                  <c:v>-1.6977369560940495E-5</c:v>
                </c:pt>
                <c:pt idx="3289">
                  <c:v>-1.6940343623787421E-5</c:v>
                </c:pt>
                <c:pt idx="3290">
                  <c:v>-1.6903477855713736E-5</c:v>
                </c:pt>
                <c:pt idx="3291">
                  <c:v>-1.6866772258011808E-5</c:v>
                </c:pt>
                <c:pt idx="3292">
                  <c:v>-1.683662827254781E-5</c:v>
                </c:pt>
                <c:pt idx="3293">
                  <c:v>-1.6793841579742716E-5</c:v>
                </c:pt>
                <c:pt idx="3294">
                  <c:v>-1.6757616500032504E-5</c:v>
                </c:pt>
                <c:pt idx="3295">
                  <c:v>-1.6721551594562484E-5</c:v>
                </c:pt>
                <c:pt idx="3296">
                  <c:v>-1.6691920943587985E-5</c:v>
                </c:pt>
                <c:pt idx="3297">
                  <c:v>-1.6660310927084365E-5</c:v>
                </c:pt>
                <c:pt idx="3298">
                  <c:v>-1.6624673424411526E-5</c:v>
                </c:pt>
                <c:pt idx="3299">
                  <c:v>-1.6589196084009286E-5</c:v>
                </c:pt>
                <c:pt idx="3300">
                  <c:v>-1.6553878903669342E-5</c:v>
                </c:pt>
                <c:pt idx="3301">
                  <c:v>-1.6516680707080386E-5</c:v>
                </c:pt>
                <c:pt idx="3302">
                  <c:v>-1.6481694489639889E-5</c:v>
                </c:pt>
                <c:pt idx="3303">
                  <c:v>-1.644686843946426E-5</c:v>
                </c:pt>
                <c:pt idx="3304">
                  <c:v>-1.6412202556553498E-5</c:v>
                </c:pt>
                <c:pt idx="3305">
                  <c:v>-1.6377696842663145E-5</c:v>
                </c:pt>
                <c:pt idx="3306">
                  <c:v>-1.6345339255798008E-5</c:v>
                </c:pt>
                <c:pt idx="3307">
                  <c:v>-1.6311143227689881E-5</c:v>
                </c:pt>
                <c:pt idx="3308">
                  <c:v>-1.6277107366709578E-5</c:v>
                </c:pt>
                <c:pt idx="3309">
                  <c:v>-1.6243231674180694E-5</c:v>
                </c:pt>
                <c:pt idx="3310">
                  <c:v>-1.6207570832678722E-5</c:v>
                </c:pt>
                <c:pt idx="3311">
                  <c:v>-1.6174026146969014E-5</c:v>
                </c:pt>
                <c:pt idx="3312">
                  <c:v>-1.6140641636427575E-5</c:v>
                </c:pt>
                <c:pt idx="3313">
                  <c:v>-1.6088503881217173E-5</c:v>
                </c:pt>
                <c:pt idx="3314">
                  <c:v>-1.6071543862369517E-5</c:v>
                </c:pt>
                <c:pt idx="3315">
                  <c:v>-1.6043341097603595E-5</c:v>
                </c:pt>
                <c:pt idx="3316">
                  <c:v>-1.6010586605006219E-5</c:v>
                </c:pt>
                <c:pt idx="3317">
                  <c:v>-1.5977992287925791E-5</c:v>
                </c:pt>
                <c:pt idx="3318">
                  <c:v>-1.5945558144157476E-5</c:v>
                </c:pt>
                <c:pt idx="3319">
                  <c:v>-1.5913284177675527E-5</c:v>
                </c:pt>
                <c:pt idx="3320">
                  <c:v>-1.5881170387154614E-5</c:v>
                </c:pt>
                <c:pt idx="3321">
                  <c:v>-1.5849216773475977E-5</c:v>
                </c:pt>
                <c:pt idx="3322">
                  <c:v>-1.5817423338851389E-5</c:v>
                </c:pt>
                <c:pt idx="3323">
                  <c:v>-1.5776768266001495E-5</c:v>
                </c:pt>
                <c:pt idx="3324">
                  <c:v>-1.5745348762011627E-5</c:v>
                </c:pt>
                <c:pt idx="3325">
                  <c:v>-1.5714089455470814E-5</c:v>
                </c:pt>
                <c:pt idx="3326">
                  <c:v>-1.5682990347236012E-5</c:v>
                </c:pt>
                <c:pt idx="3327">
                  <c:v>-1.565733289251095E-5</c:v>
                </c:pt>
                <c:pt idx="3328">
                  <c:v>-1.5626521996381371E-5</c:v>
                </c:pt>
                <c:pt idx="3329">
                  <c:v>-1.5595871290800117E-5</c:v>
                </c:pt>
                <c:pt idx="3330">
                  <c:v>-1.5565380775768925E-5</c:v>
                </c:pt>
                <c:pt idx="3331">
                  <c:v>-1.5535050453036395E-5</c:v>
                </c:pt>
                <c:pt idx="3332">
                  <c:v>-1.549975990824265E-5</c:v>
                </c:pt>
                <c:pt idx="3333">
                  <c:v>-1.5469782209639668E-5</c:v>
                </c:pt>
                <c:pt idx="3334">
                  <c:v>-1.5439964715360452E-5</c:v>
                </c:pt>
                <c:pt idx="3335">
                  <c:v>-1.5410307426263689E-5</c:v>
                </c:pt>
                <c:pt idx="3336">
                  <c:v>-1.5385801731677279E-5</c:v>
                </c:pt>
                <c:pt idx="3337">
                  <c:v>-1.5356432572331477E-5</c:v>
                </c:pt>
                <c:pt idx="3338">
                  <c:v>-1.5327223607468354E-5</c:v>
                </c:pt>
                <c:pt idx="3339">
                  <c:v>-1.5293280329861311E-5</c:v>
                </c:pt>
                <c:pt idx="3340">
                  <c:v>-1.526442407527237E-5</c:v>
                </c:pt>
                <c:pt idx="3341">
                  <c:v>-1.5235728029732581E-5</c:v>
                </c:pt>
                <c:pt idx="3342">
                  <c:v>-1.5207192193672156E-5</c:v>
                </c:pt>
                <c:pt idx="3343">
                  <c:v>-1.517881656752304E-5</c:v>
                </c:pt>
                <c:pt idx="3344">
                  <c:v>-1.5155333984058494E-5</c:v>
                </c:pt>
                <c:pt idx="3345">
                  <c:v>-1.512254594839002E-5</c:v>
                </c:pt>
                <c:pt idx="3346">
                  <c:v>-1.5094650957126962E-5</c:v>
                </c:pt>
                <c:pt idx="3347">
                  <c:v>-1.5066916178783224E-5</c:v>
                </c:pt>
                <c:pt idx="3348">
                  <c:v>-1.5039341614645971E-5</c:v>
                </c:pt>
                <c:pt idx="3349">
                  <c:v>-1.5018023799934568E-5</c:v>
                </c:pt>
                <c:pt idx="3350">
                  <c:v>-1.4990726436004548E-5</c:v>
                </c:pt>
                <c:pt idx="3351">
                  <c:v>-1.4963589272720679E-5</c:v>
                </c:pt>
                <c:pt idx="3352">
                  <c:v>-1.4936612311835032E-5</c:v>
                </c:pt>
                <c:pt idx="3353">
                  <c:v>-1.4908313150107516E-5</c:v>
                </c:pt>
                <c:pt idx="3354">
                  <c:v>-1.4875791214457798E-5</c:v>
                </c:pt>
                <c:pt idx="3355">
                  <c:v>-1.4855181887219945E-5</c:v>
                </c:pt>
                <c:pt idx="3356">
                  <c:v>-1.4828856567590878E-5</c:v>
                </c:pt>
                <c:pt idx="3357">
                  <c:v>-1.4802691455546857E-5</c:v>
                </c:pt>
                <c:pt idx="3358">
                  <c:v>-1.4778114817145388E-5</c:v>
                </c:pt>
                <c:pt idx="3359">
                  <c:v>-1.4752259286243338E-5</c:v>
                </c:pt>
                <c:pt idx="3360">
                  <c:v>-1.4726563961254061E-5</c:v>
                </c:pt>
                <c:pt idx="3361">
                  <c:v>-1.470102884217929E-5</c:v>
                </c:pt>
                <c:pt idx="3362">
                  <c:v>-1.4674269043606081E-5</c:v>
                </c:pt>
                <c:pt idx="3363">
                  <c:v>-1.4649065194542732E-5</c:v>
                </c:pt>
                <c:pt idx="3364">
                  <c:v>-1.4624021557871347E-5</c:v>
                </c:pt>
                <c:pt idx="3365">
                  <c:v>-1.4599138134462758E-5</c:v>
                </c:pt>
                <c:pt idx="3366">
                  <c:v>-1.4575756378568464E-5</c:v>
                </c:pt>
                <c:pt idx="3367">
                  <c:v>-1.4551182515183322E-5</c:v>
                </c:pt>
                <c:pt idx="3368">
                  <c:v>-1.4526768863425132E-5</c:v>
                </c:pt>
                <c:pt idx="3369">
                  <c:v>-1.4502515421972034E-5</c:v>
                </c:pt>
                <c:pt idx="3370">
                  <c:v>-1.4478422194340312E-5</c:v>
                </c:pt>
                <c:pt idx="3371">
                  <c:v>-1.4454489178330338E-5</c:v>
                </c:pt>
                <c:pt idx="3372">
                  <c:v>-1.4430716376141739E-5</c:v>
                </c:pt>
                <c:pt idx="3373">
                  <c:v>-1.4407103787774517E-5</c:v>
                </c:pt>
                <c:pt idx="3374">
                  <c:v>-1.4383651412347431E-5</c:v>
                </c:pt>
                <c:pt idx="3375">
                  <c:v>-1.4355391338446641E-5</c:v>
                </c:pt>
                <c:pt idx="3376">
                  <c:v>-1.4332303000751806E-5</c:v>
                </c:pt>
                <c:pt idx="3377">
                  <c:v>-1.4309374892308713E-5</c:v>
                </c:pt>
                <c:pt idx="3378">
                  <c:v>-1.4286607015691691E-5</c:v>
                </c:pt>
                <c:pt idx="3379">
                  <c:v>-1.4267592886812661E-5</c:v>
                </c:pt>
                <c:pt idx="3380">
                  <c:v>-1.4245112725255749E-5</c:v>
                </c:pt>
                <c:pt idx="3381">
                  <c:v>-1.422279278613485E-5</c:v>
                </c:pt>
                <c:pt idx="3382">
                  <c:v>-1.4200633068138513E-5</c:v>
                </c:pt>
                <c:pt idx="3383">
                  <c:v>-1.4178633572579924E-5</c:v>
                </c:pt>
                <c:pt idx="3384">
                  <c:v>-1.4153364639420477E-5</c:v>
                </c:pt>
                <c:pt idx="3385">
                  <c:v>-1.4131718394623863E-5</c:v>
                </c:pt>
                <c:pt idx="3386">
                  <c:v>-1.4110232386382177E-5</c:v>
                </c:pt>
                <c:pt idx="3387">
                  <c:v>-1.408890661383673E-5</c:v>
                </c:pt>
                <c:pt idx="3388">
                  <c:v>-1.4071039458416618E-5</c:v>
                </c:pt>
                <c:pt idx="3389">
                  <c:v>-1.4050001310142793E-5</c:v>
                </c:pt>
                <c:pt idx="3390">
                  <c:v>-1.4029123388239334E-5</c:v>
                </c:pt>
                <c:pt idx="3391">
                  <c:v>-1.4008405692701037E-5</c:v>
                </c:pt>
                <c:pt idx="3392">
                  <c:v>-1.3987848225279972E-5</c:v>
                </c:pt>
                <c:pt idx="3393">
                  <c:v>-1.3964316956105449E-5</c:v>
                </c:pt>
                <c:pt idx="3394">
                  <c:v>-1.3944112847611573E-5</c:v>
                </c:pt>
                <c:pt idx="3395">
                  <c:v>-1.3924068979539322E-5</c:v>
                </c:pt>
                <c:pt idx="3396">
                  <c:v>-1.3904185350605003E-5</c:v>
                </c:pt>
                <c:pt idx="3397">
                  <c:v>-1.3884461962090575E-5</c:v>
                </c:pt>
                <c:pt idx="3398">
                  <c:v>-1.3864898815288407E-5</c:v>
                </c:pt>
                <c:pt idx="3399">
                  <c:v>-1.3845495910200234E-5</c:v>
                </c:pt>
                <c:pt idx="3400">
                  <c:v>-1.3826253247252798E-5</c:v>
                </c:pt>
                <c:pt idx="3401">
                  <c:v>-1.3811960156370068E-5</c:v>
                </c:pt>
                <c:pt idx="3402">
                  <c:v>-1.3792982992219191E-5</c:v>
                </c:pt>
                <c:pt idx="3403">
                  <c:v>-1.3774166053052636E-5</c:v>
                </c:pt>
                <c:pt idx="3404">
                  <c:v>-1.3755509338868668E-5</c:v>
                </c:pt>
                <c:pt idx="3405">
                  <c:v>-1.3737012850107908E-5</c:v>
                </c:pt>
                <c:pt idx="3406">
                  <c:v>-1.3717771665401612E-5</c:v>
                </c:pt>
                <c:pt idx="3407">
                  <c:v>-1.3699606644266768E-5</c:v>
                </c:pt>
                <c:pt idx="3408">
                  <c:v>-1.3681601853202455E-5</c:v>
                </c:pt>
                <c:pt idx="3409">
                  <c:v>-1.3663757293965947E-5</c:v>
                </c:pt>
                <c:pt idx="3410">
                  <c:v>-1.3646933804890155E-5</c:v>
                </c:pt>
                <c:pt idx="3411">
                  <c:v>-1.3629398678830645E-5</c:v>
                </c:pt>
                <c:pt idx="3412">
                  <c:v>-1.361202378128909E-5</c:v>
                </c:pt>
                <c:pt idx="3413">
                  <c:v>-1.359480911093669E-5</c:v>
                </c:pt>
                <c:pt idx="3414">
                  <c:v>-1.3576937970804712E-5</c:v>
                </c:pt>
                <c:pt idx="3415">
                  <c:v>-1.35600548047312E-5</c:v>
                </c:pt>
                <c:pt idx="3416">
                  <c:v>-1.3543331872681655E-5</c:v>
                </c:pt>
                <c:pt idx="3417">
                  <c:v>-1.3526769174215456E-5</c:v>
                </c:pt>
                <c:pt idx="3418">
                  <c:v>-1.3510366710213842E-5</c:v>
                </c:pt>
                <c:pt idx="3419">
                  <c:v>-1.3494885919888844E-5</c:v>
                </c:pt>
                <c:pt idx="3420">
                  <c:v>-1.3478792861952235E-5</c:v>
                </c:pt>
                <c:pt idx="3421">
                  <c:v>-1.3462860036067212E-5</c:v>
                </c:pt>
                <c:pt idx="3422">
                  <c:v>-1.3447087442669189E-5</c:v>
                </c:pt>
                <c:pt idx="3423">
                  <c:v>-1.3431475081763372E-5</c:v>
                </c:pt>
                <c:pt idx="3424">
                  <c:v>-1.341602295422753E-5</c:v>
                </c:pt>
                <c:pt idx="3425">
                  <c:v>-1.3400731059185628E-5</c:v>
                </c:pt>
                <c:pt idx="3426">
                  <c:v>-1.338559939751717E-5</c:v>
                </c:pt>
                <c:pt idx="3427">
                  <c:v>-1.3367274352362249E-5</c:v>
                </c:pt>
                <c:pt idx="3428">
                  <c:v>-1.3352518633135899E-5</c:v>
                </c:pt>
                <c:pt idx="3429">
                  <c:v>-1.3337923166364951E-5</c:v>
                </c:pt>
                <c:pt idx="3430">
                  <c:v>-1.332348795462894E-5</c:v>
                </c:pt>
                <c:pt idx="3431">
                  <c:v>-1.3311088803443991E-5</c:v>
                </c:pt>
                <c:pt idx="3432">
                  <c:v>-1.3296940768568397E-5</c:v>
                </c:pt>
                <c:pt idx="3433">
                  <c:v>-1.3282952977533569E-5</c:v>
                </c:pt>
                <c:pt idx="3434">
                  <c:v>-1.3269125429900622E-5</c:v>
                </c:pt>
                <c:pt idx="3435">
                  <c:v>-1.3255458126110176E-5</c:v>
                </c:pt>
                <c:pt idx="3436">
                  <c:v>-1.3240242027487761E-5</c:v>
                </c:pt>
                <c:pt idx="3437">
                  <c:v>-1.3226928600998042E-5</c:v>
                </c:pt>
                <c:pt idx="3438">
                  <c:v>-1.3213775430832159E-5</c:v>
                </c:pt>
                <c:pt idx="3439">
                  <c:v>-1.3200782517420323E-5</c:v>
                </c:pt>
                <c:pt idx="3440">
                  <c:v>-1.3189525280480827E-5</c:v>
                </c:pt>
                <c:pt idx="3441">
                  <c:v>-1.317681944802869E-5</c:v>
                </c:pt>
                <c:pt idx="3442">
                  <c:v>-1.3164273861162451E-5</c:v>
                </c:pt>
                <c:pt idx="3443">
                  <c:v>-1.315188852119703E-5</c:v>
                </c:pt>
                <c:pt idx="3444">
                  <c:v>-1.3139663428564374E-5</c:v>
                </c:pt>
                <c:pt idx="3445">
                  <c:v>-1.3126190442967409E-5</c:v>
                </c:pt>
                <c:pt idx="3446">
                  <c:v>-1.3114319334570773E-5</c:v>
                </c:pt>
                <c:pt idx="3447">
                  <c:v>-1.3102608485075773E-5</c:v>
                </c:pt>
                <c:pt idx="3448">
                  <c:v>-1.3091057894484143E-5</c:v>
                </c:pt>
                <c:pt idx="3449">
                  <c:v>-1.3079667563656305E-5</c:v>
                </c:pt>
                <c:pt idx="3450">
                  <c:v>-1.3068437493019003E-5</c:v>
                </c:pt>
                <c:pt idx="3451">
                  <c:v>-1.3057367681713547E-5</c:v>
                </c:pt>
                <c:pt idx="3452">
                  <c:v>-1.3046458131890995E-5</c:v>
                </c:pt>
                <c:pt idx="3453">
                  <c:v>-1.3037613994371436E-5</c:v>
                </c:pt>
                <c:pt idx="3454">
                  <c:v>-1.3026968997884719E-5</c:v>
                </c:pt>
                <c:pt idx="3455">
                  <c:v>-1.3016484244045279E-5</c:v>
                </c:pt>
                <c:pt idx="3456">
                  <c:v>-1.3006159733297204E-5</c:v>
                </c:pt>
                <c:pt idx="3457">
                  <c:v>-1.2995995462988102E-5</c:v>
                </c:pt>
                <c:pt idx="3458">
                  <c:v>-1.2985664277063991E-5</c:v>
                </c:pt>
                <c:pt idx="3459">
                  <c:v>-1.2975831705383523E-5</c:v>
                </c:pt>
                <c:pt idx="3460">
                  <c:v>-1.2966159381342865E-5</c:v>
                </c:pt>
                <c:pt idx="3461">
                  <c:v>-1.2956647303184743E-5</c:v>
                </c:pt>
                <c:pt idx="3462">
                  <c:v>-1.2947577764408497E-5</c:v>
                </c:pt>
                <c:pt idx="3463">
                  <c:v>-1.2938374955726722E-5</c:v>
                </c:pt>
                <c:pt idx="3464">
                  <c:v>-1.2929332390136314E-5</c:v>
                </c:pt>
                <c:pt idx="3465">
                  <c:v>-1.292045006939975E-5</c:v>
                </c:pt>
                <c:pt idx="3466">
                  <c:v>-1.2911490630058281E-5</c:v>
                </c:pt>
                <c:pt idx="3467">
                  <c:v>-1.2902940039931712E-5</c:v>
                </c:pt>
                <c:pt idx="3468">
                  <c:v>-1.2894549698763344E-5</c:v>
                </c:pt>
                <c:pt idx="3469">
                  <c:v>-1.2886319606112556E-5</c:v>
                </c:pt>
                <c:pt idx="3470">
                  <c:v>-1.2877110009070977E-5</c:v>
                </c:pt>
                <c:pt idx="3471">
                  <c:v>-1.286940281457899E-5</c:v>
                </c:pt>
                <c:pt idx="3472">
                  <c:v>-1.2861665100463715E-5</c:v>
                </c:pt>
                <c:pt idx="3473">
                  <c:v>-1.2854087633412323E-5</c:v>
                </c:pt>
                <c:pt idx="3474">
                  <c:v>-1.284667041121651E-5</c:v>
                </c:pt>
                <c:pt idx="3475">
                  <c:v>-1.2839413435201605E-5</c:v>
                </c:pt>
                <c:pt idx="3476">
                  <c:v>-1.2832316705809962E-5</c:v>
                </c:pt>
                <c:pt idx="3477">
                  <c:v>-1.2825380222599228E-5</c:v>
                </c:pt>
                <c:pt idx="3478">
                  <c:v>-1.2818603985569402E-5</c:v>
                </c:pt>
                <c:pt idx="3479">
                  <c:v>-1.2811637238664339E-5</c:v>
                </c:pt>
                <c:pt idx="3480">
                  <c:v>-1.2805226667132394E-5</c:v>
                </c:pt>
                <c:pt idx="3481">
                  <c:v>-1.2798976358752157E-5</c:v>
                </c:pt>
                <c:pt idx="3482">
                  <c:v>-1.2792886313527096E-5</c:v>
                </c:pt>
                <c:pt idx="3483">
                  <c:v>-1.2787082391621518E-5</c:v>
                </c:pt>
                <c:pt idx="3484">
                  <c:v>-1.2781187009081735E-5</c:v>
                </c:pt>
                <c:pt idx="3485">
                  <c:v>-1.2772469068399878E-5</c:v>
                </c:pt>
                <c:pt idx="3486">
                  <c:v>-1.2770128756823401E-5</c:v>
                </c:pt>
                <c:pt idx="3487">
                  <c:v>-1.2764840025641239E-5</c:v>
                </c:pt>
                <c:pt idx="3488">
                  <c:v>-1.2759711556748626E-5</c:v>
                </c:pt>
                <c:pt idx="3489">
                  <c:v>-1.2754743351873349E-5</c:v>
                </c:pt>
                <c:pt idx="3490">
                  <c:v>-1.2749935410585195E-5</c:v>
                </c:pt>
                <c:pt idx="3491">
                  <c:v>-1.2745287733314375E-5</c:v>
                </c:pt>
                <c:pt idx="3492">
                  <c:v>-1.274080031963068E-5</c:v>
                </c:pt>
                <c:pt idx="3493">
                  <c:v>-1.2736473169966053E-5</c:v>
                </c:pt>
                <c:pt idx="3494">
                  <c:v>-1.2732306283453135E-5</c:v>
                </c:pt>
                <c:pt idx="3495">
                  <c:v>-1.2728299662256859E-5</c:v>
                </c:pt>
                <c:pt idx="3496">
                  <c:v>-1.272445330378208E-5</c:v>
                </c:pt>
                <c:pt idx="3497">
                  <c:v>-1.2720767211052419E-5</c:v>
                </c:pt>
                <c:pt idx="3498">
                  <c:v>-1.2717241381045991E-5</c:v>
                </c:pt>
                <c:pt idx="3499">
                  <c:v>-1.2713875816786416E-5</c:v>
                </c:pt>
                <c:pt idx="3500">
                  <c:v>-1.2710670516113964E-5</c:v>
                </c:pt>
                <c:pt idx="3501">
                  <c:v>-1.2707625479890794E-5</c:v>
                </c:pt>
                <c:pt idx="3502">
                  <c:v>-1.2704740708550585E-5</c:v>
                </c:pt>
                <c:pt idx="3503">
                  <c:v>-1.270201620252355E-5</c:v>
                </c:pt>
                <c:pt idx="3504">
                  <c:v>-1.269945196094753E-5</c:v>
                </c:pt>
                <c:pt idx="3505">
                  <c:v>-1.2696219288276314E-5</c:v>
                </c:pt>
                <c:pt idx="3506">
                  <c:v>-1.2693930005700307E-5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514752"/>
        <c:axId val="475516288"/>
      </c:lineChart>
      <c:dateAx>
        <c:axId val="475514752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475516288"/>
        <c:crosses val="autoZero"/>
        <c:auto val="1"/>
        <c:lblOffset val="100"/>
        <c:baseTimeUnit val="days"/>
      </c:dateAx>
      <c:valAx>
        <c:axId val="475516288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4755147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3815750567410963"/>
          <c:y val="3.7311406184927988E-2"/>
          <c:w val="0.14547130513795264"/>
          <c:h val="8.8968823546503178E-2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Forward Rates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'EURON Analysis'!$P$18</c:f>
              <c:strCache>
                <c:ptCount val="1"/>
                <c:pt idx="0">
                  <c:v>Forward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'EURON Analysis'!$O$19:$O$3551</c:f>
              <c:numCache>
                <c:formatCode>ddd\,\ dd\-mmm\-yyyy</c:formatCode>
                <c:ptCount val="35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</c:numCache>
            </c:numRef>
          </c:cat>
          <c:val>
            <c:numRef>
              <c:f>'EURON Analysis'!$P$19:$P$3551</c:f>
              <c:numCache>
                <c:formatCode>0.0000%</c:formatCode>
                <c:ptCount val="35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041856"/>
        <c:axId val="40367232"/>
      </c:lineChart>
      <c:dateAx>
        <c:axId val="488041856"/>
        <c:scaling>
          <c:orientation val="minMax"/>
          <c:max val="42805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4036723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0367232"/>
        <c:scaling>
          <c:orientation val="minMax"/>
          <c:max val="1E-3"/>
          <c:min val="-2E-3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488041856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'EURON Analysis'!$P$18</c:f>
              <c:strCache>
                <c:ptCount val="1"/>
                <c:pt idx="0">
                  <c:v>Forward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2"/>
            <c:spPr>
              <a:solidFill>
                <a:schemeClr val="accent4"/>
              </a:solidFill>
              <a:ln>
                <a:solidFill>
                  <a:schemeClr val="accent4"/>
                </a:solidFill>
              </a:ln>
            </c:spPr>
          </c:marker>
          <c:cat>
            <c:numRef>
              <c:f>'EURON Analysis'!$O$19:$O$3551</c:f>
              <c:numCache>
                <c:formatCode>ddd\,\ dd\-mmm\-yyyy</c:formatCode>
                <c:ptCount val="35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</c:numCache>
            </c:numRef>
          </c:cat>
          <c:val>
            <c:numRef>
              <c:f>'EURON Analysis'!$P$19:$P$3551</c:f>
              <c:numCache>
                <c:formatCode>0.0000%</c:formatCode>
                <c:ptCount val="35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315584"/>
        <c:axId val="475314816"/>
      </c:lineChart>
      <c:dateAx>
        <c:axId val="475315584"/>
        <c:scaling>
          <c:orientation val="minMax"/>
          <c:max val="42805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47531481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75314816"/>
        <c:scaling>
          <c:orientation val="minMax"/>
          <c:max val="1E-3"/>
          <c:min val="-2E-3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475315584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3M Forward Rates</a:t>
            </a:r>
          </a:p>
        </c:rich>
      </c:tx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'EUR3M Analysis'!$P$18</c:f>
              <c:strCache>
                <c:ptCount val="1"/>
                <c:pt idx="0">
                  <c:v>Forward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'EUR3M Analysis'!$O$19:$O$3538</c:f>
              <c:numCache>
                <c:formatCode>ddd\,\ dd\-mmm\-yyyy</c:formatCode>
                <c:ptCount val="35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</c:numCache>
            </c:numRef>
          </c:cat>
          <c:val>
            <c:numRef>
              <c:f>'EUR3M Analysis'!$P$19:$P$3538</c:f>
              <c:numCache>
                <c:formatCode>0.0000%</c:formatCode>
                <c:ptCount val="35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08960"/>
        <c:axId val="40410496"/>
      </c:lineChart>
      <c:dateAx>
        <c:axId val="40408960"/>
        <c:scaling>
          <c:orientation val="minMax"/>
          <c:max val="42807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4041049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0410496"/>
        <c:scaling>
          <c:orientation val="minMax"/>
          <c:max val="1E-3"/>
          <c:min val="-1E-3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40408960"/>
        <c:crosses val="autoZero"/>
        <c:crossBetween val="between"/>
        <c:majorUnit val="5.0000000000000001E-4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'EUR3M Analysis'!$Q$18</c:f>
              <c:strCache>
                <c:ptCount val="1"/>
                <c:pt idx="0">
                  <c:v>ON Forward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2"/>
            <c:spPr>
              <a:solidFill>
                <a:schemeClr val="accent4"/>
              </a:solidFill>
              <a:ln>
                <a:solidFill>
                  <a:schemeClr val="accent4"/>
                </a:solidFill>
              </a:ln>
            </c:spPr>
          </c:marker>
          <c:cat>
            <c:numRef>
              <c:f>'EUR3M Analysis'!$O$19:$O$3538</c:f>
              <c:numCache>
                <c:formatCode>ddd\,\ dd\-mmm\-yyyy</c:formatCode>
                <c:ptCount val="35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</c:numCache>
            </c:numRef>
          </c:cat>
          <c:val>
            <c:numRef>
              <c:f>'EUR3M Analysis'!$Q$19:$Q$3538</c:f>
              <c:numCache>
                <c:formatCode>0.0000%</c:formatCode>
                <c:ptCount val="35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33312"/>
        <c:axId val="40776448"/>
      </c:lineChart>
      <c:dateAx>
        <c:axId val="40733312"/>
        <c:scaling>
          <c:orientation val="minMax"/>
          <c:max val="42807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4077644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0776448"/>
        <c:scaling>
          <c:orientation val="minMax"/>
          <c:max val="1E-3"/>
          <c:min val="-1E-3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40733312"/>
        <c:crosses val="autoZero"/>
        <c:crossBetween val="between"/>
        <c:majorUnit val="5.0000000000000001E-4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6M Forward Rates</a:t>
            </a:r>
          </a:p>
        </c:rich>
      </c:tx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'EUR6M Analysis'!$P$18</c:f>
              <c:strCache>
                <c:ptCount val="1"/>
                <c:pt idx="0">
                  <c:v>Forward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'EUR6M Analysis'!$O$19:$O$3525</c:f>
              <c:numCache>
                <c:formatCode>ddd\,\ dd\-mmm\-yyyy</c:formatCode>
                <c:ptCount val="350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</c:numCache>
            </c:numRef>
          </c:cat>
          <c:val>
            <c:numRef>
              <c:f>'EUR6M Analysis'!$P$19:$P$3525</c:f>
              <c:numCache>
                <c:formatCode>0.0000%</c:formatCode>
                <c:ptCount val="350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26368"/>
        <c:axId val="40827904"/>
      </c:lineChart>
      <c:dateAx>
        <c:axId val="40826368"/>
        <c:scaling>
          <c:orientation val="minMax"/>
          <c:max val="42807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4082790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0827904"/>
        <c:scaling>
          <c:orientation val="minMax"/>
          <c:max val="2E-3"/>
          <c:min val="0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40826368"/>
        <c:crosses val="autoZero"/>
        <c:crossBetween val="between"/>
        <c:majorUnit val="5.0000000000000001E-4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'EUR6M Analysis'!$Q$18</c:f>
              <c:strCache>
                <c:ptCount val="1"/>
                <c:pt idx="0">
                  <c:v>ON Forward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2"/>
            <c:spPr>
              <a:solidFill>
                <a:schemeClr val="accent4"/>
              </a:solidFill>
              <a:ln>
                <a:solidFill>
                  <a:schemeClr val="accent4"/>
                </a:solidFill>
              </a:ln>
            </c:spPr>
          </c:marker>
          <c:cat>
            <c:numRef>
              <c:f>'EUR6M Analysis'!$O$19:$O$3525</c:f>
              <c:numCache>
                <c:formatCode>ddd\,\ dd\-mmm\-yyyy</c:formatCode>
                <c:ptCount val="350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</c:numCache>
            </c:numRef>
          </c:cat>
          <c:val>
            <c:numRef>
              <c:f>'EUR6M Analysis'!$Q$19:$Q$3525</c:f>
              <c:numCache>
                <c:formatCode>0.0000%</c:formatCode>
                <c:ptCount val="350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54944"/>
        <c:axId val="42389888"/>
      </c:lineChart>
      <c:dateAx>
        <c:axId val="42354944"/>
        <c:scaling>
          <c:orientation val="minMax"/>
          <c:max val="42807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4238988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2389888"/>
        <c:scaling>
          <c:orientation val="minMax"/>
          <c:max val="2E-3"/>
          <c:min val="0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42354944"/>
        <c:crosses val="autoZero"/>
        <c:crossBetween val="between"/>
        <c:majorUnit val="5.0000000000000001E-4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180974</xdr:colOff>
      <xdr:row>34</xdr:row>
      <xdr:rowOff>128587</xdr:rowOff>
    </xdr:from>
    <xdr:to>
      <xdr:col>17</xdr:col>
      <xdr:colOff>9525</xdr:colOff>
      <xdr:row>67</xdr:row>
      <xdr:rowOff>93712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</xdr:row>
      <xdr:rowOff>0</xdr:rowOff>
    </xdr:from>
    <xdr:to>
      <xdr:col>17</xdr:col>
      <xdr:colOff>0</xdr:colOff>
      <xdr:row>33</xdr:row>
      <xdr:rowOff>108000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</xdr:row>
      <xdr:rowOff>0</xdr:rowOff>
    </xdr:from>
    <xdr:to>
      <xdr:col>15</xdr:col>
      <xdr:colOff>57150</xdr:colOff>
      <xdr:row>36</xdr:row>
      <xdr:rowOff>9525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28575</xdr:colOff>
      <xdr:row>36</xdr:row>
      <xdr:rowOff>114300</xdr:rowOff>
    </xdr:from>
    <xdr:to>
      <xdr:col>15</xdr:col>
      <xdr:colOff>66675</xdr:colOff>
      <xdr:row>71</xdr:row>
      <xdr:rowOff>123825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</xdr:row>
      <xdr:rowOff>9525</xdr:rowOff>
    </xdr:from>
    <xdr:to>
      <xdr:col>16</xdr:col>
      <xdr:colOff>0</xdr:colOff>
      <xdr:row>37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9524</xdr:rowOff>
    </xdr:from>
    <xdr:to>
      <xdr:col>7</xdr:col>
      <xdr:colOff>503925</xdr:colOff>
      <xdr:row>44</xdr:row>
      <xdr:rowOff>111899</xdr:rowOff>
    </xdr:to>
    <xdr:graphicFrame macro="">
      <xdr:nvGraphicFramePr>
        <xdr:cNvPr id="2" name="Fwd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17</xdr:row>
          <xdr:rowOff>9525</xdr:rowOff>
        </xdr:from>
        <xdr:to>
          <xdr:col>9</xdr:col>
          <xdr:colOff>38100</xdr:colOff>
          <xdr:row>19</xdr:row>
          <xdr:rowOff>85725</xdr:rowOff>
        </xdr:to>
        <xdr:sp macro="" textlink="">
          <xdr:nvSpPr>
            <xdr:cNvPr id="7169" name="Length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616365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21</xdr:row>
          <xdr:rowOff>28575</xdr:rowOff>
        </xdr:from>
        <xdr:to>
          <xdr:col>9</xdr:col>
          <xdr:colOff>38100</xdr:colOff>
          <xdr:row>23</xdr:row>
          <xdr:rowOff>104775</xdr:rowOff>
        </xdr:to>
        <xdr:sp macro="" textlink="">
          <xdr:nvSpPr>
            <xdr:cNvPr id="7174" name="Length2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616365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33</xdr:row>
          <xdr:rowOff>104775</xdr:rowOff>
        </xdr:from>
        <xdr:to>
          <xdr:col>9</xdr:col>
          <xdr:colOff>38100</xdr:colOff>
          <xdr:row>36</xdr:row>
          <xdr:rowOff>38100</xdr:rowOff>
        </xdr:to>
        <xdr:sp macro="" textlink="">
          <xdr:nvSpPr>
            <xdr:cNvPr id="7175" name="Length5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616365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25</xdr:row>
          <xdr:rowOff>57150</xdr:rowOff>
        </xdr:from>
        <xdr:to>
          <xdr:col>9</xdr:col>
          <xdr:colOff>38100</xdr:colOff>
          <xdr:row>27</xdr:row>
          <xdr:rowOff>133350</xdr:rowOff>
        </xdr:to>
        <xdr:sp macro="" textlink="">
          <xdr:nvSpPr>
            <xdr:cNvPr id="7176" name="Length3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616365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29</xdr:row>
          <xdr:rowOff>85725</xdr:rowOff>
        </xdr:from>
        <xdr:to>
          <xdr:col>9</xdr:col>
          <xdr:colOff>38100</xdr:colOff>
          <xdr:row>32</xdr:row>
          <xdr:rowOff>9525</xdr:rowOff>
        </xdr:to>
        <xdr:sp macro="" textlink="">
          <xdr:nvSpPr>
            <xdr:cNvPr id="7177" name="Length4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616365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37</xdr:row>
          <xdr:rowOff>133350</xdr:rowOff>
        </xdr:from>
        <xdr:to>
          <xdr:col>9</xdr:col>
          <xdr:colOff>38100</xdr:colOff>
          <xdr:row>40</xdr:row>
          <xdr:rowOff>57150</xdr:rowOff>
        </xdr:to>
        <xdr:sp macro="" textlink="">
          <xdr:nvSpPr>
            <xdr:cNvPr id="7178" name="Length6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616365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42</xdr:row>
          <xdr:rowOff>9525</xdr:rowOff>
        </xdr:from>
        <xdr:to>
          <xdr:col>9</xdr:col>
          <xdr:colOff>38100</xdr:colOff>
          <xdr:row>44</xdr:row>
          <xdr:rowOff>85725</xdr:rowOff>
        </xdr:to>
        <xdr:sp macro="" textlink="">
          <xdr:nvSpPr>
            <xdr:cNvPr id="7179" name="Length7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616365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45</xdr:row>
      <xdr:rowOff>47625</xdr:rowOff>
    </xdr:from>
    <xdr:to>
      <xdr:col>7</xdr:col>
      <xdr:colOff>503925</xdr:colOff>
      <xdr:row>73</xdr:row>
      <xdr:rowOff>7125</xdr:rowOff>
    </xdr:to>
    <xdr:graphicFrame macro="">
      <xdr:nvGraphicFramePr>
        <xdr:cNvPr id="13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16</xdr:row>
      <xdr:rowOff>138112</xdr:rowOff>
    </xdr:from>
    <xdr:to>
      <xdr:col>7</xdr:col>
      <xdr:colOff>494400</xdr:colOff>
      <xdr:row>44</xdr:row>
      <xdr:rowOff>97612</xdr:rowOff>
    </xdr:to>
    <xdr:graphicFrame macro="">
      <xdr:nvGraphicFramePr>
        <xdr:cNvPr id="3" name="Fwd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17</xdr:row>
          <xdr:rowOff>0</xdr:rowOff>
        </xdr:from>
        <xdr:to>
          <xdr:col>9</xdr:col>
          <xdr:colOff>104775</xdr:colOff>
          <xdr:row>19</xdr:row>
          <xdr:rowOff>76200</xdr:rowOff>
        </xdr:to>
        <xdr:sp macro="" textlink="">
          <xdr:nvSpPr>
            <xdr:cNvPr id="8193" name="Length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616365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21</xdr:row>
          <xdr:rowOff>28575</xdr:rowOff>
        </xdr:from>
        <xdr:to>
          <xdr:col>9</xdr:col>
          <xdr:colOff>104775</xdr:colOff>
          <xdr:row>23</xdr:row>
          <xdr:rowOff>95250</xdr:rowOff>
        </xdr:to>
        <xdr:sp macro="" textlink="">
          <xdr:nvSpPr>
            <xdr:cNvPr id="8195" name="Length2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616365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25</xdr:row>
          <xdr:rowOff>47625</xdr:rowOff>
        </xdr:from>
        <xdr:to>
          <xdr:col>9</xdr:col>
          <xdr:colOff>104775</xdr:colOff>
          <xdr:row>27</xdr:row>
          <xdr:rowOff>123825</xdr:rowOff>
        </xdr:to>
        <xdr:sp macro="" textlink="">
          <xdr:nvSpPr>
            <xdr:cNvPr id="8196" name="Length3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616365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29</xdr:row>
          <xdr:rowOff>76200</xdr:rowOff>
        </xdr:from>
        <xdr:to>
          <xdr:col>9</xdr:col>
          <xdr:colOff>104775</xdr:colOff>
          <xdr:row>32</xdr:row>
          <xdr:rowOff>9525</xdr:rowOff>
        </xdr:to>
        <xdr:sp macro="" textlink="">
          <xdr:nvSpPr>
            <xdr:cNvPr id="8197" name="Length4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616365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33</xdr:row>
          <xdr:rowOff>104775</xdr:rowOff>
        </xdr:from>
        <xdr:to>
          <xdr:col>9</xdr:col>
          <xdr:colOff>104775</xdr:colOff>
          <xdr:row>36</xdr:row>
          <xdr:rowOff>28575</xdr:rowOff>
        </xdr:to>
        <xdr:sp macro="" textlink="">
          <xdr:nvSpPr>
            <xdr:cNvPr id="8198" name="Length5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616365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37</xdr:row>
          <xdr:rowOff>123825</xdr:rowOff>
        </xdr:from>
        <xdr:to>
          <xdr:col>9</xdr:col>
          <xdr:colOff>104775</xdr:colOff>
          <xdr:row>40</xdr:row>
          <xdr:rowOff>57150</xdr:rowOff>
        </xdr:to>
        <xdr:sp macro="" textlink="">
          <xdr:nvSpPr>
            <xdr:cNvPr id="8199" name="Length6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616365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42</xdr:row>
          <xdr:rowOff>9525</xdr:rowOff>
        </xdr:from>
        <xdr:to>
          <xdr:col>9</xdr:col>
          <xdr:colOff>104775</xdr:colOff>
          <xdr:row>44</xdr:row>
          <xdr:rowOff>85725</xdr:rowOff>
        </xdr:to>
        <xdr:sp macro="" textlink="">
          <xdr:nvSpPr>
            <xdr:cNvPr id="8200" name="Length7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616365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45</xdr:row>
      <xdr:rowOff>66675</xdr:rowOff>
    </xdr:from>
    <xdr:to>
      <xdr:col>7</xdr:col>
      <xdr:colOff>503925</xdr:colOff>
      <xdr:row>73</xdr:row>
      <xdr:rowOff>26175</xdr:rowOff>
    </xdr:to>
    <xdr:graphicFrame macro="">
      <xdr:nvGraphicFramePr>
        <xdr:cNvPr id="12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16</xdr:row>
      <xdr:rowOff>138112</xdr:rowOff>
    </xdr:from>
    <xdr:to>
      <xdr:col>7</xdr:col>
      <xdr:colOff>494400</xdr:colOff>
      <xdr:row>44</xdr:row>
      <xdr:rowOff>97612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17</xdr:row>
          <xdr:rowOff>0</xdr:rowOff>
        </xdr:from>
        <xdr:to>
          <xdr:col>9</xdr:col>
          <xdr:colOff>104775</xdr:colOff>
          <xdr:row>19</xdr:row>
          <xdr:rowOff>76200</xdr:rowOff>
        </xdr:to>
        <xdr:sp macro="" textlink="">
          <xdr:nvSpPr>
            <xdr:cNvPr id="17409" name="Length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616365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21</xdr:row>
          <xdr:rowOff>28575</xdr:rowOff>
        </xdr:from>
        <xdr:to>
          <xdr:col>9</xdr:col>
          <xdr:colOff>104775</xdr:colOff>
          <xdr:row>23</xdr:row>
          <xdr:rowOff>95250</xdr:rowOff>
        </xdr:to>
        <xdr:sp macro="" textlink="">
          <xdr:nvSpPr>
            <xdr:cNvPr id="17410" name="Length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616365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25</xdr:row>
          <xdr:rowOff>47625</xdr:rowOff>
        </xdr:from>
        <xdr:to>
          <xdr:col>9</xdr:col>
          <xdr:colOff>104775</xdr:colOff>
          <xdr:row>27</xdr:row>
          <xdr:rowOff>123825</xdr:rowOff>
        </xdr:to>
        <xdr:sp macro="" textlink="">
          <xdr:nvSpPr>
            <xdr:cNvPr id="17411" name="Length3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616365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29</xdr:row>
          <xdr:rowOff>76200</xdr:rowOff>
        </xdr:from>
        <xdr:to>
          <xdr:col>9</xdr:col>
          <xdr:colOff>104775</xdr:colOff>
          <xdr:row>32</xdr:row>
          <xdr:rowOff>9525</xdr:rowOff>
        </xdr:to>
        <xdr:sp macro="" textlink="">
          <xdr:nvSpPr>
            <xdr:cNvPr id="17412" name="Length4" hidden="1">
              <a:extLst>
                <a:ext uri="{63B3BB69-23CF-44E3-9099-C40C66FF867C}">
                  <a14:compatExt spid="_x0000_s174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616365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33</xdr:row>
          <xdr:rowOff>104775</xdr:rowOff>
        </xdr:from>
        <xdr:to>
          <xdr:col>9</xdr:col>
          <xdr:colOff>104775</xdr:colOff>
          <xdr:row>36</xdr:row>
          <xdr:rowOff>28575</xdr:rowOff>
        </xdr:to>
        <xdr:sp macro="" textlink="">
          <xdr:nvSpPr>
            <xdr:cNvPr id="17413" name="Length5" hidden="1">
              <a:extLst>
                <a:ext uri="{63B3BB69-23CF-44E3-9099-C40C66FF867C}">
                  <a14:compatExt spid="_x0000_s174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616365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37</xdr:row>
          <xdr:rowOff>123825</xdr:rowOff>
        </xdr:from>
        <xdr:to>
          <xdr:col>9</xdr:col>
          <xdr:colOff>104775</xdr:colOff>
          <xdr:row>40</xdr:row>
          <xdr:rowOff>57150</xdr:rowOff>
        </xdr:to>
        <xdr:sp macro="" textlink="">
          <xdr:nvSpPr>
            <xdr:cNvPr id="17414" name="Length6" hidden="1">
              <a:extLst>
                <a:ext uri="{63B3BB69-23CF-44E3-9099-C40C66FF867C}">
                  <a14:compatExt spid="_x0000_s174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616365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42</xdr:row>
          <xdr:rowOff>9525</xdr:rowOff>
        </xdr:from>
        <xdr:to>
          <xdr:col>9</xdr:col>
          <xdr:colOff>104775</xdr:colOff>
          <xdr:row>44</xdr:row>
          <xdr:rowOff>85725</xdr:rowOff>
        </xdr:to>
        <xdr:sp macro="" textlink="">
          <xdr:nvSpPr>
            <xdr:cNvPr id="17415" name="Length7" hidden="1">
              <a:extLst>
                <a:ext uri="{63B3BB69-23CF-44E3-9099-C40C66FF867C}">
                  <a14:compatExt spid="_x0000_s174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616365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45</xdr:row>
      <xdr:rowOff>66675</xdr:rowOff>
    </xdr:from>
    <xdr:to>
      <xdr:col>7</xdr:col>
      <xdr:colOff>503925</xdr:colOff>
      <xdr:row>73</xdr:row>
      <xdr:rowOff>26175</xdr:rowOff>
    </xdr:to>
    <xdr:graphicFrame macro="">
      <xdr:nvGraphicFramePr>
        <xdr:cNvPr id="10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IMI_ISP">
      <a:dk1>
        <a:srgbClr val="616365"/>
      </a:dk1>
      <a:lt1>
        <a:srgbClr val="FFFFFF"/>
      </a:lt1>
      <a:dk2>
        <a:srgbClr val="1E1E1E"/>
      </a:dk2>
      <a:lt2>
        <a:srgbClr val="8B8D8E"/>
      </a:lt2>
      <a:accent1>
        <a:srgbClr val="00693C"/>
      </a:accent1>
      <a:accent2>
        <a:srgbClr val="005B82"/>
      </a:accent2>
      <a:accent3>
        <a:srgbClr val="D7A900"/>
      </a:accent3>
      <a:accent4>
        <a:srgbClr val="DD4814"/>
      </a:accent4>
      <a:accent5>
        <a:srgbClr val="00693C"/>
      </a:accent5>
      <a:accent6>
        <a:srgbClr val="005275"/>
      </a:accent6>
      <a:hlink>
        <a:srgbClr val="D7A900"/>
      </a:hlink>
      <a:folHlink>
        <a:srgbClr val="DD4814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quantlib.org/" TargetMode="External"/><Relationship Id="rId4" Type="http://schemas.openxmlformats.org/officeDocument/2006/relationships/comments" Target="../comments1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ctrlProp" Target="../ctrlProps/ctrlProp15.xml"/><Relationship Id="rId7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openxmlformats.org/officeDocument/2006/relationships/ctrlProp" Target="../ctrlProps/ctrlProp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Y306"/>
  <sheetViews>
    <sheetView showGridLines="0" workbookViewId="0"/>
  </sheetViews>
  <sheetFormatPr defaultRowHeight="11.25" x14ac:dyDescent="0.2"/>
  <cols>
    <col min="1" max="1" width="2.7109375" style="23" customWidth="1"/>
    <col min="2" max="2" width="13.140625" style="23" bestFit="1" customWidth="1"/>
    <col min="3" max="3" width="16.140625" style="23" bestFit="1" customWidth="1"/>
    <col min="4" max="4" width="2.7109375" style="23" customWidth="1"/>
    <col min="5" max="5" width="16.140625" style="23" bestFit="1" customWidth="1"/>
    <col min="6" max="13" width="9.140625" style="23"/>
    <col min="14" max="14" width="2.7109375" style="23" customWidth="1"/>
    <col min="15" max="15" width="13.140625" style="23" bestFit="1" customWidth="1"/>
    <col min="16" max="16" width="16.140625" style="23" bestFit="1" customWidth="1"/>
    <col min="17" max="18" width="16.140625" style="23" customWidth="1"/>
    <col min="19" max="19" width="13.140625" style="23" bestFit="1" customWidth="1"/>
    <col min="20" max="20" width="2.7109375" style="23" customWidth="1"/>
    <col min="21" max="22" width="28.7109375" style="23" customWidth="1"/>
    <col min="23" max="23" width="2.7109375" style="23" customWidth="1"/>
    <col min="24" max="25" width="28.7109375" style="23" customWidth="1"/>
    <col min="26" max="26" width="2.7109375" style="23" customWidth="1"/>
    <col min="27" max="27" width="13.140625" style="23" bestFit="1" customWidth="1"/>
    <col min="28" max="28" width="16.140625" style="23" bestFit="1" customWidth="1"/>
    <col min="29" max="16384" width="9.140625" style="23"/>
  </cols>
  <sheetData>
    <row r="2" spans="2:25" x14ac:dyDescent="0.2">
      <c r="B2" s="6" t="s">
        <v>4</v>
      </c>
      <c r="C2" s="6" t="s">
        <v>3</v>
      </c>
      <c r="U2" s="15" t="s">
        <v>5</v>
      </c>
      <c r="V2" s="1" t="s">
        <v>1</v>
      </c>
      <c r="X2" s="15" t="s">
        <v>5</v>
      </c>
      <c r="Y2" s="1" t="s">
        <v>2</v>
      </c>
    </row>
    <row r="3" spans="2:25" x14ac:dyDescent="0.2">
      <c r="B3" s="2">
        <v>0</v>
      </c>
      <c r="C3" s="3">
        <v>1</v>
      </c>
      <c r="U3" s="15" t="s">
        <v>6</v>
      </c>
      <c r="V3" s="1" t="str">
        <f>_xll.qlInterpolation(,V2,$B$3:$B$9,$C$3:$C$9)</f>
        <v>obj_000bd#0000</v>
      </c>
      <c r="X3" s="15" t="s">
        <v>6</v>
      </c>
      <c r="Y3" s="1" t="str">
        <f>_xll.qlInterpolation(,Y2,$B$3:$B$9,$C$3:$C$9)</f>
        <v>obj_000c4#0000</v>
      </c>
    </row>
    <row r="4" spans="2:25" x14ac:dyDescent="0.2">
      <c r="B4" s="2">
        <v>0.1</v>
      </c>
      <c r="C4" s="3">
        <v>0.99193299999999995</v>
      </c>
    </row>
    <row r="5" spans="2:25" x14ac:dyDescent="0.2">
      <c r="B5" s="2">
        <v>1</v>
      </c>
      <c r="C5" s="3">
        <v>0.93239399999999995</v>
      </c>
      <c r="S5" s="15" t="s">
        <v>4</v>
      </c>
      <c r="U5" s="13" t="s">
        <v>3</v>
      </c>
      <c r="V5" s="24" t="s">
        <v>7</v>
      </c>
      <c r="X5" s="14" t="s">
        <v>3</v>
      </c>
      <c r="Y5" s="12" t="s">
        <v>7</v>
      </c>
    </row>
    <row r="6" spans="2:25" x14ac:dyDescent="0.2">
      <c r="B6" s="2">
        <v>4</v>
      </c>
      <c r="C6" s="3">
        <v>0.83861799999999997</v>
      </c>
      <c r="S6" s="9">
        <v>0</v>
      </c>
      <c r="U6" s="22">
        <f t="array" ref="U6:U306">_xll.qlInterpolationInterpolate(V3,S6:S306)</f>
        <v>1</v>
      </c>
      <c r="V6" s="8"/>
      <c r="X6" s="22">
        <f t="array" ref="X6:X306">_xll.qlInterpolationInterpolate(Y3,S6:S306)</f>
        <v>1</v>
      </c>
      <c r="Y6" s="8"/>
    </row>
    <row r="7" spans="2:25" x14ac:dyDescent="0.2">
      <c r="B7" s="2">
        <v>9</v>
      </c>
      <c r="C7" s="3">
        <v>0.53259199999999995</v>
      </c>
      <c r="S7" s="16">
        <f>S6+0.1</f>
        <v>0.1</v>
      </c>
      <c r="U7" s="17">
        <v>0.99193299999999995</v>
      </c>
      <c r="V7" s="18">
        <f t="shared" ref="V7:V70" si="0">(1/(S7-S6))*(U6/U7-1)</f>
        <v>8.1326057304274002E-2</v>
      </c>
      <c r="X7" s="17">
        <v>0.99193299999999995</v>
      </c>
      <c r="Y7" s="18">
        <f t="shared" ref="Y7:Y70" si="1">(1/(S7-S6))*(X6/X7-1)</f>
        <v>8.1326057304274002E-2</v>
      </c>
    </row>
    <row r="8" spans="2:25" x14ac:dyDescent="0.2">
      <c r="B8" s="2">
        <v>20</v>
      </c>
      <c r="C8" s="3">
        <v>0.44932899999999998</v>
      </c>
      <c r="S8" s="2">
        <f t="shared" ref="S8:S71" si="2">S7+0.1</f>
        <v>0.2</v>
      </c>
      <c r="U8" s="3">
        <v>0.98410996209078039</v>
      </c>
      <c r="V8" s="10">
        <f t="shared" si="0"/>
        <v>7.9493534366821272E-2</v>
      </c>
      <c r="X8" s="3">
        <v>0.98410996209078039</v>
      </c>
      <c r="Y8" s="10">
        <f t="shared" si="1"/>
        <v>7.9493534366821272E-2</v>
      </c>
    </row>
    <row r="9" spans="2:25" x14ac:dyDescent="0.2">
      <c r="B9" s="4">
        <v>30</v>
      </c>
      <c r="C9" s="5">
        <v>0.40656999999999999</v>
      </c>
      <c r="S9" s="2">
        <f t="shared" si="2"/>
        <v>0.30000000000000004</v>
      </c>
      <c r="U9" s="3">
        <v>0.97658201329235039</v>
      </c>
      <c r="V9" s="10">
        <f t="shared" si="0"/>
        <v>7.7084655420296383E-2</v>
      </c>
      <c r="X9" s="3">
        <v>0.97658201329235039</v>
      </c>
      <c r="Y9" s="10">
        <f t="shared" si="1"/>
        <v>7.7084655420296383E-2</v>
      </c>
    </row>
    <row r="10" spans="2:25" x14ac:dyDescent="0.2">
      <c r="S10" s="2">
        <f t="shared" si="2"/>
        <v>0.4</v>
      </c>
      <c r="U10" s="3">
        <v>0.9693520718570261</v>
      </c>
      <c r="V10" s="10">
        <f t="shared" si="0"/>
        <v>7.4585299245026895E-2</v>
      </c>
      <c r="X10" s="3">
        <v>0.9693520718570261</v>
      </c>
      <c r="Y10" s="10">
        <f t="shared" si="1"/>
        <v>7.4585299245026895E-2</v>
      </c>
    </row>
    <row r="11" spans="2:25" x14ac:dyDescent="0.2">
      <c r="S11" s="2">
        <f t="shared" si="2"/>
        <v>0.5</v>
      </c>
      <c r="U11" s="3">
        <v>0.96242305603712341</v>
      </c>
      <c r="V11" s="10">
        <f t="shared" si="0"/>
        <v>7.1995530203043959E-2</v>
      </c>
      <c r="X11" s="3">
        <v>0.96242305603712341</v>
      </c>
      <c r="Y11" s="10">
        <f t="shared" si="1"/>
        <v>7.1995530203043959E-2</v>
      </c>
    </row>
    <row r="12" spans="2:25" x14ac:dyDescent="0.2">
      <c r="S12" s="2">
        <f t="shared" si="2"/>
        <v>0.6</v>
      </c>
      <c r="U12" s="3">
        <v>0.95579788408495869</v>
      </c>
      <c r="V12" s="10">
        <f t="shared" si="0"/>
        <v>6.9315616433984775E-2</v>
      </c>
      <c r="X12" s="3">
        <v>0.95579788408495869</v>
      </c>
      <c r="Y12" s="10">
        <f t="shared" si="1"/>
        <v>6.9315616433984775E-2</v>
      </c>
    </row>
    <row r="13" spans="2:25" x14ac:dyDescent="0.2">
      <c r="S13" s="2">
        <f t="shared" si="2"/>
        <v>0.7</v>
      </c>
      <c r="U13" s="3">
        <v>0.94947947425284784</v>
      </c>
      <c r="V13" s="10">
        <f t="shared" si="0"/>
        <v>6.6546039208301724E-2</v>
      </c>
      <c r="X13" s="3">
        <v>0.94947947425284784</v>
      </c>
      <c r="Y13" s="10">
        <f t="shared" si="1"/>
        <v>6.6546039208301724E-2</v>
      </c>
    </row>
    <row r="14" spans="2:25" x14ac:dyDescent="0.2">
      <c r="S14" s="2">
        <f t="shared" si="2"/>
        <v>0.79999999999999993</v>
      </c>
      <c r="U14" s="3">
        <v>0.943470744793107</v>
      </c>
      <c r="V14" s="10">
        <f t="shared" si="0"/>
        <v>6.3687501630571589E-2</v>
      </c>
      <c r="X14" s="3">
        <v>0.943470744793107</v>
      </c>
      <c r="Y14" s="10">
        <f t="shared" si="1"/>
        <v>6.3687501630571589E-2</v>
      </c>
    </row>
    <row r="15" spans="2:25" x14ac:dyDescent="0.2">
      <c r="S15" s="2">
        <f t="shared" si="2"/>
        <v>0.89999999999999991</v>
      </c>
      <c r="U15" s="3">
        <v>0.93777461395805239</v>
      </c>
      <c r="V15" s="10">
        <f t="shared" si="0"/>
        <v>6.0740936577639029E-2</v>
      </c>
      <c r="X15" s="3">
        <v>0.93777461395805239</v>
      </c>
      <c r="Y15" s="10">
        <f t="shared" si="1"/>
        <v>6.0740936577639029E-2</v>
      </c>
    </row>
    <row r="16" spans="2:25" x14ac:dyDescent="0.2">
      <c r="S16" s="16">
        <f t="shared" si="2"/>
        <v>0.99999999999999989</v>
      </c>
      <c r="U16" s="17">
        <v>0.93239399999999995</v>
      </c>
      <c r="V16" s="18">
        <f t="shared" si="0"/>
        <v>5.7707513755478342E-2</v>
      </c>
      <c r="X16" s="17">
        <v>0.93239399999999995</v>
      </c>
      <c r="Y16" s="18">
        <f t="shared" si="1"/>
        <v>5.7707513755478342E-2</v>
      </c>
    </row>
    <row r="17" spans="19:25" x14ac:dyDescent="0.2">
      <c r="S17" s="2">
        <f t="shared" si="2"/>
        <v>1.0999999999999999</v>
      </c>
      <c r="U17" s="3">
        <v>0.92732835645050471</v>
      </c>
      <c r="V17" s="10">
        <f t="shared" si="0"/>
        <v>5.4626212109858414E-2</v>
      </c>
      <c r="X17" s="3">
        <v>0.92732835645050471</v>
      </c>
      <c r="Y17" s="10">
        <f t="shared" si="1"/>
        <v>5.4626212109858414E-2</v>
      </c>
    </row>
    <row r="18" spans="19:25" x14ac:dyDescent="0.2">
      <c r="S18" s="2">
        <f t="shared" si="2"/>
        <v>1.2</v>
      </c>
      <c r="U18" s="3">
        <v>0.9225632779580768</v>
      </c>
      <c r="V18" s="10">
        <f t="shared" si="0"/>
        <v>5.1650424488762732E-2</v>
      </c>
      <c r="X18" s="3">
        <v>0.9225632779580768</v>
      </c>
      <c r="Y18" s="10">
        <f t="shared" si="1"/>
        <v>5.1650424488762732E-2</v>
      </c>
    </row>
    <row r="19" spans="19:25" x14ac:dyDescent="0.2">
      <c r="S19" s="2">
        <f t="shared" si="2"/>
        <v>1.3</v>
      </c>
      <c r="U19" s="3">
        <v>0.91808089445046503</v>
      </c>
      <c r="V19" s="10">
        <f t="shared" si="0"/>
        <v>4.88234047207214E-2</v>
      </c>
      <c r="X19" s="3">
        <v>0.91808089445046503</v>
      </c>
      <c r="Y19" s="10">
        <f t="shared" si="1"/>
        <v>4.88234047207214E-2</v>
      </c>
    </row>
    <row r="20" spans="19:25" x14ac:dyDescent="0.2">
      <c r="S20" s="2">
        <f t="shared" si="2"/>
        <v>1.4000000000000001</v>
      </c>
      <c r="U20" s="3">
        <v>0.91386333585541835</v>
      </c>
      <c r="V20" s="10">
        <f t="shared" si="0"/>
        <v>4.6150867745435822E-2</v>
      </c>
      <c r="X20" s="3">
        <v>0.91386333585541835</v>
      </c>
      <c r="Y20" s="10">
        <f t="shared" si="1"/>
        <v>4.6150867745435822E-2</v>
      </c>
    </row>
    <row r="21" spans="19:25" x14ac:dyDescent="0.2">
      <c r="S21" s="2">
        <f t="shared" si="2"/>
        <v>1.5000000000000002</v>
      </c>
      <c r="U21" s="3">
        <v>0.90989273210068577</v>
      </c>
      <c r="V21" s="10">
        <f t="shared" si="0"/>
        <v>4.3638152220049034E-2</v>
      </c>
      <c r="X21" s="3">
        <v>0.90989273210068577</v>
      </c>
      <c r="Y21" s="10">
        <f t="shared" si="1"/>
        <v>4.3638152220049034E-2</v>
      </c>
    </row>
    <row r="22" spans="19:25" x14ac:dyDescent="0.2">
      <c r="S22" s="2">
        <f t="shared" si="2"/>
        <v>1.6000000000000003</v>
      </c>
      <c r="U22" s="3">
        <v>0.90615121311401603</v>
      </c>
      <c r="V22" s="10">
        <f t="shared" si="0"/>
        <v>4.1290227641057574E-2</v>
      </c>
      <c r="X22" s="3">
        <v>0.90615121311401603</v>
      </c>
      <c r="Y22" s="10">
        <f t="shared" si="1"/>
        <v>4.1290227641057574E-2</v>
      </c>
    </row>
    <row r="23" spans="19:25" x14ac:dyDescent="0.2">
      <c r="S23" s="2">
        <f t="shared" si="2"/>
        <v>1.7000000000000004</v>
      </c>
      <c r="U23" s="3">
        <v>0.90262090882315826</v>
      </c>
      <c r="V23" s="10">
        <f t="shared" si="0"/>
        <v>3.9111705216983116E-2</v>
      </c>
      <c r="X23" s="3">
        <v>0.90262090882315826</v>
      </c>
      <c r="Y23" s="10">
        <f t="shared" si="1"/>
        <v>3.9111705216983116E-2</v>
      </c>
    </row>
    <row r="24" spans="19:25" x14ac:dyDescent="0.2">
      <c r="S24" s="2">
        <f t="shared" si="2"/>
        <v>1.8000000000000005</v>
      </c>
      <c r="U24" s="3">
        <v>0.89928394915586118</v>
      </c>
      <c r="V24" s="10">
        <f t="shared" si="0"/>
        <v>3.7106852295423175E-2</v>
      </c>
      <c r="X24" s="3">
        <v>0.89928394915586118</v>
      </c>
      <c r="Y24" s="10">
        <f t="shared" si="1"/>
        <v>3.7106852295423175E-2</v>
      </c>
    </row>
    <row r="25" spans="19:25" x14ac:dyDescent="0.2">
      <c r="S25" s="2">
        <f t="shared" si="2"/>
        <v>1.9000000000000006</v>
      </c>
      <c r="U25" s="3">
        <v>0.89612246403987372</v>
      </c>
      <c r="V25" s="10">
        <f t="shared" si="0"/>
        <v>3.5279610129790272E-2</v>
      </c>
      <c r="X25" s="3">
        <v>0.89612246403987372</v>
      </c>
      <c r="Y25" s="10">
        <f t="shared" si="1"/>
        <v>3.5279610129790272E-2</v>
      </c>
    </row>
    <row r="26" spans="19:25" x14ac:dyDescent="0.2">
      <c r="S26" s="2">
        <f t="shared" si="2"/>
        <v>2.0000000000000004</v>
      </c>
      <c r="U26" s="3">
        <v>0.89311858340294492</v>
      </c>
      <c r="V26" s="10">
        <f t="shared" si="0"/>
        <v>3.3633614760131318E-2</v>
      </c>
      <c r="X26" s="3">
        <v>0.89311858340294492</v>
      </c>
      <c r="Y26" s="10">
        <f t="shared" si="1"/>
        <v>3.3633614760131318E-2</v>
      </c>
    </row>
    <row r="27" spans="19:25" x14ac:dyDescent="0.2">
      <c r="S27" s="2">
        <f t="shared" si="2"/>
        <v>2.1000000000000005</v>
      </c>
      <c r="U27" s="3">
        <v>0.8902544371728236</v>
      </c>
      <c r="V27" s="10">
        <f t="shared" si="0"/>
        <v>3.2172220777881816E-2</v>
      </c>
      <c r="X27" s="3">
        <v>0.8902544371728236</v>
      </c>
      <c r="Y27" s="10">
        <f t="shared" si="1"/>
        <v>3.2172220777881816E-2</v>
      </c>
    </row>
    <row r="28" spans="19:25" x14ac:dyDescent="0.2">
      <c r="S28" s="2">
        <f t="shared" si="2"/>
        <v>2.2000000000000006</v>
      </c>
      <c r="U28" s="3">
        <v>0.88751215527725869</v>
      </c>
      <c r="V28" s="10">
        <f t="shared" si="0"/>
        <v>3.0898527747016374E-2</v>
      </c>
      <c r="X28" s="3">
        <v>0.88751215527725869</v>
      </c>
      <c r="Y28" s="10">
        <f t="shared" si="1"/>
        <v>3.0898527747016374E-2</v>
      </c>
    </row>
    <row r="29" spans="19:25" x14ac:dyDescent="0.2">
      <c r="S29" s="2">
        <f t="shared" si="2"/>
        <v>2.3000000000000007</v>
      </c>
      <c r="U29" s="3">
        <v>0.88487386764399911</v>
      </c>
      <c r="V29" s="10">
        <f t="shared" si="0"/>
        <v>2.9815409062583481E-2</v>
      </c>
      <c r="X29" s="3">
        <v>0.88487386764399911</v>
      </c>
      <c r="Y29" s="10">
        <f t="shared" si="1"/>
        <v>2.9815409062583481E-2</v>
      </c>
    </row>
    <row r="30" spans="19:25" x14ac:dyDescent="0.2">
      <c r="S30" s="2">
        <f t="shared" si="2"/>
        <v>2.4000000000000008</v>
      </c>
      <c r="U30" s="3">
        <v>0.88232170420079381</v>
      </c>
      <c r="V30" s="10">
        <f t="shared" si="0"/>
        <v>2.8925543042341826E-2</v>
      </c>
      <c r="X30" s="3">
        <v>0.88232170420079381</v>
      </c>
      <c r="Y30" s="10">
        <f t="shared" si="1"/>
        <v>2.8925543042341826E-2</v>
      </c>
    </row>
    <row r="31" spans="19:25" x14ac:dyDescent="0.2">
      <c r="S31" s="2">
        <f t="shared" si="2"/>
        <v>2.5000000000000009</v>
      </c>
      <c r="U31" s="3">
        <v>0.87983779487539171</v>
      </c>
      <c r="V31" s="10">
        <f t="shared" si="0"/>
        <v>2.8231446067328279E-2</v>
      </c>
      <c r="X31" s="3">
        <v>0.87983779487539171</v>
      </c>
      <c r="Y31" s="10">
        <f t="shared" si="1"/>
        <v>2.8231446067328279E-2</v>
      </c>
    </row>
    <row r="32" spans="19:25" x14ac:dyDescent="0.2">
      <c r="S32" s="2">
        <f t="shared" si="2"/>
        <v>2.600000000000001</v>
      </c>
      <c r="U32" s="3">
        <v>0.87740426959554163</v>
      </c>
      <c r="V32" s="10">
        <f t="shared" si="0"/>
        <v>2.7735507612378616E-2</v>
      </c>
      <c r="X32" s="3">
        <v>0.87740426959554163</v>
      </c>
      <c r="Y32" s="10">
        <f t="shared" si="1"/>
        <v>2.7735507612378616E-2</v>
      </c>
    </row>
    <row r="33" spans="19:25" x14ac:dyDescent="0.2">
      <c r="S33" s="2">
        <f t="shared" si="2"/>
        <v>2.7000000000000011</v>
      </c>
      <c r="U33" s="3">
        <v>0.8750032582889925</v>
      </c>
      <c r="V33" s="10">
        <f t="shared" si="0"/>
        <v>2.7440027037661772E-2</v>
      </c>
      <c r="X33" s="3">
        <v>0.8750032582889925</v>
      </c>
      <c r="Y33" s="10">
        <f t="shared" si="1"/>
        <v>2.7440027037661772E-2</v>
      </c>
    </row>
    <row r="34" spans="19:25" x14ac:dyDescent="0.2">
      <c r="S34" s="2">
        <f t="shared" si="2"/>
        <v>2.8000000000000012</v>
      </c>
      <c r="U34" s="3">
        <v>0.87261689088349337</v>
      </c>
      <c r="V34" s="10">
        <f t="shared" si="0"/>
        <v>2.7347252046463464E-2</v>
      </c>
      <c r="X34" s="3">
        <v>0.87261689088349337</v>
      </c>
      <c r="Y34" s="10">
        <f t="shared" si="1"/>
        <v>2.7347252046463464E-2</v>
      </c>
    </row>
    <row r="35" spans="19:25" x14ac:dyDescent="0.2">
      <c r="S35" s="2">
        <f t="shared" si="2"/>
        <v>2.9000000000000012</v>
      </c>
      <c r="U35" s="3">
        <v>0.87022729730679294</v>
      </c>
      <c r="V35" s="10">
        <f t="shared" si="0"/>
        <v>2.7459418752959739E-2</v>
      </c>
      <c r="X35" s="3">
        <v>0.87022729730679294</v>
      </c>
      <c r="Y35" s="10">
        <f t="shared" si="1"/>
        <v>2.7459418752959739E-2</v>
      </c>
    </row>
    <row r="36" spans="19:25" x14ac:dyDescent="0.2">
      <c r="S36" s="2">
        <f t="shared" si="2"/>
        <v>3.0000000000000013</v>
      </c>
      <c r="U36" s="3">
        <v>0.86781660748664025</v>
      </c>
      <c r="V36" s="10">
        <f t="shared" si="0"/>
        <v>2.7778793345918349E-2</v>
      </c>
      <c r="X36" s="3">
        <v>0.86781660748664025</v>
      </c>
      <c r="Y36" s="10">
        <f t="shared" si="1"/>
        <v>2.7778793345918349E-2</v>
      </c>
    </row>
    <row r="37" spans="19:25" x14ac:dyDescent="0.2">
      <c r="S37" s="2">
        <f t="shared" si="2"/>
        <v>3.1000000000000014</v>
      </c>
      <c r="U37" s="3">
        <v>0.86536695135078423</v>
      </c>
      <c r="V37" s="10">
        <f t="shared" si="0"/>
        <v>2.8307715380535534E-2</v>
      </c>
      <c r="X37" s="3">
        <v>0.86536695135078423</v>
      </c>
      <c r="Y37" s="10">
        <f t="shared" si="1"/>
        <v>2.8307715380535534E-2</v>
      </c>
    </row>
    <row r="38" spans="19:25" x14ac:dyDescent="0.2">
      <c r="S38" s="2">
        <f t="shared" si="2"/>
        <v>3.2000000000000015</v>
      </c>
      <c r="U38" s="3">
        <v>0.86286045882697382</v>
      </c>
      <c r="V38" s="10">
        <f t="shared" si="0"/>
        <v>2.9048642780755671E-2</v>
      </c>
      <c r="X38" s="3">
        <v>0.86286045882697382</v>
      </c>
      <c r="Y38" s="10">
        <f t="shared" si="1"/>
        <v>2.9048642780755671E-2</v>
      </c>
    </row>
    <row r="39" spans="19:25" x14ac:dyDescent="0.2">
      <c r="S39" s="2">
        <f t="shared" si="2"/>
        <v>3.3000000000000016</v>
      </c>
      <c r="U39" s="3">
        <v>0.86027925984295783</v>
      </c>
      <c r="V39" s="10">
        <f t="shared" si="0"/>
        <v>3.0004198688773326E-2</v>
      </c>
      <c r="X39" s="3">
        <v>0.86027925984295783</v>
      </c>
      <c r="Y39" s="10">
        <f t="shared" si="1"/>
        <v>3.0004198688773326E-2</v>
      </c>
    </row>
    <row r="40" spans="19:25" x14ac:dyDescent="0.2">
      <c r="S40" s="2">
        <f t="shared" si="2"/>
        <v>3.4000000000000017</v>
      </c>
      <c r="U40" s="3">
        <v>0.85760548432648531</v>
      </c>
      <c r="V40" s="10">
        <f t="shared" si="0"/>
        <v>3.1177220357589935E-2</v>
      </c>
      <c r="X40" s="3">
        <v>0.85760548432648531</v>
      </c>
      <c r="Y40" s="10">
        <f t="shared" si="1"/>
        <v>3.1177220357589935E-2</v>
      </c>
    </row>
    <row r="41" spans="19:25" x14ac:dyDescent="0.2">
      <c r="S41" s="2">
        <f t="shared" si="2"/>
        <v>3.5000000000000018</v>
      </c>
      <c r="U41" s="3">
        <v>0.85482126220530497</v>
      </c>
      <c r="V41" s="10">
        <f t="shared" si="0"/>
        <v>3.2570810346919082E-2</v>
      </c>
      <c r="X41" s="3">
        <v>0.85482126220530497</v>
      </c>
      <c r="Y41" s="10">
        <f t="shared" si="1"/>
        <v>3.2570810346919082E-2</v>
      </c>
    </row>
    <row r="42" spans="19:25" x14ac:dyDescent="0.2">
      <c r="S42" s="2">
        <f t="shared" si="2"/>
        <v>3.6000000000000019</v>
      </c>
      <c r="U42" s="3">
        <v>0.85190872340716584</v>
      </c>
      <c r="V42" s="10">
        <f t="shared" si="0"/>
        <v>3.4188390353493386E-2</v>
      </c>
      <c r="X42" s="3">
        <v>0.85190872340716584</v>
      </c>
      <c r="Y42" s="10">
        <f t="shared" si="1"/>
        <v>3.4188390353493386E-2</v>
      </c>
    </row>
    <row r="43" spans="19:25" x14ac:dyDescent="0.2">
      <c r="S43" s="2">
        <f t="shared" si="2"/>
        <v>3.700000000000002</v>
      </c>
      <c r="U43" s="3">
        <v>0.84884999785981696</v>
      </c>
      <c r="V43" s="10">
        <f t="shared" si="0"/>
        <v>3.6033758085183241E-2</v>
      </c>
      <c r="X43" s="3">
        <v>0.84884999785981696</v>
      </c>
      <c r="Y43" s="10">
        <f t="shared" si="1"/>
        <v>3.6033758085183241E-2</v>
      </c>
    </row>
    <row r="44" spans="19:25" x14ac:dyDescent="0.2">
      <c r="S44" s="2">
        <f t="shared" si="2"/>
        <v>3.800000000000002</v>
      </c>
      <c r="U44" s="3">
        <v>0.84562721549100694</v>
      </c>
      <c r="V44" s="10">
        <f t="shared" si="0"/>
        <v>3.8111147675619038E-2</v>
      </c>
      <c r="X44" s="3">
        <v>0.84562721549100694</v>
      </c>
      <c r="Y44" s="10">
        <f t="shared" si="1"/>
        <v>3.8111147675619038E-2</v>
      </c>
    </row>
    <row r="45" spans="19:25" x14ac:dyDescent="0.2">
      <c r="S45" s="2">
        <f t="shared" si="2"/>
        <v>3.9000000000000021</v>
      </c>
      <c r="U45" s="3">
        <v>0.84222250622848494</v>
      </c>
      <c r="V45" s="10">
        <f t="shared" si="0"/>
        <v>4.0425294234518426E-2</v>
      </c>
      <c r="X45" s="3">
        <v>0.84222250622848494</v>
      </c>
      <c r="Y45" s="10">
        <f t="shared" si="1"/>
        <v>4.0425294234518426E-2</v>
      </c>
    </row>
    <row r="46" spans="19:25" x14ac:dyDescent="0.2">
      <c r="S46" s="16">
        <f t="shared" si="2"/>
        <v>4.0000000000000018</v>
      </c>
      <c r="U46" s="17">
        <v>0.83861799999999986</v>
      </c>
      <c r="V46" s="18">
        <f t="shared" si="0"/>
        <v>4.2981503240868843E-2</v>
      </c>
      <c r="X46" s="17">
        <v>0.83861799999999986</v>
      </c>
      <c r="Y46" s="18">
        <f t="shared" si="1"/>
        <v>4.2981503240868843E-2</v>
      </c>
    </row>
    <row r="47" spans="19:25" x14ac:dyDescent="0.2">
      <c r="S47" s="2">
        <f t="shared" si="2"/>
        <v>4.1000000000000014</v>
      </c>
      <c r="U47" s="3">
        <v>0.83473674198349246</v>
      </c>
      <c r="V47" s="10">
        <f t="shared" si="0"/>
        <v>4.6496791398984605E-2</v>
      </c>
      <c r="X47" s="3">
        <v>0.83480001768561884</v>
      </c>
      <c r="Y47" s="10">
        <f t="shared" si="1"/>
        <v>4.5735292686815025E-2</v>
      </c>
    </row>
    <row r="48" spans="19:25" x14ac:dyDescent="0.2">
      <c r="S48" s="2">
        <f t="shared" si="2"/>
        <v>4.2000000000000011</v>
      </c>
      <c r="U48" s="3">
        <v>0.83052370652961527</v>
      </c>
      <c r="V48" s="10">
        <f t="shared" si="0"/>
        <v>5.0727455709622851E-2</v>
      </c>
      <c r="X48" s="3">
        <v>0.83077164397468162</v>
      </c>
      <c r="Y48" s="10">
        <f t="shared" si="1"/>
        <v>4.8489542705914164E-2</v>
      </c>
    </row>
    <row r="49" spans="19:25" x14ac:dyDescent="0.2">
      <c r="S49" s="2">
        <f t="shared" si="2"/>
        <v>4.3000000000000007</v>
      </c>
      <c r="U49" s="3">
        <v>0.8259939173251849</v>
      </c>
      <c r="V49" s="10">
        <f t="shared" si="0"/>
        <v>5.484046685354757E-2</v>
      </c>
      <c r="X49" s="3">
        <v>0.82654015450884666</v>
      </c>
      <c r="Y49" s="10">
        <f t="shared" si="1"/>
        <v>5.1195207428844827E-2</v>
      </c>
    </row>
    <row r="50" spans="19:25" x14ac:dyDescent="0.2">
      <c r="S50" s="2">
        <f t="shared" si="2"/>
        <v>4.4000000000000004</v>
      </c>
      <c r="U50" s="3">
        <v>0.82116239805701763</v>
      </c>
      <c r="V50" s="10">
        <f t="shared" si="0"/>
        <v>5.8837560994016366E-2</v>
      </c>
      <c r="X50" s="3">
        <v>0.822112824929772</v>
      </c>
      <c r="Y50" s="10">
        <f t="shared" si="1"/>
        <v>5.3853065477391854E-2</v>
      </c>
    </row>
    <row r="51" spans="19:25" x14ac:dyDescent="0.2">
      <c r="S51" s="2">
        <f t="shared" si="2"/>
        <v>4.5</v>
      </c>
      <c r="U51" s="3">
        <v>0.81604417241193006</v>
      </c>
      <c r="V51" s="10">
        <f t="shared" si="0"/>
        <v>6.2719958283139698E-2</v>
      </c>
      <c r="X51" s="3">
        <v>0.81749693087911568</v>
      </c>
      <c r="Y51" s="10">
        <f t="shared" si="1"/>
        <v>5.6463747768356255E-2</v>
      </c>
    </row>
    <row r="52" spans="19:25" x14ac:dyDescent="0.2">
      <c r="S52" s="2">
        <f t="shared" si="2"/>
        <v>4.5999999999999996</v>
      </c>
      <c r="U52" s="3">
        <v>0.8106542640767388</v>
      </c>
      <c r="V52" s="10">
        <f t="shared" si="0"/>
        <v>6.648837333052017E-2</v>
      </c>
      <c r="X52" s="3">
        <v>0.81269974799853617</v>
      </c>
      <c r="Y52" s="10">
        <f t="shared" si="1"/>
        <v>5.9027739240644847E-2</v>
      </c>
    </row>
    <row r="53" spans="19:25" x14ac:dyDescent="0.2">
      <c r="S53" s="2">
        <f t="shared" si="2"/>
        <v>4.6999999999999993</v>
      </c>
      <c r="U53" s="3">
        <v>0.80500769673826023</v>
      </c>
      <c r="V53" s="10">
        <f t="shared" si="0"/>
        <v>7.0143022996642906E-2</v>
      </c>
      <c r="X53" s="3">
        <v>0.8077285519296914</v>
      </c>
      <c r="Y53" s="10">
        <f t="shared" si="1"/>
        <v>6.1545380028580565E-2</v>
      </c>
    </row>
    <row r="54" spans="19:25" x14ac:dyDescent="0.2">
      <c r="S54" s="2">
        <f t="shared" si="2"/>
        <v>4.7999999999999989</v>
      </c>
      <c r="U54" s="3">
        <v>0.79911949408331084</v>
      </c>
      <c r="V54" s="10">
        <f t="shared" si="0"/>
        <v>7.3683631779049283E-2</v>
      </c>
      <c r="X54" s="3">
        <v>0.80259061831423972</v>
      </c>
      <c r="Y54" s="10">
        <f t="shared" si="1"/>
        <v>6.4016866110936599E-2</v>
      </c>
    </row>
    <row r="55" spans="19:25" x14ac:dyDescent="0.2">
      <c r="S55" s="2">
        <f t="shared" si="2"/>
        <v>4.8999999999999986</v>
      </c>
      <c r="U55" s="3">
        <v>0.79300467979870715</v>
      </c>
      <c r="V55" s="10">
        <f t="shared" si="0"/>
        <v>7.7109435043383467E-2</v>
      </c>
      <c r="X55" s="3">
        <v>0.79729322279383907</v>
      </c>
      <c r="Y55" s="10">
        <f t="shared" si="1"/>
        <v>6.6442249462974848E-2</v>
      </c>
    </row>
    <row r="56" spans="19:25" x14ac:dyDescent="0.2">
      <c r="S56" s="2">
        <f t="shared" si="2"/>
        <v>4.9999999999999982</v>
      </c>
      <c r="U56" s="3">
        <v>0.78667827757126563</v>
      </c>
      <c r="V56" s="10">
        <f t="shared" si="0"/>
        <v>8.0419180341082822E-2</v>
      </c>
      <c r="X56" s="3">
        <v>0.79184364101014793</v>
      </c>
      <c r="Y56" s="10">
        <f t="shared" si="1"/>
        <v>6.8821437736610563E-2</v>
      </c>
    </row>
    <row r="57" spans="19:25" x14ac:dyDescent="0.2">
      <c r="S57" s="2">
        <f t="shared" si="2"/>
        <v>5.0999999999999979</v>
      </c>
      <c r="U57" s="3">
        <v>0.78015531108780289</v>
      </c>
      <c r="V57" s="10">
        <f t="shared" si="0"/>
        <v>8.361112705068259E-2</v>
      </c>
      <c r="X57" s="3">
        <v>0.7862491486048242</v>
      </c>
      <c r="Y57" s="10">
        <f t="shared" si="1"/>
        <v>7.1154193492622114E-2</v>
      </c>
    </row>
    <row r="58" spans="19:25" x14ac:dyDescent="0.2">
      <c r="S58" s="2">
        <f t="shared" si="2"/>
        <v>5.1999999999999975</v>
      </c>
      <c r="U58" s="3">
        <v>0.77345080403513533</v>
      </c>
      <c r="V58" s="10">
        <f t="shared" si="0"/>
        <v>8.6683044580078444E-2</v>
      </c>
      <c r="X58" s="3">
        <v>0.78051702121952615</v>
      </c>
      <c r="Y58" s="10">
        <f t="shared" si="1"/>
        <v>7.3440133007501004E-2</v>
      </c>
    </row>
    <row r="59" spans="19:25" x14ac:dyDescent="0.2">
      <c r="S59" s="2">
        <f t="shared" si="2"/>
        <v>5.2999999999999972</v>
      </c>
      <c r="U59" s="3">
        <v>0.76657978010007943</v>
      </c>
      <c r="V59" s="10">
        <f t="shared" si="0"/>
        <v>8.9632209372374802E-2</v>
      </c>
      <c r="X59" s="3">
        <v>0.77465453449591204</v>
      </c>
      <c r="Y59" s="10">
        <f t="shared" si="1"/>
        <v>7.5678724677304118E-2</v>
      </c>
    </row>
    <row r="60" spans="19:25" x14ac:dyDescent="0.2">
      <c r="S60" s="2">
        <f t="shared" si="2"/>
        <v>5.3999999999999968</v>
      </c>
      <c r="U60" s="3">
        <v>0.7595572629694517</v>
      </c>
      <c r="V60" s="10">
        <f t="shared" si="0"/>
        <v>9.2455400968370127E-2</v>
      </c>
      <c r="X60" s="3">
        <v>0.76866896407563989</v>
      </c>
      <c r="Y60" s="10">
        <f t="shared" si="1"/>
        <v>7.7869287040488733E-2</v>
      </c>
    </row>
    <row r="61" spans="19:25" x14ac:dyDescent="0.2">
      <c r="S61" s="2">
        <f t="shared" si="2"/>
        <v>5.4999999999999964</v>
      </c>
      <c r="U61" s="3">
        <v>0.75239827633006873</v>
      </c>
      <c r="V61" s="10">
        <f t="shared" si="0"/>
        <v>9.5148897393837806E-2</v>
      </c>
      <c r="X61" s="3">
        <v>0.76256758560036808</v>
      </c>
      <c r="Y61" s="10">
        <f t="shared" si="1"/>
        <v>8.0010986442180798E-2</v>
      </c>
    </row>
    <row r="62" spans="19:25" x14ac:dyDescent="0.2">
      <c r="S62" s="2">
        <f t="shared" si="2"/>
        <v>5.5999999999999961</v>
      </c>
      <c r="U62" s="3">
        <v>0.74511784386874691</v>
      </c>
      <c r="V62" s="10">
        <f t="shared" si="0"/>
        <v>9.7708470159845531E-2</v>
      </c>
      <c r="X62" s="3">
        <v>0.75635767471175464</v>
      </c>
      <c r="Y62" s="10">
        <f t="shared" si="1"/>
        <v>8.2102834363120561E-2</v>
      </c>
    </row>
    <row r="63" spans="19:25" x14ac:dyDescent="0.2">
      <c r="S63" s="2">
        <f t="shared" si="2"/>
        <v>5.6999999999999957</v>
      </c>
      <c r="U63" s="3">
        <v>0.73773098927230274</v>
      </c>
      <c r="V63" s="10">
        <f t="shared" si="0"/>
        <v>0.10012937918916257</v>
      </c>
      <c r="X63" s="3">
        <v>0.7500465070514577</v>
      </c>
      <c r="Y63" s="10">
        <f t="shared" si="1"/>
        <v>8.414368443774331E-2</v>
      </c>
    </row>
    <row r="64" spans="19:25" x14ac:dyDescent="0.2">
      <c r="S64" s="2">
        <f t="shared" si="2"/>
        <v>5.7999999999999954</v>
      </c>
      <c r="U64" s="3">
        <v>0.73025273622755282</v>
      </c>
      <c r="V64" s="10">
        <f t="shared" si="0"/>
        <v>0.10240636801146766</v>
      </c>
      <c r="X64" s="3">
        <v>0.74364135826113553</v>
      </c>
      <c r="Y64" s="10">
        <f t="shared" si="1"/>
        <v>8.6132229187727866E-2</v>
      </c>
    </row>
    <row r="65" spans="19:25" x14ac:dyDescent="0.2">
      <c r="S65" s="2">
        <f t="shared" si="2"/>
        <v>5.899999999999995</v>
      </c>
      <c r="U65" s="3">
        <v>0.72269810842131355</v>
      </c>
      <c r="V65" s="10">
        <f t="shared" si="0"/>
        <v>0.10453365960431153</v>
      </c>
      <c r="X65" s="3">
        <v>0.73714950398244627</v>
      </c>
      <c r="Y65" s="10">
        <f t="shared" si="1"/>
        <v>8.8066996499585368E-2</v>
      </c>
    </row>
    <row r="66" spans="19:25" x14ac:dyDescent="0.2">
      <c r="S66" s="2">
        <f t="shared" si="2"/>
        <v>5.9999999999999947</v>
      </c>
      <c r="U66" s="3">
        <v>0.7150821295404014</v>
      </c>
      <c r="V66" s="10">
        <f t="shared" si="0"/>
        <v>0.10650495329546354</v>
      </c>
      <c r="X66" s="3">
        <v>0.73057821985704807</v>
      </c>
      <c r="Y66" s="10">
        <f t="shared" si="1"/>
        <v>8.9946345877707543E-2</v>
      </c>
    </row>
    <row r="67" spans="19:25" x14ac:dyDescent="0.2">
      <c r="S67" s="2">
        <f t="shared" si="2"/>
        <v>6.0999999999999943</v>
      </c>
      <c r="U67" s="3">
        <v>0.707419823271633</v>
      </c>
      <c r="V67" s="10">
        <f t="shared" si="0"/>
        <v>0.10831342318529152</v>
      </c>
      <c r="X67" s="3">
        <v>0.72393478152659918</v>
      </c>
      <c r="Y67" s="10">
        <f t="shared" si="1"/>
        <v>9.1768464507804612E-2</v>
      </c>
    </row>
    <row r="68" spans="19:25" x14ac:dyDescent="0.2">
      <c r="S68" s="2">
        <f t="shared" si="2"/>
        <v>6.199999999999994</v>
      </c>
      <c r="U68" s="3">
        <v>0.69972621330182472</v>
      </c>
      <c r="V68" s="10">
        <f t="shared" si="0"/>
        <v>0.10995171859439473</v>
      </c>
      <c r="X68" s="3">
        <v>0.71722646463275763</v>
      </c>
      <c r="Y68" s="10">
        <f t="shared" si="1"/>
        <v>9.3531363169601422E-2</v>
      </c>
    </row>
    <row r="69" spans="19:25" x14ac:dyDescent="0.2">
      <c r="S69" s="2">
        <f t="shared" si="2"/>
        <v>6.2999999999999936</v>
      </c>
      <c r="U69" s="3">
        <v>0.69201632331779317</v>
      </c>
      <c r="V69" s="10">
        <f t="shared" si="0"/>
        <v>0.11141196709157737</v>
      </c>
      <c r="X69" s="3">
        <v>0.71046054481718179</v>
      </c>
      <c r="Y69" s="10">
        <f t="shared" si="1"/>
        <v>9.5232872042414818E-2</v>
      </c>
    </row>
    <row r="70" spans="19:25" x14ac:dyDescent="0.2">
      <c r="S70" s="2">
        <f t="shared" si="2"/>
        <v>6.3999999999999932</v>
      </c>
      <c r="U70" s="3">
        <v>0.68430517700635474</v>
      </c>
      <c r="V70" s="10">
        <f t="shared" si="0"/>
        <v>0.11268578070931219</v>
      </c>
      <c r="X70" s="3">
        <v>0.7036442977215297</v>
      </c>
      <c r="Y70" s="10">
        <f t="shared" si="1"/>
        <v>9.6870636452590989E-2</v>
      </c>
    </row>
    <row r="71" spans="19:25" x14ac:dyDescent="0.2">
      <c r="S71" s="2">
        <f t="shared" si="2"/>
        <v>6.4999999999999929</v>
      </c>
      <c r="U71" s="3">
        <v>0.67660779805432592</v>
      </c>
      <c r="V71" s="10">
        <f t="shared" ref="V71:V134" si="3">(1/(S71-S70))*(U70/U71-1)</f>
        <v>0.11376426600703744</v>
      </c>
      <c r="X71" s="3">
        <v>0.6967849989874596</v>
      </c>
      <c r="Y71" s="10">
        <f t="shared" ref="Y71:Y134" si="4">(1/(S71-S70))*(X70/X71-1)</f>
        <v>9.8442112617776259E-2</v>
      </c>
    </row>
    <row r="72" spans="19:25" x14ac:dyDescent="0.2">
      <c r="S72" s="2">
        <f t="shared" ref="S72:S135" si="5">S71+0.1</f>
        <v>6.5999999999999925</v>
      </c>
      <c r="U72" s="3">
        <v>0.66893921014852331</v>
      </c>
      <c r="V72" s="10">
        <f t="shared" si="3"/>
        <v>0.1146380386956229</v>
      </c>
      <c r="X72" s="3">
        <v>0.68988992425662954</v>
      </c>
      <c r="Y72" s="10">
        <f t="shared" si="4"/>
        <v>9.9944563449881146E-2</v>
      </c>
    </row>
    <row r="73" spans="19:25" x14ac:dyDescent="0.2">
      <c r="S73" s="2">
        <f t="shared" si="5"/>
        <v>6.6999999999999922</v>
      </c>
      <c r="U73" s="3">
        <v>0.66131443697576331</v>
      </c>
      <c r="V73" s="10">
        <f t="shared" si="3"/>
        <v>0.11529724358700963</v>
      </c>
      <c r="X73" s="3">
        <v>0.68296634917069787</v>
      </c>
      <c r="Y73" s="10">
        <f t="shared" si="4"/>
        <v>0.10137505448604847</v>
      </c>
    </row>
    <row r="74" spans="19:25" x14ac:dyDescent="0.2">
      <c r="S74" s="2">
        <f t="shared" si="5"/>
        <v>6.7999999999999918</v>
      </c>
      <c r="U74" s="3">
        <v>0.65374850222286252</v>
      </c>
      <c r="V74" s="10">
        <f t="shared" si="3"/>
        <v>0.11573158067934838</v>
      </c>
      <c r="X74" s="3">
        <v>0.67602154937132264</v>
      </c>
      <c r="Y74" s="10">
        <f t="shared" si="4"/>
        <v>0.10273045002535267</v>
      </c>
    </row>
    <row r="75" spans="19:25" x14ac:dyDescent="0.2">
      <c r="S75" s="2">
        <f t="shared" si="5"/>
        <v>6.8999999999999915</v>
      </c>
      <c r="U75" s="3">
        <v>0.64625642957663743</v>
      </c>
      <c r="V75" s="10">
        <f t="shared" si="3"/>
        <v>0.11593033822709084</v>
      </c>
      <c r="X75" s="3">
        <v>0.66906280050016209</v>
      </c>
      <c r="Y75" s="10">
        <f t="shared" si="4"/>
        <v>0.104007409557945</v>
      </c>
    </row>
    <row r="76" spans="19:25" x14ac:dyDescent="0.2">
      <c r="S76" s="2">
        <f t="shared" si="5"/>
        <v>6.9999999999999911</v>
      </c>
      <c r="U76" s="3">
        <v>0.63885324272390442</v>
      </c>
      <c r="V76" s="10">
        <f t="shared" si="3"/>
        <v>0.11588243367393322</v>
      </c>
      <c r="X76" s="3">
        <v>0.66209737819887438</v>
      </c>
      <c r="Y76" s="10">
        <f t="shared" si="4"/>
        <v>0.10520238458330759</v>
      </c>
    </row>
    <row r="77" spans="19:25" x14ac:dyDescent="0.2">
      <c r="S77" s="2">
        <f t="shared" si="5"/>
        <v>7.0999999999999908</v>
      </c>
      <c r="U77" s="3">
        <v>0.63155396535148001</v>
      </c>
      <c r="V77" s="10">
        <f t="shared" si="3"/>
        <v>0.11557646334089886</v>
      </c>
      <c r="X77" s="3">
        <v>0.65513255810911764</v>
      </c>
      <c r="Y77" s="10">
        <f t="shared" si="4"/>
        <v>0.10631161592485931</v>
      </c>
    </row>
    <row r="78" spans="19:25" x14ac:dyDescent="0.2">
      <c r="S78" s="2">
        <f t="shared" si="5"/>
        <v>7.1999999999999904</v>
      </c>
      <c r="U78" s="3">
        <v>0.62437362114618078</v>
      </c>
      <c r="V78" s="10">
        <f t="shared" si="3"/>
        <v>0.11500076175732939</v>
      </c>
      <c r="X78" s="3">
        <v>0.64817561587255001</v>
      </c>
      <c r="Y78" s="10">
        <f t="shared" si="4"/>
        <v>0.10733113165947199</v>
      </c>
    </row>
    <row r="79" spans="19:25" x14ac:dyDescent="0.2">
      <c r="S79" s="2">
        <f t="shared" si="5"/>
        <v>7.2999999999999901</v>
      </c>
      <c r="U79" s="3">
        <v>0.61732723379482324</v>
      </c>
      <c r="V79" s="10">
        <f t="shared" si="3"/>
        <v>0.11414347149472355</v>
      </c>
      <c r="X79" s="3">
        <v>0.64123382713082988</v>
      </c>
      <c r="Y79" s="10">
        <f t="shared" si="4"/>
        <v>0.10825674579241701</v>
      </c>
    </row>
    <row r="80" spans="19:25" x14ac:dyDescent="0.2">
      <c r="S80" s="2">
        <f t="shared" si="5"/>
        <v>7.3999999999999897</v>
      </c>
      <c r="U80" s="3">
        <v>0.61042982698422377</v>
      </c>
      <c r="V80" s="10">
        <f t="shared" si="3"/>
        <v>0.11299262430663855</v>
      </c>
      <c r="X80" s="3">
        <v>0.63431446752561516</v>
      </c>
      <c r="Y80" s="10">
        <f t="shared" si="4"/>
        <v>0.10908405782082115</v>
      </c>
    </row>
    <row r="81" spans="19:25" x14ac:dyDescent="0.2">
      <c r="S81" s="2">
        <f t="shared" si="5"/>
        <v>7.4999999999999893</v>
      </c>
      <c r="U81" s="3">
        <v>0.60369642440119886</v>
      </c>
      <c r="V81" s="10">
        <f t="shared" si="3"/>
        <v>0.11153623428702227</v>
      </c>
      <c r="X81" s="3">
        <v>0.6274248126985642</v>
      </c>
      <c r="Y81" s="10">
        <f t="shared" si="4"/>
        <v>0.10980845334150041</v>
      </c>
    </row>
    <row r="82" spans="19:25" x14ac:dyDescent="0.2">
      <c r="S82" s="2">
        <f t="shared" si="5"/>
        <v>7.599999999999989</v>
      </c>
      <c r="U82" s="3">
        <v>0.59714204973256524</v>
      </c>
      <c r="V82" s="10">
        <f t="shared" si="3"/>
        <v>0.10976240362856865</v>
      </c>
      <c r="X82" s="3">
        <v>0.62057213829133495</v>
      </c>
      <c r="Y82" s="10">
        <f t="shared" si="4"/>
        <v>0.11042510587241633</v>
      </c>
    </row>
    <row r="83" spans="19:25" x14ac:dyDescent="0.2">
      <c r="S83" s="2">
        <f t="shared" si="5"/>
        <v>7.6999999999999886</v>
      </c>
      <c r="U83" s="3">
        <v>0.59078172666513917</v>
      </c>
      <c r="V83" s="10">
        <f t="shared" si="3"/>
        <v>0.10765944138673639</v>
      </c>
      <c r="X83" s="3">
        <v>0.61376371994558598</v>
      </c>
      <c r="Y83" s="10">
        <f t="shared" si="4"/>
        <v>0.11092898006992907</v>
      </c>
    </row>
    <row r="84" spans="19:25" x14ac:dyDescent="0.2">
      <c r="S84" s="2">
        <f t="shared" si="5"/>
        <v>7.7999999999999883</v>
      </c>
      <c r="U84" s="3">
        <v>0.58463047888573727</v>
      </c>
      <c r="V84" s="10">
        <f t="shared" si="3"/>
        <v>0.10521599542886932</v>
      </c>
      <c r="X84" s="3">
        <v>0.60700683330297511</v>
      </c>
      <c r="Y84" s="10">
        <f t="shared" si="4"/>
        <v>0.11131483653724</v>
      </c>
    </row>
    <row r="85" spans="19:25" x14ac:dyDescent="0.2">
      <c r="S85" s="2">
        <f t="shared" si="5"/>
        <v>7.8999999999999879</v>
      </c>
      <c r="U85" s="3">
        <v>0.57870333008117592</v>
      </c>
      <c r="V85" s="10">
        <f t="shared" si="3"/>
        <v>0.10242119746796599</v>
      </c>
      <c r="X85" s="3">
        <v>0.60030875400516059</v>
      </c>
      <c r="Y85" s="10">
        <f t="shared" si="4"/>
        <v>0.11157723843149099</v>
      </c>
    </row>
    <row r="86" spans="19:25" x14ac:dyDescent="0.2">
      <c r="S86" s="2">
        <f t="shared" si="5"/>
        <v>7.9999999999999876</v>
      </c>
      <c r="U86" s="3">
        <v>0.57301530393827171</v>
      </c>
      <c r="V86" s="10">
        <f t="shared" si="3"/>
        <v>9.926482074407196E-2</v>
      </c>
      <c r="X86" s="3">
        <v>0.59367675769380068</v>
      </c>
      <c r="Y86" s="10">
        <f t="shared" si="4"/>
        <v>0.1117105600886696</v>
      </c>
    </row>
    <row r="87" spans="19:25" x14ac:dyDescent="0.2">
      <c r="S87" s="2">
        <f t="shared" si="5"/>
        <v>8.0999999999999872</v>
      </c>
      <c r="U87" s="3">
        <v>0.56758142414384105</v>
      </c>
      <c r="V87" s="10">
        <f t="shared" si="3"/>
        <v>9.5737449523252485E-2</v>
      </c>
      <c r="X87" s="3">
        <v>0.58711812001055352</v>
      </c>
      <c r="Y87" s="10">
        <f t="shared" si="4"/>
        <v>0.11170899789516393</v>
      </c>
    </row>
    <row r="88" spans="19:25" x14ac:dyDescent="0.2">
      <c r="S88" s="2">
        <f t="shared" si="5"/>
        <v>8.1999999999999869</v>
      </c>
      <c r="U88" s="3">
        <v>0.56241671438470053</v>
      </c>
      <c r="V88" s="10">
        <f t="shared" si="3"/>
        <v>9.1830659136631687E-2</v>
      </c>
      <c r="X88" s="3">
        <v>0.58064011659707726</v>
      </c>
      <c r="Y88" s="10">
        <f t="shared" si="4"/>
        <v>0.11156658364291956</v>
      </c>
    </row>
    <row r="89" spans="19:25" x14ac:dyDescent="0.2">
      <c r="S89" s="2">
        <f t="shared" si="5"/>
        <v>8.2999999999999865</v>
      </c>
      <c r="U89" s="3">
        <v>0.55753619834766677</v>
      </c>
      <c r="V89" s="10">
        <f t="shared" si="3"/>
        <v>8.7537204785946038E-2</v>
      </c>
      <c r="X89" s="3">
        <v>0.57425002309503004</v>
      </c>
      <c r="Y89" s="10">
        <f t="shared" si="4"/>
        <v>0.11127720061040053</v>
      </c>
    </row>
    <row r="90" spans="19:25" x14ac:dyDescent="0.2">
      <c r="S90" s="2">
        <f t="shared" si="5"/>
        <v>8.3999999999999861</v>
      </c>
      <c r="U90" s="3">
        <v>0.55295489971955591</v>
      </c>
      <c r="V90" s="10">
        <f t="shared" si="3"/>
        <v>8.2851216806912056E-2</v>
      </c>
      <c r="X90" s="3">
        <v>0.56795511514607022</v>
      </c>
      <c r="Y90" s="10">
        <f t="shared" si="4"/>
        <v>0.11083460261363903</v>
      </c>
    </row>
    <row r="91" spans="19:25" x14ac:dyDescent="0.2">
      <c r="S91" s="2">
        <f t="shared" si="5"/>
        <v>8.4999999999999858</v>
      </c>
      <c r="U91" s="3">
        <v>0.5486878421871848</v>
      </c>
      <c r="V91" s="10">
        <f t="shared" si="3"/>
        <v>7.7768399521334353E-2</v>
      </c>
      <c r="X91" s="3">
        <v>0.56176266839185574</v>
      </c>
      <c r="Y91" s="10">
        <f t="shared" si="4"/>
        <v>0.11023243626959983</v>
      </c>
    </row>
    <row r="92" spans="19:25" x14ac:dyDescent="0.2">
      <c r="S92" s="2">
        <f t="shared" si="5"/>
        <v>8.5999999999999854</v>
      </c>
      <c r="U92" s="3">
        <v>0.54475004943736971</v>
      </c>
      <c r="V92" s="10">
        <f t="shared" si="3"/>
        <v>7.2286230242331315E-2</v>
      </c>
      <c r="X92" s="3">
        <v>0.55567995847404483</v>
      </c>
      <c r="Y92" s="10">
        <f t="shared" si="4"/>
        <v>0.10946426670694936</v>
      </c>
    </row>
    <row r="93" spans="19:25" x14ac:dyDescent="0.2">
      <c r="S93" s="2">
        <f t="shared" si="5"/>
        <v>8.6999999999999851</v>
      </c>
      <c r="U93" s="3">
        <v>0.54115654515692735</v>
      </c>
      <c r="V93" s="10">
        <f t="shared" si="3"/>
        <v>6.640415444666449E-2</v>
      </c>
      <c r="X93" s="3">
        <v>0.54971426103429577</v>
      </c>
      <c r="Y93" s="10">
        <f t="shared" si="4"/>
        <v>0.10852360694671587</v>
      </c>
    </row>
    <row r="94" spans="19:25" x14ac:dyDescent="0.2">
      <c r="S94" s="2">
        <f t="shared" si="5"/>
        <v>8.7999999999999847</v>
      </c>
      <c r="U94" s="3">
        <v>0.53792235303267388</v>
      </c>
      <c r="V94" s="10">
        <f t="shared" si="3"/>
        <v>6.0123772622942211E-2</v>
      </c>
      <c r="X94" s="3">
        <v>0.54387285171426669</v>
      </c>
      <c r="Y94" s="10">
        <f t="shared" si="4"/>
        <v>0.10740395115544292</v>
      </c>
    </row>
    <row r="95" spans="19:25" x14ac:dyDescent="0.2">
      <c r="S95" s="2">
        <f t="shared" si="5"/>
        <v>8.8999999999999844</v>
      </c>
      <c r="U95" s="3">
        <v>0.53506249675142614</v>
      </c>
      <c r="V95" s="10">
        <f t="shared" si="3"/>
        <v>5.344901387428732E-2</v>
      </c>
      <c r="X95" s="3">
        <v>0.53816300615561574</v>
      </c>
      <c r="Y95" s="10">
        <f t="shared" si="4"/>
        <v>0.10609881194620734</v>
      </c>
    </row>
    <row r="96" spans="19:25" x14ac:dyDescent="0.2">
      <c r="S96" s="16">
        <f t="shared" si="5"/>
        <v>8.999999999999984</v>
      </c>
      <c r="U96" s="17">
        <v>0.5325920000000004</v>
      </c>
      <c r="V96" s="18">
        <f t="shared" si="3"/>
        <v>4.6386291033768845E-2</v>
      </c>
      <c r="X96" s="17">
        <v>0.53259200000000095</v>
      </c>
      <c r="Y96" s="18">
        <f t="shared" si="4"/>
        <v>0.10460176186677199</v>
      </c>
    </row>
    <row r="97" spans="19:25" x14ac:dyDescent="0.2">
      <c r="S97" s="2">
        <f t="shared" si="5"/>
        <v>9.0999999999999837</v>
      </c>
      <c r="U97" s="3">
        <v>0.53034177207137523</v>
      </c>
      <c r="V97" s="10">
        <f t="shared" si="3"/>
        <v>4.2429769765946077E-2</v>
      </c>
      <c r="X97" s="3">
        <v>0.52716562404225487</v>
      </c>
      <c r="Y97" s="10">
        <f t="shared" si="4"/>
        <v>0.10293493563061232</v>
      </c>
    </row>
    <row r="98" spans="19:25" x14ac:dyDescent="0.2">
      <c r="S98" s="2">
        <f t="shared" si="5"/>
        <v>9.1999999999999833</v>
      </c>
      <c r="U98" s="3">
        <v>0.52813245624042104</v>
      </c>
      <c r="V98" s="10">
        <f t="shared" si="3"/>
        <v>4.1832608559631147E-2</v>
      </c>
      <c r="X98" s="3">
        <v>0.52188372968990659</v>
      </c>
      <c r="Y98" s="10">
        <f t="shared" si="4"/>
        <v>0.1012082586956046</v>
      </c>
    </row>
    <row r="99" spans="19:25" x14ac:dyDescent="0.2">
      <c r="S99" s="2">
        <f t="shared" si="5"/>
        <v>9.2999999999999829</v>
      </c>
      <c r="U99" s="3">
        <v>0.52596367716679215</v>
      </c>
      <c r="V99" s="10">
        <f t="shared" si="3"/>
        <v>4.1234388756870168E-2</v>
      </c>
      <c r="X99" s="3">
        <v>0.51674468350365954</v>
      </c>
      <c r="Y99" s="10">
        <f t="shared" si="4"/>
        <v>9.9450393014264629E-2</v>
      </c>
    </row>
    <row r="100" spans="19:25" x14ac:dyDescent="0.2">
      <c r="S100" s="2">
        <f t="shared" si="5"/>
        <v>9.3999999999999826</v>
      </c>
      <c r="U100" s="3">
        <v>0.52383505951014309</v>
      </c>
      <c r="V100" s="10">
        <f t="shared" si="3"/>
        <v>4.0635265204271999E-2</v>
      </c>
      <c r="X100" s="3">
        <v>0.51174685204421688</v>
      </c>
      <c r="Y100" s="10">
        <f t="shared" si="4"/>
        <v>9.7662182766311903E-2</v>
      </c>
    </row>
    <row r="101" spans="19:25" x14ac:dyDescent="0.2">
      <c r="S101" s="2">
        <f t="shared" si="5"/>
        <v>9.4999999999999822</v>
      </c>
      <c r="U101" s="3">
        <v>0.52174622793012804</v>
      </c>
      <c r="V101" s="10">
        <f t="shared" si="3"/>
        <v>4.0035393994162366E-2</v>
      </c>
      <c r="X101" s="3">
        <v>0.50688860187228202</v>
      </c>
      <c r="Y101" s="10">
        <f t="shared" si="4"/>
        <v>9.5844533769156373E-2</v>
      </c>
    </row>
    <row r="102" spans="19:25" x14ac:dyDescent="0.2">
      <c r="S102" s="2">
        <f t="shared" si="5"/>
        <v>9.5999999999999819</v>
      </c>
      <c r="U102" s="3">
        <v>0.51969680708640154</v>
      </c>
      <c r="V102" s="10">
        <f t="shared" si="3"/>
        <v>3.9434932364050962E-2</v>
      </c>
      <c r="X102" s="3">
        <v>0.50216829954855835</v>
      </c>
      <c r="Y102" s="10">
        <f t="shared" si="4"/>
        <v>9.3998413041347706E-2</v>
      </c>
    </row>
    <row r="103" spans="19:25" x14ac:dyDescent="0.2">
      <c r="S103" s="2">
        <f t="shared" si="5"/>
        <v>9.6999999999999815</v>
      </c>
      <c r="U103" s="3">
        <v>0.51768642163861789</v>
      </c>
      <c r="V103" s="10">
        <f t="shared" si="3"/>
        <v>3.8834038594641879E-2</v>
      </c>
      <c r="X103" s="3">
        <v>0.49758431163374911</v>
      </c>
      <c r="Y103" s="10">
        <f t="shared" si="4"/>
        <v>9.2124848143993243E-2</v>
      </c>
    </row>
    <row r="104" spans="19:25" x14ac:dyDescent="0.2">
      <c r="S104" s="2">
        <f t="shared" si="5"/>
        <v>9.7999999999999812</v>
      </c>
      <c r="U104" s="3">
        <v>0.51571469624643163</v>
      </c>
      <c r="V104" s="10">
        <f t="shared" si="3"/>
        <v>3.8232871906447446E-2</v>
      </c>
      <c r="X104" s="3">
        <v>0.49313500468855759</v>
      </c>
      <c r="Y104" s="10">
        <f t="shared" si="4"/>
        <v>9.0224926295823557E-2</v>
      </c>
    </row>
    <row r="105" spans="19:25" x14ac:dyDescent="0.2">
      <c r="S105" s="2">
        <f t="shared" si="5"/>
        <v>9.8999999999999808</v>
      </c>
      <c r="U105" s="3">
        <v>0.51378125556949694</v>
      </c>
      <c r="V105" s="10">
        <f t="shared" si="3"/>
        <v>3.7631592355225195E-2</v>
      </c>
      <c r="X105" s="3">
        <v>0.48881874527368724</v>
      </c>
      <c r="Y105" s="10">
        <f t="shared" si="4"/>
        <v>8.8299793258821743E-2</v>
      </c>
    </row>
    <row r="106" spans="19:25" x14ac:dyDescent="0.2">
      <c r="S106" s="2">
        <f t="shared" si="5"/>
        <v>9.9999999999999805</v>
      </c>
      <c r="U106" s="3">
        <v>0.51188572426746837</v>
      </c>
      <c r="V106" s="10">
        <f t="shared" si="3"/>
        <v>3.7030360726335719E-2</v>
      </c>
      <c r="X106" s="3">
        <v>0.4846338999498413</v>
      </c>
      <c r="Y106" s="10">
        <f t="shared" si="4"/>
        <v>8.6350651992752908E-2</v>
      </c>
    </row>
    <row r="107" spans="19:25" x14ac:dyDescent="0.2">
      <c r="S107" s="2">
        <f t="shared" si="5"/>
        <v>10.09999999999998</v>
      </c>
      <c r="U107" s="3">
        <v>0.51002772700000032</v>
      </c>
      <c r="V107" s="10">
        <f t="shared" si="3"/>
        <v>3.6429338428263368E-2</v>
      </c>
      <c r="X107" s="3">
        <v>0.48057883527772305</v>
      </c>
      <c r="Y107" s="10">
        <f t="shared" si="4"/>
        <v>8.4378761078292314E-2</v>
      </c>
    </row>
    <row r="108" spans="19:25" x14ac:dyDescent="0.2">
      <c r="S108" s="2">
        <f t="shared" si="5"/>
        <v>10.19999999999998</v>
      </c>
      <c r="U108" s="3">
        <v>0.50820688842674711</v>
      </c>
      <c r="V108" s="10">
        <f t="shared" si="3"/>
        <v>3.5828687385366501E-2</v>
      </c>
      <c r="X108" s="3">
        <v>0.47665191781803595</v>
      </c>
      <c r="Y108" s="10">
        <f t="shared" si="4"/>
        <v>8.2385432910106207E-2</v>
      </c>
    </row>
    <row r="109" spans="19:25" x14ac:dyDescent="0.2">
      <c r="S109" s="2">
        <f t="shared" si="5"/>
        <v>10.299999999999979</v>
      </c>
      <c r="U109" s="3">
        <v>0.50642283320736325</v>
      </c>
      <c r="V109" s="10">
        <f t="shared" si="3"/>
        <v>3.5228569930088174E-2</v>
      </c>
      <c r="X109" s="3">
        <v>0.47285151413148324</v>
      </c>
      <c r="Y109" s="10">
        <f t="shared" si="4"/>
        <v>8.0372031662692425E-2</v>
      </c>
    </row>
    <row r="110" spans="19:25" x14ac:dyDescent="0.2">
      <c r="S110" s="2">
        <f t="shared" si="5"/>
        <v>10.399999999999979</v>
      </c>
      <c r="U110" s="3">
        <v>0.50467518600150296</v>
      </c>
      <c r="V110" s="10">
        <f t="shared" si="3"/>
        <v>3.4629148694762649E-2</v>
      </c>
      <c r="X110" s="3">
        <v>0.46917599077876831</v>
      </c>
      <c r="Y110" s="10">
        <f t="shared" si="4"/>
        <v>7.8339971033343503E-2</v>
      </c>
    </row>
    <row r="111" spans="19:25" x14ac:dyDescent="0.2">
      <c r="S111" s="2">
        <f t="shared" si="5"/>
        <v>10.499999999999979</v>
      </c>
      <c r="U111" s="3">
        <v>0.50296357146882076</v>
      </c>
      <c r="V111" s="10">
        <f t="shared" si="3"/>
        <v>3.4030586503188805E-2</v>
      </c>
      <c r="X111" s="3">
        <v>0.46562371432059441</v>
      </c>
      <c r="Y111" s="10">
        <f t="shared" si="4"/>
        <v>7.629071176834562E-2</v>
      </c>
    </row>
    <row r="112" spans="19:25" x14ac:dyDescent="0.2">
      <c r="S112" s="2">
        <f t="shared" si="5"/>
        <v>10.599999999999978</v>
      </c>
      <c r="U112" s="3">
        <v>0.50128761426897106</v>
      </c>
      <c r="V112" s="10">
        <f t="shared" si="3"/>
        <v>3.3433046262150275E-2</v>
      </c>
      <c r="X112" s="3">
        <v>0.46219305131766492</v>
      </c>
      <c r="Y112" s="10">
        <f t="shared" si="4"/>
        <v>7.4225758979911391E-2</v>
      </c>
    </row>
    <row r="113" spans="19:25" x14ac:dyDescent="0.2">
      <c r="S113" s="2">
        <f t="shared" si="5"/>
        <v>10.699999999999978</v>
      </c>
      <c r="U113" s="3">
        <v>0.49964693906160812</v>
      </c>
      <c r="V113" s="10">
        <f t="shared" si="3"/>
        <v>3.2836690853030988E-2</v>
      </c>
      <c r="X113" s="3">
        <v>0.45888236833068319</v>
      </c>
      <c r="Y113" s="10">
        <f t="shared" si="4"/>
        <v>7.2146659263141705E-2</v>
      </c>
    </row>
    <row r="114" spans="19:25" x14ac:dyDescent="0.2">
      <c r="S114" s="2">
        <f t="shared" si="5"/>
        <v>10.799999999999978</v>
      </c>
      <c r="U114" s="3">
        <v>0.49804117050638652</v>
      </c>
      <c r="V114" s="10">
        <f t="shared" si="3"/>
        <v>3.2241683023692798E-2</v>
      </c>
      <c r="X114" s="3">
        <v>0.45569003192035246</v>
      </c>
      <c r="Y114" s="10">
        <f t="shared" si="4"/>
        <v>7.0054997623663323E-2</v>
      </c>
    </row>
    <row r="115" spans="19:25" x14ac:dyDescent="0.2">
      <c r="S115" s="2">
        <f t="shared" si="5"/>
        <v>10.899999999999977</v>
      </c>
      <c r="U115" s="3">
        <v>0.49646993326296052</v>
      </c>
      <c r="V115" s="10">
        <f t="shared" si="3"/>
        <v>3.1648185280814922E-2</v>
      </c>
      <c r="X115" s="3">
        <v>0.45261440864737612</v>
      </c>
      <c r="Y115" s="10">
        <f t="shared" si="4"/>
        <v>6.79523942281859E-2</v>
      </c>
    </row>
    <row r="116" spans="19:25" x14ac:dyDescent="0.2">
      <c r="S116" s="2">
        <f t="shared" si="5"/>
        <v>10.999999999999977</v>
      </c>
      <c r="U116" s="3">
        <v>0.49493285199098452</v>
      </c>
      <c r="V116" s="10">
        <f t="shared" si="3"/>
        <v>3.1056359782801857E-2</v>
      </c>
      <c r="X116" s="3">
        <v>0.44965386507245747</v>
      </c>
      <c r="Y116" s="10">
        <f t="shared" si="4"/>
        <v>6.5840500991614329E-2</v>
      </c>
    </row>
    <row r="117" spans="19:25" x14ac:dyDescent="0.2">
      <c r="S117" s="2">
        <f t="shared" si="5"/>
        <v>11.099999999999977</v>
      </c>
      <c r="U117" s="3">
        <v>0.49342955135011302</v>
      </c>
      <c r="V117" s="10">
        <f t="shared" si="3"/>
        <v>3.0466368233483917E-2</v>
      </c>
      <c r="X117" s="3">
        <v>0.44680676775629991</v>
      </c>
      <c r="Y117" s="10">
        <f t="shared" si="4"/>
        <v>6.3720998015644126E-2</v>
      </c>
    </row>
    <row r="118" spans="19:25" x14ac:dyDescent="0.2">
      <c r="S118" s="2">
        <f t="shared" si="5"/>
        <v>11.199999999999976</v>
      </c>
      <c r="U118" s="3">
        <v>0.4919596560000003</v>
      </c>
      <c r="V118" s="10">
        <f t="shared" si="3"/>
        <v>2.9878371776743792E-2</v>
      </c>
      <c r="X118" s="3">
        <v>0.44407148325960666</v>
      </c>
      <c r="Y118" s="10">
        <f t="shared" si="4"/>
        <v>6.1595589895020675E-2</v>
      </c>
    </row>
    <row r="119" spans="19:25" x14ac:dyDescent="0.2">
      <c r="S119" s="2">
        <f t="shared" si="5"/>
        <v>11.299999999999976</v>
      </c>
      <c r="U119" s="3">
        <v>0.49052279060030085</v>
      </c>
      <c r="V119" s="10">
        <f t="shared" si="3"/>
        <v>2.92925308922155E-2</v>
      </c>
      <c r="X119" s="3">
        <v>0.44144637814308113</v>
      </c>
      <c r="Y119" s="10">
        <f t="shared" si="4"/>
        <v>5.9466001908723629E-2</v>
      </c>
    </row>
    <row r="120" spans="19:25" x14ac:dyDescent="0.2">
      <c r="S120" s="2">
        <f t="shared" si="5"/>
        <v>11.399999999999975</v>
      </c>
      <c r="U120" s="3">
        <v>0.48911857981066897</v>
      </c>
      <c r="V120" s="10">
        <f t="shared" si="3"/>
        <v>2.8709005292242396E-2</v>
      </c>
      <c r="X120" s="3">
        <v>0.43892981896742661</v>
      </c>
      <c r="Y120" s="10">
        <f t="shared" si="4"/>
        <v>5.7333976114328979E-2</v>
      </c>
    </row>
    <row r="121" spans="19:25" x14ac:dyDescent="0.2">
      <c r="S121" s="2">
        <f t="shared" si="5"/>
        <v>11.499999999999975</v>
      </c>
      <c r="U121" s="3">
        <v>0.48774664829075914</v>
      </c>
      <c r="V121" s="10">
        <f t="shared" si="3"/>
        <v>2.8127953820238461E-2</v>
      </c>
      <c r="X121" s="3">
        <v>0.43652017229334644</v>
      </c>
      <c r="Y121" s="10">
        <f t="shared" si="4"/>
        <v>5.5201267364588719E-2</v>
      </c>
    </row>
    <row r="122" spans="19:25" x14ac:dyDescent="0.2">
      <c r="S122" s="2">
        <f t="shared" si="5"/>
        <v>11.599999999999975</v>
      </c>
      <c r="U122" s="3">
        <v>0.48640662070022567</v>
      </c>
      <c r="V122" s="10">
        <f t="shared" si="3"/>
        <v>2.7549534350588364E-2</v>
      </c>
      <c r="X122" s="3">
        <v>0.43421580468154392</v>
      </c>
      <c r="Y122" s="10">
        <f t="shared" si="4"/>
        <v>5.3069639265952616E-2</v>
      </c>
    </row>
    <row r="123" spans="19:25" x14ac:dyDescent="0.2">
      <c r="S123" s="2">
        <f t="shared" si="5"/>
        <v>11.699999999999974</v>
      </c>
      <c r="U123" s="3">
        <v>0.48509812169872307</v>
      </c>
      <c r="V123" s="10">
        <f t="shared" si="3"/>
        <v>2.6973903690257303E-2</v>
      </c>
      <c r="X123" s="3">
        <v>0.43201508269272243</v>
      </c>
      <c r="Y123" s="10">
        <f t="shared" si="4"/>
        <v>5.0940860099246879E-2</v>
      </c>
    </row>
    <row r="124" spans="19:25" x14ac:dyDescent="0.2">
      <c r="S124" s="2">
        <f t="shared" si="5"/>
        <v>11.799999999999974</v>
      </c>
      <c r="U124" s="3">
        <v>0.48382077594590561</v>
      </c>
      <c r="V124" s="10">
        <f t="shared" si="3"/>
        <v>2.6401217482241539E-2</v>
      </c>
      <c r="X124" s="3">
        <v>0.42991637288758527</v>
      </c>
      <c r="Y124" s="10">
        <f t="shared" si="4"/>
        <v>4.8816698723077763E-2</v>
      </c>
    </row>
    <row r="125" spans="19:25" x14ac:dyDescent="0.2">
      <c r="S125" s="2">
        <f t="shared" si="5"/>
        <v>11.899999999999974</v>
      </c>
      <c r="U125" s="3">
        <v>0.48257420810142782</v>
      </c>
      <c r="V125" s="10">
        <f t="shared" si="3"/>
        <v>2.5831630110986305E-2</v>
      </c>
      <c r="X125" s="3">
        <v>0.42791804182683579</v>
      </c>
      <c r="Y125" s="10">
        <f t="shared" si="4"/>
        <v>4.6698920480621353E-2</v>
      </c>
    </row>
    <row r="126" spans="19:25" x14ac:dyDescent="0.2">
      <c r="S126" s="2">
        <f t="shared" si="5"/>
        <v>11.999999999999973</v>
      </c>
      <c r="U126" s="3">
        <v>0.48135804282494393</v>
      </c>
      <c r="V126" s="10">
        <f t="shared" si="3"/>
        <v>2.52652946099464E-2</v>
      </c>
      <c r="X126" s="3">
        <v>0.42601845607117722</v>
      </c>
      <c r="Y126" s="10">
        <f t="shared" si="4"/>
        <v>4.4589283130522954E-2</v>
      </c>
    </row>
    <row r="127" spans="19:25" x14ac:dyDescent="0.2">
      <c r="S127" s="2">
        <f t="shared" si="5"/>
        <v>12.099999999999973</v>
      </c>
      <c r="U127" s="3">
        <v>0.48017190477610849</v>
      </c>
      <c r="V127" s="10">
        <f t="shared" si="3"/>
        <v>2.4702362571349477E-2</v>
      </c>
      <c r="X127" s="3">
        <v>0.42421598218131301</v>
      </c>
      <c r="Y127" s="10">
        <f t="shared" si="4"/>
        <v>4.2489532822311979E-2</v>
      </c>
    </row>
    <row r="128" spans="19:25" x14ac:dyDescent="0.2">
      <c r="S128" s="2">
        <f t="shared" si="5"/>
        <v>12.199999999999973</v>
      </c>
      <c r="U128" s="3">
        <v>0.47901541861457581</v>
      </c>
      <c r="V128" s="10">
        <f t="shared" si="3"/>
        <v>2.4142984058372983E-2</v>
      </c>
      <c r="X128" s="3">
        <v>0.42250898671794646</v>
      </c>
      <c r="Y128" s="10">
        <f t="shared" si="4"/>
        <v>4.0401400136516198E-2</v>
      </c>
    </row>
    <row r="129" spans="19:25" x14ac:dyDescent="0.2">
      <c r="S129" s="2">
        <f t="shared" si="5"/>
        <v>12.299999999999972</v>
      </c>
      <c r="U129" s="3">
        <v>0.47788820900000029</v>
      </c>
      <c r="V129" s="10">
        <f t="shared" si="3"/>
        <v>2.3587307519770201E-2</v>
      </c>
      <c r="X129" s="3">
        <v>0.42089583624178084</v>
      </c>
      <c r="Y129" s="10">
        <f t="shared" si="4"/>
        <v>3.832659620892423E-2</v>
      </c>
    </row>
    <row r="130" spans="19:25" x14ac:dyDescent="0.2">
      <c r="S130" s="2">
        <f t="shared" si="5"/>
        <v>12.399999999999972</v>
      </c>
      <c r="U130" s="3">
        <v>0.47678990059203635</v>
      </c>
      <c r="V130" s="10">
        <f t="shared" si="3"/>
        <v>2.3035479707103151E-2</v>
      </c>
      <c r="X130" s="3">
        <v>0.41937489731351957</v>
      </c>
      <c r="Y130" s="10">
        <f t="shared" si="4"/>
        <v>3.6266808957910034E-2</v>
      </c>
    </row>
    <row r="131" spans="19:25" x14ac:dyDescent="0.2">
      <c r="S131" s="2">
        <f t="shared" si="5"/>
        <v>12.499999999999972</v>
      </c>
      <c r="U131" s="3">
        <v>0.47572011805033837</v>
      </c>
      <c r="V131" s="10">
        <f t="shared" si="3"/>
        <v>2.2487645594688823E-2</v>
      </c>
      <c r="X131" s="3">
        <v>0.41794453649386587</v>
      </c>
      <c r="Y131" s="10">
        <f t="shared" si="4"/>
        <v>3.4223699432776158E-2</v>
      </c>
    </row>
    <row r="132" spans="19:25" x14ac:dyDescent="0.2">
      <c r="S132" s="2">
        <f t="shared" si="5"/>
        <v>12.599999999999971</v>
      </c>
      <c r="U132" s="3">
        <v>0.47467848603456075</v>
      </c>
      <c r="V132" s="10">
        <f t="shared" si="3"/>
        <v>2.1943948302340997E-2</v>
      </c>
      <c r="X132" s="3">
        <v>0.41660312034352315</v>
      </c>
      <c r="Y132" s="10">
        <f t="shared" si="4"/>
        <v>3.2198898300055512E-2</v>
      </c>
    </row>
    <row r="133" spans="19:25" x14ac:dyDescent="0.2">
      <c r="S133" s="2">
        <f t="shared" si="5"/>
        <v>12.699999999999971</v>
      </c>
      <c r="U133" s="3">
        <v>0.47366462920435792</v>
      </c>
      <c r="V133" s="10">
        <f t="shared" si="3"/>
        <v>2.1404529021005279E-2</v>
      </c>
      <c r="X133" s="3">
        <v>0.41534901542319475</v>
      </c>
      <c r="Y133" s="10">
        <f t="shared" si="4"/>
        <v>3.0194002483685641E-2</v>
      </c>
    </row>
    <row r="134" spans="19:25" x14ac:dyDescent="0.2">
      <c r="S134" s="2">
        <f t="shared" si="5"/>
        <v>12.799999999999971</v>
      </c>
      <c r="U134" s="3">
        <v>0.47267817221938419</v>
      </c>
      <c r="V134" s="10">
        <f t="shared" si="3"/>
        <v>2.086952694138507E-2</v>
      </c>
      <c r="X134" s="3">
        <v>0.4141805882935839</v>
      </c>
      <c r="Y134" s="10">
        <f t="shared" si="4"/>
        <v>2.8210571973561572E-2</v>
      </c>
    </row>
    <row r="135" spans="19:25" x14ac:dyDescent="0.2">
      <c r="S135" s="2">
        <f t="shared" si="5"/>
        <v>12.89999999999997</v>
      </c>
      <c r="U135" s="3">
        <v>0.47171873973929401</v>
      </c>
      <c r="V135" s="10">
        <f t="shared" ref="V135:V198" si="6">(1/(S135-S134))*(U134/U135-1)</f>
        <v>2.0339079185627346E-2</v>
      </c>
      <c r="X135" s="3">
        <v>0.413096205515394</v>
      </c>
      <c r="Y135" s="10">
        <f t="shared" ref="Y135:Y198" si="7">(1/(S135-S134))*(X134/X135-1)</f>
        <v>2.6250126815785629E-2</v>
      </c>
    </row>
    <row r="136" spans="19:25" x14ac:dyDescent="0.2">
      <c r="S136" s="2">
        <f t="shared" ref="S136:S199" si="8">S135+0.1</f>
        <v>12.99999999999997</v>
      </c>
      <c r="U136" s="3">
        <v>0.47078595642374177</v>
      </c>
      <c r="V136" s="10">
        <f t="shared" si="6"/>
        <v>1.9813320742148102E-2</v>
      </c>
      <c r="X136" s="3">
        <v>0.4120942336493284</v>
      </c>
      <c r="Y136" s="10">
        <f t="shared" si="7"/>
        <v>2.4314144296380211E-2</v>
      </c>
    </row>
    <row r="137" spans="19:25" x14ac:dyDescent="0.2">
      <c r="S137" s="2">
        <f t="shared" si="8"/>
        <v>13.099999999999969</v>
      </c>
      <c r="U137" s="3">
        <v>0.46987944693238193</v>
      </c>
      <c r="V137" s="10">
        <f t="shared" si="6"/>
        <v>1.9292384403659726E-2</v>
      </c>
      <c r="X137" s="3">
        <v>0.41117303925609033</v>
      </c>
      <c r="Y137" s="10">
        <f t="shared" si="7"/>
        <v>2.2404056328808677E-2</v>
      </c>
    </row>
    <row r="138" spans="19:25" x14ac:dyDescent="0.2">
      <c r="S138" s="2">
        <f t="shared" si="8"/>
        <v>13.199999999999969</v>
      </c>
      <c r="U138" s="3">
        <v>0.46899883592486874</v>
      </c>
      <c r="V138" s="10">
        <f t="shared" si="6"/>
        <v>1.8776400708471263E-2</v>
      </c>
      <c r="X138" s="3">
        <v>0.4103309888963832</v>
      </c>
      <c r="Y138" s="10">
        <f t="shared" si="7"/>
        <v>2.0521247054039533E-2</v>
      </c>
    </row>
    <row r="139" spans="19:25" x14ac:dyDescent="0.2">
      <c r="S139" s="2">
        <f t="shared" si="8"/>
        <v>13.299999999999969</v>
      </c>
      <c r="U139" s="3">
        <v>0.46814374806085673</v>
      </c>
      <c r="V139" s="10">
        <f t="shared" si="6"/>
        <v>1.8265497885081649E-2</v>
      </c>
      <c r="X139" s="3">
        <v>0.40956644913091034</v>
      </c>
      <c r="Y139" s="10">
        <f t="shared" si="7"/>
        <v>1.8667050660403705E-2</v>
      </c>
    </row>
    <row r="140" spans="19:25" x14ac:dyDescent="0.2">
      <c r="S140" s="2">
        <f t="shared" si="8"/>
        <v>13.399999999999968</v>
      </c>
      <c r="U140" s="3">
        <v>0.46731380800000022</v>
      </c>
      <c r="V140" s="10">
        <f t="shared" si="6"/>
        <v>1.775980180017462E-2</v>
      </c>
      <c r="X140" s="3">
        <v>0.40887778652037499</v>
      </c>
      <c r="Y140" s="10">
        <f t="shared" si="7"/>
        <v>1.6842749428771567E-2</v>
      </c>
    </row>
    <row r="141" spans="19:25" x14ac:dyDescent="0.2">
      <c r="S141" s="2">
        <f t="shared" si="8"/>
        <v>13.499999999999968</v>
      </c>
      <c r="U141" s="3">
        <v>0.46650864040195361</v>
      </c>
      <c r="V141" s="10">
        <f t="shared" si="6"/>
        <v>1.7259435909973204E-2</v>
      </c>
      <c r="X141" s="3">
        <v>0.40826336762548066</v>
      </c>
      <c r="Y141" s="10">
        <f t="shared" si="7"/>
        <v>1.5049572007106491E-2</v>
      </c>
    </row>
    <row r="142" spans="19:25" x14ac:dyDescent="0.2">
      <c r="S142" s="2">
        <f t="shared" si="8"/>
        <v>13.599999999999968</v>
      </c>
      <c r="U142" s="3">
        <v>0.46572786992637139</v>
      </c>
      <c r="V142" s="10">
        <f t="shared" si="6"/>
        <v>1.6764521215053622E-2</v>
      </c>
      <c r="X142" s="3">
        <v>0.40772155900693047</v>
      </c>
      <c r="Y142" s="10">
        <f t="shared" si="7"/>
        <v>1.3288691916852937E-2</v>
      </c>
    </row>
    <row r="143" spans="19:25" x14ac:dyDescent="0.2">
      <c r="S143" s="2">
        <f t="shared" si="8"/>
        <v>13.699999999999967</v>
      </c>
      <c r="U143" s="3">
        <v>0.46497112123290779</v>
      </c>
      <c r="V143" s="10">
        <f t="shared" si="6"/>
        <v>1.6275176218623125E-2</v>
      </c>
      <c r="X143" s="3">
        <v>0.40725072722542788</v>
      </c>
      <c r="Y143" s="10">
        <f t="shared" si="7"/>
        <v>1.1561226291978463E-2</v>
      </c>
    </row>
    <row r="144" spans="19:25" x14ac:dyDescent="0.2">
      <c r="S144" s="2">
        <f t="shared" si="8"/>
        <v>13.799999999999967</v>
      </c>
      <c r="U144" s="3">
        <v>0.46423801898121736</v>
      </c>
      <c r="V144" s="10">
        <f t="shared" si="6"/>
        <v>1.5791516888239487E-2</v>
      </c>
      <c r="X144" s="3">
        <v>0.40684923884167612</v>
      </c>
      <c r="Y144" s="10">
        <f t="shared" si="7"/>
        <v>9.868234850207748E-3</v>
      </c>
    </row>
    <row r="145" spans="19:25" x14ac:dyDescent="0.2">
      <c r="S145" s="2">
        <f t="shared" si="8"/>
        <v>13.899999999999967</v>
      </c>
      <c r="U145" s="3">
        <v>0.4635281878309544</v>
      </c>
      <c r="V145" s="10">
        <f t="shared" si="6"/>
        <v>1.5313656621069925E-2</v>
      </c>
      <c r="X145" s="3">
        <v>0.40651546041637859</v>
      </c>
      <c r="Y145" s="10">
        <f t="shared" si="7"/>
        <v>8.2107190943148407E-3</v>
      </c>
    </row>
    <row r="146" spans="19:25" x14ac:dyDescent="0.2">
      <c r="S146" s="2">
        <f t="shared" si="8"/>
        <v>13.999999999999966</v>
      </c>
      <c r="U146" s="3">
        <v>0.46284125244177332</v>
      </c>
      <c r="V146" s="10">
        <f t="shared" si="6"/>
        <v>1.4841706212596114E-2</v>
      </c>
      <c r="X146" s="3">
        <v>0.40624775851023864</v>
      </c>
      <c r="Y146" s="10">
        <f t="shared" si="7"/>
        <v>6.5896217402317226E-3</v>
      </c>
    </row>
    <row r="147" spans="19:25" x14ac:dyDescent="0.2">
      <c r="S147" s="2">
        <f t="shared" si="8"/>
        <v>14.099999999999966</v>
      </c>
      <c r="U147" s="3">
        <v>0.46217683747332849</v>
      </c>
      <c r="V147" s="10">
        <f t="shared" si="6"/>
        <v>1.4375773828847522E-2</v>
      </c>
      <c r="X147" s="3">
        <v>0.40604449968395956</v>
      </c>
      <c r="Y147" s="10">
        <f t="shared" si="7"/>
        <v>5.0058263672392482E-3</v>
      </c>
    </row>
    <row r="148" spans="19:25" x14ac:dyDescent="0.2">
      <c r="S148" s="2">
        <f t="shared" si="8"/>
        <v>14.199999999999966</v>
      </c>
      <c r="U148" s="3">
        <v>0.46153456758527445</v>
      </c>
      <c r="V148" s="10">
        <f t="shared" si="6"/>
        <v>1.3915964982089739E-2</v>
      </c>
      <c r="X148" s="3">
        <v>0.40590405049824463</v>
      </c>
      <c r="Y148" s="10">
        <f t="shared" si="7"/>
        <v>3.4601572845249905E-3</v>
      </c>
    </row>
    <row r="149" spans="19:25" x14ac:dyDescent="0.2">
      <c r="S149" s="2">
        <f t="shared" si="8"/>
        <v>14.299999999999965</v>
      </c>
      <c r="U149" s="3">
        <v>0.46091406743726537</v>
      </c>
      <c r="V149" s="10">
        <f t="shared" si="6"/>
        <v>1.3462382510023345E-2</v>
      </c>
      <c r="X149" s="3">
        <v>0.40582477751379731</v>
      </c>
      <c r="Y149" s="10">
        <f t="shared" si="7"/>
        <v>1.9533796071535894E-3</v>
      </c>
    </row>
    <row r="150" spans="19:25" x14ac:dyDescent="0.2">
      <c r="S150" s="2">
        <f t="shared" si="8"/>
        <v>14.399999999999965</v>
      </c>
      <c r="U150" s="3">
        <v>0.46031496168895586</v>
      </c>
      <c r="V150" s="10">
        <f t="shared" si="6"/>
        <v>1.3015126558375603E-2</v>
      </c>
      <c r="X150" s="3">
        <v>0.40580504729132072</v>
      </c>
      <c r="Y150" s="10">
        <f t="shared" si="7"/>
        <v>4.8619953370021736E-4</v>
      </c>
    </row>
    <row r="151" spans="19:25" x14ac:dyDescent="0.2">
      <c r="S151" s="2">
        <f t="shared" si="8"/>
        <v>14.499999999999964</v>
      </c>
      <c r="U151" s="3">
        <v>0.45973687500000016</v>
      </c>
      <c r="V151" s="10">
        <f t="shared" si="6"/>
        <v>1.2574294566989375E-2</v>
      </c>
      <c r="X151" s="3">
        <v>0.40584322639151837</v>
      </c>
      <c r="Y151" s="10">
        <f t="shared" si="7"/>
        <v>-9.4073518331461495E-4</v>
      </c>
    </row>
    <row r="152" spans="19:25" x14ac:dyDescent="0.2">
      <c r="S152" s="2">
        <f t="shared" si="8"/>
        <v>14.599999999999964</v>
      </c>
      <c r="U152" s="3">
        <v>0.45917943203005274</v>
      </c>
      <c r="V152" s="10">
        <f t="shared" si="6"/>
        <v>1.2139981259242693E-2</v>
      </c>
      <c r="X152" s="3">
        <v>0.40593768137509356</v>
      </c>
      <c r="Y152" s="10">
        <f t="shared" si="7"/>
        <v>-2.3268345834570685E-3</v>
      </c>
    </row>
    <row r="153" spans="19:25" x14ac:dyDescent="0.2">
      <c r="S153" s="2">
        <f t="shared" si="8"/>
        <v>14.699999999999964</v>
      </c>
      <c r="U153" s="3">
        <v>0.45864225743876802</v>
      </c>
      <c r="V153" s="10">
        <f t="shared" si="6"/>
        <v>1.1712278634867831E-2</v>
      </c>
      <c r="X153" s="3">
        <v>0.40608677880274957</v>
      </c>
      <c r="Y153" s="10">
        <f t="shared" si="7"/>
        <v>-3.6715656711505803E-3</v>
      </c>
    </row>
    <row r="154" spans="19:25" x14ac:dyDescent="0.2">
      <c r="S154" s="2">
        <f t="shared" si="8"/>
        <v>14.799999999999963</v>
      </c>
      <c r="U154" s="3">
        <v>0.45812497588580031</v>
      </c>
      <c r="V154" s="10">
        <f t="shared" si="6"/>
        <v>1.1291275966072196E-2</v>
      </c>
      <c r="X154" s="3">
        <v>0.40628888523518975</v>
      </c>
      <c r="Y154" s="10">
        <f t="shared" si="7"/>
        <v>-4.9744514256933221E-3</v>
      </c>
    </row>
    <row r="155" spans="19:25" x14ac:dyDescent="0.2">
      <c r="S155" s="2">
        <f t="shared" si="8"/>
        <v>14.899999999999963</v>
      </c>
      <c r="U155" s="3">
        <v>0.45762721203080403</v>
      </c>
      <c r="V155" s="10">
        <f t="shared" si="6"/>
        <v>1.0877059796932136E-2</v>
      </c>
      <c r="X155" s="3">
        <v>0.40654236723311743</v>
      </c>
      <c r="Y155" s="10">
        <f t="shared" si="7"/>
        <v>-6.2350696595992131E-3</v>
      </c>
    </row>
    <row r="156" spans="19:25" x14ac:dyDescent="0.2">
      <c r="S156" s="2">
        <f t="shared" si="8"/>
        <v>14.999999999999963</v>
      </c>
      <c r="U156" s="3">
        <v>0.45714859053343365</v>
      </c>
      <c r="V156" s="10">
        <f t="shared" si="6"/>
        <v>1.0469713946004192E-2</v>
      </c>
      <c r="X156" s="3">
        <v>0.40684559135723591</v>
      </c>
      <c r="Y156" s="10">
        <f t="shared" si="7"/>
        <v>-7.4530517365800899E-3</v>
      </c>
    </row>
    <row r="157" spans="19:25" x14ac:dyDescent="0.2">
      <c r="S157" s="2">
        <f t="shared" si="8"/>
        <v>15.099999999999962</v>
      </c>
      <c r="U157" s="3">
        <v>0.45668873605334348</v>
      </c>
      <c r="V157" s="10">
        <f t="shared" si="6"/>
        <v>1.0069319512107136E-2</v>
      </c>
      <c r="X157" s="3">
        <v>0.40719692416824849</v>
      </c>
      <c r="Y157" s="10">
        <f t="shared" si="7"/>
        <v>-8.6280811607364651E-3</v>
      </c>
    </row>
    <row r="158" spans="19:25" x14ac:dyDescent="0.2">
      <c r="S158" s="2">
        <f t="shared" si="8"/>
        <v>15.199999999999962</v>
      </c>
      <c r="U158" s="3">
        <v>0.45624727325018799</v>
      </c>
      <c r="V158" s="10">
        <f t="shared" si="6"/>
        <v>9.6759548832059741E-3</v>
      </c>
      <c r="X158" s="3">
        <v>0.4075947322268586</v>
      </c>
      <c r="Y158" s="10">
        <f t="shared" si="7"/>
        <v>-9.7598920485731169E-3</v>
      </c>
    </row>
    <row r="159" spans="19:25" x14ac:dyDescent="0.2">
      <c r="S159" s="2">
        <f t="shared" si="8"/>
        <v>15.299999999999962</v>
      </c>
      <c r="U159" s="3">
        <v>0.45582382678362149</v>
      </c>
      <c r="V159" s="10">
        <f t="shared" si="6"/>
        <v>9.2896957483424077E-3</v>
      </c>
      <c r="X159" s="3">
        <v>0.40803738209376955</v>
      </c>
      <c r="Y159" s="10">
        <f t="shared" si="7"/>
        <v>-1.0848267495482438E-2</v>
      </c>
    </row>
    <row r="160" spans="19:25" x14ac:dyDescent="0.2">
      <c r="S160" s="2">
        <f t="shared" si="8"/>
        <v>15.399999999999961</v>
      </c>
      <c r="U160" s="3">
        <v>0.45541802131329839</v>
      </c>
      <c r="V160" s="10">
        <f t="shared" si="6"/>
        <v>8.9106151125251422E-3</v>
      </c>
      <c r="X160" s="3">
        <v>0.40852324032968462</v>
      </c>
      <c r="Y160" s="10">
        <f t="shared" si="7"/>
        <v>-1.1893037848299579E-2</v>
      </c>
    </row>
    <row r="161" spans="19:25" x14ac:dyDescent="0.2">
      <c r="S161" s="2">
        <f t="shared" si="8"/>
        <v>15.499999999999961</v>
      </c>
      <c r="U161" s="3">
        <v>0.45502948149887312</v>
      </c>
      <c r="V161" s="10">
        <f t="shared" si="6"/>
        <v>8.5387833145534071E-3</v>
      </c>
      <c r="X161" s="3">
        <v>0.4090506734953071</v>
      </c>
      <c r="Y161" s="10">
        <f t="shared" si="7"/>
        <v>-1.2894078895301409E-2</v>
      </c>
    </row>
    <row r="162" spans="19:25" x14ac:dyDescent="0.2">
      <c r="S162" s="2">
        <f t="shared" si="8"/>
        <v>15.599999999999961</v>
      </c>
      <c r="U162" s="3">
        <v>0.4546578320000001</v>
      </c>
      <c r="V162" s="10">
        <f t="shared" si="6"/>
        <v>8.1742680476471225E-3</v>
      </c>
      <c r="X162" s="3">
        <v>0.40961804815134034</v>
      </c>
      <c r="Y162" s="10">
        <f t="shared" si="7"/>
        <v>-1.3851309984847009E-2</v>
      </c>
    </row>
    <row r="163" spans="19:25" x14ac:dyDescent="0.2">
      <c r="S163" s="2">
        <f t="shared" si="8"/>
        <v>15.69999999999996</v>
      </c>
      <c r="U163" s="3">
        <v>0.45430269747633367</v>
      </c>
      <c r="V163" s="10">
        <f t="shared" si="6"/>
        <v>7.8171343828503936E-3</v>
      </c>
      <c r="X163" s="3">
        <v>0.41022373085848773</v>
      </c>
      <c r="Y163" s="10">
        <f t="shared" si="7"/>
        <v>-1.4764692083508776E-2</v>
      </c>
    </row>
    <row r="164" spans="19:25" x14ac:dyDescent="0.2">
      <c r="S164" s="2">
        <f t="shared" si="8"/>
        <v>15.79999999999996</v>
      </c>
      <c r="U164" s="3">
        <v>0.45396370258752827</v>
      </c>
      <c r="V164" s="10">
        <f t="shared" si="6"/>
        <v>7.4674447951062197E-3</v>
      </c>
      <c r="X164" s="3">
        <v>0.41086608817745257</v>
      </c>
      <c r="Y164" s="10">
        <f t="shared" si="7"/>
        <v>-1.5634225784226852E-2</v>
      </c>
    </row>
    <row r="165" spans="19:25" x14ac:dyDescent="0.2">
      <c r="S165" s="2">
        <f t="shared" si="8"/>
        <v>15.899999999999959</v>
      </c>
      <c r="U165" s="3">
        <v>0.45364047199323826</v>
      </c>
      <c r="V165" s="10">
        <f t="shared" si="6"/>
        <v>7.1252591919268833E-3</v>
      </c>
      <c r="X165" s="3">
        <v>0.41154348666893825</v>
      </c>
      <c r="Y165" s="10">
        <f t="shared" si="7"/>
        <v>-1.6459949274585443E-2</v>
      </c>
    </row>
    <row r="166" spans="19:25" x14ac:dyDescent="0.2">
      <c r="S166" s="2">
        <f t="shared" si="8"/>
        <v>15.999999999999959</v>
      </c>
      <c r="U166" s="3">
        <v>0.45333263035311805</v>
      </c>
      <c r="V166" s="10">
        <f t="shared" si="6"/>
        <v>6.7906349445978863E-3</v>
      </c>
      <c r="X166" s="3">
        <v>0.4122542928936479</v>
      </c>
      <c r="Y166" s="10">
        <f t="shared" si="7"/>
        <v>-1.7241936274827792E-2</v>
      </c>
    </row>
    <row r="167" spans="19:25" x14ac:dyDescent="0.2">
      <c r="S167" s="2">
        <f t="shared" si="8"/>
        <v>16.099999999999959</v>
      </c>
      <c r="U167" s="3">
        <v>0.45303980232682201</v>
      </c>
      <c r="V167" s="10">
        <f t="shared" si="6"/>
        <v>6.4636269217866141E-3</v>
      </c>
      <c r="X167" s="3">
        <v>0.41299687341228508</v>
      </c>
      <c r="Y167" s="10">
        <f t="shared" si="7"/>
        <v>-1.7980293954813549E-2</v>
      </c>
    </row>
    <row r="168" spans="19:25" x14ac:dyDescent="0.2">
      <c r="S168" s="2">
        <f t="shared" si="8"/>
        <v>16.19999999999996</v>
      </c>
      <c r="U168" s="3">
        <v>0.4527616125740046</v>
      </c>
      <c r="V168" s="10">
        <f t="shared" si="6"/>
        <v>6.1442875255223418E-3</v>
      </c>
      <c r="X168" s="3">
        <v>0.41376959478555297</v>
      </c>
      <c r="Y168" s="10">
        <f t="shared" si="7"/>
        <v>-1.8675160838445851E-2</v>
      </c>
    </row>
    <row r="169" spans="19:25" x14ac:dyDescent="0.2">
      <c r="S169" s="2">
        <f t="shared" si="8"/>
        <v>16.299999999999962</v>
      </c>
      <c r="U169" s="3">
        <v>0.45249768575432014</v>
      </c>
      <c r="V169" s="10">
        <f t="shared" si="6"/>
        <v>5.8326667294327506E-3</v>
      </c>
      <c r="X169" s="3">
        <v>0.41457082357415492</v>
      </c>
      <c r="Y169" s="10">
        <f t="shared" si="7"/>
        <v>-1.932670470377679E-2</v>
      </c>
    </row>
    <row r="170" spans="19:25" x14ac:dyDescent="0.2">
      <c r="S170" s="2">
        <f t="shared" si="8"/>
        <v>16.399999999999963</v>
      </c>
      <c r="U170" s="3">
        <v>0.45224764652742305</v>
      </c>
      <c r="V170" s="10">
        <f t="shared" si="6"/>
        <v>5.5288121191353944E-3</v>
      </c>
      <c r="X170" s="3">
        <v>0.41539892633879438</v>
      </c>
      <c r="Y170" s="10">
        <f t="shared" si="7"/>
        <v>-1.9935120486181672E-2</v>
      </c>
    </row>
    <row r="171" spans="19:25" x14ac:dyDescent="0.2">
      <c r="S171" s="2">
        <f t="shared" si="8"/>
        <v>16.499999999999964</v>
      </c>
      <c r="U171" s="3">
        <v>0.45201111955296774</v>
      </c>
      <c r="V171" s="10">
        <f t="shared" si="6"/>
        <v>5.2327689347374893E-3</v>
      </c>
      <c r="X171" s="3">
        <v>0.41625226964017448</v>
      </c>
      <c r="Y171" s="10">
        <f t="shared" si="7"/>
        <v>-2.050062819159508E-2</v>
      </c>
    </row>
    <row r="172" spans="19:25" x14ac:dyDescent="0.2">
      <c r="S172" s="2">
        <f t="shared" si="8"/>
        <v>16.599999999999966</v>
      </c>
      <c r="U172" s="3">
        <v>0.45178772949060864</v>
      </c>
      <c r="V172" s="10">
        <f t="shared" si="6"/>
        <v>4.9445801153335375E-3</v>
      </c>
      <c r="X172" s="3">
        <v>0.41712922003899866</v>
      </c>
      <c r="Y172" s="10">
        <f t="shared" si="7"/>
        <v>-2.1023470826191083E-2</v>
      </c>
    </row>
    <row r="173" spans="19:25" x14ac:dyDescent="0.2">
      <c r="S173" s="2">
        <f t="shared" si="8"/>
        <v>16.699999999999967</v>
      </c>
      <c r="U173" s="3">
        <v>0.45157710100000004</v>
      </c>
      <c r="V173" s="10">
        <f t="shared" si="6"/>
        <v>4.664286345392666E-3</v>
      </c>
      <c r="X173" s="3">
        <v>0.41802814409597022</v>
      </c>
      <c r="Y173" s="10">
        <f t="shared" si="7"/>
        <v>-2.1503912348188298E-2</v>
      </c>
    </row>
    <row r="174" spans="19:25" x14ac:dyDescent="0.2">
      <c r="S174" s="2">
        <f t="shared" si="8"/>
        <v>16.799999999999969</v>
      </c>
      <c r="U174" s="3">
        <v>0.45137885874079642</v>
      </c>
      <c r="V174" s="10">
        <f t="shared" si="6"/>
        <v>4.391926102977832E-3</v>
      </c>
      <c r="X174" s="3">
        <v>0.41894740837179256</v>
      </c>
      <c r="Y174" s="10">
        <f t="shared" si="7"/>
        <v>-2.1942235647070783E-2</v>
      </c>
    </row>
    <row r="175" spans="19:25" x14ac:dyDescent="0.2">
      <c r="S175" s="2">
        <f t="shared" si="8"/>
        <v>16.89999999999997</v>
      </c>
      <c r="U175" s="3">
        <v>0.4511926273726522</v>
      </c>
      <c r="V175" s="10">
        <f t="shared" si="6"/>
        <v>4.1275357097191843E-3</v>
      </c>
      <c r="X175" s="3">
        <v>0.41988537942716886</v>
      </c>
      <c r="Y175" s="10">
        <f t="shared" si="7"/>
        <v>-2.2338740554765608E-2</v>
      </c>
    </row>
    <row r="176" spans="19:25" x14ac:dyDescent="0.2">
      <c r="S176" s="2">
        <f t="shared" si="8"/>
        <v>16.999999999999972</v>
      </c>
      <c r="U176" s="3">
        <v>0.45101803155522163</v>
      </c>
      <c r="V176" s="10">
        <f t="shared" si="6"/>
        <v>3.871149382399464E-3</v>
      </c>
      <c r="X176" s="3">
        <v>0.42084042382280262</v>
      </c>
      <c r="Y176" s="10">
        <f t="shared" si="7"/>
        <v>-2.2693741892910412E-2</v>
      </c>
    </row>
    <row r="177" spans="19:25" x14ac:dyDescent="0.2">
      <c r="S177" s="2">
        <f t="shared" si="8"/>
        <v>17.099999999999973</v>
      </c>
      <c r="U177" s="3">
        <v>0.4508546959481593</v>
      </c>
      <c r="V177" s="10">
        <f t="shared" si="6"/>
        <v>3.6227992861159225E-3</v>
      </c>
      <c r="X177" s="3">
        <v>0.42181090811939709</v>
      </c>
      <c r="Y177" s="10">
        <f t="shared" si="7"/>
        <v>-2.3007567559627191E-2</v>
      </c>
    </row>
    <row r="178" spans="19:25" x14ac:dyDescent="0.2">
      <c r="S178" s="2">
        <f t="shared" si="8"/>
        <v>17.199999999999974</v>
      </c>
      <c r="U178" s="3">
        <v>0.45070224521111946</v>
      </c>
      <c r="V178" s="10">
        <f t="shared" si="6"/>
        <v>3.3825155889432653E-3</v>
      </c>
      <c r="X178" s="3">
        <v>0.4227951988776556</v>
      </c>
      <c r="Y178" s="10">
        <f t="shared" si="7"/>
        <v>-2.3280556658906385E-2</v>
      </c>
    </row>
    <row r="179" spans="19:25" x14ac:dyDescent="0.2">
      <c r="S179" s="2">
        <f t="shared" si="8"/>
        <v>17.299999999999976</v>
      </c>
      <c r="U179" s="3">
        <v>0.45056030400375657</v>
      </c>
      <c r="V179" s="10">
        <f t="shared" si="6"/>
        <v>3.1503265179288584E-3</v>
      </c>
      <c r="X179" s="3">
        <v>0.42379166265828139</v>
      </c>
      <c r="Y179" s="10">
        <f t="shared" si="7"/>
        <v>-2.3513057674975024E-2</v>
      </c>
    </row>
    <row r="180" spans="19:25" x14ac:dyDescent="0.2">
      <c r="S180" s="2">
        <f t="shared" si="8"/>
        <v>17.399999999999977</v>
      </c>
      <c r="U180" s="3">
        <v>0.45042849698572501</v>
      </c>
      <c r="V180" s="10">
        <f t="shared" si="6"/>
        <v>2.926258416455732E-3</v>
      </c>
      <c r="X180" s="3">
        <v>0.42479866602197791</v>
      </c>
      <c r="Y180" s="10">
        <f t="shared" si="7"/>
        <v>-2.3705426693699457E-2</v>
      </c>
    </row>
    <row r="181" spans="19:25" x14ac:dyDescent="0.2">
      <c r="S181" s="2">
        <f t="shared" si="8"/>
        <v>17.499999999999979</v>
      </c>
      <c r="U181" s="3">
        <v>0.45030644881667919</v>
      </c>
      <c r="V181" s="10">
        <f t="shared" si="6"/>
        <v>2.7103358027979643E-3</v>
      </c>
      <c r="X181" s="3">
        <v>0.42581457552944846</v>
      </c>
      <c r="Y181" s="10">
        <f t="shared" si="7"/>
        <v>-2.3858025672498166E-2</v>
      </c>
    </row>
    <row r="182" spans="19:25" x14ac:dyDescent="0.2">
      <c r="S182" s="2">
        <f t="shared" si="8"/>
        <v>17.59999999999998</v>
      </c>
      <c r="U182" s="3">
        <v>0.45019378415627348</v>
      </c>
      <c r="V182" s="10">
        <f t="shared" si="6"/>
        <v>2.5025814298351356E-3</v>
      </c>
      <c r="X182" s="3">
        <v>0.42683775774139632</v>
      </c>
      <c r="Y182" s="10">
        <f t="shared" si="7"/>
        <v>-2.3971220759897098E-2</v>
      </c>
    </row>
    <row r="183" spans="19:25" x14ac:dyDescent="0.2">
      <c r="S183" s="2">
        <f t="shared" si="8"/>
        <v>17.699999999999982</v>
      </c>
      <c r="U183" s="3">
        <v>0.45009012766416229</v>
      </c>
      <c r="V183" s="10">
        <f t="shared" si="6"/>
        <v>2.3030163458392602E-3</v>
      </c>
      <c r="X183" s="3">
        <v>0.42786657921852489</v>
      </c>
      <c r="Y183" s="10">
        <f t="shared" si="7"/>
        <v>-2.4045380665338116E-2</v>
      </c>
    </row>
    <row r="184" spans="19:25" x14ac:dyDescent="0.2">
      <c r="S184" s="2">
        <f t="shared" si="8"/>
        <v>17.799999999999983</v>
      </c>
      <c r="U184" s="3">
        <v>0.44999510399999998</v>
      </c>
      <c r="V184" s="10">
        <f t="shared" si="6"/>
        <v>2.1116599562453742E-3</v>
      </c>
      <c r="X184" s="3">
        <v>0.42889940652153746</v>
      </c>
      <c r="Y184" s="10">
        <f t="shared" si="7"/>
        <v>-2.4080875079520381E-2</v>
      </c>
    </row>
    <row r="185" spans="19:25" x14ac:dyDescent="0.2">
      <c r="S185" s="2">
        <f t="shared" si="8"/>
        <v>17.899999999999984</v>
      </c>
      <c r="U185" s="3">
        <v>0.44990833782344103</v>
      </c>
      <c r="V185" s="10">
        <f t="shared" si="6"/>
        <v>1.928530086343611E-3</v>
      </c>
      <c r="X185" s="3">
        <v>0.42993460621113733</v>
      </c>
      <c r="Y185" s="10">
        <f t="shared" si="7"/>
        <v>-2.4078073145185831E-2</v>
      </c>
    </row>
    <row r="186" spans="19:25" x14ac:dyDescent="0.2">
      <c r="S186" s="2">
        <f t="shared" si="8"/>
        <v>17.999999999999986</v>
      </c>
      <c r="U186" s="3">
        <v>0.44982945379413974</v>
      </c>
      <c r="V186" s="10">
        <f t="shared" si="6"/>
        <v>1.7536430448461288E-3</v>
      </c>
      <c r="X186" s="3">
        <v>0.43097054484802783</v>
      </c>
      <c r="Y186" s="10">
        <f t="shared" si="7"/>
        <v>-2.4037341977879094E-2</v>
      </c>
    </row>
    <row r="187" spans="19:25" x14ac:dyDescent="0.2">
      <c r="S187" s="2">
        <f t="shared" si="8"/>
        <v>18.099999999999987</v>
      </c>
      <c r="U187" s="3">
        <v>0.44975807657175054</v>
      </c>
      <c r="V187" s="10">
        <f t="shared" si="6"/>
        <v>1.5870136881867888E-3</v>
      </c>
      <c r="X187" s="3">
        <v>0.43200558899291225</v>
      </c>
      <c r="Y187" s="10">
        <f t="shared" si="7"/>
        <v>-2.3959045235902525E-2</v>
      </c>
    </row>
    <row r="188" spans="19:25" x14ac:dyDescent="0.2">
      <c r="S188" s="2">
        <f t="shared" si="8"/>
        <v>18.199999999999989</v>
      </c>
      <c r="U188" s="3">
        <v>0.44969383081592784</v>
      </c>
      <c r="V188" s="10">
        <f t="shared" si="6"/>
        <v>1.4286554855802232E-3</v>
      </c>
      <c r="X188" s="3">
        <v>0.43303810520649405</v>
      </c>
      <c r="Y188" s="10">
        <f t="shared" si="7"/>
        <v>-2.3843541738421618E-2</v>
      </c>
    </row>
    <row r="189" spans="19:25" x14ac:dyDescent="0.2">
      <c r="S189" s="2">
        <f t="shared" si="8"/>
        <v>18.29999999999999</v>
      </c>
      <c r="U189" s="3">
        <v>0.44963634118632606</v>
      </c>
      <c r="V189" s="10">
        <f t="shared" si="6"/>
        <v>1.2785805847026306E-3</v>
      </c>
      <c r="X189" s="3">
        <v>0.43406646004947658</v>
      </c>
      <c r="Y189" s="10">
        <f t="shared" si="7"/>
        <v>-2.3691184130313011E-2</v>
      </c>
    </row>
    <row r="190" spans="19:25" x14ac:dyDescent="0.2">
      <c r="S190" s="2">
        <f t="shared" si="8"/>
        <v>18.399999999999991</v>
      </c>
      <c r="U190" s="3">
        <v>0.44958523234259951</v>
      </c>
      <c r="V190" s="10">
        <f t="shared" si="6"/>
        <v>1.1367998779720893E-3</v>
      </c>
      <c r="X190" s="3">
        <v>0.43508902008256295</v>
      </c>
      <c r="Y190" s="10">
        <f t="shared" si="7"/>
        <v>-2.3502317592209665E-2</v>
      </c>
    </row>
    <row r="191" spans="19:25" x14ac:dyDescent="0.2">
      <c r="S191" s="2">
        <f t="shared" si="8"/>
        <v>18.499999999999993</v>
      </c>
      <c r="U191" s="3">
        <v>0.44954012894440265</v>
      </c>
      <c r="V191" s="10">
        <f t="shared" si="6"/>
        <v>1.003323069350678E-3</v>
      </c>
      <c r="X191" s="3">
        <v>0.43610415186645668</v>
      </c>
      <c r="Y191" s="10">
        <f t="shared" si="7"/>
        <v>-2.3277278593865861E-2</v>
      </c>
    </row>
    <row r="192" spans="19:25" x14ac:dyDescent="0.2">
      <c r="S192" s="2">
        <f t="shared" si="8"/>
        <v>18.599999999999994</v>
      </c>
      <c r="U192" s="3">
        <v>0.44950065565138991</v>
      </c>
      <c r="V192" s="10">
        <f t="shared" si="6"/>
        <v>8.7815874162621018E-4</v>
      </c>
      <c r="X192" s="3">
        <v>0.43711022196186111</v>
      </c>
      <c r="Y192" s="10">
        <f t="shared" si="7"/>
        <v>-2.3016393688733656E-2</v>
      </c>
    </row>
    <row r="193" spans="19:25" x14ac:dyDescent="0.2">
      <c r="S193" s="2">
        <f t="shared" si="8"/>
        <v>18.699999999999996</v>
      </c>
      <c r="U193" s="3">
        <v>0.4494664371232156</v>
      </c>
      <c r="V193" s="10">
        <f t="shared" si="6"/>
        <v>7.6131442412695786E-4</v>
      </c>
      <c r="X193" s="3">
        <v>0.43810559692947931</v>
      </c>
      <c r="Y193" s="10">
        <f t="shared" si="7"/>
        <v>-2.2719978347558133E-2</v>
      </c>
    </row>
    <row r="194" spans="19:25" x14ac:dyDescent="0.2">
      <c r="S194" s="2">
        <f t="shared" si="8"/>
        <v>18.799999999999997</v>
      </c>
      <c r="U194" s="3">
        <v>0.44943709801953413</v>
      </c>
      <c r="V194" s="10">
        <f t="shared" si="6"/>
        <v>6.5279666077388177E-4</v>
      </c>
      <c r="X194" s="3">
        <v>0.43908864333001485</v>
      </c>
      <c r="Y194" s="10">
        <f t="shared" si="7"/>
        <v>-2.2388335828505648E-2</v>
      </c>
    </row>
    <row r="195" spans="19:25" x14ac:dyDescent="0.2">
      <c r="S195" s="2">
        <f t="shared" si="8"/>
        <v>18.899999999999999</v>
      </c>
      <c r="U195" s="3">
        <v>0.44941226299999998</v>
      </c>
      <c r="V195" s="10">
        <f t="shared" si="6"/>
        <v>5.5261107848591281E-4</v>
      </c>
      <c r="X195" s="3">
        <v>0.44005772772417096</v>
      </c>
      <c r="Y195" s="10">
        <f t="shared" si="7"/>
        <v>-2.2021756081136122E-2</v>
      </c>
    </row>
    <row r="196" spans="19:25" x14ac:dyDescent="0.2">
      <c r="S196" s="2">
        <f t="shared" si="8"/>
        <v>19</v>
      </c>
      <c r="U196" s="3">
        <v>0.44939155672426745</v>
      </c>
      <c r="V196" s="10">
        <f t="shared" si="6"/>
        <v>4.6076245587389108E-4</v>
      </c>
      <c r="X196" s="3">
        <v>0.44101121667265097</v>
      </c>
      <c r="Y196" s="10">
        <f t="shared" si="7"/>
        <v>-2.1620514681551486E-2</v>
      </c>
    </row>
    <row r="197" spans="19:25" x14ac:dyDescent="0.2">
      <c r="S197" s="2">
        <f t="shared" si="8"/>
        <v>19.100000000000001</v>
      </c>
      <c r="U197" s="3">
        <v>0.44937460385199096</v>
      </c>
      <c r="V197" s="10">
        <f t="shared" si="6"/>
        <v>3.7725479212990539E-4</v>
      </c>
      <c r="X197" s="3">
        <v>0.44194747673615836</v>
      </c>
      <c r="Y197" s="10">
        <f t="shared" si="7"/>
        <v>-2.1184871795666114E-2</v>
      </c>
    </row>
    <row r="198" spans="19:25" x14ac:dyDescent="0.2">
      <c r="S198" s="2">
        <f t="shared" si="8"/>
        <v>19.200000000000003</v>
      </c>
      <c r="U198" s="3">
        <v>0.44936102904282493</v>
      </c>
      <c r="V198" s="10">
        <f t="shared" si="6"/>
        <v>3.0209137616976205E-4</v>
      </c>
      <c r="X198" s="3">
        <v>0.44286487447539624</v>
      </c>
      <c r="Y198" s="10">
        <f t="shared" si="7"/>
        <v>-2.0715071167578241E-2</v>
      </c>
    </row>
    <row r="199" spans="19:25" x14ac:dyDescent="0.2">
      <c r="S199" s="2">
        <f t="shared" si="8"/>
        <v>19.300000000000004</v>
      </c>
      <c r="U199" s="3">
        <v>0.44935045695642373</v>
      </c>
      <c r="V199" s="10">
        <f t="shared" ref="V199:V262" si="9">(1/(S199-S198))*(U198/U199-1)</f>
        <v>2.3527485590646102E-4</v>
      </c>
      <c r="X199" s="3">
        <v>0.44376177645106807</v>
      </c>
      <c r="Y199" s="10">
        <f t="shared" ref="Y199:Y262" si="10">(1/(S199-S198))*(X198/X199-1)</f>
        <v>-2.0211339129851669E-2</v>
      </c>
    </row>
    <row r="200" spans="19:25" x14ac:dyDescent="0.2">
      <c r="S200" s="2">
        <f t="shared" ref="S200:S207" si="11">S199+0.1</f>
        <v>19.400000000000006</v>
      </c>
      <c r="U200" s="3">
        <v>0.44934251225244176</v>
      </c>
      <c r="V200" s="10">
        <f t="shared" si="9"/>
        <v>1.7680730768576428E-4</v>
      </c>
      <c r="X200" s="3">
        <v>0.44463654922387724</v>
      </c>
      <c r="Y200" s="10">
        <f t="shared" si="10"/>
        <v>-1.9673883632286001E-2</v>
      </c>
    </row>
    <row r="201" spans="19:25" x14ac:dyDescent="0.2">
      <c r="S201" s="2">
        <f t="shared" si="11"/>
        <v>19.500000000000007</v>
      </c>
      <c r="U201" s="3">
        <v>0.4493368195905334</v>
      </c>
      <c r="V201" s="10">
        <f t="shared" si="9"/>
        <v>1.2669030580614126E-4</v>
      </c>
      <c r="X201" s="3">
        <v>0.44548755935452689</v>
      </c>
      <c r="Y201" s="10">
        <f t="shared" si="10"/>
        <v>-1.9102893285789242E-2</v>
      </c>
    </row>
    <row r="202" spans="19:25" x14ac:dyDescent="0.2">
      <c r="S202" s="2">
        <f t="shared" si="11"/>
        <v>19.600000000000009</v>
      </c>
      <c r="U202" s="3">
        <v>0.44933300363035311</v>
      </c>
      <c r="V202" s="10">
        <f t="shared" si="9"/>
        <v>8.4924992143074933E-5</v>
      </c>
      <c r="X202" s="3">
        <v>0.4463131734037204</v>
      </c>
      <c r="Y202" s="10">
        <f t="shared" si="10"/>
        <v>-1.8498536417760073E-2</v>
      </c>
    </row>
    <row r="203" spans="19:25" x14ac:dyDescent="0.2">
      <c r="S203" s="2">
        <f t="shared" si="11"/>
        <v>19.70000000000001</v>
      </c>
      <c r="U203" s="3">
        <v>0.44933068903155521</v>
      </c>
      <c r="V203" s="10">
        <f t="shared" si="9"/>
        <v>5.1512145828879575E-5</v>
      </c>
      <c r="X203" s="3">
        <v>0.44711175793216124</v>
      </c>
      <c r="Y203" s="10">
        <f t="shared" si="10"/>
        <v>-1.7860960135206185E-2</v>
      </c>
    </row>
    <row r="204" spans="19:25" x14ac:dyDescent="0.2">
      <c r="S204" s="2">
        <f t="shared" si="11"/>
        <v>19.800000000000011</v>
      </c>
      <c r="U204" s="3">
        <v>0.44932950045379411</v>
      </c>
      <c r="V204" s="10">
        <f t="shared" si="9"/>
        <v>2.645225296582472E-5</v>
      </c>
      <c r="X204" s="3">
        <v>0.44788167950055252</v>
      </c>
      <c r="Y204" s="10">
        <f t="shared" si="10"/>
        <v>-1.7190289391828296E-2</v>
      </c>
    </row>
    <row r="205" spans="19:25" x14ac:dyDescent="0.2">
      <c r="S205" s="2">
        <f t="shared" si="11"/>
        <v>19.900000000000013</v>
      </c>
      <c r="U205" s="3">
        <v>0.44932906255672422</v>
      </c>
      <c r="V205" s="10">
        <f t="shared" si="9"/>
        <v>9.7455763792274329E-6</v>
      </c>
      <c r="X205" s="3">
        <v>0.44862130466959771</v>
      </c>
      <c r="Y205" s="10">
        <f t="shared" si="10"/>
        <v>-1.6486626055128614E-2</v>
      </c>
    </row>
    <row r="206" spans="19:25" x14ac:dyDescent="0.2">
      <c r="S206" s="16">
        <f t="shared" si="11"/>
        <v>20.000000000000014</v>
      </c>
      <c r="U206" s="17">
        <v>0.44932899999999998</v>
      </c>
      <c r="V206" s="18">
        <f t="shared" si="9"/>
        <v>1.3922253905285034E-6</v>
      </c>
      <c r="X206" s="17">
        <v>0.44932900000000009</v>
      </c>
      <c r="Y206" s="18">
        <f t="shared" si="10"/>
        <v>-1.5750047969358191E-2</v>
      </c>
    </row>
    <row r="207" spans="19:25" x14ac:dyDescent="0.2">
      <c r="S207" s="2">
        <f t="shared" si="11"/>
        <v>20.100000000000016</v>
      </c>
      <c r="U207" s="3">
        <v>0.44932602889986001</v>
      </c>
      <c r="V207" s="10">
        <f t="shared" si="9"/>
        <v>6.6123481590184727E-5</v>
      </c>
      <c r="X207" s="3">
        <v>0.45000346023114235</v>
      </c>
      <c r="Y207" s="10">
        <f t="shared" si="10"/>
        <v>-1.4987889888575587E-2</v>
      </c>
    </row>
    <row r="208" spans="19:25" x14ac:dyDescent="0.2">
      <c r="S208" s="2">
        <f>S207+0.1</f>
        <v>20.200000000000017</v>
      </c>
      <c r="U208" s="3">
        <v>0.44931706288025375</v>
      </c>
      <c r="V208" s="10">
        <f t="shared" si="9"/>
        <v>1.9954772135344072E-4</v>
      </c>
      <c r="X208" s="3">
        <v>0.4506446928171246</v>
      </c>
      <c r="Y208" s="10">
        <f t="shared" si="10"/>
        <v>-1.4229227509009254E-2</v>
      </c>
    </row>
    <row r="209" spans="19:25" x14ac:dyDescent="0.2">
      <c r="S209" s="2">
        <f t="shared" ref="S209:S240" si="12">S208+0.1</f>
        <v>20.300000000000018</v>
      </c>
      <c r="U209" s="3">
        <v>0.4493020228624019</v>
      </c>
      <c r="V209" s="10">
        <f t="shared" si="9"/>
        <v>3.3474182368653039E-4</v>
      </c>
      <c r="X209" s="3">
        <v>0.45125303339072614</v>
      </c>
      <c r="Y209" s="10">
        <f t="shared" si="10"/>
        <v>-1.3481140925091038E-2</v>
      </c>
    </row>
    <row r="210" spans="19:25" x14ac:dyDescent="0.2">
      <c r="S210" s="2">
        <f t="shared" si="12"/>
        <v>20.40000000000002</v>
      </c>
      <c r="U210" s="3">
        <v>0.44928082976752498</v>
      </c>
      <c r="V210" s="10">
        <f t="shared" si="9"/>
        <v>4.7171153258140247E-4</v>
      </c>
      <c r="X210" s="3">
        <v>0.45182881758472637</v>
      </c>
      <c r="Y210" s="10">
        <f t="shared" si="10"/>
        <v>-1.2743414576301501E-2</v>
      </c>
    </row>
    <row r="211" spans="19:25" x14ac:dyDescent="0.2">
      <c r="S211" s="2">
        <f t="shared" si="12"/>
        <v>20.500000000000021</v>
      </c>
      <c r="U211" s="3">
        <v>0.4492534045168437</v>
      </c>
      <c r="V211" s="10">
        <f t="shared" si="9"/>
        <v>6.1046283468479089E-4</v>
      </c>
      <c r="X211" s="3">
        <v>0.45237238103190475</v>
      </c>
      <c r="Y211" s="10">
        <f t="shared" si="10"/>
        <v>-1.2015840709338307E-2</v>
      </c>
    </row>
    <row r="212" spans="19:25" x14ac:dyDescent="0.2">
      <c r="S212" s="2">
        <f t="shared" si="12"/>
        <v>20.600000000000023</v>
      </c>
      <c r="U212" s="3">
        <v>0.44921966803157853</v>
      </c>
      <c r="V212" s="10">
        <f t="shared" si="9"/>
        <v>7.5100196331500161E-4</v>
      </c>
      <c r="X212" s="3">
        <v>0.45288405936504067</v>
      </c>
      <c r="Y212" s="10">
        <f t="shared" si="10"/>
        <v>-1.1298219103876688E-2</v>
      </c>
    </row>
    <row r="213" spans="19:25" x14ac:dyDescent="0.2">
      <c r="S213" s="2">
        <f t="shared" si="12"/>
        <v>20.700000000000024</v>
      </c>
      <c r="U213" s="3">
        <v>0.44917954123295017</v>
      </c>
      <c r="V213" s="10">
        <f t="shared" si="9"/>
        <v>8.9333540254753327E-4</v>
      </c>
      <c r="X213" s="3">
        <v>0.45336418821691343</v>
      </c>
      <c r="Y213" s="10">
        <f t="shared" si="10"/>
        <v>-1.0590356811399486E-2</v>
      </c>
    </row>
    <row r="214" spans="19:25" x14ac:dyDescent="0.2">
      <c r="S214" s="2">
        <f t="shared" si="12"/>
        <v>20.800000000000026</v>
      </c>
      <c r="U214" s="3">
        <v>0.44913294504217921</v>
      </c>
      <c r="V214" s="10">
        <f t="shared" si="9"/>
        <v>1.0374698913828547E-3</v>
      </c>
      <c r="X214" s="3">
        <v>0.45381310322030255</v>
      </c>
      <c r="Y214" s="10">
        <f t="shared" si="10"/>
        <v>-9.8920679064483357E-3</v>
      </c>
    </row>
    <row r="215" spans="19:25" x14ac:dyDescent="0.2">
      <c r="S215" s="2">
        <f t="shared" si="12"/>
        <v>20.900000000000027</v>
      </c>
      <c r="U215" s="3">
        <v>0.44907980038048628</v>
      </c>
      <c r="V215" s="10">
        <f t="shared" si="9"/>
        <v>1.1834124279896771E-3</v>
      </c>
      <c r="X215" s="3">
        <v>0.45423114000798731</v>
      </c>
      <c r="Y215" s="10">
        <f t="shared" si="10"/>
        <v>-9.2031732495799577E-3</v>
      </c>
    </row>
    <row r="216" spans="19:25" x14ac:dyDescent="0.2">
      <c r="S216" s="2">
        <f t="shared" si="12"/>
        <v>21.000000000000028</v>
      </c>
      <c r="U216" s="3">
        <v>0.44902002816909192</v>
      </c>
      <c r="V216" s="10">
        <f t="shared" si="9"/>
        <v>1.3311702740326037E-3</v>
      </c>
      <c r="X216" s="3">
        <v>0.45461863421274717</v>
      </c>
      <c r="Y216" s="10">
        <f t="shared" si="10"/>
        <v>-8.5235002615079332E-3</v>
      </c>
    </row>
    <row r="217" spans="19:25" x14ac:dyDescent="0.2">
      <c r="S217" s="2">
        <f t="shared" si="12"/>
        <v>21.10000000000003</v>
      </c>
      <c r="U217" s="3">
        <v>0.44895354932921677</v>
      </c>
      <c r="V217" s="10">
        <f t="shared" si="9"/>
        <v>1.4807509590797142E-3</v>
      </c>
      <c r="X217" s="3">
        <v>0.45497592146736154</v>
      </c>
      <c r="Y217" s="10">
        <f t="shared" si="10"/>
        <v>-7.8528827077716246E-3</v>
      </c>
    </row>
    <row r="218" spans="19:25" x14ac:dyDescent="0.2">
      <c r="S218" s="2">
        <f t="shared" si="12"/>
        <v>21.200000000000031</v>
      </c>
      <c r="U218" s="3">
        <v>0.44888028478208142</v>
      </c>
      <c r="V218" s="10">
        <f t="shared" si="9"/>
        <v>1.6321622851167329E-3</v>
      </c>
      <c r="X218" s="3">
        <v>0.45530333740460976</v>
      </c>
      <c r="Y218" s="10">
        <f t="shared" si="10"/>
        <v>-7.1911604934548155E-3</v>
      </c>
    </row>
    <row r="219" spans="19:25" x14ac:dyDescent="0.2">
      <c r="S219" s="2">
        <f t="shared" si="12"/>
        <v>21.300000000000033</v>
      </c>
      <c r="U219" s="3">
        <v>0.4488001554489065</v>
      </c>
      <c r="V219" s="10">
        <f t="shared" si="9"/>
        <v>1.7854123311255878E-3</v>
      </c>
      <c r="X219" s="3">
        <v>0.45560121765727124</v>
      </c>
      <c r="Y219" s="10">
        <f t="shared" si="10"/>
        <v>-6.5381794674123266E-3</v>
      </c>
    </row>
    <row r="220" spans="19:25" x14ac:dyDescent="0.2">
      <c r="S220" s="2">
        <f t="shared" si="12"/>
        <v>21.400000000000034</v>
      </c>
      <c r="U220" s="3">
        <v>0.44871308225091261</v>
      </c>
      <c r="V220" s="10">
        <f t="shared" si="9"/>
        <v>1.9405094577828743E-3</v>
      </c>
      <c r="X220" s="3">
        <v>0.45586989785812543</v>
      </c>
      <c r="Y220" s="10">
        <f t="shared" si="10"/>
        <v>-5.893791235538264E-3</v>
      </c>
    </row>
    <row r="221" spans="19:25" x14ac:dyDescent="0.2">
      <c r="S221" s="2">
        <f t="shared" si="12"/>
        <v>21.500000000000036</v>
      </c>
      <c r="U221" s="3">
        <v>0.44861898610932033</v>
      </c>
      <c r="V221" s="10">
        <f t="shared" si="9"/>
        <v>2.097462312247137E-3</v>
      </c>
      <c r="X221" s="3">
        <v>0.45610971363995162</v>
      </c>
      <c r="Y221" s="10">
        <f t="shared" si="10"/>
        <v>-5.2578529826163099E-3</v>
      </c>
    </row>
    <row r="222" spans="19:25" x14ac:dyDescent="0.2">
      <c r="S222" s="2">
        <f t="shared" si="12"/>
        <v>21.600000000000037</v>
      </c>
      <c r="U222" s="3">
        <v>0.4485177879453503</v>
      </c>
      <c r="V222" s="10">
        <f t="shared" si="9"/>
        <v>2.2562798330394108E-3</v>
      </c>
      <c r="X222" s="3">
        <v>0.45632100063552933</v>
      </c>
      <c r="Y222" s="10">
        <f t="shared" si="10"/>
        <v>-4.6302273023467906E-3</v>
      </c>
    </row>
    <row r="223" spans="19:25" x14ac:dyDescent="0.2">
      <c r="S223" s="2">
        <f t="shared" si="12"/>
        <v>21.700000000000038</v>
      </c>
      <c r="U223" s="3">
        <v>0.44840940868022311</v>
      </c>
      <c r="V223" s="10">
        <f t="shared" si="9"/>
        <v>2.4169712550458845E-3</v>
      </c>
      <c r="X223" s="3">
        <v>0.45650409447763785</v>
      </c>
      <c r="Y223" s="10">
        <f t="shared" si="10"/>
        <v>-4.0107820351097927E-3</v>
      </c>
    </row>
    <row r="224" spans="19:25" x14ac:dyDescent="0.2">
      <c r="S224" s="2">
        <f t="shared" si="12"/>
        <v>21.80000000000004</v>
      </c>
      <c r="U224" s="3">
        <v>0.4482937692351594</v>
      </c>
      <c r="V224" s="10">
        <f t="shared" si="9"/>
        <v>2.5795461146160457E-3</v>
      </c>
      <c r="X224" s="3">
        <v>0.45665933079905663</v>
      </c>
      <c r="Y224" s="10">
        <f t="shared" si="10"/>
        <v>-3.3993901131323463E-3</v>
      </c>
    </row>
    <row r="225" spans="19:25" x14ac:dyDescent="0.2">
      <c r="S225" s="2">
        <f t="shared" si="12"/>
        <v>21.900000000000041</v>
      </c>
      <c r="U225" s="3">
        <v>0.4481707905313797</v>
      </c>
      <c r="V225" s="10">
        <f t="shared" si="9"/>
        <v>2.7440142547873912E-3</v>
      </c>
      <c r="X225" s="3">
        <v>0.45678704523256503</v>
      </c>
      <c r="Y225" s="10">
        <f t="shared" si="10"/>
        <v>-2.7959294126511259E-3</v>
      </c>
    </row>
    <row r="226" spans="19:25" x14ac:dyDescent="0.2">
      <c r="S226" s="2">
        <f t="shared" si="12"/>
        <v>22.000000000000043</v>
      </c>
      <c r="U226" s="3">
        <v>0.44804039349010466</v>
      </c>
      <c r="V226" s="10">
        <f t="shared" si="9"/>
        <v>2.9103858306011731E-3</v>
      </c>
      <c r="X226" s="3">
        <v>0.45688757341094249</v>
      </c>
      <c r="Y226" s="10">
        <f t="shared" si="10"/>
        <v>-2.2002826127875651E-3</v>
      </c>
    </row>
    <row r="227" spans="19:25" x14ac:dyDescent="0.2">
      <c r="S227" s="2">
        <f t="shared" si="12"/>
        <v>22.100000000000044</v>
      </c>
      <c r="U227" s="3">
        <v>0.44790249903255486</v>
      </c>
      <c r="V227" s="10">
        <f t="shared" si="9"/>
        <v>3.0786713145757988E-3</v>
      </c>
      <c r="X227" s="3">
        <v>0.45696125096696838</v>
      </c>
      <c r="Y227" s="10">
        <f t="shared" si="10"/>
        <v>-1.6123370607456825E-3</v>
      </c>
    </row>
    <row r="228" spans="19:25" x14ac:dyDescent="0.2">
      <c r="S228" s="2">
        <f t="shared" si="12"/>
        <v>22.200000000000045</v>
      </c>
      <c r="U228" s="3">
        <v>0.44775702807995094</v>
      </c>
      <c r="V228" s="10">
        <f t="shared" si="9"/>
        <v>3.24888150226683E-3</v>
      </c>
      <c r="X228" s="3">
        <v>0.45700841353342209</v>
      </c>
      <c r="Y228" s="10">
        <f t="shared" si="10"/>
        <v>-1.0319846431072607E-3</v>
      </c>
    </row>
    <row r="229" spans="19:25" x14ac:dyDescent="0.2">
      <c r="S229" s="2">
        <f t="shared" si="12"/>
        <v>22.300000000000047</v>
      </c>
      <c r="U229" s="3">
        <v>0.44760390155351354</v>
      </c>
      <c r="V229" s="10">
        <f t="shared" si="9"/>
        <v>3.4210275179890684E-3</v>
      </c>
      <c r="X229" s="3">
        <v>0.45702939674308296</v>
      </c>
      <c r="Y229" s="10">
        <f t="shared" si="10"/>
        <v>-4.5912166286021143E-4</v>
      </c>
    </row>
    <row r="230" spans="19:25" x14ac:dyDescent="0.2">
      <c r="S230" s="2">
        <f t="shared" si="12"/>
        <v>22.400000000000048</v>
      </c>
      <c r="U230" s="3">
        <v>0.44744304037446314</v>
      </c>
      <c r="V230" s="10">
        <f t="shared" si="9"/>
        <v>3.5951208206474504E-3</v>
      </c>
      <c r="X230" s="3">
        <v>0.45702453622873052</v>
      </c>
      <c r="Y230" s="10">
        <f t="shared" si="10"/>
        <v>1.0635127804192583E-4</v>
      </c>
    </row>
    <row r="231" spans="19:25" x14ac:dyDescent="0.2">
      <c r="S231" s="2">
        <f t="shared" si="12"/>
        <v>22.50000000000005</v>
      </c>
      <c r="U231" s="3">
        <v>0.4472743654640205</v>
      </c>
      <c r="V231" s="10">
        <f t="shared" si="9"/>
        <v>3.7711732097056045E-3</v>
      </c>
      <c r="X231" s="3">
        <v>0.45699416762314404</v>
      </c>
      <c r="Y231" s="10">
        <f t="shared" si="10"/>
        <v>6.645293909213107E-4</v>
      </c>
    </row>
    <row r="232" spans="19:25" x14ac:dyDescent="0.2">
      <c r="S232" s="2">
        <f t="shared" si="12"/>
        <v>22.600000000000051</v>
      </c>
      <c r="U232" s="3">
        <v>0.44709779774340608</v>
      </c>
      <c r="V232" s="10">
        <f t="shared" si="9"/>
        <v>3.949196831332046E-3</v>
      </c>
      <c r="X232" s="3">
        <v>0.456938626559103</v>
      </c>
      <c r="Y232" s="10">
        <f t="shared" si="10"/>
        <v>1.2155038075744966E-3</v>
      </c>
    </row>
    <row r="233" spans="19:25" x14ac:dyDescent="0.2">
      <c r="S233" s="2">
        <f t="shared" si="12"/>
        <v>22.700000000000053</v>
      </c>
      <c r="U233" s="3">
        <v>0.44691325813384059</v>
      </c>
      <c r="V233" s="10">
        <f t="shared" si="9"/>
        <v>4.12920418463519E-3</v>
      </c>
      <c r="X233" s="3">
        <v>0.45685824866938674</v>
      </c>
      <c r="Y233" s="10">
        <f t="shared" si="10"/>
        <v>1.7593616827626696E-3</v>
      </c>
    </row>
    <row r="234" spans="19:25" x14ac:dyDescent="0.2">
      <c r="S234" s="2">
        <f t="shared" si="12"/>
        <v>22.800000000000054</v>
      </c>
      <c r="U234" s="3">
        <v>0.4467206675565446</v>
      </c>
      <c r="V234" s="10">
        <f t="shared" si="9"/>
        <v>4.3112081281004239E-3</v>
      </c>
      <c r="X234" s="3">
        <v>0.45675336958677465</v>
      </c>
      <c r="Y234" s="10">
        <f t="shared" si="10"/>
        <v>2.2961862921122241E-3</v>
      </c>
    </row>
    <row r="235" spans="19:25" x14ac:dyDescent="0.2">
      <c r="S235" s="2">
        <f t="shared" si="12"/>
        <v>22.900000000000055</v>
      </c>
      <c r="U235" s="3">
        <v>0.44651994693273872</v>
      </c>
      <c r="V235" s="10">
        <f t="shared" si="9"/>
        <v>4.4952218861604078E-3</v>
      </c>
      <c r="X235" s="3">
        <v>0.45662432494404614</v>
      </c>
      <c r="Y235" s="10">
        <f t="shared" si="10"/>
        <v>2.8260571257198871E-3</v>
      </c>
    </row>
    <row r="236" spans="19:25" x14ac:dyDescent="0.2">
      <c r="S236" s="2">
        <f t="shared" si="12"/>
        <v>23.000000000000057</v>
      </c>
      <c r="U236" s="3">
        <v>0.44631101718364352</v>
      </c>
      <c r="V236" s="10">
        <f t="shared" si="9"/>
        <v>4.6812590559296872E-3</v>
      </c>
      <c r="X236" s="3">
        <v>0.45647145037398068</v>
      </c>
      <c r="Y236" s="10">
        <f t="shared" si="10"/>
        <v>3.3490499776100491E-3</v>
      </c>
    </row>
    <row r="237" spans="19:25" x14ac:dyDescent="0.2">
      <c r="S237" s="2">
        <f t="shared" si="12"/>
        <v>23.100000000000058</v>
      </c>
      <c r="U237" s="3">
        <v>0.44609379923047965</v>
      </c>
      <c r="V237" s="10">
        <f t="shared" si="9"/>
        <v>4.86933361411028E-3</v>
      </c>
      <c r="X237" s="3">
        <v>0.45629508150935755</v>
      </c>
      <c r="Y237" s="10">
        <f t="shared" si="10"/>
        <v>3.8652370312596833E-3</v>
      </c>
    </row>
    <row r="238" spans="19:25" x14ac:dyDescent="0.2">
      <c r="S238" s="2">
        <f t="shared" si="12"/>
        <v>23.20000000000006</v>
      </c>
      <c r="U238" s="3">
        <v>0.44586821399446769</v>
      </c>
      <c r="V238" s="10">
        <f t="shared" si="9"/>
        <v>5.0594599240660178E-3</v>
      </c>
      <c r="X238" s="3">
        <v>0.45609555398295615</v>
      </c>
      <c r="Y238" s="10">
        <f t="shared" si="10"/>
        <v>4.3746869413440678E-3</v>
      </c>
    </row>
    <row r="239" spans="19:25" x14ac:dyDescent="0.2">
      <c r="S239" s="2">
        <f t="shared" si="12"/>
        <v>23.300000000000061</v>
      </c>
      <c r="U239" s="3">
        <v>0.44563418239682828</v>
      </c>
      <c r="V239" s="10">
        <f t="shared" si="9"/>
        <v>5.2516527430789637E-3</v>
      </c>
      <c r="X239" s="3">
        <v>0.45587320342755594</v>
      </c>
      <c r="Y239" s="10">
        <f t="shared" si="10"/>
        <v>4.8774649119186914E-3</v>
      </c>
    </row>
    <row r="240" spans="19:25" x14ac:dyDescent="0.2">
      <c r="S240" s="2">
        <f t="shared" si="12"/>
        <v>23.400000000000063</v>
      </c>
      <c r="U240" s="3">
        <v>0.44539162535878202</v>
      </c>
      <c r="V240" s="10">
        <f t="shared" si="9"/>
        <v>5.4459272297923472E-3</v>
      </c>
      <c r="X240" s="3">
        <v>0.45562836547593633</v>
      </c>
      <c r="Y240" s="10">
        <f t="shared" si="10"/>
        <v>5.3736327711705681E-3</v>
      </c>
    </row>
    <row r="241" spans="19:25" x14ac:dyDescent="0.2">
      <c r="S241" s="2">
        <f>S240+0.1</f>
        <v>23.500000000000064</v>
      </c>
      <c r="U241" s="3">
        <v>0.44514046380154942</v>
      </c>
      <c r="V241" s="10">
        <f t="shared" si="9"/>
        <v>5.6422989518333556E-3</v>
      </c>
      <c r="X241" s="3">
        <v>0.45536137576087665</v>
      </c>
      <c r="Y241" s="10">
        <f t="shared" si="10"/>
        <v>5.8632490428855155E-3</v>
      </c>
    </row>
    <row r="242" spans="19:25" x14ac:dyDescent="0.2">
      <c r="S242" s="2">
        <f t="shared" ref="S242:S305" si="13">S241+0.1</f>
        <v>23.600000000000065</v>
      </c>
      <c r="U242" s="3">
        <v>0.44488061864635126</v>
      </c>
      <c r="V242" s="10">
        <f t="shared" si="9"/>
        <v>5.8407838936379852E-3</v>
      </c>
      <c r="X242" s="3">
        <v>0.45507256991515632</v>
      </c>
      <c r="Y242" s="10">
        <f t="shared" si="10"/>
        <v>6.3463690148179083E-3</v>
      </c>
    </row>
    <row r="243" spans="19:25" x14ac:dyDescent="0.2">
      <c r="S243" s="2">
        <f t="shared" si="13"/>
        <v>23.700000000000067</v>
      </c>
      <c r="U243" s="3">
        <v>0.44461201081440799</v>
      </c>
      <c r="V243" s="10">
        <f t="shared" si="9"/>
        <v>6.0413984645001613E-3</v>
      </c>
      <c r="X243" s="3">
        <v>0.45476228357155468</v>
      </c>
      <c r="Y243" s="10">
        <f t="shared" si="10"/>
        <v>6.823044804085035E-3</v>
      </c>
    </row>
    <row r="244" spans="19:25" x14ac:dyDescent="0.2">
      <c r="S244" s="2">
        <f t="shared" si="13"/>
        <v>23.800000000000068</v>
      </c>
      <c r="U244" s="3">
        <v>0.44433456122694026</v>
      </c>
      <c r="V244" s="10">
        <f t="shared" si="9"/>
        <v>6.2441595067829429E-3</v>
      </c>
      <c r="X244" s="3">
        <v>0.45443085236285125</v>
      </c>
      <c r="Y244" s="10">
        <f t="shared" si="10"/>
        <v>7.2933254197015207E-3</v>
      </c>
    </row>
    <row r="245" spans="19:25" x14ac:dyDescent="0.2">
      <c r="S245" s="2">
        <f t="shared" si="13"/>
        <v>23.90000000000007</v>
      </c>
      <c r="U245" s="3">
        <v>0.44404819080516872</v>
      </c>
      <c r="V245" s="10">
        <f t="shared" si="9"/>
        <v>6.4490843043917469E-3</v>
      </c>
      <c r="X245" s="3">
        <v>0.45407861192182536</v>
      </c>
      <c r="Y245" s="10">
        <f t="shared" si="10"/>
        <v>7.7572568224492109E-3</v>
      </c>
    </row>
    <row r="246" spans="19:25" x14ac:dyDescent="0.2">
      <c r="S246" s="2">
        <f t="shared" si="13"/>
        <v>24.000000000000071</v>
      </c>
      <c r="U246" s="3">
        <v>0.44375282047031395</v>
      </c>
      <c r="V246" s="10">
        <f t="shared" si="9"/>
        <v>6.656190591458516E-3</v>
      </c>
      <c r="X246" s="3">
        <v>0.45370589788125631</v>
      </c>
      <c r="Y246" s="10">
        <f t="shared" si="10"/>
        <v>8.2148819821291578E-3</v>
      </c>
    </row>
    <row r="247" spans="19:25" x14ac:dyDescent="0.2">
      <c r="S247" s="2">
        <f t="shared" si="13"/>
        <v>24.100000000000072</v>
      </c>
      <c r="U247" s="3">
        <v>0.44344837114359648</v>
      </c>
      <c r="V247" s="10">
        <f t="shared" si="9"/>
        <v>6.8654965612412605E-3</v>
      </c>
      <c r="X247" s="3">
        <v>0.45331304587392368</v>
      </c>
      <c r="Y247" s="10">
        <f t="shared" si="10"/>
        <v>8.6662409323622226E-3</v>
      </c>
    </row>
    <row r="248" spans="19:25" x14ac:dyDescent="0.2">
      <c r="S248" s="2">
        <f t="shared" si="13"/>
        <v>24.200000000000074</v>
      </c>
      <c r="U248" s="3">
        <v>0.44313476374623706</v>
      </c>
      <c r="V248" s="10">
        <f t="shared" si="9"/>
        <v>7.0770208752789603E-3</v>
      </c>
      <c r="X248" s="3">
        <v>0.45290039153260669</v>
      </c>
      <c r="Y248" s="10">
        <f t="shared" si="10"/>
        <v>9.1113708230759847E-3</v>
      </c>
    </row>
    <row r="249" spans="19:25" x14ac:dyDescent="0.2">
      <c r="S249" s="2">
        <f t="shared" si="13"/>
        <v>24.300000000000075</v>
      </c>
      <c r="U249" s="3">
        <v>0.44281191919945617</v>
      </c>
      <c r="V249" s="10">
        <f t="shared" si="9"/>
        <v>7.2907826727995973E-3</v>
      </c>
      <c r="X249" s="3">
        <v>0.45246827049008487</v>
      </c>
      <c r="Y249" s="10">
        <f t="shared" si="10"/>
        <v>9.5503059707090256E-3</v>
      </c>
    </row>
    <row r="250" spans="19:25" x14ac:dyDescent="0.2">
      <c r="S250" s="2">
        <f t="shared" si="13"/>
        <v>24.400000000000077</v>
      </c>
      <c r="U250" s="3">
        <v>0.44247975842447451</v>
      </c>
      <c r="V250" s="10">
        <f t="shared" si="9"/>
        <v>7.5068015803568854E-3</v>
      </c>
      <c r="X250" s="3">
        <v>0.45201701837913749</v>
      </c>
      <c r="Y250" s="10">
        <f t="shared" si="10"/>
        <v>9.9830779063479723E-3</v>
      </c>
    </row>
    <row r="251" spans="19:25" x14ac:dyDescent="0.2">
      <c r="S251" s="2">
        <f t="shared" si="13"/>
        <v>24.500000000000078</v>
      </c>
      <c r="U251" s="3">
        <v>0.44213820234251261</v>
      </c>
      <c r="V251" s="10">
        <f t="shared" si="9"/>
        <v>7.7250977217601111E-3</v>
      </c>
      <c r="X251" s="3">
        <v>0.45154697083254408</v>
      </c>
      <c r="Y251" s="10">
        <f t="shared" si="10"/>
        <v>1.0409715421781781E-2</v>
      </c>
    </row>
    <row r="252" spans="19:25" x14ac:dyDescent="0.2">
      <c r="S252" s="2">
        <f t="shared" si="13"/>
        <v>24.60000000000008</v>
      </c>
      <c r="U252" s="3">
        <v>0.44178717187479111</v>
      </c>
      <c r="V252" s="10">
        <f t="shared" si="9"/>
        <v>7.9456917282548761E-3</v>
      </c>
      <c r="X252" s="3">
        <v>0.45105846348308393</v>
      </c>
      <c r="Y252" s="10">
        <f t="shared" si="10"/>
        <v>1.0830244613699703E-2</v>
      </c>
    </row>
    <row r="253" spans="19:25" x14ac:dyDescent="0.2">
      <c r="S253" s="2">
        <f t="shared" si="13"/>
        <v>24.700000000000081</v>
      </c>
      <c r="U253" s="3">
        <v>0.44142658794253065</v>
      </c>
      <c r="V253" s="10">
        <f t="shared" si="9"/>
        <v>8.1686047490058204E-3</v>
      </c>
      <c r="X253" s="3">
        <v>0.45055183196353649</v>
      </c>
      <c r="Y253" s="10">
        <f t="shared" si="10"/>
        <v>1.1244688926010778E-2</v>
      </c>
    </row>
    <row r="254" spans="19:25" x14ac:dyDescent="0.2">
      <c r="S254" s="2">
        <f t="shared" si="13"/>
        <v>24.800000000000082</v>
      </c>
      <c r="U254" s="3">
        <v>0.44105637146695176</v>
      </c>
      <c r="V254" s="10">
        <f t="shared" si="9"/>
        <v>8.393858461845807E-3</v>
      </c>
      <c r="X254" s="3">
        <v>0.45002741190668111</v>
      </c>
      <c r="Y254" s="10">
        <f t="shared" si="10"/>
        <v>1.1653069190462441E-2</v>
      </c>
    </row>
    <row r="255" spans="19:25" x14ac:dyDescent="0.2">
      <c r="S255" s="2">
        <f t="shared" si="13"/>
        <v>24.900000000000084</v>
      </c>
      <c r="U255" s="3">
        <v>0.44067644336927508</v>
      </c>
      <c r="V255" s="10">
        <f t="shared" si="9"/>
        <v>8.6214750843470623E-3</v>
      </c>
      <c r="X255" s="3">
        <v>0.44948553894529719</v>
      </c>
      <c r="Y255" s="10">
        <f t="shared" si="10"/>
        <v>1.205540366560936E-2</v>
      </c>
    </row>
    <row r="256" spans="19:25" x14ac:dyDescent="0.2">
      <c r="S256" s="2">
        <f t="shared" si="13"/>
        <v>25.000000000000085</v>
      </c>
      <c r="U256" s="3">
        <v>0.44028672457072121</v>
      </c>
      <c r="V256" s="10">
        <f t="shared" si="9"/>
        <v>8.8514773851943018E-3</v>
      </c>
      <c r="X256" s="3">
        <v>0.4489265487121642</v>
      </c>
      <c r="Y256" s="10">
        <f t="shared" si="10"/>
        <v>1.245170807421685E-2</v>
      </c>
    </row>
    <row r="257" spans="19:25" x14ac:dyDescent="0.2">
      <c r="S257" s="2">
        <f t="shared" si="13"/>
        <v>25.100000000000087</v>
      </c>
      <c r="U257" s="3">
        <v>0.43988713599251078</v>
      </c>
      <c r="V257" s="10">
        <f t="shared" si="9"/>
        <v>9.0838886958776004E-3</v>
      </c>
      <c r="X257" s="3">
        <v>0.44835077684006142</v>
      </c>
      <c r="Y257" s="10">
        <f t="shared" si="10"/>
        <v>1.2841995639234311E-2</v>
      </c>
    </row>
    <row r="258" spans="19:25" x14ac:dyDescent="0.2">
      <c r="S258" s="2">
        <f t="shared" si="13"/>
        <v>25.200000000000088</v>
      </c>
      <c r="U258" s="3">
        <v>0.43947759855586438</v>
      </c>
      <c r="V258" s="10">
        <f t="shared" si="9"/>
        <v>9.3187329227272034E-3</v>
      </c>
      <c r="X258" s="3">
        <v>0.4477585589617683</v>
      </c>
      <c r="Y258" s="10">
        <f t="shared" si="10"/>
        <v>1.3226277118327613E-2</v>
      </c>
    </row>
    <row r="259" spans="19:25" x14ac:dyDescent="0.2">
      <c r="S259" s="2">
        <f t="shared" si="13"/>
        <v>25.30000000000009</v>
      </c>
      <c r="U259" s="3">
        <v>0.43905803318200259</v>
      </c>
      <c r="V259" s="10">
        <f t="shared" si="9"/>
        <v>9.5560345592814212E-3</v>
      </c>
      <c r="X259" s="3">
        <v>0.44715023071006427</v>
      </c>
      <c r="Y259" s="10">
        <f t="shared" si="10"/>
        <v>1.3604560837148035E-2</v>
      </c>
    </row>
    <row r="260" spans="19:25" x14ac:dyDescent="0.2">
      <c r="S260" s="2">
        <f t="shared" si="13"/>
        <v>25.400000000000091</v>
      </c>
      <c r="U260" s="3">
        <v>0.43862836079214607</v>
      </c>
      <c r="V260" s="10">
        <f t="shared" si="9"/>
        <v>9.7958186990142193E-3</v>
      </c>
      <c r="X260" s="3">
        <v>0.4465261277177287</v>
      </c>
      <c r="Y260" s="10">
        <f t="shared" si="10"/>
        <v>1.3976852721373303E-2</v>
      </c>
    </row>
    <row r="261" spans="19:25" x14ac:dyDescent="0.2">
      <c r="S261" s="2">
        <f t="shared" si="13"/>
        <v>25.500000000000092</v>
      </c>
      <c r="U261" s="3">
        <v>0.43818850230751533</v>
      </c>
      <c r="V261" s="10">
        <f t="shared" si="9"/>
        <v>1.003811104842919E-2</v>
      </c>
      <c r="X261" s="3">
        <v>0.44588658561754096</v>
      </c>
      <c r="Y261" s="10">
        <f t="shared" si="10"/>
        <v>1.4343156327567349E-2</v>
      </c>
    </row>
    <row r="262" spans="19:25" x14ac:dyDescent="0.2">
      <c r="S262" s="2">
        <f t="shared" si="13"/>
        <v>25.600000000000094</v>
      </c>
      <c r="U262" s="3">
        <v>0.43773837864933113</v>
      </c>
      <c r="V262" s="10">
        <f t="shared" si="9"/>
        <v>1.028293794053544E-2</v>
      </c>
      <c r="X262" s="3">
        <v>0.44523194004228051</v>
      </c>
      <c r="Y262" s="10">
        <f t="shared" si="10"/>
        <v>1.4703472872998682E-2</v>
      </c>
    </row>
    <row r="263" spans="19:25" x14ac:dyDescent="0.2">
      <c r="S263" s="2">
        <f t="shared" si="13"/>
        <v>25.700000000000095</v>
      </c>
      <c r="U263" s="3">
        <v>0.43727791073881389</v>
      </c>
      <c r="V263" s="10">
        <f t="shared" ref="V263:V306" si="14">(1/(S263-S262))*(U262/U263-1)</f>
        <v>1.053032634873426E-2</v>
      </c>
      <c r="X263" s="3">
        <v>0.44456252662472662</v>
      </c>
      <c r="Y263" s="10">
        <f t="shared" ref="Y263:Y306" si="15">(1/(S263-S262))*(X262/X263-1)</f>
        <v>1.5057801264455115E-2</v>
      </c>
    </row>
    <row r="264" spans="19:25" x14ac:dyDescent="0.2">
      <c r="S264" s="2">
        <f t="shared" si="13"/>
        <v>25.800000000000097</v>
      </c>
      <c r="U264" s="3">
        <v>0.43680701949718437</v>
      </c>
      <c r="V264" s="10">
        <f t="shared" si="14"/>
        <v>1.0780303901058844E-2</v>
      </c>
      <c r="X264" s="3">
        <v>0.44387868099765881</v>
      </c>
      <c r="Y264" s="10">
        <f t="shared" si="15"/>
        <v>1.5406138126092598E-2</v>
      </c>
    </row>
    <row r="265" spans="19:25" x14ac:dyDescent="0.2">
      <c r="S265" s="2">
        <f t="shared" si="13"/>
        <v>25.900000000000098</v>
      </c>
      <c r="U265" s="3">
        <v>0.43632562584566309</v>
      </c>
      <c r="V265" s="10">
        <f t="shared" si="14"/>
        <v>1.103289889490917E-2</v>
      </c>
      <c r="X265" s="3">
        <v>0.44318073879385639</v>
      </c>
      <c r="Y265" s="10">
        <f t="shared" si="15"/>
        <v>1.5748477826493575E-2</v>
      </c>
    </row>
    <row r="266" spans="19:25" x14ac:dyDescent="0.2">
      <c r="S266" s="2">
        <f t="shared" si="13"/>
        <v>26.000000000000099</v>
      </c>
      <c r="U266" s="3">
        <v>0.4358336507054707</v>
      </c>
      <c r="V266" s="10">
        <f t="shared" si="14"/>
        <v>1.1288140312159918E-2</v>
      </c>
      <c r="X266" s="3">
        <v>0.44246903564609885</v>
      </c>
      <c r="Y266" s="10">
        <f t="shared" si="15"/>
        <v>1.6084812504863814E-2</v>
      </c>
    </row>
    <row r="267" spans="19:25" x14ac:dyDescent="0.2">
      <c r="S267" s="2">
        <f t="shared" si="13"/>
        <v>26.100000000000101</v>
      </c>
      <c r="U267" s="3">
        <v>0.43533101499782778</v>
      </c>
      <c r="V267" s="10">
        <f t="shared" si="14"/>
        <v>1.1546057834759095E-2</v>
      </c>
      <c r="X267" s="3">
        <v>0.44174390718716544</v>
      </c>
      <c r="Y267" s="10">
        <f t="shared" si="15"/>
        <v>1.6415132096574182E-2</v>
      </c>
    </row>
    <row r="268" spans="19:25" x14ac:dyDescent="0.2">
      <c r="S268" s="2">
        <f t="shared" si="13"/>
        <v>26.200000000000102</v>
      </c>
      <c r="U268" s="3">
        <v>0.43481763964395498</v>
      </c>
      <c r="V268" s="10">
        <f t="shared" si="14"/>
        <v>1.1806681860772992E-2</v>
      </c>
      <c r="X268" s="3">
        <v>0.44100568904983567</v>
      </c>
      <c r="Y268" s="10">
        <f t="shared" si="15"/>
        <v>1.6739424358000781E-2</v>
      </c>
    </row>
    <row r="269" spans="19:25" x14ac:dyDescent="0.2">
      <c r="S269" s="2">
        <f t="shared" si="13"/>
        <v>26.300000000000104</v>
      </c>
      <c r="U269" s="3">
        <v>0.43429344556507282</v>
      </c>
      <c r="V269" s="10">
        <f t="shared" si="14"/>
        <v>1.2070043520921831E-2</v>
      </c>
      <c r="X269" s="3">
        <v>0.44025471686688894</v>
      </c>
      <c r="Y269" s="10">
        <f t="shared" si="15"/>
        <v>1.7057674890823306E-2</v>
      </c>
    </row>
    <row r="270" spans="19:25" x14ac:dyDescent="0.2">
      <c r="S270" s="2">
        <f t="shared" si="13"/>
        <v>26.400000000000105</v>
      </c>
      <c r="U270" s="3">
        <v>0.43375835368240195</v>
      </c>
      <c r="V270" s="10">
        <f t="shared" si="14"/>
        <v>1.2336174695615034E-2</v>
      </c>
      <c r="X270" s="3">
        <v>0.4394913262711046</v>
      </c>
      <c r="Y270" s="10">
        <f t="shared" si="15"/>
        <v>1.736986716578379E-2</v>
      </c>
    </row>
    <row r="271" spans="19:25" x14ac:dyDescent="0.2">
      <c r="S271" s="2">
        <f t="shared" si="13"/>
        <v>26.500000000000107</v>
      </c>
      <c r="U271" s="3">
        <v>0.43321228491716302</v>
      </c>
      <c r="V271" s="10">
        <f t="shared" si="14"/>
        <v>1.2605108032506073E-2</v>
      </c>
      <c r="X271" s="3">
        <v>0.43871585289526205</v>
      </c>
      <c r="Y271" s="10">
        <f t="shared" si="15"/>
        <v>1.7675982545990204E-2</v>
      </c>
    </row>
    <row r="272" spans="19:25" x14ac:dyDescent="0.2">
      <c r="S272" s="2">
        <f t="shared" si="13"/>
        <v>26.600000000000108</v>
      </c>
      <c r="U272" s="3">
        <v>0.43265516019057654</v>
      </c>
      <c r="V272" s="10">
        <f t="shared" si="14"/>
        <v>1.2876876964580215E-2</v>
      </c>
      <c r="X272" s="3">
        <v>0.43792863237214064</v>
      </c>
      <c r="Y272" s="10">
        <f t="shared" si="15"/>
        <v>1.7976000309851435E-2</v>
      </c>
    </row>
    <row r="273" spans="19:25" x14ac:dyDescent="0.2">
      <c r="S273" s="2">
        <f t="shared" si="13"/>
        <v>26.700000000000109</v>
      </c>
      <c r="U273" s="3">
        <v>0.43208690042386322</v>
      </c>
      <c r="V273" s="10">
        <f t="shared" si="14"/>
        <v>1.3151515728799613E-2</v>
      </c>
      <c r="X273" s="3">
        <v>0.43713000033451987</v>
      </c>
      <c r="Y273" s="10">
        <f t="shared" si="15"/>
        <v>1.826989767367922E-2</v>
      </c>
    </row>
    <row r="274" spans="19:25" x14ac:dyDescent="0.2">
      <c r="S274" s="2">
        <f t="shared" si="13"/>
        <v>26.800000000000111</v>
      </c>
      <c r="U274" s="3">
        <v>0.43150742653824353</v>
      </c>
      <c r="V274" s="10">
        <f t="shared" si="14"/>
        <v>1.3429059385339035E-2</v>
      </c>
      <c r="X274" s="3">
        <v>0.43632029241517906</v>
      </c>
      <c r="Y274" s="10">
        <f t="shared" si="15"/>
        <v>1.8557649814056901E-2</v>
      </c>
    </row>
    <row r="275" spans="19:25" x14ac:dyDescent="0.2">
      <c r="S275" s="2">
        <f t="shared" si="13"/>
        <v>26.900000000000112</v>
      </c>
      <c r="U275" s="3">
        <v>0.43091665945493823</v>
      </c>
      <c r="V275" s="10">
        <f t="shared" si="14"/>
        <v>1.3709543837374466E-2</v>
      </c>
      <c r="X275" s="3">
        <v>0.43549984424689758</v>
      </c>
      <c r="Y275" s="10">
        <f t="shared" si="15"/>
        <v>1.8839229889972841E-2</v>
      </c>
    </row>
    <row r="276" spans="19:25" x14ac:dyDescent="0.2">
      <c r="S276" s="2">
        <f t="shared" si="13"/>
        <v>27.000000000000114</v>
      </c>
      <c r="U276" s="3">
        <v>0.43031452009516785</v>
      </c>
      <c r="V276" s="10">
        <f t="shared" si="14"/>
        <v>1.3993005851562291E-2</v>
      </c>
      <c r="X276" s="3">
        <v>0.43466899146245491</v>
      </c>
      <c r="Y276" s="10">
        <f t="shared" si="15"/>
        <v>1.9114609064871675E-2</v>
      </c>
    </row>
    <row r="277" spans="19:25" x14ac:dyDescent="0.2">
      <c r="S277" s="2">
        <f t="shared" si="13"/>
        <v>27.100000000000115</v>
      </c>
      <c r="U277" s="3">
        <v>0.42970092938015297</v>
      </c>
      <c r="V277" s="10">
        <f t="shared" si="14"/>
        <v>1.4279483079080243E-2</v>
      </c>
      <c r="X277" s="3">
        <v>0.43382806969463039</v>
      </c>
      <c r="Y277" s="10">
        <f t="shared" si="15"/>
        <v>1.9383756528627841E-2</v>
      </c>
    </row>
    <row r="278" spans="19:25" x14ac:dyDescent="0.2">
      <c r="S278" s="2">
        <f t="shared" si="13"/>
        <v>27.200000000000117</v>
      </c>
      <c r="U278" s="3">
        <v>0.42907580823111424</v>
      </c>
      <c r="V278" s="10">
        <f t="shared" si="14"/>
        <v>1.4569014077392211E-2</v>
      </c>
      <c r="X278" s="3">
        <v>0.43297741457620342</v>
      </c>
      <c r="Y278" s="10">
        <f t="shared" si="15"/>
        <v>1.9646639519512454E-2</v>
      </c>
    </row>
    <row r="279" spans="19:25" x14ac:dyDescent="0.2">
      <c r="S279" s="2">
        <f t="shared" si="13"/>
        <v>27.300000000000118</v>
      </c>
      <c r="U279" s="3">
        <v>0.42843907756927224</v>
      </c>
      <c r="V279" s="10">
        <f t="shared" si="14"/>
        <v>1.4861638332676962E-2</v>
      </c>
      <c r="X279" s="3">
        <v>0.43211736173995341</v>
      </c>
      <c r="Y279" s="10">
        <f t="shared" si="15"/>
        <v>1.9903223346244552E-2</v>
      </c>
    </row>
    <row r="280" spans="19:25" x14ac:dyDescent="0.2">
      <c r="S280" s="2">
        <f t="shared" si="13"/>
        <v>27.400000000000119</v>
      </c>
      <c r="U280" s="3">
        <v>0.42779065831584762</v>
      </c>
      <c r="V280" s="10">
        <f t="shared" si="14"/>
        <v>1.5157396282969644E-2</v>
      </c>
      <c r="X280" s="3">
        <v>0.43124824681865975</v>
      </c>
      <c r="Y280" s="10">
        <f t="shared" si="15"/>
        <v>2.0153471410148938E-2</v>
      </c>
    </row>
    <row r="281" spans="19:25" x14ac:dyDescent="0.2">
      <c r="S281" s="2">
        <f t="shared" si="13"/>
        <v>27.500000000000121</v>
      </c>
      <c r="U281" s="3">
        <v>0.42713047139206095</v>
      </c>
      <c r="V281" s="10">
        <f t="shared" si="14"/>
        <v>1.5456329342062649E-2</v>
      </c>
      <c r="X281" s="3">
        <v>0.43037040544510186</v>
      </c>
      <c r="Y281" s="10">
        <f t="shared" si="15"/>
        <v>2.0397345227536043E-2</v>
      </c>
    </row>
    <row r="282" spans="19:25" x14ac:dyDescent="0.2">
      <c r="S282" s="2">
        <f t="shared" si="13"/>
        <v>27.600000000000122</v>
      </c>
      <c r="U282" s="3">
        <v>0.42645843771913278</v>
      </c>
      <c r="V282" s="10">
        <f t="shared" si="14"/>
        <v>1.5758479924150356E-2</v>
      </c>
      <c r="X282" s="3">
        <v>0.42948417325205906</v>
      </c>
      <c r="Y282" s="10">
        <f t="shared" si="15"/>
        <v>2.0634804452332716E-2</v>
      </c>
    </row>
    <row r="283" spans="19:25" x14ac:dyDescent="0.2">
      <c r="S283" s="2">
        <f t="shared" si="13"/>
        <v>27.700000000000124</v>
      </c>
      <c r="U283" s="3">
        <v>0.42577447821828385</v>
      </c>
      <c r="V283" s="10">
        <f t="shared" si="14"/>
        <v>1.6063891469282103E-2</v>
      </c>
      <c r="X283" s="3">
        <v>0.42858988587231078</v>
      </c>
      <c r="Y283" s="10">
        <f t="shared" si="15"/>
        <v>2.0865806899014998E-2</v>
      </c>
    </row>
    <row r="284" spans="19:25" x14ac:dyDescent="0.2">
      <c r="S284" s="2">
        <f t="shared" si="13"/>
        <v>27.800000000000125</v>
      </c>
      <c r="U284" s="3">
        <v>0.42507851381073464</v>
      </c>
      <c r="V284" s="10">
        <f t="shared" si="14"/>
        <v>1.6372608469670025E-2</v>
      </c>
      <c r="X284" s="3">
        <v>0.42768787893863647</v>
      </c>
      <c r="Y284" s="10">
        <f t="shared" si="15"/>
        <v>2.109030856597386E-2</v>
      </c>
    </row>
    <row r="285" spans="19:25" x14ac:dyDescent="0.2">
      <c r="S285" s="2">
        <f t="shared" si="13"/>
        <v>27.900000000000126</v>
      </c>
      <c r="U285" s="3">
        <v>0.42437046541770579</v>
      </c>
      <c r="V285" s="10">
        <f t="shared" si="14"/>
        <v>1.6684676496794046E-2</v>
      </c>
      <c r="X285" s="3">
        <v>0.42677848808381541</v>
      </c>
      <c r="Y285" s="10">
        <f t="shared" si="15"/>
        <v>2.1308263659307301E-2</v>
      </c>
    </row>
    <row r="286" spans="19:25" x14ac:dyDescent="0.2">
      <c r="S286" s="2">
        <f t="shared" si="13"/>
        <v>28.000000000000128</v>
      </c>
      <c r="U286" s="3">
        <v>0.42365025396041794</v>
      </c>
      <c r="V286" s="10">
        <f t="shared" si="14"/>
        <v>1.7000142229470529E-2</v>
      </c>
      <c r="X286" s="3">
        <v>0.42586204894062712</v>
      </c>
      <c r="Y286" s="10">
        <f t="shared" si="15"/>
        <v>2.1519624617127558E-2</v>
      </c>
    </row>
    <row r="287" spans="19:25" x14ac:dyDescent="0.2">
      <c r="S287" s="2">
        <f t="shared" si="13"/>
        <v>28.100000000000129</v>
      </c>
      <c r="U287" s="3">
        <v>0.42291780036009163</v>
      </c>
      <c r="V287" s="10">
        <f t="shared" si="14"/>
        <v>1.7319053482795808E-2</v>
      </c>
      <c r="X287" s="3">
        <v>0.4249388971418509</v>
      </c>
      <c r="Y287" s="10">
        <f t="shared" si="15"/>
        <v>2.1724342134490062E-2</v>
      </c>
    </row>
    <row r="288" spans="19:25" x14ac:dyDescent="0.2">
      <c r="S288" s="2">
        <f t="shared" si="13"/>
        <v>28.200000000000131</v>
      </c>
      <c r="U288" s="3">
        <v>0.42217302553794755</v>
      </c>
      <c r="V288" s="10">
        <f t="shared" si="14"/>
        <v>1.7641459238071117E-2</v>
      </c>
      <c r="X288" s="3">
        <v>0.4240093683202662</v>
      </c>
      <c r="Y288" s="10">
        <f t="shared" si="15"/>
        <v>2.1922365188935221E-2</v>
      </c>
    </row>
    <row r="289" spans="19:25" x14ac:dyDescent="0.2">
      <c r="S289" s="2">
        <f t="shared" si="13"/>
        <v>28.300000000000132</v>
      </c>
      <c r="U289" s="3">
        <v>0.42141585041520629</v>
      </c>
      <c r="V289" s="10">
        <f t="shared" si="14"/>
        <v>1.7967409673728972E-2</v>
      </c>
      <c r="X289" s="3">
        <v>0.42307379810865242</v>
      </c>
      <c r="Y289" s="10">
        <f t="shared" si="15"/>
        <v>2.2113641066787388E-2</v>
      </c>
    </row>
    <row r="290" spans="19:25" x14ac:dyDescent="0.2">
      <c r="S290" s="2">
        <f t="shared" si="13"/>
        <v>28.400000000000134</v>
      </c>
      <c r="U290" s="3">
        <v>0.42064619591308838</v>
      </c>
      <c r="V290" s="10">
        <f t="shared" si="14"/>
        <v>1.8296956197292064E-2</v>
      </c>
      <c r="X290" s="3">
        <v>0.42213252213978891</v>
      </c>
      <c r="Y290" s="10">
        <f t="shared" si="15"/>
        <v>2.229811539021322E-2</v>
      </c>
    </row>
    <row r="291" spans="19:25" x14ac:dyDescent="0.2">
      <c r="S291" s="2">
        <f t="shared" si="13"/>
        <v>28.500000000000135</v>
      </c>
      <c r="U291" s="3">
        <v>0.41986398295281452</v>
      </c>
      <c r="V291" s="10">
        <f t="shared" si="14"/>
        <v>1.8630151478406812E-2</v>
      </c>
      <c r="X291" s="3">
        <v>0.42118587604645508</v>
      </c>
      <c r="Y291" s="10">
        <f t="shared" si="15"/>
        <v>2.247573214514377E-2</v>
      </c>
    </row>
    <row r="292" spans="19:25" x14ac:dyDescent="0.2">
      <c r="S292" s="2">
        <f t="shared" si="13"/>
        <v>28.600000000000136</v>
      </c>
      <c r="U292" s="3">
        <v>0.41906913245560523</v>
      </c>
      <c r="V292" s="10">
        <f t="shared" si="14"/>
        <v>1.8967049483022698E-2</v>
      </c>
      <c r="X292" s="3">
        <v>0.42023419546143037</v>
      </c>
      <c r="Y292" s="10">
        <f t="shared" si="15"/>
        <v>2.2646433710129209E-2</v>
      </c>
    </row>
    <row r="293" spans="19:25" x14ac:dyDescent="0.2">
      <c r="S293" s="2">
        <f t="shared" si="13"/>
        <v>28.700000000000138</v>
      </c>
      <c r="U293" s="3">
        <v>0.41826156534268116</v>
      </c>
      <c r="V293" s="10">
        <f t="shared" si="14"/>
        <v>1.9307705508690712E-2</v>
      </c>
      <c r="X293" s="3">
        <v>0.41927781601749409</v>
      </c>
      <c r="Y293" s="10">
        <f t="shared" si="15"/>
        <v>2.2810160886174945E-2</v>
      </c>
    </row>
    <row r="294" spans="19:25" x14ac:dyDescent="0.2">
      <c r="S294" s="2">
        <f t="shared" si="13"/>
        <v>28.800000000000139</v>
      </c>
      <c r="U294" s="3">
        <v>0.41744120253526296</v>
      </c>
      <c r="V294" s="10">
        <f t="shared" si="14"/>
        <v>1.9652176221127415E-2</v>
      </c>
      <c r="X294" s="3">
        <v>0.41831707334742568</v>
      </c>
      <c r="Y294" s="10">
        <f t="shared" si="15"/>
        <v>2.2966852927623578E-2</v>
      </c>
    </row>
    <row r="295" spans="19:25" x14ac:dyDescent="0.2">
      <c r="S295" s="2">
        <f t="shared" si="13"/>
        <v>28.900000000000141</v>
      </c>
      <c r="U295" s="3">
        <v>0.41660796495457114</v>
      </c>
      <c r="V295" s="10">
        <f t="shared" si="14"/>
        <v>2.0000519692000278E-2</v>
      </c>
      <c r="X295" s="3">
        <v>0.41735230308400456</v>
      </c>
      <c r="Y295" s="10">
        <f t="shared" si="15"/>
        <v>2.3116447574195956E-2</v>
      </c>
    </row>
    <row r="296" spans="19:25" x14ac:dyDescent="0.2">
      <c r="S296" s="2">
        <f t="shared" si="13"/>
        <v>29.000000000000142</v>
      </c>
      <c r="U296" s="3">
        <v>0.41576177352182636</v>
      </c>
      <c r="V296" s="10">
        <f t="shared" si="14"/>
        <v>2.035279543804307E-2</v>
      </c>
      <c r="X296" s="3">
        <v>0.41638384086001007</v>
      </c>
      <c r="Y296" s="10">
        <f t="shared" si="15"/>
        <v>2.3258881084197939E-2</v>
      </c>
    </row>
    <row r="297" spans="19:25" x14ac:dyDescent="0.2">
      <c r="S297" s="2">
        <f t="shared" si="13"/>
        <v>29.100000000000144</v>
      </c>
      <c r="U297" s="3">
        <v>0.4149025491582492</v>
      </c>
      <c r="V297" s="10">
        <f t="shared" si="14"/>
        <v>2.0709064461530129E-2</v>
      </c>
      <c r="X297" s="3">
        <v>0.41541202230822166</v>
      </c>
      <c r="Y297" s="10">
        <f t="shared" si="15"/>
        <v>2.339408826900391E-2</v>
      </c>
    </row>
    <row r="298" spans="19:25" x14ac:dyDescent="0.2">
      <c r="S298" s="2">
        <f t="shared" si="13"/>
        <v>29.200000000000145</v>
      </c>
      <c r="U298" s="3">
        <v>0.4140302127850603</v>
      </c>
      <c r="V298" s="10">
        <f t="shared" si="14"/>
        <v>2.106938929217176E-2</v>
      </c>
      <c r="X298" s="3">
        <v>0.41443718306141869</v>
      </c>
      <c r="Y298" s="10">
        <f t="shared" si="15"/>
        <v>2.3522002528872599E-2</v>
      </c>
    </row>
    <row r="299" spans="19:25" x14ac:dyDescent="0.2">
      <c r="S299" s="2">
        <f t="shared" si="13"/>
        <v>29.300000000000146</v>
      </c>
      <c r="U299" s="3">
        <v>0.41314468532348025</v>
      </c>
      <c r="V299" s="10">
        <f t="shared" si="14"/>
        <v>2.1433834030483961E-2</v>
      </c>
      <c r="X299" s="3">
        <v>0.41345965875238055</v>
      </c>
      <c r="Y299" s="10">
        <f t="shared" si="15"/>
        <v>2.3642555890163949E-2</v>
      </c>
    </row>
    <row r="300" spans="19:25" x14ac:dyDescent="0.2">
      <c r="S300" s="2">
        <f t="shared" si="13"/>
        <v>29.400000000000148</v>
      </c>
      <c r="U300" s="3">
        <v>0.41224588769472964</v>
      </c>
      <c r="V300" s="10">
        <f t="shared" si="14"/>
        <v>2.1802464392710299E-2</v>
      </c>
      <c r="X300" s="3">
        <v>0.41247978501388666</v>
      </c>
      <c r="Y300" s="10">
        <f t="shared" si="15"/>
        <v>2.3755679044025976E-2</v>
      </c>
    </row>
    <row r="301" spans="19:25" x14ac:dyDescent="0.2">
      <c r="S301" s="2">
        <f t="shared" si="13"/>
        <v>29.500000000000149</v>
      </c>
      <c r="U301" s="3">
        <v>0.4113337408200291</v>
      </c>
      <c r="V301" s="10">
        <f t="shared" si="14"/>
        <v>2.2175347757324677E-2</v>
      </c>
      <c r="X301" s="3">
        <v>0.4114978974787164</v>
      </c>
      <c r="Y301" s="10">
        <f t="shared" si="15"/>
        <v>2.3861301386624782E-2</v>
      </c>
    </row>
    <row r="302" spans="19:25" x14ac:dyDescent="0.2">
      <c r="S302" s="2">
        <f t="shared" si="13"/>
        <v>29.600000000000151</v>
      </c>
      <c r="U302" s="3">
        <v>0.41040816562059923</v>
      </c>
      <c r="V302" s="10">
        <f t="shared" si="14"/>
        <v>2.2552553213219487E-2</v>
      </c>
      <c r="X302" s="3">
        <v>0.41051433177964919</v>
      </c>
      <c r="Y302" s="10">
        <f t="shared" si="15"/>
        <v>2.3959351060980009E-2</v>
      </c>
    </row>
    <row r="303" spans="19:25" x14ac:dyDescent="0.2">
      <c r="S303" s="2">
        <f t="shared" si="13"/>
        <v>29.700000000000152</v>
      </c>
      <c r="U303" s="3">
        <v>0.40946908301766061</v>
      </c>
      <c r="V303" s="10">
        <f t="shared" si="14"/>
        <v>2.2934151609636751E-2</v>
      </c>
      <c r="X303" s="3">
        <v>0.40952942354946437</v>
      </c>
      <c r="Y303" s="10">
        <f t="shared" si="15"/>
        <v>2.4049755000470008E-2</v>
      </c>
    </row>
    <row r="304" spans="19:25" x14ac:dyDescent="0.2">
      <c r="S304" s="2">
        <f t="shared" si="13"/>
        <v>29.800000000000153</v>
      </c>
      <c r="U304" s="3">
        <v>0.40851641393243388</v>
      </c>
      <c r="V304" s="10">
        <f t="shared" si="14"/>
        <v>2.3320215607891215E-2</v>
      </c>
      <c r="X304" s="3">
        <v>0.40854350842094139</v>
      </c>
      <c r="Y304" s="10">
        <f t="shared" si="15"/>
        <v>2.413243897409122E-2</v>
      </c>
    </row>
    <row r="305" spans="19:25" x14ac:dyDescent="0.2">
      <c r="S305" s="2">
        <f t="shared" si="13"/>
        <v>29.900000000000155</v>
      </c>
      <c r="U305" s="3">
        <v>0.40755007928613962</v>
      </c>
      <c r="V305" s="10">
        <f t="shared" si="14"/>
        <v>2.3710819735009655E-2</v>
      </c>
      <c r="X305" s="3">
        <v>0.40755692202685961</v>
      </c>
      <c r="Y305" s="10">
        <f t="shared" si="15"/>
        <v>2.4207327633531606E-2</v>
      </c>
    </row>
    <row r="306" spans="19:25" x14ac:dyDescent="0.2">
      <c r="S306" s="19">
        <f t="shared" ref="S306" si="16">S305+0.1</f>
        <v>30.000000000000156</v>
      </c>
      <c r="U306" s="20">
        <v>0.40656999999999843</v>
      </c>
      <c r="V306" s="21">
        <f t="shared" si="14"/>
        <v>2.4106040439313071E-2</v>
      </c>
      <c r="X306" s="20">
        <v>0.40656999999999843</v>
      </c>
      <c r="Y306" s="21">
        <f t="shared" si="15"/>
        <v>2.4274344562095974E-2</v>
      </c>
    </row>
  </sheetData>
  <dataValidations count="1">
    <dataValidation type="list" allowBlank="1" showInputMessage="1" showErrorMessage="1" sqref="Y2 V2">
      <formula1>"Linear,LogLinear,CubicNaturalSpline,MonotonicCubicNaturalSpline,LogCubicNaturalSpline,MonotonicLogCubicNaturalSpline,KrugerCubic,KrugerLogCubic"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P2:AH579"/>
  <sheetViews>
    <sheetView showGridLines="0" workbookViewId="0"/>
  </sheetViews>
  <sheetFormatPr defaultRowHeight="11.25" x14ac:dyDescent="0.2"/>
  <cols>
    <col min="1" max="1" width="2.7109375" style="25" customWidth="1"/>
    <col min="2" max="15" width="9.140625" style="25"/>
    <col min="16" max="16" width="2.7109375" style="25" customWidth="1"/>
    <col min="17" max="17" width="22.28515625" style="34" bestFit="1" customWidth="1"/>
    <col min="18" max="19" width="24.42578125" style="25" bestFit="1" customWidth="1"/>
    <col min="20" max="20" width="2.7109375" style="25" customWidth="1"/>
    <col min="21" max="22" width="17.28515625" style="25" bestFit="1" customWidth="1"/>
    <col min="23" max="23" width="20.28515625" style="25" bestFit="1" customWidth="1"/>
    <col min="24" max="24" width="2.7109375" style="25" customWidth="1"/>
    <col min="25" max="27" width="11" style="25" bestFit="1" customWidth="1"/>
    <col min="28" max="28" width="2.7109375" style="25" customWidth="1"/>
    <col min="29" max="29" width="13.140625" style="25" bestFit="1" customWidth="1"/>
    <col min="30" max="30" width="11" style="25" customWidth="1"/>
    <col min="31" max="31" width="13.140625" style="25" bestFit="1" customWidth="1"/>
    <col min="32" max="32" width="2.7109375" style="25" customWidth="1"/>
    <col min="33" max="33" width="9.140625" style="25"/>
    <col min="34" max="34" width="10" style="25" bestFit="1" customWidth="1"/>
    <col min="35" max="16384" width="9.140625" style="25"/>
  </cols>
  <sheetData>
    <row r="2" spans="16:34" x14ac:dyDescent="0.2">
      <c r="Q2" s="15" t="s">
        <v>25</v>
      </c>
      <c r="R2" s="15" t="s">
        <v>26</v>
      </c>
      <c r="U2" s="15" t="s">
        <v>27</v>
      </c>
      <c r="AH2" s="33"/>
    </row>
    <row r="3" spans="16:34" x14ac:dyDescent="0.2">
      <c r="Q3" s="43" t="s">
        <v>23</v>
      </c>
      <c r="R3" s="44" t="s">
        <v>24</v>
      </c>
      <c r="U3" s="43" t="s">
        <v>16</v>
      </c>
    </row>
    <row r="4" spans="16:34" x14ac:dyDescent="0.2">
      <c r="Q4" s="25"/>
    </row>
    <row r="5" spans="16:34" x14ac:dyDescent="0.2">
      <c r="Q5" s="41" t="s">
        <v>20</v>
      </c>
      <c r="R5" s="36" t="s">
        <v>21</v>
      </c>
      <c r="S5" s="42" t="s">
        <v>22</v>
      </c>
      <c r="U5" s="36" t="s">
        <v>14</v>
      </c>
      <c r="V5" s="36" t="s">
        <v>15</v>
      </c>
      <c r="W5" s="36" t="s">
        <v>19</v>
      </c>
      <c r="Y5" s="6" t="s">
        <v>17</v>
      </c>
      <c r="Z5" s="6" t="s">
        <v>18</v>
      </c>
      <c r="AA5" s="6" t="s">
        <v>29</v>
      </c>
      <c r="AC5" s="6" t="s">
        <v>13</v>
      </c>
      <c r="AD5" s="26" t="s">
        <v>12</v>
      </c>
      <c r="AE5" s="6" t="s">
        <v>28</v>
      </c>
    </row>
    <row r="6" spans="16:34" x14ac:dyDescent="0.2">
      <c r="P6" s="23"/>
      <c r="Q6" s="37">
        <v>41838</v>
      </c>
      <c r="R6" s="27">
        <f>_xll.qlCalendarAdvance($Q$3,Q6,"3M",$R$3,TRUE)</f>
        <v>41932</v>
      </c>
      <c r="S6" s="38">
        <f>_xll.qlCalendarAdvance($Q$3,Q6,"6M",$R$3,TRUE)</f>
        <v>42023</v>
      </c>
      <c r="T6" s="23"/>
      <c r="U6" s="29">
        <f>_xll.qlDayCounterYearFraction($U$3,Q6,R6)</f>
        <v>0.26111111111111113</v>
      </c>
      <c r="V6" s="29">
        <f>_xll.qlDayCounterYearFraction($U$3,Q6,S6)</f>
        <v>0.51388888888888884</v>
      </c>
      <c r="W6" s="29">
        <f>_xll.qlDayCounterYearFraction($U$3,R6,S6)</f>
        <v>0.25277777777777777</v>
      </c>
      <c r="X6" s="23"/>
      <c r="Y6" s="29">
        <v>0.20200000700000001</v>
      </c>
      <c r="Z6" s="29">
        <v>0.30300000300000002</v>
      </c>
      <c r="AA6" s="29">
        <v>0.19800000000000001</v>
      </c>
      <c r="AC6" s="48">
        <f>(Z6*V6-Y6*U6)/(W6)/100</f>
        <v>4.0732966919780214E-3</v>
      </c>
      <c r="AD6" s="48">
        <f>AA6/100</f>
        <v>1.98E-3</v>
      </c>
      <c r="AE6" s="48">
        <f>AC6-AD6</f>
        <v>2.0932966919780215E-3</v>
      </c>
    </row>
    <row r="7" spans="16:34" x14ac:dyDescent="0.2">
      <c r="P7" s="23"/>
      <c r="Q7" s="37">
        <v>41831</v>
      </c>
      <c r="R7" s="27">
        <f>_xll.qlCalendarAdvance($Q$3,Q7,"3M",$R$3,TRUE)</f>
        <v>41925</v>
      </c>
      <c r="S7" s="38">
        <f>_xll.qlCalendarAdvance($Q$3,Q7,"6M",$R$3,TRUE)</f>
        <v>42016</v>
      </c>
      <c r="T7" s="23"/>
      <c r="U7" s="30">
        <f>_xll.qlDayCounterYearFraction($U$3,Q7,R7)</f>
        <v>0.26111111111111113</v>
      </c>
      <c r="V7" s="30">
        <f>_xll.qlDayCounterYearFraction($U$3,Q7,S7)</f>
        <v>0.51388888888888884</v>
      </c>
      <c r="W7" s="30">
        <f>_xll.qlDayCounterYearFraction($U$3,R7,S7)</f>
        <v>0.25277777777777777</v>
      </c>
      <c r="X7" s="23"/>
      <c r="Y7" s="30">
        <v>0.20299999399999999</v>
      </c>
      <c r="Z7" s="30">
        <v>0.30500000700000002</v>
      </c>
      <c r="AA7" s="30">
        <v>0.192</v>
      </c>
      <c r="AC7" s="46">
        <f t="shared" ref="AC7:AC70" si="0">(Z7*V7-Y7*U7)/(W7)/100</f>
        <v>4.1036265779120871E-3</v>
      </c>
      <c r="AD7" s="46">
        <f t="shared" ref="AD7:AD70" si="1">AA7/100</f>
        <v>1.92E-3</v>
      </c>
      <c r="AE7" s="46">
        <f t="shared" ref="AE7:AE70" si="2">AC7-AD7</f>
        <v>2.1836265779120873E-3</v>
      </c>
    </row>
    <row r="8" spans="16:34" x14ac:dyDescent="0.2">
      <c r="P8" s="23"/>
      <c r="Q8" s="37">
        <v>41824</v>
      </c>
      <c r="R8" s="27">
        <f>_xll.qlCalendarAdvance($Q$3,Q8,"3M",$R$3,TRUE)</f>
        <v>41918</v>
      </c>
      <c r="S8" s="38">
        <f>_xll.qlCalendarAdvance($Q$3,Q8,"6M",$R$3,TRUE)</f>
        <v>42009</v>
      </c>
      <c r="T8" s="23"/>
      <c r="U8" s="30">
        <f>_xll.qlDayCounterYearFraction($U$3,Q8,R8)</f>
        <v>0.26111111111111113</v>
      </c>
      <c r="V8" s="30">
        <f>_xll.qlDayCounterYearFraction($U$3,Q8,S8)</f>
        <v>0.51388888888888884</v>
      </c>
      <c r="W8" s="30">
        <f>_xll.qlDayCounterYearFraction($U$3,R8,S8)</f>
        <v>0.25277777777777777</v>
      </c>
      <c r="X8" s="23"/>
      <c r="Y8" s="30">
        <v>0.20399999599999999</v>
      </c>
      <c r="Z8" s="30">
        <v>0.30300000300000002</v>
      </c>
      <c r="AA8" s="30">
        <v>0.17299999999999999</v>
      </c>
      <c r="AC8" s="46">
        <f t="shared" si="0"/>
        <v>4.0526374649450551E-3</v>
      </c>
      <c r="AD8" s="46">
        <f t="shared" si="1"/>
        <v>1.7299999999999998E-3</v>
      </c>
      <c r="AE8" s="46">
        <f t="shared" si="2"/>
        <v>2.3226374649450553E-3</v>
      </c>
    </row>
    <row r="9" spans="16:34" x14ac:dyDescent="0.2">
      <c r="P9" s="23"/>
      <c r="Q9" s="37">
        <v>41817</v>
      </c>
      <c r="R9" s="27">
        <f>_xll.qlCalendarAdvance($Q$3,Q9,"3M",$R$3,TRUE)</f>
        <v>41911</v>
      </c>
      <c r="S9" s="38">
        <f>_xll.qlCalendarAdvance($Q$3,Q9,"6M",$R$3,TRUE)</f>
        <v>42002</v>
      </c>
      <c r="T9" s="23"/>
      <c r="U9" s="30">
        <f>_xll.qlDayCounterYearFraction($U$3,Q9,R9)</f>
        <v>0.26111111111111113</v>
      </c>
      <c r="V9" s="30">
        <f>_xll.qlDayCounterYearFraction($U$3,Q9,S9)</f>
        <v>0.51388888888888884</v>
      </c>
      <c r="W9" s="30">
        <f>_xll.qlDayCounterYearFraction($U$3,R9,S9)</f>
        <v>0.25277777777777777</v>
      </c>
      <c r="X9" s="23"/>
      <c r="Y9" s="30">
        <v>0.20700000199999999</v>
      </c>
      <c r="Z9" s="30">
        <v>0.30300000300000002</v>
      </c>
      <c r="AA9" s="30">
        <v>0.17699999999999999</v>
      </c>
      <c r="AC9" s="46">
        <f t="shared" si="0"/>
        <v>4.0216483919780213E-3</v>
      </c>
      <c r="AD9" s="46">
        <f t="shared" si="1"/>
        <v>1.7699999999999999E-3</v>
      </c>
      <c r="AE9" s="46">
        <f t="shared" si="2"/>
        <v>2.2516483919780214E-3</v>
      </c>
    </row>
    <row r="10" spans="16:34" x14ac:dyDescent="0.2">
      <c r="P10" s="23"/>
      <c r="Q10" s="37">
        <v>41810</v>
      </c>
      <c r="R10" s="27">
        <f>_xll.qlCalendarAdvance($Q$3,Q10,"3M",$R$3,TRUE)</f>
        <v>41904</v>
      </c>
      <c r="S10" s="38">
        <f>_xll.qlCalendarAdvance($Q$3,Q10,"6M",$R$3,TRUE)</f>
        <v>41995</v>
      </c>
      <c r="T10" s="23"/>
      <c r="U10" s="30">
        <f>_xll.qlDayCounterYearFraction($U$3,Q10,R10)</f>
        <v>0.26111111111111113</v>
      </c>
      <c r="V10" s="30">
        <f>_xll.qlDayCounterYearFraction($U$3,Q10,S10)</f>
        <v>0.51388888888888884</v>
      </c>
      <c r="W10" s="30">
        <f>_xll.qlDayCounterYearFraction($U$3,R10,S10)</f>
        <v>0.25277777777777777</v>
      </c>
      <c r="X10" s="23"/>
      <c r="Y10" s="30">
        <v>0.211999997</v>
      </c>
      <c r="Z10" s="30">
        <v>0.305999994</v>
      </c>
      <c r="AA10" s="30">
        <v>0.192</v>
      </c>
      <c r="AC10" s="46">
        <f t="shared" si="0"/>
        <v>4.0309889199999999E-3</v>
      </c>
      <c r="AD10" s="46">
        <f t="shared" si="1"/>
        <v>1.92E-3</v>
      </c>
      <c r="AE10" s="46">
        <f t="shared" si="2"/>
        <v>2.1109889200000001E-3</v>
      </c>
    </row>
    <row r="11" spans="16:34" x14ac:dyDescent="0.2">
      <c r="P11" s="23"/>
      <c r="Q11" s="37">
        <v>41803</v>
      </c>
      <c r="R11" s="27">
        <f>_xll.qlCalendarAdvance($Q$3,Q11,"3M",$R$3,TRUE)</f>
        <v>41897</v>
      </c>
      <c r="S11" s="38">
        <f>_xll.qlCalendarAdvance($Q$3,Q11,"6M",$R$3,TRUE)</f>
        <v>41988</v>
      </c>
      <c r="T11" s="23"/>
      <c r="U11" s="30">
        <f>_xll.qlDayCounterYearFraction($U$3,Q11,R11)</f>
        <v>0.26111111111111113</v>
      </c>
      <c r="V11" s="30">
        <f>_xll.qlDayCounterYearFraction($U$3,Q11,S11)</f>
        <v>0.51388888888888884</v>
      </c>
      <c r="W11" s="30">
        <f>_xll.qlDayCounterYearFraction($U$3,R11,S11)</f>
        <v>0.25277777777777777</v>
      </c>
      <c r="X11" s="23"/>
      <c r="Y11" s="30">
        <v>0.23399999699999999</v>
      </c>
      <c r="Z11" s="30">
        <v>0.32600000499999998</v>
      </c>
      <c r="AA11" s="30">
        <v>0.17599999999999999</v>
      </c>
      <c r="AC11" s="46">
        <f t="shared" si="0"/>
        <v>4.2103298029670319E-3</v>
      </c>
      <c r="AD11" s="46">
        <f t="shared" si="1"/>
        <v>1.7599999999999998E-3</v>
      </c>
      <c r="AE11" s="46">
        <f t="shared" si="2"/>
        <v>2.4503298029670321E-3</v>
      </c>
    </row>
    <row r="12" spans="16:34" x14ac:dyDescent="0.2">
      <c r="P12" s="23"/>
      <c r="Q12" s="37">
        <v>41796</v>
      </c>
      <c r="R12" s="27">
        <f>_xll.qlCalendarAdvance($Q$3,Q12,"3M",$R$3,TRUE)</f>
        <v>41890</v>
      </c>
      <c r="S12" s="38">
        <f>_xll.qlCalendarAdvance($Q$3,Q12,"6M",$R$3,TRUE)</f>
        <v>41981</v>
      </c>
      <c r="T12" s="23"/>
      <c r="U12" s="30">
        <f>_xll.qlDayCounterYearFraction($U$3,Q12,R12)</f>
        <v>0.26111111111111113</v>
      </c>
      <c r="V12" s="30">
        <f>_xll.qlDayCounterYearFraction($U$3,Q12,S12)</f>
        <v>0.51388888888888884</v>
      </c>
      <c r="W12" s="30">
        <f>_xll.qlDayCounterYearFraction($U$3,R12,S12)</f>
        <v>0.25277777777777777</v>
      </c>
      <c r="X12" s="23"/>
      <c r="Y12" s="30">
        <v>0.26699999000000002</v>
      </c>
      <c r="Z12" s="30">
        <v>0.35699999300000002</v>
      </c>
      <c r="AA12" s="30">
        <v>0.20899999999999999</v>
      </c>
      <c r="AC12" s="46">
        <f t="shared" si="0"/>
        <v>4.4996702906593394E-3</v>
      </c>
      <c r="AD12" s="46">
        <f t="shared" si="1"/>
        <v>2.0899999999999998E-3</v>
      </c>
      <c r="AE12" s="46">
        <f t="shared" si="2"/>
        <v>2.4096702906593395E-3</v>
      </c>
    </row>
    <row r="13" spans="16:34" x14ac:dyDescent="0.2">
      <c r="P13" s="23"/>
      <c r="Q13" s="37">
        <v>41789</v>
      </c>
      <c r="R13" s="27">
        <f>_xll.qlCalendarAdvance($Q$3,Q13,"3M",$R$3,TRUE)</f>
        <v>41880</v>
      </c>
      <c r="S13" s="38">
        <f>_xll.qlCalendarAdvance($Q$3,Q13,"6M",$R$3,TRUE)</f>
        <v>41971</v>
      </c>
      <c r="T13" s="23"/>
      <c r="U13" s="30">
        <f>_xll.qlDayCounterYearFraction($U$3,Q13,R13)</f>
        <v>0.25277777777777777</v>
      </c>
      <c r="V13" s="30">
        <f>_xll.qlDayCounterYearFraction($U$3,Q13,S13)</f>
        <v>0.50555555555555554</v>
      </c>
      <c r="W13" s="30">
        <f>_xll.qlDayCounterYearFraction($U$3,R13,S13)</f>
        <v>0.25277777777777777</v>
      </c>
      <c r="X13" s="23"/>
      <c r="Y13" s="30">
        <v>0.31099999</v>
      </c>
      <c r="Z13" s="30">
        <v>0.39700001499999998</v>
      </c>
      <c r="AA13" s="30">
        <v>0.20699999999999999</v>
      </c>
      <c r="AC13" s="46">
        <f t="shared" si="0"/>
        <v>4.8300003999999994E-3</v>
      </c>
      <c r="AD13" s="46">
        <f t="shared" si="1"/>
        <v>2.0699999999999998E-3</v>
      </c>
      <c r="AE13" s="46">
        <f t="shared" si="2"/>
        <v>2.7600003999999996E-3</v>
      </c>
    </row>
    <row r="14" spans="16:34" x14ac:dyDescent="0.2">
      <c r="P14" s="23"/>
      <c r="Q14" s="37">
        <v>41782</v>
      </c>
      <c r="R14" s="27">
        <f>_xll.qlCalendarAdvance($Q$3,Q14,"3M",$R$3,TRUE)</f>
        <v>41876</v>
      </c>
      <c r="S14" s="38">
        <f>_xll.qlCalendarAdvance($Q$3,Q14,"6M",$R$3,TRUE)</f>
        <v>41967</v>
      </c>
      <c r="T14" s="23"/>
      <c r="U14" s="30">
        <f>_xll.qlDayCounterYearFraction($U$3,Q14,R14)</f>
        <v>0.26111111111111113</v>
      </c>
      <c r="V14" s="30">
        <f>_xll.qlDayCounterYearFraction($U$3,Q14,S14)</f>
        <v>0.51388888888888884</v>
      </c>
      <c r="W14" s="30">
        <f>_xll.qlDayCounterYearFraction($U$3,R14,S14)</f>
        <v>0.25277777777777777</v>
      </c>
      <c r="X14" s="23"/>
      <c r="Y14" s="30">
        <v>0.317000002</v>
      </c>
      <c r="Z14" s="30">
        <v>0.40599998799999998</v>
      </c>
      <c r="AA14" s="30">
        <v>0.2135</v>
      </c>
      <c r="AC14" s="46">
        <f t="shared" si="0"/>
        <v>4.9793403947252738E-3</v>
      </c>
      <c r="AD14" s="46">
        <f t="shared" si="1"/>
        <v>2.1349999999999997E-3</v>
      </c>
      <c r="AE14" s="46">
        <f t="shared" si="2"/>
        <v>2.8443403947252741E-3</v>
      </c>
    </row>
    <row r="15" spans="16:34" x14ac:dyDescent="0.2">
      <c r="P15" s="23"/>
      <c r="Q15" s="37">
        <v>41775</v>
      </c>
      <c r="R15" s="27">
        <f>_xll.qlCalendarAdvance($Q$3,Q15,"3M",$R$3,TRUE)</f>
        <v>41869</v>
      </c>
      <c r="S15" s="38">
        <f>_xll.qlCalendarAdvance($Q$3,Q15,"6M",$R$3,TRUE)</f>
        <v>41960</v>
      </c>
      <c r="T15" s="23"/>
      <c r="U15" s="30">
        <f>_xll.qlDayCounterYearFraction($U$3,Q15,R15)</f>
        <v>0.26111111111111113</v>
      </c>
      <c r="V15" s="30">
        <f>_xll.qlDayCounterYearFraction($U$3,Q15,S15)</f>
        <v>0.51388888888888884</v>
      </c>
      <c r="W15" s="30">
        <f>_xll.qlDayCounterYearFraction($U$3,R15,S15)</f>
        <v>0.25277777777777777</v>
      </c>
      <c r="X15" s="23"/>
      <c r="Y15" s="30">
        <v>0.31799998899999998</v>
      </c>
      <c r="Z15" s="30">
        <v>0.40999999599999998</v>
      </c>
      <c r="AA15" s="30">
        <v>0.223</v>
      </c>
      <c r="AC15" s="46">
        <f t="shared" si="0"/>
        <v>5.0503297026373616E-3</v>
      </c>
      <c r="AD15" s="46">
        <f t="shared" si="1"/>
        <v>2.2300000000000002E-3</v>
      </c>
      <c r="AE15" s="46">
        <f t="shared" si="2"/>
        <v>2.8203297026373614E-3</v>
      </c>
    </row>
    <row r="16" spans="16:34" x14ac:dyDescent="0.2">
      <c r="P16" s="23"/>
      <c r="Q16" s="37">
        <v>41768</v>
      </c>
      <c r="R16" s="27">
        <f>_xll.qlCalendarAdvance($Q$3,Q16,"3M",$R$3,TRUE)</f>
        <v>41862</v>
      </c>
      <c r="S16" s="38">
        <f>_xll.qlCalendarAdvance($Q$3,Q16,"6M",$R$3,TRUE)</f>
        <v>41953</v>
      </c>
      <c r="T16" s="23"/>
      <c r="U16" s="30">
        <f>_xll.qlDayCounterYearFraction($U$3,Q16,R16)</f>
        <v>0.26111111111111113</v>
      </c>
      <c r="V16" s="30">
        <f>_xll.qlDayCounterYearFraction($U$3,Q16,S16)</f>
        <v>0.51388888888888884</v>
      </c>
      <c r="W16" s="30">
        <f>_xll.qlDayCounterYearFraction($U$3,R16,S16)</f>
        <v>0.25277777777777777</v>
      </c>
      <c r="X16" s="23"/>
      <c r="Y16" s="30">
        <v>0.335999995</v>
      </c>
      <c r="Z16" s="30">
        <v>0.430999994</v>
      </c>
      <c r="AA16" s="30">
        <v>0.25800000000000001</v>
      </c>
      <c r="AC16" s="46">
        <f t="shared" si="0"/>
        <v>5.2913186109890108E-3</v>
      </c>
      <c r="AD16" s="46">
        <f t="shared" si="1"/>
        <v>2.5800000000000003E-3</v>
      </c>
      <c r="AE16" s="46">
        <f t="shared" si="2"/>
        <v>2.7113186109890106E-3</v>
      </c>
    </row>
    <row r="17" spans="16:31" x14ac:dyDescent="0.2">
      <c r="P17" s="23"/>
      <c r="Q17" s="37">
        <v>41761</v>
      </c>
      <c r="R17" s="27">
        <f>_xll.qlCalendarAdvance($Q$3,Q17,"3M",$R$3,TRUE)</f>
        <v>41855</v>
      </c>
      <c r="S17" s="38">
        <f>_xll.qlCalendarAdvance($Q$3,Q17,"6M",$R$3,TRUE)</f>
        <v>41946</v>
      </c>
      <c r="T17" s="23"/>
      <c r="U17" s="30">
        <f>_xll.qlDayCounterYearFraction($U$3,Q17,R17)</f>
        <v>0.26111111111111113</v>
      </c>
      <c r="V17" s="30">
        <f>_xll.qlDayCounterYearFraction($U$3,Q17,S17)</f>
        <v>0.51388888888888884</v>
      </c>
      <c r="W17" s="30">
        <f>_xll.qlDayCounterYearFraction($U$3,R17,S17)</f>
        <v>0.25277777777777777</v>
      </c>
      <c r="X17" s="23"/>
      <c r="Y17" s="30">
        <v>0.335999995</v>
      </c>
      <c r="Z17" s="30">
        <v>0.437000006</v>
      </c>
      <c r="AA17" s="30">
        <v>0.26800000000000002</v>
      </c>
      <c r="AC17" s="46">
        <f t="shared" si="0"/>
        <v>5.4132968769230764E-3</v>
      </c>
      <c r="AD17" s="46">
        <f t="shared" si="1"/>
        <v>2.6800000000000001E-3</v>
      </c>
      <c r="AE17" s="46">
        <f t="shared" si="2"/>
        <v>2.7332968769230763E-3</v>
      </c>
    </row>
    <row r="18" spans="16:31" x14ac:dyDescent="0.2">
      <c r="P18" s="23"/>
      <c r="Q18" s="37">
        <v>41754</v>
      </c>
      <c r="R18" s="27">
        <f>_xll.qlCalendarAdvance($Q$3,Q18,"3M",$R$3,TRUE)</f>
        <v>41845</v>
      </c>
      <c r="S18" s="38">
        <f>_xll.qlCalendarAdvance($Q$3,Q18,"6M",$R$3,TRUE)</f>
        <v>41939</v>
      </c>
      <c r="T18" s="23"/>
      <c r="U18" s="30">
        <f>_xll.qlDayCounterYearFraction($U$3,Q18,R18)</f>
        <v>0.25277777777777777</v>
      </c>
      <c r="V18" s="30">
        <f>_xll.qlDayCounterYearFraction($U$3,Q18,S18)</f>
        <v>0.51388888888888884</v>
      </c>
      <c r="W18" s="30">
        <f>_xll.qlDayCounterYearFraction($U$3,R18,S18)</f>
        <v>0.26111111111111113</v>
      </c>
      <c r="X18" s="23"/>
      <c r="Y18" s="30">
        <v>0.34400001200000002</v>
      </c>
      <c r="Z18" s="30">
        <v>0.44299998899999998</v>
      </c>
      <c r="AA18" s="30">
        <v>0.30349999999999999</v>
      </c>
      <c r="AC18" s="46">
        <f t="shared" si="0"/>
        <v>5.3884039226595737E-3</v>
      </c>
      <c r="AD18" s="46">
        <f t="shared" si="1"/>
        <v>3.0349999999999999E-3</v>
      </c>
      <c r="AE18" s="46">
        <f t="shared" si="2"/>
        <v>2.3534039226595737E-3</v>
      </c>
    </row>
    <row r="19" spans="16:31" x14ac:dyDescent="0.2">
      <c r="P19" s="23"/>
      <c r="Q19" s="37">
        <v>41747</v>
      </c>
      <c r="R19" s="27">
        <f>_xll.qlCalendarAdvance($Q$3,Q19,"3M",$R$3,TRUE)</f>
        <v>41838</v>
      </c>
      <c r="S19" s="38">
        <f>_xll.qlCalendarAdvance($Q$3,Q19,"6M",$R$3,TRUE)</f>
        <v>41932</v>
      </c>
      <c r="T19" s="23"/>
      <c r="U19" s="30">
        <f>_xll.qlDayCounterYearFraction($U$3,Q19,R19)</f>
        <v>0.25277777777777777</v>
      </c>
      <c r="V19" s="30">
        <f>_xll.qlDayCounterYearFraction($U$3,Q19,S19)</f>
        <v>0.51388888888888884</v>
      </c>
      <c r="W19" s="30">
        <f>_xll.qlDayCounterYearFraction($U$3,R19,S19)</f>
        <v>0.26111111111111113</v>
      </c>
      <c r="X19" s="23"/>
      <c r="Y19" s="30">
        <v>0.32800000899999998</v>
      </c>
      <c r="Z19" s="30">
        <v>0.42599999900000002</v>
      </c>
      <c r="AA19" s="30">
        <v>0.28599999999999998</v>
      </c>
      <c r="AC19" s="46">
        <f t="shared" si="0"/>
        <v>5.2087232974468078E-3</v>
      </c>
      <c r="AD19" s="46">
        <f t="shared" si="1"/>
        <v>2.8599999999999997E-3</v>
      </c>
      <c r="AE19" s="46">
        <f t="shared" si="2"/>
        <v>2.3487232974468081E-3</v>
      </c>
    </row>
    <row r="20" spans="16:31" x14ac:dyDescent="0.2">
      <c r="P20" s="23"/>
      <c r="Q20" s="37">
        <v>41740</v>
      </c>
      <c r="R20" s="27">
        <f>_xll.qlCalendarAdvance($Q$3,Q20,"3M",$R$3,TRUE)</f>
        <v>41831</v>
      </c>
      <c r="S20" s="38">
        <f>_xll.qlCalendarAdvance($Q$3,Q20,"6M",$R$3,TRUE)</f>
        <v>41925</v>
      </c>
      <c r="T20" s="23"/>
      <c r="U20" s="30">
        <f>_xll.qlDayCounterYearFraction($U$3,Q20,R20)</f>
        <v>0.25277777777777777</v>
      </c>
      <c r="V20" s="30">
        <f>_xll.qlDayCounterYearFraction($U$3,Q20,S20)</f>
        <v>0.51388888888888884</v>
      </c>
      <c r="W20" s="30">
        <f>_xll.qlDayCounterYearFraction($U$3,R20,S20)</f>
        <v>0.26111111111111113</v>
      </c>
      <c r="X20" s="23"/>
      <c r="Y20" s="30">
        <v>0.32800000899999998</v>
      </c>
      <c r="Z20" s="30">
        <v>0.42800000300000002</v>
      </c>
      <c r="AA20" s="30">
        <v>0.28499999999999998</v>
      </c>
      <c r="AC20" s="46">
        <f t="shared" si="0"/>
        <v>5.2480850782978712E-3</v>
      </c>
      <c r="AD20" s="46">
        <f t="shared" si="1"/>
        <v>2.8499999999999997E-3</v>
      </c>
      <c r="AE20" s="46">
        <f t="shared" si="2"/>
        <v>2.3980850782978715E-3</v>
      </c>
    </row>
    <row r="21" spans="16:31" x14ac:dyDescent="0.2">
      <c r="P21" s="23"/>
      <c r="Q21" s="37">
        <v>41733</v>
      </c>
      <c r="R21" s="27">
        <f>_xll.qlCalendarAdvance($Q$3,Q21,"3M",$R$3,TRUE)</f>
        <v>41824</v>
      </c>
      <c r="S21" s="38">
        <f>_xll.qlCalendarAdvance($Q$3,Q21,"6M",$R$3,TRUE)</f>
        <v>41918</v>
      </c>
      <c r="T21" s="23"/>
      <c r="U21" s="30">
        <f>_xll.qlDayCounterYearFraction($U$3,Q21,R21)</f>
        <v>0.25277777777777777</v>
      </c>
      <c r="V21" s="30">
        <f>_xll.qlDayCounterYearFraction($U$3,Q21,S21)</f>
        <v>0.51388888888888884</v>
      </c>
      <c r="W21" s="30">
        <f>_xll.qlDayCounterYearFraction($U$3,R21,S21)</f>
        <v>0.26111111111111113</v>
      </c>
      <c r="X21" s="23"/>
      <c r="Y21" s="30">
        <v>0.32499998800000002</v>
      </c>
      <c r="Z21" s="30">
        <v>0.426999986</v>
      </c>
      <c r="AA21" s="30">
        <v>0.29199999999999998</v>
      </c>
      <c r="AC21" s="46">
        <f t="shared" si="0"/>
        <v>5.2574466491489358E-3</v>
      </c>
      <c r="AD21" s="46">
        <f t="shared" si="1"/>
        <v>2.9199999999999999E-3</v>
      </c>
      <c r="AE21" s="46">
        <f t="shared" si="2"/>
        <v>2.337446649148936E-3</v>
      </c>
    </row>
    <row r="22" spans="16:31" x14ac:dyDescent="0.2">
      <c r="P22" s="23"/>
      <c r="Q22" s="37">
        <v>41726</v>
      </c>
      <c r="R22" s="27">
        <f>_xll.qlCalendarAdvance($Q$3,Q22,"3M",$R$3,TRUE)</f>
        <v>41820</v>
      </c>
      <c r="S22" s="38">
        <f>_xll.qlCalendarAdvance($Q$3,Q22,"6M",$R$3,TRUE)</f>
        <v>41911</v>
      </c>
      <c r="T22" s="23"/>
      <c r="U22" s="30">
        <f>_xll.qlDayCounterYearFraction($U$3,Q22,R22)</f>
        <v>0.26111111111111113</v>
      </c>
      <c r="V22" s="30">
        <f>_xll.qlDayCounterYearFraction($U$3,Q22,S22)</f>
        <v>0.51388888888888884</v>
      </c>
      <c r="W22" s="30">
        <f>_xll.qlDayCounterYearFraction($U$3,R22,S22)</f>
        <v>0.25277777777777777</v>
      </c>
      <c r="X22" s="23"/>
      <c r="Y22" s="30">
        <v>0.310000002</v>
      </c>
      <c r="Z22" s="30">
        <v>0.414000005</v>
      </c>
      <c r="AA22" s="30">
        <v>0.28399999999999997</v>
      </c>
      <c r="AC22" s="46">
        <f t="shared" si="0"/>
        <v>5.2142857952747245E-3</v>
      </c>
      <c r="AD22" s="46">
        <f t="shared" si="1"/>
        <v>2.8399999999999996E-3</v>
      </c>
      <c r="AE22" s="46">
        <f t="shared" si="2"/>
        <v>2.3742857952747248E-3</v>
      </c>
    </row>
    <row r="23" spans="16:31" x14ac:dyDescent="0.2">
      <c r="P23" s="23"/>
      <c r="Q23" s="37">
        <v>41719</v>
      </c>
      <c r="R23" s="27">
        <f>_xll.qlCalendarAdvance($Q$3,Q23,"3M",$R$3,TRUE)</f>
        <v>41813</v>
      </c>
      <c r="S23" s="38">
        <f>_xll.qlCalendarAdvance($Q$3,Q23,"6M",$R$3,TRUE)</f>
        <v>41904</v>
      </c>
      <c r="T23" s="23"/>
      <c r="U23" s="30">
        <f>_xll.qlDayCounterYearFraction($U$3,Q23,R23)</f>
        <v>0.26111111111111113</v>
      </c>
      <c r="V23" s="30">
        <f>_xll.qlDayCounterYearFraction($U$3,Q23,S23)</f>
        <v>0.51388888888888884</v>
      </c>
      <c r="W23" s="30">
        <f>_xll.qlDayCounterYearFraction($U$3,R23,S23)</f>
        <v>0.25277777777777777</v>
      </c>
      <c r="X23" s="23"/>
      <c r="Y23" s="30">
        <v>0.315</v>
      </c>
      <c r="Z23" s="30">
        <v>0.42</v>
      </c>
      <c r="AA23" s="30">
        <v>0.33350000000000002</v>
      </c>
      <c r="AC23" s="46">
        <f t="shared" si="0"/>
        <v>5.2846153846153824E-3</v>
      </c>
      <c r="AD23" s="46">
        <f t="shared" si="1"/>
        <v>3.3350000000000003E-3</v>
      </c>
      <c r="AE23" s="46">
        <f t="shared" si="2"/>
        <v>1.9496153846153821E-3</v>
      </c>
    </row>
    <row r="24" spans="16:31" x14ac:dyDescent="0.2">
      <c r="P24" s="23"/>
      <c r="Q24" s="37">
        <v>41712</v>
      </c>
      <c r="R24" s="27">
        <f>_xll.qlCalendarAdvance($Q$3,Q24,"3M",$R$3,TRUE)</f>
        <v>41806</v>
      </c>
      <c r="S24" s="38">
        <f>_xll.qlCalendarAdvance($Q$3,Q24,"6M",$R$3,TRUE)</f>
        <v>41897</v>
      </c>
      <c r="T24" s="23"/>
      <c r="U24" s="30">
        <f>_xll.qlDayCounterYearFraction($U$3,Q24,R24)</f>
        <v>0.26111111111111113</v>
      </c>
      <c r="V24" s="30">
        <f>_xll.qlDayCounterYearFraction($U$3,Q24,S24)</f>
        <v>0.51388888888888884</v>
      </c>
      <c r="W24" s="30">
        <f>_xll.qlDayCounterYearFraction($U$3,R24,S24)</f>
        <v>0.25277777777777777</v>
      </c>
      <c r="X24" s="23"/>
      <c r="Y24" s="30">
        <v>0.30299999999999999</v>
      </c>
      <c r="Z24" s="30">
        <v>0.40200000000000002</v>
      </c>
      <c r="AA24" s="30">
        <v>0.29399999999999998</v>
      </c>
      <c r="AC24" s="46">
        <f t="shared" si="0"/>
        <v>5.042637362637362E-3</v>
      </c>
      <c r="AD24" s="46">
        <f t="shared" si="1"/>
        <v>2.9399999999999999E-3</v>
      </c>
      <c r="AE24" s="46">
        <f t="shared" si="2"/>
        <v>2.1026373626373621E-3</v>
      </c>
    </row>
    <row r="25" spans="16:31" x14ac:dyDescent="0.2">
      <c r="P25" s="23"/>
      <c r="Q25" s="37">
        <v>41705</v>
      </c>
      <c r="R25" s="27">
        <f>_xll.qlCalendarAdvance($Q$3,Q25,"3M",$R$3,TRUE)</f>
        <v>41799</v>
      </c>
      <c r="S25" s="38">
        <f>_xll.qlCalendarAdvance($Q$3,Q25,"6M",$R$3,TRUE)</f>
        <v>41890</v>
      </c>
      <c r="T25" s="23"/>
      <c r="U25" s="30">
        <f>_xll.qlDayCounterYearFraction($U$3,Q25,R25)</f>
        <v>0.26111111111111113</v>
      </c>
      <c r="V25" s="30">
        <f>_xll.qlDayCounterYearFraction($U$3,Q25,S25)</f>
        <v>0.51388888888888884</v>
      </c>
      <c r="W25" s="30">
        <f>_xll.qlDayCounterYearFraction($U$3,R25,S25)</f>
        <v>0.25277777777777777</v>
      </c>
      <c r="X25" s="23"/>
      <c r="Y25" s="30">
        <v>0.29899999999999999</v>
      </c>
      <c r="Z25" s="30">
        <v>0.39800000000000002</v>
      </c>
      <c r="AA25" s="30">
        <v>0.313</v>
      </c>
      <c r="AC25" s="46">
        <f t="shared" si="0"/>
        <v>5.0026373626373619E-3</v>
      </c>
      <c r="AD25" s="46">
        <f t="shared" si="1"/>
        <v>3.13E-3</v>
      </c>
      <c r="AE25" s="46">
        <f t="shared" si="2"/>
        <v>1.8726373626373619E-3</v>
      </c>
    </row>
    <row r="26" spans="16:31" x14ac:dyDescent="0.2">
      <c r="P26" s="23"/>
      <c r="Q26" s="37">
        <v>41698</v>
      </c>
      <c r="R26" s="27">
        <f>_xll.qlCalendarAdvance($Q$3,Q26,"3M",$R$3,TRUE)</f>
        <v>41789</v>
      </c>
      <c r="S26" s="38">
        <f>_xll.qlCalendarAdvance($Q$3,Q26,"6M",$R$3,TRUE)</f>
        <v>41880</v>
      </c>
      <c r="T26" s="23"/>
      <c r="U26" s="30">
        <f>_xll.qlDayCounterYearFraction($U$3,Q26,R26)</f>
        <v>0.25277777777777777</v>
      </c>
      <c r="V26" s="30">
        <f>_xll.qlDayCounterYearFraction($U$3,Q26,S26)</f>
        <v>0.50555555555555554</v>
      </c>
      <c r="W26" s="30">
        <f>_xll.qlDayCounterYearFraction($U$3,R26,S26)</f>
        <v>0.25277777777777777</v>
      </c>
      <c r="X26" s="23"/>
      <c r="Y26" s="30">
        <v>0.28599999999999998</v>
      </c>
      <c r="Z26" s="30">
        <v>0.38400000000000001</v>
      </c>
      <c r="AA26" s="30">
        <v>0.26500000000000001</v>
      </c>
      <c r="AC26" s="46">
        <f t="shared" si="0"/>
        <v>4.8199999999999996E-3</v>
      </c>
      <c r="AD26" s="46">
        <f t="shared" si="1"/>
        <v>2.65E-3</v>
      </c>
      <c r="AE26" s="46">
        <f t="shared" si="2"/>
        <v>2.1699999999999996E-3</v>
      </c>
    </row>
    <row r="27" spans="16:31" x14ac:dyDescent="0.2">
      <c r="P27" s="23"/>
      <c r="Q27" s="37">
        <v>41691</v>
      </c>
      <c r="R27" s="27">
        <f>_xll.qlCalendarAdvance($Q$3,Q27,"3M",$R$3,TRUE)</f>
        <v>41780</v>
      </c>
      <c r="S27" s="38">
        <f>_xll.qlCalendarAdvance($Q$3,Q27,"6M",$R$3,TRUE)</f>
        <v>41872</v>
      </c>
      <c r="T27" s="23"/>
      <c r="U27" s="30">
        <f>_xll.qlDayCounterYearFraction($U$3,Q27,R27)</f>
        <v>0.24722222222222223</v>
      </c>
      <c r="V27" s="30">
        <f>_xll.qlDayCounterYearFraction($U$3,Q27,S27)</f>
        <v>0.50277777777777777</v>
      </c>
      <c r="W27" s="30">
        <f>_xll.qlDayCounterYearFraction($U$3,R27,S27)</f>
        <v>0.25555555555555554</v>
      </c>
      <c r="X27" s="23"/>
      <c r="Y27" s="30">
        <v>0.28699999999999998</v>
      </c>
      <c r="Z27" s="30">
        <v>0.38400000000000001</v>
      </c>
      <c r="AA27" s="30">
        <v>0.248</v>
      </c>
      <c r="AC27" s="46">
        <f t="shared" si="0"/>
        <v>4.7783695652173913E-3</v>
      </c>
      <c r="AD27" s="46">
        <f t="shared" si="1"/>
        <v>2.48E-3</v>
      </c>
      <c r="AE27" s="46">
        <f t="shared" si="2"/>
        <v>2.2983695652173913E-3</v>
      </c>
    </row>
    <row r="28" spans="16:31" x14ac:dyDescent="0.2">
      <c r="P28" s="23"/>
      <c r="Q28" s="37">
        <v>41684</v>
      </c>
      <c r="R28" s="27">
        <f>_xll.qlCalendarAdvance($Q$3,Q28,"3M",$R$3,TRUE)</f>
        <v>41773</v>
      </c>
      <c r="S28" s="38">
        <f>_xll.qlCalendarAdvance($Q$3,Q28,"6M",$R$3,TRUE)</f>
        <v>41865</v>
      </c>
      <c r="T28" s="23"/>
      <c r="U28" s="30">
        <f>_xll.qlDayCounterYearFraction($U$3,Q28,R28)</f>
        <v>0.24722222222222223</v>
      </c>
      <c r="V28" s="30">
        <f>_xll.qlDayCounterYearFraction($U$3,Q28,S28)</f>
        <v>0.50277777777777777</v>
      </c>
      <c r="W28" s="30">
        <f>_xll.qlDayCounterYearFraction($U$3,R28,S28)</f>
        <v>0.25555555555555554</v>
      </c>
      <c r="X28" s="23"/>
      <c r="Y28" s="30">
        <v>0.28699999999999998</v>
      </c>
      <c r="Z28" s="30">
        <v>0.38600000000000001</v>
      </c>
      <c r="AA28" s="30">
        <v>0.2475</v>
      </c>
      <c r="AC28" s="46">
        <f t="shared" si="0"/>
        <v>4.8177173913043483E-3</v>
      </c>
      <c r="AD28" s="46">
        <f t="shared" si="1"/>
        <v>2.4749999999999998E-3</v>
      </c>
      <c r="AE28" s="46">
        <f t="shared" si="2"/>
        <v>2.3427173913043485E-3</v>
      </c>
    </row>
    <row r="29" spans="16:31" x14ac:dyDescent="0.2">
      <c r="P29" s="23"/>
      <c r="Q29" s="37">
        <v>41677</v>
      </c>
      <c r="R29" s="27">
        <f>_xll.qlCalendarAdvance($Q$3,Q29,"3M",$R$3,TRUE)</f>
        <v>41766</v>
      </c>
      <c r="S29" s="38">
        <f>_xll.qlCalendarAdvance($Q$3,Q29,"6M",$R$3,TRUE)</f>
        <v>41858</v>
      </c>
      <c r="T29" s="23"/>
      <c r="U29" s="30">
        <f>_xll.qlDayCounterYearFraction($U$3,Q29,R29)</f>
        <v>0.24722222222222223</v>
      </c>
      <c r="V29" s="30">
        <f>_xll.qlDayCounterYearFraction($U$3,Q29,S29)</f>
        <v>0.50277777777777777</v>
      </c>
      <c r="W29" s="30">
        <f>_xll.qlDayCounterYearFraction($U$3,R29,S29)</f>
        <v>0.25555555555555554</v>
      </c>
      <c r="X29" s="23"/>
      <c r="Y29" s="30">
        <v>0.29099999999999998</v>
      </c>
      <c r="Z29" s="30">
        <v>0.39100000000000001</v>
      </c>
      <c r="AA29" s="30">
        <v>0.251</v>
      </c>
      <c r="AC29" s="46">
        <f t="shared" si="0"/>
        <v>4.8773913043478273E-3</v>
      </c>
      <c r="AD29" s="46">
        <f t="shared" si="1"/>
        <v>2.5100000000000001E-3</v>
      </c>
      <c r="AE29" s="46">
        <f t="shared" si="2"/>
        <v>2.3673913043478273E-3</v>
      </c>
    </row>
    <row r="30" spans="16:31" x14ac:dyDescent="0.2">
      <c r="P30" s="23"/>
      <c r="Q30" s="37">
        <v>41670</v>
      </c>
      <c r="R30" s="27">
        <f>_xll.qlCalendarAdvance($Q$3,Q30,"3M",$R$3,TRUE)</f>
        <v>41759</v>
      </c>
      <c r="S30" s="38">
        <f>_xll.qlCalendarAdvance($Q$3,Q30,"6M",$R$3,TRUE)</f>
        <v>41851</v>
      </c>
      <c r="T30" s="23"/>
      <c r="U30" s="30">
        <f>_xll.qlDayCounterYearFraction($U$3,Q30,R30)</f>
        <v>0.24722222222222223</v>
      </c>
      <c r="V30" s="30">
        <f>_xll.qlDayCounterYearFraction($U$3,Q30,S30)</f>
        <v>0.50277777777777777</v>
      </c>
      <c r="W30" s="30">
        <f>_xll.qlDayCounterYearFraction($U$3,R30,S30)</f>
        <v>0.25555555555555554</v>
      </c>
      <c r="X30" s="23"/>
      <c r="Y30" s="30">
        <v>0.29599999999999999</v>
      </c>
      <c r="Z30" s="30">
        <v>0.39600000000000002</v>
      </c>
      <c r="AA30" s="30">
        <v>0.23300000000000001</v>
      </c>
      <c r="AC30" s="46">
        <f t="shared" si="0"/>
        <v>4.9273913043478262E-3</v>
      </c>
      <c r="AD30" s="46">
        <f t="shared" si="1"/>
        <v>2.33E-3</v>
      </c>
      <c r="AE30" s="46">
        <f t="shared" si="2"/>
        <v>2.5973913043478261E-3</v>
      </c>
    </row>
    <row r="31" spans="16:31" x14ac:dyDescent="0.2">
      <c r="P31" s="23"/>
      <c r="Q31" s="37">
        <v>41663</v>
      </c>
      <c r="R31" s="27">
        <f>_xll.qlCalendarAdvance($Q$3,Q31,"3M",$R$3,TRUE)</f>
        <v>41753</v>
      </c>
      <c r="S31" s="38">
        <f>_xll.qlCalendarAdvance($Q$3,Q31,"6M",$R$3,TRUE)</f>
        <v>41844</v>
      </c>
      <c r="T31" s="23"/>
      <c r="U31" s="30">
        <f>_xll.qlDayCounterYearFraction($U$3,Q31,R31)</f>
        <v>0.25</v>
      </c>
      <c r="V31" s="30">
        <f>_xll.qlDayCounterYearFraction($U$3,Q31,S31)</f>
        <v>0.50277777777777777</v>
      </c>
      <c r="W31" s="30">
        <f>_xll.qlDayCounterYearFraction($U$3,R31,S31)</f>
        <v>0.25277777777777777</v>
      </c>
      <c r="X31" s="23"/>
      <c r="Y31" s="30">
        <v>0.3</v>
      </c>
      <c r="Z31" s="30">
        <v>0.40100000000000002</v>
      </c>
      <c r="AA31" s="30">
        <v>0.29499999999999998</v>
      </c>
      <c r="AC31" s="46">
        <f t="shared" si="0"/>
        <v>5.0089010989010996E-3</v>
      </c>
      <c r="AD31" s="46">
        <f t="shared" si="1"/>
        <v>2.9499999999999999E-3</v>
      </c>
      <c r="AE31" s="46">
        <f t="shared" si="2"/>
        <v>2.0589010989010997E-3</v>
      </c>
    </row>
    <row r="32" spans="16:31" x14ac:dyDescent="0.2">
      <c r="P32" s="23"/>
      <c r="Q32" s="37">
        <v>41656</v>
      </c>
      <c r="R32" s="27">
        <f>_xll.qlCalendarAdvance($Q$3,Q32,"3M",$R$3,TRUE)</f>
        <v>41746</v>
      </c>
      <c r="S32" s="38">
        <f>_xll.qlCalendarAdvance($Q$3,Q32,"6M",$R$3,TRUE)</f>
        <v>41837</v>
      </c>
      <c r="T32" s="23"/>
      <c r="U32" s="30">
        <f>_xll.qlDayCounterYearFraction($U$3,Q32,R32)</f>
        <v>0.25</v>
      </c>
      <c r="V32" s="30">
        <f>_xll.qlDayCounterYearFraction($U$3,Q32,S32)</f>
        <v>0.50277777777777777</v>
      </c>
      <c r="W32" s="30">
        <f>_xll.qlDayCounterYearFraction($U$3,R32,S32)</f>
        <v>0.25277777777777777</v>
      </c>
      <c r="X32" s="23"/>
      <c r="Y32" s="30">
        <v>0.30199999999999999</v>
      </c>
      <c r="Z32" s="30">
        <v>0.40799999999999997</v>
      </c>
      <c r="AA32" s="30">
        <v>0.29499999999999998</v>
      </c>
      <c r="AC32" s="46">
        <f t="shared" si="0"/>
        <v>5.1283516483516482E-3</v>
      </c>
      <c r="AD32" s="46">
        <f t="shared" si="1"/>
        <v>2.9499999999999999E-3</v>
      </c>
      <c r="AE32" s="46">
        <f t="shared" si="2"/>
        <v>2.1783516483516482E-3</v>
      </c>
    </row>
    <row r="33" spans="16:31" x14ac:dyDescent="0.2">
      <c r="P33" s="23"/>
      <c r="Q33" s="37">
        <v>41649</v>
      </c>
      <c r="R33" s="27">
        <f>_xll.qlCalendarAdvance($Q$3,Q33,"3M",$R$3,TRUE)</f>
        <v>41739</v>
      </c>
      <c r="S33" s="38">
        <f>_xll.qlCalendarAdvance($Q$3,Q33,"6M",$R$3,TRUE)</f>
        <v>41830</v>
      </c>
      <c r="T33" s="23"/>
      <c r="U33" s="30">
        <f>_xll.qlDayCounterYearFraction($U$3,Q33,R33)</f>
        <v>0.25</v>
      </c>
      <c r="V33" s="30">
        <f>_xll.qlDayCounterYearFraction($U$3,Q33,S33)</f>
        <v>0.50277777777777777</v>
      </c>
      <c r="W33" s="30">
        <f>_xll.qlDayCounterYearFraction($U$3,R33,S33)</f>
        <v>0.25277777777777777</v>
      </c>
      <c r="X33" s="23"/>
      <c r="Y33" s="30">
        <v>0.28199999999999997</v>
      </c>
      <c r="Z33" s="30">
        <v>0.39</v>
      </c>
      <c r="AA33" s="30">
        <v>0.29299999999999998</v>
      </c>
      <c r="AC33" s="46">
        <f t="shared" si="0"/>
        <v>4.9681318681318682E-3</v>
      </c>
      <c r="AD33" s="46">
        <f t="shared" si="1"/>
        <v>2.9299999999999999E-3</v>
      </c>
      <c r="AE33" s="46">
        <f t="shared" si="2"/>
        <v>2.0381318681318684E-3</v>
      </c>
    </row>
    <row r="34" spans="16:31" x14ac:dyDescent="0.2">
      <c r="P34" s="23"/>
      <c r="Q34" s="37">
        <v>41642</v>
      </c>
      <c r="R34" s="27">
        <f>_xll.qlCalendarAdvance($Q$3,Q34,"3M",$R$3,TRUE)</f>
        <v>41732</v>
      </c>
      <c r="S34" s="38">
        <f>_xll.qlCalendarAdvance($Q$3,Q34,"6M",$R$3,TRUE)</f>
        <v>41823</v>
      </c>
      <c r="T34" s="23"/>
      <c r="U34" s="30">
        <f>_xll.qlDayCounterYearFraction($U$3,Q34,R34)</f>
        <v>0.25</v>
      </c>
      <c r="V34" s="30">
        <f>_xll.qlDayCounterYearFraction($U$3,Q34,S34)</f>
        <v>0.50277777777777777</v>
      </c>
      <c r="W34" s="30">
        <f>_xll.qlDayCounterYearFraction($U$3,R34,S34)</f>
        <v>0.25277777777777777</v>
      </c>
      <c r="X34" s="23"/>
      <c r="Y34" s="30">
        <v>0.28000000000000003</v>
      </c>
      <c r="Z34" s="30">
        <v>0.38100000000000001</v>
      </c>
      <c r="AA34" s="30">
        <v>0.27300000000000002</v>
      </c>
      <c r="AC34" s="46">
        <f t="shared" si="0"/>
        <v>4.8089010989010991E-3</v>
      </c>
      <c r="AD34" s="46">
        <f t="shared" si="1"/>
        <v>2.7300000000000002E-3</v>
      </c>
      <c r="AE34" s="46">
        <f t="shared" si="2"/>
        <v>2.0789010989010989E-3</v>
      </c>
    </row>
    <row r="35" spans="16:31" x14ac:dyDescent="0.2">
      <c r="P35" s="23"/>
      <c r="Q35" s="37">
        <v>41635</v>
      </c>
      <c r="R35" s="27">
        <f>_xll.qlCalendarAdvance($Q$3,Q35,"3M",$R$3,TRUE)</f>
        <v>41725</v>
      </c>
      <c r="S35" s="38">
        <f>_xll.qlCalendarAdvance($Q$3,Q35,"6M",$R$3,TRUE)</f>
        <v>41817</v>
      </c>
      <c r="T35" s="23"/>
      <c r="U35" s="30">
        <f>_xll.qlDayCounterYearFraction($U$3,Q35,R35)</f>
        <v>0.25</v>
      </c>
      <c r="V35" s="30">
        <f>_xll.qlDayCounterYearFraction($U$3,Q35,S35)</f>
        <v>0.50555555555555554</v>
      </c>
      <c r="W35" s="30">
        <f>_xll.qlDayCounterYearFraction($U$3,R35,S35)</f>
        <v>0.25555555555555554</v>
      </c>
      <c r="X35" s="23"/>
      <c r="Y35" s="30">
        <v>0.29299999999999998</v>
      </c>
      <c r="Z35" s="30">
        <v>0.39200000000000002</v>
      </c>
      <c r="AA35" s="30">
        <v>0.27650000000000002</v>
      </c>
      <c r="AC35" s="46">
        <f t="shared" si="0"/>
        <v>4.8884782608695663E-3</v>
      </c>
      <c r="AD35" s="46">
        <f t="shared" si="1"/>
        <v>2.7650000000000001E-3</v>
      </c>
      <c r="AE35" s="46">
        <f t="shared" si="2"/>
        <v>2.1234782608695662E-3</v>
      </c>
    </row>
    <row r="36" spans="16:31" x14ac:dyDescent="0.2">
      <c r="P36" s="23"/>
      <c r="Q36" s="37">
        <v>41628</v>
      </c>
      <c r="R36" s="27">
        <f>_xll.qlCalendarAdvance($Q$3,Q36,"3M",$R$3,TRUE)</f>
        <v>41718</v>
      </c>
      <c r="S36" s="38">
        <f>_xll.qlCalendarAdvance($Q$3,Q36,"6M",$R$3,TRUE)</f>
        <v>41810</v>
      </c>
      <c r="T36" s="23"/>
      <c r="U36" s="30">
        <f>_xll.qlDayCounterYearFraction($U$3,Q36,R36)</f>
        <v>0.25</v>
      </c>
      <c r="V36" s="30">
        <f>_xll.qlDayCounterYearFraction($U$3,Q36,S36)</f>
        <v>0.50555555555555554</v>
      </c>
      <c r="W36" s="30">
        <f>_xll.qlDayCounterYearFraction($U$3,R36,S36)</f>
        <v>0.25555555555555554</v>
      </c>
      <c r="X36" s="23"/>
      <c r="Y36" s="30">
        <v>0.29199999999999998</v>
      </c>
      <c r="Z36" s="30">
        <v>0.38800000000000001</v>
      </c>
      <c r="AA36" s="30">
        <v>0.28899999999999998</v>
      </c>
      <c r="AC36" s="46">
        <f t="shared" si="0"/>
        <v>4.8191304347826088E-3</v>
      </c>
      <c r="AD36" s="46">
        <f t="shared" si="1"/>
        <v>2.8899999999999998E-3</v>
      </c>
      <c r="AE36" s="46">
        <f t="shared" si="2"/>
        <v>1.929130434782609E-3</v>
      </c>
    </row>
    <row r="37" spans="16:31" x14ac:dyDescent="0.2">
      <c r="P37" s="23"/>
      <c r="Q37" s="37">
        <v>41621</v>
      </c>
      <c r="R37" s="27">
        <f>_xll.qlCalendarAdvance($Q$3,Q37,"3M",$R$3,TRUE)</f>
        <v>41711</v>
      </c>
      <c r="S37" s="38">
        <f>_xll.qlCalendarAdvance($Q$3,Q37,"6M",$R$3,TRUE)</f>
        <v>41803</v>
      </c>
      <c r="T37" s="23"/>
      <c r="U37" s="30">
        <f>_xll.qlDayCounterYearFraction($U$3,Q37,R37)</f>
        <v>0.25</v>
      </c>
      <c r="V37" s="30">
        <f>_xll.qlDayCounterYearFraction($U$3,Q37,S37)</f>
        <v>0.50555555555555554</v>
      </c>
      <c r="W37" s="30">
        <f>_xll.qlDayCounterYearFraction($U$3,R37,S37)</f>
        <v>0.25555555555555554</v>
      </c>
      <c r="X37" s="23"/>
      <c r="Y37" s="30">
        <v>0.28199999999999997</v>
      </c>
      <c r="Z37" s="30">
        <v>0.38</v>
      </c>
      <c r="AA37" s="30">
        <v>0.32800000000000001</v>
      </c>
      <c r="AC37" s="46">
        <f t="shared" si="0"/>
        <v>4.7586956521739133E-3</v>
      </c>
      <c r="AD37" s="46">
        <f t="shared" si="1"/>
        <v>3.2799999999999999E-3</v>
      </c>
      <c r="AE37" s="46">
        <f t="shared" si="2"/>
        <v>1.4786956521739133E-3</v>
      </c>
    </row>
    <row r="38" spans="16:31" x14ac:dyDescent="0.2">
      <c r="P38" s="23"/>
      <c r="Q38" s="37">
        <v>41614</v>
      </c>
      <c r="R38" s="27">
        <f>_xll.qlCalendarAdvance($Q$3,Q38,"3M",$R$3,TRUE)</f>
        <v>41704</v>
      </c>
      <c r="S38" s="38">
        <f>_xll.qlCalendarAdvance($Q$3,Q38,"6M",$R$3,TRUE)</f>
        <v>41796</v>
      </c>
      <c r="T38" s="23"/>
      <c r="U38" s="30">
        <f>_xll.qlDayCounterYearFraction($U$3,Q38,R38)</f>
        <v>0.25</v>
      </c>
      <c r="V38" s="30">
        <f>_xll.qlDayCounterYearFraction($U$3,Q38,S38)</f>
        <v>0.50555555555555554</v>
      </c>
      <c r="W38" s="30">
        <f>_xll.qlDayCounterYearFraction($U$3,R38,S38)</f>
        <v>0.25555555555555554</v>
      </c>
      <c r="X38" s="23"/>
      <c r="Y38" s="30">
        <v>0.248</v>
      </c>
      <c r="Z38" s="30">
        <v>0.34499999999999997</v>
      </c>
      <c r="AA38" s="30">
        <v>0.28149999999999997</v>
      </c>
      <c r="AC38" s="46">
        <f t="shared" si="0"/>
        <v>4.39891304347826E-3</v>
      </c>
      <c r="AD38" s="46">
        <f t="shared" si="1"/>
        <v>2.8149999999999998E-3</v>
      </c>
      <c r="AE38" s="46">
        <f t="shared" si="2"/>
        <v>1.5839130434782602E-3</v>
      </c>
    </row>
    <row r="39" spans="16:31" x14ac:dyDescent="0.2">
      <c r="P39" s="23"/>
      <c r="Q39" s="37">
        <v>41607</v>
      </c>
      <c r="R39" s="27">
        <f>_xll.qlCalendarAdvance($Q$3,Q39,"3M",$R$3,TRUE)</f>
        <v>41698</v>
      </c>
      <c r="S39" s="38">
        <f>_xll.qlCalendarAdvance($Q$3,Q39,"6M",$R$3,TRUE)</f>
        <v>41789</v>
      </c>
      <c r="T39" s="23"/>
      <c r="U39" s="30">
        <f>_xll.qlDayCounterYearFraction($U$3,Q39,R39)</f>
        <v>0.25277777777777777</v>
      </c>
      <c r="V39" s="30">
        <f>_xll.qlDayCounterYearFraction($U$3,Q39,S39)</f>
        <v>0.50555555555555554</v>
      </c>
      <c r="W39" s="30">
        <f>_xll.qlDayCounterYearFraction($U$3,R39,S39)</f>
        <v>0.25277777777777777</v>
      </c>
      <c r="X39" s="23"/>
      <c r="Y39" s="30">
        <v>0.23400000000000001</v>
      </c>
      <c r="Z39" s="30">
        <v>0.33</v>
      </c>
      <c r="AA39" s="30">
        <v>0.23699999999999999</v>
      </c>
      <c r="AC39" s="46">
        <f t="shared" si="0"/>
        <v>4.2599999999999999E-3</v>
      </c>
      <c r="AD39" s="46">
        <f t="shared" si="1"/>
        <v>2.3699999999999997E-3</v>
      </c>
      <c r="AE39" s="46">
        <f t="shared" si="2"/>
        <v>1.8900000000000002E-3</v>
      </c>
    </row>
    <row r="40" spans="16:31" x14ac:dyDescent="0.2">
      <c r="P40" s="23"/>
      <c r="Q40" s="37">
        <v>41600</v>
      </c>
      <c r="R40" s="27">
        <f>_xll.qlCalendarAdvance($Q$3,Q40,"3M",$R$3,TRUE)</f>
        <v>41694</v>
      </c>
      <c r="S40" s="38">
        <f>_xll.qlCalendarAdvance($Q$3,Q40,"6M",$R$3,TRUE)</f>
        <v>41781</v>
      </c>
      <c r="T40" s="23"/>
      <c r="U40" s="30">
        <f>_xll.qlDayCounterYearFraction($U$3,Q40,R40)</f>
        <v>0.26111111111111113</v>
      </c>
      <c r="V40" s="30">
        <f>_xll.qlDayCounterYearFraction($U$3,Q40,S40)</f>
        <v>0.50277777777777777</v>
      </c>
      <c r="W40" s="30">
        <f>_xll.qlDayCounterYearFraction($U$3,R40,S40)</f>
        <v>0.24166666666666667</v>
      </c>
      <c r="X40" s="23"/>
      <c r="Y40" s="30">
        <v>0.223</v>
      </c>
      <c r="Z40" s="30">
        <v>0.32100000000000001</v>
      </c>
      <c r="AA40" s="30">
        <v>0.24</v>
      </c>
      <c r="AC40" s="46">
        <f t="shared" si="0"/>
        <v>4.2688505747126432E-3</v>
      </c>
      <c r="AD40" s="46">
        <f t="shared" si="1"/>
        <v>2.3999999999999998E-3</v>
      </c>
      <c r="AE40" s="46">
        <f t="shared" si="2"/>
        <v>1.8688505747126434E-3</v>
      </c>
    </row>
    <row r="41" spans="16:31" x14ac:dyDescent="0.2">
      <c r="P41" s="23"/>
      <c r="Q41" s="37">
        <v>41593</v>
      </c>
      <c r="R41" s="27">
        <f>_xll.qlCalendarAdvance($Q$3,Q41,"3M",$R$3,TRUE)</f>
        <v>41687</v>
      </c>
      <c r="S41" s="38">
        <f>_xll.qlCalendarAdvance($Q$3,Q41,"6M",$R$3,TRUE)</f>
        <v>41774</v>
      </c>
      <c r="T41" s="23"/>
      <c r="U41" s="30">
        <f>_xll.qlDayCounterYearFraction($U$3,Q41,R41)</f>
        <v>0.26111111111111113</v>
      </c>
      <c r="V41" s="30">
        <f>_xll.qlDayCounterYearFraction($U$3,Q41,S41)</f>
        <v>0.50277777777777777</v>
      </c>
      <c r="W41" s="30">
        <f>_xll.qlDayCounterYearFraction($U$3,R41,S41)</f>
        <v>0.24166666666666667</v>
      </c>
      <c r="X41" s="23"/>
      <c r="Y41" s="30">
        <v>0.218</v>
      </c>
      <c r="Z41" s="30">
        <v>0.318</v>
      </c>
      <c r="AA41" s="30">
        <v>0.222</v>
      </c>
      <c r="AC41" s="46">
        <f t="shared" si="0"/>
        <v>4.2604597701149417E-3</v>
      </c>
      <c r="AD41" s="46">
        <f t="shared" si="1"/>
        <v>2.2200000000000002E-3</v>
      </c>
      <c r="AE41" s="46">
        <f t="shared" si="2"/>
        <v>2.0404597701149415E-3</v>
      </c>
    </row>
    <row r="42" spans="16:31" x14ac:dyDescent="0.2">
      <c r="P42" s="23"/>
      <c r="Q42" s="37">
        <v>41586</v>
      </c>
      <c r="R42" s="27">
        <f>_xll.qlCalendarAdvance($Q$3,Q42,"3M",$R$3,TRUE)</f>
        <v>41680</v>
      </c>
      <c r="S42" s="38">
        <f>_xll.qlCalendarAdvance($Q$3,Q42,"6M",$R$3,TRUE)</f>
        <v>41767</v>
      </c>
      <c r="T42" s="23"/>
      <c r="U42" s="30">
        <f>_xll.qlDayCounterYearFraction($U$3,Q42,R42)</f>
        <v>0.26111111111111113</v>
      </c>
      <c r="V42" s="30">
        <f>_xll.qlDayCounterYearFraction($U$3,Q42,S42)</f>
        <v>0.50277777777777777</v>
      </c>
      <c r="W42" s="30">
        <f>_xll.qlDayCounterYearFraction($U$3,R42,S42)</f>
        <v>0.24166666666666667</v>
      </c>
      <c r="X42" s="23"/>
      <c r="Y42" s="30">
        <v>0.217</v>
      </c>
      <c r="Z42" s="30">
        <v>0.32400000000000001</v>
      </c>
      <c r="AA42" s="30">
        <v>0.215</v>
      </c>
      <c r="AC42" s="46">
        <f t="shared" si="0"/>
        <v>4.3960919540229878E-3</v>
      </c>
      <c r="AD42" s="46">
        <f t="shared" si="1"/>
        <v>2.15E-3</v>
      </c>
      <c r="AE42" s="46">
        <f t="shared" si="2"/>
        <v>2.2460919540229878E-3</v>
      </c>
    </row>
    <row r="43" spans="16:31" x14ac:dyDescent="0.2">
      <c r="P43" s="23"/>
      <c r="Q43" s="37">
        <v>41579</v>
      </c>
      <c r="R43" s="27">
        <f>_xll.qlCalendarAdvance($Q$3,Q43,"3M",$R$3,TRUE)</f>
        <v>41673</v>
      </c>
      <c r="S43" s="38">
        <f>_xll.qlCalendarAdvance($Q$3,Q43,"6M",$R$3,TRUE)</f>
        <v>41761</v>
      </c>
      <c r="T43" s="23"/>
      <c r="U43" s="30">
        <f>_xll.qlDayCounterYearFraction($U$3,Q43,R43)</f>
        <v>0.26111111111111113</v>
      </c>
      <c r="V43" s="30">
        <f>_xll.qlDayCounterYearFraction($U$3,Q43,S43)</f>
        <v>0.50555555555555554</v>
      </c>
      <c r="W43" s="30">
        <f>_xll.qlDayCounterYearFraction($U$3,R43,S43)</f>
        <v>0.24444444444444444</v>
      </c>
      <c r="X43" s="23"/>
      <c r="Y43" s="30">
        <v>0.22600000000000001</v>
      </c>
      <c r="Z43" s="30">
        <v>0.34100000000000003</v>
      </c>
      <c r="AA43" s="30">
        <v>0.24</v>
      </c>
      <c r="AC43" s="46">
        <f t="shared" si="0"/>
        <v>4.6384090909090915E-3</v>
      </c>
      <c r="AD43" s="46">
        <f t="shared" si="1"/>
        <v>2.3999999999999998E-3</v>
      </c>
      <c r="AE43" s="46">
        <f t="shared" si="2"/>
        <v>2.2384090909090917E-3</v>
      </c>
    </row>
    <row r="44" spans="16:31" x14ac:dyDescent="0.2">
      <c r="P44" s="23"/>
      <c r="Q44" s="37">
        <v>41572</v>
      </c>
      <c r="R44" s="27">
        <f>_xll.qlCalendarAdvance($Q$3,Q44,"3M",$R$3,TRUE)</f>
        <v>41666</v>
      </c>
      <c r="S44" s="38">
        <f>_xll.qlCalendarAdvance($Q$3,Q44,"6M",$R$3,TRUE)</f>
        <v>41754</v>
      </c>
      <c r="T44" s="23"/>
      <c r="U44" s="30">
        <f>_xll.qlDayCounterYearFraction($U$3,Q44,R44)</f>
        <v>0.26111111111111113</v>
      </c>
      <c r="V44" s="30">
        <f>_xll.qlDayCounterYearFraction($U$3,Q44,S44)</f>
        <v>0.50555555555555554</v>
      </c>
      <c r="W44" s="30">
        <f>_xll.qlDayCounterYearFraction($U$3,R44,S44)</f>
        <v>0.24444444444444444</v>
      </c>
      <c r="X44" s="23"/>
      <c r="Y44" s="30">
        <v>0.22800000000000001</v>
      </c>
      <c r="Z44" s="30">
        <v>0.34499999999999997</v>
      </c>
      <c r="AA44" s="30">
        <v>0.30499999999999999</v>
      </c>
      <c r="AC44" s="46">
        <f t="shared" si="0"/>
        <v>4.699772727272726E-3</v>
      </c>
      <c r="AD44" s="46">
        <f t="shared" si="1"/>
        <v>3.0499999999999998E-3</v>
      </c>
      <c r="AE44" s="46">
        <f t="shared" si="2"/>
        <v>1.6497727272727263E-3</v>
      </c>
    </row>
    <row r="45" spans="16:31" x14ac:dyDescent="0.2">
      <c r="P45" s="23"/>
      <c r="Q45" s="37">
        <v>41565</v>
      </c>
      <c r="R45" s="27">
        <f>_xll.qlCalendarAdvance($Q$3,Q45,"3M",$R$3,TRUE)</f>
        <v>41659</v>
      </c>
      <c r="S45" s="38">
        <f>_xll.qlCalendarAdvance($Q$3,Q45,"6M",$R$3,TRUE)</f>
        <v>41751</v>
      </c>
      <c r="T45" s="23"/>
      <c r="U45" s="30">
        <f>_xll.qlDayCounterYearFraction($U$3,Q45,R45)</f>
        <v>0.26111111111111113</v>
      </c>
      <c r="V45" s="30">
        <f>_xll.qlDayCounterYearFraction($U$3,Q45,S45)</f>
        <v>0.51666666666666672</v>
      </c>
      <c r="W45" s="30">
        <f>_xll.qlDayCounterYearFraction($U$3,R45,S45)</f>
        <v>0.25555555555555554</v>
      </c>
      <c r="X45" s="23"/>
      <c r="Y45" s="30">
        <v>0.224</v>
      </c>
      <c r="Z45" s="30">
        <v>0.33900000000000002</v>
      </c>
      <c r="AA45" s="30">
        <v>0.28399999999999997</v>
      </c>
      <c r="AC45" s="46">
        <f t="shared" si="0"/>
        <v>4.5650000000000013E-3</v>
      </c>
      <c r="AD45" s="46">
        <f t="shared" si="1"/>
        <v>2.8399999999999996E-3</v>
      </c>
      <c r="AE45" s="46">
        <f t="shared" si="2"/>
        <v>1.7250000000000017E-3</v>
      </c>
    </row>
    <row r="46" spans="16:31" x14ac:dyDescent="0.2">
      <c r="P46" s="23"/>
      <c r="Q46" s="37">
        <v>41558</v>
      </c>
      <c r="R46" s="27">
        <f>_xll.qlCalendarAdvance($Q$3,Q46,"3M",$R$3,TRUE)</f>
        <v>41652</v>
      </c>
      <c r="S46" s="38">
        <f>_xll.qlCalendarAdvance($Q$3,Q46,"6M",$R$3,TRUE)</f>
        <v>41740</v>
      </c>
      <c r="T46" s="23"/>
      <c r="U46" s="30">
        <f>_xll.qlDayCounterYearFraction($U$3,Q46,R46)</f>
        <v>0.26111111111111113</v>
      </c>
      <c r="V46" s="30">
        <f>_xll.qlDayCounterYearFraction($U$3,Q46,S46)</f>
        <v>0.50555555555555554</v>
      </c>
      <c r="W46" s="30">
        <f>_xll.qlDayCounterYearFraction($U$3,R46,S46)</f>
        <v>0.24444444444444444</v>
      </c>
      <c r="X46" s="23"/>
      <c r="Y46" s="30">
        <v>0.22700000000000001</v>
      </c>
      <c r="Z46" s="30">
        <v>0.34</v>
      </c>
      <c r="AA46" s="30">
        <v>0.29499999999999998</v>
      </c>
      <c r="AC46" s="46">
        <f t="shared" si="0"/>
        <v>4.6070454545454548E-3</v>
      </c>
      <c r="AD46" s="46">
        <f t="shared" si="1"/>
        <v>2.9499999999999999E-3</v>
      </c>
      <c r="AE46" s="46">
        <f t="shared" si="2"/>
        <v>1.6570454545454549E-3</v>
      </c>
    </row>
    <row r="47" spans="16:31" x14ac:dyDescent="0.2">
      <c r="P47" s="23"/>
      <c r="Q47" s="37">
        <v>41551</v>
      </c>
      <c r="R47" s="27">
        <f>_xll.qlCalendarAdvance($Q$3,Q47,"3M",$R$3,TRUE)</f>
        <v>41645</v>
      </c>
      <c r="S47" s="38">
        <f>_xll.qlCalendarAdvance($Q$3,Q47,"6M",$R$3,TRUE)</f>
        <v>41733</v>
      </c>
      <c r="T47" s="23"/>
      <c r="U47" s="30">
        <f>_xll.qlDayCounterYearFraction($U$3,Q47,R47)</f>
        <v>0.26111111111111113</v>
      </c>
      <c r="V47" s="30">
        <f>_xll.qlDayCounterYearFraction($U$3,Q47,S47)</f>
        <v>0.50555555555555554</v>
      </c>
      <c r="W47" s="30">
        <f>_xll.qlDayCounterYearFraction($U$3,R47,S47)</f>
        <v>0.24444444444444444</v>
      </c>
      <c r="X47" s="23"/>
      <c r="Y47" s="30">
        <v>0.22500000000000001</v>
      </c>
      <c r="Z47" s="30">
        <v>0.33800000000000002</v>
      </c>
      <c r="AA47" s="30">
        <v>0.27600000000000002</v>
      </c>
      <c r="AC47" s="46">
        <f t="shared" si="0"/>
        <v>4.5870454545454556E-3</v>
      </c>
      <c r="AD47" s="46">
        <f t="shared" si="1"/>
        <v>2.7600000000000003E-3</v>
      </c>
      <c r="AE47" s="46">
        <f t="shared" si="2"/>
        <v>1.8270454545454553E-3</v>
      </c>
    </row>
    <row r="48" spans="16:31" x14ac:dyDescent="0.2">
      <c r="P48" s="23"/>
      <c r="Q48" s="37">
        <v>41544</v>
      </c>
      <c r="R48" s="27">
        <f>_xll.qlCalendarAdvance($Q$3,Q48,"3M",$R$3,TRUE)</f>
        <v>41635</v>
      </c>
      <c r="S48" s="38">
        <f>_xll.qlCalendarAdvance($Q$3,Q48,"6M",$R$3,TRUE)</f>
        <v>41725</v>
      </c>
      <c r="T48" s="23"/>
      <c r="U48" s="30">
        <f>_xll.qlDayCounterYearFraction($U$3,Q48,R48)</f>
        <v>0.25277777777777777</v>
      </c>
      <c r="V48" s="30">
        <f>_xll.qlDayCounterYearFraction($U$3,Q48,S48)</f>
        <v>0.50277777777777777</v>
      </c>
      <c r="W48" s="30">
        <f>_xll.qlDayCounterYearFraction($U$3,R48,S48)</f>
        <v>0.25</v>
      </c>
      <c r="X48" s="23"/>
      <c r="Y48" s="30">
        <v>0.224</v>
      </c>
      <c r="Z48" s="30">
        <v>0.33800000000000002</v>
      </c>
      <c r="AA48" s="30">
        <v>0.27600000000000002</v>
      </c>
      <c r="AC48" s="46">
        <f t="shared" si="0"/>
        <v>4.5326666666666675E-3</v>
      </c>
      <c r="AD48" s="46">
        <f t="shared" si="1"/>
        <v>2.7600000000000003E-3</v>
      </c>
      <c r="AE48" s="46">
        <f t="shared" si="2"/>
        <v>1.7726666666666672E-3</v>
      </c>
    </row>
    <row r="49" spans="16:31" x14ac:dyDescent="0.2">
      <c r="P49" s="23"/>
      <c r="Q49" s="37">
        <v>41537</v>
      </c>
      <c r="R49" s="27">
        <f>_xll.qlCalendarAdvance($Q$3,Q49,"3M",$R$3,TRUE)</f>
        <v>41628</v>
      </c>
      <c r="S49" s="38">
        <f>_xll.qlCalendarAdvance($Q$3,Q49,"6M",$R$3,TRUE)</f>
        <v>41718</v>
      </c>
      <c r="T49" s="23"/>
      <c r="U49" s="30">
        <f>_xll.qlDayCounterYearFraction($U$3,Q49,R49)</f>
        <v>0.25277777777777777</v>
      </c>
      <c r="V49" s="30">
        <f>_xll.qlDayCounterYearFraction($U$3,Q49,S49)</f>
        <v>0.50277777777777777</v>
      </c>
      <c r="W49" s="30">
        <f>_xll.qlDayCounterYearFraction($U$3,R49,S49)</f>
        <v>0.25</v>
      </c>
      <c r="X49" s="23"/>
      <c r="Y49" s="30">
        <v>0.221</v>
      </c>
      <c r="Z49" s="30">
        <v>0.33500000000000002</v>
      </c>
      <c r="AA49" s="30">
        <v>0.28399999999999997</v>
      </c>
      <c r="AC49" s="46">
        <f t="shared" si="0"/>
        <v>4.502666666666667E-3</v>
      </c>
      <c r="AD49" s="46">
        <f t="shared" si="1"/>
        <v>2.8399999999999996E-3</v>
      </c>
      <c r="AE49" s="46">
        <f t="shared" si="2"/>
        <v>1.6626666666666673E-3</v>
      </c>
    </row>
    <row r="50" spans="16:31" x14ac:dyDescent="0.2">
      <c r="P50" s="23"/>
      <c r="Q50" s="37">
        <v>41530</v>
      </c>
      <c r="R50" s="27">
        <f>_xll.qlCalendarAdvance($Q$3,Q50,"3M",$R$3,TRUE)</f>
        <v>41621</v>
      </c>
      <c r="S50" s="38">
        <f>_xll.qlCalendarAdvance($Q$3,Q50,"6M",$R$3,TRUE)</f>
        <v>41711</v>
      </c>
      <c r="T50" s="23"/>
      <c r="U50" s="30">
        <f>_xll.qlDayCounterYearFraction($U$3,Q50,R50)</f>
        <v>0.25277777777777777</v>
      </c>
      <c r="V50" s="30">
        <f>_xll.qlDayCounterYearFraction($U$3,Q50,S50)</f>
        <v>0.50277777777777777</v>
      </c>
      <c r="W50" s="30">
        <f>_xll.qlDayCounterYearFraction($U$3,R50,S50)</f>
        <v>0.25</v>
      </c>
      <c r="X50" s="23"/>
      <c r="Y50" s="30">
        <v>0.223</v>
      </c>
      <c r="Z50" s="30">
        <v>0.34200000000000003</v>
      </c>
      <c r="AA50" s="30">
        <v>0.26600000000000001</v>
      </c>
      <c r="AC50" s="46">
        <f t="shared" si="0"/>
        <v>4.623222222222223E-3</v>
      </c>
      <c r="AD50" s="46">
        <f t="shared" si="1"/>
        <v>2.66E-3</v>
      </c>
      <c r="AE50" s="46">
        <f t="shared" si="2"/>
        <v>1.963222222222223E-3</v>
      </c>
    </row>
    <row r="51" spans="16:31" x14ac:dyDescent="0.2">
      <c r="P51" s="23"/>
      <c r="Q51" s="37">
        <v>41523</v>
      </c>
      <c r="R51" s="27">
        <f>_xll.qlCalendarAdvance($Q$3,Q51,"3M",$R$3,TRUE)</f>
        <v>41614</v>
      </c>
      <c r="S51" s="38">
        <f>_xll.qlCalendarAdvance($Q$3,Q51,"6M",$R$3,TRUE)</f>
        <v>41704</v>
      </c>
      <c r="T51" s="23"/>
      <c r="U51" s="30">
        <f>_xll.qlDayCounterYearFraction($U$3,Q51,R51)</f>
        <v>0.25277777777777777</v>
      </c>
      <c r="V51" s="30">
        <f>_xll.qlDayCounterYearFraction($U$3,Q51,S51)</f>
        <v>0.50277777777777777</v>
      </c>
      <c r="W51" s="30">
        <f>_xll.qlDayCounterYearFraction($U$3,R51,S51)</f>
        <v>0.25</v>
      </c>
      <c r="X51" s="23"/>
      <c r="Y51" s="30">
        <v>0.22500000000000001</v>
      </c>
      <c r="Z51" s="30">
        <v>0.34399999999999997</v>
      </c>
      <c r="AA51" s="30">
        <v>0.27400000000000002</v>
      </c>
      <c r="AC51" s="46">
        <f t="shared" si="0"/>
        <v>4.6432222222222205E-3</v>
      </c>
      <c r="AD51" s="46">
        <f t="shared" si="1"/>
        <v>2.7400000000000002E-3</v>
      </c>
      <c r="AE51" s="46">
        <f t="shared" si="2"/>
        <v>1.9032222222222202E-3</v>
      </c>
    </row>
    <row r="52" spans="16:31" x14ac:dyDescent="0.2">
      <c r="P52" s="23"/>
      <c r="Q52" s="37">
        <v>41516</v>
      </c>
      <c r="R52" s="27">
        <f>_xll.qlCalendarAdvance($Q$3,Q52,"3M",$R$3,TRUE)</f>
        <v>41607</v>
      </c>
      <c r="S52" s="38">
        <f>_xll.qlCalendarAdvance($Q$3,Q52,"6M",$R$3,TRUE)</f>
        <v>41698</v>
      </c>
      <c r="T52" s="23"/>
      <c r="U52" s="30">
        <f>_xll.qlDayCounterYearFraction($U$3,Q52,R52)</f>
        <v>0.25277777777777777</v>
      </c>
      <c r="V52" s="30">
        <f>_xll.qlDayCounterYearFraction($U$3,Q52,S52)</f>
        <v>0.50555555555555554</v>
      </c>
      <c r="W52" s="30">
        <f>_xll.qlDayCounterYearFraction($U$3,R52,S52)</f>
        <v>0.25277777777777777</v>
      </c>
      <c r="X52" s="23"/>
      <c r="Y52" s="30">
        <v>0.224</v>
      </c>
      <c r="Z52" s="30">
        <v>0.34300000000000003</v>
      </c>
      <c r="AA52" s="30">
        <v>0.28100000000000003</v>
      </c>
      <c r="AC52" s="46">
        <f t="shared" si="0"/>
        <v>4.6200000000000008E-3</v>
      </c>
      <c r="AD52" s="46">
        <f t="shared" si="1"/>
        <v>2.8100000000000004E-3</v>
      </c>
      <c r="AE52" s="46">
        <f t="shared" si="2"/>
        <v>1.8100000000000004E-3</v>
      </c>
    </row>
    <row r="53" spans="16:31" x14ac:dyDescent="0.2">
      <c r="P53" s="23"/>
      <c r="Q53" s="37">
        <v>41509</v>
      </c>
      <c r="R53" s="27">
        <f>_xll.qlCalendarAdvance($Q$3,Q53,"3M",$R$3,TRUE)</f>
        <v>41603</v>
      </c>
      <c r="S53" s="38">
        <f>_xll.qlCalendarAdvance($Q$3,Q53,"6M",$R$3,TRUE)</f>
        <v>41694</v>
      </c>
      <c r="T53" s="23"/>
      <c r="U53" s="30">
        <f>_xll.qlDayCounterYearFraction($U$3,Q53,R53)</f>
        <v>0.26111111111111113</v>
      </c>
      <c r="V53" s="30">
        <f>_xll.qlDayCounterYearFraction($U$3,Q53,S53)</f>
        <v>0.51388888888888884</v>
      </c>
      <c r="W53" s="30">
        <f>_xll.qlDayCounterYearFraction($U$3,R53,S53)</f>
        <v>0.25277777777777777</v>
      </c>
      <c r="X53" s="23"/>
      <c r="Y53" s="30">
        <v>0.22500000000000001</v>
      </c>
      <c r="Z53" s="30">
        <v>0.34399999999999997</v>
      </c>
      <c r="AA53" s="30">
        <v>0.3</v>
      </c>
      <c r="AC53" s="46">
        <f t="shared" si="0"/>
        <v>4.6692307692307693E-3</v>
      </c>
      <c r="AD53" s="46">
        <f t="shared" si="1"/>
        <v>3.0000000000000001E-3</v>
      </c>
      <c r="AE53" s="46">
        <f t="shared" si="2"/>
        <v>1.6692307692307692E-3</v>
      </c>
    </row>
    <row r="54" spans="16:31" x14ac:dyDescent="0.2">
      <c r="P54" s="23"/>
      <c r="Q54" s="37">
        <v>41502</v>
      </c>
      <c r="R54" s="27">
        <f>_xll.qlCalendarAdvance($Q$3,Q54,"3M",$R$3,TRUE)</f>
        <v>41596</v>
      </c>
      <c r="S54" s="38">
        <f>_xll.qlCalendarAdvance($Q$3,Q54,"6M",$R$3,TRUE)</f>
        <v>41687</v>
      </c>
      <c r="T54" s="23"/>
      <c r="U54" s="30">
        <f>_xll.qlDayCounterYearFraction($U$3,Q54,R54)</f>
        <v>0.26111111111111113</v>
      </c>
      <c r="V54" s="30">
        <f>_xll.qlDayCounterYearFraction($U$3,Q54,S54)</f>
        <v>0.51388888888888884</v>
      </c>
      <c r="W54" s="30">
        <f>_xll.qlDayCounterYearFraction($U$3,R54,S54)</f>
        <v>0.25277777777777777</v>
      </c>
      <c r="X54" s="23"/>
      <c r="Y54" s="30">
        <v>0.22600000000000001</v>
      </c>
      <c r="Z54" s="30">
        <v>0.34200000000000003</v>
      </c>
      <c r="AA54" s="30">
        <v>0.29399999999999998</v>
      </c>
      <c r="AC54" s="46">
        <f t="shared" si="0"/>
        <v>4.6182417582417571E-3</v>
      </c>
      <c r="AD54" s="46">
        <f t="shared" si="1"/>
        <v>2.9399999999999999E-3</v>
      </c>
      <c r="AE54" s="46">
        <f t="shared" si="2"/>
        <v>1.6782417582417572E-3</v>
      </c>
    </row>
    <row r="55" spans="16:31" x14ac:dyDescent="0.2">
      <c r="P55" s="23"/>
      <c r="Q55" s="37">
        <v>41495</v>
      </c>
      <c r="R55" s="27">
        <f>_xll.qlCalendarAdvance($Q$3,Q55,"3M",$R$3,TRUE)</f>
        <v>41589</v>
      </c>
      <c r="S55" s="38">
        <f>_xll.qlCalendarAdvance($Q$3,Q55,"6M",$R$3,TRUE)</f>
        <v>41680</v>
      </c>
      <c r="T55" s="23"/>
      <c r="U55" s="30">
        <f>_xll.qlDayCounterYearFraction($U$3,Q55,R55)</f>
        <v>0.26111111111111113</v>
      </c>
      <c r="V55" s="30">
        <f>_xll.qlDayCounterYearFraction($U$3,Q55,S55)</f>
        <v>0.51388888888888884</v>
      </c>
      <c r="W55" s="30">
        <f>_xll.qlDayCounterYearFraction($U$3,R55,S55)</f>
        <v>0.25277777777777777</v>
      </c>
      <c r="X55" s="23"/>
      <c r="Y55" s="30">
        <v>0.22700000000000001</v>
      </c>
      <c r="Z55" s="30">
        <v>0.34100000000000003</v>
      </c>
      <c r="AA55" s="30">
        <v>0.27600000000000002</v>
      </c>
      <c r="AC55" s="46">
        <f t="shared" si="0"/>
        <v>4.5875824175824181E-3</v>
      </c>
      <c r="AD55" s="46">
        <f t="shared" si="1"/>
        <v>2.7600000000000003E-3</v>
      </c>
      <c r="AE55" s="46">
        <f t="shared" si="2"/>
        <v>1.8275824175824178E-3</v>
      </c>
    </row>
    <row r="56" spans="16:31" x14ac:dyDescent="0.2">
      <c r="P56" s="23"/>
      <c r="Q56" s="37">
        <v>41488</v>
      </c>
      <c r="R56" s="27">
        <f>_xll.qlCalendarAdvance($Q$3,Q56,"3M",$R$3,TRUE)</f>
        <v>41582</v>
      </c>
      <c r="S56" s="38">
        <f>_xll.qlCalendarAdvance($Q$3,Q56,"6M",$R$3,TRUE)</f>
        <v>41673</v>
      </c>
      <c r="T56" s="23"/>
      <c r="U56" s="30">
        <f>_xll.qlDayCounterYearFraction($U$3,Q56,R56)</f>
        <v>0.26111111111111113</v>
      </c>
      <c r="V56" s="30">
        <f>_xll.qlDayCounterYearFraction($U$3,Q56,S56)</f>
        <v>0.51388888888888884</v>
      </c>
      <c r="W56" s="30">
        <f>_xll.qlDayCounterYearFraction($U$3,R56,S56)</f>
        <v>0.25277777777777777</v>
      </c>
      <c r="X56" s="23"/>
      <c r="Y56" s="30">
        <v>0.22800000000000001</v>
      </c>
      <c r="Z56" s="30">
        <v>0.34100000000000003</v>
      </c>
      <c r="AA56" s="30">
        <v>0.26700000000000002</v>
      </c>
      <c r="AC56" s="46">
        <f t="shared" si="0"/>
        <v>4.5772527472527471E-3</v>
      </c>
      <c r="AD56" s="46">
        <f t="shared" si="1"/>
        <v>2.6700000000000001E-3</v>
      </c>
      <c r="AE56" s="46">
        <f t="shared" si="2"/>
        <v>1.907252747252747E-3</v>
      </c>
    </row>
    <row r="57" spans="16:31" x14ac:dyDescent="0.2">
      <c r="P57" s="23"/>
      <c r="Q57" s="37">
        <v>41481</v>
      </c>
      <c r="R57" s="27">
        <f>_xll.qlCalendarAdvance($Q$3,Q57,"3M",$R$3,TRUE)</f>
        <v>41575</v>
      </c>
      <c r="S57" s="38">
        <f>_xll.qlCalendarAdvance($Q$3,Q57,"6M",$R$3,TRUE)</f>
        <v>41666</v>
      </c>
      <c r="T57" s="23"/>
      <c r="U57" s="30">
        <f>_xll.qlDayCounterYearFraction($U$3,Q57,R57)</f>
        <v>0.26111111111111113</v>
      </c>
      <c r="V57" s="30">
        <f>_xll.qlDayCounterYearFraction($U$3,Q57,S57)</f>
        <v>0.51388888888888884</v>
      </c>
      <c r="W57" s="30">
        <f>_xll.qlDayCounterYearFraction($U$3,R57,S57)</f>
        <v>0.25277777777777777</v>
      </c>
      <c r="X57" s="23"/>
      <c r="Y57" s="30">
        <v>0.22600000000000001</v>
      </c>
      <c r="Z57" s="30">
        <v>0.34300000000000003</v>
      </c>
      <c r="AA57" s="30">
        <v>0.27200000000000002</v>
      </c>
      <c r="AC57" s="46">
        <f t="shared" si="0"/>
        <v>4.6385714285714277E-3</v>
      </c>
      <c r="AD57" s="46">
        <f t="shared" si="1"/>
        <v>2.7200000000000002E-3</v>
      </c>
      <c r="AE57" s="46">
        <f t="shared" si="2"/>
        <v>1.9185714285714275E-3</v>
      </c>
    </row>
    <row r="58" spans="16:31" x14ac:dyDescent="0.2">
      <c r="P58" s="23"/>
      <c r="Q58" s="37">
        <v>41474</v>
      </c>
      <c r="R58" s="27">
        <f>_xll.qlCalendarAdvance($Q$3,Q58,"3M",$R$3,TRUE)</f>
        <v>41568</v>
      </c>
      <c r="S58" s="38">
        <f>_xll.qlCalendarAdvance($Q$3,Q58,"6M",$R$3,TRUE)</f>
        <v>41659</v>
      </c>
      <c r="T58" s="23"/>
      <c r="U58" s="30">
        <f>_xll.qlDayCounterYearFraction($U$3,Q58,R58)</f>
        <v>0.26111111111111113</v>
      </c>
      <c r="V58" s="30">
        <f>_xll.qlDayCounterYearFraction($U$3,Q58,S58)</f>
        <v>0.51388888888888884</v>
      </c>
      <c r="W58" s="30">
        <f>_xll.qlDayCounterYearFraction($U$3,R58,S58)</f>
        <v>0.25277777777777777</v>
      </c>
      <c r="X58" s="23"/>
      <c r="Y58" s="30">
        <v>0.22</v>
      </c>
      <c r="Z58" s="30">
        <v>0.33</v>
      </c>
      <c r="AA58" s="30">
        <v>0.27600000000000002</v>
      </c>
      <c r="AC58" s="46">
        <f t="shared" si="0"/>
        <v>4.4362637362637368E-3</v>
      </c>
      <c r="AD58" s="46">
        <f t="shared" si="1"/>
        <v>2.7600000000000003E-3</v>
      </c>
      <c r="AE58" s="46">
        <f t="shared" si="2"/>
        <v>1.6762637362637365E-3</v>
      </c>
    </row>
    <row r="59" spans="16:31" x14ac:dyDescent="0.2">
      <c r="P59" s="23"/>
      <c r="Q59" s="37">
        <v>41467</v>
      </c>
      <c r="R59" s="27">
        <f>_xll.qlCalendarAdvance($Q$3,Q59,"3M",$R$3,TRUE)</f>
        <v>41561</v>
      </c>
      <c r="S59" s="38">
        <f>_xll.qlCalendarAdvance($Q$3,Q59,"6M",$R$3,TRUE)</f>
        <v>41652</v>
      </c>
      <c r="T59" s="23"/>
      <c r="U59" s="30">
        <f>_xll.qlDayCounterYearFraction($U$3,Q59,R59)</f>
        <v>0.26111111111111113</v>
      </c>
      <c r="V59" s="30">
        <f>_xll.qlDayCounterYearFraction($U$3,Q59,S59)</f>
        <v>0.51388888888888884</v>
      </c>
      <c r="W59" s="30">
        <f>_xll.qlDayCounterYearFraction($U$3,R59,S59)</f>
        <v>0.25277777777777777</v>
      </c>
      <c r="X59" s="23"/>
      <c r="Y59" s="30">
        <v>0.22</v>
      </c>
      <c r="Z59" s="30">
        <v>0.33100000000000002</v>
      </c>
      <c r="AA59" s="30">
        <v>0.27600000000000002</v>
      </c>
      <c r="AC59" s="46">
        <f t="shared" si="0"/>
        <v>4.4565934065934057E-3</v>
      </c>
      <c r="AD59" s="46">
        <f t="shared" si="1"/>
        <v>2.7600000000000003E-3</v>
      </c>
      <c r="AE59" s="46">
        <f t="shared" si="2"/>
        <v>1.6965934065934054E-3</v>
      </c>
    </row>
    <row r="60" spans="16:31" x14ac:dyDescent="0.2">
      <c r="P60" s="23"/>
      <c r="Q60" s="37">
        <v>41460</v>
      </c>
      <c r="R60" s="27">
        <f>_xll.qlCalendarAdvance($Q$3,Q60,"3M",$R$3,TRUE)</f>
        <v>41554</v>
      </c>
      <c r="S60" s="38">
        <f>_xll.qlCalendarAdvance($Q$3,Q60,"6M",$R$3,TRUE)</f>
        <v>41645</v>
      </c>
      <c r="T60" s="23"/>
      <c r="U60" s="30">
        <f>_xll.qlDayCounterYearFraction($U$3,Q60,R60)</f>
        <v>0.26111111111111113</v>
      </c>
      <c r="V60" s="30">
        <f>_xll.qlDayCounterYearFraction($U$3,Q60,S60)</f>
        <v>0.51388888888888884</v>
      </c>
      <c r="W60" s="30">
        <f>_xll.qlDayCounterYearFraction($U$3,R60,S60)</f>
        <v>0.25277777777777777</v>
      </c>
      <c r="X60" s="23"/>
      <c r="Y60" s="30">
        <v>0.217</v>
      </c>
      <c r="Z60" s="30">
        <v>0.33</v>
      </c>
      <c r="AA60" s="30">
        <v>0.23400000000000001</v>
      </c>
      <c r="AC60" s="46">
        <f t="shared" si="0"/>
        <v>4.4672527472527481E-3</v>
      </c>
      <c r="AD60" s="46">
        <f t="shared" si="1"/>
        <v>2.3400000000000001E-3</v>
      </c>
      <c r="AE60" s="46">
        <f t="shared" si="2"/>
        <v>2.127252747252748E-3</v>
      </c>
    </row>
    <row r="61" spans="16:31" x14ac:dyDescent="0.2">
      <c r="P61" s="23"/>
      <c r="Q61" s="37">
        <v>41453</v>
      </c>
      <c r="R61" s="27">
        <f>_xll.qlCalendarAdvance($Q$3,Q61,"3M",$R$3,TRUE)</f>
        <v>41547</v>
      </c>
      <c r="S61" s="38">
        <f>_xll.qlCalendarAdvance($Q$3,Q61,"6M",$R$3,TRUE)</f>
        <v>41639</v>
      </c>
      <c r="T61" s="23"/>
      <c r="U61" s="30">
        <f>_xll.qlDayCounterYearFraction($U$3,Q61,R61)</f>
        <v>0.26111111111111113</v>
      </c>
      <c r="V61" s="30">
        <f>_xll.qlDayCounterYearFraction($U$3,Q61,S61)</f>
        <v>0.51666666666666672</v>
      </c>
      <c r="W61" s="30">
        <f>_xll.qlDayCounterYearFraction($U$3,R61,S61)</f>
        <v>0.25555555555555554</v>
      </c>
      <c r="X61" s="23"/>
      <c r="Y61" s="30">
        <v>0.218</v>
      </c>
      <c r="Z61" s="30">
        <v>0.33500000000000002</v>
      </c>
      <c r="AA61" s="30">
        <v>0.28899999999999998</v>
      </c>
      <c r="AC61" s="46">
        <f t="shared" si="0"/>
        <v>4.5454347826086967E-3</v>
      </c>
      <c r="AD61" s="46">
        <f t="shared" si="1"/>
        <v>2.8899999999999998E-3</v>
      </c>
      <c r="AE61" s="46">
        <f t="shared" si="2"/>
        <v>1.6554347826086969E-3</v>
      </c>
    </row>
    <row r="62" spans="16:31" x14ac:dyDescent="0.2">
      <c r="P62" s="23"/>
      <c r="Q62" s="37">
        <v>41446</v>
      </c>
      <c r="R62" s="27">
        <f>_xll.qlCalendarAdvance($Q$3,Q62,"3M",$R$3,TRUE)</f>
        <v>41540</v>
      </c>
      <c r="S62" s="38">
        <f>_xll.qlCalendarAdvance($Q$3,Q62,"6M",$R$3,TRUE)</f>
        <v>41631</v>
      </c>
      <c r="T62" s="23"/>
      <c r="U62" s="30">
        <f>_xll.qlDayCounterYearFraction($U$3,Q62,R62)</f>
        <v>0.26111111111111113</v>
      </c>
      <c r="V62" s="30">
        <f>_xll.qlDayCounterYearFraction($U$3,Q62,S62)</f>
        <v>0.51388888888888884</v>
      </c>
      <c r="W62" s="30">
        <f>_xll.qlDayCounterYearFraction($U$3,R62,S62)</f>
        <v>0.25277777777777777</v>
      </c>
      <c r="X62" s="23"/>
      <c r="Y62" s="30">
        <v>0.216</v>
      </c>
      <c r="Z62" s="30">
        <v>0.33300000000000002</v>
      </c>
      <c r="AA62" s="30">
        <v>0.313</v>
      </c>
      <c r="AC62" s="46">
        <f t="shared" si="0"/>
        <v>4.5385714285714283E-3</v>
      </c>
      <c r="AD62" s="46">
        <f t="shared" si="1"/>
        <v>3.13E-3</v>
      </c>
      <c r="AE62" s="46">
        <f t="shared" si="2"/>
        <v>1.4085714285714283E-3</v>
      </c>
    </row>
    <row r="63" spans="16:31" x14ac:dyDescent="0.2">
      <c r="P63" s="23"/>
      <c r="Q63" s="37">
        <v>41439</v>
      </c>
      <c r="R63" s="27">
        <f>_xll.qlCalendarAdvance($Q$3,Q63,"3M",$R$3,TRUE)</f>
        <v>41533</v>
      </c>
      <c r="S63" s="38">
        <f>_xll.qlCalendarAdvance($Q$3,Q63,"6M",$R$3,TRUE)</f>
        <v>41624</v>
      </c>
      <c r="T63" s="23"/>
      <c r="U63" s="30">
        <f>_xll.qlDayCounterYearFraction($U$3,Q63,R63)</f>
        <v>0.26111111111111113</v>
      </c>
      <c r="V63" s="30">
        <f>_xll.qlDayCounterYearFraction($U$3,Q63,S63)</f>
        <v>0.51388888888888884</v>
      </c>
      <c r="W63" s="30">
        <f>_xll.qlDayCounterYearFraction($U$3,R63,S63)</f>
        <v>0.25277777777777777</v>
      </c>
      <c r="X63" s="23"/>
      <c r="Y63" s="30">
        <v>0.20899999999999999</v>
      </c>
      <c r="Z63" s="30">
        <v>0.31900000000000001</v>
      </c>
      <c r="AA63" s="30">
        <v>0.23499999999999999</v>
      </c>
      <c r="AC63" s="46">
        <f t="shared" si="0"/>
        <v>4.3262637362637361E-3</v>
      </c>
      <c r="AD63" s="46">
        <f t="shared" si="1"/>
        <v>2.3499999999999997E-3</v>
      </c>
      <c r="AE63" s="46">
        <f t="shared" si="2"/>
        <v>1.9762637362637364E-3</v>
      </c>
    </row>
    <row r="64" spans="16:31" x14ac:dyDescent="0.2">
      <c r="P64" s="23"/>
      <c r="Q64" s="37">
        <v>41432</v>
      </c>
      <c r="R64" s="27">
        <f>_xll.qlCalendarAdvance($Q$3,Q64,"3M",$R$3,TRUE)</f>
        <v>41526</v>
      </c>
      <c r="S64" s="38">
        <f>_xll.qlCalendarAdvance($Q$3,Q64,"6M",$R$3,TRUE)</f>
        <v>41617</v>
      </c>
      <c r="T64" s="23"/>
      <c r="U64" s="30">
        <f>_xll.qlDayCounterYearFraction($U$3,Q64,R64)</f>
        <v>0.26111111111111113</v>
      </c>
      <c r="V64" s="30">
        <f>_xll.qlDayCounterYearFraction($U$3,Q64,S64)</f>
        <v>0.51388888888888884</v>
      </c>
      <c r="W64" s="30">
        <f>_xll.qlDayCounterYearFraction($U$3,R64,S64)</f>
        <v>0.25277777777777777</v>
      </c>
      <c r="X64" s="23"/>
      <c r="Y64" s="30">
        <v>0.20300000000000001</v>
      </c>
      <c r="Z64" s="30">
        <v>0.308</v>
      </c>
      <c r="AA64" s="30">
        <v>0.248</v>
      </c>
      <c r="AC64" s="46">
        <f t="shared" si="0"/>
        <v>4.1646153846153847E-3</v>
      </c>
      <c r="AD64" s="46">
        <f t="shared" si="1"/>
        <v>2.48E-3</v>
      </c>
      <c r="AE64" s="46">
        <f t="shared" si="2"/>
        <v>1.6846153846153847E-3</v>
      </c>
    </row>
    <row r="65" spans="16:31" x14ac:dyDescent="0.2">
      <c r="P65" s="23"/>
      <c r="Q65" s="37">
        <v>41425</v>
      </c>
      <c r="R65" s="27">
        <f>_xll.qlCalendarAdvance($Q$3,Q65,"3M",$R$3,TRUE)</f>
        <v>41516</v>
      </c>
      <c r="S65" s="38">
        <f>_xll.qlCalendarAdvance($Q$3,Q65,"6M",$R$3,TRUE)</f>
        <v>41607</v>
      </c>
      <c r="T65" s="23"/>
      <c r="U65" s="30">
        <f>_xll.qlDayCounterYearFraction($U$3,Q65,R65)</f>
        <v>0.25277777777777777</v>
      </c>
      <c r="V65" s="30">
        <f>_xll.qlDayCounterYearFraction($U$3,Q65,S65)</f>
        <v>0.50555555555555554</v>
      </c>
      <c r="W65" s="30">
        <f>_xll.qlDayCounterYearFraction($U$3,R65,S65)</f>
        <v>0.25277777777777777</v>
      </c>
      <c r="X65" s="23"/>
      <c r="Y65" s="30">
        <v>0.2</v>
      </c>
      <c r="Z65" s="30">
        <v>0.29799999999999999</v>
      </c>
      <c r="AA65" s="30">
        <v>0.19900000000000001</v>
      </c>
      <c r="AC65" s="46">
        <f t="shared" si="0"/>
        <v>3.96E-3</v>
      </c>
      <c r="AD65" s="46">
        <f t="shared" si="1"/>
        <v>1.99E-3</v>
      </c>
      <c r="AE65" s="46">
        <f t="shared" si="2"/>
        <v>1.97E-3</v>
      </c>
    </row>
    <row r="66" spans="16:31" x14ac:dyDescent="0.2">
      <c r="P66" s="23"/>
      <c r="Q66" s="37">
        <v>41418</v>
      </c>
      <c r="R66" s="27">
        <f>_xll.qlCalendarAdvance($Q$3,Q66,"3M",$R$3,TRUE)</f>
        <v>41512</v>
      </c>
      <c r="S66" s="38">
        <f>_xll.qlCalendarAdvance($Q$3,Q66,"6M",$R$3,TRUE)</f>
        <v>41603</v>
      </c>
      <c r="T66" s="23"/>
      <c r="U66" s="30">
        <f>_xll.qlDayCounterYearFraction($U$3,Q66,R66)</f>
        <v>0.26111111111111113</v>
      </c>
      <c r="V66" s="30">
        <f>_xll.qlDayCounterYearFraction($U$3,Q66,S66)</f>
        <v>0.51388888888888884</v>
      </c>
      <c r="W66" s="30">
        <f>_xll.qlDayCounterYearFraction($U$3,R66,S66)</f>
        <v>0.25277777777777777</v>
      </c>
      <c r="X66" s="23"/>
      <c r="Y66" s="30">
        <v>0.2</v>
      </c>
      <c r="Z66" s="30">
        <v>0.29399999999999998</v>
      </c>
      <c r="AA66" s="30">
        <v>0.19</v>
      </c>
      <c r="AC66" s="46">
        <f t="shared" si="0"/>
        <v>3.9109890109890102E-3</v>
      </c>
      <c r="AD66" s="46">
        <f t="shared" si="1"/>
        <v>1.9E-3</v>
      </c>
      <c r="AE66" s="46">
        <f t="shared" si="2"/>
        <v>2.0109890109890104E-3</v>
      </c>
    </row>
    <row r="67" spans="16:31" x14ac:dyDescent="0.2">
      <c r="P67" s="23"/>
      <c r="Q67" s="37">
        <v>41411</v>
      </c>
      <c r="R67" s="27">
        <f>_xll.qlCalendarAdvance($Q$3,Q67,"3M",$R$3,TRUE)</f>
        <v>41505</v>
      </c>
      <c r="S67" s="38">
        <f>_xll.qlCalendarAdvance($Q$3,Q67,"6M",$R$3,TRUE)</f>
        <v>41596</v>
      </c>
      <c r="T67" s="23"/>
      <c r="U67" s="30">
        <f>_xll.qlDayCounterYearFraction($U$3,Q67,R67)</f>
        <v>0.26111111111111113</v>
      </c>
      <c r="V67" s="30">
        <f>_xll.qlDayCounterYearFraction($U$3,Q67,S67)</f>
        <v>0.51388888888888884</v>
      </c>
      <c r="W67" s="30">
        <f>_xll.qlDayCounterYearFraction($U$3,R67,S67)</f>
        <v>0.25277777777777777</v>
      </c>
      <c r="X67" s="23"/>
      <c r="Y67" s="30">
        <v>0.2</v>
      </c>
      <c r="Z67" s="30">
        <v>0.29699999999999999</v>
      </c>
      <c r="AA67" s="30">
        <v>0.17599999999999999</v>
      </c>
      <c r="AC67" s="46">
        <f t="shared" si="0"/>
        <v>3.9719780219780211E-3</v>
      </c>
      <c r="AD67" s="46">
        <f t="shared" si="1"/>
        <v>1.7599999999999998E-3</v>
      </c>
      <c r="AE67" s="46">
        <f t="shared" si="2"/>
        <v>2.2119780219780213E-3</v>
      </c>
    </row>
    <row r="68" spans="16:31" x14ac:dyDescent="0.2">
      <c r="P68" s="23"/>
      <c r="Q68" s="37">
        <v>41404</v>
      </c>
      <c r="R68" s="27">
        <f>_xll.qlCalendarAdvance($Q$3,Q68,"3M",$R$3,TRUE)</f>
        <v>41498</v>
      </c>
      <c r="S68" s="38">
        <f>_xll.qlCalendarAdvance($Q$3,Q68,"6M",$R$3,TRUE)</f>
        <v>41589</v>
      </c>
      <c r="T68" s="23"/>
      <c r="U68" s="30">
        <f>_xll.qlDayCounterYearFraction($U$3,Q68,R68)</f>
        <v>0.26111111111111113</v>
      </c>
      <c r="V68" s="30">
        <f>_xll.qlDayCounterYearFraction($U$3,Q68,S68)</f>
        <v>0.51388888888888884</v>
      </c>
      <c r="W68" s="30">
        <f>_xll.qlDayCounterYearFraction($U$3,R68,S68)</f>
        <v>0.25277777777777777</v>
      </c>
      <c r="X68" s="23"/>
      <c r="Y68" s="30">
        <v>0.20300000000000001</v>
      </c>
      <c r="Z68" s="30">
        <v>0.30299999999999999</v>
      </c>
      <c r="AA68" s="30">
        <v>0.20200000000000001</v>
      </c>
      <c r="AC68" s="46">
        <f t="shared" si="0"/>
        <v>4.0629670329670317E-3</v>
      </c>
      <c r="AD68" s="46">
        <f t="shared" si="1"/>
        <v>2.0200000000000001E-3</v>
      </c>
      <c r="AE68" s="46">
        <f t="shared" si="2"/>
        <v>2.0429670329670316E-3</v>
      </c>
    </row>
    <row r="69" spans="16:31" x14ac:dyDescent="0.2">
      <c r="P69" s="23"/>
      <c r="Q69" s="37">
        <v>41397</v>
      </c>
      <c r="R69" s="27">
        <f>_xll.qlCalendarAdvance($Q$3,Q69,"3M",$R$3,TRUE)</f>
        <v>41491</v>
      </c>
      <c r="S69" s="38">
        <f>_xll.qlCalendarAdvance($Q$3,Q69,"6M",$R$3,TRUE)</f>
        <v>41582</v>
      </c>
      <c r="T69" s="23"/>
      <c r="U69" s="30">
        <f>_xll.qlDayCounterYearFraction($U$3,Q69,R69)</f>
        <v>0.26111111111111113</v>
      </c>
      <c r="V69" s="30">
        <f>_xll.qlDayCounterYearFraction($U$3,Q69,S69)</f>
        <v>0.51388888888888884</v>
      </c>
      <c r="W69" s="30">
        <f>_xll.qlDayCounterYearFraction($U$3,R69,S69)</f>
        <v>0.25277777777777777</v>
      </c>
      <c r="X69" s="23"/>
      <c r="Y69" s="30">
        <v>0.20100000000000001</v>
      </c>
      <c r="Z69" s="30">
        <v>0.30199999999999999</v>
      </c>
      <c r="AA69" s="30">
        <v>0.183</v>
      </c>
      <c r="AC69" s="46">
        <f t="shared" si="0"/>
        <v>4.0632967032967022E-3</v>
      </c>
      <c r="AD69" s="46">
        <f t="shared" si="1"/>
        <v>1.83E-3</v>
      </c>
      <c r="AE69" s="46">
        <f t="shared" si="2"/>
        <v>2.2332967032967022E-3</v>
      </c>
    </row>
    <row r="70" spans="16:31" x14ac:dyDescent="0.2">
      <c r="P70" s="23"/>
      <c r="Q70" s="37">
        <v>41390</v>
      </c>
      <c r="R70" s="27">
        <f>_xll.qlCalendarAdvance($Q$3,Q70,"3M",$R$3,TRUE)</f>
        <v>41481</v>
      </c>
      <c r="S70" s="38">
        <f>_xll.qlCalendarAdvance($Q$3,Q70,"6M",$R$3,TRUE)</f>
        <v>41575</v>
      </c>
      <c r="T70" s="23"/>
      <c r="U70" s="30">
        <f>_xll.qlDayCounterYearFraction($U$3,Q70,R70)</f>
        <v>0.25277777777777777</v>
      </c>
      <c r="V70" s="30">
        <f>_xll.qlDayCounterYearFraction($U$3,Q70,S70)</f>
        <v>0.51388888888888884</v>
      </c>
      <c r="W70" s="30">
        <f>_xll.qlDayCounterYearFraction($U$3,R70,S70)</f>
        <v>0.26111111111111113</v>
      </c>
      <c r="X70" s="23"/>
      <c r="Y70" s="30">
        <v>0.20699999999999999</v>
      </c>
      <c r="Z70" s="30">
        <v>0.318</v>
      </c>
      <c r="AA70" s="30">
        <v>0.17899999999999999</v>
      </c>
      <c r="AC70" s="46">
        <f t="shared" si="0"/>
        <v>4.2545744680851059E-3</v>
      </c>
      <c r="AD70" s="46">
        <f t="shared" si="1"/>
        <v>1.7899999999999999E-3</v>
      </c>
      <c r="AE70" s="46">
        <f t="shared" si="2"/>
        <v>2.464574468085106E-3</v>
      </c>
    </row>
    <row r="71" spans="16:31" x14ac:dyDescent="0.2">
      <c r="P71" s="23"/>
      <c r="Q71" s="37">
        <v>41383</v>
      </c>
      <c r="R71" s="27">
        <f>_xll.qlCalendarAdvance($Q$3,Q71,"3M",$R$3,TRUE)</f>
        <v>41474</v>
      </c>
      <c r="S71" s="38">
        <f>_xll.qlCalendarAdvance($Q$3,Q71,"6M",$R$3,TRUE)</f>
        <v>41568</v>
      </c>
      <c r="T71" s="23"/>
      <c r="U71" s="30">
        <f>_xll.qlDayCounterYearFraction($U$3,Q71,R71)</f>
        <v>0.25277777777777777</v>
      </c>
      <c r="V71" s="30">
        <f>_xll.qlDayCounterYearFraction($U$3,Q71,S71)</f>
        <v>0.51388888888888884</v>
      </c>
      <c r="W71" s="30">
        <f>_xll.qlDayCounterYearFraction($U$3,R71,S71)</f>
        <v>0.26111111111111113</v>
      </c>
      <c r="X71" s="23"/>
      <c r="Y71" s="30">
        <v>0.20799999999999999</v>
      </c>
      <c r="Z71" s="30">
        <v>0.32200000000000001</v>
      </c>
      <c r="AA71" s="30">
        <v>0.191</v>
      </c>
      <c r="AC71" s="46">
        <f t="shared" ref="AC71:AC134" si="3">(Z71*V71-Y71*U71)/(W71)/100</f>
        <v>4.3236170212765952E-3</v>
      </c>
      <c r="AD71" s="46">
        <f t="shared" ref="AD71:AD134" si="4">AA71/100</f>
        <v>1.91E-3</v>
      </c>
      <c r="AE71" s="46">
        <f t="shared" ref="AE71:AE134" si="5">AC71-AD71</f>
        <v>2.4136170212765949E-3</v>
      </c>
    </row>
    <row r="72" spans="16:31" x14ac:dyDescent="0.2">
      <c r="P72" s="23"/>
      <c r="Q72" s="37">
        <v>41376</v>
      </c>
      <c r="R72" s="27">
        <f>_xll.qlCalendarAdvance($Q$3,Q72,"3M",$R$3,TRUE)</f>
        <v>41467</v>
      </c>
      <c r="S72" s="38">
        <f>_xll.qlCalendarAdvance($Q$3,Q72,"6M",$R$3,TRUE)</f>
        <v>41561</v>
      </c>
      <c r="T72" s="23"/>
      <c r="U72" s="30">
        <f>_xll.qlDayCounterYearFraction($U$3,Q72,R72)</f>
        <v>0.25277777777777777</v>
      </c>
      <c r="V72" s="30">
        <f>_xll.qlDayCounterYearFraction($U$3,Q72,S72)</f>
        <v>0.51388888888888884</v>
      </c>
      <c r="W72" s="30">
        <f>_xll.qlDayCounterYearFraction($U$3,R72,S72)</f>
        <v>0.26111111111111113</v>
      </c>
      <c r="X72" s="23"/>
      <c r="Y72" s="30">
        <v>0.21</v>
      </c>
      <c r="Z72" s="30">
        <v>0.32700000000000001</v>
      </c>
      <c r="AA72" s="30">
        <v>0.221</v>
      </c>
      <c r="AC72" s="46">
        <f t="shared" si="3"/>
        <v>4.402659574468084E-3</v>
      </c>
      <c r="AD72" s="46">
        <f t="shared" si="4"/>
        <v>2.2100000000000002E-3</v>
      </c>
      <c r="AE72" s="46">
        <f t="shared" si="5"/>
        <v>2.1926595744680838E-3</v>
      </c>
    </row>
    <row r="73" spans="16:31" x14ac:dyDescent="0.2">
      <c r="P73" s="23"/>
      <c r="Q73" s="37">
        <v>41369</v>
      </c>
      <c r="R73" s="27">
        <f>_xll.qlCalendarAdvance($Q$3,Q73,"3M",$R$3,TRUE)</f>
        <v>41460</v>
      </c>
      <c r="S73" s="38">
        <f>_xll.qlCalendarAdvance($Q$3,Q73,"6M",$R$3,TRUE)</f>
        <v>41554</v>
      </c>
      <c r="T73" s="23"/>
      <c r="U73" s="30">
        <f>_xll.qlDayCounterYearFraction($U$3,Q73,R73)</f>
        <v>0.25277777777777777</v>
      </c>
      <c r="V73" s="30">
        <f>_xll.qlDayCounterYearFraction($U$3,Q73,S73)</f>
        <v>0.51388888888888884</v>
      </c>
      <c r="W73" s="30">
        <f>_xll.qlDayCounterYearFraction($U$3,R73,S73)</f>
        <v>0.26111111111111113</v>
      </c>
      <c r="X73" s="23"/>
      <c r="Y73" s="30">
        <v>0.21</v>
      </c>
      <c r="Z73" s="30">
        <v>0.32600000000000001</v>
      </c>
      <c r="AA73" s="30">
        <v>0.217</v>
      </c>
      <c r="AC73" s="46">
        <f t="shared" si="3"/>
        <v>4.3829787234042549E-3</v>
      </c>
      <c r="AD73" s="46">
        <f t="shared" si="4"/>
        <v>2.1700000000000001E-3</v>
      </c>
      <c r="AE73" s="46">
        <f t="shared" si="5"/>
        <v>2.2129787234042549E-3</v>
      </c>
    </row>
    <row r="74" spans="16:31" x14ac:dyDescent="0.2">
      <c r="P74" s="23"/>
      <c r="Q74" s="37">
        <v>41362</v>
      </c>
      <c r="R74" s="27">
        <f>_xll.qlCalendarAdvance($Q$3,Q74,"3M",$R$3,TRUE)</f>
        <v>41453</v>
      </c>
      <c r="S74" s="38">
        <f>_xll.qlCalendarAdvance($Q$3,Q74,"6M",$R$3,TRUE)</f>
        <v>41547</v>
      </c>
      <c r="T74" s="23"/>
      <c r="U74" s="30">
        <f>_xll.qlDayCounterYearFraction($U$3,Q74,R74)</f>
        <v>0.25277777777777777</v>
      </c>
      <c r="V74" s="30">
        <f>_xll.qlDayCounterYearFraction($U$3,Q74,S74)</f>
        <v>0.51388888888888884</v>
      </c>
      <c r="W74" s="30">
        <f>_xll.qlDayCounterYearFraction($U$3,R74,S74)</f>
        <v>0.26111111111111113</v>
      </c>
      <c r="X74" s="23"/>
      <c r="Y74" s="30">
        <v>0.21099999999999999</v>
      </c>
      <c r="Z74" s="30">
        <v>0.33500000000000002</v>
      </c>
      <c r="AA74" s="30">
        <v>0.26300000000000001</v>
      </c>
      <c r="AC74" s="46">
        <f t="shared" si="3"/>
        <v>4.5504255319148926E-3</v>
      </c>
      <c r="AD74" s="46">
        <f t="shared" si="4"/>
        <v>2.63E-3</v>
      </c>
      <c r="AE74" s="46">
        <f t="shared" si="5"/>
        <v>1.9204255319148927E-3</v>
      </c>
    </row>
    <row r="75" spans="16:31" x14ac:dyDescent="0.2">
      <c r="P75" s="23"/>
      <c r="Q75" s="37">
        <v>41355</v>
      </c>
      <c r="R75" s="27">
        <f>_xll.qlCalendarAdvance($Q$3,Q75,"3M",$R$3,TRUE)</f>
        <v>41449</v>
      </c>
      <c r="S75" s="38">
        <f>_xll.qlCalendarAdvance($Q$3,Q75,"6M",$R$3,TRUE)</f>
        <v>41540</v>
      </c>
      <c r="T75" s="23"/>
      <c r="U75" s="30">
        <f>_xll.qlDayCounterYearFraction($U$3,Q75,R75)</f>
        <v>0.26111111111111113</v>
      </c>
      <c r="V75" s="30">
        <f>_xll.qlDayCounterYearFraction($U$3,Q75,S75)</f>
        <v>0.51388888888888884</v>
      </c>
      <c r="W75" s="30">
        <f>_xll.qlDayCounterYearFraction($U$3,R75,S75)</f>
        <v>0.25277777777777777</v>
      </c>
      <c r="X75" s="23"/>
      <c r="Y75" s="30">
        <v>0.215</v>
      </c>
      <c r="Z75" s="30">
        <v>0.33900000000000002</v>
      </c>
      <c r="AA75" s="30">
        <v>0.30499999999999999</v>
      </c>
      <c r="AC75" s="46">
        <f t="shared" si="3"/>
        <v>4.6708791208791203E-3</v>
      </c>
      <c r="AD75" s="46">
        <f t="shared" si="4"/>
        <v>3.0499999999999998E-3</v>
      </c>
      <c r="AE75" s="46">
        <f t="shared" si="5"/>
        <v>1.6208791208791205E-3</v>
      </c>
    </row>
    <row r="76" spans="16:31" x14ac:dyDescent="0.2">
      <c r="P76" s="23"/>
      <c r="Q76" s="37">
        <v>41348</v>
      </c>
      <c r="R76" s="27">
        <f>_xll.qlCalendarAdvance($Q$3,Q76,"3M",$R$3,TRUE)</f>
        <v>41442</v>
      </c>
      <c r="S76" s="38">
        <f>_xll.qlCalendarAdvance($Q$3,Q76,"6M",$R$3,TRUE)</f>
        <v>41533</v>
      </c>
      <c r="T76" s="23"/>
      <c r="U76" s="30">
        <f>_xll.qlDayCounterYearFraction($U$3,Q76,R76)</f>
        <v>0.26111111111111113</v>
      </c>
      <c r="V76" s="30">
        <f>_xll.qlDayCounterYearFraction($U$3,Q76,S76)</f>
        <v>0.51388888888888884</v>
      </c>
      <c r="W76" s="30">
        <f>_xll.qlDayCounterYearFraction($U$3,R76,S76)</f>
        <v>0.25277777777777777</v>
      </c>
      <c r="X76" s="23"/>
      <c r="Y76" s="30">
        <v>0.20399999999999999</v>
      </c>
      <c r="Z76" s="30">
        <v>0.32600000000000001</v>
      </c>
      <c r="AA76" s="30">
        <v>0.21199999999999999</v>
      </c>
      <c r="AC76" s="46">
        <f t="shared" si="3"/>
        <v>4.5202197802197809E-3</v>
      </c>
      <c r="AD76" s="46">
        <f t="shared" si="4"/>
        <v>2.1199999999999999E-3</v>
      </c>
      <c r="AE76" s="46">
        <f t="shared" si="5"/>
        <v>2.400219780219781E-3</v>
      </c>
    </row>
    <row r="77" spans="16:31" x14ac:dyDescent="0.2">
      <c r="P77" s="23"/>
      <c r="Q77" s="37">
        <v>41341</v>
      </c>
      <c r="R77" s="27">
        <f>_xll.qlCalendarAdvance($Q$3,Q77,"3M",$R$3,TRUE)</f>
        <v>41435</v>
      </c>
      <c r="S77" s="38">
        <f>_xll.qlCalendarAdvance($Q$3,Q77,"6M",$R$3,TRUE)</f>
        <v>41526</v>
      </c>
      <c r="T77" s="23"/>
      <c r="U77" s="30">
        <f>_xll.qlDayCounterYearFraction($U$3,Q77,R77)</f>
        <v>0.26111111111111113</v>
      </c>
      <c r="V77" s="30">
        <f>_xll.qlDayCounterYearFraction($U$3,Q77,S77)</f>
        <v>0.51388888888888884</v>
      </c>
      <c r="W77" s="30">
        <f>_xll.qlDayCounterYearFraction($U$3,R77,S77)</f>
        <v>0.25277777777777777</v>
      </c>
      <c r="X77" s="23"/>
      <c r="Y77" s="30">
        <v>0.20100000000000001</v>
      </c>
      <c r="Z77" s="30">
        <v>0.32400000000000001</v>
      </c>
      <c r="AA77" s="30">
        <v>0.217</v>
      </c>
      <c r="AC77" s="46">
        <f t="shared" si="3"/>
        <v>4.5105494505494502E-3</v>
      </c>
      <c r="AD77" s="46">
        <f t="shared" si="4"/>
        <v>2.1700000000000001E-3</v>
      </c>
      <c r="AE77" s="46">
        <f t="shared" si="5"/>
        <v>2.3405494505494501E-3</v>
      </c>
    </row>
    <row r="78" spans="16:31" x14ac:dyDescent="0.2">
      <c r="P78" s="23"/>
      <c r="Q78" s="37">
        <v>41334</v>
      </c>
      <c r="R78" s="27">
        <f>_xll.qlCalendarAdvance($Q$3,Q78,"3M",$R$3,TRUE)</f>
        <v>41428</v>
      </c>
      <c r="S78" s="38">
        <f>_xll.qlCalendarAdvance($Q$3,Q78,"6M",$R$3,TRUE)</f>
        <v>41519</v>
      </c>
      <c r="T78" s="23"/>
      <c r="U78" s="30">
        <f>_xll.qlDayCounterYearFraction($U$3,Q78,R78)</f>
        <v>0.26111111111111113</v>
      </c>
      <c r="V78" s="30">
        <f>_xll.qlDayCounterYearFraction($U$3,Q78,S78)</f>
        <v>0.51388888888888884</v>
      </c>
      <c r="W78" s="30">
        <f>_xll.qlDayCounterYearFraction($U$3,R78,S78)</f>
        <v>0.25277777777777777</v>
      </c>
      <c r="X78" s="23"/>
      <c r="Y78" s="30">
        <v>0.20599999999999999</v>
      </c>
      <c r="Z78" s="30">
        <v>0.32800000000000001</v>
      </c>
      <c r="AA78" s="30">
        <v>0.186</v>
      </c>
      <c r="AC78" s="46">
        <f t="shared" si="3"/>
        <v>4.5402197802197801E-3</v>
      </c>
      <c r="AD78" s="46">
        <f t="shared" si="4"/>
        <v>1.8599999999999999E-3</v>
      </c>
      <c r="AE78" s="46">
        <f t="shared" si="5"/>
        <v>2.6802197802197805E-3</v>
      </c>
    </row>
    <row r="79" spans="16:31" x14ac:dyDescent="0.2">
      <c r="P79" s="23"/>
      <c r="Q79" s="37">
        <v>41327</v>
      </c>
      <c r="R79" s="27">
        <f>_xll.qlCalendarAdvance($Q$3,Q79,"3M",$R$3,TRUE)</f>
        <v>41416</v>
      </c>
      <c r="S79" s="38">
        <f>_xll.qlCalendarAdvance($Q$3,Q79,"6M",$R$3,TRUE)</f>
        <v>41508</v>
      </c>
      <c r="T79" s="23"/>
      <c r="U79" s="30">
        <f>_xll.qlDayCounterYearFraction($U$3,Q79,R79)</f>
        <v>0.24722222222222223</v>
      </c>
      <c r="V79" s="30">
        <f>_xll.qlDayCounterYearFraction($U$3,Q79,S79)</f>
        <v>0.50277777777777777</v>
      </c>
      <c r="W79" s="30">
        <f>_xll.qlDayCounterYearFraction($U$3,R79,S79)</f>
        <v>0.25555555555555554</v>
      </c>
      <c r="X79" s="23"/>
      <c r="Y79" s="30">
        <v>0.218</v>
      </c>
      <c r="Z79" s="30">
        <v>0.35199999999999998</v>
      </c>
      <c r="AA79" s="30">
        <v>0.222</v>
      </c>
      <c r="AC79" s="46">
        <f t="shared" si="3"/>
        <v>4.8163043478260869E-3</v>
      </c>
      <c r="AD79" s="46">
        <f t="shared" si="4"/>
        <v>2.2200000000000002E-3</v>
      </c>
      <c r="AE79" s="46">
        <f t="shared" si="5"/>
        <v>2.5963043478260867E-3</v>
      </c>
    </row>
    <row r="80" spans="16:31" x14ac:dyDescent="0.2">
      <c r="P80" s="23"/>
      <c r="Q80" s="37">
        <v>41320</v>
      </c>
      <c r="R80" s="27">
        <f>_xll.qlCalendarAdvance($Q$3,Q80,"3M",$R$3,TRUE)</f>
        <v>41409</v>
      </c>
      <c r="S80" s="38">
        <f>_xll.qlCalendarAdvance($Q$3,Q80,"6M",$R$3,TRUE)</f>
        <v>41501</v>
      </c>
      <c r="T80" s="23"/>
      <c r="U80" s="30">
        <f>_xll.qlDayCounterYearFraction($U$3,Q80,R80)</f>
        <v>0.24722222222222223</v>
      </c>
      <c r="V80" s="30">
        <f>_xll.qlDayCounterYearFraction($U$3,Q80,S80)</f>
        <v>0.50277777777777777</v>
      </c>
      <c r="W80" s="30">
        <f>_xll.qlDayCounterYearFraction($U$3,R80,S80)</f>
        <v>0.25555555555555554</v>
      </c>
      <c r="X80" s="23"/>
      <c r="Y80" s="30">
        <v>0.22500000000000001</v>
      </c>
      <c r="Z80" s="30">
        <v>0.36299999999999999</v>
      </c>
      <c r="AA80" s="30">
        <v>0.26800000000000002</v>
      </c>
      <c r="AC80" s="46">
        <f t="shared" si="3"/>
        <v>4.9649999999999998E-3</v>
      </c>
      <c r="AD80" s="46">
        <f t="shared" si="4"/>
        <v>2.6800000000000001E-3</v>
      </c>
      <c r="AE80" s="46">
        <f t="shared" si="5"/>
        <v>2.2849999999999997E-3</v>
      </c>
    </row>
    <row r="81" spans="16:31" x14ac:dyDescent="0.2">
      <c r="P81" s="23"/>
      <c r="Q81" s="37">
        <v>41313</v>
      </c>
      <c r="R81" s="27">
        <f>_xll.qlCalendarAdvance($Q$3,Q81,"3M",$R$3,TRUE)</f>
        <v>41402</v>
      </c>
      <c r="S81" s="38">
        <f>_xll.qlCalendarAdvance($Q$3,Q81,"6M",$R$3,TRUE)</f>
        <v>41494</v>
      </c>
      <c r="T81" s="23"/>
      <c r="U81" s="30">
        <f>_xll.qlDayCounterYearFraction($U$3,Q81,R81)</f>
        <v>0.24722222222222223</v>
      </c>
      <c r="V81" s="30">
        <f>_xll.qlDayCounterYearFraction($U$3,Q81,S81)</f>
        <v>0.50277777777777777</v>
      </c>
      <c r="W81" s="30">
        <f>_xll.qlDayCounterYearFraction($U$3,R81,S81)</f>
        <v>0.25555555555555554</v>
      </c>
      <c r="X81" s="23"/>
      <c r="Y81" s="30">
        <v>0.22700000000000001</v>
      </c>
      <c r="Z81" s="30">
        <v>0.372</v>
      </c>
      <c r="AA81" s="30">
        <v>0.28100000000000003</v>
      </c>
      <c r="AC81" s="46">
        <f t="shared" si="3"/>
        <v>5.122717391304348E-3</v>
      </c>
      <c r="AD81" s="46">
        <f t="shared" si="4"/>
        <v>2.8100000000000004E-3</v>
      </c>
      <c r="AE81" s="46">
        <f t="shared" si="5"/>
        <v>2.3127173913043476E-3</v>
      </c>
    </row>
    <row r="82" spans="16:31" x14ac:dyDescent="0.2">
      <c r="P82" s="23"/>
      <c r="Q82" s="37">
        <v>41306</v>
      </c>
      <c r="R82" s="27">
        <f>_xll.qlCalendarAdvance($Q$3,Q82,"3M",$R$3,TRUE)</f>
        <v>41396</v>
      </c>
      <c r="S82" s="38">
        <f>_xll.qlCalendarAdvance($Q$3,Q82,"6M",$R$3,TRUE)</f>
        <v>41487</v>
      </c>
      <c r="T82" s="23"/>
      <c r="U82" s="30">
        <f>_xll.qlDayCounterYearFraction($U$3,Q82,R82)</f>
        <v>0.25</v>
      </c>
      <c r="V82" s="30">
        <f>_xll.qlDayCounterYearFraction($U$3,Q82,S82)</f>
        <v>0.50277777777777777</v>
      </c>
      <c r="W82" s="30">
        <f>_xll.qlDayCounterYearFraction($U$3,R82,S82)</f>
        <v>0.25277777777777777</v>
      </c>
      <c r="X82" s="23"/>
      <c r="Y82" s="30">
        <v>0.23400000000000001</v>
      </c>
      <c r="Z82" s="30">
        <v>0.38</v>
      </c>
      <c r="AA82" s="30">
        <v>0.33</v>
      </c>
      <c r="AC82" s="46">
        <f t="shared" si="3"/>
        <v>5.2439560439560447E-3</v>
      </c>
      <c r="AD82" s="46">
        <f t="shared" si="4"/>
        <v>3.3E-3</v>
      </c>
      <c r="AE82" s="46">
        <f t="shared" si="5"/>
        <v>1.9439560439560447E-3</v>
      </c>
    </row>
    <row r="83" spans="16:31" x14ac:dyDescent="0.2">
      <c r="P83" s="23"/>
      <c r="Q83" s="37">
        <v>41299</v>
      </c>
      <c r="R83" s="27">
        <f>_xll.qlCalendarAdvance($Q$3,Q83,"3M",$R$3,TRUE)</f>
        <v>41389</v>
      </c>
      <c r="S83" s="38">
        <f>_xll.qlCalendarAdvance($Q$3,Q83,"6M",$R$3,TRUE)</f>
        <v>41480</v>
      </c>
      <c r="T83" s="23"/>
      <c r="U83" s="30">
        <f>_xll.qlDayCounterYearFraction($U$3,Q83,R83)</f>
        <v>0.25</v>
      </c>
      <c r="V83" s="30">
        <f>_xll.qlDayCounterYearFraction($U$3,Q83,S83)</f>
        <v>0.50277777777777777</v>
      </c>
      <c r="W83" s="30">
        <f>_xll.qlDayCounterYearFraction($U$3,R83,S83)</f>
        <v>0.25277777777777777</v>
      </c>
      <c r="X83" s="23"/>
      <c r="Y83" s="30">
        <v>0.214</v>
      </c>
      <c r="Z83" s="30">
        <v>0.35599999999999998</v>
      </c>
      <c r="AA83" s="30">
        <v>0.36199999999999999</v>
      </c>
      <c r="AC83" s="46">
        <f t="shared" si="3"/>
        <v>4.9643956043956038E-3</v>
      </c>
      <c r="AD83" s="46">
        <f t="shared" si="4"/>
        <v>3.62E-3</v>
      </c>
      <c r="AE83" s="46">
        <f t="shared" si="5"/>
        <v>1.3443956043956038E-3</v>
      </c>
    </row>
    <row r="84" spans="16:31" x14ac:dyDescent="0.2">
      <c r="P84" s="23"/>
      <c r="Q84" s="37">
        <v>41292</v>
      </c>
      <c r="R84" s="27">
        <f>_xll.qlCalendarAdvance($Q$3,Q84,"3M",$R$3,TRUE)</f>
        <v>41382</v>
      </c>
      <c r="S84" s="38">
        <f>_xll.qlCalendarAdvance($Q$3,Q84,"6M",$R$3,TRUE)</f>
        <v>41473</v>
      </c>
      <c r="T84" s="23"/>
      <c r="U84" s="30">
        <f>_xll.qlDayCounterYearFraction($U$3,Q84,R84)</f>
        <v>0.25</v>
      </c>
      <c r="V84" s="30">
        <f>_xll.qlDayCounterYearFraction($U$3,Q84,S84)</f>
        <v>0.50277777777777777</v>
      </c>
      <c r="W84" s="30">
        <f>_xll.qlDayCounterYearFraction($U$3,R84,S84)</f>
        <v>0.25277777777777777</v>
      </c>
      <c r="X84" s="23"/>
      <c r="Y84" s="30">
        <v>0.20899999999999999</v>
      </c>
      <c r="Z84" s="30">
        <v>0.35099999999999998</v>
      </c>
      <c r="AA84" s="30">
        <v>0.29399999999999998</v>
      </c>
      <c r="AC84" s="46">
        <f t="shared" si="3"/>
        <v>4.9143956043956041E-3</v>
      </c>
      <c r="AD84" s="46">
        <f t="shared" si="4"/>
        <v>2.9399999999999999E-3</v>
      </c>
      <c r="AE84" s="46">
        <f t="shared" si="5"/>
        <v>1.9743956043956042E-3</v>
      </c>
    </row>
    <row r="85" spans="16:31" x14ac:dyDescent="0.2">
      <c r="P85" s="23"/>
      <c r="Q85" s="37">
        <v>41285</v>
      </c>
      <c r="R85" s="27">
        <f>_xll.qlCalendarAdvance($Q$3,Q85,"3M",$R$3,TRUE)</f>
        <v>41375</v>
      </c>
      <c r="S85" s="38">
        <f>_xll.qlCalendarAdvance($Q$3,Q85,"6M",$R$3,TRUE)</f>
        <v>41466</v>
      </c>
      <c r="T85" s="23"/>
      <c r="U85" s="30">
        <f>_xll.qlDayCounterYearFraction($U$3,Q85,R85)</f>
        <v>0.25</v>
      </c>
      <c r="V85" s="30">
        <f>_xll.qlDayCounterYearFraction($U$3,Q85,S85)</f>
        <v>0.50277777777777777</v>
      </c>
      <c r="W85" s="30">
        <f>_xll.qlDayCounterYearFraction($U$3,R85,S85)</f>
        <v>0.25277777777777777</v>
      </c>
      <c r="X85" s="23"/>
      <c r="Y85" s="30">
        <v>0.19500000000000001</v>
      </c>
      <c r="Z85" s="30">
        <v>0.33100000000000002</v>
      </c>
      <c r="AA85" s="30">
        <v>0.249</v>
      </c>
      <c r="AC85" s="46">
        <f t="shared" si="3"/>
        <v>4.6550549450549454E-3</v>
      </c>
      <c r="AD85" s="46">
        <f t="shared" si="4"/>
        <v>2.49E-3</v>
      </c>
      <c r="AE85" s="46">
        <f t="shared" si="5"/>
        <v>2.1650549450549453E-3</v>
      </c>
    </row>
    <row r="86" spans="16:31" x14ac:dyDescent="0.2">
      <c r="P86" s="23"/>
      <c r="Q86" s="37">
        <v>41278</v>
      </c>
      <c r="R86" s="27">
        <f>_xll.qlCalendarAdvance($Q$3,Q86,"3M",$R$3,TRUE)</f>
        <v>41368</v>
      </c>
      <c r="S86" s="38">
        <f>_xll.qlCalendarAdvance($Q$3,Q86,"6M",$R$3,TRUE)</f>
        <v>41459</v>
      </c>
      <c r="T86" s="23"/>
      <c r="U86" s="30">
        <f>_xll.qlDayCounterYearFraction($U$3,Q86,R86)</f>
        <v>0.25</v>
      </c>
      <c r="V86" s="30">
        <f>_xll.qlDayCounterYearFraction($U$3,Q86,S86)</f>
        <v>0.50277777777777777</v>
      </c>
      <c r="W86" s="30">
        <f>_xll.qlDayCounterYearFraction($U$3,R86,S86)</f>
        <v>0.25277777777777777</v>
      </c>
      <c r="X86" s="23"/>
      <c r="Y86" s="30">
        <v>0.191</v>
      </c>
      <c r="Z86" s="30">
        <v>0.32400000000000001</v>
      </c>
      <c r="AA86" s="30">
        <v>0.21299999999999999</v>
      </c>
      <c r="AC86" s="46">
        <f t="shared" si="3"/>
        <v>4.5553846153846148E-3</v>
      </c>
      <c r="AD86" s="46">
        <f t="shared" si="4"/>
        <v>2.1299999999999999E-3</v>
      </c>
      <c r="AE86" s="46">
        <f t="shared" si="5"/>
        <v>2.4253846153846148E-3</v>
      </c>
    </row>
    <row r="87" spans="16:31" x14ac:dyDescent="0.2">
      <c r="P87" s="23"/>
      <c r="Q87" s="37">
        <v>41271</v>
      </c>
      <c r="R87" s="27">
        <f>_xll.qlCalendarAdvance($Q$3,Q87,"3M",$R$3,TRUE)</f>
        <v>41361</v>
      </c>
      <c r="S87" s="38">
        <f>_xll.qlCalendarAdvance($Q$3,Q87,"6M",$R$3,TRUE)</f>
        <v>41453</v>
      </c>
      <c r="T87" s="23"/>
      <c r="U87" s="30">
        <f>_xll.qlDayCounterYearFraction($U$3,Q87,R87)</f>
        <v>0.25</v>
      </c>
      <c r="V87" s="30">
        <f>_xll.qlDayCounterYearFraction($U$3,Q87,S87)</f>
        <v>0.50555555555555554</v>
      </c>
      <c r="W87" s="30">
        <f>_xll.qlDayCounterYearFraction($U$3,R87,S87)</f>
        <v>0.25555555555555554</v>
      </c>
      <c r="X87" s="23"/>
      <c r="Y87" s="30">
        <v>0.186</v>
      </c>
      <c r="Z87" s="30">
        <v>0.32</v>
      </c>
      <c r="AA87" s="30">
        <v>0.17</v>
      </c>
      <c r="AC87" s="46">
        <f t="shared" si="3"/>
        <v>4.5108695652173909E-3</v>
      </c>
      <c r="AD87" s="46">
        <f t="shared" si="4"/>
        <v>1.7000000000000001E-3</v>
      </c>
      <c r="AE87" s="46">
        <f t="shared" si="5"/>
        <v>2.8108695652173908E-3</v>
      </c>
    </row>
    <row r="88" spans="16:31" x14ac:dyDescent="0.2">
      <c r="P88" s="23"/>
      <c r="Q88" s="37">
        <v>41264</v>
      </c>
      <c r="R88" s="27">
        <f>_xll.qlCalendarAdvance($Q$3,Q88,"3M",$R$3,TRUE)</f>
        <v>41354</v>
      </c>
      <c r="S88" s="38">
        <f>_xll.qlCalendarAdvance($Q$3,Q88,"6M",$R$3,TRUE)</f>
        <v>41446</v>
      </c>
      <c r="T88" s="23"/>
      <c r="U88" s="30">
        <f>_xll.qlDayCounterYearFraction($U$3,Q88,R88)</f>
        <v>0.25</v>
      </c>
      <c r="V88" s="30">
        <f>_xll.qlDayCounterYearFraction($U$3,Q88,S88)</f>
        <v>0.50555555555555554</v>
      </c>
      <c r="W88" s="30">
        <f>_xll.qlDayCounterYearFraction($U$3,R88,S88)</f>
        <v>0.25555555555555554</v>
      </c>
      <c r="X88" s="23"/>
      <c r="Y88" s="30">
        <v>0.184</v>
      </c>
      <c r="Z88" s="30">
        <v>0.318</v>
      </c>
      <c r="AA88" s="30">
        <v>0.16500000000000001</v>
      </c>
      <c r="AC88" s="46">
        <f t="shared" si="3"/>
        <v>4.4908695652173918E-3</v>
      </c>
      <c r="AD88" s="46">
        <f t="shared" si="4"/>
        <v>1.65E-3</v>
      </c>
      <c r="AE88" s="46">
        <f t="shared" si="5"/>
        <v>2.8408695652173918E-3</v>
      </c>
    </row>
    <row r="89" spans="16:31" x14ac:dyDescent="0.2">
      <c r="P89" s="23"/>
      <c r="Q89" s="37">
        <v>41257</v>
      </c>
      <c r="R89" s="27">
        <f>_xll.qlCalendarAdvance($Q$3,Q89,"3M",$R$3,TRUE)</f>
        <v>41347</v>
      </c>
      <c r="S89" s="38">
        <f>_xll.qlCalendarAdvance($Q$3,Q89,"6M",$R$3,TRUE)</f>
        <v>41439</v>
      </c>
      <c r="T89" s="23"/>
      <c r="U89" s="30">
        <f>_xll.qlDayCounterYearFraction($U$3,Q89,R89)</f>
        <v>0.25</v>
      </c>
      <c r="V89" s="30">
        <f>_xll.qlDayCounterYearFraction($U$3,Q89,S89)</f>
        <v>0.50555555555555554</v>
      </c>
      <c r="W89" s="30">
        <f>_xll.qlDayCounterYearFraction($U$3,R89,S89)</f>
        <v>0.25555555555555554</v>
      </c>
      <c r="X89" s="23"/>
      <c r="Y89" s="30">
        <v>0.184</v>
      </c>
      <c r="Z89" s="30">
        <v>0.316</v>
      </c>
      <c r="AA89" s="30">
        <v>0.151</v>
      </c>
      <c r="AC89" s="46">
        <f t="shared" si="3"/>
        <v>4.4513043478260871E-3</v>
      </c>
      <c r="AD89" s="46">
        <f t="shared" si="4"/>
        <v>1.5100000000000001E-3</v>
      </c>
      <c r="AE89" s="46">
        <f t="shared" si="5"/>
        <v>2.941304347826087E-3</v>
      </c>
    </row>
    <row r="90" spans="16:31" x14ac:dyDescent="0.2">
      <c r="P90" s="23"/>
      <c r="Q90" s="37">
        <v>41250</v>
      </c>
      <c r="R90" s="27">
        <f>_xll.qlCalendarAdvance($Q$3,Q90,"3M",$R$3,TRUE)</f>
        <v>41340</v>
      </c>
      <c r="S90" s="38">
        <f>_xll.qlCalendarAdvance($Q$3,Q90,"6M",$R$3,TRUE)</f>
        <v>41432</v>
      </c>
      <c r="T90" s="23"/>
      <c r="U90" s="30">
        <f>_xll.qlDayCounterYearFraction($U$3,Q90,R90)</f>
        <v>0.25</v>
      </c>
      <c r="V90" s="30">
        <f>_xll.qlDayCounterYearFraction($U$3,Q90,S90)</f>
        <v>0.50555555555555554</v>
      </c>
      <c r="W90" s="30">
        <f>_xll.qlDayCounterYearFraction($U$3,R90,S90)</f>
        <v>0.25555555555555554</v>
      </c>
      <c r="X90" s="23"/>
      <c r="Y90" s="30">
        <v>0.187</v>
      </c>
      <c r="Z90" s="30">
        <v>0.33</v>
      </c>
      <c r="AA90" s="30">
        <v>0.125</v>
      </c>
      <c r="AC90" s="46">
        <f t="shared" si="3"/>
        <v>4.6989130434782608E-3</v>
      </c>
      <c r="AD90" s="46">
        <f t="shared" si="4"/>
        <v>1.25E-3</v>
      </c>
      <c r="AE90" s="46">
        <f t="shared" si="5"/>
        <v>3.4489130434782606E-3</v>
      </c>
    </row>
    <row r="91" spans="16:31" x14ac:dyDescent="0.2">
      <c r="P91" s="23"/>
      <c r="Q91" s="37">
        <v>41243</v>
      </c>
      <c r="R91" s="27">
        <f>_xll.qlCalendarAdvance($Q$3,Q91,"3M",$R$3,TRUE)</f>
        <v>41333</v>
      </c>
      <c r="S91" s="38">
        <f>_xll.qlCalendarAdvance($Q$3,Q91,"6M",$R$3,TRUE)</f>
        <v>41425</v>
      </c>
      <c r="T91" s="23"/>
      <c r="U91" s="30">
        <f>_xll.qlDayCounterYearFraction($U$3,Q91,R91)</f>
        <v>0.25</v>
      </c>
      <c r="V91" s="30">
        <f>_xll.qlDayCounterYearFraction($U$3,Q91,S91)</f>
        <v>0.50555555555555554</v>
      </c>
      <c r="W91" s="30">
        <f>_xll.qlDayCounterYearFraction($U$3,R91,S91)</f>
        <v>0.25555555555555554</v>
      </c>
      <c r="X91" s="23"/>
      <c r="Y91" s="30">
        <v>0.191</v>
      </c>
      <c r="Z91" s="30">
        <v>0.34399999999999997</v>
      </c>
      <c r="AA91" s="30">
        <v>0.17899999999999999</v>
      </c>
      <c r="AC91" s="46">
        <f t="shared" si="3"/>
        <v>4.9367391304347827E-3</v>
      </c>
      <c r="AD91" s="46">
        <f t="shared" si="4"/>
        <v>1.7899999999999999E-3</v>
      </c>
      <c r="AE91" s="46">
        <f t="shared" si="5"/>
        <v>3.1467391304347827E-3</v>
      </c>
    </row>
    <row r="92" spans="16:31" x14ac:dyDescent="0.2">
      <c r="P92" s="23"/>
      <c r="Q92" s="37">
        <v>41236</v>
      </c>
      <c r="R92" s="27">
        <f>_xll.qlCalendarAdvance($Q$3,Q92,"3M",$R$3,TRUE)</f>
        <v>41330</v>
      </c>
      <c r="S92" s="38">
        <f>_xll.qlCalendarAdvance($Q$3,Q92,"6M",$R$3,TRUE)</f>
        <v>41417</v>
      </c>
      <c r="T92" s="23"/>
      <c r="U92" s="30">
        <f>_xll.qlDayCounterYearFraction($U$3,Q92,R92)</f>
        <v>0.26111111111111113</v>
      </c>
      <c r="V92" s="30">
        <f>_xll.qlDayCounterYearFraction($U$3,Q92,S92)</f>
        <v>0.50277777777777777</v>
      </c>
      <c r="W92" s="30">
        <f>_xll.qlDayCounterYearFraction($U$3,R92,S92)</f>
        <v>0.24166666666666667</v>
      </c>
      <c r="X92" s="23"/>
      <c r="Y92" s="30">
        <v>0.19</v>
      </c>
      <c r="Z92" s="30">
        <v>0.35099999999999998</v>
      </c>
      <c r="AA92" s="30">
        <v>0.17749999999999999</v>
      </c>
      <c r="AC92" s="46">
        <f t="shared" si="3"/>
        <v>5.2495402298850568E-3</v>
      </c>
      <c r="AD92" s="46">
        <f t="shared" si="4"/>
        <v>1.7749999999999999E-3</v>
      </c>
      <c r="AE92" s="46">
        <f t="shared" si="5"/>
        <v>3.4745402298850571E-3</v>
      </c>
    </row>
    <row r="93" spans="16:31" x14ac:dyDescent="0.2">
      <c r="P93" s="23"/>
      <c r="Q93" s="37">
        <v>41229</v>
      </c>
      <c r="R93" s="27">
        <f>_xll.qlCalendarAdvance($Q$3,Q93,"3M",$R$3,TRUE)</f>
        <v>41323</v>
      </c>
      <c r="S93" s="38">
        <f>_xll.qlCalendarAdvance($Q$3,Q93,"6M",$R$3,TRUE)</f>
        <v>41410</v>
      </c>
      <c r="T93" s="23"/>
      <c r="U93" s="30">
        <f>_xll.qlDayCounterYearFraction($U$3,Q93,R93)</f>
        <v>0.26111111111111113</v>
      </c>
      <c r="V93" s="30">
        <f>_xll.qlDayCounterYearFraction($U$3,Q93,S93)</f>
        <v>0.50277777777777777</v>
      </c>
      <c r="W93" s="30">
        <f>_xll.qlDayCounterYearFraction($U$3,R93,S93)</f>
        <v>0.24166666666666667</v>
      </c>
      <c r="X93" s="23"/>
      <c r="Y93" s="30">
        <v>0.191</v>
      </c>
      <c r="Z93" s="30">
        <v>0.35599999999999998</v>
      </c>
      <c r="AA93" s="30">
        <v>0.16800000000000001</v>
      </c>
      <c r="AC93" s="46">
        <f t="shared" si="3"/>
        <v>5.3427586206896537E-3</v>
      </c>
      <c r="AD93" s="46">
        <f t="shared" si="4"/>
        <v>1.6800000000000001E-3</v>
      </c>
      <c r="AE93" s="46">
        <f t="shared" si="5"/>
        <v>3.6627586206896537E-3</v>
      </c>
    </row>
    <row r="94" spans="16:31" x14ac:dyDescent="0.2">
      <c r="P94" s="23"/>
      <c r="Q94" s="37">
        <v>41222</v>
      </c>
      <c r="R94" s="27">
        <f>_xll.qlCalendarAdvance($Q$3,Q94,"3M",$R$3,TRUE)</f>
        <v>41316</v>
      </c>
      <c r="S94" s="38">
        <f>_xll.qlCalendarAdvance($Q$3,Q94,"6M",$R$3,TRUE)</f>
        <v>41403</v>
      </c>
      <c r="T94" s="23"/>
      <c r="U94" s="30">
        <f>_xll.qlDayCounterYearFraction($U$3,Q94,R94)</f>
        <v>0.26111111111111113</v>
      </c>
      <c r="V94" s="30">
        <f>_xll.qlDayCounterYearFraction($U$3,Q94,S94)</f>
        <v>0.50277777777777777</v>
      </c>
      <c r="W94" s="30">
        <f>_xll.qlDayCounterYearFraction($U$3,R94,S94)</f>
        <v>0.24166666666666667</v>
      </c>
      <c r="X94" s="23"/>
      <c r="Y94" s="30">
        <v>0.193</v>
      </c>
      <c r="Z94" s="30">
        <v>0.36599999999999999</v>
      </c>
      <c r="AA94" s="30">
        <v>0.158</v>
      </c>
      <c r="AC94" s="46">
        <f t="shared" si="3"/>
        <v>5.5291954022988503E-3</v>
      </c>
      <c r="AD94" s="46">
        <f t="shared" si="4"/>
        <v>1.58E-3</v>
      </c>
      <c r="AE94" s="46">
        <f t="shared" si="5"/>
        <v>3.9491954022988504E-3</v>
      </c>
    </row>
    <row r="95" spans="16:31" x14ac:dyDescent="0.2">
      <c r="P95" s="23"/>
      <c r="Q95" s="37">
        <v>41215</v>
      </c>
      <c r="R95" s="27">
        <f>_xll.qlCalendarAdvance($Q$3,Q95,"3M",$R$3,TRUE)</f>
        <v>41309</v>
      </c>
      <c r="S95" s="38">
        <f>_xll.qlCalendarAdvance($Q$3,Q95,"6M",$R$3,TRUE)</f>
        <v>41396</v>
      </c>
      <c r="T95" s="23"/>
      <c r="U95" s="30">
        <f>_xll.qlDayCounterYearFraction($U$3,Q95,R95)</f>
        <v>0.26111111111111113</v>
      </c>
      <c r="V95" s="30">
        <f>_xll.qlDayCounterYearFraction($U$3,Q95,S95)</f>
        <v>0.50277777777777777</v>
      </c>
      <c r="W95" s="30">
        <f>_xll.qlDayCounterYearFraction($U$3,R95,S95)</f>
        <v>0.24166666666666667</v>
      </c>
      <c r="X95" s="23"/>
      <c r="Y95" s="30">
        <v>0.19700000000000001</v>
      </c>
      <c r="Z95" s="30">
        <v>0.38500000000000001</v>
      </c>
      <c r="AA95" s="30">
        <v>0.187</v>
      </c>
      <c r="AC95" s="46">
        <f t="shared" si="3"/>
        <v>5.8812643678160916E-3</v>
      </c>
      <c r="AD95" s="46">
        <f t="shared" si="4"/>
        <v>1.8699999999999999E-3</v>
      </c>
      <c r="AE95" s="46">
        <f t="shared" si="5"/>
        <v>4.0112643678160914E-3</v>
      </c>
    </row>
    <row r="96" spans="16:31" x14ac:dyDescent="0.2">
      <c r="P96" s="23"/>
      <c r="Q96" s="37">
        <v>41208</v>
      </c>
      <c r="R96" s="27">
        <f>_xll.qlCalendarAdvance($Q$3,Q96,"3M",$R$3,TRUE)</f>
        <v>41302</v>
      </c>
      <c r="S96" s="38">
        <f>_xll.qlCalendarAdvance($Q$3,Q96,"6M",$R$3,TRUE)</f>
        <v>41390</v>
      </c>
      <c r="T96" s="23"/>
      <c r="U96" s="30">
        <f>_xll.qlDayCounterYearFraction($U$3,Q96,R96)</f>
        <v>0.26111111111111113</v>
      </c>
      <c r="V96" s="30">
        <f>_xll.qlDayCounterYearFraction($U$3,Q96,S96)</f>
        <v>0.50555555555555554</v>
      </c>
      <c r="W96" s="30">
        <f>_xll.qlDayCounterYearFraction($U$3,R96,S96)</f>
        <v>0.24444444444444444</v>
      </c>
      <c r="X96" s="23"/>
      <c r="Y96" s="30">
        <v>0.19900000000000001</v>
      </c>
      <c r="Z96" s="30">
        <v>0.39600000000000002</v>
      </c>
      <c r="AA96" s="30">
        <v>0.19900000000000001</v>
      </c>
      <c r="AC96" s="46">
        <f t="shared" si="3"/>
        <v>6.0643181818181811E-3</v>
      </c>
      <c r="AD96" s="46">
        <f t="shared" si="4"/>
        <v>1.99E-3</v>
      </c>
      <c r="AE96" s="46">
        <f t="shared" si="5"/>
        <v>4.0743181818181807E-3</v>
      </c>
    </row>
    <row r="97" spans="16:31" x14ac:dyDescent="0.2">
      <c r="P97" s="23"/>
      <c r="Q97" s="37">
        <v>41201</v>
      </c>
      <c r="R97" s="27">
        <f>_xll.qlCalendarAdvance($Q$3,Q97,"3M",$R$3,TRUE)</f>
        <v>41295</v>
      </c>
      <c r="S97" s="38">
        <f>_xll.qlCalendarAdvance($Q$3,Q97,"6M",$R$3,TRUE)</f>
        <v>41383</v>
      </c>
      <c r="T97" s="23"/>
      <c r="U97" s="30">
        <f>_xll.qlDayCounterYearFraction($U$3,Q97,R97)</f>
        <v>0.26111111111111113</v>
      </c>
      <c r="V97" s="30">
        <f>_xll.qlDayCounterYearFraction($U$3,Q97,S97)</f>
        <v>0.50555555555555554</v>
      </c>
      <c r="W97" s="30">
        <f>_xll.qlDayCounterYearFraction($U$3,R97,S97)</f>
        <v>0.24444444444444444</v>
      </c>
      <c r="X97" s="23"/>
      <c r="Y97" s="30">
        <v>0.20399999999999999</v>
      </c>
      <c r="Z97" s="30">
        <v>0.40500000000000003</v>
      </c>
      <c r="AA97" s="30">
        <v>0.21</v>
      </c>
      <c r="AC97" s="46">
        <f t="shared" si="3"/>
        <v>6.1970454545454559E-3</v>
      </c>
      <c r="AD97" s="46">
        <f t="shared" si="4"/>
        <v>2.0999999999999999E-3</v>
      </c>
      <c r="AE97" s="46">
        <f t="shared" si="5"/>
        <v>4.0970454545454556E-3</v>
      </c>
    </row>
    <row r="98" spans="16:31" x14ac:dyDescent="0.2">
      <c r="P98" s="23"/>
      <c r="Q98" s="37">
        <v>41194</v>
      </c>
      <c r="R98" s="27">
        <f>_xll.qlCalendarAdvance($Q$3,Q98,"3M",$R$3,TRUE)</f>
        <v>41288</v>
      </c>
      <c r="S98" s="38">
        <f>_xll.qlCalendarAdvance($Q$3,Q98,"6M",$R$3,TRUE)</f>
        <v>41376</v>
      </c>
      <c r="T98" s="23"/>
      <c r="U98" s="30">
        <f>_xll.qlDayCounterYearFraction($U$3,Q98,R98)</f>
        <v>0.26111111111111113</v>
      </c>
      <c r="V98" s="30">
        <f>_xll.qlDayCounterYearFraction($U$3,Q98,S98)</f>
        <v>0.50555555555555554</v>
      </c>
      <c r="W98" s="30">
        <f>_xll.qlDayCounterYearFraction($U$3,R98,S98)</f>
        <v>0.24444444444444444</v>
      </c>
      <c r="X98" s="23"/>
      <c r="Y98" s="30">
        <v>0.21</v>
      </c>
      <c r="Z98" s="30">
        <v>0.41499999999999998</v>
      </c>
      <c r="AA98" s="30">
        <v>0.19500000000000001</v>
      </c>
      <c r="AC98" s="46">
        <f t="shared" si="3"/>
        <v>6.3397727272727269E-3</v>
      </c>
      <c r="AD98" s="46">
        <f t="shared" si="4"/>
        <v>1.9500000000000001E-3</v>
      </c>
      <c r="AE98" s="46">
        <f t="shared" si="5"/>
        <v>4.3897727272727265E-3</v>
      </c>
    </row>
    <row r="99" spans="16:31" x14ac:dyDescent="0.2">
      <c r="P99" s="23"/>
      <c r="Q99" s="37">
        <v>41187</v>
      </c>
      <c r="R99" s="27">
        <f>_xll.qlCalendarAdvance($Q$3,Q99,"3M",$R$3,TRUE)</f>
        <v>41281</v>
      </c>
      <c r="S99" s="38">
        <f>_xll.qlCalendarAdvance($Q$3,Q99,"6M",$R$3,TRUE)</f>
        <v>41369</v>
      </c>
      <c r="T99" s="23"/>
      <c r="U99" s="30">
        <f>_xll.qlDayCounterYearFraction($U$3,Q99,R99)</f>
        <v>0.26111111111111113</v>
      </c>
      <c r="V99" s="30">
        <f>_xll.qlDayCounterYearFraction($U$3,Q99,S99)</f>
        <v>0.50555555555555554</v>
      </c>
      <c r="W99" s="30">
        <f>_xll.qlDayCounterYearFraction($U$3,R99,S99)</f>
        <v>0.24444444444444444</v>
      </c>
      <c r="X99" s="23"/>
      <c r="Y99" s="30">
        <v>0.215</v>
      </c>
      <c r="Z99" s="30">
        <v>0.42499999999999999</v>
      </c>
      <c r="AA99" s="30">
        <v>0.19400000000000001</v>
      </c>
      <c r="AC99" s="46">
        <f t="shared" si="3"/>
        <v>6.4931818181818181E-3</v>
      </c>
      <c r="AD99" s="46">
        <f t="shared" si="4"/>
        <v>1.9400000000000001E-3</v>
      </c>
      <c r="AE99" s="46">
        <f t="shared" si="5"/>
        <v>4.5531818181818182E-3</v>
      </c>
    </row>
    <row r="100" spans="16:31" x14ac:dyDescent="0.2">
      <c r="P100" s="23"/>
      <c r="Q100" s="37">
        <v>41180</v>
      </c>
      <c r="R100" s="27">
        <f>_xll.qlCalendarAdvance($Q$3,Q100,"3M",$R$3,TRUE)</f>
        <v>41274</v>
      </c>
      <c r="S100" s="38">
        <f>_xll.qlCalendarAdvance($Q$3,Q100,"6M",$R$3,TRUE)</f>
        <v>41361</v>
      </c>
      <c r="T100" s="23"/>
      <c r="U100" s="30">
        <f>_xll.qlDayCounterYearFraction($U$3,Q100,R100)</f>
        <v>0.26111111111111113</v>
      </c>
      <c r="V100" s="30">
        <f>_xll.qlDayCounterYearFraction($U$3,Q100,S100)</f>
        <v>0.50277777777777777</v>
      </c>
      <c r="W100" s="30">
        <f>_xll.qlDayCounterYearFraction($U$3,R100,S100)</f>
        <v>0.24166666666666667</v>
      </c>
      <c r="X100" s="23"/>
      <c r="Y100" s="30">
        <v>0.22</v>
      </c>
      <c r="Z100" s="30">
        <v>0.437</v>
      </c>
      <c r="AA100" s="30">
        <v>0.192</v>
      </c>
      <c r="AC100" s="46">
        <f t="shared" si="3"/>
        <v>6.7145977011494242E-3</v>
      </c>
      <c r="AD100" s="46">
        <f t="shared" si="4"/>
        <v>1.92E-3</v>
      </c>
      <c r="AE100" s="46">
        <f t="shared" si="5"/>
        <v>4.7945977011494244E-3</v>
      </c>
    </row>
    <row r="101" spans="16:31" x14ac:dyDescent="0.2">
      <c r="P101" s="23"/>
      <c r="Q101" s="37">
        <v>41173</v>
      </c>
      <c r="R101" s="27">
        <f>_xll.qlCalendarAdvance($Q$3,Q101,"3M",$R$3,TRUE)</f>
        <v>41264</v>
      </c>
      <c r="S101" s="38">
        <f>_xll.qlCalendarAdvance($Q$3,Q101,"6M",$R$3,TRUE)</f>
        <v>41354</v>
      </c>
      <c r="T101" s="23"/>
      <c r="U101" s="30">
        <f>_xll.qlDayCounterYearFraction($U$3,Q101,R101)</f>
        <v>0.25277777777777777</v>
      </c>
      <c r="V101" s="30">
        <f>_xll.qlDayCounterYearFraction($U$3,Q101,S101)</f>
        <v>0.50277777777777777</v>
      </c>
      <c r="W101" s="30">
        <f>_xll.qlDayCounterYearFraction($U$3,R101,S101)</f>
        <v>0.25</v>
      </c>
      <c r="X101" s="23"/>
      <c r="Y101" s="30">
        <v>0.22800000000000001</v>
      </c>
      <c r="Z101" s="30">
        <v>0.45700000000000002</v>
      </c>
      <c r="AA101" s="30">
        <v>0.17499999999999999</v>
      </c>
      <c r="AC101" s="46">
        <f t="shared" si="3"/>
        <v>6.885444444444444E-3</v>
      </c>
      <c r="AD101" s="46">
        <f t="shared" si="4"/>
        <v>1.7499999999999998E-3</v>
      </c>
      <c r="AE101" s="46">
        <f t="shared" si="5"/>
        <v>5.1354444444444442E-3</v>
      </c>
    </row>
    <row r="102" spans="16:31" x14ac:dyDescent="0.2">
      <c r="P102" s="23"/>
      <c r="Q102" s="37">
        <v>41166</v>
      </c>
      <c r="R102" s="27">
        <f>_xll.qlCalendarAdvance($Q$3,Q102,"3M",$R$3,TRUE)</f>
        <v>41257</v>
      </c>
      <c r="S102" s="38">
        <f>_xll.qlCalendarAdvance($Q$3,Q102,"6M",$R$3,TRUE)</f>
        <v>41347</v>
      </c>
      <c r="T102" s="23"/>
      <c r="U102" s="30">
        <f>_xll.qlDayCounterYearFraction($U$3,Q102,R102)</f>
        <v>0.25277777777777777</v>
      </c>
      <c r="V102" s="30">
        <f>_xll.qlDayCounterYearFraction($U$3,Q102,S102)</f>
        <v>0.50277777777777777</v>
      </c>
      <c r="W102" s="30">
        <f>_xll.qlDayCounterYearFraction($U$3,R102,S102)</f>
        <v>0.25</v>
      </c>
      <c r="X102" s="23"/>
      <c r="Y102" s="30">
        <v>0.25</v>
      </c>
      <c r="Z102" s="30">
        <v>0.48699999999999999</v>
      </c>
      <c r="AA102" s="30">
        <v>0.23300000000000001</v>
      </c>
      <c r="AC102" s="46">
        <f t="shared" si="3"/>
        <v>7.2663333333333338E-3</v>
      </c>
      <c r="AD102" s="46">
        <f t="shared" si="4"/>
        <v>2.33E-3</v>
      </c>
      <c r="AE102" s="46">
        <f t="shared" si="5"/>
        <v>4.9363333333333342E-3</v>
      </c>
    </row>
    <row r="103" spans="16:31" x14ac:dyDescent="0.2">
      <c r="P103" s="23"/>
      <c r="Q103" s="37">
        <v>41159</v>
      </c>
      <c r="R103" s="27">
        <f>_xll.qlCalendarAdvance($Q$3,Q103,"3M",$R$3,TRUE)</f>
        <v>41250</v>
      </c>
      <c r="S103" s="38">
        <f>_xll.qlCalendarAdvance($Q$3,Q103,"6M",$R$3,TRUE)</f>
        <v>41340</v>
      </c>
      <c r="T103" s="23"/>
      <c r="U103" s="30">
        <f>_xll.qlDayCounterYearFraction($U$3,Q103,R103)</f>
        <v>0.25277777777777777</v>
      </c>
      <c r="V103" s="30">
        <f>_xll.qlDayCounterYearFraction($U$3,Q103,S103)</f>
        <v>0.50277777777777777</v>
      </c>
      <c r="W103" s="30">
        <f>_xll.qlDayCounterYearFraction($U$3,R103,S103)</f>
        <v>0.25</v>
      </c>
      <c r="X103" s="23"/>
      <c r="Y103" s="30">
        <v>0.26500000000000001</v>
      </c>
      <c r="Z103" s="30">
        <v>0.51500000000000001</v>
      </c>
      <c r="AA103" s="30">
        <v>0.22700000000000001</v>
      </c>
      <c r="AC103" s="46">
        <f t="shared" si="3"/>
        <v>7.6777777777777782E-3</v>
      </c>
      <c r="AD103" s="46">
        <f t="shared" si="4"/>
        <v>2.2699999999999999E-3</v>
      </c>
      <c r="AE103" s="46">
        <f t="shared" si="5"/>
        <v>5.4077777777777787E-3</v>
      </c>
    </row>
    <row r="104" spans="16:31" x14ac:dyDescent="0.2">
      <c r="P104" s="23"/>
      <c r="Q104" s="37">
        <v>41152</v>
      </c>
      <c r="R104" s="27">
        <f>_xll.qlCalendarAdvance($Q$3,Q104,"3M",$R$3,TRUE)</f>
        <v>41243</v>
      </c>
      <c r="S104" s="38">
        <f>_xll.qlCalendarAdvance($Q$3,Q104,"6M",$R$3,TRUE)</f>
        <v>41333</v>
      </c>
      <c r="T104" s="23"/>
      <c r="U104" s="30">
        <f>_xll.qlDayCounterYearFraction($U$3,Q104,R104)</f>
        <v>0.25277777777777777</v>
      </c>
      <c r="V104" s="30">
        <f>_xll.qlDayCounterYearFraction($U$3,Q104,S104)</f>
        <v>0.50277777777777777</v>
      </c>
      <c r="W104" s="30">
        <f>_xll.qlDayCounterYearFraction($U$3,R104,S104)</f>
        <v>0.25</v>
      </c>
      <c r="X104" s="23"/>
      <c r="Y104" s="30">
        <v>0.27800000000000002</v>
      </c>
      <c r="Z104" s="30">
        <v>0.53700000000000003</v>
      </c>
      <c r="AA104" s="30">
        <v>0.222</v>
      </c>
      <c r="AC104" s="46">
        <f t="shared" si="3"/>
        <v>7.9887777777777787E-3</v>
      </c>
      <c r="AD104" s="46">
        <f t="shared" si="4"/>
        <v>2.2200000000000002E-3</v>
      </c>
      <c r="AE104" s="46">
        <f t="shared" si="5"/>
        <v>5.7687777777777789E-3</v>
      </c>
    </row>
    <row r="105" spans="16:31" x14ac:dyDescent="0.2">
      <c r="P105" s="23"/>
      <c r="Q105" s="37">
        <v>41145</v>
      </c>
      <c r="R105" s="27">
        <f>_xll.qlCalendarAdvance($Q$3,Q105,"3M",$R$3,TRUE)</f>
        <v>41239</v>
      </c>
      <c r="S105" s="38">
        <f>_xll.qlCalendarAdvance($Q$3,Q105,"6M",$R$3,TRUE)</f>
        <v>41330</v>
      </c>
      <c r="T105" s="23"/>
      <c r="U105" s="30">
        <f>_xll.qlDayCounterYearFraction($U$3,Q105,R105)</f>
        <v>0.26111111111111113</v>
      </c>
      <c r="V105" s="30">
        <f>_xll.qlDayCounterYearFraction($U$3,Q105,S105)</f>
        <v>0.51388888888888884</v>
      </c>
      <c r="W105" s="30">
        <f>_xll.qlDayCounterYearFraction($U$3,R105,S105)</f>
        <v>0.25277777777777777</v>
      </c>
      <c r="X105" s="23"/>
      <c r="Y105" s="30">
        <v>0.29499999999999998</v>
      </c>
      <c r="Z105" s="30">
        <v>0.56399999999999995</v>
      </c>
      <c r="AA105" s="30">
        <v>0.22850000000000001</v>
      </c>
      <c r="AC105" s="46">
        <f t="shared" si="3"/>
        <v>8.4186813186813165E-3</v>
      </c>
      <c r="AD105" s="46">
        <f t="shared" si="4"/>
        <v>2.2850000000000001E-3</v>
      </c>
      <c r="AE105" s="46">
        <f t="shared" si="5"/>
        <v>6.1336813186813159E-3</v>
      </c>
    </row>
    <row r="106" spans="16:31" x14ac:dyDescent="0.2">
      <c r="P106" s="23"/>
      <c r="Q106" s="37">
        <v>41138</v>
      </c>
      <c r="R106" s="27">
        <f>_xll.qlCalendarAdvance($Q$3,Q106,"3M",$R$3,TRUE)</f>
        <v>41232</v>
      </c>
      <c r="S106" s="38">
        <f>_xll.qlCalendarAdvance($Q$3,Q106,"6M",$R$3,TRUE)</f>
        <v>41323</v>
      </c>
      <c r="T106" s="23"/>
      <c r="U106" s="30">
        <f>_xll.qlDayCounterYearFraction($U$3,Q106,R106)</f>
        <v>0.26111111111111113</v>
      </c>
      <c r="V106" s="30">
        <f>_xll.qlDayCounterYearFraction($U$3,Q106,S106)</f>
        <v>0.51388888888888884</v>
      </c>
      <c r="W106" s="30">
        <f>_xll.qlDayCounterYearFraction($U$3,R106,S106)</f>
        <v>0.25277777777777777</v>
      </c>
      <c r="X106" s="23"/>
      <c r="Y106" s="30">
        <v>0.33400000000000002</v>
      </c>
      <c r="Z106" s="30">
        <v>0.60699999999999998</v>
      </c>
      <c r="AA106" s="30">
        <v>0.24</v>
      </c>
      <c r="AC106" s="46">
        <f t="shared" si="3"/>
        <v>8.8899999999999986E-3</v>
      </c>
      <c r="AD106" s="46">
        <f t="shared" si="4"/>
        <v>2.3999999999999998E-3</v>
      </c>
      <c r="AE106" s="46">
        <f t="shared" si="5"/>
        <v>6.4899999999999992E-3</v>
      </c>
    </row>
    <row r="107" spans="16:31" x14ac:dyDescent="0.2">
      <c r="P107" s="23"/>
      <c r="Q107" s="37">
        <v>41131</v>
      </c>
      <c r="R107" s="27">
        <f>_xll.qlCalendarAdvance($Q$3,Q107,"3M",$R$3,TRUE)</f>
        <v>41225</v>
      </c>
      <c r="S107" s="38">
        <f>_xll.qlCalendarAdvance($Q$3,Q107,"6M",$R$3,TRUE)</f>
        <v>41316</v>
      </c>
      <c r="T107" s="23"/>
      <c r="U107" s="30">
        <f>_xll.qlDayCounterYearFraction($U$3,Q107,R107)</f>
        <v>0.26111111111111113</v>
      </c>
      <c r="V107" s="30">
        <f>_xll.qlDayCounterYearFraction($U$3,Q107,S107)</f>
        <v>0.51388888888888884</v>
      </c>
      <c r="W107" s="30">
        <f>_xll.qlDayCounterYearFraction($U$3,R107,S107)</f>
        <v>0.25277777777777777</v>
      </c>
      <c r="X107" s="23"/>
      <c r="Y107" s="30">
        <v>0.35299999999999998</v>
      </c>
      <c r="Z107" s="30">
        <v>0.63100000000000001</v>
      </c>
      <c r="AA107" s="30">
        <v>0.249</v>
      </c>
      <c r="AC107" s="46">
        <f t="shared" si="3"/>
        <v>9.1816483516483499E-3</v>
      </c>
      <c r="AD107" s="46">
        <f t="shared" si="4"/>
        <v>2.49E-3</v>
      </c>
      <c r="AE107" s="46">
        <f t="shared" si="5"/>
        <v>6.6916483516483499E-3</v>
      </c>
    </row>
    <row r="108" spans="16:31" x14ac:dyDescent="0.2">
      <c r="P108" s="23"/>
      <c r="Q108" s="37">
        <v>41124</v>
      </c>
      <c r="R108" s="27">
        <f>_xll.qlCalendarAdvance($Q$3,Q108,"3M",$R$3,TRUE)</f>
        <v>41218</v>
      </c>
      <c r="S108" s="38">
        <f>_xll.qlCalendarAdvance($Q$3,Q108,"6M",$R$3,TRUE)</f>
        <v>41309</v>
      </c>
      <c r="T108" s="23"/>
      <c r="U108" s="30">
        <f>_xll.qlDayCounterYearFraction($U$3,Q108,R108)</f>
        <v>0.26111111111111113</v>
      </c>
      <c r="V108" s="30">
        <f>_xll.qlDayCounterYearFraction($U$3,Q108,S108)</f>
        <v>0.51388888888888884</v>
      </c>
      <c r="W108" s="30">
        <f>_xll.qlDayCounterYearFraction($U$3,R108,S108)</f>
        <v>0.25277777777777777</v>
      </c>
      <c r="X108" s="23"/>
      <c r="Y108" s="30">
        <v>0.375</v>
      </c>
      <c r="Z108" s="30">
        <v>0.65900000000000003</v>
      </c>
      <c r="AA108" s="30">
        <v>0.318</v>
      </c>
      <c r="AC108" s="46">
        <f t="shared" si="3"/>
        <v>9.5236263736263732E-3</v>
      </c>
      <c r="AD108" s="46">
        <f t="shared" si="4"/>
        <v>3.1800000000000001E-3</v>
      </c>
      <c r="AE108" s="46">
        <f t="shared" si="5"/>
        <v>6.3436263736263727E-3</v>
      </c>
    </row>
    <row r="109" spans="16:31" x14ac:dyDescent="0.2">
      <c r="P109" s="23"/>
      <c r="Q109" s="37">
        <v>41117</v>
      </c>
      <c r="R109" s="27">
        <f>_xll.qlCalendarAdvance($Q$3,Q109,"3M",$R$3,TRUE)</f>
        <v>41211</v>
      </c>
      <c r="S109" s="38">
        <f>_xll.qlCalendarAdvance($Q$3,Q109,"6M",$R$3,TRUE)</f>
        <v>41302</v>
      </c>
      <c r="T109" s="23"/>
      <c r="U109" s="30">
        <f>_xll.qlDayCounterYearFraction($U$3,Q109,R109)</f>
        <v>0.26111111111111113</v>
      </c>
      <c r="V109" s="30">
        <f>_xll.qlDayCounterYearFraction($U$3,Q109,S109)</f>
        <v>0.51388888888888884</v>
      </c>
      <c r="W109" s="30">
        <f>_xll.qlDayCounterYearFraction($U$3,R109,S109)</f>
        <v>0.25277777777777777</v>
      </c>
      <c r="X109" s="23"/>
      <c r="Y109" s="30">
        <v>0.41499999999999998</v>
      </c>
      <c r="Z109" s="30">
        <v>0.69799999999999995</v>
      </c>
      <c r="AA109" s="30">
        <v>0.22900000000000001</v>
      </c>
      <c r="AC109" s="46">
        <f t="shared" si="3"/>
        <v>9.9032967032966993E-3</v>
      </c>
      <c r="AD109" s="46">
        <f t="shared" si="4"/>
        <v>2.2899999999999999E-3</v>
      </c>
      <c r="AE109" s="46">
        <f t="shared" si="5"/>
        <v>7.613296703296699E-3</v>
      </c>
    </row>
    <row r="110" spans="16:31" x14ac:dyDescent="0.2">
      <c r="P110" s="23"/>
      <c r="Q110" s="37">
        <v>41110</v>
      </c>
      <c r="R110" s="27">
        <f>_xll.qlCalendarAdvance($Q$3,Q110,"3M",$R$3,TRUE)</f>
        <v>41204</v>
      </c>
      <c r="S110" s="38">
        <f>_xll.qlCalendarAdvance($Q$3,Q110,"6M",$R$3,TRUE)</f>
        <v>41295</v>
      </c>
      <c r="T110" s="23"/>
      <c r="U110" s="30">
        <f>_xll.qlDayCounterYearFraction($U$3,Q110,R110)</f>
        <v>0.26111111111111113</v>
      </c>
      <c r="V110" s="30">
        <f>_xll.qlDayCounterYearFraction($U$3,Q110,S110)</f>
        <v>0.51388888888888884</v>
      </c>
      <c r="W110" s="30">
        <f>_xll.qlDayCounterYearFraction($U$3,R110,S110)</f>
        <v>0.25277777777777777</v>
      </c>
      <c r="X110" s="23"/>
      <c r="Y110" s="30">
        <v>0.45100000000000001</v>
      </c>
      <c r="Z110" s="30">
        <v>0.73499999999999999</v>
      </c>
      <c r="AA110" s="30">
        <v>0.33400000000000002</v>
      </c>
      <c r="AC110" s="46">
        <f t="shared" si="3"/>
        <v>1.0283626373626373E-2</v>
      </c>
      <c r="AD110" s="46">
        <f t="shared" si="4"/>
        <v>3.3400000000000001E-3</v>
      </c>
      <c r="AE110" s="46">
        <f t="shared" si="5"/>
        <v>6.9436263736263734E-3</v>
      </c>
    </row>
    <row r="111" spans="16:31" x14ac:dyDescent="0.2">
      <c r="P111" s="23"/>
      <c r="Q111" s="37">
        <v>41103</v>
      </c>
      <c r="R111" s="27">
        <f>_xll.qlCalendarAdvance($Q$3,Q111,"3M",$R$3,TRUE)</f>
        <v>41197</v>
      </c>
      <c r="S111" s="38">
        <f>_xll.qlCalendarAdvance($Q$3,Q111,"6M",$R$3,TRUE)</f>
        <v>41288</v>
      </c>
      <c r="T111" s="23"/>
      <c r="U111" s="30">
        <f>_xll.qlDayCounterYearFraction($U$3,Q111,R111)</f>
        <v>0.26111111111111113</v>
      </c>
      <c r="V111" s="30">
        <f>_xll.qlDayCounterYearFraction($U$3,Q111,S111)</f>
        <v>0.51388888888888884</v>
      </c>
      <c r="W111" s="30">
        <f>_xll.qlDayCounterYearFraction($U$3,R111,S111)</f>
        <v>0.25277777777777777</v>
      </c>
      <c r="X111" s="23"/>
      <c r="Y111" s="30">
        <v>0.48599999999999999</v>
      </c>
      <c r="Z111" s="30">
        <v>0.76700000000000002</v>
      </c>
      <c r="AA111" s="30">
        <v>0.36099999999999999</v>
      </c>
      <c r="AC111" s="46">
        <f t="shared" si="3"/>
        <v>1.057263736263736E-2</v>
      </c>
      <c r="AD111" s="46">
        <f t="shared" si="4"/>
        <v>3.6099999999999999E-3</v>
      </c>
      <c r="AE111" s="46">
        <f t="shared" si="5"/>
        <v>6.9626373626373601E-3</v>
      </c>
    </row>
    <row r="112" spans="16:31" x14ac:dyDescent="0.2">
      <c r="P112" s="23"/>
      <c r="Q112" s="37">
        <v>41096</v>
      </c>
      <c r="R112" s="27">
        <f>_xll.qlCalendarAdvance($Q$3,Q112,"3M",$R$3,TRUE)</f>
        <v>41190</v>
      </c>
      <c r="S112" s="38">
        <f>_xll.qlCalendarAdvance($Q$3,Q112,"6M",$R$3,TRUE)</f>
        <v>41281</v>
      </c>
      <c r="T112" s="23"/>
      <c r="U112" s="30">
        <f>_xll.qlDayCounterYearFraction($U$3,Q112,R112)</f>
        <v>0.26111111111111113</v>
      </c>
      <c r="V112" s="30">
        <f>_xll.qlDayCounterYearFraction($U$3,Q112,S112)</f>
        <v>0.51388888888888884</v>
      </c>
      <c r="W112" s="30">
        <f>_xll.qlDayCounterYearFraction($U$3,R112,S112)</f>
        <v>0.25277777777777777</v>
      </c>
      <c r="X112" s="23"/>
      <c r="Y112" s="30">
        <v>0.54900000000000004</v>
      </c>
      <c r="Z112" s="30">
        <v>0.83099999999999996</v>
      </c>
      <c r="AA112" s="30">
        <v>0.43099999999999999</v>
      </c>
      <c r="AC112" s="46">
        <f t="shared" si="3"/>
        <v>1.1222967032967029E-2</v>
      </c>
      <c r="AD112" s="46">
        <f t="shared" si="4"/>
        <v>4.3099999999999996E-3</v>
      </c>
      <c r="AE112" s="46">
        <f t="shared" si="5"/>
        <v>6.9129670329670292E-3</v>
      </c>
    </row>
    <row r="113" spans="16:31" x14ac:dyDescent="0.2">
      <c r="P113" s="23"/>
      <c r="Q113" s="37">
        <v>41089</v>
      </c>
      <c r="R113" s="27">
        <f>_xll.qlCalendarAdvance($Q$3,Q113,"3M",$R$3,TRUE)</f>
        <v>41180</v>
      </c>
      <c r="S113" s="38">
        <f>_xll.qlCalendarAdvance($Q$3,Q113,"6M",$R$3,TRUE)</f>
        <v>41274</v>
      </c>
      <c r="T113" s="23"/>
      <c r="U113" s="30">
        <f>_xll.qlDayCounterYearFraction($U$3,Q113,R113)</f>
        <v>0.25277777777777777</v>
      </c>
      <c r="V113" s="30">
        <f>_xll.qlDayCounterYearFraction($U$3,Q113,S113)</f>
        <v>0.51388888888888884</v>
      </c>
      <c r="W113" s="30">
        <f>_xll.qlDayCounterYearFraction($U$3,R113,S113)</f>
        <v>0.26111111111111113</v>
      </c>
      <c r="X113" s="23"/>
      <c r="Y113" s="30">
        <v>0.65300000000000002</v>
      </c>
      <c r="Z113" s="30">
        <v>0.93</v>
      </c>
      <c r="AA113" s="30">
        <v>0.50700000000000001</v>
      </c>
      <c r="AC113" s="46">
        <f t="shared" si="3"/>
        <v>1.1981595744680849E-2</v>
      </c>
      <c r="AD113" s="46">
        <f t="shared" si="4"/>
        <v>5.0699999999999999E-3</v>
      </c>
      <c r="AE113" s="46">
        <f t="shared" si="5"/>
        <v>6.9115957446808495E-3</v>
      </c>
    </row>
    <row r="114" spans="16:31" x14ac:dyDescent="0.2">
      <c r="P114" s="23"/>
      <c r="Q114" s="37">
        <v>41082</v>
      </c>
      <c r="R114" s="27">
        <f>_xll.qlCalendarAdvance($Q$3,Q114,"3M",$R$3,TRUE)</f>
        <v>41176</v>
      </c>
      <c r="S114" s="38">
        <f>_xll.qlCalendarAdvance($Q$3,Q114,"6M",$R$3,TRUE)</f>
        <v>41267</v>
      </c>
      <c r="T114" s="23"/>
      <c r="U114" s="30">
        <f>_xll.qlDayCounterYearFraction($U$3,Q114,R114)</f>
        <v>0.26111111111111113</v>
      </c>
      <c r="V114" s="30">
        <f>_xll.qlDayCounterYearFraction($U$3,Q114,S114)</f>
        <v>0.51388888888888884</v>
      </c>
      <c r="W114" s="30">
        <f>_xll.qlDayCounterYearFraction($U$3,R114,S114)</f>
        <v>0.25277777777777777</v>
      </c>
      <c r="X114" s="23"/>
      <c r="Y114" s="30">
        <v>0.65400000000000003</v>
      </c>
      <c r="Z114" s="30">
        <v>0.92800000000000005</v>
      </c>
      <c r="AA114" s="30">
        <v>0.48799999999999999</v>
      </c>
      <c r="AC114" s="46">
        <f t="shared" si="3"/>
        <v>1.211032967032967E-2</v>
      </c>
      <c r="AD114" s="46">
        <f t="shared" si="4"/>
        <v>4.8799999999999998E-3</v>
      </c>
      <c r="AE114" s="46">
        <f t="shared" si="5"/>
        <v>7.23032967032967E-3</v>
      </c>
    </row>
    <row r="115" spans="16:31" x14ac:dyDescent="0.2">
      <c r="P115" s="23"/>
      <c r="Q115" s="37">
        <v>41075</v>
      </c>
      <c r="R115" s="27">
        <f>_xll.qlCalendarAdvance($Q$3,Q115,"3M",$R$3,TRUE)</f>
        <v>41169</v>
      </c>
      <c r="S115" s="38">
        <f>_xll.qlCalendarAdvance($Q$3,Q115,"6M",$R$3,TRUE)</f>
        <v>41260</v>
      </c>
      <c r="T115" s="23"/>
      <c r="U115" s="30">
        <f>_xll.qlDayCounterYearFraction($U$3,Q115,R115)</f>
        <v>0.26111111111111113</v>
      </c>
      <c r="V115" s="30">
        <f>_xll.qlDayCounterYearFraction($U$3,Q115,S115)</f>
        <v>0.51388888888888884</v>
      </c>
      <c r="W115" s="30">
        <f>_xll.qlDayCounterYearFraction($U$3,R115,S115)</f>
        <v>0.25277777777777777</v>
      </c>
      <c r="X115" s="23"/>
      <c r="Y115" s="30">
        <v>0.66200000000000003</v>
      </c>
      <c r="Z115" s="30">
        <v>0.93899999999999995</v>
      </c>
      <c r="AA115" s="30">
        <v>0.53200000000000003</v>
      </c>
      <c r="AC115" s="46">
        <f t="shared" si="3"/>
        <v>1.2251318681318677E-2</v>
      </c>
      <c r="AD115" s="46">
        <f t="shared" si="4"/>
        <v>5.3200000000000001E-3</v>
      </c>
      <c r="AE115" s="46">
        <f t="shared" si="5"/>
        <v>6.9313186813186774E-3</v>
      </c>
    </row>
    <row r="116" spans="16:31" x14ac:dyDescent="0.2">
      <c r="P116" s="23"/>
      <c r="Q116" s="37">
        <v>41068</v>
      </c>
      <c r="R116" s="27">
        <f>_xll.qlCalendarAdvance($Q$3,Q116,"3M",$R$3,TRUE)</f>
        <v>41162</v>
      </c>
      <c r="S116" s="38">
        <f>_xll.qlCalendarAdvance($Q$3,Q116,"6M",$R$3,TRUE)</f>
        <v>41253</v>
      </c>
      <c r="T116" s="23"/>
      <c r="U116" s="30">
        <f>_xll.qlDayCounterYearFraction($U$3,Q116,R116)</f>
        <v>0.26111111111111113</v>
      </c>
      <c r="V116" s="30">
        <f>_xll.qlDayCounterYearFraction($U$3,Q116,S116)</f>
        <v>0.51388888888888884</v>
      </c>
      <c r="W116" s="30">
        <f>_xll.qlDayCounterYearFraction($U$3,R116,S116)</f>
        <v>0.25277777777777777</v>
      </c>
      <c r="X116" s="23"/>
      <c r="Y116" s="30">
        <v>0.66300000000000003</v>
      </c>
      <c r="Z116" s="30">
        <v>0.93899999999999995</v>
      </c>
      <c r="AA116" s="30">
        <v>0.57599999999999996</v>
      </c>
      <c r="AC116" s="46">
        <f t="shared" si="3"/>
        <v>1.2240989010989007E-2</v>
      </c>
      <c r="AD116" s="46">
        <f t="shared" si="4"/>
        <v>5.7599999999999995E-3</v>
      </c>
      <c r="AE116" s="46">
        <f t="shared" si="5"/>
        <v>6.4809890109890078E-3</v>
      </c>
    </row>
    <row r="117" spans="16:31" x14ac:dyDescent="0.2">
      <c r="P117" s="23"/>
      <c r="Q117" s="37">
        <v>41061</v>
      </c>
      <c r="R117" s="27">
        <f>_xll.qlCalendarAdvance($Q$3,Q117,"3M",$R$3,TRUE)</f>
        <v>41155</v>
      </c>
      <c r="S117" s="38">
        <f>_xll.qlCalendarAdvance($Q$3,Q117,"6M",$R$3,TRUE)</f>
        <v>41246</v>
      </c>
      <c r="T117" s="23"/>
      <c r="U117" s="30">
        <f>_xll.qlDayCounterYearFraction($U$3,Q117,R117)</f>
        <v>0.26111111111111113</v>
      </c>
      <c r="V117" s="30">
        <f>_xll.qlDayCounterYearFraction($U$3,Q117,S117)</f>
        <v>0.51388888888888884</v>
      </c>
      <c r="W117" s="30">
        <f>_xll.qlDayCounterYearFraction($U$3,R117,S117)</f>
        <v>0.25277777777777777</v>
      </c>
      <c r="X117" s="23"/>
      <c r="Y117" s="30">
        <v>0.66500000000000004</v>
      </c>
      <c r="Z117" s="30">
        <v>0.94299999999999995</v>
      </c>
      <c r="AA117" s="30">
        <v>0.55800000000000005</v>
      </c>
      <c r="AC117" s="46">
        <f t="shared" si="3"/>
        <v>1.2301648351648349E-2</v>
      </c>
      <c r="AD117" s="46">
        <f t="shared" si="4"/>
        <v>5.5800000000000008E-3</v>
      </c>
      <c r="AE117" s="46">
        <f t="shared" si="5"/>
        <v>6.7216483516483487E-3</v>
      </c>
    </row>
    <row r="118" spans="16:31" x14ac:dyDescent="0.2">
      <c r="P118" s="23"/>
      <c r="Q118" s="37">
        <v>41054</v>
      </c>
      <c r="R118" s="27">
        <f>_xll.qlCalendarAdvance($Q$3,Q118,"3M",$R$3,TRUE)</f>
        <v>41148</v>
      </c>
      <c r="S118" s="38">
        <f>_xll.qlCalendarAdvance($Q$3,Q118,"6M",$R$3,TRUE)</f>
        <v>41239</v>
      </c>
      <c r="T118" s="23"/>
      <c r="U118" s="30">
        <f>_xll.qlDayCounterYearFraction($U$3,Q118,R118)</f>
        <v>0.26111111111111113</v>
      </c>
      <c r="V118" s="30">
        <f>_xll.qlDayCounterYearFraction($U$3,Q118,S118)</f>
        <v>0.51388888888888884</v>
      </c>
      <c r="W118" s="30">
        <f>_xll.qlDayCounterYearFraction($U$3,R118,S118)</f>
        <v>0.25277777777777777</v>
      </c>
      <c r="X118" s="23"/>
      <c r="Y118" s="30">
        <v>0.67500000000000004</v>
      </c>
      <c r="Z118" s="30">
        <v>0.95599999999999996</v>
      </c>
      <c r="AA118" s="30">
        <v>0.56799999999999995</v>
      </c>
      <c r="AC118" s="46">
        <f t="shared" si="3"/>
        <v>1.2462637362637358E-2</v>
      </c>
      <c r="AD118" s="46">
        <f t="shared" si="4"/>
        <v>5.6799999999999993E-3</v>
      </c>
      <c r="AE118" s="46">
        <f t="shared" si="5"/>
        <v>6.7826373626373587E-3</v>
      </c>
    </row>
    <row r="119" spans="16:31" x14ac:dyDescent="0.2">
      <c r="P119" s="23"/>
      <c r="Q119" s="37">
        <v>41047</v>
      </c>
      <c r="R119" s="27">
        <f>_xll.qlCalendarAdvance($Q$3,Q119,"3M",$R$3,TRUE)</f>
        <v>41141</v>
      </c>
      <c r="S119" s="38">
        <f>_xll.qlCalendarAdvance($Q$3,Q119,"6M",$R$3,TRUE)</f>
        <v>41232</v>
      </c>
      <c r="T119" s="23"/>
      <c r="U119" s="30">
        <f>_xll.qlDayCounterYearFraction($U$3,Q119,R119)</f>
        <v>0.26111111111111113</v>
      </c>
      <c r="V119" s="30">
        <f>_xll.qlDayCounterYearFraction($U$3,Q119,S119)</f>
        <v>0.51388888888888884</v>
      </c>
      <c r="W119" s="30">
        <f>_xll.qlDayCounterYearFraction($U$3,R119,S119)</f>
        <v>0.25277777777777777</v>
      </c>
      <c r="X119" s="23"/>
      <c r="Y119" s="30">
        <v>0.68400000000000005</v>
      </c>
      <c r="Z119" s="30">
        <v>0.97199999999999998</v>
      </c>
      <c r="AA119" s="30">
        <v>0.66300000000000003</v>
      </c>
      <c r="AC119" s="46">
        <f t="shared" si="3"/>
        <v>1.2694945054945053E-2</v>
      </c>
      <c r="AD119" s="46">
        <f t="shared" si="4"/>
        <v>6.6300000000000005E-3</v>
      </c>
      <c r="AE119" s="46">
        <f t="shared" si="5"/>
        <v>6.0649450549450524E-3</v>
      </c>
    </row>
    <row r="120" spans="16:31" x14ac:dyDescent="0.2">
      <c r="P120" s="23"/>
      <c r="Q120" s="37">
        <v>41040</v>
      </c>
      <c r="R120" s="27">
        <f>_xll.qlCalendarAdvance($Q$3,Q120,"3M",$R$3,TRUE)</f>
        <v>41134</v>
      </c>
      <c r="S120" s="38">
        <f>_xll.qlCalendarAdvance($Q$3,Q120,"6M",$R$3,TRUE)</f>
        <v>41225</v>
      </c>
      <c r="T120" s="23"/>
      <c r="U120" s="30">
        <f>_xll.qlDayCounterYearFraction($U$3,Q120,R120)</f>
        <v>0.26111111111111113</v>
      </c>
      <c r="V120" s="30">
        <f>_xll.qlDayCounterYearFraction($U$3,Q120,S120)</f>
        <v>0.51388888888888884</v>
      </c>
      <c r="W120" s="30">
        <f>_xll.qlDayCounterYearFraction($U$3,R120,S120)</f>
        <v>0.25277777777777777</v>
      </c>
      <c r="X120" s="23"/>
      <c r="Y120" s="30">
        <v>0.69</v>
      </c>
      <c r="Z120" s="30">
        <v>0.97699999999999998</v>
      </c>
      <c r="AA120" s="30">
        <v>0.64449999999999996</v>
      </c>
      <c r="AC120" s="46">
        <f t="shared" si="3"/>
        <v>1.2734615384615379E-2</v>
      </c>
      <c r="AD120" s="46">
        <f t="shared" si="4"/>
        <v>6.4449999999999993E-3</v>
      </c>
      <c r="AE120" s="46">
        <f t="shared" si="5"/>
        <v>6.2896153846153796E-3</v>
      </c>
    </row>
    <row r="121" spans="16:31" x14ac:dyDescent="0.2">
      <c r="P121" s="23"/>
      <c r="Q121" s="37">
        <v>41033</v>
      </c>
      <c r="R121" s="27">
        <f>_xll.qlCalendarAdvance($Q$3,Q121,"3M",$R$3,TRUE)</f>
        <v>41127</v>
      </c>
      <c r="S121" s="38">
        <f>_xll.qlCalendarAdvance($Q$3,Q121,"6M",$R$3,TRUE)</f>
        <v>41218</v>
      </c>
      <c r="T121" s="23"/>
      <c r="U121" s="30">
        <f>_xll.qlDayCounterYearFraction($U$3,Q121,R121)</f>
        <v>0.26111111111111113</v>
      </c>
      <c r="V121" s="30">
        <f>_xll.qlDayCounterYearFraction($U$3,Q121,S121)</f>
        <v>0.51388888888888884</v>
      </c>
      <c r="W121" s="30">
        <f>_xll.qlDayCounterYearFraction($U$3,R121,S121)</f>
        <v>0.25277777777777777</v>
      </c>
      <c r="X121" s="23"/>
      <c r="Y121" s="30">
        <v>0.69699999999999995</v>
      </c>
      <c r="Z121" s="30">
        <v>0.98499999999999999</v>
      </c>
      <c r="AA121" s="30">
        <v>0.56299999999999994</v>
      </c>
      <c r="AC121" s="46">
        <f t="shared" si="3"/>
        <v>1.2824945054945055E-2</v>
      </c>
      <c r="AD121" s="46">
        <f t="shared" si="4"/>
        <v>5.6299999999999996E-3</v>
      </c>
      <c r="AE121" s="46">
        <f t="shared" si="5"/>
        <v>7.1949450549450549E-3</v>
      </c>
    </row>
    <row r="122" spans="16:31" x14ac:dyDescent="0.2">
      <c r="P122" s="23"/>
      <c r="Q122" s="37">
        <v>41026</v>
      </c>
      <c r="R122" s="27">
        <f>_xll.qlCalendarAdvance($Q$3,Q122,"3M",$R$3,TRUE)</f>
        <v>41117</v>
      </c>
      <c r="S122" s="38">
        <f>_xll.qlCalendarAdvance($Q$3,Q122,"6M",$R$3,TRUE)</f>
        <v>41211</v>
      </c>
      <c r="T122" s="23"/>
      <c r="U122" s="30">
        <f>_xll.qlDayCounterYearFraction($U$3,Q122,R122)</f>
        <v>0.25277777777777777</v>
      </c>
      <c r="V122" s="30">
        <f>_xll.qlDayCounterYearFraction($U$3,Q122,S122)</f>
        <v>0.51388888888888884</v>
      </c>
      <c r="W122" s="30">
        <f>_xll.qlDayCounterYearFraction($U$3,R122,S122)</f>
        <v>0.26111111111111113</v>
      </c>
      <c r="X122" s="23"/>
      <c r="Y122" s="30">
        <v>0.71499999999999997</v>
      </c>
      <c r="Z122" s="30">
        <v>1.0069999999999999</v>
      </c>
      <c r="AA122" s="30">
        <v>0.58799999999999997</v>
      </c>
      <c r="AC122" s="46">
        <f t="shared" si="3"/>
        <v>1.2896808510638293E-2</v>
      </c>
      <c r="AD122" s="46">
        <f t="shared" si="4"/>
        <v>5.8799999999999998E-3</v>
      </c>
      <c r="AE122" s="46">
        <f t="shared" si="5"/>
        <v>7.0168085106382932E-3</v>
      </c>
    </row>
    <row r="123" spans="16:31" x14ac:dyDescent="0.2">
      <c r="P123" s="23"/>
      <c r="Q123" s="37">
        <v>41019</v>
      </c>
      <c r="R123" s="27">
        <f>_xll.qlCalendarAdvance($Q$3,Q123,"3M",$R$3,TRUE)</f>
        <v>41110</v>
      </c>
      <c r="S123" s="38">
        <f>_xll.qlCalendarAdvance($Q$3,Q123,"6M",$R$3,TRUE)</f>
        <v>41204</v>
      </c>
      <c r="T123" s="23"/>
      <c r="U123" s="30">
        <f>_xll.qlDayCounterYearFraction($U$3,Q123,R123)</f>
        <v>0.25277777777777777</v>
      </c>
      <c r="V123" s="30">
        <f>_xll.qlDayCounterYearFraction($U$3,Q123,S123)</f>
        <v>0.51388888888888884</v>
      </c>
      <c r="W123" s="30">
        <f>_xll.qlDayCounterYearFraction($U$3,R123,S123)</f>
        <v>0.26111111111111113</v>
      </c>
      <c r="X123" s="23"/>
      <c r="Y123" s="30">
        <v>0.73399999999999999</v>
      </c>
      <c r="Z123" s="30">
        <v>1.0289999999999999</v>
      </c>
      <c r="AA123" s="30">
        <v>0.67500000000000004</v>
      </c>
      <c r="AC123" s="46">
        <f t="shared" si="3"/>
        <v>1.3145851063829784E-2</v>
      </c>
      <c r="AD123" s="46">
        <f t="shared" si="4"/>
        <v>6.7500000000000008E-3</v>
      </c>
      <c r="AE123" s="46">
        <f t="shared" si="5"/>
        <v>6.3958510638297827E-3</v>
      </c>
    </row>
    <row r="124" spans="16:31" x14ac:dyDescent="0.2">
      <c r="P124" s="23"/>
      <c r="Q124" s="37">
        <v>41012</v>
      </c>
      <c r="R124" s="27">
        <f>_xll.qlCalendarAdvance($Q$3,Q124,"3M",$R$3,TRUE)</f>
        <v>41103</v>
      </c>
      <c r="S124" s="38">
        <f>_xll.qlCalendarAdvance($Q$3,Q124,"6M",$R$3,TRUE)</f>
        <v>41197</v>
      </c>
      <c r="T124" s="23"/>
      <c r="U124" s="30">
        <f>_xll.qlDayCounterYearFraction($U$3,Q124,R124)</f>
        <v>0.25277777777777777</v>
      </c>
      <c r="V124" s="30">
        <f>_xll.qlDayCounterYearFraction($U$3,Q124,S124)</f>
        <v>0.51388888888888884</v>
      </c>
      <c r="W124" s="30">
        <f>_xll.qlDayCounterYearFraction($U$3,R124,S124)</f>
        <v>0.26111111111111113</v>
      </c>
      <c r="X124" s="23"/>
      <c r="Y124" s="30">
        <v>0.753</v>
      </c>
      <c r="Z124" s="30">
        <v>1.048</v>
      </c>
      <c r="AA124" s="30">
        <v>0.67600000000000005</v>
      </c>
      <c r="AC124" s="46">
        <f t="shared" si="3"/>
        <v>1.333585106382979E-2</v>
      </c>
      <c r="AD124" s="46">
        <f t="shared" si="4"/>
        <v>6.7600000000000004E-3</v>
      </c>
      <c r="AE124" s="46">
        <f t="shared" si="5"/>
        <v>6.5758510638297893E-3</v>
      </c>
    </row>
    <row r="125" spans="16:31" x14ac:dyDescent="0.2">
      <c r="P125" s="23"/>
      <c r="Q125" s="37">
        <v>41005</v>
      </c>
      <c r="R125" s="27">
        <f>_xll.qlCalendarAdvance($Q$3,Q125,"3M",$R$3,TRUE)</f>
        <v>41096</v>
      </c>
      <c r="S125" s="38">
        <f>_xll.qlCalendarAdvance($Q$3,Q125,"6M",$R$3,TRUE)</f>
        <v>41190</v>
      </c>
      <c r="T125" s="23"/>
      <c r="U125" s="30">
        <f>_xll.qlDayCounterYearFraction($U$3,Q125,R125)</f>
        <v>0.25277777777777777</v>
      </c>
      <c r="V125" s="30">
        <f>_xll.qlDayCounterYearFraction($U$3,Q125,S125)</f>
        <v>0.51388888888888884</v>
      </c>
      <c r="W125" s="30">
        <f>_xll.qlDayCounterYearFraction($U$3,R125,S125)</f>
        <v>0.26111111111111113</v>
      </c>
      <c r="X125" s="23"/>
      <c r="Y125" s="30">
        <v>0.76600000000000001</v>
      </c>
      <c r="Z125" s="30">
        <v>1.0640000000000001</v>
      </c>
      <c r="AA125" s="30">
        <v>0.70750000000000002</v>
      </c>
      <c r="AC125" s="46">
        <f t="shared" si="3"/>
        <v>1.3524893617021276E-2</v>
      </c>
      <c r="AD125" s="46">
        <f t="shared" si="4"/>
        <v>7.0750000000000006E-3</v>
      </c>
      <c r="AE125" s="46">
        <f t="shared" si="5"/>
        <v>6.4498936170212752E-3</v>
      </c>
    </row>
    <row r="126" spans="16:31" x14ac:dyDescent="0.2">
      <c r="P126" s="23"/>
      <c r="Q126" s="37">
        <v>40998</v>
      </c>
      <c r="R126" s="27">
        <f>_xll.qlCalendarAdvance($Q$3,Q126,"3M",$R$3,TRUE)</f>
        <v>41089</v>
      </c>
      <c r="S126" s="38">
        <f>_xll.qlCalendarAdvance($Q$3,Q126,"6M",$R$3,TRUE)</f>
        <v>41180</v>
      </c>
      <c r="T126" s="23"/>
      <c r="U126" s="30">
        <f>_xll.qlDayCounterYearFraction($U$3,Q126,R126)</f>
        <v>0.25277777777777777</v>
      </c>
      <c r="V126" s="30">
        <f>_xll.qlDayCounterYearFraction($U$3,Q126,S126)</f>
        <v>0.50555555555555554</v>
      </c>
      <c r="W126" s="30">
        <f>_xll.qlDayCounterYearFraction($U$3,R126,S126)</f>
        <v>0.25277777777777777</v>
      </c>
      <c r="X126" s="23"/>
      <c r="Y126" s="30">
        <v>0.77700000000000002</v>
      </c>
      <c r="Z126" s="30">
        <v>1.0780000000000001</v>
      </c>
      <c r="AA126" s="30">
        <v>0.66600000000000004</v>
      </c>
      <c r="AC126" s="46">
        <f t="shared" si="3"/>
        <v>1.379E-2</v>
      </c>
      <c r="AD126" s="46">
        <f t="shared" si="4"/>
        <v>6.6600000000000001E-3</v>
      </c>
      <c r="AE126" s="46">
        <f t="shared" si="5"/>
        <v>7.1300000000000001E-3</v>
      </c>
    </row>
    <row r="127" spans="16:31" x14ac:dyDescent="0.2">
      <c r="P127" s="23"/>
      <c r="Q127" s="37">
        <v>40991</v>
      </c>
      <c r="R127" s="27">
        <f>_xll.qlCalendarAdvance($Q$3,Q127,"3M",$R$3,TRUE)</f>
        <v>41085</v>
      </c>
      <c r="S127" s="38">
        <f>_xll.qlCalendarAdvance($Q$3,Q127,"6M",$R$3,TRUE)</f>
        <v>41176</v>
      </c>
      <c r="T127" s="23"/>
      <c r="U127" s="30">
        <f>_xll.qlDayCounterYearFraction($U$3,Q127,R127)</f>
        <v>0.26111111111111113</v>
      </c>
      <c r="V127" s="30">
        <f>_xll.qlDayCounterYearFraction($U$3,Q127,S127)</f>
        <v>0.51388888888888884</v>
      </c>
      <c r="W127" s="30">
        <f>_xll.qlDayCounterYearFraction($U$3,R127,S127)</f>
        <v>0.25277777777777777</v>
      </c>
      <c r="X127" s="23"/>
      <c r="Y127" s="30">
        <v>0.80800000000000005</v>
      </c>
      <c r="Z127" s="30">
        <v>1.1120000000000001</v>
      </c>
      <c r="AA127" s="30">
        <v>0.629</v>
      </c>
      <c r="AC127" s="46">
        <f t="shared" si="3"/>
        <v>1.4260219780219779E-2</v>
      </c>
      <c r="AD127" s="46">
        <f t="shared" si="4"/>
        <v>6.2900000000000005E-3</v>
      </c>
      <c r="AE127" s="46">
        <f t="shared" si="5"/>
        <v>7.9702197802197783E-3</v>
      </c>
    </row>
    <row r="128" spans="16:31" x14ac:dyDescent="0.2">
      <c r="P128" s="23"/>
      <c r="Q128" s="37">
        <v>40984</v>
      </c>
      <c r="R128" s="27">
        <f>_xll.qlCalendarAdvance($Q$3,Q128,"3M",$R$3,TRUE)</f>
        <v>41078</v>
      </c>
      <c r="S128" s="38">
        <f>_xll.qlCalendarAdvance($Q$3,Q128,"6M",$R$3,TRUE)</f>
        <v>41169</v>
      </c>
      <c r="T128" s="23"/>
      <c r="U128" s="30">
        <f>_xll.qlDayCounterYearFraction($U$3,Q128,R128)</f>
        <v>0.26111111111111113</v>
      </c>
      <c r="V128" s="30">
        <f>_xll.qlDayCounterYearFraction($U$3,Q128,S128)</f>
        <v>0.51388888888888884</v>
      </c>
      <c r="W128" s="30">
        <f>_xll.qlDayCounterYearFraction($U$3,R128,S128)</f>
        <v>0.25277777777777777</v>
      </c>
      <c r="X128" s="23"/>
      <c r="Y128" s="30">
        <v>0.85299999999999998</v>
      </c>
      <c r="Z128" s="30">
        <v>1.1579999999999999</v>
      </c>
      <c r="AA128" s="30">
        <v>0.69499999999999995</v>
      </c>
      <c r="AC128" s="46">
        <f t="shared" si="3"/>
        <v>1.4730549450549446E-2</v>
      </c>
      <c r="AD128" s="46">
        <f t="shared" si="4"/>
        <v>6.9499999999999996E-3</v>
      </c>
      <c r="AE128" s="46">
        <f t="shared" si="5"/>
        <v>7.7805494505494462E-3</v>
      </c>
    </row>
    <row r="129" spans="16:31" x14ac:dyDescent="0.2">
      <c r="P129" s="23"/>
      <c r="Q129" s="37">
        <v>40977</v>
      </c>
      <c r="R129" s="27">
        <f>_xll.qlCalendarAdvance($Q$3,Q129,"3M",$R$3,TRUE)</f>
        <v>41071</v>
      </c>
      <c r="S129" s="38">
        <f>_xll.qlCalendarAdvance($Q$3,Q129,"6M",$R$3,TRUE)</f>
        <v>41162</v>
      </c>
      <c r="T129" s="23"/>
      <c r="U129" s="30">
        <f>_xll.qlDayCounterYearFraction($U$3,Q129,R129)</f>
        <v>0.26111111111111113</v>
      </c>
      <c r="V129" s="30">
        <f>_xll.qlDayCounterYearFraction($U$3,Q129,S129)</f>
        <v>0.51388888888888884</v>
      </c>
      <c r="W129" s="30">
        <f>_xll.qlDayCounterYearFraction($U$3,R129,S129)</f>
        <v>0.25277777777777777</v>
      </c>
      <c r="X129" s="23"/>
      <c r="Y129" s="30">
        <v>0.89400000000000002</v>
      </c>
      <c r="Z129" s="30">
        <v>1.2030000000000001</v>
      </c>
      <c r="AA129" s="30">
        <v>0.69599999999999995</v>
      </c>
      <c r="AC129" s="46">
        <f t="shared" si="3"/>
        <v>1.5221868131868132E-2</v>
      </c>
      <c r="AD129" s="46">
        <f t="shared" si="4"/>
        <v>6.9599999999999992E-3</v>
      </c>
      <c r="AE129" s="46">
        <f t="shared" si="5"/>
        <v>8.2618681318681331E-3</v>
      </c>
    </row>
    <row r="130" spans="16:31" x14ac:dyDescent="0.2">
      <c r="P130" s="23"/>
      <c r="Q130" s="37">
        <v>40970</v>
      </c>
      <c r="R130" s="27">
        <f>_xll.qlCalendarAdvance($Q$3,Q130,"3M",$R$3,TRUE)</f>
        <v>41064</v>
      </c>
      <c r="S130" s="38">
        <f>_xll.qlCalendarAdvance($Q$3,Q130,"6M",$R$3,TRUE)</f>
        <v>41155</v>
      </c>
      <c r="T130" s="23"/>
      <c r="U130" s="30">
        <f>_xll.qlDayCounterYearFraction($U$3,Q130,R130)</f>
        <v>0.26111111111111113</v>
      </c>
      <c r="V130" s="30">
        <f>_xll.qlDayCounterYearFraction($U$3,Q130,S130)</f>
        <v>0.51388888888888884</v>
      </c>
      <c r="W130" s="30">
        <f>_xll.qlDayCounterYearFraction($U$3,R130,S130)</f>
        <v>0.25277777777777777</v>
      </c>
      <c r="X130" s="23"/>
      <c r="Y130" s="30">
        <v>0.94799999999999995</v>
      </c>
      <c r="Z130" s="30">
        <v>1.254</v>
      </c>
      <c r="AA130" s="30">
        <v>0.66300000000000003</v>
      </c>
      <c r="AC130" s="46">
        <f t="shared" si="3"/>
        <v>1.570087912087912E-2</v>
      </c>
      <c r="AD130" s="46">
        <f t="shared" si="4"/>
        <v>6.6300000000000005E-3</v>
      </c>
      <c r="AE130" s="46">
        <f t="shared" si="5"/>
        <v>9.0708791208791197E-3</v>
      </c>
    </row>
    <row r="131" spans="16:31" x14ac:dyDescent="0.2">
      <c r="P131" s="23"/>
      <c r="Q131" s="37">
        <v>40963</v>
      </c>
      <c r="R131" s="27">
        <f>_xll.qlCalendarAdvance($Q$3,Q131,"3M",$R$3,TRUE)</f>
        <v>41053</v>
      </c>
      <c r="S131" s="38">
        <f>_xll.qlCalendarAdvance($Q$3,Q131,"6M",$R$3,TRUE)</f>
        <v>41145</v>
      </c>
      <c r="T131" s="23"/>
      <c r="U131" s="30">
        <f>_xll.qlDayCounterYearFraction($U$3,Q131,R131)</f>
        <v>0.25</v>
      </c>
      <c r="V131" s="30">
        <f>_xll.qlDayCounterYearFraction($U$3,Q131,S131)</f>
        <v>0.50555555555555554</v>
      </c>
      <c r="W131" s="30">
        <f>_xll.qlDayCounterYearFraction($U$3,R131,S131)</f>
        <v>0.25555555555555554</v>
      </c>
      <c r="X131" s="23"/>
      <c r="Y131" s="30">
        <v>1.006</v>
      </c>
      <c r="Z131" s="30">
        <v>1.3009999999999999</v>
      </c>
      <c r="AA131" s="30">
        <v>0.81499999999999995</v>
      </c>
      <c r="AC131" s="46">
        <f t="shared" si="3"/>
        <v>1.589586956521739E-2</v>
      </c>
      <c r="AD131" s="46">
        <f t="shared" si="4"/>
        <v>8.1499999999999993E-3</v>
      </c>
      <c r="AE131" s="46">
        <f t="shared" si="5"/>
        <v>7.745869565217391E-3</v>
      </c>
    </row>
    <row r="132" spans="16:31" x14ac:dyDescent="0.2">
      <c r="P132" s="23"/>
      <c r="Q132" s="37">
        <v>40956</v>
      </c>
      <c r="R132" s="27">
        <f>_xll.qlCalendarAdvance($Q$3,Q132,"3M",$R$3,TRUE)</f>
        <v>41046</v>
      </c>
      <c r="S132" s="38">
        <f>_xll.qlCalendarAdvance($Q$3,Q132,"6M",$R$3,TRUE)</f>
        <v>41138</v>
      </c>
      <c r="T132" s="23"/>
      <c r="U132" s="30">
        <f>_xll.qlDayCounterYearFraction($U$3,Q132,R132)</f>
        <v>0.25</v>
      </c>
      <c r="V132" s="30">
        <f>_xll.qlDayCounterYearFraction($U$3,Q132,S132)</f>
        <v>0.50555555555555554</v>
      </c>
      <c r="W132" s="30">
        <f>_xll.qlDayCounterYearFraction($U$3,R132,S132)</f>
        <v>0.25555555555555554</v>
      </c>
      <c r="X132" s="23"/>
      <c r="Y132" s="30">
        <v>1.036</v>
      </c>
      <c r="Z132" s="30">
        <v>1.3340000000000001</v>
      </c>
      <c r="AA132" s="30">
        <v>0.86050000000000004</v>
      </c>
      <c r="AC132" s="46">
        <f t="shared" si="3"/>
        <v>1.6255217391304345E-2</v>
      </c>
      <c r="AD132" s="46">
        <f t="shared" si="4"/>
        <v>8.6049999999999998E-3</v>
      </c>
      <c r="AE132" s="46">
        <f t="shared" si="5"/>
        <v>7.6502173913043457E-3</v>
      </c>
    </row>
    <row r="133" spans="16:31" x14ac:dyDescent="0.2">
      <c r="P133" s="23"/>
      <c r="Q133" s="37">
        <v>40949</v>
      </c>
      <c r="R133" s="27">
        <f>_xll.qlCalendarAdvance($Q$3,Q133,"3M",$R$3,TRUE)</f>
        <v>41039</v>
      </c>
      <c r="S133" s="38">
        <f>_xll.qlCalendarAdvance($Q$3,Q133,"6M",$R$3,TRUE)</f>
        <v>41131</v>
      </c>
      <c r="T133" s="23"/>
      <c r="U133" s="30">
        <f>_xll.qlDayCounterYearFraction($U$3,Q133,R133)</f>
        <v>0.25</v>
      </c>
      <c r="V133" s="30">
        <f>_xll.qlDayCounterYearFraction($U$3,Q133,S133)</f>
        <v>0.50555555555555554</v>
      </c>
      <c r="W133" s="30">
        <f>_xll.qlDayCounterYearFraction($U$3,R133,S133)</f>
        <v>0.25555555555555554</v>
      </c>
      <c r="X133" s="23"/>
      <c r="Y133" s="30">
        <v>1.0629999999999999</v>
      </c>
      <c r="Z133" s="30">
        <v>1.365</v>
      </c>
      <c r="AA133" s="30">
        <v>0.86599999999999999</v>
      </c>
      <c r="AC133" s="46">
        <f t="shared" si="3"/>
        <v>1.6604347826086954E-2</v>
      </c>
      <c r="AD133" s="46">
        <f t="shared" si="4"/>
        <v>8.6599999999999993E-3</v>
      </c>
      <c r="AE133" s="46">
        <f t="shared" si="5"/>
        <v>7.944347826086955E-3</v>
      </c>
    </row>
    <row r="134" spans="16:31" x14ac:dyDescent="0.2">
      <c r="P134" s="23"/>
      <c r="Q134" s="37">
        <v>40942</v>
      </c>
      <c r="R134" s="27">
        <f>_xll.qlCalendarAdvance($Q$3,Q134,"3M",$R$3,TRUE)</f>
        <v>41032</v>
      </c>
      <c r="S134" s="38">
        <f>_xll.qlCalendarAdvance($Q$3,Q134,"6M",$R$3,TRUE)</f>
        <v>41124</v>
      </c>
      <c r="T134" s="23"/>
      <c r="U134" s="30">
        <f>_xll.qlDayCounterYearFraction($U$3,Q134,R134)</f>
        <v>0.25</v>
      </c>
      <c r="V134" s="30">
        <f>_xll.qlDayCounterYearFraction($U$3,Q134,S134)</f>
        <v>0.50555555555555554</v>
      </c>
      <c r="W134" s="30">
        <f>_xll.qlDayCounterYearFraction($U$3,R134,S134)</f>
        <v>0.25555555555555554</v>
      </c>
      <c r="X134" s="23"/>
      <c r="Y134" s="30">
        <v>1.1020000000000001</v>
      </c>
      <c r="Z134" s="30">
        <v>1.3959999999999999</v>
      </c>
      <c r="AA134" s="30">
        <v>0.83650000000000002</v>
      </c>
      <c r="AC134" s="46">
        <f t="shared" si="3"/>
        <v>1.6836086956521737E-2</v>
      </c>
      <c r="AD134" s="46">
        <f t="shared" si="4"/>
        <v>8.3650000000000009E-3</v>
      </c>
      <c r="AE134" s="46">
        <f t="shared" si="5"/>
        <v>8.471086956521736E-3</v>
      </c>
    </row>
    <row r="135" spans="16:31" x14ac:dyDescent="0.2">
      <c r="P135" s="23"/>
      <c r="Q135" s="37">
        <v>40935</v>
      </c>
      <c r="R135" s="27">
        <f>_xll.qlCalendarAdvance($Q$3,Q135,"3M",$R$3,TRUE)</f>
        <v>41026</v>
      </c>
      <c r="S135" s="38">
        <f>_xll.qlCalendarAdvance($Q$3,Q135,"6M",$R$3,TRUE)</f>
        <v>41117</v>
      </c>
      <c r="T135" s="23"/>
      <c r="U135" s="30">
        <f>_xll.qlDayCounterYearFraction($U$3,Q135,R135)</f>
        <v>0.25277777777777777</v>
      </c>
      <c r="V135" s="30">
        <f>_xll.qlDayCounterYearFraction($U$3,Q135,S135)</f>
        <v>0.50555555555555554</v>
      </c>
      <c r="W135" s="30">
        <f>_xll.qlDayCounterYearFraction($U$3,R135,S135)</f>
        <v>0.25277777777777777</v>
      </c>
      <c r="X135" s="23"/>
      <c r="Y135" s="30">
        <v>1.1379999999999999</v>
      </c>
      <c r="Z135" s="30">
        <v>1.4330000000000001</v>
      </c>
      <c r="AA135" s="30">
        <v>0.91300000000000003</v>
      </c>
      <c r="AC135" s="46">
        <f t="shared" ref="AC135:AC198" si="6">(Z135*V135-Y135*U135)/(W135)/100</f>
        <v>1.7280000000000004E-2</v>
      </c>
      <c r="AD135" s="46">
        <f t="shared" ref="AD135:AD198" si="7">AA135/100</f>
        <v>9.130000000000001E-3</v>
      </c>
      <c r="AE135" s="46">
        <f t="shared" ref="AE135:AE198" si="8">AC135-AD135</f>
        <v>8.1500000000000027E-3</v>
      </c>
    </row>
    <row r="136" spans="16:31" x14ac:dyDescent="0.2">
      <c r="P136" s="23"/>
      <c r="Q136" s="37">
        <v>40928</v>
      </c>
      <c r="R136" s="27">
        <f>_xll.qlCalendarAdvance($Q$3,Q136,"3M",$R$3,TRUE)</f>
        <v>41019</v>
      </c>
      <c r="S136" s="38">
        <f>_xll.qlCalendarAdvance($Q$3,Q136,"6M",$R$3,TRUE)</f>
        <v>41110</v>
      </c>
      <c r="T136" s="23"/>
      <c r="U136" s="30">
        <f>_xll.qlDayCounterYearFraction($U$3,Q136,R136)</f>
        <v>0.25277777777777777</v>
      </c>
      <c r="V136" s="30">
        <f>_xll.qlDayCounterYearFraction($U$3,Q136,S136)</f>
        <v>0.50555555555555554</v>
      </c>
      <c r="W136" s="30">
        <f>_xll.qlDayCounterYearFraction($U$3,R136,S136)</f>
        <v>0.25277777777777777</v>
      </c>
      <c r="X136" s="23"/>
      <c r="Y136" s="30">
        <v>1.1819999999999999</v>
      </c>
      <c r="Z136" s="30">
        <v>1.4710000000000001</v>
      </c>
      <c r="AA136" s="30">
        <v>0.85099999999999998</v>
      </c>
      <c r="AC136" s="46">
        <f t="shared" si="6"/>
        <v>1.7600000000000005E-2</v>
      </c>
      <c r="AD136" s="46">
        <f t="shared" si="7"/>
        <v>8.5100000000000002E-3</v>
      </c>
      <c r="AE136" s="46">
        <f t="shared" si="8"/>
        <v>9.0900000000000043E-3</v>
      </c>
    </row>
    <row r="137" spans="16:31" x14ac:dyDescent="0.2">
      <c r="P137" s="23"/>
      <c r="Q137" s="37">
        <v>40921</v>
      </c>
      <c r="R137" s="27">
        <f>_xll.qlCalendarAdvance($Q$3,Q137,"3M",$R$3,TRUE)</f>
        <v>41012</v>
      </c>
      <c r="S137" s="38">
        <f>_xll.qlCalendarAdvance($Q$3,Q137,"6M",$R$3,TRUE)</f>
        <v>41103</v>
      </c>
      <c r="T137" s="23"/>
      <c r="U137" s="30">
        <f>_xll.qlDayCounterYearFraction($U$3,Q137,R137)</f>
        <v>0.25277777777777777</v>
      </c>
      <c r="V137" s="30">
        <f>_xll.qlDayCounterYearFraction($U$3,Q137,S137)</f>
        <v>0.50555555555555554</v>
      </c>
      <c r="W137" s="30">
        <f>_xll.qlDayCounterYearFraction($U$3,R137,S137)</f>
        <v>0.25277777777777777</v>
      </c>
      <c r="X137" s="23"/>
      <c r="Y137" s="30">
        <v>1.2310000000000001</v>
      </c>
      <c r="Z137" s="30">
        <v>1.514</v>
      </c>
      <c r="AA137" s="30">
        <v>0.88900000000000001</v>
      </c>
      <c r="AC137" s="46">
        <f t="shared" si="6"/>
        <v>1.7969999999999996E-2</v>
      </c>
      <c r="AD137" s="46">
        <f t="shared" si="7"/>
        <v>8.8900000000000003E-3</v>
      </c>
      <c r="AE137" s="46">
        <f t="shared" si="8"/>
        <v>9.0799999999999961E-3</v>
      </c>
    </row>
    <row r="138" spans="16:31" x14ac:dyDescent="0.2">
      <c r="P138" s="23"/>
      <c r="Q138" s="37">
        <v>40914</v>
      </c>
      <c r="R138" s="27">
        <f>_xll.qlCalendarAdvance($Q$3,Q138,"3M",$R$3,TRUE)</f>
        <v>41009</v>
      </c>
      <c r="S138" s="38">
        <f>_xll.qlCalendarAdvance($Q$3,Q138,"6M",$R$3,TRUE)</f>
        <v>41096</v>
      </c>
      <c r="T138" s="23"/>
      <c r="U138" s="30">
        <f>_xll.qlDayCounterYearFraction($U$3,Q138,R138)</f>
        <v>0.2638888888888889</v>
      </c>
      <c r="V138" s="30">
        <f>_xll.qlDayCounterYearFraction($U$3,Q138,S138)</f>
        <v>0.50555555555555554</v>
      </c>
      <c r="W138" s="30">
        <f>_xll.qlDayCounterYearFraction($U$3,R138,S138)</f>
        <v>0.24166666666666667</v>
      </c>
      <c r="X138" s="23"/>
      <c r="Y138" s="30">
        <v>1.288</v>
      </c>
      <c r="Z138" s="30">
        <v>1.56</v>
      </c>
      <c r="AA138" s="30">
        <v>0.99399999999999999</v>
      </c>
      <c r="AC138" s="46">
        <f t="shared" si="6"/>
        <v>1.8570114942528734E-2</v>
      </c>
      <c r="AD138" s="46">
        <f t="shared" si="7"/>
        <v>9.9399999999999992E-3</v>
      </c>
      <c r="AE138" s="46">
        <f t="shared" si="8"/>
        <v>8.6301149425287351E-3</v>
      </c>
    </row>
    <row r="139" spans="16:31" x14ac:dyDescent="0.2">
      <c r="P139" s="23"/>
      <c r="Q139" s="37">
        <v>40907</v>
      </c>
      <c r="R139" s="27">
        <f>_xll.qlCalendarAdvance($Q$3,Q139,"3M",$R$3,TRUE)</f>
        <v>40998</v>
      </c>
      <c r="S139" s="38">
        <f>_xll.qlCalendarAdvance($Q$3,Q139,"6M",$R$3,TRUE)</f>
        <v>41089</v>
      </c>
      <c r="T139" s="23"/>
      <c r="U139" s="30">
        <f>_xll.qlDayCounterYearFraction($U$3,Q139,R139)</f>
        <v>0.25277777777777777</v>
      </c>
      <c r="V139" s="30">
        <f>_xll.qlDayCounterYearFraction($U$3,Q139,S139)</f>
        <v>0.50555555555555554</v>
      </c>
      <c r="W139" s="30">
        <f>_xll.qlDayCounterYearFraction($U$3,R139,S139)</f>
        <v>0.25277777777777777</v>
      </c>
      <c r="X139" s="23"/>
      <c r="Y139" s="30">
        <v>1.3560000000000001</v>
      </c>
      <c r="Z139" s="30">
        <v>1.617</v>
      </c>
      <c r="AA139" s="30">
        <v>1.0660000000000001</v>
      </c>
      <c r="AC139" s="46">
        <f t="shared" si="6"/>
        <v>1.8780000000000002E-2</v>
      </c>
      <c r="AD139" s="46">
        <f t="shared" si="7"/>
        <v>1.0660000000000001E-2</v>
      </c>
      <c r="AE139" s="46">
        <f t="shared" si="8"/>
        <v>8.1200000000000005E-3</v>
      </c>
    </row>
    <row r="140" spans="16:31" x14ac:dyDescent="0.2">
      <c r="P140" s="23"/>
      <c r="Q140" s="37">
        <v>40900</v>
      </c>
      <c r="R140" s="27">
        <f>_xll.qlCalendarAdvance($Q$3,Q140,"3M",$R$3,TRUE)</f>
        <v>40991</v>
      </c>
      <c r="S140" s="38">
        <f>_xll.qlCalendarAdvance($Q$3,Q140,"6M",$R$3,TRUE)</f>
        <v>41085</v>
      </c>
      <c r="T140" s="23"/>
      <c r="U140" s="30">
        <f>_xll.qlDayCounterYearFraction($U$3,Q140,R140)</f>
        <v>0.25277777777777777</v>
      </c>
      <c r="V140" s="30">
        <f>_xll.qlDayCounterYearFraction($U$3,Q140,S140)</f>
        <v>0.51388888888888884</v>
      </c>
      <c r="W140" s="30">
        <f>_xll.qlDayCounterYearFraction($U$3,R140,S140)</f>
        <v>0.26111111111111113</v>
      </c>
      <c r="X140" s="23"/>
      <c r="Y140" s="30">
        <v>1.4039999999999999</v>
      </c>
      <c r="Z140" s="30">
        <v>1.6579999999999999</v>
      </c>
      <c r="AA140" s="30">
        <v>1.1515</v>
      </c>
      <c r="AC140" s="46">
        <f t="shared" si="6"/>
        <v>1.903893617021276E-2</v>
      </c>
      <c r="AD140" s="46">
        <f t="shared" si="7"/>
        <v>1.1514999999999999E-2</v>
      </c>
      <c r="AE140" s="46">
        <f t="shared" si="8"/>
        <v>7.5239361702127607E-3</v>
      </c>
    </row>
    <row r="141" spans="16:31" x14ac:dyDescent="0.2">
      <c r="P141" s="23"/>
      <c r="Q141" s="37">
        <v>40893</v>
      </c>
      <c r="R141" s="27">
        <f>_xll.qlCalendarAdvance($Q$3,Q141,"3M",$R$3,TRUE)</f>
        <v>40984</v>
      </c>
      <c r="S141" s="38">
        <f>_xll.qlCalendarAdvance($Q$3,Q141,"6M",$R$3,TRUE)</f>
        <v>41078</v>
      </c>
      <c r="T141" s="23"/>
      <c r="U141" s="30">
        <f>_xll.qlDayCounterYearFraction($U$3,Q141,R141)</f>
        <v>0.25277777777777777</v>
      </c>
      <c r="V141" s="30">
        <f>_xll.qlDayCounterYearFraction($U$3,Q141,S141)</f>
        <v>0.51388888888888884</v>
      </c>
      <c r="W141" s="30">
        <f>_xll.qlDayCounterYearFraction($U$3,R141,S141)</f>
        <v>0.26111111111111113</v>
      </c>
      <c r="X141" s="23"/>
      <c r="Y141" s="30">
        <v>1.417</v>
      </c>
      <c r="Z141" s="30">
        <v>1.667</v>
      </c>
      <c r="AA141" s="30">
        <v>1.1419999999999999</v>
      </c>
      <c r="AC141" s="46">
        <f t="shared" si="6"/>
        <v>1.9090212765957446E-2</v>
      </c>
      <c r="AD141" s="46">
        <f t="shared" si="7"/>
        <v>1.142E-2</v>
      </c>
      <c r="AE141" s="46">
        <f t="shared" si="8"/>
        <v>7.6702127659574459E-3</v>
      </c>
    </row>
    <row r="142" spans="16:31" x14ac:dyDescent="0.2">
      <c r="P142" s="23"/>
      <c r="Q142" s="37">
        <v>40886</v>
      </c>
      <c r="R142" s="27">
        <f>_xll.qlCalendarAdvance($Q$3,Q142,"3M",$R$3,TRUE)</f>
        <v>40977</v>
      </c>
      <c r="S142" s="38">
        <f>_xll.qlCalendarAdvance($Q$3,Q142,"6M",$R$3,TRUE)</f>
        <v>41071</v>
      </c>
      <c r="T142" s="23"/>
      <c r="U142" s="30">
        <f>_xll.qlDayCounterYearFraction($U$3,Q142,R142)</f>
        <v>0.25277777777777777</v>
      </c>
      <c r="V142" s="30">
        <f>_xll.qlDayCounterYearFraction($U$3,Q142,S142)</f>
        <v>0.51388888888888884</v>
      </c>
      <c r="W142" s="30">
        <f>_xll.qlDayCounterYearFraction($U$3,R142,S142)</f>
        <v>0.26111111111111113</v>
      </c>
      <c r="X142" s="23"/>
      <c r="Y142" s="30">
        <v>1.4370000000000001</v>
      </c>
      <c r="Z142" s="30">
        <v>1.675</v>
      </c>
      <c r="AA142" s="30">
        <v>1.177</v>
      </c>
      <c r="AC142" s="46">
        <f t="shared" si="6"/>
        <v>1.9054042553191489E-2</v>
      </c>
      <c r="AD142" s="46">
        <f t="shared" si="7"/>
        <v>1.1770000000000001E-2</v>
      </c>
      <c r="AE142" s="46">
        <f t="shared" si="8"/>
        <v>7.2840425531914884E-3</v>
      </c>
    </row>
    <row r="143" spans="16:31" x14ac:dyDescent="0.2">
      <c r="P143" s="23"/>
      <c r="Q143" s="37">
        <v>40879</v>
      </c>
      <c r="R143" s="27">
        <f>_xll.qlCalendarAdvance($Q$3,Q143,"3M",$R$3,TRUE)</f>
        <v>40970</v>
      </c>
      <c r="S143" s="38">
        <f>_xll.qlCalendarAdvance($Q$3,Q143,"6M",$R$3,TRUE)</f>
        <v>41064</v>
      </c>
      <c r="T143" s="23"/>
      <c r="U143" s="30">
        <f>_xll.qlDayCounterYearFraction($U$3,Q143,R143)</f>
        <v>0.25277777777777777</v>
      </c>
      <c r="V143" s="30">
        <f>_xll.qlDayCounterYearFraction($U$3,Q143,S143)</f>
        <v>0.51388888888888884</v>
      </c>
      <c r="W143" s="30">
        <f>_xll.qlDayCounterYearFraction($U$3,R143,S143)</f>
        <v>0.26111111111111113</v>
      </c>
      <c r="X143" s="23"/>
      <c r="Y143" s="30">
        <v>1.4690000000000001</v>
      </c>
      <c r="Z143" s="30">
        <v>1.6990000000000001</v>
      </c>
      <c r="AA143" s="30">
        <v>1.101</v>
      </c>
      <c r="AC143" s="46">
        <f t="shared" si="6"/>
        <v>1.9216595744680851E-2</v>
      </c>
      <c r="AD143" s="46">
        <f t="shared" si="7"/>
        <v>1.1009999999999999E-2</v>
      </c>
      <c r="AE143" s="46">
        <f t="shared" si="8"/>
        <v>8.2065957446808523E-3</v>
      </c>
    </row>
    <row r="144" spans="16:31" x14ac:dyDescent="0.2">
      <c r="P144" s="23"/>
      <c r="Q144" s="37">
        <v>40872</v>
      </c>
      <c r="R144" s="27">
        <f>_xll.qlCalendarAdvance($Q$3,Q144,"3M",$R$3,TRUE)</f>
        <v>40966</v>
      </c>
      <c r="S144" s="38">
        <f>_xll.qlCalendarAdvance($Q$3,Q144,"6M",$R$3,TRUE)</f>
        <v>41054</v>
      </c>
      <c r="T144" s="23"/>
      <c r="U144" s="30">
        <f>_xll.qlDayCounterYearFraction($U$3,Q144,R144)</f>
        <v>0.26111111111111113</v>
      </c>
      <c r="V144" s="30">
        <f>_xll.qlDayCounterYearFraction($U$3,Q144,S144)</f>
        <v>0.50555555555555554</v>
      </c>
      <c r="W144" s="30">
        <f>_xll.qlDayCounterYearFraction($U$3,R144,S144)</f>
        <v>0.24444444444444444</v>
      </c>
      <c r="X144" s="23"/>
      <c r="Y144" s="30">
        <v>1.4750000000000001</v>
      </c>
      <c r="Z144" s="30">
        <v>1.7050000000000001</v>
      </c>
      <c r="AA144" s="30">
        <v>1.2424999999999999</v>
      </c>
      <c r="AC144" s="46">
        <f t="shared" si="6"/>
        <v>1.9506818181818181E-2</v>
      </c>
      <c r="AD144" s="46">
        <f t="shared" si="7"/>
        <v>1.2424999999999999E-2</v>
      </c>
      <c r="AE144" s="46">
        <f t="shared" si="8"/>
        <v>7.0818181818181822E-3</v>
      </c>
    </row>
    <row r="145" spans="16:31" x14ac:dyDescent="0.2">
      <c r="P145" s="23"/>
      <c r="Q145" s="37">
        <v>40865</v>
      </c>
      <c r="R145" s="27">
        <f>_xll.qlCalendarAdvance($Q$3,Q145,"3M",$R$3,TRUE)</f>
        <v>40959</v>
      </c>
      <c r="S145" s="38">
        <f>_xll.qlCalendarAdvance($Q$3,Q145,"6M",$R$3,TRUE)</f>
        <v>41047</v>
      </c>
      <c r="T145" s="23"/>
      <c r="U145" s="30">
        <f>_xll.qlDayCounterYearFraction($U$3,Q145,R145)</f>
        <v>0.26111111111111113</v>
      </c>
      <c r="V145" s="30">
        <f>_xll.qlDayCounterYearFraction($U$3,Q145,S145)</f>
        <v>0.50555555555555554</v>
      </c>
      <c r="W145" s="30">
        <f>_xll.qlDayCounterYearFraction($U$3,R145,S145)</f>
        <v>0.24444444444444444</v>
      </c>
      <c r="X145" s="23"/>
      <c r="Y145" s="30">
        <v>1.4650000000000001</v>
      </c>
      <c r="Z145" s="30">
        <v>1.694</v>
      </c>
      <c r="AA145" s="30">
        <v>1.2649999999999999</v>
      </c>
      <c r="AC145" s="46">
        <f t="shared" si="6"/>
        <v>1.9386136363636359E-2</v>
      </c>
      <c r="AD145" s="46">
        <f t="shared" si="7"/>
        <v>1.265E-2</v>
      </c>
      <c r="AE145" s="46">
        <f t="shared" si="8"/>
        <v>6.7361363636363591E-3</v>
      </c>
    </row>
    <row r="146" spans="16:31" x14ac:dyDescent="0.2">
      <c r="P146" s="23"/>
      <c r="Q146" s="37">
        <v>40858</v>
      </c>
      <c r="R146" s="27">
        <f>_xll.qlCalendarAdvance($Q$3,Q146,"3M",$R$3,TRUE)</f>
        <v>40952</v>
      </c>
      <c r="S146" s="38">
        <f>_xll.qlCalendarAdvance($Q$3,Q146,"6M",$R$3,TRUE)</f>
        <v>41040</v>
      </c>
      <c r="T146" s="23"/>
      <c r="U146" s="30">
        <f>_xll.qlDayCounterYearFraction($U$3,Q146,R146)</f>
        <v>0.26111111111111113</v>
      </c>
      <c r="V146" s="30">
        <f>_xll.qlDayCounterYearFraction($U$3,Q146,S146)</f>
        <v>0.50555555555555554</v>
      </c>
      <c r="W146" s="30">
        <f>_xll.qlDayCounterYearFraction($U$3,R146,S146)</f>
        <v>0.24444444444444444</v>
      </c>
      <c r="X146" s="23"/>
      <c r="Y146" s="30">
        <v>1.462</v>
      </c>
      <c r="Z146" s="30">
        <v>1.6879999999999999</v>
      </c>
      <c r="AA146" s="30">
        <v>1.1565000000000001</v>
      </c>
      <c r="AC146" s="46">
        <f t="shared" si="6"/>
        <v>1.9294090909090907E-2</v>
      </c>
      <c r="AD146" s="46">
        <f t="shared" si="7"/>
        <v>1.1565000000000001E-2</v>
      </c>
      <c r="AE146" s="46">
        <f t="shared" si="8"/>
        <v>7.7290909090909059E-3</v>
      </c>
    </row>
    <row r="147" spans="16:31" x14ac:dyDescent="0.2">
      <c r="P147" s="23"/>
      <c r="Q147" s="37">
        <v>40851</v>
      </c>
      <c r="R147" s="27">
        <f>_xll.qlCalendarAdvance($Q$3,Q147,"3M",$R$3,TRUE)</f>
        <v>40945</v>
      </c>
      <c r="S147" s="38">
        <f>_xll.qlCalendarAdvance($Q$3,Q147,"6M",$R$3,TRUE)</f>
        <v>41033</v>
      </c>
      <c r="T147" s="23"/>
      <c r="U147" s="30">
        <f>_xll.qlDayCounterYearFraction($U$3,Q147,R147)</f>
        <v>0.26111111111111113</v>
      </c>
      <c r="V147" s="30">
        <f>_xll.qlDayCounterYearFraction($U$3,Q147,S147)</f>
        <v>0.50555555555555554</v>
      </c>
      <c r="W147" s="30">
        <f>_xll.qlDayCounterYearFraction($U$3,R147,S147)</f>
        <v>0.24444444444444444</v>
      </c>
      <c r="X147" s="23"/>
      <c r="Y147" s="30">
        <v>1.488</v>
      </c>
      <c r="Z147" s="30">
        <v>1.7010000000000001</v>
      </c>
      <c r="AA147" s="30">
        <v>1.171</v>
      </c>
      <c r="AC147" s="46">
        <f t="shared" si="6"/>
        <v>1.9285227272727273E-2</v>
      </c>
      <c r="AD147" s="46">
        <f t="shared" si="7"/>
        <v>1.171E-2</v>
      </c>
      <c r="AE147" s="46">
        <f t="shared" si="8"/>
        <v>7.5752272727272734E-3</v>
      </c>
    </row>
    <row r="148" spans="16:31" x14ac:dyDescent="0.2">
      <c r="P148" s="23"/>
      <c r="Q148" s="37">
        <v>40844</v>
      </c>
      <c r="R148" s="27">
        <f>_xll.qlCalendarAdvance($Q$3,Q148,"3M",$R$3,TRUE)</f>
        <v>40938</v>
      </c>
      <c r="S148" s="38">
        <f>_xll.qlCalendarAdvance($Q$3,Q148,"6M",$R$3,TRUE)</f>
        <v>41029</v>
      </c>
      <c r="T148" s="23"/>
      <c r="U148" s="30">
        <f>_xll.qlDayCounterYearFraction($U$3,Q148,R148)</f>
        <v>0.26111111111111113</v>
      </c>
      <c r="V148" s="30">
        <f>_xll.qlDayCounterYearFraction($U$3,Q148,S148)</f>
        <v>0.51388888888888884</v>
      </c>
      <c r="W148" s="30">
        <f>_xll.qlDayCounterYearFraction($U$3,R148,S148)</f>
        <v>0.25277777777777777</v>
      </c>
      <c r="X148" s="23"/>
      <c r="Y148" s="30">
        <v>1.5920000000000001</v>
      </c>
      <c r="Z148" s="30">
        <v>1.7929999999999999</v>
      </c>
      <c r="AA148" s="30">
        <v>1.284</v>
      </c>
      <c r="AC148" s="46">
        <f t="shared" si="6"/>
        <v>2.0006263736263734E-2</v>
      </c>
      <c r="AD148" s="46">
        <f t="shared" si="7"/>
        <v>1.2840000000000001E-2</v>
      </c>
      <c r="AE148" s="46">
        <f t="shared" si="8"/>
        <v>7.1662637362637331E-3</v>
      </c>
    </row>
    <row r="149" spans="16:31" x14ac:dyDescent="0.2">
      <c r="P149" s="23"/>
      <c r="Q149" s="37">
        <v>40837</v>
      </c>
      <c r="R149" s="27">
        <f>_xll.qlCalendarAdvance($Q$3,Q149,"3M",$R$3,TRUE)</f>
        <v>40931</v>
      </c>
      <c r="S149" s="38">
        <f>_xll.qlCalendarAdvance($Q$3,Q149,"6M",$R$3,TRUE)</f>
        <v>41022</v>
      </c>
      <c r="T149" s="23"/>
      <c r="U149" s="30">
        <f>_xll.qlDayCounterYearFraction($U$3,Q149,R149)</f>
        <v>0.26111111111111113</v>
      </c>
      <c r="V149" s="30">
        <f>_xll.qlDayCounterYearFraction($U$3,Q149,S149)</f>
        <v>0.51388888888888884</v>
      </c>
      <c r="W149" s="30">
        <f>_xll.qlDayCounterYearFraction($U$3,R149,S149)</f>
        <v>0.25277777777777777</v>
      </c>
      <c r="X149" s="23"/>
      <c r="Y149" s="30">
        <v>1.585</v>
      </c>
      <c r="Z149" s="30">
        <v>1.7849999999999999</v>
      </c>
      <c r="AA149" s="30">
        <v>1.331</v>
      </c>
      <c r="AC149" s="46">
        <f t="shared" si="6"/>
        <v>1.991593406593406E-2</v>
      </c>
      <c r="AD149" s="46">
        <f t="shared" si="7"/>
        <v>1.3309999999999999E-2</v>
      </c>
      <c r="AE149" s="46">
        <f t="shared" si="8"/>
        <v>6.6059340659340611E-3</v>
      </c>
    </row>
    <row r="150" spans="16:31" x14ac:dyDescent="0.2">
      <c r="P150" s="23"/>
      <c r="Q150" s="37">
        <v>40830</v>
      </c>
      <c r="R150" s="27">
        <f>_xll.qlCalendarAdvance($Q$3,Q150,"3M",$R$3,TRUE)</f>
        <v>40924</v>
      </c>
      <c r="S150" s="38">
        <f>_xll.qlCalendarAdvance($Q$3,Q150,"6M",$R$3,TRUE)</f>
        <v>41015</v>
      </c>
      <c r="T150" s="23"/>
      <c r="U150" s="30">
        <f>_xll.qlDayCounterYearFraction($U$3,Q150,R150)</f>
        <v>0.26111111111111113</v>
      </c>
      <c r="V150" s="30">
        <f>_xll.qlDayCounterYearFraction($U$3,Q150,S150)</f>
        <v>0.51388888888888884</v>
      </c>
      <c r="W150" s="30">
        <f>_xll.qlDayCounterYearFraction($U$3,R150,S150)</f>
        <v>0.25277777777777777</v>
      </c>
      <c r="X150" s="23"/>
      <c r="Y150" s="30">
        <v>1.5740000000000001</v>
      </c>
      <c r="Z150" s="30">
        <v>1.7769999999999999</v>
      </c>
      <c r="AA150" s="30">
        <v>1.341</v>
      </c>
      <c r="AC150" s="46">
        <f t="shared" si="6"/>
        <v>1.9866923076923074E-2</v>
      </c>
      <c r="AD150" s="46">
        <f t="shared" si="7"/>
        <v>1.341E-2</v>
      </c>
      <c r="AE150" s="46">
        <f t="shared" si="8"/>
        <v>6.4569230769230736E-3</v>
      </c>
    </row>
    <row r="151" spans="16:31" x14ac:dyDescent="0.2">
      <c r="P151" s="23"/>
      <c r="Q151" s="37">
        <v>40823</v>
      </c>
      <c r="R151" s="27">
        <f>_xll.qlCalendarAdvance($Q$3,Q151,"3M",$R$3,TRUE)</f>
        <v>40917</v>
      </c>
      <c r="S151" s="38">
        <f>_xll.qlCalendarAdvance($Q$3,Q151,"6M",$R$3,TRUE)</f>
        <v>41009</v>
      </c>
      <c r="T151" s="23"/>
      <c r="U151" s="30">
        <f>_xll.qlDayCounterYearFraction($U$3,Q151,R151)</f>
        <v>0.26111111111111113</v>
      </c>
      <c r="V151" s="30">
        <f>_xll.qlDayCounterYearFraction($U$3,Q151,S151)</f>
        <v>0.51666666666666672</v>
      </c>
      <c r="W151" s="30">
        <f>_xll.qlDayCounterYearFraction($U$3,R151,S151)</f>
        <v>0.25555555555555554</v>
      </c>
      <c r="X151" s="23"/>
      <c r="Y151" s="30">
        <v>1.5660000000000001</v>
      </c>
      <c r="Z151" s="30">
        <v>1.7649999999999999</v>
      </c>
      <c r="AA151" s="30">
        <v>1.268</v>
      </c>
      <c r="AC151" s="46">
        <f t="shared" si="6"/>
        <v>1.9683260869565219E-2</v>
      </c>
      <c r="AD151" s="46">
        <f t="shared" si="7"/>
        <v>1.268E-2</v>
      </c>
      <c r="AE151" s="46">
        <f t="shared" si="8"/>
        <v>7.0032608695652192E-3</v>
      </c>
    </row>
    <row r="152" spans="16:31" x14ac:dyDescent="0.2">
      <c r="P152" s="23"/>
      <c r="Q152" s="37">
        <v>40816</v>
      </c>
      <c r="R152" s="27">
        <f>_xll.qlCalendarAdvance($Q$3,Q152,"3M",$R$3,TRUE)</f>
        <v>40907</v>
      </c>
      <c r="S152" s="38">
        <f>_xll.qlCalendarAdvance($Q$3,Q152,"6M",$R$3,TRUE)</f>
        <v>40998</v>
      </c>
      <c r="T152" s="23"/>
      <c r="U152" s="30">
        <f>_xll.qlDayCounterYearFraction($U$3,Q152,R152)</f>
        <v>0.25277777777777777</v>
      </c>
      <c r="V152" s="30">
        <f>_xll.qlDayCounterYearFraction($U$3,Q152,S152)</f>
        <v>0.50555555555555554</v>
      </c>
      <c r="W152" s="30">
        <f>_xll.qlDayCounterYearFraction($U$3,R152,S152)</f>
        <v>0.25277777777777777</v>
      </c>
      <c r="X152" s="23"/>
      <c r="Y152" s="30">
        <v>1.554</v>
      </c>
      <c r="Z152" s="30">
        <v>1.7529999999999999</v>
      </c>
      <c r="AA152" s="30">
        <v>1.2135</v>
      </c>
      <c r="AC152" s="46">
        <f t="shared" si="6"/>
        <v>1.9519999999999996E-2</v>
      </c>
      <c r="AD152" s="46">
        <f t="shared" si="7"/>
        <v>1.2135E-2</v>
      </c>
      <c r="AE152" s="46">
        <f t="shared" si="8"/>
        <v>7.3849999999999957E-3</v>
      </c>
    </row>
    <row r="153" spans="16:31" x14ac:dyDescent="0.2">
      <c r="P153" s="23"/>
      <c r="Q153" s="37">
        <v>40809</v>
      </c>
      <c r="R153" s="27">
        <f>_xll.qlCalendarAdvance($Q$3,Q153,"3M",$R$3,TRUE)</f>
        <v>40900</v>
      </c>
      <c r="S153" s="38">
        <f>_xll.qlCalendarAdvance($Q$3,Q153,"6M",$R$3,TRUE)</f>
        <v>40991</v>
      </c>
      <c r="T153" s="23"/>
      <c r="U153" s="30">
        <f>_xll.qlDayCounterYearFraction($U$3,Q153,R153)</f>
        <v>0.25277777777777777</v>
      </c>
      <c r="V153" s="30">
        <f>_xll.qlDayCounterYearFraction($U$3,Q153,S153)</f>
        <v>0.50555555555555554</v>
      </c>
      <c r="W153" s="30">
        <f>_xll.qlDayCounterYearFraction($U$3,R153,S153)</f>
        <v>0.25277777777777777</v>
      </c>
      <c r="X153" s="23"/>
      <c r="Y153" s="30">
        <v>1.5369999999999999</v>
      </c>
      <c r="Z153" s="30">
        <v>1.7350000000000001</v>
      </c>
      <c r="AA153" s="30">
        <v>1.0705</v>
      </c>
      <c r="AC153" s="46">
        <f t="shared" si="6"/>
        <v>1.9330000000000003E-2</v>
      </c>
      <c r="AD153" s="46">
        <f t="shared" si="7"/>
        <v>1.0704999999999999E-2</v>
      </c>
      <c r="AE153" s="46">
        <f t="shared" si="8"/>
        <v>8.6250000000000042E-3</v>
      </c>
    </row>
    <row r="154" spans="16:31" x14ac:dyDescent="0.2">
      <c r="P154" s="23"/>
      <c r="Q154" s="37">
        <v>40802</v>
      </c>
      <c r="R154" s="27">
        <f>_xll.qlCalendarAdvance($Q$3,Q154,"3M",$R$3,TRUE)</f>
        <v>40893</v>
      </c>
      <c r="S154" s="38">
        <f>_xll.qlCalendarAdvance($Q$3,Q154,"6M",$R$3,TRUE)</f>
        <v>40984</v>
      </c>
      <c r="T154" s="23"/>
      <c r="U154" s="30">
        <f>_xll.qlDayCounterYearFraction($U$3,Q154,R154)</f>
        <v>0.25277777777777777</v>
      </c>
      <c r="V154" s="30">
        <f>_xll.qlDayCounterYearFraction($U$3,Q154,S154)</f>
        <v>0.50555555555555554</v>
      </c>
      <c r="W154" s="30">
        <f>_xll.qlDayCounterYearFraction($U$3,R154,S154)</f>
        <v>0.25277777777777777</v>
      </c>
      <c r="X154" s="23"/>
      <c r="Y154" s="30">
        <v>1.5349999999999999</v>
      </c>
      <c r="Z154" s="30">
        <v>1.736</v>
      </c>
      <c r="AA154" s="30">
        <v>1.244</v>
      </c>
      <c r="AC154" s="46">
        <f t="shared" si="6"/>
        <v>1.9370000000000002E-2</v>
      </c>
      <c r="AD154" s="46">
        <f t="shared" si="7"/>
        <v>1.244E-2</v>
      </c>
      <c r="AE154" s="46">
        <f t="shared" si="8"/>
        <v>6.9300000000000021E-3</v>
      </c>
    </row>
    <row r="155" spans="16:31" x14ac:dyDescent="0.2">
      <c r="P155" s="23"/>
      <c r="Q155" s="37">
        <v>40795</v>
      </c>
      <c r="R155" s="27">
        <f>_xll.qlCalendarAdvance($Q$3,Q155,"3M",$R$3,TRUE)</f>
        <v>40886</v>
      </c>
      <c r="S155" s="38">
        <f>_xll.qlCalendarAdvance($Q$3,Q155,"6M",$R$3,TRUE)</f>
        <v>40977</v>
      </c>
      <c r="T155" s="23"/>
      <c r="U155" s="30">
        <f>_xll.qlDayCounterYearFraction($U$3,Q155,R155)</f>
        <v>0.25277777777777777</v>
      </c>
      <c r="V155" s="30">
        <f>_xll.qlDayCounterYearFraction($U$3,Q155,S155)</f>
        <v>0.50555555555555554</v>
      </c>
      <c r="W155" s="30">
        <f>_xll.qlDayCounterYearFraction($U$3,R155,S155)</f>
        <v>0.25277777777777777</v>
      </c>
      <c r="X155" s="23"/>
      <c r="Y155" s="30">
        <v>1.53</v>
      </c>
      <c r="Z155" s="30">
        <v>1.728</v>
      </c>
      <c r="AA155" s="30">
        <v>1.1140000000000001</v>
      </c>
      <c r="AC155" s="46">
        <f t="shared" si="6"/>
        <v>1.9259999999999999E-2</v>
      </c>
      <c r="AD155" s="46">
        <f t="shared" si="7"/>
        <v>1.1140000000000001E-2</v>
      </c>
      <c r="AE155" s="46">
        <f t="shared" si="8"/>
        <v>8.1199999999999987E-3</v>
      </c>
    </row>
    <row r="156" spans="16:31" x14ac:dyDescent="0.2">
      <c r="P156" s="23"/>
      <c r="Q156" s="37">
        <v>40788</v>
      </c>
      <c r="R156" s="27">
        <f>_xll.qlCalendarAdvance($Q$3,Q156,"3M",$R$3,TRUE)</f>
        <v>40879</v>
      </c>
      <c r="S156" s="38">
        <f>_xll.qlCalendarAdvance($Q$3,Q156,"6M",$R$3,TRUE)</f>
        <v>40970</v>
      </c>
      <c r="T156" s="23"/>
      <c r="U156" s="30">
        <f>_xll.qlDayCounterYearFraction($U$3,Q156,R156)</f>
        <v>0.25277777777777777</v>
      </c>
      <c r="V156" s="30">
        <f>_xll.qlDayCounterYearFraction($U$3,Q156,S156)</f>
        <v>0.50555555555555554</v>
      </c>
      <c r="W156" s="30">
        <f>_xll.qlDayCounterYearFraction($U$3,R156,S156)</f>
        <v>0.25277777777777777</v>
      </c>
      <c r="X156" s="23"/>
      <c r="Y156" s="30">
        <v>1.5409999999999999</v>
      </c>
      <c r="Z156" s="30">
        <v>1.744</v>
      </c>
      <c r="AA156" s="30">
        <v>1.2524999999999999</v>
      </c>
      <c r="AC156" s="46">
        <f t="shared" si="6"/>
        <v>1.9470000000000001E-2</v>
      </c>
      <c r="AD156" s="46">
        <f t="shared" si="7"/>
        <v>1.2525E-2</v>
      </c>
      <c r="AE156" s="46">
        <f t="shared" si="8"/>
        <v>6.9450000000000015E-3</v>
      </c>
    </row>
    <row r="157" spans="16:31" x14ac:dyDescent="0.2">
      <c r="P157" s="23"/>
      <c r="Q157" s="37">
        <v>40781</v>
      </c>
      <c r="R157" s="27">
        <f>_xll.qlCalendarAdvance($Q$3,Q157,"3M",$R$3,TRUE)</f>
        <v>40875</v>
      </c>
      <c r="S157" s="38">
        <f>_xll.qlCalendarAdvance($Q$3,Q157,"6M",$R$3,TRUE)</f>
        <v>40966</v>
      </c>
      <c r="T157" s="23"/>
      <c r="U157" s="30">
        <f>_xll.qlDayCounterYearFraction($U$3,Q157,R157)</f>
        <v>0.26111111111111113</v>
      </c>
      <c r="V157" s="30">
        <f>_xll.qlDayCounterYearFraction($U$3,Q157,S157)</f>
        <v>0.51388888888888884</v>
      </c>
      <c r="W157" s="30">
        <f>_xll.qlDayCounterYearFraction($U$3,R157,S157)</f>
        <v>0.25277777777777777</v>
      </c>
      <c r="X157" s="23"/>
      <c r="Y157" s="30">
        <v>1.54</v>
      </c>
      <c r="Z157" s="30">
        <v>1.744</v>
      </c>
      <c r="AA157" s="30">
        <v>1.3414999999999999</v>
      </c>
      <c r="AC157" s="46">
        <f t="shared" si="6"/>
        <v>1.9547252747252743E-2</v>
      </c>
      <c r="AD157" s="46">
        <f t="shared" si="7"/>
        <v>1.3415E-2</v>
      </c>
      <c r="AE157" s="46">
        <f t="shared" si="8"/>
        <v>6.1322527472527436E-3</v>
      </c>
    </row>
    <row r="158" spans="16:31" x14ac:dyDescent="0.2">
      <c r="P158" s="23"/>
      <c r="Q158" s="37">
        <v>40774</v>
      </c>
      <c r="R158" s="27">
        <f>_xll.qlCalendarAdvance($Q$3,Q158,"3M",$R$3,TRUE)</f>
        <v>40868</v>
      </c>
      <c r="S158" s="38">
        <f>_xll.qlCalendarAdvance($Q$3,Q158,"6M",$R$3,TRUE)</f>
        <v>40959</v>
      </c>
      <c r="T158" s="23"/>
      <c r="U158" s="30">
        <f>_xll.qlDayCounterYearFraction($U$3,Q158,R158)</f>
        <v>0.26111111111111113</v>
      </c>
      <c r="V158" s="30">
        <f>_xll.qlDayCounterYearFraction($U$3,Q158,S158)</f>
        <v>0.51388888888888884</v>
      </c>
      <c r="W158" s="30">
        <f>_xll.qlDayCounterYearFraction($U$3,R158,S158)</f>
        <v>0.25277777777777777</v>
      </c>
      <c r="X158" s="23"/>
      <c r="Y158" s="30">
        <v>1.5329999999999999</v>
      </c>
      <c r="Z158" s="30">
        <v>1.73</v>
      </c>
      <c r="AA158" s="30">
        <v>1.2849999999999999</v>
      </c>
      <c r="AC158" s="46">
        <f t="shared" si="6"/>
        <v>1.9334945054945051E-2</v>
      </c>
      <c r="AD158" s="46">
        <f t="shared" si="7"/>
        <v>1.2849999999999999E-2</v>
      </c>
      <c r="AE158" s="46">
        <f t="shared" si="8"/>
        <v>6.4849450549450526E-3</v>
      </c>
    </row>
    <row r="159" spans="16:31" x14ac:dyDescent="0.2">
      <c r="P159" s="23"/>
      <c r="Q159" s="37">
        <v>40767</v>
      </c>
      <c r="R159" s="27">
        <f>_xll.qlCalendarAdvance($Q$3,Q159,"3M",$R$3,TRUE)</f>
        <v>40861</v>
      </c>
      <c r="S159" s="38">
        <f>_xll.qlCalendarAdvance($Q$3,Q159,"6M",$R$3,TRUE)</f>
        <v>40952</v>
      </c>
      <c r="T159" s="23"/>
      <c r="U159" s="30">
        <f>_xll.qlDayCounterYearFraction($U$3,Q159,R159)</f>
        <v>0.26111111111111113</v>
      </c>
      <c r="V159" s="30">
        <f>_xll.qlDayCounterYearFraction($U$3,Q159,S159)</f>
        <v>0.51388888888888884</v>
      </c>
      <c r="W159" s="30">
        <f>_xll.qlDayCounterYearFraction($U$3,R159,S159)</f>
        <v>0.25277777777777777</v>
      </c>
      <c r="X159" s="23"/>
      <c r="Y159" s="30">
        <v>1.5349999999999999</v>
      </c>
      <c r="Z159" s="30">
        <v>1.73</v>
      </c>
      <c r="AA159" s="30">
        <v>1.304</v>
      </c>
      <c r="AC159" s="46">
        <f t="shared" si="6"/>
        <v>1.9314285714285707E-2</v>
      </c>
      <c r="AD159" s="46">
        <f t="shared" si="7"/>
        <v>1.3040000000000001E-2</v>
      </c>
      <c r="AE159" s="46">
        <f t="shared" si="8"/>
        <v>6.2742857142857062E-3</v>
      </c>
    </row>
    <row r="160" spans="16:31" x14ac:dyDescent="0.2">
      <c r="P160" s="23"/>
      <c r="Q160" s="37">
        <v>40760</v>
      </c>
      <c r="R160" s="27">
        <f>_xll.qlCalendarAdvance($Q$3,Q160,"3M",$R$3,TRUE)</f>
        <v>40854</v>
      </c>
      <c r="S160" s="38">
        <f>_xll.qlCalendarAdvance($Q$3,Q160,"6M",$R$3,TRUE)</f>
        <v>40945</v>
      </c>
      <c r="T160" s="23"/>
      <c r="U160" s="30">
        <f>_xll.qlDayCounterYearFraction($U$3,Q160,R160)</f>
        <v>0.26111111111111113</v>
      </c>
      <c r="V160" s="30">
        <f>_xll.qlDayCounterYearFraction($U$3,Q160,S160)</f>
        <v>0.51388888888888884</v>
      </c>
      <c r="W160" s="30">
        <f>_xll.qlDayCounterYearFraction($U$3,R160,S160)</f>
        <v>0.25277777777777777</v>
      </c>
      <c r="X160" s="23"/>
      <c r="Y160" s="30">
        <v>1.5640000000000001</v>
      </c>
      <c r="Z160" s="30">
        <v>1.764</v>
      </c>
      <c r="AA160" s="30">
        <v>1.3955</v>
      </c>
      <c r="AC160" s="46">
        <f t="shared" si="6"/>
        <v>1.9705934065934062E-2</v>
      </c>
      <c r="AD160" s="46">
        <f t="shared" si="7"/>
        <v>1.3955E-2</v>
      </c>
      <c r="AE160" s="46">
        <f t="shared" si="8"/>
        <v>5.7509340659340612E-3</v>
      </c>
    </row>
    <row r="161" spans="16:31" x14ac:dyDescent="0.2">
      <c r="P161" s="23"/>
      <c r="Q161" s="37">
        <v>40753</v>
      </c>
      <c r="R161" s="27">
        <f>_xll.qlCalendarAdvance($Q$3,Q161,"3M",$R$3,TRUE)</f>
        <v>40847</v>
      </c>
      <c r="S161" s="38">
        <f>_xll.qlCalendarAdvance($Q$3,Q161,"6M",$R$3,TRUE)</f>
        <v>40939</v>
      </c>
      <c r="T161" s="23"/>
      <c r="U161" s="30">
        <f>_xll.qlDayCounterYearFraction($U$3,Q161,R161)</f>
        <v>0.26111111111111113</v>
      </c>
      <c r="V161" s="30">
        <f>_xll.qlDayCounterYearFraction($U$3,Q161,S161)</f>
        <v>0.51666666666666672</v>
      </c>
      <c r="W161" s="30">
        <f>_xll.qlDayCounterYearFraction($U$3,R161,S161)</f>
        <v>0.25555555555555554</v>
      </c>
      <c r="X161" s="23"/>
      <c r="Y161" s="30">
        <v>1.609</v>
      </c>
      <c r="Z161" s="30">
        <v>1.821</v>
      </c>
      <c r="AA161" s="30">
        <v>1.641</v>
      </c>
      <c r="AC161" s="46">
        <f t="shared" si="6"/>
        <v>2.0376086956521745E-2</v>
      </c>
      <c r="AD161" s="46">
        <f t="shared" si="7"/>
        <v>1.6410000000000001E-2</v>
      </c>
      <c r="AE161" s="46">
        <f t="shared" si="8"/>
        <v>3.9660869565217444E-3</v>
      </c>
    </row>
    <row r="162" spans="16:31" x14ac:dyDescent="0.2">
      <c r="P162" s="23"/>
      <c r="Q162" s="37">
        <v>40746</v>
      </c>
      <c r="R162" s="27">
        <f>_xll.qlCalendarAdvance($Q$3,Q162,"3M",$R$3,TRUE)</f>
        <v>40840</v>
      </c>
      <c r="S162" s="38">
        <f>_xll.qlCalendarAdvance($Q$3,Q162,"6M",$R$3,TRUE)</f>
        <v>40931</v>
      </c>
      <c r="T162" s="23"/>
      <c r="U162" s="30">
        <f>_xll.qlDayCounterYearFraction($U$3,Q162,R162)</f>
        <v>0.26111111111111113</v>
      </c>
      <c r="V162" s="30">
        <f>_xll.qlDayCounterYearFraction($U$3,Q162,S162)</f>
        <v>0.51388888888888884</v>
      </c>
      <c r="W162" s="30">
        <f>_xll.qlDayCounterYearFraction($U$3,R162,S162)</f>
        <v>0.25277777777777777</v>
      </c>
      <c r="X162" s="23"/>
      <c r="Y162" s="30">
        <v>1.611</v>
      </c>
      <c r="Z162" s="30">
        <v>1.8240000000000001</v>
      </c>
      <c r="AA162" s="30">
        <v>1.7204999999999999</v>
      </c>
      <c r="AC162" s="46">
        <f t="shared" si="6"/>
        <v>2.0440219780219773E-2</v>
      </c>
      <c r="AD162" s="46">
        <f t="shared" si="7"/>
        <v>1.7204999999999998E-2</v>
      </c>
      <c r="AE162" s="46">
        <f t="shared" si="8"/>
        <v>3.2352197802197752E-3</v>
      </c>
    </row>
    <row r="163" spans="16:31" x14ac:dyDescent="0.2">
      <c r="P163" s="23"/>
      <c r="Q163" s="37">
        <v>40739</v>
      </c>
      <c r="R163" s="27">
        <f>_xll.qlCalendarAdvance($Q$3,Q163,"3M",$R$3,TRUE)</f>
        <v>40833</v>
      </c>
      <c r="S163" s="38">
        <f>_xll.qlCalendarAdvance($Q$3,Q163,"6M",$R$3,TRUE)</f>
        <v>40924</v>
      </c>
      <c r="T163" s="23"/>
      <c r="U163" s="30">
        <f>_xll.qlDayCounterYearFraction($U$3,Q163,R163)</f>
        <v>0.26111111111111113</v>
      </c>
      <c r="V163" s="30">
        <f>_xll.qlDayCounterYearFraction($U$3,Q163,S163)</f>
        <v>0.51388888888888884</v>
      </c>
      <c r="W163" s="30">
        <f>_xll.qlDayCounterYearFraction($U$3,R163,S163)</f>
        <v>0.25277777777777777</v>
      </c>
      <c r="X163" s="23"/>
      <c r="Y163" s="30">
        <v>1.6080000000000001</v>
      </c>
      <c r="Z163" s="30">
        <v>1.8140000000000001</v>
      </c>
      <c r="AA163" s="30">
        <v>1.6645000000000001</v>
      </c>
      <c r="AC163" s="46">
        <f t="shared" si="6"/>
        <v>2.0267912087912086E-2</v>
      </c>
      <c r="AD163" s="46">
        <f t="shared" si="7"/>
        <v>1.6645E-2</v>
      </c>
      <c r="AE163" s="46">
        <f t="shared" si="8"/>
        <v>3.6229120879120863E-3</v>
      </c>
    </row>
    <row r="164" spans="16:31" x14ac:dyDescent="0.2">
      <c r="P164" s="23"/>
      <c r="Q164" s="37">
        <v>40732</v>
      </c>
      <c r="R164" s="27">
        <f>_xll.qlCalendarAdvance($Q$3,Q164,"3M",$R$3,TRUE)</f>
        <v>40826</v>
      </c>
      <c r="S164" s="38">
        <f>_xll.qlCalendarAdvance($Q$3,Q164,"6M",$R$3,TRUE)</f>
        <v>40917</v>
      </c>
      <c r="T164" s="23"/>
      <c r="U164" s="30">
        <f>_xll.qlDayCounterYearFraction($U$3,Q164,R164)</f>
        <v>0.26111111111111113</v>
      </c>
      <c r="V164" s="30">
        <f>_xll.qlDayCounterYearFraction($U$3,Q164,S164)</f>
        <v>0.51388888888888884</v>
      </c>
      <c r="W164" s="30">
        <f>_xll.qlDayCounterYearFraction($U$3,R164,S164)</f>
        <v>0.25277777777777777</v>
      </c>
      <c r="X164" s="23"/>
      <c r="Y164" s="30">
        <v>1.593</v>
      </c>
      <c r="Z164" s="30">
        <v>1.831</v>
      </c>
      <c r="AA164" s="30">
        <v>1.7509999999999999</v>
      </c>
      <c r="AC164" s="46">
        <f t="shared" si="6"/>
        <v>2.0768461538461534E-2</v>
      </c>
      <c r="AD164" s="46">
        <f t="shared" si="7"/>
        <v>1.7509999999999998E-2</v>
      </c>
      <c r="AE164" s="46">
        <f t="shared" si="8"/>
        <v>3.2584615384615365E-3</v>
      </c>
    </row>
    <row r="165" spans="16:31" x14ac:dyDescent="0.2">
      <c r="P165" s="23"/>
      <c r="Q165" s="37">
        <v>40725</v>
      </c>
      <c r="R165" s="27">
        <f>_xll.qlCalendarAdvance($Q$3,Q165,"3M",$R$3,TRUE)</f>
        <v>40819</v>
      </c>
      <c r="S165" s="38">
        <f>_xll.qlCalendarAdvance($Q$3,Q165,"6M",$R$3,TRUE)</f>
        <v>40910</v>
      </c>
      <c r="T165" s="23"/>
      <c r="U165" s="30">
        <f>_xll.qlDayCounterYearFraction($U$3,Q165,R165)</f>
        <v>0.26111111111111113</v>
      </c>
      <c r="V165" s="30">
        <f>_xll.qlDayCounterYearFraction($U$3,Q165,S165)</f>
        <v>0.51388888888888884</v>
      </c>
      <c r="W165" s="30">
        <f>_xll.qlDayCounterYearFraction($U$3,R165,S165)</f>
        <v>0.25277777777777777</v>
      </c>
      <c r="X165" s="23"/>
      <c r="Y165" s="30">
        <v>1.556</v>
      </c>
      <c r="Z165" s="30">
        <v>1.7969999999999999</v>
      </c>
      <c r="AA165" s="30">
        <v>1.776</v>
      </c>
      <c r="AC165" s="46">
        <f t="shared" si="6"/>
        <v>2.0459450549450545E-2</v>
      </c>
      <c r="AD165" s="46">
        <f t="shared" si="7"/>
        <v>1.7760000000000001E-2</v>
      </c>
      <c r="AE165" s="46">
        <f t="shared" si="8"/>
        <v>2.6994505494505432E-3</v>
      </c>
    </row>
    <row r="166" spans="16:31" x14ac:dyDescent="0.2">
      <c r="P166" s="23"/>
      <c r="Q166" s="37">
        <v>40718</v>
      </c>
      <c r="R166" s="27">
        <f>_xll.qlCalendarAdvance($Q$3,Q166,"3M",$R$3,TRUE)</f>
        <v>40812</v>
      </c>
      <c r="S166" s="38">
        <f>_xll.qlCalendarAdvance($Q$3,Q166,"6M",$R$3,TRUE)</f>
        <v>40904</v>
      </c>
      <c r="T166" s="23"/>
      <c r="U166" s="30">
        <f>_xll.qlDayCounterYearFraction($U$3,Q166,R166)</f>
        <v>0.26111111111111113</v>
      </c>
      <c r="V166" s="30">
        <f>_xll.qlDayCounterYearFraction($U$3,Q166,S166)</f>
        <v>0.51666666666666672</v>
      </c>
      <c r="W166" s="30">
        <f>_xll.qlDayCounterYearFraction($U$3,R166,S166)</f>
        <v>0.25555555555555554</v>
      </c>
      <c r="X166" s="23"/>
      <c r="Y166" s="30">
        <v>1.528</v>
      </c>
      <c r="Z166" s="30">
        <v>1.7689999999999999</v>
      </c>
      <c r="AA166" s="30">
        <v>1.6705000000000001</v>
      </c>
      <c r="AC166" s="46">
        <f t="shared" si="6"/>
        <v>2.0152391304347823E-2</v>
      </c>
      <c r="AD166" s="46">
        <f t="shared" si="7"/>
        <v>1.6705000000000001E-2</v>
      </c>
      <c r="AE166" s="46">
        <f t="shared" si="8"/>
        <v>3.4473913043478223E-3</v>
      </c>
    </row>
    <row r="167" spans="16:31" x14ac:dyDescent="0.2">
      <c r="P167" s="23"/>
      <c r="Q167" s="37">
        <v>40711</v>
      </c>
      <c r="R167" s="27">
        <f>_xll.qlCalendarAdvance($Q$3,Q167,"3M",$R$3,TRUE)</f>
        <v>40805</v>
      </c>
      <c r="S167" s="38">
        <f>_xll.qlCalendarAdvance($Q$3,Q167,"6M",$R$3,TRUE)</f>
        <v>40896</v>
      </c>
      <c r="T167" s="23"/>
      <c r="U167" s="30">
        <f>_xll.qlDayCounterYearFraction($U$3,Q167,R167)</f>
        <v>0.26111111111111113</v>
      </c>
      <c r="V167" s="30">
        <f>_xll.qlDayCounterYearFraction($U$3,Q167,S167)</f>
        <v>0.51388888888888884</v>
      </c>
      <c r="W167" s="30">
        <f>_xll.qlDayCounterYearFraction($U$3,R167,S167)</f>
        <v>0.25277777777777777</v>
      </c>
      <c r="X167" s="23"/>
      <c r="Y167" s="30">
        <v>1.502</v>
      </c>
      <c r="Z167" s="30">
        <v>1.7589999999999999</v>
      </c>
      <c r="AA167" s="30">
        <v>1.724</v>
      </c>
      <c r="AC167" s="46">
        <f t="shared" si="6"/>
        <v>2.0244725274725272E-2</v>
      </c>
      <c r="AD167" s="46">
        <f t="shared" si="7"/>
        <v>1.7239999999999998E-2</v>
      </c>
      <c r="AE167" s="46">
        <f t="shared" si="8"/>
        <v>3.0047252747252735E-3</v>
      </c>
    </row>
    <row r="168" spans="16:31" x14ac:dyDescent="0.2">
      <c r="P168" s="23"/>
      <c r="Q168" s="37">
        <v>40704</v>
      </c>
      <c r="R168" s="27">
        <f>_xll.qlCalendarAdvance($Q$3,Q168,"3M",$R$3,TRUE)</f>
        <v>40798</v>
      </c>
      <c r="S168" s="38">
        <f>_xll.qlCalendarAdvance($Q$3,Q168,"6M",$R$3,TRUE)</f>
        <v>40889</v>
      </c>
      <c r="T168" s="23"/>
      <c r="U168" s="30">
        <f>_xll.qlDayCounterYearFraction($U$3,Q168,R168)</f>
        <v>0.26111111111111113</v>
      </c>
      <c r="V168" s="30">
        <f>_xll.qlDayCounterYearFraction($U$3,Q168,S168)</f>
        <v>0.51388888888888884</v>
      </c>
      <c r="W168" s="30">
        <f>_xll.qlDayCounterYearFraction($U$3,R168,S168)</f>
        <v>0.25277777777777777</v>
      </c>
      <c r="X168" s="23"/>
      <c r="Y168" s="30">
        <v>1.4690000000000001</v>
      </c>
      <c r="Z168" s="30">
        <v>1.7390000000000001</v>
      </c>
      <c r="AA168" s="30">
        <v>1.6619999999999999</v>
      </c>
      <c r="AC168" s="46">
        <f t="shared" si="6"/>
        <v>2.0179010989010985E-2</v>
      </c>
      <c r="AD168" s="46">
        <f t="shared" si="7"/>
        <v>1.6619999999999999E-2</v>
      </c>
      <c r="AE168" s="46">
        <f t="shared" si="8"/>
        <v>3.5590109890109856E-3</v>
      </c>
    </row>
    <row r="169" spans="16:31" x14ac:dyDescent="0.2">
      <c r="P169" s="23"/>
      <c r="Q169" s="37">
        <v>40697</v>
      </c>
      <c r="R169" s="27">
        <f>_xll.qlCalendarAdvance($Q$3,Q169,"3M",$R$3,TRUE)</f>
        <v>40791</v>
      </c>
      <c r="S169" s="38">
        <f>_xll.qlCalendarAdvance($Q$3,Q169,"6M",$R$3,TRUE)</f>
        <v>40882</v>
      </c>
      <c r="T169" s="23"/>
      <c r="U169" s="30">
        <f>_xll.qlDayCounterYearFraction($U$3,Q169,R169)</f>
        <v>0.26111111111111113</v>
      </c>
      <c r="V169" s="30">
        <f>_xll.qlDayCounterYearFraction($U$3,Q169,S169)</f>
        <v>0.51388888888888884</v>
      </c>
      <c r="W169" s="30">
        <f>_xll.qlDayCounterYearFraction($U$3,R169,S169)</f>
        <v>0.25277777777777777</v>
      </c>
      <c r="X169" s="23"/>
      <c r="Y169" s="30">
        <v>1.4359999999999999</v>
      </c>
      <c r="Z169" s="30">
        <v>1.716</v>
      </c>
      <c r="AA169" s="30">
        <v>1.696</v>
      </c>
      <c r="AC169" s="46">
        <f t="shared" si="6"/>
        <v>2.0052307692307692E-2</v>
      </c>
      <c r="AD169" s="46">
        <f t="shared" si="7"/>
        <v>1.6959999999999999E-2</v>
      </c>
      <c r="AE169" s="46">
        <f t="shared" si="8"/>
        <v>3.0923076923076928E-3</v>
      </c>
    </row>
    <row r="170" spans="16:31" x14ac:dyDescent="0.2">
      <c r="P170" s="23"/>
      <c r="Q170" s="37">
        <v>40690</v>
      </c>
      <c r="R170" s="27">
        <f>_xll.qlCalendarAdvance($Q$3,Q170,"3M",$R$3,TRUE)</f>
        <v>40784</v>
      </c>
      <c r="S170" s="38">
        <f>_xll.qlCalendarAdvance($Q$3,Q170,"6M",$R$3,TRUE)</f>
        <v>40875</v>
      </c>
      <c r="T170" s="23"/>
      <c r="U170" s="30">
        <f>_xll.qlDayCounterYearFraction($U$3,Q170,R170)</f>
        <v>0.26111111111111113</v>
      </c>
      <c r="V170" s="30">
        <f>_xll.qlDayCounterYearFraction($U$3,Q170,S170)</f>
        <v>0.51388888888888884</v>
      </c>
      <c r="W170" s="30">
        <f>_xll.qlDayCounterYearFraction($U$3,R170,S170)</f>
        <v>0.25277777777777777</v>
      </c>
      <c r="X170" s="23"/>
      <c r="Y170" s="30">
        <v>1.43</v>
      </c>
      <c r="Z170" s="30">
        <v>1.708</v>
      </c>
      <c r="AA170" s="30">
        <v>1.635</v>
      </c>
      <c r="AC170" s="46">
        <f t="shared" si="6"/>
        <v>1.9951648351648348E-2</v>
      </c>
      <c r="AD170" s="46">
        <f t="shared" si="7"/>
        <v>1.635E-2</v>
      </c>
      <c r="AE170" s="46">
        <f t="shared" si="8"/>
        <v>3.6016483516483483E-3</v>
      </c>
    </row>
    <row r="171" spans="16:31" x14ac:dyDescent="0.2">
      <c r="P171" s="23"/>
      <c r="Q171" s="37">
        <v>40683</v>
      </c>
      <c r="R171" s="27">
        <f>_xll.qlCalendarAdvance($Q$3,Q171,"3M",$R$3,TRUE)</f>
        <v>40777</v>
      </c>
      <c r="S171" s="38">
        <f>_xll.qlCalendarAdvance($Q$3,Q171,"6M",$R$3,TRUE)</f>
        <v>40868</v>
      </c>
      <c r="T171" s="23"/>
      <c r="U171" s="30">
        <f>_xll.qlDayCounterYearFraction($U$3,Q171,R171)</f>
        <v>0.26111111111111113</v>
      </c>
      <c r="V171" s="30">
        <f>_xll.qlDayCounterYearFraction($U$3,Q171,S171)</f>
        <v>0.51388888888888884</v>
      </c>
      <c r="W171" s="30">
        <f>_xll.qlDayCounterYearFraction($U$3,R171,S171)</f>
        <v>0.25277777777777777</v>
      </c>
      <c r="X171" s="23"/>
      <c r="Y171" s="30">
        <v>1.4350000000000001</v>
      </c>
      <c r="Z171" s="30">
        <v>1.72</v>
      </c>
      <c r="AA171" s="30">
        <v>1.7275</v>
      </c>
      <c r="AC171" s="46">
        <f t="shared" si="6"/>
        <v>2.0143956043956038E-2</v>
      </c>
      <c r="AD171" s="46">
        <f t="shared" si="7"/>
        <v>1.7274999999999999E-2</v>
      </c>
      <c r="AE171" s="46">
        <f t="shared" si="8"/>
        <v>2.8689560439560391E-3</v>
      </c>
    </row>
    <row r="172" spans="16:31" x14ac:dyDescent="0.2">
      <c r="P172" s="23"/>
      <c r="Q172" s="37">
        <v>40676</v>
      </c>
      <c r="R172" s="27">
        <f>_xll.qlCalendarAdvance($Q$3,Q172,"3M",$R$3,TRUE)</f>
        <v>40770</v>
      </c>
      <c r="S172" s="38">
        <f>_xll.qlCalendarAdvance($Q$3,Q172,"6M",$R$3,TRUE)</f>
        <v>40861</v>
      </c>
      <c r="T172" s="23"/>
      <c r="U172" s="30">
        <f>_xll.qlDayCounterYearFraction($U$3,Q172,R172)</f>
        <v>0.26111111111111113</v>
      </c>
      <c r="V172" s="30">
        <f>_xll.qlDayCounterYearFraction($U$3,Q172,S172)</f>
        <v>0.51388888888888884</v>
      </c>
      <c r="W172" s="30">
        <f>_xll.qlDayCounterYearFraction($U$3,R172,S172)</f>
        <v>0.25277777777777777</v>
      </c>
      <c r="X172" s="23"/>
      <c r="Y172" s="30">
        <v>1.425</v>
      </c>
      <c r="Z172" s="30">
        <v>1.7030000000000001</v>
      </c>
      <c r="AA172" s="30">
        <v>1.7</v>
      </c>
      <c r="AC172" s="46">
        <f t="shared" si="6"/>
        <v>1.990164835164835E-2</v>
      </c>
      <c r="AD172" s="46">
        <f t="shared" si="7"/>
        <v>1.7000000000000001E-2</v>
      </c>
      <c r="AE172" s="46">
        <f t="shared" si="8"/>
        <v>2.9016483516483491E-3</v>
      </c>
    </row>
    <row r="173" spans="16:31" x14ac:dyDescent="0.2">
      <c r="P173" s="23"/>
      <c r="Q173" s="37">
        <v>40669</v>
      </c>
      <c r="R173" s="27">
        <f>_xll.qlCalendarAdvance($Q$3,Q173,"3M",$R$3,TRUE)</f>
        <v>40763</v>
      </c>
      <c r="S173" s="38">
        <f>_xll.qlCalendarAdvance($Q$3,Q173,"6M",$R$3,TRUE)</f>
        <v>40854</v>
      </c>
      <c r="T173" s="23"/>
      <c r="U173" s="30">
        <f>_xll.qlDayCounterYearFraction($U$3,Q173,R173)</f>
        <v>0.26111111111111113</v>
      </c>
      <c r="V173" s="30">
        <f>_xll.qlDayCounterYearFraction($U$3,Q173,S173)</f>
        <v>0.51388888888888884</v>
      </c>
      <c r="W173" s="30">
        <f>_xll.qlDayCounterYearFraction($U$3,R173,S173)</f>
        <v>0.25277777777777777</v>
      </c>
      <c r="X173" s="23"/>
      <c r="Y173" s="30">
        <v>1.419</v>
      </c>
      <c r="Z173" s="30">
        <v>1.7030000000000001</v>
      </c>
      <c r="AA173" s="30">
        <v>1.6875</v>
      </c>
      <c r="AC173" s="46">
        <f t="shared" si="6"/>
        <v>1.9963626373626375E-2</v>
      </c>
      <c r="AD173" s="46">
        <f t="shared" si="7"/>
        <v>1.6875000000000001E-2</v>
      </c>
      <c r="AE173" s="46">
        <f t="shared" si="8"/>
        <v>3.0886263736263735E-3</v>
      </c>
    </row>
    <row r="174" spans="16:31" x14ac:dyDescent="0.2">
      <c r="P174" s="23"/>
      <c r="Q174" s="37">
        <v>40662</v>
      </c>
      <c r="R174" s="27">
        <f>_xll.qlCalendarAdvance($Q$3,Q174,"3M",$R$3,TRUE)</f>
        <v>40753</v>
      </c>
      <c r="S174" s="38">
        <f>_xll.qlCalendarAdvance($Q$3,Q174,"6M",$R$3,TRUE)</f>
        <v>40847</v>
      </c>
      <c r="T174" s="23"/>
      <c r="U174" s="30">
        <f>_xll.qlDayCounterYearFraction($U$3,Q174,R174)</f>
        <v>0.25277777777777777</v>
      </c>
      <c r="V174" s="30">
        <f>_xll.qlDayCounterYearFraction($U$3,Q174,S174)</f>
        <v>0.51388888888888884</v>
      </c>
      <c r="W174" s="30">
        <f>_xll.qlDayCounterYearFraction($U$3,R174,S174)</f>
        <v>0.26111111111111113</v>
      </c>
      <c r="X174" s="23"/>
      <c r="Y174" s="30">
        <v>1.385</v>
      </c>
      <c r="Z174" s="30">
        <v>1.675</v>
      </c>
      <c r="AA174" s="30">
        <v>1.6879999999999999</v>
      </c>
      <c r="AC174" s="46">
        <f t="shared" si="6"/>
        <v>1.9557446808510636E-2</v>
      </c>
      <c r="AD174" s="46">
        <f t="shared" si="7"/>
        <v>1.6879999999999999E-2</v>
      </c>
      <c r="AE174" s="46">
        <f t="shared" si="8"/>
        <v>2.6774468085106369E-3</v>
      </c>
    </row>
    <row r="175" spans="16:31" x14ac:dyDescent="0.2">
      <c r="P175" s="23"/>
      <c r="Q175" s="37">
        <v>40655</v>
      </c>
      <c r="R175" s="27">
        <f>_xll.qlCalendarAdvance($Q$3,Q175,"3M",$R$3,TRUE)</f>
        <v>40746</v>
      </c>
      <c r="S175" s="38">
        <f>_xll.qlCalendarAdvance($Q$3,Q175,"6M",$R$3,TRUE)</f>
        <v>40840</v>
      </c>
      <c r="T175" s="23"/>
      <c r="U175" s="30">
        <f>_xll.qlDayCounterYearFraction($U$3,Q175,R175)</f>
        <v>0.25277777777777777</v>
      </c>
      <c r="V175" s="30">
        <f>_xll.qlDayCounterYearFraction($U$3,Q175,S175)</f>
        <v>0.51388888888888884</v>
      </c>
      <c r="W175" s="30">
        <f>_xll.qlDayCounterYearFraction($U$3,R175,S175)</f>
        <v>0.26111111111111113</v>
      </c>
      <c r="X175" s="23"/>
      <c r="Y175" s="30">
        <v>1.3560000000000001</v>
      </c>
      <c r="Z175" s="30">
        <v>1.655</v>
      </c>
      <c r="AA175" s="30">
        <v>1.6505000000000001</v>
      </c>
      <c r="AC175" s="46">
        <f t="shared" si="6"/>
        <v>1.9444574468085105E-2</v>
      </c>
      <c r="AD175" s="46">
        <f t="shared" si="7"/>
        <v>1.6505000000000002E-2</v>
      </c>
      <c r="AE175" s="46">
        <f t="shared" si="8"/>
        <v>2.9395744680851023E-3</v>
      </c>
    </row>
    <row r="176" spans="16:31" x14ac:dyDescent="0.2">
      <c r="P176" s="23"/>
      <c r="Q176" s="37">
        <v>40648</v>
      </c>
      <c r="R176" s="27">
        <f>_xll.qlCalendarAdvance($Q$3,Q176,"3M",$R$3,TRUE)</f>
        <v>40739</v>
      </c>
      <c r="S176" s="38">
        <f>_xll.qlCalendarAdvance($Q$3,Q176,"6M",$R$3,TRUE)</f>
        <v>40833</v>
      </c>
      <c r="T176" s="23"/>
      <c r="U176" s="30">
        <f>_xll.qlDayCounterYearFraction($U$3,Q176,R176)</f>
        <v>0.25277777777777777</v>
      </c>
      <c r="V176" s="30">
        <f>_xll.qlDayCounterYearFraction($U$3,Q176,S176)</f>
        <v>0.51388888888888884</v>
      </c>
      <c r="W176" s="30">
        <f>_xll.qlDayCounterYearFraction($U$3,R176,S176)</f>
        <v>0.26111111111111113</v>
      </c>
      <c r="X176" s="23"/>
      <c r="Y176" s="30">
        <v>1.3320000000000001</v>
      </c>
      <c r="Z176" s="30">
        <v>1.631</v>
      </c>
      <c r="AA176" s="30">
        <v>1.665</v>
      </c>
      <c r="AC176" s="46">
        <f t="shared" si="6"/>
        <v>1.9204574468085104E-2</v>
      </c>
      <c r="AD176" s="46">
        <f t="shared" si="7"/>
        <v>1.6650000000000002E-2</v>
      </c>
      <c r="AE176" s="46">
        <f t="shared" si="8"/>
        <v>2.5545744680851024E-3</v>
      </c>
    </row>
    <row r="177" spans="16:31" x14ac:dyDescent="0.2">
      <c r="P177" s="23"/>
      <c r="Q177" s="37">
        <v>40641</v>
      </c>
      <c r="R177" s="27">
        <f>_xll.qlCalendarAdvance($Q$3,Q177,"3M",$R$3,TRUE)</f>
        <v>40732</v>
      </c>
      <c r="S177" s="38">
        <f>_xll.qlCalendarAdvance($Q$3,Q177,"6M",$R$3,TRUE)</f>
        <v>40826</v>
      </c>
      <c r="T177" s="23"/>
      <c r="U177" s="30">
        <f>_xll.qlDayCounterYearFraction($U$3,Q177,R177)</f>
        <v>0.25277777777777777</v>
      </c>
      <c r="V177" s="30">
        <f>_xll.qlDayCounterYearFraction($U$3,Q177,S177)</f>
        <v>0.51388888888888884</v>
      </c>
      <c r="W177" s="30">
        <f>_xll.qlDayCounterYearFraction($U$3,R177,S177)</f>
        <v>0.26111111111111113</v>
      </c>
      <c r="X177" s="23"/>
      <c r="Y177" s="30">
        <v>1.294</v>
      </c>
      <c r="Z177" s="30">
        <v>1.599</v>
      </c>
      <c r="AA177" s="30">
        <v>1.663</v>
      </c>
      <c r="AC177" s="46">
        <f t="shared" si="6"/>
        <v>1.8942659574468081E-2</v>
      </c>
      <c r="AD177" s="46">
        <f t="shared" si="7"/>
        <v>1.6629999999999999E-2</v>
      </c>
      <c r="AE177" s="46">
        <f t="shared" si="8"/>
        <v>2.3126595744680824E-3</v>
      </c>
    </row>
    <row r="178" spans="16:31" x14ac:dyDescent="0.2">
      <c r="P178" s="23"/>
      <c r="Q178" s="37">
        <v>40634</v>
      </c>
      <c r="R178" s="27">
        <f>_xll.qlCalendarAdvance($Q$3,Q178,"3M",$R$3,TRUE)</f>
        <v>40725</v>
      </c>
      <c r="S178" s="38">
        <f>_xll.qlCalendarAdvance($Q$3,Q178,"6M",$R$3,TRUE)</f>
        <v>40819</v>
      </c>
      <c r="T178" s="23"/>
      <c r="U178" s="30">
        <f>_xll.qlDayCounterYearFraction($U$3,Q178,R178)</f>
        <v>0.25277777777777777</v>
      </c>
      <c r="V178" s="30">
        <f>_xll.qlDayCounterYearFraction($U$3,Q178,S178)</f>
        <v>0.51388888888888884</v>
      </c>
      <c r="W178" s="30">
        <f>_xll.qlDayCounterYearFraction($U$3,R178,S178)</f>
        <v>0.26111111111111113</v>
      </c>
      <c r="X178" s="23"/>
      <c r="Y178" s="30">
        <v>1.2490000000000001</v>
      </c>
      <c r="Z178" s="30">
        <v>1.556</v>
      </c>
      <c r="AA178" s="30">
        <v>1.5940000000000001</v>
      </c>
      <c r="AC178" s="46">
        <f t="shared" si="6"/>
        <v>1.8532021276595742E-2</v>
      </c>
      <c r="AD178" s="46">
        <f t="shared" si="7"/>
        <v>1.5939999999999999E-2</v>
      </c>
      <c r="AE178" s="46">
        <f t="shared" si="8"/>
        <v>2.5920212765957427E-3</v>
      </c>
    </row>
    <row r="179" spans="16:31" x14ac:dyDescent="0.2">
      <c r="P179" s="23"/>
      <c r="Q179" s="37">
        <v>40627</v>
      </c>
      <c r="R179" s="27">
        <f>_xll.qlCalendarAdvance($Q$3,Q179,"3M",$R$3,TRUE)</f>
        <v>40721</v>
      </c>
      <c r="S179" s="38">
        <f>_xll.qlCalendarAdvance($Q$3,Q179,"6M",$R$3,TRUE)</f>
        <v>40812</v>
      </c>
      <c r="T179" s="23"/>
      <c r="U179" s="30">
        <f>_xll.qlDayCounterYearFraction($U$3,Q179,R179)</f>
        <v>0.26111111111111113</v>
      </c>
      <c r="V179" s="30">
        <f>_xll.qlDayCounterYearFraction($U$3,Q179,S179)</f>
        <v>0.51388888888888884</v>
      </c>
      <c r="W179" s="30">
        <f>_xll.qlDayCounterYearFraction($U$3,R179,S179)</f>
        <v>0.25277777777777777</v>
      </c>
      <c r="X179" s="23"/>
      <c r="Y179" s="30">
        <v>1.2030000000000001</v>
      </c>
      <c r="Z179" s="30">
        <v>1.5129999999999999</v>
      </c>
      <c r="AA179" s="30">
        <v>1.583</v>
      </c>
      <c r="AC179" s="46">
        <f t="shared" si="6"/>
        <v>1.8332197802197792E-2</v>
      </c>
      <c r="AD179" s="46">
        <f t="shared" si="7"/>
        <v>1.583E-2</v>
      </c>
      <c r="AE179" s="46">
        <f t="shared" si="8"/>
        <v>2.502197802197792E-3</v>
      </c>
    </row>
    <row r="180" spans="16:31" x14ac:dyDescent="0.2">
      <c r="P180" s="23"/>
      <c r="Q180" s="37">
        <v>40620</v>
      </c>
      <c r="R180" s="27">
        <f>_xll.qlCalendarAdvance($Q$3,Q180,"3M",$R$3,TRUE)</f>
        <v>40714</v>
      </c>
      <c r="S180" s="38">
        <f>_xll.qlCalendarAdvance($Q$3,Q180,"6M",$R$3,TRUE)</f>
        <v>40805</v>
      </c>
      <c r="T180" s="23"/>
      <c r="U180" s="30">
        <f>_xll.qlDayCounterYearFraction($U$3,Q180,R180)</f>
        <v>0.26111111111111113</v>
      </c>
      <c r="V180" s="30">
        <f>_xll.qlDayCounterYearFraction($U$3,Q180,S180)</f>
        <v>0.51388888888888884</v>
      </c>
      <c r="W180" s="30">
        <f>_xll.qlDayCounterYearFraction($U$3,R180,S180)</f>
        <v>0.25277777777777777</v>
      </c>
      <c r="X180" s="23"/>
      <c r="Y180" s="30">
        <v>1.1719999999999999</v>
      </c>
      <c r="Z180" s="30">
        <v>1.4790000000000001</v>
      </c>
      <c r="AA180" s="30">
        <v>1.536</v>
      </c>
      <c r="AC180" s="46">
        <f t="shared" si="6"/>
        <v>1.7961208791208792E-2</v>
      </c>
      <c r="AD180" s="46">
        <f t="shared" si="7"/>
        <v>1.536E-2</v>
      </c>
      <c r="AE180" s="46">
        <f t="shared" si="8"/>
        <v>2.6012087912087919E-3</v>
      </c>
    </row>
    <row r="181" spans="16:31" x14ac:dyDescent="0.2">
      <c r="P181" s="23"/>
      <c r="Q181" s="37">
        <v>40613</v>
      </c>
      <c r="R181" s="27">
        <f>_xll.qlCalendarAdvance($Q$3,Q181,"3M",$R$3,TRUE)</f>
        <v>40707</v>
      </c>
      <c r="S181" s="38">
        <f>_xll.qlCalendarAdvance($Q$3,Q181,"6M",$R$3,TRUE)</f>
        <v>40798</v>
      </c>
      <c r="T181" s="23"/>
      <c r="U181" s="30">
        <f>_xll.qlDayCounterYearFraction($U$3,Q181,R181)</f>
        <v>0.26111111111111113</v>
      </c>
      <c r="V181" s="30">
        <f>_xll.qlDayCounterYearFraction($U$3,Q181,S181)</f>
        <v>0.51388888888888884</v>
      </c>
      <c r="W181" s="30">
        <f>_xll.qlDayCounterYearFraction($U$3,R181,S181)</f>
        <v>0.25277777777777777</v>
      </c>
      <c r="X181" s="23"/>
      <c r="Y181" s="30">
        <v>1.173</v>
      </c>
      <c r="Z181" s="30">
        <v>1.4890000000000001</v>
      </c>
      <c r="AA181" s="30">
        <v>1.5369999999999999</v>
      </c>
      <c r="AC181" s="46">
        <f t="shared" si="6"/>
        <v>1.8154175824175823E-2</v>
      </c>
      <c r="AD181" s="46">
        <f t="shared" si="7"/>
        <v>1.537E-2</v>
      </c>
      <c r="AE181" s="46">
        <f t="shared" si="8"/>
        <v>2.7841758241758229E-3</v>
      </c>
    </row>
    <row r="182" spans="16:31" x14ac:dyDescent="0.2">
      <c r="P182" s="23"/>
      <c r="Q182" s="37">
        <v>40606</v>
      </c>
      <c r="R182" s="27">
        <f>_xll.qlCalendarAdvance($Q$3,Q182,"3M",$R$3,TRUE)</f>
        <v>40700</v>
      </c>
      <c r="S182" s="38">
        <f>_xll.qlCalendarAdvance($Q$3,Q182,"6M",$R$3,TRUE)</f>
        <v>40791</v>
      </c>
      <c r="T182" s="23"/>
      <c r="U182" s="30">
        <f>_xll.qlDayCounterYearFraction($U$3,Q182,R182)</f>
        <v>0.26111111111111113</v>
      </c>
      <c r="V182" s="30">
        <f>_xll.qlDayCounterYearFraction($U$3,Q182,S182)</f>
        <v>0.51388888888888884</v>
      </c>
      <c r="W182" s="30">
        <f>_xll.qlDayCounterYearFraction($U$3,R182,S182)</f>
        <v>0.25277777777777777</v>
      </c>
      <c r="X182" s="23"/>
      <c r="Y182" s="30">
        <v>1.1619999999999999</v>
      </c>
      <c r="Z182" s="30">
        <v>1.4750000000000001</v>
      </c>
      <c r="AA182" s="30">
        <v>1.5595000000000001</v>
      </c>
      <c r="AC182" s="46">
        <f t="shared" si="6"/>
        <v>1.7983186813186815E-2</v>
      </c>
      <c r="AD182" s="46">
        <f t="shared" si="7"/>
        <v>1.5595000000000001E-2</v>
      </c>
      <c r="AE182" s="46">
        <f t="shared" si="8"/>
        <v>2.3881868131868135E-3</v>
      </c>
    </row>
    <row r="183" spans="16:31" x14ac:dyDescent="0.2">
      <c r="P183" s="23"/>
      <c r="Q183" s="37">
        <v>40599</v>
      </c>
      <c r="R183" s="27">
        <f>_xll.qlCalendarAdvance($Q$3,Q183,"3M",$R$3,TRUE)</f>
        <v>40688</v>
      </c>
      <c r="S183" s="38">
        <f>_xll.qlCalendarAdvance($Q$3,Q183,"6M",$R$3,TRUE)</f>
        <v>40780</v>
      </c>
      <c r="T183" s="23"/>
      <c r="U183" s="30">
        <f>_xll.qlDayCounterYearFraction($U$3,Q183,R183)</f>
        <v>0.24722222222222223</v>
      </c>
      <c r="V183" s="30">
        <f>_xll.qlDayCounterYearFraction($U$3,Q183,S183)</f>
        <v>0.50277777777777777</v>
      </c>
      <c r="W183" s="30">
        <f>_xll.qlDayCounterYearFraction($U$3,R183,S183)</f>
        <v>0.25555555555555554</v>
      </c>
      <c r="X183" s="23"/>
      <c r="Y183" s="30">
        <v>1.0920000000000001</v>
      </c>
      <c r="Z183" s="30">
        <v>1.377</v>
      </c>
      <c r="AA183" s="30">
        <v>1.4195</v>
      </c>
      <c r="AC183" s="46">
        <f t="shared" si="6"/>
        <v>1.6527065217391303E-2</v>
      </c>
      <c r="AD183" s="46">
        <f t="shared" si="7"/>
        <v>1.4194999999999999E-2</v>
      </c>
      <c r="AE183" s="46">
        <f t="shared" si="8"/>
        <v>2.3320652173913041E-3</v>
      </c>
    </row>
    <row r="184" spans="16:31" x14ac:dyDescent="0.2">
      <c r="P184" s="23"/>
      <c r="Q184" s="37">
        <v>40592</v>
      </c>
      <c r="R184" s="27">
        <f>_xll.qlCalendarAdvance($Q$3,Q184,"3M",$R$3,TRUE)</f>
        <v>40681</v>
      </c>
      <c r="S184" s="38">
        <f>_xll.qlCalendarAdvance($Q$3,Q184,"6M",$R$3,TRUE)</f>
        <v>40773</v>
      </c>
      <c r="T184" s="23"/>
      <c r="U184" s="30">
        <f>_xll.qlDayCounterYearFraction($U$3,Q184,R184)</f>
        <v>0.24722222222222223</v>
      </c>
      <c r="V184" s="30">
        <f>_xll.qlDayCounterYearFraction($U$3,Q184,S184)</f>
        <v>0.50277777777777777</v>
      </c>
      <c r="W184" s="30">
        <f>_xll.qlDayCounterYearFraction($U$3,R184,S184)</f>
        <v>0.25555555555555554</v>
      </c>
      <c r="X184" s="23"/>
      <c r="Y184" s="30">
        <v>1.0780000000000001</v>
      </c>
      <c r="Z184" s="30">
        <v>1.3480000000000001</v>
      </c>
      <c r="AA184" s="30">
        <v>1.3220000000000001</v>
      </c>
      <c r="AC184" s="46">
        <f t="shared" si="6"/>
        <v>1.6091956521739129E-2</v>
      </c>
      <c r="AD184" s="46">
        <f t="shared" si="7"/>
        <v>1.3220000000000001E-2</v>
      </c>
      <c r="AE184" s="46">
        <f t="shared" si="8"/>
        <v>2.8719565217391278E-3</v>
      </c>
    </row>
    <row r="185" spans="16:31" x14ac:dyDescent="0.2">
      <c r="P185" s="23"/>
      <c r="Q185" s="37">
        <v>40585</v>
      </c>
      <c r="R185" s="27">
        <f>_xll.qlCalendarAdvance($Q$3,Q185,"3M",$R$3,TRUE)</f>
        <v>40674</v>
      </c>
      <c r="S185" s="38">
        <f>_xll.qlCalendarAdvance($Q$3,Q185,"6M",$R$3,TRUE)</f>
        <v>40766</v>
      </c>
      <c r="T185" s="23"/>
      <c r="U185" s="30">
        <f>_xll.qlDayCounterYearFraction($U$3,Q185,R185)</f>
        <v>0.24722222222222223</v>
      </c>
      <c r="V185" s="30">
        <f>_xll.qlDayCounterYearFraction($U$3,Q185,S185)</f>
        <v>0.50277777777777777</v>
      </c>
      <c r="W185" s="30">
        <f>_xll.qlDayCounterYearFraction($U$3,R185,S185)</f>
        <v>0.25555555555555554</v>
      </c>
      <c r="X185" s="23"/>
      <c r="Y185" s="30">
        <v>1.093</v>
      </c>
      <c r="Z185" s="30">
        <v>1.355</v>
      </c>
      <c r="AA185" s="30">
        <v>1.3205</v>
      </c>
      <c r="AC185" s="46">
        <f t="shared" si="6"/>
        <v>1.6084565217391305E-2</v>
      </c>
      <c r="AD185" s="46">
        <f t="shared" si="7"/>
        <v>1.3205E-2</v>
      </c>
      <c r="AE185" s="46">
        <f t="shared" si="8"/>
        <v>2.8795652173913052E-3</v>
      </c>
    </row>
    <row r="186" spans="16:31" x14ac:dyDescent="0.2">
      <c r="P186" s="23"/>
      <c r="Q186" s="37">
        <v>40578</v>
      </c>
      <c r="R186" s="27">
        <f>_xll.qlCalendarAdvance($Q$3,Q186,"3M",$R$3,TRUE)</f>
        <v>40667</v>
      </c>
      <c r="S186" s="38">
        <f>_xll.qlCalendarAdvance($Q$3,Q186,"6M",$R$3,TRUE)</f>
        <v>40759</v>
      </c>
      <c r="T186" s="23"/>
      <c r="U186" s="30">
        <f>_xll.qlDayCounterYearFraction($U$3,Q186,R186)</f>
        <v>0.24722222222222223</v>
      </c>
      <c r="V186" s="30">
        <f>_xll.qlDayCounterYearFraction($U$3,Q186,S186)</f>
        <v>0.50277777777777777</v>
      </c>
      <c r="W186" s="30">
        <f>_xll.qlDayCounterYearFraction($U$3,R186,S186)</f>
        <v>0.25555555555555554</v>
      </c>
      <c r="X186" s="23"/>
      <c r="Y186" s="30">
        <v>1.0880000000000001</v>
      </c>
      <c r="Z186" s="30">
        <v>1.341</v>
      </c>
      <c r="AA186" s="30">
        <v>1.3325</v>
      </c>
      <c r="AC186" s="46">
        <f t="shared" si="6"/>
        <v>1.5857499999999997E-2</v>
      </c>
      <c r="AD186" s="46">
        <f t="shared" si="7"/>
        <v>1.3325E-2</v>
      </c>
      <c r="AE186" s="46">
        <f t="shared" si="8"/>
        <v>2.5324999999999966E-3</v>
      </c>
    </row>
    <row r="187" spans="16:31" x14ac:dyDescent="0.2">
      <c r="P187" s="23"/>
      <c r="Q187" s="37">
        <v>40571</v>
      </c>
      <c r="R187" s="27">
        <f>_xll.qlCalendarAdvance($Q$3,Q187,"3M",$R$3,TRUE)</f>
        <v>40661</v>
      </c>
      <c r="S187" s="38">
        <f>_xll.qlCalendarAdvance($Q$3,Q187,"6M",$R$3,TRUE)</f>
        <v>40752</v>
      </c>
      <c r="T187" s="23"/>
      <c r="U187" s="30">
        <f>_xll.qlDayCounterYearFraction($U$3,Q187,R187)</f>
        <v>0.25</v>
      </c>
      <c r="V187" s="30">
        <f>_xll.qlDayCounterYearFraction($U$3,Q187,S187)</f>
        <v>0.50277777777777777</v>
      </c>
      <c r="W187" s="30">
        <f>_xll.qlDayCounterYearFraction($U$3,R187,S187)</f>
        <v>0.25277777777777777</v>
      </c>
      <c r="X187" s="23"/>
      <c r="Y187" s="30">
        <v>1.0629999999999999</v>
      </c>
      <c r="Z187" s="30">
        <v>1.3069999999999999</v>
      </c>
      <c r="AA187" s="30">
        <v>1.2835000000000001</v>
      </c>
      <c r="AC187" s="46">
        <f t="shared" si="6"/>
        <v>1.5483186813186813E-2</v>
      </c>
      <c r="AD187" s="46">
        <f t="shared" si="7"/>
        <v>1.2835000000000001E-2</v>
      </c>
      <c r="AE187" s="46">
        <f t="shared" si="8"/>
        <v>2.6481868131868116E-3</v>
      </c>
    </row>
    <row r="188" spans="16:31" x14ac:dyDescent="0.2">
      <c r="P188" s="23"/>
      <c r="Q188" s="37">
        <v>40564</v>
      </c>
      <c r="R188" s="27">
        <f>_xll.qlCalendarAdvance($Q$3,Q188,"3M",$R$3,TRUE)</f>
        <v>40654</v>
      </c>
      <c r="S188" s="38">
        <f>_xll.qlCalendarAdvance($Q$3,Q188,"6M",$R$3,TRUE)</f>
        <v>40745</v>
      </c>
      <c r="T188" s="23"/>
      <c r="U188" s="30">
        <f>_xll.qlDayCounterYearFraction($U$3,Q188,R188)</f>
        <v>0.25</v>
      </c>
      <c r="V188" s="30">
        <f>_xll.qlDayCounterYearFraction($U$3,Q188,S188)</f>
        <v>0.50277777777777777</v>
      </c>
      <c r="W188" s="30">
        <f>_xll.qlDayCounterYearFraction($U$3,R188,S188)</f>
        <v>0.25277777777777777</v>
      </c>
      <c r="X188" s="23"/>
      <c r="Y188" s="30">
        <v>1.0249999999999999</v>
      </c>
      <c r="Z188" s="30">
        <v>1.27</v>
      </c>
      <c r="AA188" s="30">
        <v>1.2729999999999999</v>
      </c>
      <c r="AC188" s="46">
        <f t="shared" si="6"/>
        <v>1.5123076923076927E-2</v>
      </c>
      <c r="AD188" s="46">
        <f t="shared" si="7"/>
        <v>1.2729999999999998E-2</v>
      </c>
      <c r="AE188" s="46">
        <f t="shared" si="8"/>
        <v>2.3930769230769283E-3</v>
      </c>
    </row>
    <row r="189" spans="16:31" x14ac:dyDescent="0.2">
      <c r="P189" s="23"/>
      <c r="Q189" s="37">
        <v>40557</v>
      </c>
      <c r="R189" s="27">
        <f>_xll.qlCalendarAdvance($Q$3,Q189,"3M",$R$3,TRUE)</f>
        <v>40647</v>
      </c>
      <c r="S189" s="38">
        <f>_xll.qlCalendarAdvance($Q$3,Q189,"6M",$R$3,TRUE)</f>
        <v>40738</v>
      </c>
      <c r="T189" s="23"/>
      <c r="U189" s="30">
        <f>_xll.qlDayCounterYearFraction($U$3,Q189,R189)</f>
        <v>0.25</v>
      </c>
      <c r="V189" s="30">
        <f>_xll.qlDayCounterYearFraction($U$3,Q189,S189)</f>
        <v>0.50277777777777777</v>
      </c>
      <c r="W189" s="30">
        <f>_xll.qlDayCounterYearFraction($U$3,R189,S189)</f>
        <v>0.25277777777777777</v>
      </c>
      <c r="X189" s="23"/>
      <c r="Y189" s="30">
        <v>1.006</v>
      </c>
      <c r="Z189" s="30">
        <v>1.244</v>
      </c>
      <c r="AA189" s="30">
        <v>1.206</v>
      </c>
      <c r="AC189" s="46">
        <f t="shared" si="6"/>
        <v>1.4793846153846152E-2</v>
      </c>
      <c r="AD189" s="46">
        <f t="shared" si="7"/>
        <v>1.206E-2</v>
      </c>
      <c r="AE189" s="46">
        <f t="shared" si="8"/>
        <v>2.7338461538461527E-3</v>
      </c>
    </row>
    <row r="190" spans="16:31" x14ac:dyDescent="0.2">
      <c r="P190" s="23"/>
      <c r="Q190" s="37">
        <v>40550</v>
      </c>
      <c r="R190" s="27">
        <f>_xll.qlCalendarAdvance($Q$3,Q190,"3M",$R$3,TRUE)</f>
        <v>40640</v>
      </c>
      <c r="S190" s="38">
        <f>_xll.qlCalendarAdvance($Q$3,Q190,"6M",$R$3,TRUE)</f>
        <v>40731</v>
      </c>
      <c r="T190" s="23"/>
      <c r="U190" s="30">
        <f>_xll.qlDayCounterYearFraction($U$3,Q190,R190)</f>
        <v>0.25</v>
      </c>
      <c r="V190" s="30">
        <f>_xll.qlDayCounterYearFraction($U$3,Q190,S190)</f>
        <v>0.50277777777777777</v>
      </c>
      <c r="W190" s="30">
        <f>_xll.qlDayCounterYearFraction($U$3,R190,S190)</f>
        <v>0.25277777777777777</v>
      </c>
      <c r="X190" s="23"/>
      <c r="Y190" s="30">
        <v>0.997</v>
      </c>
      <c r="Z190" s="30">
        <v>1.2230000000000001</v>
      </c>
      <c r="AA190" s="30">
        <v>1.083</v>
      </c>
      <c r="AC190" s="46">
        <f t="shared" si="6"/>
        <v>1.4465164835164836E-2</v>
      </c>
      <c r="AD190" s="46">
        <f t="shared" si="7"/>
        <v>1.0829999999999999E-2</v>
      </c>
      <c r="AE190" s="46">
        <f t="shared" si="8"/>
        <v>3.6351648351648363E-3</v>
      </c>
    </row>
    <row r="191" spans="16:31" x14ac:dyDescent="0.2">
      <c r="P191" s="23"/>
      <c r="Q191" s="37">
        <v>40543</v>
      </c>
      <c r="R191" s="27">
        <f>_xll.qlCalendarAdvance($Q$3,Q191,"3M",$R$3,TRUE)</f>
        <v>40633</v>
      </c>
      <c r="S191" s="38">
        <f>_xll.qlCalendarAdvance($Q$3,Q191,"6M",$R$3,TRUE)</f>
        <v>40724</v>
      </c>
      <c r="T191" s="23"/>
      <c r="U191" s="30">
        <f>_xll.qlDayCounterYearFraction($U$3,Q191,R191)</f>
        <v>0.25</v>
      </c>
      <c r="V191" s="30">
        <f>_xll.qlDayCounterYearFraction($U$3,Q191,S191)</f>
        <v>0.50277777777777777</v>
      </c>
      <c r="W191" s="30">
        <f>_xll.qlDayCounterYearFraction($U$3,R191,S191)</f>
        <v>0.25277777777777777</v>
      </c>
      <c r="X191" s="23"/>
      <c r="Y191" s="30">
        <v>1.006</v>
      </c>
      <c r="Z191" s="30">
        <v>1.2270000000000001</v>
      </c>
      <c r="AA191" s="30">
        <v>1.0465</v>
      </c>
      <c r="AC191" s="46">
        <f t="shared" si="6"/>
        <v>1.4455714285714289E-2</v>
      </c>
      <c r="AD191" s="46">
        <f t="shared" si="7"/>
        <v>1.0465E-2</v>
      </c>
      <c r="AE191" s="46">
        <f t="shared" si="8"/>
        <v>3.9907142857142884E-3</v>
      </c>
    </row>
    <row r="192" spans="16:31" x14ac:dyDescent="0.2">
      <c r="P192" s="23"/>
      <c r="Q192" s="37">
        <v>40536</v>
      </c>
      <c r="R192" s="27">
        <f>_xll.qlCalendarAdvance($Q$3,Q192,"3M",$R$3,TRUE)</f>
        <v>40626</v>
      </c>
      <c r="S192" s="38">
        <f>_xll.qlCalendarAdvance($Q$3,Q192,"6M",$R$3,TRUE)</f>
        <v>40718</v>
      </c>
      <c r="T192" s="23"/>
      <c r="U192" s="30">
        <f>_xll.qlDayCounterYearFraction($U$3,Q192,R192)</f>
        <v>0.25</v>
      </c>
      <c r="V192" s="30">
        <f>_xll.qlDayCounterYearFraction($U$3,Q192,S192)</f>
        <v>0.50555555555555554</v>
      </c>
      <c r="W192" s="30">
        <f>_xll.qlDayCounterYearFraction($U$3,R192,S192)</f>
        <v>0.25555555555555554</v>
      </c>
      <c r="X192" s="23"/>
      <c r="Y192" s="30">
        <v>1.014</v>
      </c>
      <c r="Z192" s="30">
        <v>1.2430000000000001</v>
      </c>
      <c r="AA192" s="30">
        <v>1.0685</v>
      </c>
      <c r="AC192" s="46">
        <f t="shared" si="6"/>
        <v>1.4670217391304348E-2</v>
      </c>
      <c r="AD192" s="46">
        <f t="shared" si="7"/>
        <v>1.0685E-2</v>
      </c>
      <c r="AE192" s="46">
        <f t="shared" si="8"/>
        <v>3.9852173913043475E-3</v>
      </c>
    </row>
    <row r="193" spans="16:31" x14ac:dyDescent="0.2">
      <c r="P193" s="23"/>
      <c r="Q193" s="37">
        <v>40529</v>
      </c>
      <c r="R193" s="27">
        <f>_xll.qlCalendarAdvance($Q$3,Q193,"3M",$R$3,TRUE)</f>
        <v>40619</v>
      </c>
      <c r="S193" s="38">
        <f>_xll.qlCalendarAdvance($Q$3,Q193,"6M",$R$3,TRUE)</f>
        <v>40711</v>
      </c>
      <c r="T193" s="23"/>
      <c r="U193" s="30">
        <f>_xll.qlDayCounterYearFraction($U$3,Q193,R193)</f>
        <v>0.25</v>
      </c>
      <c r="V193" s="30">
        <f>_xll.qlDayCounterYearFraction($U$3,Q193,S193)</f>
        <v>0.50555555555555554</v>
      </c>
      <c r="W193" s="30">
        <f>_xll.qlDayCounterYearFraction($U$3,R193,S193)</f>
        <v>0.25555555555555554</v>
      </c>
      <c r="X193" s="23"/>
      <c r="Y193" s="30">
        <v>1.0229999999999999</v>
      </c>
      <c r="Z193" s="30">
        <v>1.254</v>
      </c>
      <c r="AA193" s="30">
        <v>1.119</v>
      </c>
      <c r="AC193" s="46">
        <f t="shared" si="6"/>
        <v>1.4799782608695656E-2</v>
      </c>
      <c r="AD193" s="46">
        <f t="shared" si="7"/>
        <v>1.119E-2</v>
      </c>
      <c r="AE193" s="46">
        <f t="shared" si="8"/>
        <v>3.6097826086956553E-3</v>
      </c>
    </row>
    <row r="194" spans="16:31" x14ac:dyDescent="0.2">
      <c r="P194" s="23"/>
      <c r="Q194" s="37">
        <v>40522</v>
      </c>
      <c r="R194" s="27">
        <f>_xll.qlCalendarAdvance($Q$3,Q194,"3M",$R$3,TRUE)</f>
        <v>40612</v>
      </c>
      <c r="S194" s="38">
        <f>_xll.qlCalendarAdvance($Q$3,Q194,"6M",$R$3,TRUE)</f>
        <v>40704</v>
      </c>
      <c r="T194" s="23"/>
      <c r="U194" s="30">
        <f>_xll.qlDayCounterYearFraction($U$3,Q194,R194)</f>
        <v>0.25</v>
      </c>
      <c r="V194" s="30">
        <f>_xll.qlDayCounterYearFraction($U$3,Q194,S194)</f>
        <v>0.50555555555555554</v>
      </c>
      <c r="W194" s="30">
        <f>_xll.qlDayCounterYearFraction($U$3,R194,S194)</f>
        <v>0.25555555555555554</v>
      </c>
      <c r="X194" s="23"/>
      <c r="Y194" s="30">
        <v>1.028</v>
      </c>
      <c r="Z194" s="30">
        <v>1.2569999999999999</v>
      </c>
      <c r="AA194" s="30">
        <v>1.143</v>
      </c>
      <c r="AC194" s="46">
        <f t="shared" si="6"/>
        <v>1.4810217391304347E-2</v>
      </c>
      <c r="AD194" s="46">
        <f t="shared" si="7"/>
        <v>1.1430000000000001E-2</v>
      </c>
      <c r="AE194" s="46">
        <f t="shared" si="8"/>
        <v>3.3802173913043462E-3</v>
      </c>
    </row>
    <row r="195" spans="16:31" x14ac:dyDescent="0.2">
      <c r="P195" s="23"/>
      <c r="Q195" s="37">
        <v>40515</v>
      </c>
      <c r="R195" s="27">
        <f>_xll.qlCalendarAdvance($Q$3,Q195,"3M",$R$3,TRUE)</f>
        <v>40605</v>
      </c>
      <c r="S195" s="38">
        <f>_xll.qlCalendarAdvance($Q$3,Q195,"6M",$R$3,TRUE)</f>
        <v>40697</v>
      </c>
      <c r="T195" s="23"/>
      <c r="U195" s="30">
        <f>_xll.qlDayCounterYearFraction($U$3,Q195,R195)</f>
        <v>0.25</v>
      </c>
      <c r="V195" s="30">
        <f>_xll.qlDayCounterYearFraction($U$3,Q195,S195)</f>
        <v>0.50555555555555554</v>
      </c>
      <c r="W195" s="30">
        <f>_xll.qlDayCounterYearFraction($U$3,R195,S195)</f>
        <v>0.25555555555555554</v>
      </c>
      <c r="X195" s="23"/>
      <c r="Y195" s="30">
        <v>1.0269999999999999</v>
      </c>
      <c r="Z195" s="30">
        <v>1.256</v>
      </c>
      <c r="AA195" s="30">
        <v>1.1134999999999999</v>
      </c>
      <c r="AC195" s="46">
        <f t="shared" si="6"/>
        <v>1.4800217391304349E-2</v>
      </c>
      <c r="AD195" s="46">
        <f t="shared" si="7"/>
        <v>1.1134999999999999E-2</v>
      </c>
      <c r="AE195" s="46">
        <f t="shared" si="8"/>
        <v>3.6652173913043502E-3</v>
      </c>
    </row>
    <row r="196" spans="16:31" x14ac:dyDescent="0.2">
      <c r="P196" s="23"/>
      <c r="Q196" s="37">
        <v>40508</v>
      </c>
      <c r="R196" s="27">
        <f>_xll.qlCalendarAdvance($Q$3,Q196,"3M",$R$3,TRUE)</f>
        <v>40602</v>
      </c>
      <c r="S196" s="38">
        <f>_xll.qlCalendarAdvance($Q$3,Q196,"6M",$R$3,TRUE)</f>
        <v>40689</v>
      </c>
      <c r="T196" s="23"/>
      <c r="U196" s="30">
        <f>_xll.qlDayCounterYearFraction($U$3,Q196,R196)</f>
        <v>0.26111111111111113</v>
      </c>
      <c r="V196" s="30">
        <f>_xll.qlDayCounterYearFraction($U$3,Q196,S196)</f>
        <v>0.50277777777777777</v>
      </c>
      <c r="W196" s="30">
        <f>_xll.qlDayCounterYearFraction($U$3,R196,S196)</f>
        <v>0.24166666666666667</v>
      </c>
      <c r="X196" s="23"/>
      <c r="Y196" s="30">
        <v>1.028</v>
      </c>
      <c r="Z196" s="30">
        <v>1.26</v>
      </c>
      <c r="AA196" s="30">
        <v>1.1850000000000001</v>
      </c>
      <c r="AC196" s="46">
        <f t="shared" si="6"/>
        <v>1.5106666666666664E-2</v>
      </c>
      <c r="AD196" s="46">
        <f t="shared" si="7"/>
        <v>1.1850000000000001E-2</v>
      </c>
      <c r="AE196" s="46">
        <f t="shared" si="8"/>
        <v>3.2566666666666629E-3</v>
      </c>
    </row>
    <row r="197" spans="16:31" x14ac:dyDescent="0.2">
      <c r="P197" s="23"/>
      <c r="Q197" s="37">
        <v>40501</v>
      </c>
      <c r="R197" s="27">
        <f>_xll.qlCalendarAdvance($Q$3,Q197,"3M",$R$3,TRUE)</f>
        <v>40595</v>
      </c>
      <c r="S197" s="38">
        <f>_xll.qlCalendarAdvance($Q$3,Q197,"6M",$R$3,TRUE)</f>
        <v>40682</v>
      </c>
      <c r="T197" s="23"/>
      <c r="U197" s="30">
        <f>_xll.qlDayCounterYearFraction($U$3,Q197,R197)</f>
        <v>0.26111111111111113</v>
      </c>
      <c r="V197" s="30">
        <f>_xll.qlDayCounterYearFraction($U$3,Q197,S197)</f>
        <v>0.50277777777777777</v>
      </c>
      <c r="W197" s="30">
        <f>_xll.qlDayCounterYearFraction($U$3,R197,S197)</f>
        <v>0.24166666666666667</v>
      </c>
      <c r="X197" s="23"/>
      <c r="Y197" s="30">
        <v>1.04</v>
      </c>
      <c r="Z197" s="30">
        <v>1.266</v>
      </c>
      <c r="AA197" s="30">
        <v>1.198</v>
      </c>
      <c r="AC197" s="46">
        <f t="shared" si="6"/>
        <v>1.5101839080459766E-2</v>
      </c>
      <c r="AD197" s="46">
        <f t="shared" si="7"/>
        <v>1.1979999999999999E-2</v>
      </c>
      <c r="AE197" s="46">
        <f t="shared" si="8"/>
        <v>3.1218390804597668E-3</v>
      </c>
    </row>
    <row r="198" spans="16:31" x14ac:dyDescent="0.2">
      <c r="P198" s="23"/>
      <c r="Q198" s="37">
        <v>40494</v>
      </c>
      <c r="R198" s="27">
        <f>_xll.qlCalendarAdvance($Q$3,Q198,"3M",$R$3,TRUE)</f>
        <v>40588</v>
      </c>
      <c r="S198" s="38">
        <f>_xll.qlCalendarAdvance($Q$3,Q198,"6M",$R$3,TRUE)</f>
        <v>40675</v>
      </c>
      <c r="T198" s="23"/>
      <c r="U198" s="30">
        <f>_xll.qlDayCounterYearFraction($U$3,Q198,R198)</f>
        <v>0.26111111111111113</v>
      </c>
      <c r="V198" s="30">
        <f>_xll.qlDayCounterYearFraction($U$3,Q198,S198)</f>
        <v>0.50277777777777777</v>
      </c>
      <c r="W198" s="30">
        <f>_xll.qlDayCounterYearFraction($U$3,R198,S198)</f>
        <v>0.24166666666666667</v>
      </c>
      <c r="X198" s="23"/>
      <c r="Y198" s="30">
        <v>1.0489999999999999</v>
      </c>
      <c r="Z198" s="30">
        <v>1.276</v>
      </c>
      <c r="AA198" s="30">
        <v>1.2224999999999999</v>
      </c>
      <c r="AC198" s="46">
        <f t="shared" si="6"/>
        <v>1.5212643678160919E-2</v>
      </c>
      <c r="AD198" s="46">
        <f t="shared" si="7"/>
        <v>1.2225E-2</v>
      </c>
      <c r="AE198" s="46">
        <f t="shared" si="8"/>
        <v>2.9876436781609197E-3</v>
      </c>
    </row>
    <row r="199" spans="16:31" x14ac:dyDescent="0.2">
      <c r="P199" s="23"/>
      <c r="Q199" s="37">
        <v>40487</v>
      </c>
      <c r="R199" s="27">
        <f>_xll.qlCalendarAdvance($Q$3,Q199,"3M",$R$3,TRUE)</f>
        <v>40581</v>
      </c>
      <c r="S199" s="38">
        <f>_xll.qlCalendarAdvance($Q$3,Q199,"6M",$R$3,TRUE)</f>
        <v>40668</v>
      </c>
      <c r="T199" s="23"/>
      <c r="U199" s="30">
        <f>_xll.qlDayCounterYearFraction($U$3,Q199,R199)</f>
        <v>0.26111111111111113</v>
      </c>
      <c r="V199" s="30">
        <f>_xll.qlDayCounterYearFraction($U$3,Q199,S199)</f>
        <v>0.50277777777777777</v>
      </c>
      <c r="W199" s="30">
        <f>_xll.qlDayCounterYearFraction($U$3,R199,S199)</f>
        <v>0.24166666666666667</v>
      </c>
      <c r="X199" s="23"/>
      <c r="Y199" s="30">
        <v>1.05</v>
      </c>
      <c r="Z199" s="30">
        <v>1.2729999999999999</v>
      </c>
      <c r="AA199" s="30">
        <v>1.2110000000000001</v>
      </c>
      <c r="AC199" s="46">
        <f t="shared" ref="AC199:AC262" si="9">(Z199*V199-Y199*U199)/(W199)/100</f>
        <v>1.5139425287356319E-2</v>
      </c>
      <c r="AD199" s="46">
        <f t="shared" ref="AD199:AD262" si="10">AA199/100</f>
        <v>1.2110000000000001E-2</v>
      </c>
      <c r="AE199" s="46">
        <f t="shared" ref="AE199:AE262" si="11">AC199-AD199</f>
        <v>3.0294252873563181E-3</v>
      </c>
    </row>
    <row r="200" spans="16:31" x14ac:dyDescent="0.2">
      <c r="P200" s="23"/>
      <c r="Q200" s="37">
        <v>40480</v>
      </c>
      <c r="R200" s="27">
        <f>_xll.qlCalendarAdvance($Q$3,Q200,"3M",$R$3,TRUE)</f>
        <v>40574</v>
      </c>
      <c r="S200" s="38">
        <f>_xll.qlCalendarAdvance($Q$3,Q200,"6M",$R$3,TRUE)</f>
        <v>40662</v>
      </c>
      <c r="T200" s="23"/>
      <c r="U200" s="30">
        <f>_xll.qlDayCounterYearFraction($U$3,Q200,R200)</f>
        <v>0.26111111111111113</v>
      </c>
      <c r="V200" s="30">
        <f>_xll.qlDayCounterYearFraction($U$3,Q200,S200)</f>
        <v>0.50555555555555554</v>
      </c>
      <c r="W200" s="30">
        <f>_xll.qlDayCounterYearFraction($U$3,R200,S200)</f>
        <v>0.24444444444444444</v>
      </c>
      <c r="X200" s="23"/>
      <c r="Y200" s="30">
        <v>1.0449999999999999</v>
      </c>
      <c r="Z200" s="30">
        <v>1.2689999999999999</v>
      </c>
      <c r="AA200" s="30">
        <v>1.1990000000000001</v>
      </c>
      <c r="AC200" s="46">
        <f t="shared" si="9"/>
        <v>1.5082727272727272E-2</v>
      </c>
      <c r="AD200" s="46">
        <f t="shared" si="10"/>
        <v>1.1990000000000001E-2</v>
      </c>
      <c r="AE200" s="46">
        <f t="shared" si="11"/>
        <v>3.0927272727272713E-3</v>
      </c>
    </row>
    <row r="201" spans="16:31" x14ac:dyDescent="0.2">
      <c r="P201" s="23"/>
      <c r="Q201" s="37">
        <v>40473</v>
      </c>
      <c r="R201" s="27">
        <f>_xll.qlCalendarAdvance($Q$3,Q201,"3M",$R$3,TRUE)</f>
        <v>40567</v>
      </c>
      <c r="S201" s="38">
        <f>_xll.qlCalendarAdvance($Q$3,Q201,"6M",$R$3,TRUE)</f>
        <v>40659</v>
      </c>
      <c r="T201" s="23"/>
      <c r="U201" s="30">
        <f>_xll.qlDayCounterYearFraction($U$3,Q201,R201)</f>
        <v>0.26111111111111113</v>
      </c>
      <c r="V201" s="30">
        <f>_xll.qlDayCounterYearFraction($U$3,Q201,S201)</f>
        <v>0.51666666666666672</v>
      </c>
      <c r="W201" s="30">
        <f>_xll.qlDayCounterYearFraction($U$3,R201,S201)</f>
        <v>0.25555555555555554</v>
      </c>
      <c r="X201" s="23"/>
      <c r="Y201" s="30">
        <v>1.0289999999999999</v>
      </c>
      <c r="Z201" s="30">
        <v>1.25</v>
      </c>
      <c r="AA201" s="30">
        <v>1.206</v>
      </c>
      <c r="AC201" s="46">
        <f t="shared" si="9"/>
        <v>1.4758043478260872E-2</v>
      </c>
      <c r="AD201" s="46">
        <f t="shared" si="10"/>
        <v>1.206E-2</v>
      </c>
      <c r="AE201" s="46">
        <f t="shared" si="11"/>
        <v>2.6980434782608725E-3</v>
      </c>
    </row>
    <row r="202" spans="16:31" x14ac:dyDescent="0.2">
      <c r="P202" s="23"/>
      <c r="Q202" s="37">
        <v>40466</v>
      </c>
      <c r="R202" s="27">
        <f>_xll.qlCalendarAdvance($Q$3,Q202,"3M",$R$3,TRUE)</f>
        <v>40560</v>
      </c>
      <c r="S202" s="38">
        <f>_xll.qlCalendarAdvance($Q$3,Q202,"6M",$R$3,TRUE)</f>
        <v>40648</v>
      </c>
      <c r="T202" s="23"/>
      <c r="U202" s="30">
        <f>_xll.qlDayCounterYearFraction($U$3,Q202,R202)</f>
        <v>0.26111111111111113</v>
      </c>
      <c r="V202" s="30">
        <f>_xll.qlDayCounterYearFraction($U$3,Q202,S202)</f>
        <v>0.50555555555555554</v>
      </c>
      <c r="W202" s="30">
        <f>_xll.qlDayCounterYearFraction($U$3,R202,S202)</f>
        <v>0.24444444444444444</v>
      </c>
      <c r="X202" s="23"/>
      <c r="Y202" s="30">
        <v>0.99299999999999999</v>
      </c>
      <c r="Z202" s="30">
        <v>1.216</v>
      </c>
      <c r="AA202" s="30">
        <v>1.095</v>
      </c>
      <c r="AC202" s="46">
        <f t="shared" si="9"/>
        <v>1.4542045454545452E-2</v>
      </c>
      <c r="AD202" s="46">
        <f t="shared" si="10"/>
        <v>1.095E-2</v>
      </c>
      <c r="AE202" s="46">
        <f t="shared" si="11"/>
        <v>3.5920454545454519E-3</v>
      </c>
    </row>
    <row r="203" spans="16:31" x14ac:dyDescent="0.2">
      <c r="P203" s="23"/>
      <c r="Q203" s="37">
        <v>40459</v>
      </c>
      <c r="R203" s="27">
        <f>_xll.qlCalendarAdvance($Q$3,Q203,"3M",$R$3,TRUE)</f>
        <v>40553</v>
      </c>
      <c r="S203" s="38">
        <f>_xll.qlCalendarAdvance($Q$3,Q203,"6M",$R$3,TRUE)</f>
        <v>40641</v>
      </c>
      <c r="T203" s="23"/>
      <c r="U203" s="30">
        <f>_xll.qlDayCounterYearFraction($U$3,Q203,R203)</f>
        <v>0.26111111111111113</v>
      </c>
      <c r="V203" s="30">
        <f>_xll.qlDayCounterYearFraction($U$3,Q203,S203)</f>
        <v>0.50555555555555554</v>
      </c>
      <c r="W203" s="30">
        <f>_xll.qlDayCounterYearFraction($U$3,R203,S203)</f>
        <v>0.24444444444444444</v>
      </c>
      <c r="X203" s="23"/>
      <c r="Y203" s="30">
        <v>0.97199999999999998</v>
      </c>
      <c r="Z203" s="30">
        <v>1.2010000000000001</v>
      </c>
      <c r="AA203" s="30">
        <v>1.069</v>
      </c>
      <c r="AC203" s="46">
        <f t="shared" si="9"/>
        <v>1.4456136363636362E-2</v>
      </c>
      <c r="AD203" s="46">
        <f t="shared" si="10"/>
        <v>1.069E-2</v>
      </c>
      <c r="AE203" s="46">
        <f t="shared" si="11"/>
        <v>3.7661363636363621E-3</v>
      </c>
    </row>
    <row r="204" spans="16:31" x14ac:dyDescent="0.2">
      <c r="P204" s="23"/>
      <c r="Q204" s="37">
        <v>40452</v>
      </c>
      <c r="R204" s="27">
        <f>_xll.qlCalendarAdvance($Q$3,Q204,"3M",$R$3,TRUE)</f>
        <v>40546</v>
      </c>
      <c r="S204" s="38">
        <f>_xll.qlCalendarAdvance($Q$3,Q204,"6M",$R$3,TRUE)</f>
        <v>40634</v>
      </c>
      <c r="T204" s="23"/>
      <c r="U204" s="30">
        <f>_xll.qlDayCounterYearFraction($U$3,Q204,R204)</f>
        <v>0.26111111111111113</v>
      </c>
      <c r="V204" s="30">
        <f>_xll.qlDayCounterYearFraction($U$3,Q204,S204)</f>
        <v>0.50555555555555554</v>
      </c>
      <c r="W204" s="30">
        <f>_xll.qlDayCounterYearFraction($U$3,R204,S204)</f>
        <v>0.24444444444444444</v>
      </c>
      <c r="X204" s="23"/>
      <c r="Y204" s="30">
        <v>0.94199999999999995</v>
      </c>
      <c r="Z204" s="30">
        <v>1.1839999999999999</v>
      </c>
      <c r="AA204" s="30">
        <v>1.0860000000000001</v>
      </c>
      <c r="AC204" s="46">
        <f t="shared" si="9"/>
        <v>1.4424999999999999E-2</v>
      </c>
      <c r="AD204" s="46">
        <f t="shared" si="10"/>
        <v>1.0860000000000002E-2</v>
      </c>
      <c r="AE204" s="46">
        <f t="shared" si="11"/>
        <v>3.564999999999997E-3</v>
      </c>
    </row>
    <row r="205" spans="16:31" x14ac:dyDescent="0.2">
      <c r="P205" s="23"/>
      <c r="Q205" s="37">
        <v>40445</v>
      </c>
      <c r="R205" s="27">
        <f>_xll.qlCalendarAdvance($Q$3,Q205,"3M",$R$3,TRUE)</f>
        <v>40536</v>
      </c>
      <c r="S205" s="38">
        <f>_xll.qlCalendarAdvance($Q$3,Q205,"6M",$R$3,TRUE)</f>
        <v>40626</v>
      </c>
      <c r="T205" s="23"/>
      <c r="U205" s="30">
        <f>_xll.qlDayCounterYearFraction($U$3,Q205,R205)</f>
        <v>0.25277777777777777</v>
      </c>
      <c r="V205" s="30">
        <f>_xll.qlDayCounterYearFraction($U$3,Q205,S205)</f>
        <v>0.50277777777777777</v>
      </c>
      <c r="W205" s="30">
        <f>_xll.qlDayCounterYearFraction($U$3,R205,S205)</f>
        <v>0.25</v>
      </c>
      <c r="X205" s="23"/>
      <c r="Y205" s="30">
        <v>0.879</v>
      </c>
      <c r="Z205" s="30">
        <v>1.137</v>
      </c>
      <c r="AA205" s="30">
        <v>0.995</v>
      </c>
      <c r="AC205" s="46">
        <f t="shared" si="9"/>
        <v>1.3978666666666669E-2</v>
      </c>
      <c r="AD205" s="46">
        <f t="shared" si="10"/>
        <v>9.9500000000000005E-3</v>
      </c>
      <c r="AE205" s="46">
        <f t="shared" si="11"/>
        <v>4.0286666666666682E-3</v>
      </c>
    </row>
    <row r="206" spans="16:31" x14ac:dyDescent="0.2">
      <c r="P206" s="23"/>
      <c r="Q206" s="37">
        <v>40438</v>
      </c>
      <c r="R206" s="27">
        <f>_xll.qlCalendarAdvance($Q$3,Q206,"3M",$R$3,TRUE)</f>
        <v>40529</v>
      </c>
      <c r="S206" s="38">
        <f>_xll.qlCalendarAdvance($Q$3,Q206,"6M",$R$3,TRUE)</f>
        <v>40619</v>
      </c>
      <c r="T206" s="23"/>
      <c r="U206" s="30">
        <f>_xll.qlDayCounterYearFraction($U$3,Q206,R206)</f>
        <v>0.25277777777777777</v>
      </c>
      <c r="V206" s="30">
        <f>_xll.qlDayCounterYearFraction($U$3,Q206,S206)</f>
        <v>0.50277777777777777</v>
      </c>
      <c r="W206" s="30">
        <f>_xll.qlDayCounterYearFraction($U$3,R206,S206)</f>
        <v>0.25</v>
      </c>
      <c r="X206" s="23"/>
      <c r="Y206" s="30">
        <v>0.879</v>
      </c>
      <c r="Z206" s="30">
        <v>1.141</v>
      </c>
      <c r="AA206" s="30">
        <v>1.024</v>
      </c>
      <c r="AC206" s="46">
        <f t="shared" si="9"/>
        <v>1.4059111111111111E-2</v>
      </c>
      <c r="AD206" s="46">
        <f t="shared" si="10"/>
        <v>1.0240000000000001E-2</v>
      </c>
      <c r="AE206" s="46">
        <f t="shared" si="11"/>
        <v>3.8191111111111099E-3</v>
      </c>
    </row>
    <row r="207" spans="16:31" x14ac:dyDescent="0.2">
      <c r="P207" s="23"/>
      <c r="Q207" s="37">
        <v>40431</v>
      </c>
      <c r="R207" s="27">
        <f>_xll.qlCalendarAdvance($Q$3,Q207,"3M",$R$3,TRUE)</f>
        <v>40522</v>
      </c>
      <c r="S207" s="38">
        <f>_xll.qlCalendarAdvance($Q$3,Q207,"6M",$R$3,TRUE)</f>
        <v>40612</v>
      </c>
      <c r="T207" s="23"/>
      <c r="U207" s="30">
        <f>_xll.qlDayCounterYearFraction($U$3,Q207,R207)</f>
        <v>0.25277777777777777</v>
      </c>
      <c r="V207" s="30">
        <f>_xll.qlDayCounterYearFraction($U$3,Q207,S207)</f>
        <v>0.50277777777777777</v>
      </c>
      <c r="W207" s="30">
        <f>_xll.qlDayCounterYearFraction($U$3,R207,S207)</f>
        <v>0.25</v>
      </c>
      <c r="X207" s="23"/>
      <c r="Y207" s="30">
        <v>0.878</v>
      </c>
      <c r="Z207" s="30">
        <v>1.135</v>
      </c>
      <c r="AA207" s="30">
        <v>0.98899999999999999</v>
      </c>
      <c r="AC207" s="46">
        <f t="shared" si="9"/>
        <v>1.3948555555555554E-2</v>
      </c>
      <c r="AD207" s="46">
        <f t="shared" si="10"/>
        <v>9.8899999999999995E-3</v>
      </c>
      <c r="AE207" s="46">
        <f t="shared" si="11"/>
        <v>4.0585555555555548E-3</v>
      </c>
    </row>
    <row r="208" spans="16:31" x14ac:dyDescent="0.2">
      <c r="P208" s="23"/>
      <c r="Q208" s="37">
        <v>40424</v>
      </c>
      <c r="R208" s="27">
        <f>_xll.qlCalendarAdvance($Q$3,Q208,"3M",$R$3,TRUE)</f>
        <v>40515</v>
      </c>
      <c r="S208" s="38">
        <f>_xll.qlCalendarAdvance($Q$3,Q208,"6M",$R$3,TRUE)</f>
        <v>40605</v>
      </c>
      <c r="T208" s="23"/>
      <c r="U208" s="30">
        <f>_xll.qlDayCounterYearFraction($U$3,Q208,R208)</f>
        <v>0.25277777777777777</v>
      </c>
      <c r="V208" s="30">
        <f>_xll.qlDayCounterYearFraction($U$3,Q208,S208)</f>
        <v>0.50277777777777777</v>
      </c>
      <c r="W208" s="30">
        <f>_xll.qlDayCounterYearFraction($U$3,R208,S208)</f>
        <v>0.25</v>
      </c>
      <c r="X208" s="23"/>
      <c r="Y208" s="30">
        <v>0.88300000000000001</v>
      </c>
      <c r="Z208" s="30">
        <v>1.1339999999999999</v>
      </c>
      <c r="AA208" s="30">
        <v>0.93149999999999999</v>
      </c>
      <c r="AC208" s="46">
        <f t="shared" si="9"/>
        <v>1.3877888888888888E-2</v>
      </c>
      <c r="AD208" s="46">
        <f t="shared" si="10"/>
        <v>9.3150000000000004E-3</v>
      </c>
      <c r="AE208" s="46">
        <f t="shared" si="11"/>
        <v>4.5628888888888872E-3</v>
      </c>
    </row>
    <row r="209" spans="16:31" x14ac:dyDescent="0.2">
      <c r="P209" s="23"/>
      <c r="Q209" s="37">
        <v>40417</v>
      </c>
      <c r="R209" s="27">
        <f>_xll.qlCalendarAdvance($Q$3,Q209,"3M",$R$3,TRUE)</f>
        <v>40511</v>
      </c>
      <c r="S209" s="38">
        <f>_xll.qlCalendarAdvance($Q$3,Q209,"6M",$R$3,TRUE)</f>
        <v>40602</v>
      </c>
      <c r="T209" s="23"/>
      <c r="U209" s="30">
        <f>_xll.qlDayCounterYearFraction($U$3,Q209,R209)</f>
        <v>0.26111111111111113</v>
      </c>
      <c r="V209" s="30">
        <f>_xll.qlDayCounterYearFraction($U$3,Q209,S209)</f>
        <v>0.51388888888888884</v>
      </c>
      <c r="W209" s="30">
        <f>_xll.qlDayCounterYearFraction($U$3,R209,S209)</f>
        <v>0.25277777777777777</v>
      </c>
      <c r="X209" s="23"/>
      <c r="Y209" s="30">
        <v>0.88800000000000001</v>
      </c>
      <c r="Z209" s="30">
        <v>1.139</v>
      </c>
      <c r="AA209" s="30">
        <v>0.94399999999999995</v>
      </c>
      <c r="AC209" s="46">
        <f t="shared" si="9"/>
        <v>1.3982747252747252E-2</v>
      </c>
      <c r="AD209" s="46">
        <f t="shared" si="10"/>
        <v>9.4399999999999987E-3</v>
      </c>
      <c r="AE209" s="46">
        <f t="shared" si="11"/>
        <v>4.5427472527472534E-3</v>
      </c>
    </row>
    <row r="210" spans="16:31" x14ac:dyDescent="0.2">
      <c r="P210" s="23"/>
      <c r="Q210" s="37">
        <v>40410</v>
      </c>
      <c r="R210" s="27">
        <f>_xll.qlCalendarAdvance($Q$3,Q210,"3M",$R$3,TRUE)</f>
        <v>40504</v>
      </c>
      <c r="S210" s="38">
        <f>_xll.qlCalendarAdvance($Q$3,Q210,"6M",$R$3,TRUE)</f>
        <v>40595</v>
      </c>
      <c r="T210" s="23"/>
      <c r="U210" s="30">
        <f>_xll.qlDayCounterYearFraction($U$3,Q210,R210)</f>
        <v>0.26111111111111113</v>
      </c>
      <c r="V210" s="30">
        <f>_xll.qlDayCounterYearFraction($U$3,Q210,S210)</f>
        <v>0.51388888888888884</v>
      </c>
      <c r="W210" s="30">
        <f>_xll.qlDayCounterYearFraction($U$3,R210,S210)</f>
        <v>0.25277777777777777</v>
      </c>
      <c r="X210" s="23"/>
      <c r="Y210" s="30">
        <v>0.89</v>
      </c>
      <c r="Z210" s="30">
        <v>1.145</v>
      </c>
      <c r="AA210" s="30">
        <v>0.9</v>
      </c>
      <c r="AC210" s="46">
        <f t="shared" si="9"/>
        <v>1.4084065934065932E-2</v>
      </c>
      <c r="AD210" s="46">
        <f t="shared" si="10"/>
        <v>9.0000000000000011E-3</v>
      </c>
      <c r="AE210" s="46">
        <f t="shared" si="11"/>
        <v>5.084065934065931E-3</v>
      </c>
    </row>
    <row r="211" spans="16:31" x14ac:dyDescent="0.2">
      <c r="P211" s="23"/>
      <c r="Q211" s="37">
        <v>40403</v>
      </c>
      <c r="R211" s="27">
        <f>_xll.qlCalendarAdvance($Q$3,Q211,"3M",$R$3,TRUE)</f>
        <v>40497</v>
      </c>
      <c r="S211" s="38">
        <f>_xll.qlCalendarAdvance($Q$3,Q211,"6M",$R$3,TRUE)</f>
        <v>40588</v>
      </c>
      <c r="T211" s="23"/>
      <c r="U211" s="30">
        <f>_xll.qlDayCounterYearFraction($U$3,Q211,R211)</f>
        <v>0.26111111111111113</v>
      </c>
      <c r="V211" s="30">
        <f>_xll.qlDayCounterYearFraction($U$3,Q211,S211)</f>
        <v>0.51388888888888884</v>
      </c>
      <c r="W211" s="30">
        <f>_xll.qlDayCounterYearFraction($U$3,R211,S211)</f>
        <v>0.25277777777777777</v>
      </c>
      <c r="X211" s="23"/>
      <c r="Y211" s="30">
        <v>0.89800000000000002</v>
      </c>
      <c r="Z211" s="30">
        <v>1.153</v>
      </c>
      <c r="AA211" s="30">
        <v>0.9415</v>
      </c>
      <c r="AC211" s="46">
        <f t="shared" si="9"/>
        <v>1.4164065934065934E-2</v>
      </c>
      <c r="AD211" s="46">
        <f t="shared" si="10"/>
        <v>9.4149999999999998E-3</v>
      </c>
      <c r="AE211" s="46">
        <f t="shared" si="11"/>
        <v>4.7490659340659342E-3</v>
      </c>
    </row>
    <row r="212" spans="16:31" x14ac:dyDescent="0.2">
      <c r="P212" s="23"/>
      <c r="Q212" s="37">
        <v>40396</v>
      </c>
      <c r="R212" s="27">
        <f>_xll.qlCalendarAdvance($Q$3,Q212,"3M",$R$3,TRUE)</f>
        <v>40490</v>
      </c>
      <c r="S212" s="38">
        <f>_xll.qlCalendarAdvance($Q$3,Q212,"6M",$R$3,TRUE)</f>
        <v>40581</v>
      </c>
      <c r="T212" s="23"/>
      <c r="U212" s="30">
        <f>_xll.qlDayCounterYearFraction($U$3,Q212,R212)</f>
        <v>0.26111111111111113</v>
      </c>
      <c r="V212" s="30">
        <f>_xll.qlDayCounterYearFraction($U$3,Q212,S212)</f>
        <v>0.51388888888888884</v>
      </c>
      <c r="W212" s="30">
        <f>_xll.qlDayCounterYearFraction($U$3,R212,S212)</f>
        <v>0.25277777777777777</v>
      </c>
      <c r="X212" s="23"/>
      <c r="Y212" s="30">
        <v>0.90500000000000003</v>
      </c>
      <c r="Z212" s="30">
        <v>1.1539999999999999</v>
      </c>
      <c r="AA212" s="30">
        <v>1.0309999999999999</v>
      </c>
      <c r="AC212" s="46">
        <f t="shared" si="9"/>
        <v>1.4112087912087909E-2</v>
      </c>
      <c r="AD212" s="46">
        <f t="shared" si="10"/>
        <v>1.031E-2</v>
      </c>
      <c r="AE212" s="46">
        <f t="shared" si="11"/>
        <v>3.8020879120879095E-3</v>
      </c>
    </row>
    <row r="213" spans="16:31" x14ac:dyDescent="0.2">
      <c r="P213" s="23"/>
      <c r="Q213" s="37">
        <v>40389</v>
      </c>
      <c r="R213" s="27">
        <f>_xll.qlCalendarAdvance($Q$3,Q213,"3M",$R$3,TRUE)</f>
        <v>40480</v>
      </c>
      <c r="S213" s="38">
        <f>_xll.qlCalendarAdvance($Q$3,Q213,"6M",$R$3,TRUE)</f>
        <v>40574</v>
      </c>
      <c r="T213" s="23"/>
      <c r="U213" s="30">
        <f>_xll.qlDayCounterYearFraction($U$3,Q213,R213)</f>
        <v>0.25277777777777777</v>
      </c>
      <c r="V213" s="30">
        <f>_xll.qlDayCounterYearFraction($U$3,Q213,S213)</f>
        <v>0.51388888888888884</v>
      </c>
      <c r="W213" s="30">
        <f>_xll.qlDayCounterYearFraction($U$3,R213,S213)</f>
        <v>0.26111111111111113</v>
      </c>
      <c r="X213" s="23"/>
      <c r="Y213" s="30">
        <v>0.89600000000000002</v>
      </c>
      <c r="Z213" s="30">
        <v>1.145</v>
      </c>
      <c r="AA213" s="30">
        <v>0.97699999999999998</v>
      </c>
      <c r="AC213" s="46">
        <f t="shared" si="9"/>
        <v>1.3860531914893615E-2</v>
      </c>
      <c r="AD213" s="46">
        <f t="shared" si="10"/>
        <v>9.7699999999999992E-3</v>
      </c>
      <c r="AE213" s="46">
        <f t="shared" si="11"/>
        <v>4.0905319148936154E-3</v>
      </c>
    </row>
    <row r="214" spans="16:31" x14ac:dyDescent="0.2">
      <c r="P214" s="23"/>
      <c r="Q214" s="37">
        <v>40382</v>
      </c>
      <c r="R214" s="27">
        <f>_xll.qlCalendarAdvance($Q$3,Q214,"3M",$R$3,TRUE)</f>
        <v>40476</v>
      </c>
      <c r="S214" s="38">
        <f>_xll.qlCalendarAdvance($Q$3,Q214,"6M",$R$3,TRUE)</f>
        <v>40567</v>
      </c>
      <c r="T214" s="23"/>
      <c r="U214" s="30">
        <f>_xll.qlDayCounterYearFraction($U$3,Q214,R214)</f>
        <v>0.26111111111111113</v>
      </c>
      <c r="V214" s="30">
        <f>_xll.qlDayCounterYearFraction($U$3,Q214,S214)</f>
        <v>0.51388888888888884</v>
      </c>
      <c r="W214" s="30">
        <f>_xll.qlDayCounterYearFraction($U$3,R214,S214)</f>
        <v>0.25277777777777777</v>
      </c>
      <c r="X214" s="23"/>
      <c r="Y214" s="30">
        <v>0.88500000000000001</v>
      </c>
      <c r="Z214" s="30">
        <v>1.133</v>
      </c>
      <c r="AA214" s="30">
        <v>1.0289999999999999</v>
      </c>
      <c r="AC214" s="46">
        <f t="shared" si="9"/>
        <v>1.3891758241758239E-2</v>
      </c>
      <c r="AD214" s="46">
        <f t="shared" si="10"/>
        <v>1.0289999999999999E-2</v>
      </c>
      <c r="AE214" s="46">
        <f t="shared" si="11"/>
        <v>3.6017582417582402E-3</v>
      </c>
    </row>
    <row r="215" spans="16:31" x14ac:dyDescent="0.2">
      <c r="P215" s="23"/>
      <c r="Q215" s="37">
        <v>40375</v>
      </c>
      <c r="R215" s="27">
        <f>_xll.qlCalendarAdvance($Q$3,Q215,"3M",$R$3,TRUE)</f>
        <v>40469</v>
      </c>
      <c r="S215" s="38">
        <f>_xll.qlCalendarAdvance($Q$3,Q215,"6M",$R$3,TRUE)</f>
        <v>40560</v>
      </c>
      <c r="T215" s="23"/>
      <c r="U215" s="30">
        <f>_xll.qlDayCounterYearFraction($U$3,Q215,R215)</f>
        <v>0.26111111111111113</v>
      </c>
      <c r="V215" s="30">
        <f>_xll.qlDayCounterYearFraction($U$3,Q215,S215)</f>
        <v>0.51388888888888884</v>
      </c>
      <c r="W215" s="30">
        <f>_xll.qlDayCounterYearFraction($U$3,R215,S215)</f>
        <v>0.25277777777777777</v>
      </c>
      <c r="X215" s="23"/>
      <c r="Y215" s="30">
        <v>0.86099999999999999</v>
      </c>
      <c r="Z215" s="30">
        <v>1.1140000000000001</v>
      </c>
      <c r="AA215" s="30">
        <v>1.0840000000000001</v>
      </c>
      <c r="AC215" s="46">
        <f t="shared" si="9"/>
        <v>1.3753406593406596E-2</v>
      </c>
      <c r="AD215" s="46">
        <f t="shared" si="10"/>
        <v>1.0840000000000001E-2</v>
      </c>
      <c r="AE215" s="46">
        <f t="shared" si="11"/>
        <v>2.913406593406595E-3</v>
      </c>
    </row>
    <row r="216" spans="16:31" x14ac:dyDescent="0.2">
      <c r="P216" s="23"/>
      <c r="Q216" s="37">
        <v>40368</v>
      </c>
      <c r="R216" s="27">
        <f>_xll.qlCalendarAdvance($Q$3,Q216,"3M",$R$3,TRUE)</f>
        <v>40462</v>
      </c>
      <c r="S216" s="38">
        <f>_xll.qlCalendarAdvance($Q$3,Q216,"6M",$R$3,TRUE)</f>
        <v>40553</v>
      </c>
      <c r="T216" s="23"/>
      <c r="U216" s="30">
        <f>_xll.qlDayCounterYearFraction($U$3,Q216,R216)</f>
        <v>0.26111111111111113</v>
      </c>
      <c r="V216" s="30">
        <f>_xll.qlDayCounterYearFraction($U$3,Q216,S216)</f>
        <v>0.51388888888888884</v>
      </c>
      <c r="W216" s="30">
        <f>_xll.qlDayCounterYearFraction($U$3,R216,S216)</f>
        <v>0.25277777777777777</v>
      </c>
      <c r="X216" s="23"/>
      <c r="Y216" s="30">
        <v>0.82199999999999995</v>
      </c>
      <c r="Z216" s="30">
        <v>1.081</v>
      </c>
      <c r="AA216" s="30">
        <v>1.0615000000000001</v>
      </c>
      <c r="AC216" s="46">
        <f t="shared" si="9"/>
        <v>1.3485384615384614E-2</v>
      </c>
      <c r="AD216" s="46">
        <f t="shared" si="10"/>
        <v>1.0615000000000001E-2</v>
      </c>
      <c r="AE216" s="46">
        <f t="shared" si="11"/>
        <v>2.8703846153846132E-3</v>
      </c>
    </row>
    <row r="217" spans="16:31" x14ac:dyDescent="0.2">
      <c r="P217" s="23"/>
      <c r="Q217" s="37">
        <v>40361</v>
      </c>
      <c r="R217" s="27">
        <f>_xll.qlCalendarAdvance($Q$3,Q217,"3M",$R$3,TRUE)</f>
        <v>40455</v>
      </c>
      <c r="S217" s="38">
        <f>_xll.qlCalendarAdvance($Q$3,Q217,"6M",$R$3,TRUE)</f>
        <v>40546</v>
      </c>
      <c r="T217" s="23"/>
      <c r="U217" s="30">
        <f>_xll.qlDayCounterYearFraction($U$3,Q217,R217)</f>
        <v>0.26111111111111113</v>
      </c>
      <c r="V217" s="30">
        <f>_xll.qlDayCounterYearFraction($U$3,Q217,S217)</f>
        <v>0.51388888888888884</v>
      </c>
      <c r="W217" s="30">
        <f>_xll.qlDayCounterYearFraction($U$3,R217,S217)</f>
        <v>0.25277777777777777</v>
      </c>
      <c r="X217" s="23"/>
      <c r="Y217" s="30">
        <v>0.79</v>
      </c>
      <c r="Z217" s="30">
        <v>1.06</v>
      </c>
      <c r="AA217" s="30">
        <v>0.99299999999999999</v>
      </c>
      <c r="AC217" s="46">
        <f t="shared" si="9"/>
        <v>1.3389010989010989E-2</v>
      </c>
      <c r="AD217" s="46">
        <f t="shared" si="10"/>
        <v>9.9299999999999996E-3</v>
      </c>
      <c r="AE217" s="46">
        <f t="shared" si="11"/>
        <v>3.4590109890109896E-3</v>
      </c>
    </row>
    <row r="218" spans="16:31" x14ac:dyDescent="0.2">
      <c r="P218" s="23"/>
      <c r="Q218" s="37">
        <v>40354</v>
      </c>
      <c r="R218" s="27">
        <f>_xll.qlCalendarAdvance($Q$3,Q218,"3M",$R$3,TRUE)</f>
        <v>40448</v>
      </c>
      <c r="S218" s="38">
        <f>_xll.qlCalendarAdvance($Q$3,Q218,"6M",$R$3,TRUE)</f>
        <v>40539</v>
      </c>
      <c r="T218" s="23"/>
      <c r="U218" s="30">
        <f>_xll.qlDayCounterYearFraction($U$3,Q218,R218)</f>
        <v>0.26111111111111113</v>
      </c>
      <c r="V218" s="30">
        <f>_xll.qlDayCounterYearFraction($U$3,Q218,S218)</f>
        <v>0.51388888888888884</v>
      </c>
      <c r="W218" s="30">
        <f>_xll.qlDayCounterYearFraction($U$3,R218,S218)</f>
        <v>0.25277777777777777</v>
      </c>
      <c r="X218" s="23"/>
      <c r="Y218" s="30">
        <v>0.748</v>
      </c>
      <c r="Z218" s="30">
        <v>1.03</v>
      </c>
      <c r="AA218" s="30">
        <v>0.93799999999999994</v>
      </c>
      <c r="AC218" s="46">
        <f t="shared" si="9"/>
        <v>1.3212967032967031E-2</v>
      </c>
      <c r="AD218" s="46">
        <f t="shared" si="10"/>
        <v>9.3799999999999994E-3</v>
      </c>
      <c r="AE218" s="46">
        <f t="shared" si="11"/>
        <v>3.8329670329670315E-3</v>
      </c>
    </row>
    <row r="219" spans="16:31" x14ac:dyDescent="0.2">
      <c r="P219" s="23"/>
      <c r="Q219" s="37">
        <v>40347</v>
      </c>
      <c r="R219" s="27">
        <f>_xll.qlCalendarAdvance($Q$3,Q219,"3M",$R$3,TRUE)</f>
        <v>40441</v>
      </c>
      <c r="S219" s="38">
        <f>_xll.qlCalendarAdvance($Q$3,Q219,"6M",$R$3,TRUE)</f>
        <v>40532</v>
      </c>
      <c r="T219" s="23"/>
      <c r="U219" s="30">
        <f>_xll.qlDayCounterYearFraction($U$3,Q219,R219)</f>
        <v>0.26111111111111113</v>
      </c>
      <c r="V219" s="30">
        <f>_xll.qlDayCounterYearFraction($U$3,Q219,S219)</f>
        <v>0.51388888888888884</v>
      </c>
      <c r="W219" s="30">
        <f>_xll.qlDayCounterYearFraction($U$3,R219,S219)</f>
        <v>0.25277777777777777</v>
      </c>
      <c r="X219" s="23"/>
      <c r="Y219" s="30">
        <v>0.73199999999999998</v>
      </c>
      <c r="Z219" s="30">
        <v>1.0149999999999999</v>
      </c>
      <c r="AA219" s="30">
        <v>0.93049999999999999</v>
      </c>
      <c r="AC219" s="46">
        <f t="shared" si="9"/>
        <v>1.30732967032967E-2</v>
      </c>
      <c r="AD219" s="46">
        <f t="shared" si="10"/>
        <v>9.3050000000000008E-3</v>
      </c>
      <c r="AE219" s="46">
        <f t="shared" si="11"/>
        <v>3.7682967032966995E-3</v>
      </c>
    </row>
    <row r="220" spans="16:31" x14ac:dyDescent="0.2">
      <c r="P220" s="23"/>
      <c r="Q220" s="37">
        <v>40340</v>
      </c>
      <c r="R220" s="27">
        <f>_xll.qlCalendarAdvance($Q$3,Q220,"3M",$R$3,TRUE)</f>
        <v>40434</v>
      </c>
      <c r="S220" s="38">
        <f>_xll.qlCalendarAdvance($Q$3,Q220,"6M",$R$3,TRUE)</f>
        <v>40525</v>
      </c>
      <c r="T220" s="23"/>
      <c r="U220" s="30">
        <f>_xll.qlDayCounterYearFraction($U$3,Q220,R220)</f>
        <v>0.26111111111111113</v>
      </c>
      <c r="V220" s="30">
        <f>_xll.qlDayCounterYearFraction($U$3,Q220,S220)</f>
        <v>0.51388888888888884</v>
      </c>
      <c r="W220" s="30">
        <f>_xll.qlDayCounterYearFraction($U$3,R220,S220)</f>
        <v>0.25277777777777777</v>
      </c>
      <c r="X220" s="23"/>
      <c r="Y220" s="30">
        <v>0.71899999999999997</v>
      </c>
      <c r="Z220" s="30">
        <v>1.0029999999999999</v>
      </c>
      <c r="AA220" s="30">
        <v>0.82499999999999996</v>
      </c>
      <c r="AC220" s="46">
        <f t="shared" si="9"/>
        <v>1.2963626373626372E-2</v>
      </c>
      <c r="AD220" s="46">
        <f t="shared" si="10"/>
        <v>8.2500000000000004E-3</v>
      </c>
      <c r="AE220" s="46">
        <f t="shared" si="11"/>
        <v>4.7136263736263714E-3</v>
      </c>
    </row>
    <row r="221" spans="16:31" x14ac:dyDescent="0.2">
      <c r="P221" s="23"/>
      <c r="Q221" s="37">
        <v>40333</v>
      </c>
      <c r="R221" s="27">
        <f>_xll.qlCalendarAdvance($Q$3,Q221,"3M",$R$3,TRUE)</f>
        <v>40427</v>
      </c>
      <c r="S221" s="38">
        <f>_xll.qlCalendarAdvance($Q$3,Q221,"6M",$R$3,TRUE)</f>
        <v>40518</v>
      </c>
      <c r="T221" s="23"/>
      <c r="U221" s="30">
        <f>_xll.qlDayCounterYearFraction($U$3,Q221,R221)</f>
        <v>0.26111111111111113</v>
      </c>
      <c r="V221" s="30">
        <f>_xll.qlDayCounterYearFraction($U$3,Q221,S221)</f>
        <v>0.51388888888888884</v>
      </c>
      <c r="W221" s="30">
        <f>_xll.qlDayCounterYearFraction($U$3,R221,S221)</f>
        <v>0.25277777777777777</v>
      </c>
      <c r="X221" s="23"/>
      <c r="Y221" s="30">
        <v>0.70699999999999996</v>
      </c>
      <c r="Z221" s="30">
        <v>0.997</v>
      </c>
      <c r="AA221" s="30">
        <v>0.89600000000000002</v>
      </c>
      <c r="AC221" s="46">
        <f t="shared" si="9"/>
        <v>1.2965604395604393E-2</v>
      </c>
      <c r="AD221" s="46">
        <f t="shared" si="10"/>
        <v>8.9600000000000009E-3</v>
      </c>
      <c r="AE221" s="46">
        <f t="shared" si="11"/>
        <v>4.0056043956043924E-3</v>
      </c>
    </row>
    <row r="222" spans="16:31" x14ac:dyDescent="0.2">
      <c r="P222" s="23"/>
      <c r="Q222" s="37">
        <v>40326</v>
      </c>
      <c r="R222" s="27">
        <f>_xll.qlCalendarAdvance($Q$3,Q222,"3M",$R$3,TRUE)</f>
        <v>40420</v>
      </c>
      <c r="S222" s="38">
        <f>_xll.qlCalendarAdvance($Q$3,Q222,"6M",$R$3,TRUE)</f>
        <v>40511</v>
      </c>
      <c r="T222" s="23"/>
      <c r="U222" s="30">
        <f>_xll.qlDayCounterYearFraction($U$3,Q222,R222)</f>
        <v>0.26111111111111113</v>
      </c>
      <c r="V222" s="30">
        <f>_xll.qlDayCounterYearFraction($U$3,Q222,S222)</f>
        <v>0.51388888888888884</v>
      </c>
      <c r="W222" s="30">
        <f>_xll.qlDayCounterYearFraction($U$3,R222,S222)</f>
        <v>0.25277777777777777</v>
      </c>
      <c r="X222" s="23"/>
      <c r="Y222" s="30">
        <v>0.69899999999999995</v>
      </c>
      <c r="Z222" s="30">
        <v>0.98799999999999999</v>
      </c>
      <c r="AA222" s="30">
        <v>0.90749999999999997</v>
      </c>
      <c r="AC222" s="46">
        <f t="shared" si="9"/>
        <v>1.2865274725274725E-2</v>
      </c>
      <c r="AD222" s="46">
        <f t="shared" si="10"/>
        <v>9.0749999999999997E-3</v>
      </c>
      <c r="AE222" s="46">
        <f t="shared" si="11"/>
        <v>3.7902747252747254E-3</v>
      </c>
    </row>
    <row r="223" spans="16:31" x14ac:dyDescent="0.2">
      <c r="P223" s="23"/>
      <c r="Q223" s="37">
        <v>40319</v>
      </c>
      <c r="R223" s="27">
        <f>_xll.qlCalendarAdvance($Q$3,Q223,"3M",$R$3,TRUE)</f>
        <v>40413</v>
      </c>
      <c r="S223" s="38">
        <f>_xll.qlCalendarAdvance($Q$3,Q223,"6M",$R$3,TRUE)</f>
        <v>40504</v>
      </c>
      <c r="T223" s="23"/>
      <c r="U223" s="30">
        <f>_xll.qlDayCounterYearFraction($U$3,Q223,R223)</f>
        <v>0.26111111111111113</v>
      </c>
      <c r="V223" s="30">
        <f>_xll.qlDayCounterYearFraction($U$3,Q223,S223)</f>
        <v>0.51388888888888884</v>
      </c>
      <c r="W223" s="30">
        <f>_xll.qlDayCounterYearFraction($U$3,R223,S223)</f>
        <v>0.25277777777777777</v>
      </c>
      <c r="X223" s="23"/>
      <c r="Y223" s="30">
        <v>0.69499999999999995</v>
      </c>
      <c r="Z223" s="30">
        <v>0.98699999999999999</v>
      </c>
      <c r="AA223" s="30">
        <v>0.92649999999999999</v>
      </c>
      <c r="AC223" s="46">
        <f t="shared" si="9"/>
        <v>1.2886263736263733E-2</v>
      </c>
      <c r="AD223" s="46">
        <f t="shared" si="10"/>
        <v>9.2650000000000007E-3</v>
      </c>
      <c r="AE223" s="46">
        <f t="shared" si="11"/>
        <v>3.6212637362637318E-3</v>
      </c>
    </row>
    <row r="224" spans="16:31" x14ac:dyDescent="0.2">
      <c r="P224" s="23"/>
      <c r="Q224" s="37">
        <v>40312</v>
      </c>
      <c r="R224" s="27">
        <f>_xll.qlCalendarAdvance($Q$3,Q224,"3M",$R$3,TRUE)</f>
        <v>40406</v>
      </c>
      <c r="S224" s="38">
        <f>_xll.qlCalendarAdvance($Q$3,Q224,"6M",$R$3,TRUE)</f>
        <v>40497</v>
      </c>
      <c r="T224" s="23"/>
      <c r="U224" s="30">
        <f>_xll.qlDayCounterYearFraction($U$3,Q224,R224)</f>
        <v>0.26111111111111113</v>
      </c>
      <c r="V224" s="30">
        <f>_xll.qlDayCounterYearFraction($U$3,Q224,S224)</f>
        <v>0.51388888888888884</v>
      </c>
      <c r="W224" s="30">
        <f>_xll.qlDayCounterYearFraction($U$3,R224,S224)</f>
        <v>0.25277777777777777</v>
      </c>
      <c r="X224" s="23"/>
      <c r="Y224" s="30">
        <v>0.68400000000000005</v>
      </c>
      <c r="Z224" s="30">
        <v>0.97899999999999998</v>
      </c>
      <c r="AA224" s="30">
        <v>0.89500000000000002</v>
      </c>
      <c r="AC224" s="46">
        <f t="shared" si="9"/>
        <v>1.2837252747252746E-2</v>
      </c>
      <c r="AD224" s="46">
        <f t="shared" si="10"/>
        <v>8.9499999999999996E-3</v>
      </c>
      <c r="AE224" s="46">
        <f t="shared" si="11"/>
        <v>3.8872527472527466E-3</v>
      </c>
    </row>
    <row r="225" spans="16:31" x14ac:dyDescent="0.2">
      <c r="P225" s="23"/>
      <c r="Q225" s="37">
        <v>40305</v>
      </c>
      <c r="R225" s="27">
        <f>_xll.qlCalendarAdvance($Q$3,Q225,"3M",$R$3,TRUE)</f>
        <v>40399</v>
      </c>
      <c r="S225" s="38">
        <f>_xll.qlCalendarAdvance($Q$3,Q225,"6M",$R$3,TRUE)</f>
        <v>40490</v>
      </c>
      <c r="T225" s="23"/>
      <c r="U225" s="30">
        <f>_xll.qlDayCounterYearFraction($U$3,Q225,R225)</f>
        <v>0.26111111111111113</v>
      </c>
      <c r="V225" s="30">
        <f>_xll.qlDayCounterYearFraction($U$3,Q225,S225)</f>
        <v>0.51388888888888884</v>
      </c>
      <c r="W225" s="30">
        <f>_xll.qlDayCounterYearFraction($U$3,R225,S225)</f>
        <v>0.25277777777777777</v>
      </c>
      <c r="X225" s="23"/>
      <c r="Y225" s="30">
        <v>0.68200000000000005</v>
      </c>
      <c r="Z225" s="30">
        <v>0.98399999999999999</v>
      </c>
      <c r="AA225" s="30">
        <v>0.96450000000000002</v>
      </c>
      <c r="AC225" s="46">
        <f t="shared" si="9"/>
        <v>1.2959560439560439E-2</v>
      </c>
      <c r="AD225" s="46">
        <f t="shared" si="10"/>
        <v>9.6450000000000008E-3</v>
      </c>
      <c r="AE225" s="46">
        <f t="shared" si="11"/>
        <v>3.3145604395604378E-3</v>
      </c>
    </row>
    <row r="226" spans="16:31" x14ac:dyDescent="0.2">
      <c r="P226" s="23"/>
      <c r="Q226" s="37">
        <v>40298</v>
      </c>
      <c r="R226" s="27">
        <f>_xll.qlCalendarAdvance($Q$3,Q226,"3M",$R$3,TRUE)</f>
        <v>40389</v>
      </c>
      <c r="S226" s="38">
        <f>_xll.qlCalendarAdvance($Q$3,Q226,"6M",$R$3,TRUE)</f>
        <v>40480</v>
      </c>
      <c r="T226" s="23"/>
      <c r="U226" s="30">
        <f>_xll.qlDayCounterYearFraction($U$3,Q226,R226)</f>
        <v>0.25277777777777777</v>
      </c>
      <c r="V226" s="30">
        <f>_xll.qlDayCounterYearFraction($U$3,Q226,S226)</f>
        <v>0.50555555555555554</v>
      </c>
      <c r="W226" s="30">
        <f>_xll.qlDayCounterYearFraction($U$3,R226,S226)</f>
        <v>0.25277777777777777</v>
      </c>
      <c r="X226" s="23"/>
      <c r="Y226" s="30">
        <v>0.66300000000000003</v>
      </c>
      <c r="Z226" s="30">
        <v>0.96799999999999997</v>
      </c>
      <c r="AA226" s="30">
        <v>0.91200000000000003</v>
      </c>
      <c r="AC226" s="46">
        <f t="shared" si="9"/>
        <v>1.2730000000000002E-2</v>
      </c>
      <c r="AD226" s="46">
        <f t="shared" si="10"/>
        <v>9.1199999999999996E-3</v>
      </c>
      <c r="AE226" s="46">
        <f t="shared" si="11"/>
        <v>3.6100000000000021E-3</v>
      </c>
    </row>
    <row r="227" spans="16:31" x14ac:dyDescent="0.2">
      <c r="P227" s="23"/>
      <c r="Q227" s="37">
        <v>40291</v>
      </c>
      <c r="R227" s="27">
        <f>_xll.qlCalendarAdvance($Q$3,Q227,"3M",$R$3,TRUE)</f>
        <v>40382</v>
      </c>
      <c r="S227" s="38">
        <f>_xll.qlCalendarAdvance($Q$3,Q227,"6M",$R$3,TRUE)</f>
        <v>40476</v>
      </c>
      <c r="T227" s="23"/>
      <c r="U227" s="30">
        <f>_xll.qlDayCounterYearFraction($U$3,Q227,R227)</f>
        <v>0.25277777777777777</v>
      </c>
      <c r="V227" s="30">
        <f>_xll.qlDayCounterYearFraction($U$3,Q227,S227)</f>
        <v>0.51388888888888884</v>
      </c>
      <c r="W227" s="30">
        <f>_xll.qlDayCounterYearFraction($U$3,R227,S227)</f>
        <v>0.26111111111111113</v>
      </c>
      <c r="X227" s="23"/>
      <c r="Y227" s="30">
        <v>0.64500000000000002</v>
      </c>
      <c r="Z227" s="30">
        <v>0.95699999999999996</v>
      </c>
      <c r="AA227" s="30">
        <v>0.82250000000000001</v>
      </c>
      <c r="AC227" s="46">
        <f t="shared" si="9"/>
        <v>1.2590425531914893E-2</v>
      </c>
      <c r="AD227" s="46">
        <f t="shared" si="10"/>
        <v>8.2249999999999997E-3</v>
      </c>
      <c r="AE227" s="46">
        <f t="shared" si="11"/>
        <v>4.3654255319148932E-3</v>
      </c>
    </row>
    <row r="228" spans="16:31" x14ac:dyDescent="0.2">
      <c r="P228" s="23"/>
      <c r="Q228" s="37">
        <v>40284</v>
      </c>
      <c r="R228" s="27">
        <f>_xll.qlCalendarAdvance($Q$3,Q228,"3M",$R$3,TRUE)</f>
        <v>40375</v>
      </c>
      <c r="S228" s="38">
        <f>_xll.qlCalendarAdvance($Q$3,Q228,"6M",$R$3,TRUE)</f>
        <v>40469</v>
      </c>
      <c r="T228" s="23"/>
      <c r="U228" s="30">
        <f>_xll.qlDayCounterYearFraction($U$3,Q228,R228)</f>
        <v>0.25277777777777777</v>
      </c>
      <c r="V228" s="30">
        <f>_xll.qlDayCounterYearFraction($U$3,Q228,S228)</f>
        <v>0.51388888888888884</v>
      </c>
      <c r="W228" s="30">
        <f>_xll.qlDayCounterYearFraction($U$3,R228,S228)</f>
        <v>0.26111111111111113</v>
      </c>
      <c r="X228" s="23"/>
      <c r="Y228" s="30">
        <v>0.64400000000000002</v>
      </c>
      <c r="Z228" s="30">
        <v>0.95399999999999996</v>
      </c>
      <c r="AA228" s="30">
        <v>0.78100000000000003</v>
      </c>
      <c r="AC228" s="46">
        <f t="shared" si="9"/>
        <v>1.2541063829787228E-2</v>
      </c>
      <c r="AD228" s="46">
        <f t="shared" si="10"/>
        <v>7.8100000000000001E-3</v>
      </c>
      <c r="AE228" s="46">
        <f t="shared" si="11"/>
        <v>4.7310638297872283E-3</v>
      </c>
    </row>
    <row r="229" spans="16:31" x14ac:dyDescent="0.2">
      <c r="P229" s="23"/>
      <c r="Q229" s="37">
        <v>40277</v>
      </c>
      <c r="R229" s="27">
        <f>_xll.qlCalendarAdvance($Q$3,Q229,"3M",$R$3,TRUE)</f>
        <v>40368</v>
      </c>
      <c r="S229" s="38">
        <f>_xll.qlCalendarAdvance($Q$3,Q229,"6M",$R$3,TRUE)</f>
        <v>40462</v>
      </c>
      <c r="T229" s="23"/>
      <c r="U229" s="30">
        <f>_xll.qlDayCounterYearFraction($U$3,Q229,R229)</f>
        <v>0.25277777777777777</v>
      </c>
      <c r="V229" s="30">
        <f>_xll.qlDayCounterYearFraction($U$3,Q229,S229)</f>
        <v>0.51388888888888884</v>
      </c>
      <c r="W229" s="30">
        <f>_xll.qlDayCounterYearFraction($U$3,R229,S229)</f>
        <v>0.26111111111111113</v>
      </c>
      <c r="X229" s="23"/>
      <c r="Y229" s="30">
        <v>0.64100000000000001</v>
      </c>
      <c r="Z229" s="30">
        <v>0.95199999999999996</v>
      </c>
      <c r="AA229" s="30">
        <v>0.79649999999999999</v>
      </c>
      <c r="AC229" s="46">
        <f t="shared" si="9"/>
        <v>1.2530744680851059E-2</v>
      </c>
      <c r="AD229" s="46">
        <f t="shared" si="10"/>
        <v>7.9649999999999999E-3</v>
      </c>
      <c r="AE229" s="46">
        <f t="shared" si="11"/>
        <v>4.5657446808510596E-3</v>
      </c>
    </row>
    <row r="230" spans="16:31" x14ac:dyDescent="0.2">
      <c r="P230" s="23"/>
      <c r="Q230" s="37">
        <v>40270</v>
      </c>
      <c r="R230" s="27">
        <f>_xll.qlCalendarAdvance($Q$3,Q230,"3M",$R$3,TRUE)</f>
        <v>40361</v>
      </c>
      <c r="S230" s="38">
        <f>_xll.qlCalendarAdvance($Q$3,Q230,"6M",$R$3,TRUE)</f>
        <v>40455</v>
      </c>
      <c r="T230" s="23"/>
      <c r="U230" s="30">
        <f>_xll.qlDayCounterYearFraction($U$3,Q230,R230)</f>
        <v>0.25277777777777777</v>
      </c>
      <c r="V230" s="30">
        <f>_xll.qlDayCounterYearFraction($U$3,Q230,S230)</f>
        <v>0.51388888888888884</v>
      </c>
      <c r="W230" s="30">
        <f>_xll.qlDayCounterYearFraction($U$3,R230,S230)</f>
        <v>0.26111111111111113</v>
      </c>
      <c r="X230" s="23"/>
      <c r="Y230" s="30">
        <v>0.63500000000000001</v>
      </c>
      <c r="Z230" s="30">
        <v>0.94499999999999995</v>
      </c>
      <c r="AA230" s="30">
        <v>0.76700000000000002</v>
      </c>
      <c r="AC230" s="46">
        <f t="shared" si="9"/>
        <v>1.245106382978723E-2</v>
      </c>
      <c r="AD230" s="46">
        <f t="shared" si="10"/>
        <v>7.6699999999999997E-3</v>
      </c>
      <c r="AE230" s="46">
        <f t="shared" si="11"/>
        <v>4.7810638297872306E-3</v>
      </c>
    </row>
    <row r="231" spans="16:31" x14ac:dyDescent="0.2">
      <c r="P231" s="23"/>
      <c r="Q231" s="37">
        <v>40263</v>
      </c>
      <c r="R231" s="27">
        <f>_xll.qlCalendarAdvance($Q$3,Q231,"3M",$R$3,TRUE)</f>
        <v>40357</v>
      </c>
      <c r="S231" s="38">
        <f>_xll.qlCalendarAdvance($Q$3,Q231,"6M",$R$3,TRUE)</f>
        <v>40448</v>
      </c>
      <c r="T231" s="23"/>
      <c r="U231" s="30">
        <f>_xll.qlDayCounterYearFraction($U$3,Q231,R231)</f>
        <v>0.26111111111111113</v>
      </c>
      <c r="V231" s="30">
        <f>_xll.qlDayCounterYearFraction($U$3,Q231,S231)</f>
        <v>0.51388888888888884</v>
      </c>
      <c r="W231" s="30">
        <f>_xll.qlDayCounterYearFraction($U$3,R231,S231)</f>
        <v>0.25277777777777777</v>
      </c>
      <c r="X231" s="23"/>
      <c r="Y231" s="30">
        <v>0.63600000000000001</v>
      </c>
      <c r="Z231" s="30">
        <v>0.94699999999999995</v>
      </c>
      <c r="AA231" s="30">
        <v>0.70499999999999996</v>
      </c>
      <c r="AC231" s="46">
        <f t="shared" si="9"/>
        <v>1.2682527472527469E-2</v>
      </c>
      <c r="AD231" s="46">
        <f t="shared" si="10"/>
        <v>7.0499999999999998E-3</v>
      </c>
      <c r="AE231" s="46">
        <f t="shared" si="11"/>
        <v>5.6325274725274694E-3</v>
      </c>
    </row>
    <row r="232" spans="16:31" x14ac:dyDescent="0.2">
      <c r="P232" s="23"/>
      <c r="Q232" s="37">
        <v>40256</v>
      </c>
      <c r="R232" s="27">
        <f>_xll.qlCalendarAdvance($Q$3,Q232,"3M",$R$3,TRUE)</f>
        <v>40350</v>
      </c>
      <c r="S232" s="38">
        <f>_xll.qlCalendarAdvance($Q$3,Q232,"6M",$R$3,TRUE)</f>
        <v>40441</v>
      </c>
      <c r="T232" s="23"/>
      <c r="U232" s="30">
        <f>_xll.qlDayCounterYearFraction($U$3,Q232,R232)</f>
        <v>0.26111111111111113</v>
      </c>
      <c r="V232" s="30">
        <f>_xll.qlDayCounterYearFraction($U$3,Q232,S232)</f>
        <v>0.51388888888888884</v>
      </c>
      <c r="W232" s="30">
        <f>_xll.qlDayCounterYearFraction($U$3,R232,S232)</f>
        <v>0.25277777777777777</v>
      </c>
      <c r="X232" s="23"/>
      <c r="Y232" s="30">
        <v>0.64200000000000002</v>
      </c>
      <c r="Z232" s="30">
        <v>0.95099999999999996</v>
      </c>
      <c r="AA232" s="30">
        <v>0.76400000000000001</v>
      </c>
      <c r="AC232" s="46">
        <f t="shared" si="9"/>
        <v>1.2701868131868127E-2</v>
      </c>
      <c r="AD232" s="46">
        <f t="shared" si="10"/>
        <v>7.6400000000000001E-3</v>
      </c>
      <c r="AE232" s="46">
        <f t="shared" si="11"/>
        <v>5.0618681318681273E-3</v>
      </c>
    </row>
    <row r="233" spans="16:31" x14ac:dyDescent="0.2">
      <c r="P233" s="23"/>
      <c r="Q233" s="37">
        <v>40249</v>
      </c>
      <c r="R233" s="27">
        <f>_xll.qlCalendarAdvance($Q$3,Q233,"3M",$R$3,TRUE)</f>
        <v>40343</v>
      </c>
      <c r="S233" s="38">
        <f>_xll.qlCalendarAdvance($Q$3,Q233,"6M",$R$3,TRUE)</f>
        <v>40434</v>
      </c>
      <c r="T233" s="23"/>
      <c r="U233" s="30">
        <f>_xll.qlDayCounterYearFraction($U$3,Q233,R233)</f>
        <v>0.26111111111111113</v>
      </c>
      <c r="V233" s="30">
        <f>_xll.qlDayCounterYearFraction($U$3,Q233,S233)</f>
        <v>0.51388888888888884</v>
      </c>
      <c r="W233" s="30">
        <f>_xll.qlDayCounterYearFraction($U$3,R233,S233)</f>
        <v>0.25277777777777777</v>
      </c>
      <c r="X233" s="23"/>
      <c r="Y233" s="30">
        <v>0.64900000000000002</v>
      </c>
      <c r="Z233" s="30">
        <v>0.95799999999999996</v>
      </c>
      <c r="AA233" s="30">
        <v>0.753</v>
      </c>
      <c r="AC233" s="46">
        <f t="shared" si="9"/>
        <v>1.277186813186813E-2</v>
      </c>
      <c r="AD233" s="46">
        <f t="shared" si="10"/>
        <v>7.5300000000000002E-3</v>
      </c>
      <c r="AE233" s="46">
        <f t="shared" si="11"/>
        <v>5.2418681318681295E-3</v>
      </c>
    </row>
    <row r="234" spans="16:31" x14ac:dyDescent="0.2">
      <c r="P234" s="23"/>
      <c r="Q234" s="37">
        <v>40242</v>
      </c>
      <c r="R234" s="27">
        <f>_xll.qlCalendarAdvance($Q$3,Q234,"3M",$R$3,TRUE)</f>
        <v>40336</v>
      </c>
      <c r="S234" s="38">
        <f>_xll.qlCalendarAdvance($Q$3,Q234,"6M",$R$3,TRUE)</f>
        <v>40427</v>
      </c>
      <c r="T234" s="23"/>
      <c r="U234" s="30">
        <f>_xll.qlDayCounterYearFraction($U$3,Q234,R234)</f>
        <v>0.26111111111111113</v>
      </c>
      <c r="V234" s="30">
        <f>_xll.qlDayCounterYearFraction($U$3,Q234,S234)</f>
        <v>0.51388888888888884</v>
      </c>
      <c r="W234" s="30">
        <f>_xll.qlDayCounterYearFraction($U$3,R234,S234)</f>
        <v>0.25277777777777777</v>
      </c>
      <c r="X234" s="23"/>
      <c r="Y234" s="30">
        <v>0.65300000000000002</v>
      </c>
      <c r="Z234" s="30">
        <v>0.95599999999999996</v>
      </c>
      <c r="AA234" s="30">
        <v>0.76</v>
      </c>
      <c r="AC234" s="46">
        <f t="shared" si="9"/>
        <v>1.2689890109890108E-2</v>
      </c>
      <c r="AD234" s="46">
        <f t="shared" si="10"/>
        <v>7.6E-3</v>
      </c>
      <c r="AE234" s="46">
        <f t="shared" si="11"/>
        <v>5.089890109890108E-3</v>
      </c>
    </row>
    <row r="235" spans="16:31" x14ac:dyDescent="0.2">
      <c r="P235" s="23"/>
      <c r="Q235" s="37">
        <v>40235</v>
      </c>
      <c r="R235" s="27">
        <f>_xll.qlCalendarAdvance($Q$3,Q235,"3M",$R$3,TRUE)</f>
        <v>40329</v>
      </c>
      <c r="S235" s="38">
        <f>_xll.qlCalendarAdvance($Q$3,Q235,"6M",$R$3,TRUE)</f>
        <v>40421</v>
      </c>
      <c r="T235" s="23"/>
      <c r="U235" s="30">
        <f>_xll.qlDayCounterYearFraction($U$3,Q235,R235)</f>
        <v>0.26111111111111113</v>
      </c>
      <c r="V235" s="30">
        <f>_xll.qlDayCounterYearFraction($U$3,Q235,S235)</f>
        <v>0.51666666666666672</v>
      </c>
      <c r="W235" s="30">
        <f>_xll.qlDayCounterYearFraction($U$3,R235,S235)</f>
        <v>0.25555555555555554</v>
      </c>
      <c r="X235" s="23"/>
      <c r="Y235" s="30">
        <v>0.65600000000000003</v>
      </c>
      <c r="Z235" s="30">
        <v>0.95799999999999996</v>
      </c>
      <c r="AA235" s="30">
        <v>0.75049999999999994</v>
      </c>
      <c r="AC235" s="46">
        <f t="shared" si="9"/>
        <v>1.2665652173913047E-2</v>
      </c>
      <c r="AD235" s="46">
        <f t="shared" si="10"/>
        <v>7.5049999999999995E-3</v>
      </c>
      <c r="AE235" s="46">
        <f t="shared" si="11"/>
        <v>5.1606521739130471E-3</v>
      </c>
    </row>
    <row r="236" spans="16:31" x14ac:dyDescent="0.2">
      <c r="P236" s="23"/>
      <c r="Q236" s="37">
        <v>40228</v>
      </c>
      <c r="R236" s="27">
        <f>_xll.qlCalendarAdvance($Q$3,Q236,"3M",$R$3,TRUE)</f>
        <v>40317</v>
      </c>
      <c r="S236" s="38">
        <f>_xll.qlCalendarAdvance($Q$3,Q236,"6M",$R$3,TRUE)</f>
        <v>40409</v>
      </c>
      <c r="T236" s="23"/>
      <c r="U236" s="30">
        <f>_xll.qlDayCounterYearFraction($U$3,Q236,R236)</f>
        <v>0.24722222222222223</v>
      </c>
      <c r="V236" s="30">
        <f>_xll.qlDayCounterYearFraction($U$3,Q236,S236)</f>
        <v>0.50277777777777777</v>
      </c>
      <c r="W236" s="30">
        <f>_xll.qlDayCounterYearFraction($U$3,R236,S236)</f>
        <v>0.25555555555555554</v>
      </c>
      <c r="X236" s="23"/>
      <c r="Y236" s="30">
        <v>0.66100000000000003</v>
      </c>
      <c r="Z236" s="30">
        <v>0.96499999999999997</v>
      </c>
      <c r="AA236" s="30">
        <v>0.79400000000000004</v>
      </c>
      <c r="AC236" s="46">
        <f t="shared" si="9"/>
        <v>1.2590869565217388E-2</v>
      </c>
      <c r="AD236" s="46">
        <f t="shared" si="10"/>
        <v>7.9400000000000009E-3</v>
      </c>
      <c r="AE236" s="46">
        <f t="shared" si="11"/>
        <v>4.650869565217387E-3</v>
      </c>
    </row>
    <row r="237" spans="16:31" x14ac:dyDescent="0.2">
      <c r="P237" s="23"/>
      <c r="Q237" s="37">
        <v>40221</v>
      </c>
      <c r="R237" s="27">
        <f>_xll.qlCalendarAdvance($Q$3,Q237,"3M",$R$3,TRUE)</f>
        <v>40310</v>
      </c>
      <c r="S237" s="38">
        <f>_xll.qlCalendarAdvance($Q$3,Q237,"6M",$R$3,TRUE)</f>
        <v>40402</v>
      </c>
      <c r="T237" s="23"/>
      <c r="U237" s="30">
        <f>_xll.qlDayCounterYearFraction($U$3,Q237,R237)</f>
        <v>0.24722222222222223</v>
      </c>
      <c r="V237" s="30">
        <f>_xll.qlDayCounterYearFraction($U$3,Q237,S237)</f>
        <v>0.50277777777777777</v>
      </c>
      <c r="W237" s="30">
        <f>_xll.qlDayCounterYearFraction($U$3,R237,S237)</f>
        <v>0.25555555555555554</v>
      </c>
      <c r="X237" s="23"/>
      <c r="Y237" s="30">
        <v>0.66300000000000003</v>
      </c>
      <c r="Z237" s="30">
        <v>0.96699999999999997</v>
      </c>
      <c r="AA237" s="30">
        <v>0.77800000000000002</v>
      </c>
      <c r="AC237" s="46">
        <f t="shared" si="9"/>
        <v>1.2610869565217392E-2</v>
      </c>
      <c r="AD237" s="46">
        <f t="shared" si="10"/>
        <v>7.7800000000000005E-3</v>
      </c>
      <c r="AE237" s="46">
        <f t="shared" si="11"/>
        <v>4.8308695652173918E-3</v>
      </c>
    </row>
    <row r="238" spans="16:31" x14ac:dyDescent="0.2">
      <c r="P238" s="23"/>
      <c r="Q238" s="37">
        <v>40214</v>
      </c>
      <c r="R238" s="27">
        <f>_xll.qlCalendarAdvance($Q$3,Q238,"3M",$R$3,TRUE)</f>
        <v>40303</v>
      </c>
      <c r="S238" s="38">
        <f>_xll.qlCalendarAdvance($Q$3,Q238,"6M",$R$3,TRUE)</f>
        <v>40395</v>
      </c>
      <c r="T238" s="23"/>
      <c r="U238" s="30">
        <f>_xll.qlDayCounterYearFraction($U$3,Q238,R238)</f>
        <v>0.24722222222222223</v>
      </c>
      <c r="V238" s="30">
        <f>_xll.qlDayCounterYearFraction($U$3,Q238,S238)</f>
        <v>0.50277777777777777</v>
      </c>
      <c r="W238" s="30">
        <f>_xll.qlDayCounterYearFraction($U$3,R238,S238)</f>
        <v>0.25555555555555554</v>
      </c>
      <c r="X238" s="23"/>
      <c r="Y238" s="30">
        <v>0.66300000000000003</v>
      </c>
      <c r="Z238" s="30">
        <v>0.96499999999999997</v>
      </c>
      <c r="AA238" s="30">
        <v>0.83150000000000002</v>
      </c>
      <c r="AC238" s="46">
        <f t="shared" si="9"/>
        <v>1.2571521739130433E-2</v>
      </c>
      <c r="AD238" s="46">
        <f t="shared" si="10"/>
        <v>8.3149999999999995E-3</v>
      </c>
      <c r="AE238" s="46">
        <f t="shared" si="11"/>
        <v>4.2565217391304332E-3</v>
      </c>
    </row>
    <row r="239" spans="16:31" x14ac:dyDescent="0.2">
      <c r="P239" s="23"/>
      <c r="Q239" s="37">
        <v>40207</v>
      </c>
      <c r="R239" s="27">
        <f>_xll.qlCalendarAdvance($Q$3,Q239,"3M",$R$3,TRUE)</f>
        <v>40298</v>
      </c>
      <c r="S239" s="38">
        <f>_xll.qlCalendarAdvance($Q$3,Q239,"6M",$R$3,TRUE)</f>
        <v>40389</v>
      </c>
      <c r="T239" s="23"/>
      <c r="U239" s="30">
        <f>_xll.qlDayCounterYearFraction($U$3,Q239,R239)</f>
        <v>0.25277777777777777</v>
      </c>
      <c r="V239" s="30">
        <f>_xll.qlDayCounterYearFraction($U$3,Q239,S239)</f>
        <v>0.50555555555555554</v>
      </c>
      <c r="W239" s="30">
        <f>_xll.qlDayCounterYearFraction($U$3,R239,S239)</f>
        <v>0.25277777777777777</v>
      </c>
      <c r="X239" s="23"/>
      <c r="Y239" s="30">
        <v>0.66500000000000004</v>
      </c>
      <c r="Z239" s="30">
        <v>0.96599999999999997</v>
      </c>
      <c r="AA239" s="30">
        <v>0.79400000000000004</v>
      </c>
      <c r="AC239" s="46">
        <f t="shared" si="9"/>
        <v>1.2669999999999999E-2</v>
      </c>
      <c r="AD239" s="46">
        <f t="shared" si="10"/>
        <v>7.9400000000000009E-3</v>
      </c>
      <c r="AE239" s="46">
        <f t="shared" si="11"/>
        <v>4.7299999999999981E-3</v>
      </c>
    </row>
    <row r="240" spans="16:31" x14ac:dyDescent="0.2">
      <c r="P240" s="23"/>
      <c r="Q240" s="37">
        <v>40200</v>
      </c>
      <c r="R240" s="27">
        <f>_xll.qlCalendarAdvance($Q$3,Q240,"3M",$R$3,TRUE)</f>
        <v>40290</v>
      </c>
      <c r="S240" s="38">
        <f>_xll.qlCalendarAdvance($Q$3,Q240,"6M",$R$3,TRUE)</f>
        <v>40381</v>
      </c>
      <c r="T240" s="23"/>
      <c r="U240" s="30">
        <f>_xll.qlDayCounterYearFraction($U$3,Q240,R240)</f>
        <v>0.25</v>
      </c>
      <c r="V240" s="30">
        <f>_xll.qlDayCounterYearFraction($U$3,Q240,S240)</f>
        <v>0.50277777777777777</v>
      </c>
      <c r="W240" s="30">
        <f>_xll.qlDayCounterYearFraction($U$3,R240,S240)</f>
        <v>0.25277777777777777</v>
      </c>
      <c r="X240" s="23"/>
      <c r="Y240" s="30">
        <v>0.67</v>
      </c>
      <c r="Z240" s="30">
        <v>0.96599999999999997</v>
      </c>
      <c r="AA240" s="30">
        <v>0.75600000000000001</v>
      </c>
      <c r="AC240" s="46">
        <f t="shared" si="9"/>
        <v>1.2587472527472525E-2</v>
      </c>
      <c r="AD240" s="46">
        <f t="shared" si="10"/>
        <v>7.5599999999999999E-3</v>
      </c>
      <c r="AE240" s="46">
        <f t="shared" si="11"/>
        <v>5.0274725274725247E-3</v>
      </c>
    </row>
    <row r="241" spans="16:31" x14ac:dyDescent="0.2">
      <c r="P241" s="23"/>
      <c r="Q241" s="37">
        <v>40193</v>
      </c>
      <c r="R241" s="27">
        <f>_xll.qlCalendarAdvance($Q$3,Q241,"3M",$R$3,TRUE)</f>
        <v>40283</v>
      </c>
      <c r="S241" s="38">
        <f>_xll.qlCalendarAdvance($Q$3,Q241,"6M",$R$3,TRUE)</f>
        <v>40374</v>
      </c>
      <c r="T241" s="23"/>
      <c r="U241" s="30">
        <f>_xll.qlDayCounterYearFraction($U$3,Q241,R241)</f>
        <v>0.25</v>
      </c>
      <c r="V241" s="30">
        <f>_xll.qlDayCounterYearFraction($U$3,Q241,S241)</f>
        <v>0.50277777777777777</v>
      </c>
      <c r="W241" s="30">
        <f>_xll.qlDayCounterYearFraction($U$3,R241,S241)</f>
        <v>0.25277777777777777</v>
      </c>
      <c r="X241" s="23"/>
      <c r="Y241" s="30">
        <v>0.68</v>
      </c>
      <c r="Z241" s="30">
        <v>0.97699999999999998</v>
      </c>
      <c r="AA241" s="30">
        <v>0.72499999999999998</v>
      </c>
      <c r="AC241" s="46">
        <f t="shared" si="9"/>
        <v>1.2707362637362638E-2</v>
      </c>
      <c r="AD241" s="46">
        <f t="shared" si="10"/>
        <v>7.2499999999999995E-3</v>
      </c>
      <c r="AE241" s="46">
        <f t="shared" si="11"/>
        <v>5.4573626373626387E-3</v>
      </c>
    </row>
    <row r="242" spans="16:31" x14ac:dyDescent="0.2">
      <c r="P242" s="23"/>
      <c r="Q242" s="37">
        <v>40186</v>
      </c>
      <c r="R242" s="27">
        <f>_xll.qlCalendarAdvance($Q$3,Q242,"3M",$R$3,TRUE)</f>
        <v>40276</v>
      </c>
      <c r="S242" s="38">
        <f>_xll.qlCalendarAdvance($Q$3,Q242,"6M",$R$3,TRUE)</f>
        <v>40367</v>
      </c>
      <c r="T242" s="23"/>
      <c r="U242" s="30">
        <f>_xll.qlDayCounterYearFraction($U$3,Q242,R242)</f>
        <v>0.25</v>
      </c>
      <c r="V242" s="30">
        <f>_xll.qlDayCounterYearFraction($U$3,Q242,S242)</f>
        <v>0.50277777777777777</v>
      </c>
      <c r="W242" s="30">
        <f>_xll.qlDayCounterYearFraction($U$3,R242,S242)</f>
        <v>0.25277777777777777</v>
      </c>
      <c r="X242" s="23"/>
      <c r="Y242" s="30">
        <v>0.69099999999999995</v>
      </c>
      <c r="Z242" s="30">
        <v>0.98599999999999999</v>
      </c>
      <c r="AA242" s="30">
        <v>0.78900000000000003</v>
      </c>
      <c r="AC242" s="46">
        <f t="shared" si="9"/>
        <v>1.2777582417582417E-2</v>
      </c>
      <c r="AD242" s="46">
        <f t="shared" si="10"/>
        <v>7.8900000000000012E-3</v>
      </c>
      <c r="AE242" s="46">
        <f t="shared" si="11"/>
        <v>4.8875824175824163E-3</v>
      </c>
    </row>
    <row r="243" spans="16:31" x14ac:dyDescent="0.2">
      <c r="P243" s="23"/>
      <c r="Q243" s="37">
        <v>40179</v>
      </c>
      <c r="R243" s="27">
        <f>_xll.qlCalendarAdvance($Q$3,Q243,"3M",$R$3,TRUE)</f>
        <v>40269</v>
      </c>
      <c r="S243" s="38">
        <f>_xll.qlCalendarAdvance($Q$3,Q243,"6M",$R$3,TRUE)</f>
        <v>40360</v>
      </c>
      <c r="T243" s="23"/>
      <c r="U243" s="30">
        <f>_xll.qlDayCounterYearFraction($U$3,Q243,R243)</f>
        <v>0.25</v>
      </c>
      <c r="V243" s="30">
        <f>_xll.qlDayCounterYearFraction($U$3,Q243,S243)</f>
        <v>0.50277777777777777</v>
      </c>
      <c r="W243" s="30">
        <f>_xll.qlDayCounterYearFraction($U$3,R243,S243)</f>
        <v>0.25277777777777777</v>
      </c>
      <c r="X243" s="23"/>
      <c r="Y243" s="30">
        <v>0.7</v>
      </c>
      <c r="Z243" s="30">
        <v>0.99399999999999999</v>
      </c>
      <c r="AA243" s="30">
        <v>0.82</v>
      </c>
      <c r="AC243" s="46">
        <f t="shared" si="9"/>
        <v>1.2847692307692308E-2</v>
      </c>
      <c r="AD243" s="46">
        <f t="shared" si="10"/>
        <v>8.199999999999999E-3</v>
      </c>
      <c r="AE243" s="46">
        <f t="shared" si="11"/>
        <v>4.6476923076923093E-3</v>
      </c>
    </row>
    <row r="244" spans="16:31" x14ac:dyDescent="0.2">
      <c r="P244" s="23"/>
      <c r="Q244" s="37">
        <v>40172</v>
      </c>
      <c r="R244" s="27">
        <f>_xll.qlCalendarAdvance($Q$3,Q244,"3M",$R$3,TRUE)</f>
        <v>40262</v>
      </c>
      <c r="S244" s="38">
        <f>_xll.qlCalendarAdvance($Q$3,Q244,"6M",$R$3,TRUE)</f>
        <v>40354</v>
      </c>
      <c r="T244" s="23"/>
      <c r="U244" s="30">
        <f>_xll.qlDayCounterYearFraction($U$3,Q244,R244)</f>
        <v>0.25</v>
      </c>
      <c r="V244" s="30">
        <f>_xll.qlDayCounterYearFraction($U$3,Q244,S244)</f>
        <v>0.50555555555555554</v>
      </c>
      <c r="W244" s="30">
        <f>_xll.qlDayCounterYearFraction($U$3,R244,S244)</f>
        <v>0.25555555555555554</v>
      </c>
      <c r="X244" s="23"/>
      <c r="Y244" s="30">
        <v>0.70699999999999996</v>
      </c>
      <c r="Z244" s="30">
        <v>0.99099999999999999</v>
      </c>
      <c r="AA244" s="30">
        <v>0.81100000000000005</v>
      </c>
      <c r="AC244" s="46">
        <f t="shared" si="9"/>
        <v>1.2688260869565218E-2</v>
      </c>
      <c r="AD244" s="46">
        <f t="shared" si="10"/>
        <v>8.1100000000000009E-3</v>
      </c>
      <c r="AE244" s="46">
        <f t="shared" si="11"/>
        <v>4.5782608695652174E-3</v>
      </c>
    </row>
    <row r="245" spans="16:31" x14ac:dyDescent="0.2">
      <c r="P245" s="23"/>
      <c r="Q245" s="37">
        <v>40165</v>
      </c>
      <c r="R245" s="27">
        <f>_xll.qlCalendarAdvance($Q$3,Q245,"3M",$R$3,TRUE)</f>
        <v>40255</v>
      </c>
      <c r="S245" s="38">
        <f>_xll.qlCalendarAdvance($Q$3,Q245,"6M",$R$3,TRUE)</f>
        <v>40347</v>
      </c>
      <c r="T245" s="23"/>
      <c r="U245" s="30">
        <f>_xll.qlDayCounterYearFraction($U$3,Q245,R245)</f>
        <v>0.25</v>
      </c>
      <c r="V245" s="30">
        <f>_xll.qlDayCounterYearFraction($U$3,Q245,S245)</f>
        <v>0.50555555555555554</v>
      </c>
      <c r="W245" s="30">
        <f>_xll.qlDayCounterYearFraction($U$3,R245,S245)</f>
        <v>0.25555555555555554</v>
      </c>
      <c r="X245" s="23"/>
      <c r="Y245" s="30">
        <v>0.71</v>
      </c>
      <c r="Z245" s="30">
        <v>0.995</v>
      </c>
      <c r="AA245" s="30">
        <v>0.78400000000000003</v>
      </c>
      <c r="AC245" s="46">
        <f t="shared" si="9"/>
        <v>1.2738043478260869E-2</v>
      </c>
      <c r="AD245" s="46">
        <f t="shared" si="10"/>
        <v>7.8399999999999997E-3</v>
      </c>
      <c r="AE245" s="46">
        <f t="shared" si="11"/>
        <v>4.8980434782608696E-3</v>
      </c>
    </row>
    <row r="246" spans="16:31" x14ac:dyDescent="0.2">
      <c r="P246" s="23"/>
      <c r="Q246" s="37">
        <v>40158</v>
      </c>
      <c r="R246" s="27">
        <f>_xll.qlCalendarAdvance($Q$3,Q246,"3M",$R$3,TRUE)</f>
        <v>40248</v>
      </c>
      <c r="S246" s="38">
        <f>_xll.qlCalendarAdvance($Q$3,Q246,"6M",$R$3,TRUE)</f>
        <v>40340</v>
      </c>
      <c r="T246" s="23"/>
      <c r="U246" s="30">
        <f>_xll.qlDayCounterYearFraction($U$3,Q246,R246)</f>
        <v>0.25</v>
      </c>
      <c r="V246" s="30">
        <f>_xll.qlDayCounterYearFraction($U$3,Q246,S246)</f>
        <v>0.50555555555555554</v>
      </c>
      <c r="W246" s="30">
        <f>_xll.qlDayCounterYearFraction($U$3,R246,S246)</f>
        <v>0.25555555555555554</v>
      </c>
      <c r="X246" s="23"/>
      <c r="Y246" s="30">
        <v>0.71399999999999997</v>
      </c>
      <c r="Z246" s="30">
        <v>0.996</v>
      </c>
      <c r="AA246" s="30">
        <v>0.82899999999999996</v>
      </c>
      <c r="AC246" s="46">
        <f t="shared" si="9"/>
        <v>1.2718695652173912E-2</v>
      </c>
      <c r="AD246" s="46">
        <f t="shared" si="10"/>
        <v>8.2899999999999988E-3</v>
      </c>
      <c r="AE246" s="46">
        <f t="shared" si="11"/>
        <v>4.4286956521739137E-3</v>
      </c>
    </row>
    <row r="247" spans="16:31" x14ac:dyDescent="0.2">
      <c r="P247" s="23"/>
      <c r="Q247" s="37">
        <v>40151</v>
      </c>
      <c r="R247" s="27">
        <f>_xll.qlCalendarAdvance($Q$3,Q247,"3M",$R$3,TRUE)</f>
        <v>40241</v>
      </c>
      <c r="S247" s="38">
        <f>_xll.qlCalendarAdvance($Q$3,Q247,"6M",$R$3,TRUE)</f>
        <v>40333</v>
      </c>
      <c r="T247" s="23"/>
      <c r="U247" s="30">
        <f>_xll.qlDayCounterYearFraction($U$3,Q247,R247)</f>
        <v>0.25</v>
      </c>
      <c r="V247" s="30">
        <f>_xll.qlDayCounterYearFraction($U$3,Q247,S247)</f>
        <v>0.50555555555555554</v>
      </c>
      <c r="W247" s="30">
        <f>_xll.qlDayCounterYearFraction($U$3,R247,S247)</f>
        <v>0.25555555555555554</v>
      </c>
      <c r="X247" s="23"/>
      <c r="Y247" s="30">
        <v>0.71799999999999997</v>
      </c>
      <c r="Z247" s="30">
        <v>0.996</v>
      </c>
      <c r="AA247" s="30">
        <v>0.82499999999999996</v>
      </c>
      <c r="AC247" s="46">
        <f t="shared" si="9"/>
        <v>1.2679565217391305E-2</v>
      </c>
      <c r="AD247" s="46">
        <f t="shared" si="10"/>
        <v>8.2500000000000004E-3</v>
      </c>
      <c r="AE247" s="46">
        <f t="shared" si="11"/>
        <v>4.4295652173913045E-3</v>
      </c>
    </row>
    <row r="248" spans="16:31" x14ac:dyDescent="0.2">
      <c r="P248" s="23"/>
      <c r="Q248" s="37">
        <v>40144</v>
      </c>
      <c r="R248" s="27">
        <f>_xll.qlCalendarAdvance($Q$3,Q248,"3M",$R$3,TRUE)</f>
        <v>40235</v>
      </c>
      <c r="S248" s="38">
        <f>_xll.qlCalendarAdvance($Q$3,Q248,"6M",$R$3,TRUE)</f>
        <v>40325</v>
      </c>
      <c r="T248" s="23"/>
      <c r="U248" s="30">
        <f>_xll.qlDayCounterYearFraction($U$3,Q248,R248)</f>
        <v>0.25277777777777777</v>
      </c>
      <c r="V248" s="30">
        <f>_xll.qlDayCounterYearFraction($U$3,Q248,S248)</f>
        <v>0.50277777777777777</v>
      </c>
      <c r="W248" s="30">
        <f>_xll.qlDayCounterYearFraction($U$3,R248,S248)</f>
        <v>0.25</v>
      </c>
      <c r="X248" s="23"/>
      <c r="Y248" s="30">
        <v>0.71799999999999997</v>
      </c>
      <c r="Z248" s="30">
        <v>0.99299999999999999</v>
      </c>
      <c r="AA248" s="30">
        <v>0.86499999999999999</v>
      </c>
      <c r="AC248" s="46">
        <f t="shared" si="9"/>
        <v>1.2710555555555553E-2</v>
      </c>
      <c r="AD248" s="46">
        <f t="shared" si="10"/>
        <v>8.6499999999999997E-3</v>
      </c>
      <c r="AE248" s="46">
        <f t="shared" si="11"/>
        <v>4.0605555555555534E-3</v>
      </c>
    </row>
    <row r="249" spans="16:31" x14ac:dyDescent="0.2">
      <c r="P249" s="23"/>
      <c r="Q249" s="37">
        <v>40137</v>
      </c>
      <c r="R249" s="27">
        <f>_xll.qlCalendarAdvance($Q$3,Q249,"3M",$R$3,TRUE)</f>
        <v>40231</v>
      </c>
      <c r="S249" s="38">
        <f>_xll.qlCalendarAdvance($Q$3,Q249,"6M",$R$3,TRUE)</f>
        <v>40318</v>
      </c>
      <c r="T249" s="23"/>
      <c r="U249" s="30">
        <f>_xll.qlDayCounterYearFraction($U$3,Q249,R249)</f>
        <v>0.26111111111111113</v>
      </c>
      <c r="V249" s="30">
        <f>_xll.qlDayCounterYearFraction($U$3,Q249,S249)</f>
        <v>0.50277777777777777</v>
      </c>
      <c r="W249" s="30">
        <f>_xll.qlDayCounterYearFraction($U$3,R249,S249)</f>
        <v>0.24166666666666667</v>
      </c>
      <c r="X249" s="23"/>
      <c r="Y249" s="30">
        <v>0.71399999999999997</v>
      </c>
      <c r="Z249" s="30">
        <v>0.98699999999999999</v>
      </c>
      <c r="AA249" s="30">
        <v>0.80400000000000005</v>
      </c>
      <c r="AC249" s="46">
        <f t="shared" si="9"/>
        <v>1.2819655172413791E-2</v>
      </c>
      <c r="AD249" s="46">
        <f t="shared" si="10"/>
        <v>8.0400000000000003E-3</v>
      </c>
      <c r="AE249" s="46">
        <f t="shared" si="11"/>
        <v>4.7796551724137906E-3</v>
      </c>
    </row>
    <row r="250" spans="16:31" x14ac:dyDescent="0.2">
      <c r="P250" s="23"/>
      <c r="Q250" s="37">
        <v>40130</v>
      </c>
      <c r="R250" s="27">
        <f>_xll.qlCalendarAdvance($Q$3,Q250,"3M",$R$3,TRUE)</f>
        <v>40224</v>
      </c>
      <c r="S250" s="38">
        <f>_xll.qlCalendarAdvance($Q$3,Q250,"6M",$R$3,TRUE)</f>
        <v>40311</v>
      </c>
      <c r="T250" s="23"/>
      <c r="U250" s="30">
        <f>_xll.qlDayCounterYearFraction($U$3,Q250,R250)</f>
        <v>0.26111111111111113</v>
      </c>
      <c r="V250" s="30">
        <f>_xll.qlDayCounterYearFraction($U$3,Q250,S250)</f>
        <v>0.50277777777777777</v>
      </c>
      <c r="W250" s="30">
        <f>_xll.qlDayCounterYearFraction($U$3,R250,S250)</f>
        <v>0.24166666666666667</v>
      </c>
      <c r="X250" s="23"/>
      <c r="Y250" s="30">
        <v>0.71399999999999997</v>
      </c>
      <c r="Z250" s="30">
        <v>0.98899999999999999</v>
      </c>
      <c r="AA250" s="30">
        <v>0.77</v>
      </c>
      <c r="AC250" s="46">
        <f t="shared" si="9"/>
        <v>1.2861264367816093E-2</v>
      </c>
      <c r="AD250" s="46">
        <f t="shared" si="10"/>
        <v>7.7000000000000002E-3</v>
      </c>
      <c r="AE250" s="46">
        <f t="shared" si="11"/>
        <v>5.1612643678160923E-3</v>
      </c>
    </row>
    <row r="251" spans="16:31" x14ac:dyDescent="0.2">
      <c r="P251" s="23"/>
      <c r="Q251" s="37">
        <v>40123</v>
      </c>
      <c r="R251" s="27">
        <f>_xll.qlCalendarAdvance($Q$3,Q251,"3M",$R$3,TRUE)</f>
        <v>40217</v>
      </c>
      <c r="S251" s="38">
        <f>_xll.qlCalendarAdvance($Q$3,Q251,"6M",$R$3,TRUE)</f>
        <v>40304</v>
      </c>
      <c r="T251" s="23"/>
      <c r="U251" s="30">
        <f>_xll.qlDayCounterYearFraction($U$3,Q251,R251)</f>
        <v>0.26111111111111113</v>
      </c>
      <c r="V251" s="30">
        <f>_xll.qlDayCounterYearFraction($U$3,Q251,S251)</f>
        <v>0.50277777777777777</v>
      </c>
      <c r="W251" s="30">
        <f>_xll.qlDayCounterYearFraction($U$3,R251,S251)</f>
        <v>0.24166666666666667</v>
      </c>
      <c r="X251" s="23"/>
      <c r="Y251" s="30">
        <v>0.71599999999999997</v>
      </c>
      <c r="Z251" s="30">
        <v>0.997</v>
      </c>
      <c r="AA251" s="30">
        <v>0.76149999999999995</v>
      </c>
      <c r="AC251" s="46">
        <f t="shared" si="9"/>
        <v>1.300609195402299E-2</v>
      </c>
      <c r="AD251" s="46">
        <f t="shared" si="10"/>
        <v>7.6149999999999994E-3</v>
      </c>
      <c r="AE251" s="46">
        <f t="shared" si="11"/>
        <v>5.3910919540229906E-3</v>
      </c>
    </row>
    <row r="252" spans="16:31" x14ac:dyDescent="0.2">
      <c r="P252" s="23"/>
      <c r="Q252" s="37">
        <v>40116</v>
      </c>
      <c r="R252" s="27">
        <f>_xll.qlCalendarAdvance($Q$3,Q252,"3M",$R$3,TRUE)</f>
        <v>40207</v>
      </c>
      <c r="S252" s="38">
        <f>_xll.qlCalendarAdvance($Q$3,Q252,"6M",$R$3,TRUE)</f>
        <v>40298</v>
      </c>
      <c r="T252" s="23"/>
      <c r="U252" s="30">
        <f>_xll.qlDayCounterYearFraction($U$3,Q252,R252)</f>
        <v>0.25277777777777777</v>
      </c>
      <c r="V252" s="30">
        <f>_xll.qlDayCounterYearFraction($U$3,Q252,S252)</f>
        <v>0.50555555555555554</v>
      </c>
      <c r="W252" s="30">
        <f>_xll.qlDayCounterYearFraction($U$3,R252,S252)</f>
        <v>0.25277777777777777</v>
      </c>
      <c r="X252" s="23"/>
      <c r="Y252" s="30">
        <v>0.72</v>
      </c>
      <c r="Z252" s="30">
        <v>1.004</v>
      </c>
      <c r="AA252" s="30">
        <v>0.86499999999999999</v>
      </c>
      <c r="AC252" s="46">
        <f t="shared" si="9"/>
        <v>1.2880000000000001E-2</v>
      </c>
      <c r="AD252" s="46">
        <f t="shared" si="10"/>
        <v>8.6499999999999997E-3</v>
      </c>
      <c r="AE252" s="46">
        <f t="shared" si="11"/>
        <v>4.2300000000000011E-3</v>
      </c>
    </row>
    <row r="253" spans="16:31" x14ac:dyDescent="0.2">
      <c r="P253" s="23"/>
      <c r="Q253" s="37">
        <v>40109</v>
      </c>
      <c r="R253" s="27">
        <f>_xll.qlCalendarAdvance($Q$3,Q253,"3M",$R$3,TRUE)</f>
        <v>40203</v>
      </c>
      <c r="S253" s="38">
        <f>_xll.qlCalendarAdvance($Q$3,Q253,"6M",$R$3,TRUE)</f>
        <v>40291</v>
      </c>
      <c r="T253" s="23"/>
      <c r="U253" s="30">
        <f>_xll.qlDayCounterYearFraction($U$3,Q253,R253)</f>
        <v>0.26111111111111113</v>
      </c>
      <c r="V253" s="30">
        <f>_xll.qlDayCounterYearFraction($U$3,Q253,S253)</f>
        <v>0.50555555555555554</v>
      </c>
      <c r="W253" s="30">
        <f>_xll.qlDayCounterYearFraction($U$3,R253,S253)</f>
        <v>0.24444444444444444</v>
      </c>
      <c r="X253" s="23"/>
      <c r="Y253" s="30">
        <v>0.73</v>
      </c>
      <c r="Z253" s="30">
        <v>1.0189999999999999</v>
      </c>
      <c r="AA253" s="30">
        <v>0.88600000000000001</v>
      </c>
      <c r="AC253" s="46">
        <f t="shared" si="9"/>
        <v>1.3277045454545453E-2</v>
      </c>
      <c r="AD253" s="46">
        <f t="shared" si="10"/>
        <v>8.8599999999999998E-3</v>
      </c>
      <c r="AE253" s="46">
        <f t="shared" si="11"/>
        <v>4.417045454545453E-3</v>
      </c>
    </row>
    <row r="254" spans="16:31" x14ac:dyDescent="0.2">
      <c r="P254" s="23"/>
      <c r="Q254" s="37">
        <v>40102</v>
      </c>
      <c r="R254" s="27">
        <f>_xll.qlCalendarAdvance($Q$3,Q254,"3M",$R$3,TRUE)</f>
        <v>40196</v>
      </c>
      <c r="S254" s="38">
        <f>_xll.qlCalendarAdvance($Q$3,Q254,"6M",$R$3,TRUE)</f>
        <v>40284</v>
      </c>
      <c r="T254" s="23"/>
      <c r="U254" s="30">
        <f>_xll.qlDayCounterYearFraction($U$3,Q254,R254)</f>
        <v>0.26111111111111113</v>
      </c>
      <c r="V254" s="30">
        <f>_xll.qlDayCounterYearFraction($U$3,Q254,S254)</f>
        <v>0.50555555555555554</v>
      </c>
      <c r="W254" s="30">
        <f>_xll.qlDayCounterYearFraction($U$3,R254,S254)</f>
        <v>0.24444444444444444</v>
      </c>
      <c r="X254" s="23"/>
      <c r="Y254" s="30">
        <v>0.73899999999999999</v>
      </c>
      <c r="Z254" s="30">
        <v>1.022</v>
      </c>
      <c r="AA254" s="30">
        <v>0.92500000000000004</v>
      </c>
      <c r="AC254" s="46">
        <f t="shared" si="9"/>
        <v>1.3242954545454546E-2</v>
      </c>
      <c r="AD254" s="46">
        <f t="shared" si="10"/>
        <v>9.2500000000000013E-3</v>
      </c>
      <c r="AE254" s="46">
        <f t="shared" si="11"/>
        <v>3.9929545454545443E-3</v>
      </c>
    </row>
    <row r="255" spans="16:31" x14ac:dyDescent="0.2">
      <c r="P255" s="23"/>
      <c r="Q255" s="37">
        <v>40095</v>
      </c>
      <c r="R255" s="27">
        <f>_xll.qlCalendarAdvance($Q$3,Q255,"3M",$R$3,TRUE)</f>
        <v>40189</v>
      </c>
      <c r="S255" s="38">
        <f>_xll.qlCalendarAdvance($Q$3,Q255,"6M",$R$3,TRUE)</f>
        <v>40277</v>
      </c>
      <c r="T255" s="23"/>
      <c r="U255" s="30">
        <f>_xll.qlDayCounterYearFraction($U$3,Q255,R255)</f>
        <v>0.26111111111111113</v>
      </c>
      <c r="V255" s="30">
        <f>_xll.qlDayCounterYearFraction($U$3,Q255,S255)</f>
        <v>0.50555555555555554</v>
      </c>
      <c r="W255" s="30">
        <f>_xll.qlDayCounterYearFraction($U$3,R255,S255)</f>
        <v>0.24444444444444444</v>
      </c>
      <c r="X255" s="23"/>
      <c r="Y255" s="30">
        <v>0.74299999999999999</v>
      </c>
      <c r="Z255" s="30">
        <v>1.0209999999999999</v>
      </c>
      <c r="AA255" s="30">
        <v>0.91</v>
      </c>
      <c r="AC255" s="46">
        <f t="shared" si="9"/>
        <v>1.3179545454545451E-2</v>
      </c>
      <c r="AD255" s="46">
        <f t="shared" si="10"/>
        <v>9.1000000000000004E-3</v>
      </c>
      <c r="AE255" s="46">
        <f t="shared" si="11"/>
        <v>4.0795454545454503E-3</v>
      </c>
    </row>
    <row r="256" spans="16:31" x14ac:dyDescent="0.2">
      <c r="P256" s="23"/>
      <c r="Q256" s="37">
        <v>40088</v>
      </c>
      <c r="R256" s="27">
        <f>_xll.qlCalendarAdvance($Q$3,Q256,"3M",$R$3,TRUE)</f>
        <v>40182</v>
      </c>
      <c r="S256" s="38">
        <f>_xll.qlCalendarAdvance($Q$3,Q256,"6M",$R$3,TRUE)</f>
        <v>40274</v>
      </c>
      <c r="T256" s="23"/>
      <c r="U256" s="30">
        <f>_xll.qlDayCounterYearFraction($U$3,Q256,R256)</f>
        <v>0.26111111111111113</v>
      </c>
      <c r="V256" s="30">
        <f>_xll.qlDayCounterYearFraction($U$3,Q256,S256)</f>
        <v>0.51666666666666672</v>
      </c>
      <c r="W256" s="30">
        <f>_xll.qlDayCounterYearFraction($U$3,R256,S256)</f>
        <v>0.25555555555555554</v>
      </c>
      <c r="X256" s="23"/>
      <c r="Y256" s="30">
        <v>0.752</v>
      </c>
      <c r="Z256" s="30">
        <v>1.016</v>
      </c>
      <c r="AA256" s="30">
        <v>0.76249999999999996</v>
      </c>
      <c r="AC256" s="46">
        <f t="shared" si="9"/>
        <v>1.2857391304347827E-2</v>
      </c>
      <c r="AD256" s="46">
        <f t="shared" si="10"/>
        <v>7.6249999999999998E-3</v>
      </c>
      <c r="AE256" s="46">
        <f t="shared" si="11"/>
        <v>5.2323913043478276E-3</v>
      </c>
    </row>
    <row r="257" spans="16:31" x14ac:dyDescent="0.2">
      <c r="P257" s="23"/>
      <c r="Q257" s="37">
        <v>40081</v>
      </c>
      <c r="R257" s="27">
        <f>_xll.qlCalendarAdvance($Q$3,Q257,"3M",$R$3,TRUE)</f>
        <v>40175</v>
      </c>
      <c r="S257" s="38">
        <f>_xll.qlCalendarAdvance($Q$3,Q257,"6M",$R$3,TRUE)</f>
        <v>40262</v>
      </c>
      <c r="T257" s="23"/>
      <c r="U257" s="30">
        <f>_xll.qlDayCounterYearFraction($U$3,Q257,R257)</f>
        <v>0.26111111111111113</v>
      </c>
      <c r="V257" s="30">
        <f>_xll.qlDayCounterYearFraction($U$3,Q257,S257)</f>
        <v>0.50277777777777777</v>
      </c>
      <c r="W257" s="30">
        <f>_xll.qlDayCounterYearFraction($U$3,R257,S257)</f>
        <v>0.24166666666666667</v>
      </c>
      <c r="X257" s="23"/>
      <c r="Y257" s="30">
        <v>0.74099999999999999</v>
      </c>
      <c r="Z257" s="30">
        <v>1.02</v>
      </c>
      <c r="AA257" s="30">
        <v>0.73099999999999998</v>
      </c>
      <c r="AC257" s="46">
        <f t="shared" si="9"/>
        <v>1.3214482758620692E-2</v>
      </c>
      <c r="AD257" s="46">
        <f t="shared" si="10"/>
        <v>7.3099999999999997E-3</v>
      </c>
      <c r="AE257" s="46">
        <f t="shared" si="11"/>
        <v>5.9044827586206923E-3</v>
      </c>
    </row>
    <row r="258" spans="16:31" x14ac:dyDescent="0.2">
      <c r="P258" s="23"/>
      <c r="Q258" s="37">
        <v>40074</v>
      </c>
      <c r="R258" s="27">
        <f>_xll.qlCalendarAdvance($Q$3,Q258,"3M",$R$3,TRUE)</f>
        <v>40165</v>
      </c>
      <c r="S258" s="38">
        <f>_xll.qlCalendarAdvance($Q$3,Q258,"6M",$R$3,TRUE)</f>
        <v>40255</v>
      </c>
      <c r="T258" s="23"/>
      <c r="U258" s="30">
        <f>_xll.qlDayCounterYearFraction($U$3,Q258,R258)</f>
        <v>0.25277777777777777</v>
      </c>
      <c r="V258" s="30">
        <f>_xll.qlDayCounterYearFraction($U$3,Q258,S258)</f>
        <v>0.50277777777777777</v>
      </c>
      <c r="W258" s="30">
        <f>_xll.qlDayCounterYearFraction($U$3,R258,S258)</f>
        <v>0.25</v>
      </c>
      <c r="X258" s="23"/>
      <c r="Y258" s="30">
        <v>0.76200000000000001</v>
      </c>
      <c r="Z258" s="30">
        <v>1.0349999999999999</v>
      </c>
      <c r="AA258" s="30">
        <v>0.77549999999999997</v>
      </c>
      <c r="AC258" s="46">
        <f t="shared" si="9"/>
        <v>1.311033333333333E-2</v>
      </c>
      <c r="AD258" s="46">
        <f t="shared" si="10"/>
        <v>7.7549999999999997E-3</v>
      </c>
      <c r="AE258" s="46">
        <f t="shared" si="11"/>
        <v>5.35533333333333E-3</v>
      </c>
    </row>
    <row r="259" spans="16:31" x14ac:dyDescent="0.2">
      <c r="P259" s="23"/>
      <c r="Q259" s="37">
        <v>40067</v>
      </c>
      <c r="R259" s="27">
        <f>_xll.qlCalendarAdvance($Q$3,Q259,"3M",$R$3,TRUE)</f>
        <v>40158</v>
      </c>
      <c r="S259" s="38">
        <f>_xll.qlCalendarAdvance($Q$3,Q259,"6M",$R$3,TRUE)</f>
        <v>40248</v>
      </c>
      <c r="T259" s="23"/>
      <c r="U259" s="30">
        <f>_xll.qlDayCounterYearFraction($U$3,Q259,R259)</f>
        <v>0.25277777777777777</v>
      </c>
      <c r="V259" s="30">
        <f>_xll.qlDayCounterYearFraction($U$3,Q259,S259)</f>
        <v>0.50277777777777777</v>
      </c>
      <c r="W259" s="30">
        <f>_xll.qlDayCounterYearFraction($U$3,R259,S259)</f>
        <v>0.25</v>
      </c>
      <c r="X259" s="23"/>
      <c r="Y259" s="30">
        <v>0.77300000000000002</v>
      </c>
      <c r="Z259" s="30">
        <v>1.04</v>
      </c>
      <c r="AA259" s="30">
        <v>0.69350000000000001</v>
      </c>
      <c r="AC259" s="46">
        <f t="shared" si="9"/>
        <v>1.3099666666666666E-2</v>
      </c>
      <c r="AD259" s="46">
        <f t="shared" si="10"/>
        <v>6.9350000000000002E-3</v>
      </c>
      <c r="AE259" s="46">
        <f t="shared" si="11"/>
        <v>6.1646666666666655E-3</v>
      </c>
    </row>
    <row r="260" spans="16:31" x14ac:dyDescent="0.2">
      <c r="P260" s="23"/>
      <c r="Q260" s="37">
        <v>40060</v>
      </c>
      <c r="R260" s="27">
        <f>_xll.qlCalendarAdvance($Q$3,Q260,"3M",$R$3,TRUE)</f>
        <v>40151</v>
      </c>
      <c r="S260" s="38">
        <f>_xll.qlCalendarAdvance($Q$3,Q260,"6M",$R$3,TRUE)</f>
        <v>40241</v>
      </c>
      <c r="T260" s="23"/>
      <c r="U260" s="30">
        <f>_xll.qlDayCounterYearFraction($U$3,Q260,R260)</f>
        <v>0.25277777777777777</v>
      </c>
      <c r="V260" s="30">
        <f>_xll.qlDayCounterYearFraction($U$3,Q260,S260)</f>
        <v>0.50277777777777777</v>
      </c>
      <c r="W260" s="30">
        <f>_xll.qlDayCounterYearFraction($U$3,R260,S260)</f>
        <v>0.25</v>
      </c>
      <c r="X260" s="23"/>
      <c r="Y260" s="30">
        <v>0.80300000000000005</v>
      </c>
      <c r="Z260" s="30">
        <v>1.069</v>
      </c>
      <c r="AA260" s="30">
        <v>0.77500000000000002</v>
      </c>
      <c r="AC260" s="46">
        <f t="shared" si="9"/>
        <v>1.3379555555555556E-2</v>
      </c>
      <c r="AD260" s="46">
        <f t="shared" si="10"/>
        <v>7.7499999999999999E-3</v>
      </c>
      <c r="AE260" s="46">
        <f t="shared" si="11"/>
        <v>5.629555555555556E-3</v>
      </c>
    </row>
    <row r="261" spans="16:31" x14ac:dyDescent="0.2">
      <c r="P261" s="23"/>
      <c r="Q261" s="37">
        <v>40053</v>
      </c>
      <c r="R261" s="27">
        <f>_xll.qlCalendarAdvance($Q$3,Q261,"3M",$R$3,TRUE)</f>
        <v>40147</v>
      </c>
      <c r="S261" s="38">
        <f>_xll.qlCalendarAdvance($Q$3,Q261,"6M",$R$3,TRUE)</f>
        <v>40235</v>
      </c>
      <c r="T261" s="23"/>
      <c r="U261" s="30">
        <f>_xll.qlDayCounterYearFraction($U$3,Q261,R261)</f>
        <v>0.26111111111111113</v>
      </c>
      <c r="V261" s="30">
        <f>_xll.qlDayCounterYearFraction($U$3,Q261,S261)</f>
        <v>0.50555555555555554</v>
      </c>
      <c r="W261" s="30">
        <f>_xll.qlDayCounterYearFraction($U$3,R261,S261)</f>
        <v>0.24444444444444444</v>
      </c>
      <c r="X261" s="23"/>
      <c r="Y261" s="30">
        <v>0.82499999999999996</v>
      </c>
      <c r="Z261" s="30">
        <v>1.0880000000000001</v>
      </c>
      <c r="AA261" s="30">
        <v>0.82099999999999995</v>
      </c>
      <c r="AC261" s="46">
        <f t="shared" si="9"/>
        <v>1.3689318181818183E-2</v>
      </c>
      <c r="AD261" s="46">
        <f t="shared" si="10"/>
        <v>8.2100000000000003E-3</v>
      </c>
      <c r="AE261" s="46">
        <f t="shared" si="11"/>
        <v>5.4793181818181824E-3</v>
      </c>
    </row>
    <row r="262" spans="16:31" x14ac:dyDescent="0.2">
      <c r="P262" s="23"/>
      <c r="Q262" s="37">
        <v>40046</v>
      </c>
      <c r="R262" s="27">
        <f>_xll.qlCalendarAdvance($Q$3,Q262,"3M",$R$3,TRUE)</f>
        <v>40140</v>
      </c>
      <c r="S262" s="38">
        <f>_xll.qlCalendarAdvance($Q$3,Q262,"6M",$R$3,TRUE)</f>
        <v>40231</v>
      </c>
      <c r="T262" s="23"/>
      <c r="U262" s="30">
        <f>_xll.qlDayCounterYearFraction($U$3,Q262,R262)</f>
        <v>0.26111111111111113</v>
      </c>
      <c r="V262" s="30">
        <f>_xll.qlDayCounterYearFraction($U$3,Q262,S262)</f>
        <v>0.51388888888888884</v>
      </c>
      <c r="W262" s="30">
        <f>_xll.qlDayCounterYearFraction($U$3,R262,S262)</f>
        <v>0.25277777777777777</v>
      </c>
      <c r="X262" s="23"/>
      <c r="Y262" s="30">
        <v>0.84899999999999998</v>
      </c>
      <c r="Z262" s="30">
        <v>1.107</v>
      </c>
      <c r="AA262" s="30">
        <v>0.92100000000000004</v>
      </c>
      <c r="AC262" s="46">
        <f t="shared" si="9"/>
        <v>1.3735054945054941E-2</v>
      </c>
      <c r="AD262" s="46">
        <f t="shared" si="10"/>
        <v>9.2100000000000012E-3</v>
      </c>
      <c r="AE262" s="46">
        <f t="shared" si="11"/>
        <v>4.5250549450549394E-3</v>
      </c>
    </row>
    <row r="263" spans="16:31" x14ac:dyDescent="0.2">
      <c r="P263" s="23"/>
      <c r="Q263" s="37">
        <v>40039</v>
      </c>
      <c r="R263" s="27">
        <f>_xll.qlCalendarAdvance($Q$3,Q263,"3M",$R$3,TRUE)</f>
        <v>40133</v>
      </c>
      <c r="S263" s="38">
        <f>_xll.qlCalendarAdvance($Q$3,Q263,"6M",$R$3,TRUE)</f>
        <v>40224</v>
      </c>
      <c r="T263" s="23"/>
      <c r="U263" s="30">
        <f>_xll.qlDayCounterYearFraction($U$3,Q263,R263)</f>
        <v>0.26111111111111113</v>
      </c>
      <c r="V263" s="30">
        <f>_xll.qlDayCounterYearFraction($U$3,Q263,S263)</f>
        <v>0.51388888888888884</v>
      </c>
      <c r="W263" s="30">
        <f>_xll.qlDayCounterYearFraction($U$3,R263,S263)</f>
        <v>0.25277777777777777</v>
      </c>
      <c r="X263" s="23"/>
      <c r="Y263" s="30">
        <v>0.86899999999999999</v>
      </c>
      <c r="Z263" s="30">
        <v>1.1200000000000001</v>
      </c>
      <c r="AA263" s="30">
        <v>0.88849999999999996</v>
      </c>
      <c r="AC263" s="46">
        <f t="shared" ref="AC263:AC326" si="12">(Z263*V263-Y263*U263)/(W263)/100</f>
        <v>1.3792747252747255E-2</v>
      </c>
      <c r="AD263" s="46">
        <f t="shared" ref="AD263:AD326" si="13">AA263/100</f>
        <v>8.8849999999999988E-3</v>
      </c>
      <c r="AE263" s="46">
        <f t="shared" ref="AE263:AE326" si="14">AC263-AD263</f>
        <v>4.9077472527472559E-3</v>
      </c>
    </row>
    <row r="264" spans="16:31" x14ac:dyDescent="0.2">
      <c r="P264" s="23"/>
      <c r="Q264" s="37">
        <v>40032</v>
      </c>
      <c r="R264" s="27">
        <f>_xll.qlCalendarAdvance($Q$3,Q264,"3M",$R$3,TRUE)</f>
        <v>40126</v>
      </c>
      <c r="S264" s="38">
        <f>_xll.qlCalendarAdvance($Q$3,Q264,"6M",$R$3,TRUE)</f>
        <v>40217</v>
      </c>
      <c r="T264" s="23"/>
      <c r="U264" s="30">
        <f>_xll.qlDayCounterYearFraction($U$3,Q264,R264)</f>
        <v>0.26111111111111113</v>
      </c>
      <c r="V264" s="30">
        <f>_xll.qlDayCounterYearFraction($U$3,Q264,S264)</f>
        <v>0.51388888888888884</v>
      </c>
      <c r="W264" s="30">
        <f>_xll.qlDayCounterYearFraction($U$3,R264,S264)</f>
        <v>0.25277777777777777</v>
      </c>
      <c r="X264" s="23"/>
      <c r="Y264" s="30">
        <v>0.88100000000000001</v>
      </c>
      <c r="Z264" s="30">
        <v>1.131</v>
      </c>
      <c r="AA264" s="30">
        <v>0.99050000000000005</v>
      </c>
      <c r="AC264" s="46">
        <f t="shared" si="12"/>
        <v>1.3892417582417582E-2</v>
      </c>
      <c r="AD264" s="46">
        <f t="shared" si="13"/>
        <v>9.9050000000000006E-3</v>
      </c>
      <c r="AE264" s="46">
        <f t="shared" si="14"/>
        <v>3.9874175824175812E-3</v>
      </c>
    </row>
    <row r="265" spans="16:31" x14ac:dyDescent="0.2">
      <c r="P265" s="23"/>
      <c r="Q265" s="37">
        <v>40025</v>
      </c>
      <c r="R265" s="27">
        <f>_xll.qlCalendarAdvance($Q$3,Q265,"3M",$R$3,TRUE)</f>
        <v>40116</v>
      </c>
      <c r="S265" s="38">
        <f>_xll.qlCalendarAdvance($Q$3,Q265,"6M",$R$3,TRUE)</f>
        <v>40207</v>
      </c>
      <c r="T265" s="23"/>
      <c r="U265" s="30">
        <f>_xll.qlDayCounterYearFraction($U$3,Q265,R265)</f>
        <v>0.25277777777777777</v>
      </c>
      <c r="V265" s="30">
        <f>_xll.qlDayCounterYearFraction($U$3,Q265,S265)</f>
        <v>0.50555555555555554</v>
      </c>
      <c r="W265" s="30">
        <f>_xll.qlDayCounterYearFraction($U$3,R265,S265)</f>
        <v>0.25277777777777777</v>
      </c>
      <c r="X265" s="23"/>
      <c r="Y265" s="30">
        <v>0.89300000000000002</v>
      </c>
      <c r="Z265" s="30">
        <v>1.1419999999999999</v>
      </c>
      <c r="AA265" s="30">
        <v>0.84599999999999997</v>
      </c>
      <c r="AC265" s="46">
        <f t="shared" si="12"/>
        <v>1.3909999999999995E-2</v>
      </c>
      <c r="AD265" s="46">
        <f t="shared" si="13"/>
        <v>8.4600000000000005E-3</v>
      </c>
      <c r="AE265" s="46">
        <f t="shared" si="14"/>
        <v>5.4499999999999948E-3</v>
      </c>
    </row>
    <row r="266" spans="16:31" x14ac:dyDescent="0.2">
      <c r="P266" s="23"/>
      <c r="Q266" s="37">
        <v>40018</v>
      </c>
      <c r="R266" s="27">
        <f>_xll.qlCalendarAdvance($Q$3,Q266,"3M",$R$3,TRUE)</f>
        <v>40112</v>
      </c>
      <c r="S266" s="38">
        <f>_xll.qlCalendarAdvance($Q$3,Q266,"6M",$R$3,TRUE)</f>
        <v>40203</v>
      </c>
      <c r="T266" s="23"/>
      <c r="U266" s="30">
        <f>_xll.qlDayCounterYearFraction($U$3,Q266,R266)</f>
        <v>0.26111111111111113</v>
      </c>
      <c r="V266" s="30">
        <f>_xll.qlDayCounterYearFraction($U$3,Q266,S266)</f>
        <v>0.51388888888888884</v>
      </c>
      <c r="W266" s="30">
        <f>_xll.qlDayCounterYearFraction($U$3,R266,S266)</f>
        <v>0.25277777777777777</v>
      </c>
      <c r="X266" s="23"/>
      <c r="Y266" s="30">
        <v>0.92100000000000004</v>
      </c>
      <c r="Z266" s="30">
        <v>1.17</v>
      </c>
      <c r="AA266" s="30">
        <v>0.95650000000000002</v>
      </c>
      <c r="AC266" s="46">
        <f t="shared" si="12"/>
        <v>1.427208791208791E-2</v>
      </c>
      <c r="AD266" s="46">
        <f t="shared" si="13"/>
        <v>9.5650000000000006E-3</v>
      </c>
      <c r="AE266" s="46">
        <f t="shared" si="14"/>
        <v>4.7070879120879091E-3</v>
      </c>
    </row>
    <row r="267" spans="16:31" x14ac:dyDescent="0.2">
      <c r="P267" s="23"/>
      <c r="Q267" s="37">
        <v>40011</v>
      </c>
      <c r="R267" s="27">
        <f>_xll.qlCalendarAdvance($Q$3,Q267,"3M",$R$3,TRUE)</f>
        <v>40105</v>
      </c>
      <c r="S267" s="38">
        <f>_xll.qlCalendarAdvance($Q$3,Q267,"6M",$R$3,TRUE)</f>
        <v>40196</v>
      </c>
      <c r="T267" s="23"/>
      <c r="U267" s="30">
        <f>_xll.qlDayCounterYearFraction($U$3,Q267,R267)</f>
        <v>0.26111111111111113</v>
      </c>
      <c r="V267" s="30">
        <f>_xll.qlDayCounterYearFraction($U$3,Q267,S267)</f>
        <v>0.51388888888888884</v>
      </c>
      <c r="W267" s="30">
        <f>_xll.qlDayCounterYearFraction($U$3,R267,S267)</f>
        <v>0.25277777777777777</v>
      </c>
      <c r="X267" s="23"/>
      <c r="Y267" s="30">
        <v>0.95399999999999996</v>
      </c>
      <c r="Z267" s="30">
        <v>1.202</v>
      </c>
      <c r="AA267" s="30">
        <v>0.95599999999999996</v>
      </c>
      <c r="AC267" s="46">
        <f t="shared" si="12"/>
        <v>1.4581758241758239E-2</v>
      </c>
      <c r="AD267" s="46">
        <f t="shared" si="13"/>
        <v>9.5599999999999991E-3</v>
      </c>
      <c r="AE267" s="46">
        <f t="shared" si="14"/>
        <v>5.0217582417582396E-3</v>
      </c>
    </row>
    <row r="268" spans="16:31" x14ac:dyDescent="0.2">
      <c r="P268" s="23"/>
      <c r="Q268" s="37">
        <v>40004</v>
      </c>
      <c r="R268" s="27">
        <f>_xll.qlCalendarAdvance($Q$3,Q268,"3M",$R$3,TRUE)</f>
        <v>40098</v>
      </c>
      <c r="S268" s="38">
        <f>_xll.qlCalendarAdvance($Q$3,Q268,"6M",$R$3,TRUE)</f>
        <v>40189</v>
      </c>
      <c r="T268" s="23"/>
      <c r="U268" s="30">
        <f>_xll.qlDayCounterYearFraction($U$3,Q268,R268)</f>
        <v>0.26111111111111113</v>
      </c>
      <c r="V268" s="30">
        <f>_xll.qlDayCounterYearFraction($U$3,Q268,S268)</f>
        <v>0.51388888888888884</v>
      </c>
      <c r="W268" s="30">
        <f>_xll.qlDayCounterYearFraction($U$3,R268,S268)</f>
        <v>0.25277777777777777</v>
      </c>
      <c r="X268" s="23"/>
      <c r="Y268" s="30">
        <v>1.0069999999999999</v>
      </c>
      <c r="Z268" s="30">
        <v>1.236</v>
      </c>
      <c r="AA268" s="30">
        <v>0.98950000000000005</v>
      </c>
      <c r="AC268" s="46">
        <f t="shared" si="12"/>
        <v>1.4725494505494501E-2</v>
      </c>
      <c r="AD268" s="46">
        <f t="shared" si="13"/>
        <v>9.895000000000001E-3</v>
      </c>
      <c r="AE268" s="46">
        <f t="shared" si="14"/>
        <v>4.8304945054944998E-3</v>
      </c>
    </row>
    <row r="269" spans="16:31" x14ac:dyDescent="0.2">
      <c r="P269" s="23"/>
      <c r="Q269" s="37">
        <v>39997</v>
      </c>
      <c r="R269" s="27">
        <f>_xll.qlCalendarAdvance($Q$3,Q269,"3M",$R$3,TRUE)</f>
        <v>40091</v>
      </c>
      <c r="S269" s="38">
        <f>_xll.qlCalendarAdvance($Q$3,Q269,"6M",$R$3,TRUE)</f>
        <v>40182</v>
      </c>
      <c r="T269" s="23"/>
      <c r="U269" s="30">
        <f>_xll.qlDayCounterYearFraction($U$3,Q269,R269)</f>
        <v>0.26111111111111113</v>
      </c>
      <c r="V269" s="30">
        <f>_xll.qlDayCounterYearFraction($U$3,Q269,S269)</f>
        <v>0.51388888888888884</v>
      </c>
      <c r="W269" s="30">
        <f>_xll.qlDayCounterYearFraction($U$3,R269,S269)</f>
        <v>0.25277777777777777</v>
      </c>
      <c r="X269" s="23"/>
      <c r="Y269" s="30">
        <v>1.0589999999999999</v>
      </c>
      <c r="Z269" s="30">
        <v>1.2769999999999999</v>
      </c>
      <c r="AA269" s="30">
        <v>1.032</v>
      </c>
      <c r="AC269" s="46">
        <f t="shared" si="12"/>
        <v>1.5021868131868128E-2</v>
      </c>
      <c r="AD269" s="46">
        <f t="shared" si="13"/>
        <v>1.0320000000000001E-2</v>
      </c>
      <c r="AE269" s="46">
        <f t="shared" si="14"/>
        <v>4.7018681318681272E-3</v>
      </c>
    </row>
    <row r="270" spans="16:31" x14ac:dyDescent="0.2">
      <c r="P270" s="23"/>
      <c r="Q270" s="37">
        <v>39990</v>
      </c>
      <c r="R270" s="27">
        <f>_xll.qlCalendarAdvance($Q$3,Q270,"3M",$R$3,TRUE)</f>
        <v>40084</v>
      </c>
      <c r="S270" s="38">
        <f>_xll.qlCalendarAdvance($Q$3,Q270,"6M",$R$3,TRUE)</f>
        <v>40175</v>
      </c>
      <c r="T270" s="23"/>
      <c r="U270" s="30">
        <f>_xll.qlDayCounterYearFraction($U$3,Q270,R270)</f>
        <v>0.26111111111111113</v>
      </c>
      <c r="V270" s="30">
        <f>_xll.qlDayCounterYearFraction($U$3,Q270,S270)</f>
        <v>0.51388888888888884</v>
      </c>
      <c r="W270" s="30">
        <f>_xll.qlDayCounterYearFraction($U$3,R270,S270)</f>
        <v>0.25277777777777777</v>
      </c>
      <c r="X270" s="23"/>
      <c r="Y270" s="30">
        <v>1.1200000000000001</v>
      </c>
      <c r="Z270" s="30">
        <v>1.3340000000000001</v>
      </c>
      <c r="AA270" s="30">
        <v>1.0269999999999999</v>
      </c>
      <c r="AC270" s="46">
        <f t="shared" si="12"/>
        <v>1.5550549450549447E-2</v>
      </c>
      <c r="AD270" s="46">
        <f t="shared" si="13"/>
        <v>1.027E-2</v>
      </c>
      <c r="AE270" s="46">
        <f t="shared" si="14"/>
        <v>5.2805494505494474E-3</v>
      </c>
    </row>
    <row r="271" spans="16:31" x14ac:dyDescent="0.2">
      <c r="P271" s="23"/>
      <c r="Q271" s="37">
        <v>39983</v>
      </c>
      <c r="R271" s="27">
        <f>_xll.qlCalendarAdvance($Q$3,Q271,"3M",$R$3,TRUE)</f>
        <v>40077</v>
      </c>
      <c r="S271" s="38">
        <f>_xll.qlCalendarAdvance($Q$3,Q271,"6M",$R$3,TRUE)</f>
        <v>40168</v>
      </c>
      <c r="T271" s="23"/>
      <c r="U271" s="30">
        <f>_xll.qlDayCounterYearFraction($U$3,Q271,R271)</f>
        <v>0.26111111111111113</v>
      </c>
      <c r="V271" s="30">
        <f>_xll.qlDayCounterYearFraction($U$3,Q271,S271)</f>
        <v>0.51388888888888884</v>
      </c>
      <c r="W271" s="30">
        <f>_xll.qlDayCounterYearFraction($U$3,R271,S271)</f>
        <v>0.25277777777777777</v>
      </c>
      <c r="X271" s="23"/>
      <c r="Y271" s="30">
        <v>1.224</v>
      </c>
      <c r="Z271" s="30">
        <v>1.4379999999999999</v>
      </c>
      <c r="AA271" s="30">
        <v>1.1279999999999999</v>
      </c>
      <c r="AC271" s="46">
        <f t="shared" si="12"/>
        <v>1.6590549450549448E-2</v>
      </c>
      <c r="AD271" s="46">
        <f t="shared" si="13"/>
        <v>1.1279999999999998E-2</v>
      </c>
      <c r="AE271" s="46">
        <f t="shared" si="14"/>
        <v>5.3105494505494497E-3</v>
      </c>
    </row>
    <row r="272" spans="16:31" x14ac:dyDescent="0.2">
      <c r="P272" s="23"/>
      <c r="Q272" s="37">
        <v>39976</v>
      </c>
      <c r="R272" s="27">
        <f>_xll.qlCalendarAdvance($Q$3,Q272,"3M",$R$3,TRUE)</f>
        <v>40070</v>
      </c>
      <c r="S272" s="38">
        <f>_xll.qlCalendarAdvance($Q$3,Q272,"6M",$R$3,TRUE)</f>
        <v>40161</v>
      </c>
      <c r="T272" s="23"/>
      <c r="U272" s="30">
        <f>_xll.qlDayCounterYearFraction($U$3,Q272,R272)</f>
        <v>0.26111111111111113</v>
      </c>
      <c r="V272" s="30">
        <f>_xll.qlDayCounterYearFraction($U$3,Q272,S272)</f>
        <v>0.51388888888888884</v>
      </c>
      <c r="W272" s="30">
        <f>_xll.qlDayCounterYearFraction($U$3,R272,S272)</f>
        <v>0.25277777777777777</v>
      </c>
      <c r="X272" s="23"/>
      <c r="Y272" s="30">
        <v>1.268</v>
      </c>
      <c r="Z272" s="30">
        <v>1.478</v>
      </c>
      <c r="AA272" s="30">
        <v>1.208</v>
      </c>
      <c r="AC272" s="46">
        <f t="shared" si="12"/>
        <v>1.6949230769230765E-2</v>
      </c>
      <c r="AD272" s="46">
        <f t="shared" si="13"/>
        <v>1.208E-2</v>
      </c>
      <c r="AE272" s="46">
        <f t="shared" si="14"/>
        <v>4.8692307692307646E-3</v>
      </c>
    </row>
    <row r="273" spans="16:31" x14ac:dyDescent="0.2">
      <c r="P273" s="23"/>
      <c r="Q273" s="37">
        <v>39969</v>
      </c>
      <c r="R273" s="27">
        <f>_xll.qlCalendarAdvance($Q$3,Q273,"3M",$R$3,TRUE)</f>
        <v>40063</v>
      </c>
      <c r="S273" s="38">
        <f>_xll.qlCalendarAdvance($Q$3,Q273,"6M",$R$3,TRUE)</f>
        <v>40154</v>
      </c>
      <c r="T273" s="23"/>
      <c r="U273" s="30">
        <f>_xll.qlDayCounterYearFraction($U$3,Q273,R273)</f>
        <v>0.26111111111111113</v>
      </c>
      <c r="V273" s="30">
        <f>_xll.qlDayCounterYearFraction($U$3,Q273,S273)</f>
        <v>0.51388888888888884</v>
      </c>
      <c r="W273" s="30">
        <f>_xll.qlDayCounterYearFraction($U$3,R273,S273)</f>
        <v>0.25277777777777777</v>
      </c>
      <c r="X273" s="23"/>
      <c r="Y273" s="30">
        <v>1.268</v>
      </c>
      <c r="Z273" s="30">
        <v>1.468</v>
      </c>
      <c r="AA273" s="30">
        <v>1.3109999999999999</v>
      </c>
      <c r="AC273" s="46">
        <f t="shared" si="12"/>
        <v>1.6745934065934061E-2</v>
      </c>
      <c r="AD273" s="46">
        <f t="shared" si="13"/>
        <v>1.311E-2</v>
      </c>
      <c r="AE273" s="46">
        <f t="shared" si="14"/>
        <v>3.6359340659340607E-3</v>
      </c>
    </row>
    <row r="274" spans="16:31" x14ac:dyDescent="0.2">
      <c r="P274" s="23"/>
      <c r="Q274" s="37">
        <v>39962</v>
      </c>
      <c r="R274" s="27">
        <f>_xll.qlCalendarAdvance($Q$3,Q274,"3M",$R$3,TRUE)</f>
        <v>40056</v>
      </c>
      <c r="S274" s="38">
        <f>_xll.qlCalendarAdvance($Q$3,Q274,"6M",$R$3,TRUE)</f>
        <v>40147</v>
      </c>
      <c r="T274" s="23"/>
      <c r="U274" s="30">
        <f>_xll.qlDayCounterYearFraction($U$3,Q274,R274)</f>
        <v>0.26111111111111113</v>
      </c>
      <c r="V274" s="30">
        <f>_xll.qlDayCounterYearFraction($U$3,Q274,S274)</f>
        <v>0.51388888888888884</v>
      </c>
      <c r="W274" s="30">
        <f>_xll.qlDayCounterYearFraction($U$3,R274,S274)</f>
        <v>0.25277777777777777</v>
      </c>
      <c r="X274" s="23"/>
      <c r="Y274" s="30">
        <v>1.2689999999999999</v>
      </c>
      <c r="Z274" s="30">
        <v>1.4650000000000001</v>
      </c>
      <c r="AA274" s="30">
        <v>1.1045</v>
      </c>
      <c r="AC274" s="46">
        <f t="shared" si="12"/>
        <v>1.6674615384615385E-2</v>
      </c>
      <c r="AD274" s="46">
        <f t="shared" si="13"/>
        <v>1.1045000000000001E-2</v>
      </c>
      <c r="AE274" s="46">
        <f t="shared" si="14"/>
        <v>5.629615384615384E-3</v>
      </c>
    </row>
    <row r="275" spans="16:31" x14ac:dyDescent="0.2">
      <c r="P275" s="23"/>
      <c r="Q275" s="37">
        <v>39955</v>
      </c>
      <c r="R275" s="27">
        <f>_xll.qlCalendarAdvance($Q$3,Q275,"3M",$R$3,TRUE)</f>
        <v>40049</v>
      </c>
      <c r="S275" s="38">
        <f>_xll.qlCalendarAdvance($Q$3,Q275,"6M",$R$3,TRUE)</f>
        <v>40140</v>
      </c>
      <c r="T275" s="23"/>
      <c r="U275" s="30">
        <f>_xll.qlDayCounterYearFraction($U$3,Q275,R275)</f>
        <v>0.26111111111111113</v>
      </c>
      <c r="V275" s="30">
        <f>_xll.qlDayCounterYearFraction($U$3,Q275,S275)</f>
        <v>0.51388888888888884</v>
      </c>
      <c r="W275" s="30">
        <f>_xll.qlDayCounterYearFraction($U$3,R275,S275)</f>
        <v>0.25277777777777777</v>
      </c>
      <c r="X275" s="23"/>
      <c r="Y275" s="30">
        <v>1.2589999999999999</v>
      </c>
      <c r="Z275" s="30">
        <v>1.4570000000000001</v>
      </c>
      <c r="AA275" s="30">
        <v>1.1715</v>
      </c>
      <c r="AC275" s="46">
        <f t="shared" si="12"/>
        <v>1.6615274725274725E-2</v>
      </c>
      <c r="AD275" s="46">
        <f t="shared" si="13"/>
        <v>1.1715E-2</v>
      </c>
      <c r="AE275" s="46">
        <f t="shared" si="14"/>
        <v>4.9002747252747253E-3</v>
      </c>
    </row>
    <row r="276" spans="16:31" x14ac:dyDescent="0.2">
      <c r="P276" s="23"/>
      <c r="Q276" s="37">
        <v>39948</v>
      </c>
      <c r="R276" s="27">
        <f>_xll.qlCalendarAdvance($Q$3,Q276,"3M",$R$3,TRUE)</f>
        <v>40042</v>
      </c>
      <c r="S276" s="38">
        <f>_xll.qlCalendarAdvance($Q$3,Q276,"6M",$R$3,TRUE)</f>
        <v>40133</v>
      </c>
      <c r="T276" s="23"/>
      <c r="U276" s="30">
        <f>_xll.qlDayCounterYearFraction($U$3,Q276,R276)</f>
        <v>0.26111111111111113</v>
      </c>
      <c r="V276" s="30">
        <f>_xll.qlDayCounterYearFraction($U$3,Q276,S276)</f>
        <v>0.51388888888888884</v>
      </c>
      <c r="W276" s="30">
        <f>_xll.qlDayCounterYearFraction($U$3,R276,S276)</f>
        <v>0.25277777777777777</v>
      </c>
      <c r="X276" s="23"/>
      <c r="Y276" s="30">
        <v>1.25</v>
      </c>
      <c r="Z276" s="30">
        <v>1.4530000000000001</v>
      </c>
      <c r="AA276" s="30">
        <v>1.0765</v>
      </c>
      <c r="AC276" s="46">
        <f t="shared" si="12"/>
        <v>1.6626923076923077E-2</v>
      </c>
      <c r="AD276" s="46">
        <f t="shared" si="13"/>
        <v>1.0765E-2</v>
      </c>
      <c r="AE276" s="46">
        <f t="shared" si="14"/>
        <v>5.8619230769230771E-3</v>
      </c>
    </row>
    <row r="277" spans="16:31" x14ac:dyDescent="0.2">
      <c r="P277" s="23"/>
      <c r="Q277" s="37">
        <v>39941</v>
      </c>
      <c r="R277" s="27">
        <f>_xll.qlCalendarAdvance($Q$3,Q277,"3M",$R$3,TRUE)</f>
        <v>40035</v>
      </c>
      <c r="S277" s="38">
        <f>_xll.qlCalendarAdvance($Q$3,Q277,"6M",$R$3,TRUE)</f>
        <v>40126</v>
      </c>
      <c r="T277" s="23"/>
      <c r="U277" s="30">
        <f>_xll.qlDayCounterYearFraction($U$3,Q277,R277)</f>
        <v>0.26111111111111113</v>
      </c>
      <c r="V277" s="30">
        <f>_xll.qlDayCounterYearFraction($U$3,Q277,S277)</f>
        <v>0.51388888888888884</v>
      </c>
      <c r="W277" s="30">
        <f>_xll.qlDayCounterYearFraction($U$3,R277,S277)</f>
        <v>0.25277777777777777</v>
      </c>
      <c r="X277" s="23"/>
      <c r="Y277" s="30">
        <v>1.3129999999999999</v>
      </c>
      <c r="Z277" s="30">
        <v>1.5069999999999999</v>
      </c>
      <c r="AA277" s="30">
        <v>1.0914999999999999</v>
      </c>
      <c r="AC277" s="46">
        <f t="shared" si="12"/>
        <v>1.7073956043956038E-2</v>
      </c>
      <c r="AD277" s="46">
        <f t="shared" si="13"/>
        <v>1.0914999999999999E-2</v>
      </c>
      <c r="AE277" s="46">
        <f t="shared" si="14"/>
        <v>6.1589560439560386E-3</v>
      </c>
    </row>
    <row r="278" spans="16:31" x14ac:dyDescent="0.2">
      <c r="P278" s="23"/>
      <c r="Q278" s="37">
        <v>39934</v>
      </c>
      <c r="R278" s="27">
        <f>_xll.qlCalendarAdvance($Q$3,Q278,"3M",$R$3,TRUE)</f>
        <v>40028</v>
      </c>
      <c r="S278" s="38">
        <f>_xll.qlCalendarAdvance($Q$3,Q278,"6M",$R$3,TRUE)</f>
        <v>40119</v>
      </c>
      <c r="T278" s="23"/>
      <c r="U278" s="30">
        <f>_xll.qlDayCounterYearFraction($U$3,Q278,R278)</f>
        <v>0.26111111111111113</v>
      </c>
      <c r="V278" s="30">
        <f>_xll.qlDayCounterYearFraction($U$3,Q278,S278)</f>
        <v>0.51388888888888884</v>
      </c>
      <c r="W278" s="30">
        <f>_xll.qlDayCounterYearFraction($U$3,R278,S278)</f>
        <v>0.25277777777777777</v>
      </c>
      <c r="X278" s="23"/>
      <c r="Y278" s="30">
        <v>1.365</v>
      </c>
      <c r="Z278" s="30">
        <v>1.5620000000000001</v>
      </c>
      <c r="AA278" s="30">
        <v>1.2529999999999999</v>
      </c>
      <c r="AC278" s="46">
        <f t="shared" si="12"/>
        <v>1.7654945054945054E-2</v>
      </c>
      <c r="AD278" s="46">
        <f t="shared" si="13"/>
        <v>1.2529999999999999E-2</v>
      </c>
      <c r="AE278" s="46">
        <f t="shared" si="14"/>
        <v>5.1249450549450543E-3</v>
      </c>
    </row>
    <row r="279" spans="16:31" x14ac:dyDescent="0.2">
      <c r="P279" s="23"/>
      <c r="Q279" s="37">
        <v>39927</v>
      </c>
      <c r="R279" s="27">
        <f>_xll.qlCalendarAdvance($Q$3,Q279,"3M",$R$3,TRUE)</f>
        <v>40018</v>
      </c>
      <c r="S279" s="38">
        <f>_xll.qlCalendarAdvance($Q$3,Q279,"6M",$R$3,TRUE)</f>
        <v>40112</v>
      </c>
      <c r="T279" s="23"/>
      <c r="U279" s="30">
        <f>_xll.qlDayCounterYearFraction($U$3,Q279,R279)</f>
        <v>0.25277777777777777</v>
      </c>
      <c r="V279" s="30">
        <f>_xll.qlDayCounterYearFraction($U$3,Q279,S279)</f>
        <v>0.51388888888888884</v>
      </c>
      <c r="W279" s="30">
        <f>_xll.qlDayCounterYearFraction($U$3,R279,S279)</f>
        <v>0.26111111111111113</v>
      </c>
      <c r="X279" s="23"/>
      <c r="Y279" s="30">
        <v>1.4</v>
      </c>
      <c r="Z279" s="30">
        <v>1.593</v>
      </c>
      <c r="AA279" s="30">
        <v>1.3</v>
      </c>
      <c r="AC279" s="46">
        <f t="shared" si="12"/>
        <v>1.7798404255319148E-2</v>
      </c>
      <c r="AD279" s="46">
        <f t="shared" si="13"/>
        <v>1.3000000000000001E-2</v>
      </c>
      <c r="AE279" s="46">
        <f t="shared" si="14"/>
        <v>4.7984042553191469E-3</v>
      </c>
    </row>
    <row r="280" spans="16:31" x14ac:dyDescent="0.2">
      <c r="P280" s="23"/>
      <c r="Q280" s="37">
        <v>39920</v>
      </c>
      <c r="R280" s="27">
        <f>_xll.qlCalendarAdvance($Q$3,Q280,"3M",$R$3,TRUE)</f>
        <v>40011</v>
      </c>
      <c r="S280" s="38">
        <f>_xll.qlCalendarAdvance($Q$3,Q280,"6M",$R$3,TRUE)</f>
        <v>40105</v>
      </c>
      <c r="T280" s="23"/>
      <c r="U280" s="30">
        <f>_xll.qlDayCounterYearFraction($U$3,Q280,R280)</f>
        <v>0.25277777777777777</v>
      </c>
      <c r="V280" s="30">
        <f>_xll.qlDayCounterYearFraction($U$3,Q280,S280)</f>
        <v>0.51388888888888884</v>
      </c>
      <c r="W280" s="30">
        <f>_xll.qlDayCounterYearFraction($U$3,R280,S280)</f>
        <v>0.26111111111111113</v>
      </c>
      <c r="X280" s="23"/>
      <c r="Y280" s="30">
        <v>1.405</v>
      </c>
      <c r="Z280" s="30">
        <v>1.595</v>
      </c>
      <c r="AA280" s="30">
        <v>1.3280000000000001</v>
      </c>
      <c r="AC280" s="46">
        <f t="shared" si="12"/>
        <v>1.7789361702127655E-2</v>
      </c>
      <c r="AD280" s="46">
        <f t="shared" si="13"/>
        <v>1.328E-2</v>
      </c>
      <c r="AE280" s="46">
        <f t="shared" si="14"/>
        <v>4.5093617021276546E-3</v>
      </c>
    </row>
    <row r="281" spans="16:31" x14ac:dyDescent="0.2">
      <c r="P281" s="23"/>
      <c r="Q281" s="37">
        <v>39913</v>
      </c>
      <c r="R281" s="27">
        <f>_xll.qlCalendarAdvance($Q$3,Q281,"3M",$R$3,TRUE)</f>
        <v>40004</v>
      </c>
      <c r="S281" s="38">
        <f>_xll.qlCalendarAdvance($Q$3,Q281,"6M",$R$3,TRUE)</f>
        <v>40098</v>
      </c>
      <c r="T281" s="23"/>
      <c r="U281" s="30">
        <f>_xll.qlDayCounterYearFraction($U$3,Q281,R281)</f>
        <v>0.25277777777777777</v>
      </c>
      <c r="V281" s="30">
        <f>_xll.qlDayCounterYearFraction($U$3,Q281,S281)</f>
        <v>0.51388888888888884</v>
      </c>
      <c r="W281" s="30">
        <f>_xll.qlDayCounterYearFraction($U$3,R281,S281)</f>
        <v>0.26111111111111113</v>
      </c>
      <c r="X281" s="23"/>
      <c r="Y281" s="30">
        <v>1.4350000000000001</v>
      </c>
      <c r="Z281" s="30">
        <v>1.6180000000000001</v>
      </c>
      <c r="AA281" s="30">
        <v>1.282</v>
      </c>
      <c r="AC281" s="46">
        <f t="shared" si="12"/>
        <v>1.7951595744680849E-2</v>
      </c>
      <c r="AD281" s="46">
        <f t="shared" si="13"/>
        <v>1.282E-2</v>
      </c>
      <c r="AE281" s="46">
        <f t="shared" si="14"/>
        <v>5.1315957446808492E-3</v>
      </c>
    </row>
    <row r="282" spans="16:31" x14ac:dyDescent="0.2">
      <c r="P282" s="23"/>
      <c r="Q282" s="37">
        <v>39906</v>
      </c>
      <c r="R282" s="27">
        <f>_xll.qlCalendarAdvance($Q$3,Q282,"3M",$R$3,TRUE)</f>
        <v>39997</v>
      </c>
      <c r="S282" s="38">
        <f>_xll.qlCalendarAdvance($Q$3,Q282,"6M",$R$3,TRUE)</f>
        <v>40091</v>
      </c>
      <c r="T282" s="23"/>
      <c r="U282" s="30">
        <f>_xll.qlDayCounterYearFraction($U$3,Q282,R282)</f>
        <v>0.25277777777777777</v>
      </c>
      <c r="V282" s="30">
        <f>_xll.qlDayCounterYearFraction($U$3,Q282,S282)</f>
        <v>0.51388888888888884</v>
      </c>
      <c r="W282" s="30">
        <f>_xll.qlDayCounterYearFraction($U$3,R282,S282)</f>
        <v>0.26111111111111113</v>
      </c>
      <c r="X282" s="23"/>
      <c r="Y282" s="30">
        <v>1.4790000000000001</v>
      </c>
      <c r="Z282" s="30">
        <v>1.653</v>
      </c>
      <c r="AA282" s="30">
        <v>1.38</v>
      </c>
      <c r="AC282" s="46">
        <f t="shared" si="12"/>
        <v>1.8214468085106381E-2</v>
      </c>
      <c r="AD282" s="46">
        <f t="shared" si="13"/>
        <v>1.38E-2</v>
      </c>
      <c r="AE282" s="46">
        <f t="shared" si="14"/>
        <v>4.4144680851063815E-3</v>
      </c>
    </row>
    <row r="283" spans="16:31" x14ac:dyDescent="0.2">
      <c r="P283" s="23"/>
      <c r="Q283" s="37">
        <v>39899</v>
      </c>
      <c r="R283" s="27">
        <f>_xll.qlCalendarAdvance($Q$3,Q283,"3M",$R$3,TRUE)</f>
        <v>39993</v>
      </c>
      <c r="S283" s="38">
        <f>_xll.qlCalendarAdvance($Q$3,Q283,"6M",$R$3,TRUE)</f>
        <v>40084</v>
      </c>
      <c r="T283" s="23"/>
      <c r="U283" s="30">
        <f>_xll.qlDayCounterYearFraction($U$3,Q283,R283)</f>
        <v>0.26111111111111113</v>
      </c>
      <c r="V283" s="30">
        <f>_xll.qlDayCounterYearFraction($U$3,Q283,S283)</f>
        <v>0.51388888888888884</v>
      </c>
      <c r="W283" s="30">
        <f>_xll.qlDayCounterYearFraction($U$3,R283,S283)</f>
        <v>0.25277777777777777</v>
      </c>
      <c r="X283" s="23"/>
      <c r="Y283" s="30">
        <v>1.5309999999999999</v>
      </c>
      <c r="Z283" s="30">
        <v>1.6930000000000001</v>
      </c>
      <c r="AA283" s="30">
        <v>1.29</v>
      </c>
      <c r="AC283" s="46">
        <f t="shared" si="12"/>
        <v>1.8603406593406594E-2</v>
      </c>
      <c r="AD283" s="46">
        <f t="shared" si="13"/>
        <v>1.29E-2</v>
      </c>
      <c r="AE283" s="46">
        <f t="shared" si="14"/>
        <v>5.7034065934065941E-3</v>
      </c>
    </row>
    <row r="284" spans="16:31" x14ac:dyDescent="0.2">
      <c r="P284" s="23"/>
      <c r="Q284" s="37">
        <v>39892</v>
      </c>
      <c r="R284" s="27">
        <f>_xll.qlCalendarAdvance($Q$3,Q284,"3M",$R$3,TRUE)</f>
        <v>39986</v>
      </c>
      <c r="S284" s="38">
        <f>_xll.qlCalendarAdvance($Q$3,Q284,"6M",$R$3,TRUE)</f>
        <v>40077</v>
      </c>
      <c r="T284" s="23"/>
      <c r="U284" s="30">
        <f>_xll.qlDayCounterYearFraction($U$3,Q284,R284)</f>
        <v>0.26111111111111113</v>
      </c>
      <c r="V284" s="30">
        <f>_xll.qlDayCounterYearFraction($U$3,Q284,S284)</f>
        <v>0.51388888888888884</v>
      </c>
      <c r="W284" s="30">
        <f>_xll.qlDayCounterYearFraction($U$3,R284,S284)</f>
        <v>0.25277777777777777</v>
      </c>
      <c r="X284" s="23"/>
      <c r="Y284" s="30">
        <v>1.5740000000000001</v>
      </c>
      <c r="Z284" s="30">
        <v>1.7230000000000001</v>
      </c>
      <c r="AA284" s="30">
        <v>1.3260000000000001</v>
      </c>
      <c r="AC284" s="46">
        <f t="shared" si="12"/>
        <v>1.8769120879120877E-2</v>
      </c>
      <c r="AD284" s="46">
        <f t="shared" si="13"/>
        <v>1.3260000000000001E-2</v>
      </c>
      <c r="AE284" s="46">
        <f t="shared" si="14"/>
        <v>5.5091208791208761E-3</v>
      </c>
    </row>
    <row r="285" spans="16:31" x14ac:dyDescent="0.2">
      <c r="P285" s="23"/>
      <c r="Q285" s="37">
        <v>39885</v>
      </c>
      <c r="R285" s="27">
        <f>_xll.qlCalendarAdvance($Q$3,Q285,"3M",$R$3,TRUE)</f>
        <v>39979</v>
      </c>
      <c r="S285" s="38">
        <f>_xll.qlCalendarAdvance($Q$3,Q285,"6M",$R$3,TRUE)</f>
        <v>40070</v>
      </c>
      <c r="T285" s="23"/>
      <c r="U285" s="30">
        <f>_xll.qlDayCounterYearFraction($U$3,Q285,R285)</f>
        <v>0.26111111111111113</v>
      </c>
      <c r="V285" s="30">
        <f>_xll.qlDayCounterYearFraction($U$3,Q285,S285)</f>
        <v>0.51388888888888884</v>
      </c>
      <c r="W285" s="30">
        <f>_xll.qlDayCounterYearFraction($U$3,R285,S285)</f>
        <v>0.25277777777777777</v>
      </c>
      <c r="X285" s="23"/>
      <c r="Y285" s="30">
        <v>1.64</v>
      </c>
      <c r="Z285" s="30">
        <v>1.78</v>
      </c>
      <c r="AA285" s="30">
        <v>1.4790000000000001</v>
      </c>
      <c r="AC285" s="46">
        <f t="shared" si="12"/>
        <v>1.9246153846153843E-2</v>
      </c>
      <c r="AD285" s="46">
        <f t="shared" si="13"/>
        <v>1.4790000000000001E-2</v>
      </c>
      <c r="AE285" s="46">
        <f t="shared" si="14"/>
        <v>4.4561538461538423E-3</v>
      </c>
    </row>
    <row r="286" spans="16:31" x14ac:dyDescent="0.2">
      <c r="P286" s="23"/>
      <c r="Q286" s="37">
        <v>39878</v>
      </c>
      <c r="R286" s="27">
        <f>_xll.qlCalendarAdvance($Q$3,Q286,"3M",$R$3,TRUE)</f>
        <v>39972</v>
      </c>
      <c r="S286" s="38">
        <f>_xll.qlCalendarAdvance($Q$3,Q286,"6M",$R$3,TRUE)</f>
        <v>40063</v>
      </c>
      <c r="T286" s="23"/>
      <c r="U286" s="30">
        <f>_xll.qlDayCounterYearFraction($U$3,Q286,R286)</f>
        <v>0.26111111111111113</v>
      </c>
      <c r="V286" s="30">
        <f>_xll.qlDayCounterYearFraction($U$3,Q286,S286)</f>
        <v>0.51388888888888884</v>
      </c>
      <c r="W286" s="30">
        <f>_xll.qlDayCounterYearFraction($U$3,R286,S286)</f>
        <v>0.25277777777777777</v>
      </c>
      <c r="X286" s="23"/>
      <c r="Y286" s="30">
        <v>1.726</v>
      </c>
      <c r="Z286" s="30">
        <v>1.8420000000000001</v>
      </c>
      <c r="AA286" s="30">
        <v>1.5129999999999999</v>
      </c>
      <c r="AC286" s="46">
        <f t="shared" si="12"/>
        <v>1.9618241758241759E-2</v>
      </c>
      <c r="AD286" s="46">
        <f t="shared" si="13"/>
        <v>1.5129999999999999E-2</v>
      </c>
      <c r="AE286" s="46">
        <f t="shared" si="14"/>
        <v>4.4882417582417598E-3</v>
      </c>
    </row>
    <row r="287" spans="16:31" x14ac:dyDescent="0.2">
      <c r="P287" s="23"/>
      <c r="Q287" s="37">
        <v>39871</v>
      </c>
      <c r="R287" s="27">
        <f>_xll.qlCalendarAdvance($Q$3,Q287,"3M",$R$3,TRUE)</f>
        <v>39962</v>
      </c>
      <c r="S287" s="38">
        <f>_xll.qlCalendarAdvance($Q$3,Q287,"6M",$R$3,TRUE)</f>
        <v>40056</v>
      </c>
      <c r="T287" s="23"/>
      <c r="U287" s="30">
        <f>_xll.qlDayCounterYearFraction($U$3,Q287,R287)</f>
        <v>0.25277777777777777</v>
      </c>
      <c r="V287" s="30">
        <f>_xll.qlDayCounterYearFraction($U$3,Q287,S287)</f>
        <v>0.51388888888888884</v>
      </c>
      <c r="W287" s="30">
        <f>_xll.qlDayCounterYearFraction($U$3,R287,S287)</f>
        <v>0.26111111111111113</v>
      </c>
      <c r="X287" s="23"/>
      <c r="Y287" s="30">
        <v>1.825</v>
      </c>
      <c r="Z287" s="30">
        <v>1.9330000000000001</v>
      </c>
      <c r="AA287" s="30">
        <v>1.5505</v>
      </c>
      <c r="AC287" s="46">
        <f t="shared" si="12"/>
        <v>2.0375531914893618E-2</v>
      </c>
      <c r="AD287" s="46">
        <f t="shared" si="13"/>
        <v>1.5505E-2</v>
      </c>
      <c r="AE287" s="46">
        <f t="shared" si="14"/>
        <v>4.8705319148936183E-3</v>
      </c>
    </row>
    <row r="288" spans="16:31" x14ac:dyDescent="0.2">
      <c r="P288" s="23"/>
      <c r="Q288" s="37">
        <v>39864</v>
      </c>
      <c r="R288" s="27">
        <f>_xll.qlCalendarAdvance($Q$3,Q288,"3M",$R$3,TRUE)</f>
        <v>39953</v>
      </c>
      <c r="S288" s="38">
        <f>_xll.qlCalendarAdvance($Q$3,Q288,"6M",$R$3,TRUE)</f>
        <v>40045</v>
      </c>
      <c r="T288" s="23"/>
      <c r="U288" s="30">
        <f>_xll.qlDayCounterYearFraction($U$3,Q288,R288)</f>
        <v>0.24722222222222223</v>
      </c>
      <c r="V288" s="30">
        <f>_xll.qlDayCounterYearFraction($U$3,Q288,S288)</f>
        <v>0.50277777777777777</v>
      </c>
      <c r="W288" s="30">
        <f>_xll.qlDayCounterYearFraction($U$3,R288,S288)</f>
        <v>0.25555555555555554</v>
      </c>
      <c r="X288" s="23"/>
      <c r="Y288" s="30">
        <v>1.875</v>
      </c>
      <c r="Z288" s="30">
        <v>1.976</v>
      </c>
      <c r="AA288" s="30">
        <v>1.619</v>
      </c>
      <c r="AC288" s="46">
        <f t="shared" si="12"/>
        <v>2.0737065217391302E-2</v>
      </c>
      <c r="AD288" s="46">
        <f t="shared" si="13"/>
        <v>1.619E-2</v>
      </c>
      <c r="AE288" s="46">
        <f t="shared" si="14"/>
        <v>4.5470652173913023E-3</v>
      </c>
    </row>
    <row r="289" spans="16:31" x14ac:dyDescent="0.2">
      <c r="P289" s="23"/>
      <c r="Q289" s="37">
        <v>39857</v>
      </c>
      <c r="R289" s="27">
        <f>_xll.qlCalendarAdvance($Q$3,Q289,"3M",$R$3,TRUE)</f>
        <v>39946</v>
      </c>
      <c r="S289" s="38">
        <f>_xll.qlCalendarAdvance($Q$3,Q289,"6M",$R$3,TRUE)</f>
        <v>40038</v>
      </c>
      <c r="T289" s="23"/>
      <c r="U289" s="30">
        <f>_xll.qlDayCounterYearFraction($U$3,Q289,R289)</f>
        <v>0.24722222222222223</v>
      </c>
      <c r="V289" s="30">
        <f>_xll.qlDayCounterYearFraction($U$3,Q289,S289)</f>
        <v>0.50277777777777777</v>
      </c>
      <c r="W289" s="30">
        <f>_xll.qlDayCounterYearFraction($U$3,R289,S289)</f>
        <v>0.25555555555555554</v>
      </c>
      <c r="X289" s="23"/>
      <c r="Y289" s="30">
        <v>1.9430000000000001</v>
      </c>
      <c r="Z289" s="30">
        <v>2.0249999999999999</v>
      </c>
      <c r="AA289" s="30">
        <v>1.6359999999999999</v>
      </c>
      <c r="AC289" s="46">
        <f t="shared" si="12"/>
        <v>2.1043260869565216E-2</v>
      </c>
      <c r="AD289" s="46">
        <f t="shared" si="13"/>
        <v>1.636E-2</v>
      </c>
      <c r="AE289" s="46">
        <f t="shared" si="14"/>
        <v>4.6832608695652166E-3</v>
      </c>
    </row>
    <row r="290" spans="16:31" x14ac:dyDescent="0.2">
      <c r="P290" s="23"/>
      <c r="Q290" s="37">
        <v>39850</v>
      </c>
      <c r="R290" s="27">
        <f>_xll.qlCalendarAdvance($Q$3,Q290,"3M",$R$3,TRUE)</f>
        <v>39939</v>
      </c>
      <c r="S290" s="38">
        <f>_xll.qlCalendarAdvance($Q$3,Q290,"6M",$R$3,TRUE)</f>
        <v>40031</v>
      </c>
      <c r="T290" s="23"/>
      <c r="U290" s="30">
        <f>_xll.qlDayCounterYearFraction($U$3,Q290,R290)</f>
        <v>0.24722222222222223</v>
      </c>
      <c r="V290" s="30">
        <f>_xll.qlDayCounterYearFraction($U$3,Q290,S290)</f>
        <v>0.50277777777777777</v>
      </c>
      <c r="W290" s="30">
        <f>_xll.qlDayCounterYearFraction($U$3,R290,S290)</f>
        <v>0.25555555555555554</v>
      </c>
      <c r="X290" s="23"/>
      <c r="Y290" s="30">
        <v>2.0219999999999998</v>
      </c>
      <c r="Z290" s="30">
        <v>2.1080000000000001</v>
      </c>
      <c r="AA290" s="30">
        <v>1.5649999999999999</v>
      </c>
      <c r="AC290" s="46">
        <f t="shared" si="12"/>
        <v>2.1911956521739134E-2</v>
      </c>
      <c r="AD290" s="46">
        <f t="shared" si="13"/>
        <v>1.5650000000000001E-2</v>
      </c>
      <c r="AE290" s="46">
        <f t="shared" si="14"/>
        <v>6.2619565217391336E-3</v>
      </c>
    </row>
    <row r="291" spans="16:31" x14ac:dyDescent="0.2">
      <c r="P291" s="23"/>
      <c r="Q291" s="37">
        <v>39843</v>
      </c>
      <c r="R291" s="27">
        <f>_xll.qlCalendarAdvance($Q$3,Q291,"3M",$R$3,TRUE)</f>
        <v>39933</v>
      </c>
      <c r="S291" s="38">
        <f>_xll.qlCalendarAdvance($Q$3,Q291,"6M",$R$3,TRUE)</f>
        <v>40025</v>
      </c>
      <c r="T291" s="23"/>
      <c r="U291" s="30">
        <f>_xll.qlDayCounterYearFraction($U$3,Q291,R291)</f>
        <v>0.25</v>
      </c>
      <c r="V291" s="30">
        <f>_xll.qlDayCounterYearFraction($U$3,Q291,S291)</f>
        <v>0.50555555555555554</v>
      </c>
      <c r="W291" s="30">
        <f>_xll.qlDayCounterYearFraction($U$3,R291,S291)</f>
        <v>0.25555555555555554</v>
      </c>
      <c r="X291" s="23"/>
      <c r="Y291" s="30">
        <v>2.0859999999999999</v>
      </c>
      <c r="Z291" s="30">
        <v>2.1760000000000002</v>
      </c>
      <c r="AA291" s="30">
        <v>1.7989999999999999</v>
      </c>
      <c r="AC291" s="46">
        <f t="shared" si="12"/>
        <v>2.2640434782608701E-2</v>
      </c>
      <c r="AD291" s="46">
        <f t="shared" si="13"/>
        <v>1.7989999999999999E-2</v>
      </c>
      <c r="AE291" s="46">
        <f t="shared" si="14"/>
        <v>4.650434782608702E-3</v>
      </c>
    </row>
    <row r="292" spans="16:31" x14ac:dyDescent="0.2">
      <c r="P292" s="23"/>
      <c r="Q292" s="37">
        <v>39836</v>
      </c>
      <c r="R292" s="27">
        <f>_xll.qlCalendarAdvance($Q$3,Q292,"3M",$R$3,TRUE)</f>
        <v>39926</v>
      </c>
      <c r="S292" s="38">
        <f>_xll.qlCalendarAdvance($Q$3,Q292,"6M",$R$3,TRUE)</f>
        <v>40017</v>
      </c>
      <c r="T292" s="23"/>
      <c r="U292" s="30">
        <f>_xll.qlDayCounterYearFraction($U$3,Q292,R292)</f>
        <v>0.25</v>
      </c>
      <c r="V292" s="30">
        <f>_xll.qlDayCounterYearFraction($U$3,Q292,S292)</f>
        <v>0.50277777777777777</v>
      </c>
      <c r="W292" s="30">
        <f>_xll.qlDayCounterYearFraction($U$3,R292,S292)</f>
        <v>0.25277777777777777</v>
      </c>
      <c r="X292" s="23"/>
      <c r="Y292" s="30">
        <v>2.1989999999999998</v>
      </c>
      <c r="Z292" s="30">
        <v>2.294</v>
      </c>
      <c r="AA292" s="30">
        <v>1.7509999999999999</v>
      </c>
      <c r="AC292" s="46">
        <f t="shared" si="12"/>
        <v>2.3879560439560441E-2</v>
      </c>
      <c r="AD292" s="46">
        <f t="shared" si="13"/>
        <v>1.7509999999999998E-2</v>
      </c>
      <c r="AE292" s="46">
        <f t="shared" si="14"/>
        <v>6.3695604395604434E-3</v>
      </c>
    </row>
    <row r="293" spans="16:31" x14ac:dyDescent="0.2">
      <c r="P293" s="23"/>
      <c r="Q293" s="37">
        <v>39829</v>
      </c>
      <c r="R293" s="27">
        <f>_xll.qlCalendarAdvance($Q$3,Q293,"3M",$R$3,TRUE)</f>
        <v>39919</v>
      </c>
      <c r="S293" s="38">
        <f>_xll.qlCalendarAdvance($Q$3,Q293,"6M",$R$3,TRUE)</f>
        <v>40010</v>
      </c>
      <c r="T293" s="23"/>
      <c r="U293" s="30">
        <f>_xll.qlDayCounterYearFraction($U$3,Q293,R293)</f>
        <v>0.25</v>
      </c>
      <c r="V293" s="30">
        <f>_xll.qlDayCounterYearFraction($U$3,Q293,S293)</f>
        <v>0.50277777777777777</v>
      </c>
      <c r="W293" s="30">
        <f>_xll.qlDayCounterYearFraction($U$3,R293,S293)</f>
        <v>0.25277777777777777</v>
      </c>
      <c r="X293" s="23"/>
      <c r="Y293" s="30">
        <v>2.4529999999999998</v>
      </c>
      <c r="Z293" s="30">
        <v>2.5310000000000001</v>
      </c>
      <c r="AA293" s="30">
        <v>1.895</v>
      </c>
      <c r="AC293" s="46">
        <f t="shared" si="12"/>
        <v>2.6081428571428571E-2</v>
      </c>
      <c r="AD293" s="46">
        <f t="shared" si="13"/>
        <v>1.8950000000000002E-2</v>
      </c>
      <c r="AE293" s="46">
        <f t="shared" si="14"/>
        <v>7.1314285714285698E-3</v>
      </c>
    </row>
    <row r="294" spans="16:31" x14ac:dyDescent="0.2">
      <c r="P294" s="23"/>
      <c r="Q294" s="37">
        <v>39822</v>
      </c>
      <c r="R294" s="27">
        <f>_xll.qlCalendarAdvance($Q$3,Q294,"3M",$R$3,TRUE)</f>
        <v>39912</v>
      </c>
      <c r="S294" s="38">
        <f>_xll.qlCalendarAdvance($Q$3,Q294,"6M",$R$3,TRUE)</f>
        <v>40003</v>
      </c>
      <c r="T294" s="23"/>
      <c r="U294" s="30">
        <f>_xll.qlDayCounterYearFraction($U$3,Q294,R294)</f>
        <v>0.25</v>
      </c>
      <c r="V294" s="30">
        <f>_xll.qlDayCounterYearFraction($U$3,Q294,S294)</f>
        <v>0.50277777777777777</v>
      </c>
      <c r="W294" s="30">
        <f>_xll.qlDayCounterYearFraction($U$3,R294,S294)</f>
        <v>0.25277777777777777</v>
      </c>
      <c r="X294" s="23"/>
      <c r="Y294" s="30">
        <v>2.6920000000000002</v>
      </c>
      <c r="Z294" s="30">
        <v>2.7650000000000001</v>
      </c>
      <c r="AA294" s="30">
        <v>1.877</v>
      </c>
      <c r="AC294" s="46">
        <f t="shared" si="12"/>
        <v>2.8371978021978023E-2</v>
      </c>
      <c r="AD294" s="46">
        <f t="shared" si="13"/>
        <v>1.8769999999999998E-2</v>
      </c>
      <c r="AE294" s="46">
        <f t="shared" si="14"/>
        <v>9.6019780219780242E-3</v>
      </c>
    </row>
    <row r="295" spans="16:31" x14ac:dyDescent="0.2">
      <c r="P295" s="23"/>
      <c r="Q295" s="37">
        <v>39815</v>
      </c>
      <c r="R295" s="27">
        <f>_xll.qlCalendarAdvance($Q$3,Q295,"3M",$R$3,TRUE)</f>
        <v>39905</v>
      </c>
      <c r="S295" s="38">
        <f>_xll.qlCalendarAdvance($Q$3,Q295,"6M",$R$3,TRUE)</f>
        <v>39996</v>
      </c>
      <c r="T295" s="23"/>
      <c r="U295" s="30">
        <f>_xll.qlDayCounterYearFraction($U$3,Q295,R295)</f>
        <v>0.25</v>
      </c>
      <c r="V295" s="30">
        <f>_xll.qlDayCounterYearFraction($U$3,Q295,S295)</f>
        <v>0.50277777777777777</v>
      </c>
      <c r="W295" s="30">
        <f>_xll.qlDayCounterYearFraction($U$3,R295,S295)</f>
        <v>0.25277777777777777</v>
      </c>
      <c r="X295" s="23"/>
      <c r="Y295" s="30">
        <v>2.859</v>
      </c>
      <c r="Z295" s="30">
        <v>2.9449999999999998</v>
      </c>
      <c r="AA295" s="30">
        <v>2.153</v>
      </c>
      <c r="AC295" s="46">
        <f t="shared" si="12"/>
        <v>3.0300549450549451E-2</v>
      </c>
      <c r="AD295" s="46">
        <f t="shared" si="13"/>
        <v>2.1530000000000001E-2</v>
      </c>
      <c r="AE295" s="46">
        <f t="shared" si="14"/>
        <v>8.7705494505494509E-3</v>
      </c>
    </row>
    <row r="296" spans="16:31" x14ac:dyDescent="0.2">
      <c r="P296" s="23"/>
      <c r="Q296" s="37">
        <v>39808</v>
      </c>
      <c r="R296" s="27">
        <f>_xll.qlCalendarAdvance($Q$3,Q296,"3M",$R$3,TRUE)</f>
        <v>39898</v>
      </c>
      <c r="S296" s="38">
        <f>_xll.qlCalendarAdvance($Q$3,Q296,"6M",$R$3,TRUE)</f>
        <v>39990</v>
      </c>
      <c r="T296" s="23"/>
      <c r="U296" s="30">
        <f>_xll.qlDayCounterYearFraction($U$3,Q296,R296)</f>
        <v>0.25</v>
      </c>
      <c r="V296" s="30">
        <f>_xll.qlDayCounterYearFraction($U$3,Q296,S296)</f>
        <v>0.50555555555555554</v>
      </c>
      <c r="W296" s="30">
        <f>_xll.qlDayCounterYearFraction($U$3,R296,S296)</f>
        <v>0.25555555555555554</v>
      </c>
      <c r="X296" s="23"/>
      <c r="Y296" s="30">
        <v>2.9910000000000001</v>
      </c>
      <c r="Z296" s="30">
        <v>3.0609999999999999</v>
      </c>
      <c r="AA296" s="30">
        <v>2.2149999999999999</v>
      </c>
      <c r="AC296" s="46">
        <f t="shared" si="12"/>
        <v>3.129478260869565E-2</v>
      </c>
      <c r="AD296" s="46">
        <f t="shared" si="13"/>
        <v>2.215E-2</v>
      </c>
      <c r="AE296" s="46">
        <f t="shared" si="14"/>
        <v>9.14478260869565E-3</v>
      </c>
    </row>
    <row r="297" spans="16:31" x14ac:dyDescent="0.2">
      <c r="P297" s="23"/>
      <c r="Q297" s="37">
        <v>39801</v>
      </c>
      <c r="R297" s="27">
        <f>_xll.qlCalendarAdvance($Q$3,Q297,"3M",$R$3,TRUE)</f>
        <v>39891</v>
      </c>
      <c r="S297" s="38">
        <f>_xll.qlCalendarAdvance($Q$3,Q297,"6M",$R$3,TRUE)</f>
        <v>39983</v>
      </c>
      <c r="T297" s="23"/>
      <c r="U297" s="30">
        <f>_xll.qlDayCounterYearFraction($U$3,Q297,R297)</f>
        <v>0.25</v>
      </c>
      <c r="V297" s="30">
        <f>_xll.qlDayCounterYearFraction($U$3,Q297,S297)</f>
        <v>0.50555555555555554</v>
      </c>
      <c r="W297" s="30">
        <f>_xll.qlDayCounterYearFraction($U$3,R297,S297)</f>
        <v>0.25555555555555554</v>
      </c>
      <c r="X297" s="23"/>
      <c r="Y297" s="30">
        <v>3.0819999999999999</v>
      </c>
      <c r="Z297" s="30">
        <v>3.165</v>
      </c>
      <c r="AA297" s="30">
        <v>2.3940000000000001</v>
      </c>
      <c r="AC297" s="46">
        <f t="shared" si="12"/>
        <v>3.2461956521739131E-2</v>
      </c>
      <c r="AD297" s="46">
        <f t="shared" si="13"/>
        <v>2.3940000000000003E-2</v>
      </c>
      <c r="AE297" s="46">
        <f t="shared" si="14"/>
        <v>8.5219565217391283E-3</v>
      </c>
    </row>
    <row r="298" spans="16:31" x14ac:dyDescent="0.2">
      <c r="P298" s="23"/>
      <c r="Q298" s="37">
        <v>39794</v>
      </c>
      <c r="R298" s="27">
        <f>_xll.qlCalendarAdvance($Q$3,Q298,"3M",$R$3,TRUE)</f>
        <v>39884</v>
      </c>
      <c r="S298" s="38">
        <f>_xll.qlCalendarAdvance($Q$3,Q298,"6M",$R$3,TRUE)</f>
        <v>39976</v>
      </c>
      <c r="T298" s="23"/>
      <c r="U298" s="30">
        <f>_xll.qlDayCounterYearFraction($U$3,Q298,R298)</f>
        <v>0.25</v>
      </c>
      <c r="V298" s="30">
        <f>_xll.qlDayCounterYearFraction($U$3,Q298,S298)</f>
        <v>0.50555555555555554</v>
      </c>
      <c r="W298" s="30">
        <f>_xll.qlDayCounterYearFraction($U$3,R298,S298)</f>
        <v>0.25555555555555554</v>
      </c>
      <c r="X298" s="23"/>
      <c r="Y298" s="30">
        <v>3.282</v>
      </c>
      <c r="Z298" s="30">
        <v>3.3690000000000002</v>
      </c>
      <c r="AA298" s="30">
        <v>2.6909999999999998</v>
      </c>
      <c r="AC298" s="46">
        <f t="shared" si="12"/>
        <v>3.4541086956521735E-2</v>
      </c>
      <c r="AD298" s="46">
        <f t="shared" si="13"/>
        <v>2.691E-2</v>
      </c>
      <c r="AE298" s="46">
        <f t="shared" si="14"/>
        <v>7.6310869565217355E-3</v>
      </c>
    </row>
    <row r="299" spans="16:31" x14ac:dyDescent="0.2">
      <c r="P299" s="23"/>
      <c r="Q299" s="37">
        <v>39787</v>
      </c>
      <c r="R299" s="27">
        <f>_xll.qlCalendarAdvance($Q$3,Q299,"3M",$R$3,TRUE)</f>
        <v>39877</v>
      </c>
      <c r="S299" s="38">
        <f>_xll.qlCalendarAdvance($Q$3,Q299,"6M",$R$3,TRUE)</f>
        <v>39969</v>
      </c>
      <c r="T299" s="23"/>
      <c r="U299" s="30">
        <f>_xll.qlDayCounterYearFraction($U$3,Q299,R299)</f>
        <v>0.25</v>
      </c>
      <c r="V299" s="30">
        <f>_xll.qlDayCounterYearFraction($U$3,Q299,S299)</f>
        <v>0.50555555555555554</v>
      </c>
      <c r="W299" s="30">
        <f>_xll.qlDayCounterYearFraction($U$3,R299,S299)</f>
        <v>0.25555555555555554</v>
      </c>
      <c r="X299" s="23"/>
      <c r="Y299" s="30">
        <v>3.5630000000000002</v>
      </c>
      <c r="Z299" s="30">
        <v>3.6240000000000001</v>
      </c>
      <c r="AA299" s="30">
        <v>2.7320000000000002</v>
      </c>
      <c r="AC299" s="46">
        <f t="shared" si="12"/>
        <v>3.6836739130434788E-2</v>
      </c>
      <c r="AD299" s="46">
        <f t="shared" si="13"/>
        <v>2.7320000000000001E-2</v>
      </c>
      <c r="AE299" s="46">
        <f t="shared" si="14"/>
        <v>9.5167391304347877E-3</v>
      </c>
    </row>
    <row r="300" spans="16:31" x14ac:dyDescent="0.2">
      <c r="P300" s="23"/>
      <c r="Q300" s="37">
        <v>39780</v>
      </c>
      <c r="R300" s="27">
        <f>_xll.qlCalendarAdvance($Q$3,Q300,"3M",$R$3,TRUE)</f>
        <v>39871</v>
      </c>
      <c r="S300" s="38">
        <f>_xll.qlCalendarAdvance($Q$3,Q300,"6M",$R$3,TRUE)</f>
        <v>39962</v>
      </c>
      <c r="T300" s="23"/>
      <c r="U300" s="30">
        <f>_xll.qlDayCounterYearFraction($U$3,Q300,R300)</f>
        <v>0.25277777777777777</v>
      </c>
      <c r="V300" s="30">
        <f>_xll.qlDayCounterYearFraction($U$3,Q300,S300)</f>
        <v>0.50555555555555554</v>
      </c>
      <c r="W300" s="30">
        <f>_xll.qlDayCounterYearFraction($U$3,R300,S300)</f>
        <v>0.25277777777777777</v>
      </c>
      <c r="X300" s="23"/>
      <c r="Y300" s="30">
        <v>3.8530000000000002</v>
      </c>
      <c r="Z300" s="30">
        <v>3.8969999999999998</v>
      </c>
      <c r="AA300" s="30">
        <v>2.806</v>
      </c>
      <c r="AC300" s="46">
        <f t="shared" si="12"/>
        <v>3.9409999999999994E-2</v>
      </c>
      <c r="AD300" s="46">
        <f t="shared" si="13"/>
        <v>2.8060000000000002E-2</v>
      </c>
      <c r="AE300" s="46">
        <f t="shared" si="14"/>
        <v>1.1349999999999992E-2</v>
      </c>
    </row>
    <row r="301" spans="16:31" x14ac:dyDescent="0.2">
      <c r="P301" s="23"/>
      <c r="Q301" s="37">
        <v>39773</v>
      </c>
      <c r="R301" s="27">
        <f>_xll.qlCalendarAdvance($Q$3,Q301,"3M",$R$3,TRUE)</f>
        <v>39867</v>
      </c>
      <c r="S301" s="38">
        <f>_xll.qlCalendarAdvance($Q$3,Q301,"6M",$R$3,TRUE)</f>
        <v>39954</v>
      </c>
      <c r="T301" s="23"/>
      <c r="U301" s="30">
        <f>_xll.qlDayCounterYearFraction($U$3,Q301,R301)</f>
        <v>0.26111111111111113</v>
      </c>
      <c r="V301" s="30">
        <f>_xll.qlDayCounterYearFraction($U$3,Q301,S301)</f>
        <v>0.50277777777777777</v>
      </c>
      <c r="W301" s="30">
        <f>_xll.qlDayCounterYearFraction($U$3,R301,S301)</f>
        <v>0.24166666666666667</v>
      </c>
      <c r="X301" s="23"/>
      <c r="Y301" s="30">
        <v>4.0209999999999999</v>
      </c>
      <c r="Z301" s="30">
        <v>4.0650000000000004</v>
      </c>
      <c r="AA301" s="30">
        <v>2.698</v>
      </c>
      <c r="AC301" s="46">
        <f t="shared" si="12"/>
        <v>4.1125402298850589E-2</v>
      </c>
      <c r="AD301" s="46">
        <f t="shared" si="13"/>
        <v>2.6980000000000001E-2</v>
      </c>
      <c r="AE301" s="46">
        <f t="shared" si="14"/>
        <v>1.4145402298850588E-2</v>
      </c>
    </row>
    <row r="302" spans="16:31" x14ac:dyDescent="0.2">
      <c r="P302" s="23"/>
      <c r="Q302" s="37">
        <v>39766</v>
      </c>
      <c r="R302" s="27">
        <f>_xll.qlCalendarAdvance($Q$3,Q302,"3M",$R$3,TRUE)</f>
        <v>39860</v>
      </c>
      <c r="S302" s="38">
        <f>_xll.qlCalendarAdvance($Q$3,Q302,"6M",$R$3,TRUE)</f>
        <v>39947</v>
      </c>
      <c r="T302" s="23"/>
      <c r="U302" s="30">
        <f>_xll.qlDayCounterYearFraction($U$3,Q302,R302)</f>
        <v>0.26111111111111113</v>
      </c>
      <c r="V302" s="30">
        <f>_xll.qlDayCounterYearFraction($U$3,Q302,S302)</f>
        <v>0.50277777777777777</v>
      </c>
      <c r="W302" s="30">
        <f>_xll.qlDayCounterYearFraction($U$3,R302,S302)</f>
        <v>0.24166666666666667</v>
      </c>
      <c r="X302" s="23"/>
      <c r="Y302" s="30">
        <v>4.2229999999999999</v>
      </c>
      <c r="Z302" s="30">
        <v>4.2919999999999998</v>
      </c>
      <c r="AA302" s="30">
        <v>2.98</v>
      </c>
      <c r="AC302" s="46">
        <f t="shared" si="12"/>
        <v>4.3665517241379306E-2</v>
      </c>
      <c r="AD302" s="46">
        <f t="shared" si="13"/>
        <v>2.98E-2</v>
      </c>
      <c r="AE302" s="46">
        <f t="shared" si="14"/>
        <v>1.3865517241379306E-2</v>
      </c>
    </row>
    <row r="303" spans="16:31" x14ac:dyDescent="0.2">
      <c r="P303" s="23"/>
      <c r="Q303" s="37">
        <v>39759</v>
      </c>
      <c r="R303" s="27">
        <f>_xll.qlCalendarAdvance($Q$3,Q303,"3M",$R$3,TRUE)</f>
        <v>39853</v>
      </c>
      <c r="S303" s="38">
        <f>_xll.qlCalendarAdvance($Q$3,Q303,"6M",$R$3,TRUE)</f>
        <v>39940</v>
      </c>
      <c r="T303" s="23"/>
      <c r="U303" s="30">
        <f>_xll.qlDayCounterYearFraction($U$3,Q303,R303)</f>
        <v>0.26111111111111113</v>
      </c>
      <c r="V303" s="30">
        <f>_xll.qlDayCounterYearFraction($U$3,Q303,S303)</f>
        <v>0.50277777777777777</v>
      </c>
      <c r="W303" s="30">
        <f>_xll.qlDayCounterYearFraction($U$3,R303,S303)</f>
        <v>0.24166666666666667</v>
      </c>
      <c r="X303" s="23"/>
      <c r="Y303" s="30">
        <v>4.4740000000000002</v>
      </c>
      <c r="Z303" s="30">
        <v>4.5439999999999996</v>
      </c>
      <c r="AA303" s="30">
        <v>3.2404999999999999</v>
      </c>
      <c r="AC303" s="46">
        <f t="shared" si="12"/>
        <v>4.6196321839080443E-2</v>
      </c>
      <c r="AD303" s="46">
        <f t="shared" si="13"/>
        <v>3.2404999999999996E-2</v>
      </c>
      <c r="AE303" s="46">
        <f t="shared" si="14"/>
        <v>1.3791321839080446E-2</v>
      </c>
    </row>
    <row r="304" spans="16:31" x14ac:dyDescent="0.2">
      <c r="P304" s="23"/>
      <c r="Q304" s="37">
        <v>39752</v>
      </c>
      <c r="R304" s="27">
        <f>_xll.qlCalendarAdvance($Q$3,Q304,"3M",$R$3,TRUE)</f>
        <v>39843</v>
      </c>
      <c r="S304" s="38">
        <f>_xll.qlCalendarAdvance($Q$3,Q304,"6M",$R$3,TRUE)</f>
        <v>39933</v>
      </c>
      <c r="T304" s="23"/>
      <c r="U304" s="30">
        <f>_xll.qlDayCounterYearFraction($U$3,Q304,R304)</f>
        <v>0.25277777777777777</v>
      </c>
      <c r="V304" s="30">
        <f>_xll.qlDayCounterYearFraction($U$3,Q304,S304)</f>
        <v>0.50277777777777777</v>
      </c>
      <c r="W304" s="30">
        <f>_xll.qlDayCounterYearFraction($U$3,R304,S304)</f>
        <v>0.25</v>
      </c>
      <c r="X304" s="23"/>
      <c r="Y304" s="30">
        <v>4.76</v>
      </c>
      <c r="Z304" s="30">
        <v>4.8040000000000003</v>
      </c>
      <c r="AA304" s="30">
        <v>3.3140000000000001</v>
      </c>
      <c r="AC304" s="46">
        <f t="shared" si="12"/>
        <v>4.848488888888889E-2</v>
      </c>
      <c r="AD304" s="46">
        <f t="shared" si="13"/>
        <v>3.3140000000000003E-2</v>
      </c>
      <c r="AE304" s="46">
        <f t="shared" si="14"/>
        <v>1.5344888888888887E-2</v>
      </c>
    </row>
    <row r="305" spans="16:31" x14ac:dyDescent="0.2">
      <c r="P305" s="23"/>
      <c r="Q305" s="37">
        <v>39745</v>
      </c>
      <c r="R305" s="27">
        <f>_xll.qlCalendarAdvance($Q$3,Q305,"3M",$R$3,TRUE)</f>
        <v>39839</v>
      </c>
      <c r="S305" s="38">
        <f>_xll.qlCalendarAdvance($Q$3,Q305,"6M",$R$3,TRUE)</f>
        <v>39927</v>
      </c>
      <c r="T305" s="23"/>
      <c r="U305" s="30">
        <f>_xll.qlDayCounterYearFraction($U$3,Q305,R305)</f>
        <v>0.26111111111111113</v>
      </c>
      <c r="V305" s="30">
        <f>_xll.qlDayCounterYearFraction($U$3,Q305,S305)</f>
        <v>0.50555555555555554</v>
      </c>
      <c r="W305" s="30">
        <f>_xll.qlDayCounterYearFraction($U$3,R305,S305)</f>
        <v>0.24444444444444444</v>
      </c>
      <c r="X305" s="23"/>
      <c r="Y305" s="30">
        <v>4.9180000000000001</v>
      </c>
      <c r="Z305" s="30">
        <v>4.9729999999999999</v>
      </c>
      <c r="AA305" s="30">
        <v>3.5105</v>
      </c>
      <c r="AC305" s="46">
        <f t="shared" si="12"/>
        <v>5.0317499999999987E-2</v>
      </c>
      <c r="AD305" s="46">
        <f t="shared" si="13"/>
        <v>3.5104999999999997E-2</v>
      </c>
      <c r="AE305" s="46">
        <f t="shared" si="14"/>
        <v>1.521249999999999E-2</v>
      </c>
    </row>
    <row r="306" spans="16:31" x14ac:dyDescent="0.2">
      <c r="P306" s="23"/>
      <c r="Q306" s="37">
        <v>39738</v>
      </c>
      <c r="R306" s="27">
        <f>_xll.qlCalendarAdvance($Q$3,Q306,"3M",$R$3,TRUE)</f>
        <v>39832</v>
      </c>
      <c r="S306" s="38">
        <f>_xll.qlCalendarAdvance($Q$3,Q306,"6M",$R$3,TRUE)</f>
        <v>39920</v>
      </c>
      <c r="T306" s="23"/>
      <c r="U306" s="30">
        <f>_xll.qlDayCounterYearFraction($U$3,Q306,R306)</f>
        <v>0.26111111111111113</v>
      </c>
      <c r="V306" s="30">
        <f>_xll.qlDayCounterYearFraction($U$3,Q306,S306)</f>
        <v>0.50555555555555554</v>
      </c>
      <c r="W306" s="30">
        <f>_xll.qlDayCounterYearFraction($U$3,R306,S306)</f>
        <v>0.24444444444444444</v>
      </c>
      <c r="X306" s="23"/>
      <c r="Y306" s="30">
        <v>5.0449999999999999</v>
      </c>
      <c r="Z306" s="30">
        <v>5.117</v>
      </c>
      <c r="AA306" s="30">
        <v>3.5150000000000001</v>
      </c>
      <c r="AC306" s="46">
        <f t="shared" si="12"/>
        <v>5.19390909090909E-2</v>
      </c>
      <c r="AD306" s="46">
        <f t="shared" si="13"/>
        <v>3.5150000000000001E-2</v>
      </c>
      <c r="AE306" s="46">
        <f t="shared" si="14"/>
        <v>1.6789090909090899E-2</v>
      </c>
    </row>
    <row r="307" spans="16:31" x14ac:dyDescent="0.2">
      <c r="P307" s="23"/>
      <c r="Q307" s="37">
        <v>39731</v>
      </c>
      <c r="R307" s="27">
        <f>_xll.qlCalendarAdvance($Q$3,Q307,"3M",$R$3,TRUE)</f>
        <v>39825</v>
      </c>
      <c r="S307" s="38">
        <f>_xll.qlCalendarAdvance($Q$3,Q307,"6M",$R$3,TRUE)</f>
        <v>39917</v>
      </c>
      <c r="T307" s="23"/>
      <c r="U307" s="30">
        <f>_xll.qlDayCounterYearFraction($U$3,Q307,R307)</f>
        <v>0.26111111111111113</v>
      </c>
      <c r="V307" s="30">
        <f>_xll.qlDayCounterYearFraction($U$3,Q307,S307)</f>
        <v>0.51666666666666672</v>
      </c>
      <c r="W307" s="30">
        <f>_xll.qlDayCounterYearFraction($U$3,R307,S307)</f>
        <v>0.25555555555555554</v>
      </c>
      <c r="X307" s="23"/>
      <c r="Y307" s="30">
        <v>5.3810000000000002</v>
      </c>
      <c r="Z307" s="30">
        <v>5.431</v>
      </c>
      <c r="AA307" s="30">
        <v>3.891</v>
      </c>
      <c r="AC307" s="46">
        <f t="shared" si="12"/>
        <v>5.4820869565217395E-2</v>
      </c>
      <c r="AD307" s="46">
        <f t="shared" si="13"/>
        <v>3.891E-2</v>
      </c>
      <c r="AE307" s="46">
        <f t="shared" si="14"/>
        <v>1.5910869565217395E-2</v>
      </c>
    </row>
    <row r="308" spans="16:31" x14ac:dyDescent="0.2">
      <c r="P308" s="23"/>
      <c r="Q308" s="37">
        <v>39724</v>
      </c>
      <c r="R308" s="27">
        <f>_xll.qlCalendarAdvance($Q$3,Q308,"3M",$R$3,TRUE)</f>
        <v>39818</v>
      </c>
      <c r="S308" s="38">
        <f>_xll.qlCalendarAdvance($Q$3,Q308,"6M",$R$3,TRUE)</f>
        <v>39906</v>
      </c>
      <c r="T308" s="23"/>
      <c r="U308" s="30">
        <f>_xll.qlDayCounterYearFraction($U$3,Q308,R308)</f>
        <v>0.26111111111111113</v>
      </c>
      <c r="V308" s="30">
        <f>_xll.qlDayCounterYearFraction($U$3,Q308,S308)</f>
        <v>0.50555555555555554</v>
      </c>
      <c r="W308" s="30">
        <f>_xll.qlDayCounterYearFraction($U$3,R308,S308)</f>
        <v>0.24444444444444444</v>
      </c>
      <c r="X308" s="23"/>
      <c r="Y308" s="30">
        <v>5.3390000000000004</v>
      </c>
      <c r="Z308" s="30">
        <v>5.415</v>
      </c>
      <c r="AA308" s="30">
        <v>4.49</v>
      </c>
      <c r="AC308" s="46">
        <f t="shared" si="12"/>
        <v>5.4961818181818174E-2</v>
      </c>
      <c r="AD308" s="46">
        <f t="shared" si="13"/>
        <v>4.4900000000000002E-2</v>
      </c>
      <c r="AE308" s="46">
        <f t="shared" si="14"/>
        <v>1.0061818181818172E-2</v>
      </c>
    </row>
    <row r="309" spans="16:31" x14ac:dyDescent="0.2">
      <c r="P309" s="23"/>
      <c r="Q309" s="37">
        <v>39717</v>
      </c>
      <c r="R309" s="27">
        <f>_xll.qlCalendarAdvance($Q$3,Q309,"3M",$R$3,TRUE)</f>
        <v>39811</v>
      </c>
      <c r="S309" s="38">
        <f>_xll.qlCalendarAdvance($Q$3,Q309,"6M",$R$3,TRUE)</f>
        <v>39898</v>
      </c>
      <c r="T309" s="23"/>
      <c r="U309" s="30">
        <f>_xll.qlDayCounterYearFraction($U$3,Q309,R309)</f>
        <v>0.26111111111111113</v>
      </c>
      <c r="V309" s="30">
        <f>_xll.qlDayCounterYearFraction($U$3,Q309,S309)</f>
        <v>0.50277777777777777</v>
      </c>
      <c r="W309" s="30">
        <f>_xll.qlDayCounterYearFraction($U$3,R309,S309)</f>
        <v>0.24166666666666667</v>
      </c>
      <c r="X309" s="23"/>
      <c r="Y309" s="30">
        <v>5.1420000000000003</v>
      </c>
      <c r="Z309" s="30">
        <v>5.29</v>
      </c>
      <c r="AA309" s="30">
        <v>5.0979999999999999</v>
      </c>
      <c r="AC309" s="46">
        <f t="shared" si="12"/>
        <v>5.4499080459770102E-2</v>
      </c>
      <c r="AD309" s="46">
        <f t="shared" si="13"/>
        <v>5.0979999999999998E-2</v>
      </c>
      <c r="AE309" s="46">
        <f t="shared" si="14"/>
        <v>3.5190804597701048E-3</v>
      </c>
    </row>
    <row r="310" spans="16:31" x14ac:dyDescent="0.2">
      <c r="P310" s="23"/>
      <c r="Q310" s="37">
        <v>39710</v>
      </c>
      <c r="R310" s="27">
        <f>_xll.qlCalendarAdvance($Q$3,Q310,"3M",$R$3,TRUE)</f>
        <v>39801</v>
      </c>
      <c r="S310" s="38">
        <f>_xll.qlCalendarAdvance($Q$3,Q310,"6M",$R$3,TRUE)</f>
        <v>39891</v>
      </c>
      <c r="T310" s="23"/>
      <c r="U310" s="30">
        <f>_xll.qlDayCounterYearFraction($U$3,Q310,R310)</f>
        <v>0.25277777777777777</v>
      </c>
      <c r="V310" s="30">
        <f>_xll.qlDayCounterYearFraction($U$3,Q310,S310)</f>
        <v>0.50277777777777777</v>
      </c>
      <c r="W310" s="30">
        <f>_xll.qlDayCounterYearFraction($U$3,R310,S310)</f>
        <v>0.25</v>
      </c>
      <c r="X310" s="23"/>
      <c r="Y310" s="30">
        <v>5.0049999999999999</v>
      </c>
      <c r="Z310" s="30">
        <v>5.2350000000000003</v>
      </c>
      <c r="AA310" s="30">
        <v>5.1755000000000004</v>
      </c>
      <c r="AC310" s="46">
        <f t="shared" si="12"/>
        <v>5.4675555555555561E-2</v>
      </c>
      <c r="AD310" s="46">
        <f t="shared" si="13"/>
        <v>5.1755000000000002E-2</v>
      </c>
      <c r="AE310" s="46">
        <f t="shared" si="14"/>
        <v>2.9205555555555582E-3</v>
      </c>
    </row>
    <row r="311" spans="16:31" x14ac:dyDescent="0.2">
      <c r="P311" s="23"/>
      <c r="Q311" s="37">
        <v>39703</v>
      </c>
      <c r="R311" s="27">
        <f>_xll.qlCalendarAdvance($Q$3,Q311,"3M",$R$3,TRUE)</f>
        <v>39794</v>
      </c>
      <c r="S311" s="38">
        <f>_xll.qlCalendarAdvance($Q$3,Q311,"6M",$R$3,TRUE)</f>
        <v>39884</v>
      </c>
      <c r="T311" s="23"/>
      <c r="U311" s="30">
        <f>_xll.qlDayCounterYearFraction($U$3,Q311,R311)</f>
        <v>0.25277777777777777</v>
      </c>
      <c r="V311" s="30">
        <f>_xll.qlDayCounterYearFraction($U$3,Q311,S311)</f>
        <v>0.50277777777777777</v>
      </c>
      <c r="W311" s="30">
        <f>_xll.qlDayCounterYearFraction($U$3,R311,S311)</f>
        <v>0.25</v>
      </c>
      <c r="X311" s="23"/>
      <c r="Y311" s="30">
        <v>4.9580000000000002</v>
      </c>
      <c r="Z311" s="30">
        <v>5.1849999999999996</v>
      </c>
      <c r="AA311" s="30">
        <v>5.1025</v>
      </c>
      <c r="AC311" s="46">
        <f t="shared" si="12"/>
        <v>5.414522222222222E-2</v>
      </c>
      <c r="AD311" s="46">
        <f t="shared" si="13"/>
        <v>5.1025000000000001E-2</v>
      </c>
      <c r="AE311" s="46">
        <f t="shared" si="14"/>
        <v>3.1202222222222187E-3</v>
      </c>
    </row>
    <row r="312" spans="16:31" x14ac:dyDescent="0.2">
      <c r="P312" s="23"/>
      <c r="Q312" s="37">
        <v>39696</v>
      </c>
      <c r="R312" s="27">
        <f>_xll.qlCalendarAdvance($Q$3,Q312,"3M",$R$3,TRUE)</f>
        <v>39787</v>
      </c>
      <c r="S312" s="38">
        <f>_xll.qlCalendarAdvance($Q$3,Q312,"6M",$R$3,TRUE)</f>
        <v>39877</v>
      </c>
      <c r="T312" s="23"/>
      <c r="U312" s="30">
        <f>_xll.qlDayCounterYearFraction($U$3,Q312,R312)</f>
        <v>0.25277777777777777</v>
      </c>
      <c r="V312" s="30">
        <f>_xll.qlDayCounterYearFraction($U$3,Q312,S312)</f>
        <v>0.50277777777777777</v>
      </c>
      <c r="W312" s="30">
        <f>_xll.qlDayCounterYearFraction($U$3,R312,S312)</f>
        <v>0.25</v>
      </c>
      <c r="X312" s="23"/>
      <c r="Y312" s="30">
        <v>4.96</v>
      </c>
      <c r="Z312" s="30">
        <v>5.1710000000000003</v>
      </c>
      <c r="AA312" s="30">
        <v>5.0720000000000001</v>
      </c>
      <c r="AC312" s="46">
        <f t="shared" si="12"/>
        <v>5.3843444444444444E-2</v>
      </c>
      <c r="AD312" s="46">
        <f t="shared" si="13"/>
        <v>5.0720000000000001E-2</v>
      </c>
      <c r="AE312" s="46">
        <f t="shared" si="14"/>
        <v>3.1234444444444426E-3</v>
      </c>
    </row>
    <row r="313" spans="16:31" x14ac:dyDescent="0.2">
      <c r="P313" s="23"/>
      <c r="Q313" s="37">
        <v>39689</v>
      </c>
      <c r="R313" s="27">
        <f>_xll.qlCalendarAdvance($Q$3,Q313,"3M",$R$3,TRUE)</f>
        <v>39780</v>
      </c>
      <c r="S313" s="38">
        <f>_xll.qlCalendarAdvance($Q$3,Q313,"6M",$R$3,TRUE)</f>
        <v>39871</v>
      </c>
      <c r="T313" s="23"/>
      <c r="U313" s="30">
        <f>_xll.qlDayCounterYearFraction($U$3,Q313,R313)</f>
        <v>0.25277777777777777</v>
      </c>
      <c r="V313" s="30">
        <f>_xll.qlDayCounterYearFraction($U$3,Q313,S313)</f>
        <v>0.50555555555555554</v>
      </c>
      <c r="W313" s="30">
        <f>_xll.qlDayCounterYearFraction($U$3,R313,S313)</f>
        <v>0.25277777777777777</v>
      </c>
      <c r="X313" s="23"/>
      <c r="Y313" s="30">
        <v>4.9630000000000001</v>
      </c>
      <c r="Z313" s="30">
        <v>5.1689999999999996</v>
      </c>
      <c r="AA313" s="30">
        <v>5.069</v>
      </c>
      <c r="AC313" s="46">
        <f t="shared" si="12"/>
        <v>5.3749999999999992E-2</v>
      </c>
      <c r="AD313" s="46">
        <f t="shared" si="13"/>
        <v>5.0689999999999999E-2</v>
      </c>
      <c r="AE313" s="46">
        <f t="shared" si="14"/>
        <v>3.0599999999999933E-3</v>
      </c>
    </row>
    <row r="314" spans="16:31" x14ac:dyDescent="0.2">
      <c r="P314" s="23"/>
      <c r="Q314" s="37">
        <v>39682</v>
      </c>
      <c r="R314" s="27">
        <f>_xll.qlCalendarAdvance($Q$3,Q314,"3M",$R$3,TRUE)</f>
        <v>39776</v>
      </c>
      <c r="S314" s="38">
        <f>_xll.qlCalendarAdvance($Q$3,Q314,"6M",$R$3,TRUE)</f>
        <v>39867</v>
      </c>
      <c r="T314" s="23"/>
      <c r="U314" s="30">
        <f>_xll.qlDayCounterYearFraction($U$3,Q314,R314)</f>
        <v>0.26111111111111113</v>
      </c>
      <c r="V314" s="30">
        <f>_xll.qlDayCounterYearFraction($U$3,Q314,S314)</f>
        <v>0.51388888888888884</v>
      </c>
      <c r="W314" s="30">
        <f>_xll.qlDayCounterYearFraction($U$3,R314,S314)</f>
        <v>0.25277777777777777</v>
      </c>
      <c r="X314" s="23"/>
      <c r="Y314" s="30">
        <v>4.9640000000000004</v>
      </c>
      <c r="Z314" s="30">
        <v>5.1619999999999999</v>
      </c>
      <c r="AA314" s="30">
        <v>5.0540000000000003</v>
      </c>
      <c r="AC314" s="46">
        <f t="shared" si="12"/>
        <v>5.3665274725274707E-2</v>
      </c>
      <c r="AD314" s="46">
        <f t="shared" si="13"/>
        <v>5.0540000000000002E-2</v>
      </c>
      <c r="AE314" s="46">
        <f t="shared" si="14"/>
        <v>3.1252747252747057E-3</v>
      </c>
    </row>
    <row r="315" spans="16:31" x14ac:dyDescent="0.2">
      <c r="P315" s="23"/>
      <c r="Q315" s="37">
        <v>39675</v>
      </c>
      <c r="R315" s="27">
        <f>_xll.qlCalendarAdvance($Q$3,Q315,"3M",$R$3,TRUE)</f>
        <v>39769</v>
      </c>
      <c r="S315" s="38">
        <f>_xll.qlCalendarAdvance($Q$3,Q315,"6M",$R$3,TRUE)</f>
        <v>39860</v>
      </c>
      <c r="T315" s="23"/>
      <c r="U315" s="30">
        <f>_xll.qlDayCounterYearFraction($U$3,Q315,R315)</f>
        <v>0.26111111111111113</v>
      </c>
      <c r="V315" s="30">
        <f>_xll.qlDayCounterYearFraction($U$3,Q315,S315)</f>
        <v>0.51388888888888884</v>
      </c>
      <c r="W315" s="30">
        <f>_xll.qlDayCounterYearFraction($U$3,R315,S315)</f>
        <v>0.25277777777777777</v>
      </c>
      <c r="X315" s="23"/>
      <c r="Y315" s="30">
        <v>4.9660000000000002</v>
      </c>
      <c r="Z315" s="30">
        <v>5.1619999999999999</v>
      </c>
      <c r="AA315" s="30">
        <v>5.0629999999999997</v>
      </c>
      <c r="AC315" s="46">
        <f t="shared" si="12"/>
        <v>5.3644615384615381E-2</v>
      </c>
      <c r="AD315" s="46">
        <f t="shared" si="13"/>
        <v>5.0629999999999994E-2</v>
      </c>
      <c r="AE315" s="46">
        <f t="shared" si="14"/>
        <v>3.0146153846153864E-3</v>
      </c>
    </row>
    <row r="316" spans="16:31" x14ac:dyDescent="0.2">
      <c r="P316" s="23"/>
      <c r="Q316" s="37">
        <v>39668</v>
      </c>
      <c r="R316" s="27">
        <f>_xll.qlCalendarAdvance($Q$3,Q316,"3M",$R$3,TRUE)</f>
        <v>39762</v>
      </c>
      <c r="S316" s="38">
        <f>_xll.qlCalendarAdvance($Q$3,Q316,"6M",$R$3,TRUE)</f>
        <v>39853</v>
      </c>
      <c r="T316" s="23"/>
      <c r="U316" s="30">
        <f>_xll.qlDayCounterYearFraction($U$3,Q316,R316)</f>
        <v>0.26111111111111113</v>
      </c>
      <c r="V316" s="30">
        <f>_xll.qlDayCounterYearFraction($U$3,Q316,S316)</f>
        <v>0.51388888888888884</v>
      </c>
      <c r="W316" s="30">
        <f>_xll.qlDayCounterYearFraction($U$3,R316,S316)</f>
        <v>0.25277777777777777</v>
      </c>
      <c r="X316" s="23"/>
      <c r="Y316" s="30">
        <v>4.9660000000000002</v>
      </c>
      <c r="Z316" s="30">
        <v>5.149</v>
      </c>
      <c r="AA316" s="30">
        <v>4.9969999999999999</v>
      </c>
      <c r="AC316" s="46">
        <f t="shared" si="12"/>
        <v>5.3380329670329657E-2</v>
      </c>
      <c r="AD316" s="46">
        <f t="shared" si="13"/>
        <v>4.9970000000000001E-2</v>
      </c>
      <c r="AE316" s="46">
        <f t="shared" si="14"/>
        <v>3.4103296703296565E-3</v>
      </c>
    </row>
    <row r="317" spans="16:31" x14ac:dyDescent="0.2">
      <c r="P317" s="23"/>
      <c r="Q317" s="37">
        <v>39661</v>
      </c>
      <c r="R317" s="27">
        <f>_xll.qlCalendarAdvance($Q$3,Q317,"3M",$R$3,TRUE)</f>
        <v>39755</v>
      </c>
      <c r="S317" s="38">
        <f>_xll.qlCalendarAdvance($Q$3,Q317,"6M",$R$3,TRUE)</f>
        <v>39846</v>
      </c>
      <c r="T317" s="23"/>
      <c r="U317" s="30">
        <f>_xll.qlDayCounterYearFraction($U$3,Q317,R317)</f>
        <v>0.26111111111111113</v>
      </c>
      <c r="V317" s="30">
        <f>_xll.qlDayCounterYearFraction($U$3,Q317,S317)</f>
        <v>0.51388888888888884</v>
      </c>
      <c r="W317" s="30">
        <f>_xll.qlDayCounterYearFraction($U$3,R317,S317)</f>
        <v>0.25277777777777777</v>
      </c>
      <c r="X317" s="23"/>
      <c r="Y317" s="30">
        <v>4.968</v>
      </c>
      <c r="Z317" s="30">
        <v>5.16</v>
      </c>
      <c r="AA317" s="30">
        <v>5.0445000000000002</v>
      </c>
      <c r="AC317" s="46">
        <f t="shared" si="12"/>
        <v>5.3583296703296687E-2</v>
      </c>
      <c r="AD317" s="46">
        <f t="shared" si="13"/>
        <v>5.0445000000000004E-2</v>
      </c>
      <c r="AE317" s="46">
        <f t="shared" si="14"/>
        <v>3.1382967032966835E-3</v>
      </c>
    </row>
    <row r="318" spans="16:31" x14ac:dyDescent="0.2">
      <c r="P318" s="23"/>
      <c r="Q318" s="37">
        <v>39654</v>
      </c>
      <c r="R318" s="27">
        <f>_xll.qlCalendarAdvance($Q$3,Q318,"3M",$R$3,TRUE)</f>
        <v>39748</v>
      </c>
      <c r="S318" s="38">
        <f>_xll.qlCalendarAdvance($Q$3,Q318,"6M",$R$3,TRUE)</f>
        <v>39839</v>
      </c>
      <c r="T318" s="23"/>
      <c r="U318" s="30">
        <f>_xll.qlDayCounterYearFraction($U$3,Q318,R318)</f>
        <v>0.26111111111111113</v>
      </c>
      <c r="V318" s="30">
        <f>_xll.qlDayCounterYearFraction($U$3,Q318,S318)</f>
        <v>0.51388888888888884</v>
      </c>
      <c r="W318" s="30">
        <f>_xll.qlDayCounterYearFraction($U$3,R318,S318)</f>
        <v>0.25277777777777777</v>
      </c>
      <c r="X318" s="23"/>
      <c r="Y318" s="30">
        <v>4.9619999999999997</v>
      </c>
      <c r="Z318" s="30">
        <v>5.1479999999999997</v>
      </c>
      <c r="AA318" s="30">
        <v>5.125</v>
      </c>
      <c r="AC318" s="46">
        <f t="shared" si="12"/>
        <v>5.3401318681318671E-2</v>
      </c>
      <c r="AD318" s="46">
        <f t="shared" si="13"/>
        <v>5.1249999999999997E-2</v>
      </c>
      <c r="AE318" s="46">
        <f t="shared" si="14"/>
        <v>2.1513186813186744E-3</v>
      </c>
    </row>
    <row r="319" spans="16:31" x14ac:dyDescent="0.2">
      <c r="P319" s="23"/>
      <c r="Q319" s="37">
        <v>39647</v>
      </c>
      <c r="R319" s="27">
        <f>_xll.qlCalendarAdvance($Q$3,Q319,"3M",$R$3,TRUE)</f>
        <v>39741</v>
      </c>
      <c r="S319" s="38">
        <f>_xll.qlCalendarAdvance($Q$3,Q319,"6M",$R$3,TRUE)</f>
        <v>39832</v>
      </c>
      <c r="T319" s="23"/>
      <c r="U319" s="30">
        <f>_xll.qlDayCounterYearFraction($U$3,Q319,R319)</f>
        <v>0.26111111111111113</v>
      </c>
      <c r="V319" s="30">
        <f>_xll.qlDayCounterYearFraction($U$3,Q319,S319)</f>
        <v>0.51388888888888884</v>
      </c>
      <c r="W319" s="30">
        <f>_xll.qlDayCounterYearFraction($U$3,R319,S319)</f>
        <v>0.25277777777777777</v>
      </c>
      <c r="X319" s="23"/>
      <c r="Y319" s="30">
        <v>4.9569999999999999</v>
      </c>
      <c r="Z319" s="30">
        <v>5.1379999999999999</v>
      </c>
      <c r="AA319" s="30">
        <v>5.1550000000000002</v>
      </c>
      <c r="AC319" s="46">
        <f t="shared" si="12"/>
        <v>5.3249670329670325E-2</v>
      </c>
      <c r="AD319" s="46">
        <f t="shared" si="13"/>
        <v>5.1550000000000006E-2</v>
      </c>
      <c r="AE319" s="46">
        <f t="shared" si="14"/>
        <v>1.6996703296703192E-3</v>
      </c>
    </row>
    <row r="320" spans="16:31" x14ac:dyDescent="0.2">
      <c r="P320" s="23"/>
      <c r="Q320" s="37">
        <v>39640</v>
      </c>
      <c r="R320" s="27">
        <f>_xll.qlCalendarAdvance($Q$3,Q320,"3M",$R$3,TRUE)</f>
        <v>39734</v>
      </c>
      <c r="S320" s="38">
        <f>_xll.qlCalendarAdvance($Q$3,Q320,"6M",$R$3,TRUE)</f>
        <v>39825</v>
      </c>
      <c r="T320" s="23"/>
      <c r="U320" s="30">
        <f>_xll.qlDayCounterYearFraction($U$3,Q320,R320)</f>
        <v>0.26111111111111113</v>
      </c>
      <c r="V320" s="30">
        <f>_xll.qlDayCounterYearFraction($U$3,Q320,S320)</f>
        <v>0.51388888888888884</v>
      </c>
      <c r="W320" s="30">
        <f>_xll.qlDayCounterYearFraction($U$3,R320,S320)</f>
        <v>0.25277777777777777</v>
      </c>
      <c r="X320" s="23"/>
      <c r="Y320" s="30">
        <v>4.9630000000000001</v>
      </c>
      <c r="Z320" s="30">
        <v>5.1449999999999996</v>
      </c>
      <c r="AA320" s="30">
        <v>5.1079999999999997</v>
      </c>
      <c r="AC320" s="46">
        <f t="shared" si="12"/>
        <v>5.3329999999999982E-2</v>
      </c>
      <c r="AD320" s="46">
        <f t="shared" si="13"/>
        <v>5.1079999999999993E-2</v>
      </c>
      <c r="AE320" s="46">
        <f t="shared" si="14"/>
        <v>2.2499999999999881E-3</v>
      </c>
    </row>
    <row r="321" spans="16:31" x14ac:dyDescent="0.2">
      <c r="P321" s="23"/>
      <c r="Q321" s="37">
        <v>39633</v>
      </c>
      <c r="R321" s="27">
        <f>_xll.qlCalendarAdvance($Q$3,Q321,"3M",$R$3,TRUE)</f>
        <v>39727</v>
      </c>
      <c r="S321" s="38">
        <f>_xll.qlCalendarAdvance($Q$3,Q321,"6M",$R$3,TRUE)</f>
        <v>39818</v>
      </c>
      <c r="T321" s="23"/>
      <c r="U321" s="30">
        <f>_xll.qlDayCounterYearFraction($U$3,Q321,R321)</f>
        <v>0.26111111111111113</v>
      </c>
      <c r="V321" s="30">
        <f>_xll.qlDayCounterYearFraction($U$3,Q321,S321)</f>
        <v>0.51388888888888884</v>
      </c>
      <c r="W321" s="30">
        <f>_xll.qlDayCounterYearFraction($U$3,R321,S321)</f>
        <v>0.25277777777777777</v>
      </c>
      <c r="X321" s="23"/>
      <c r="Y321" s="30">
        <v>4.9589999999999996</v>
      </c>
      <c r="Z321" s="30">
        <v>5.1440000000000001</v>
      </c>
      <c r="AA321" s="30">
        <v>5.1050000000000004</v>
      </c>
      <c r="AC321" s="46">
        <f t="shared" si="12"/>
        <v>5.3350989010988996E-2</v>
      </c>
      <c r="AD321" s="46">
        <f t="shared" si="13"/>
        <v>5.1050000000000005E-2</v>
      </c>
      <c r="AE321" s="46">
        <f t="shared" si="14"/>
        <v>2.3009890109889908E-3</v>
      </c>
    </row>
    <row r="322" spans="16:31" x14ac:dyDescent="0.2">
      <c r="P322" s="23"/>
      <c r="Q322" s="37">
        <v>39626</v>
      </c>
      <c r="R322" s="27">
        <f>_xll.qlCalendarAdvance($Q$3,Q322,"3M",$R$3,TRUE)</f>
        <v>39720</v>
      </c>
      <c r="S322" s="38">
        <f>_xll.qlCalendarAdvance($Q$3,Q322,"6M",$R$3,TRUE)</f>
        <v>39811</v>
      </c>
      <c r="T322" s="23"/>
      <c r="U322" s="30">
        <f>_xll.qlDayCounterYearFraction($U$3,Q322,R322)</f>
        <v>0.26111111111111113</v>
      </c>
      <c r="V322" s="30">
        <f>_xll.qlDayCounterYearFraction($U$3,Q322,S322)</f>
        <v>0.51388888888888884</v>
      </c>
      <c r="W322" s="30">
        <f>_xll.qlDayCounterYearFraction($U$3,R322,S322)</f>
        <v>0.25277777777777777</v>
      </c>
      <c r="X322" s="23"/>
      <c r="Y322" s="30">
        <v>4.9470000000000001</v>
      </c>
      <c r="Z322" s="30">
        <v>5.1280000000000001</v>
      </c>
      <c r="AA322" s="30">
        <v>5.0880000000000001</v>
      </c>
      <c r="AC322" s="46">
        <f t="shared" si="12"/>
        <v>5.3149670329670322E-2</v>
      </c>
      <c r="AD322" s="46">
        <f t="shared" si="13"/>
        <v>5.0880000000000002E-2</v>
      </c>
      <c r="AE322" s="46">
        <f t="shared" si="14"/>
        <v>2.2696703296703202E-3</v>
      </c>
    </row>
    <row r="323" spans="16:31" x14ac:dyDescent="0.2">
      <c r="P323" s="23"/>
      <c r="Q323" s="37">
        <v>39619</v>
      </c>
      <c r="R323" s="27">
        <f>_xll.qlCalendarAdvance($Q$3,Q323,"3M",$R$3,TRUE)</f>
        <v>39713</v>
      </c>
      <c r="S323" s="38">
        <f>_xll.qlCalendarAdvance($Q$3,Q323,"6M",$R$3,TRUE)</f>
        <v>39804</v>
      </c>
      <c r="T323" s="23"/>
      <c r="U323" s="30">
        <f>_xll.qlDayCounterYearFraction($U$3,Q323,R323)</f>
        <v>0.26111111111111113</v>
      </c>
      <c r="V323" s="30">
        <f>_xll.qlDayCounterYearFraction($U$3,Q323,S323)</f>
        <v>0.51388888888888884</v>
      </c>
      <c r="W323" s="30">
        <f>_xll.qlDayCounterYearFraction($U$3,R323,S323)</f>
        <v>0.25277777777777777</v>
      </c>
      <c r="X323" s="23"/>
      <c r="Y323" s="30">
        <v>4.9589999999999996</v>
      </c>
      <c r="Z323" s="30">
        <v>5.1260000000000003</v>
      </c>
      <c r="AA323" s="30">
        <v>5.1589999999999998</v>
      </c>
      <c r="AC323" s="46">
        <f t="shared" si="12"/>
        <v>5.2985054945054941E-2</v>
      </c>
      <c r="AD323" s="46">
        <f t="shared" si="13"/>
        <v>5.1589999999999997E-2</v>
      </c>
      <c r="AE323" s="46">
        <f t="shared" si="14"/>
        <v>1.3950549450549438E-3</v>
      </c>
    </row>
    <row r="324" spans="16:31" x14ac:dyDescent="0.2">
      <c r="P324" s="23"/>
      <c r="Q324" s="37">
        <v>39612</v>
      </c>
      <c r="R324" s="27">
        <f>_xll.qlCalendarAdvance($Q$3,Q324,"3M",$R$3,TRUE)</f>
        <v>39706</v>
      </c>
      <c r="S324" s="38">
        <f>_xll.qlCalendarAdvance($Q$3,Q324,"6M",$R$3,TRUE)</f>
        <v>39797</v>
      </c>
      <c r="T324" s="23"/>
      <c r="U324" s="30">
        <f>_xll.qlDayCounterYearFraction($U$3,Q324,R324)</f>
        <v>0.26111111111111113</v>
      </c>
      <c r="V324" s="30">
        <f>_xll.qlDayCounterYearFraction($U$3,Q324,S324)</f>
        <v>0.51388888888888884</v>
      </c>
      <c r="W324" s="30">
        <f>_xll.qlDayCounterYearFraction($U$3,R324,S324)</f>
        <v>0.25277777777777777</v>
      </c>
      <c r="X324" s="23"/>
      <c r="Y324" s="30">
        <v>4.9610000000000003</v>
      </c>
      <c r="Z324" s="30">
        <v>5.1319999999999997</v>
      </c>
      <c r="AA324" s="30">
        <v>5.1265000000000001</v>
      </c>
      <c r="AC324" s="46">
        <f t="shared" si="12"/>
        <v>5.3086373626373612E-2</v>
      </c>
      <c r="AD324" s="46">
        <f t="shared" si="13"/>
        <v>5.1264999999999998E-2</v>
      </c>
      <c r="AE324" s="46">
        <f t="shared" si="14"/>
        <v>1.8213736263736138E-3</v>
      </c>
    </row>
    <row r="325" spans="16:31" x14ac:dyDescent="0.2">
      <c r="P325" s="23"/>
      <c r="Q325" s="37">
        <v>39605</v>
      </c>
      <c r="R325" s="27">
        <f>_xll.qlCalendarAdvance($Q$3,Q325,"3M",$R$3,TRUE)</f>
        <v>39699</v>
      </c>
      <c r="S325" s="38">
        <f>_xll.qlCalendarAdvance($Q$3,Q325,"6M",$R$3,TRUE)</f>
        <v>39790</v>
      </c>
      <c r="T325" s="23"/>
      <c r="U325" s="30">
        <f>_xll.qlDayCounterYearFraction($U$3,Q325,R325)</f>
        <v>0.26111111111111113</v>
      </c>
      <c r="V325" s="30">
        <f>_xll.qlDayCounterYearFraction($U$3,Q325,S325)</f>
        <v>0.51388888888888884</v>
      </c>
      <c r="W325" s="30">
        <f>_xll.qlDayCounterYearFraction($U$3,R325,S325)</f>
        <v>0.25277777777777777</v>
      </c>
      <c r="X325" s="23"/>
      <c r="Y325" s="30">
        <v>4.9669999999999996</v>
      </c>
      <c r="Z325" s="30">
        <v>5.1130000000000004</v>
      </c>
      <c r="AA325" s="30">
        <v>5.2439999999999998</v>
      </c>
      <c r="AC325" s="46">
        <f t="shared" si="12"/>
        <v>5.2638131868131863E-2</v>
      </c>
      <c r="AD325" s="46">
        <f t="shared" si="13"/>
        <v>5.2440000000000001E-2</v>
      </c>
      <c r="AE325" s="46">
        <f t="shared" si="14"/>
        <v>1.9813186813186223E-4</v>
      </c>
    </row>
    <row r="326" spans="16:31" x14ac:dyDescent="0.2">
      <c r="P326" s="23"/>
      <c r="Q326" s="37">
        <v>39598</v>
      </c>
      <c r="R326" s="27">
        <f>_xll.qlCalendarAdvance($Q$3,Q326,"3M",$R$3,TRUE)</f>
        <v>39689</v>
      </c>
      <c r="S326" s="38">
        <f>_xll.qlCalendarAdvance($Q$3,Q326,"6M",$R$3,TRUE)</f>
        <v>39780</v>
      </c>
      <c r="T326" s="23"/>
      <c r="U326" s="30">
        <f>_xll.qlDayCounterYearFraction($U$3,Q326,R326)</f>
        <v>0.25277777777777777</v>
      </c>
      <c r="V326" s="30">
        <f>_xll.qlDayCounterYearFraction($U$3,Q326,S326)</f>
        <v>0.50555555555555554</v>
      </c>
      <c r="W326" s="30">
        <f>_xll.qlDayCounterYearFraction($U$3,R326,S326)</f>
        <v>0.25277777777777777</v>
      </c>
      <c r="X326" s="23"/>
      <c r="Y326" s="30">
        <v>4.8639999999999999</v>
      </c>
      <c r="Z326" s="30">
        <v>4.9279999999999999</v>
      </c>
      <c r="AA326" s="30">
        <v>4.9109999999999996</v>
      </c>
      <c r="AC326" s="46">
        <f t="shared" si="12"/>
        <v>4.9919999999999999E-2</v>
      </c>
      <c r="AD326" s="46">
        <f t="shared" si="13"/>
        <v>4.9109999999999994E-2</v>
      </c>
      <c r="AE326" s="46">
        <f t="shared" si="14"/>
        <v>8.1000000000000516E-4</v>
      </c>
    </row>
    <row r="327" spans="16:31" x14ac:dyDescent="0.2">
      <c r="P327" s="23"/>
      <c r="Q327" s="37">
        <v>39591</v>
      </c>
      <c r="R327" s="27">
        <f>_xll.qlCalendarAdvance($Q$3,Q327,"3M",$R$3,TRUE)</f>
        <v>39685</v>
      </c>
      <c r="S327" s="38">
        <f>_xll.qlCalendarAdvance($Q$3,Q327,"6M",$R$3,TRUE)</f>
        <v>39776</v>
      </c>
      <c r="T327" s="23"/>
      <c r="U327" s="30">
        <f>_xll.qlDayCounterYearFraction($U$3,Q327,R327)</f>
        <v>0.26111111111111113</v>
      </c>
      <c r="V327" s="30">
        <f>_xll.qlDayCounterYearFraction($U$3,Q327,S327)</f>
        <v>0.51388888888888884</v>
      </c>
      <c r="W327" s="30">
        <f>_xll.qlDayCounterYearFraction($U$3,R327,S327)</f>
        <v>0.25277777777777777</v>
      </c>
      <c r="X327" s="23"/>
      <c r="Y327" s="30">
        <v>4.8570000000000002</v>
      </c>
      <c r="Z327" s="30">
        <v>4.915</v>
      </c>
      <c r="AA327" s="30">
        <v>4.8491</v>
      </c>
      <c r="AC327" s="46">
        <f t="shared" ref="AC327:AC390" si="15">(Z327*V327-Y327*U327)/(W327)/100</f>
        <v>4.9749120879120874E-2</v>
      </c>
      <c r="AD327" s="46">
        <f t="shared" ref="AD327:AD390" si="16">AA327/100</f>
        <v>4.8490999999999999E-2</v>
      </c>
      <c r="AE327" s="46">
        <f t="shared" ref="AE327:AE390" si="17">AC327-AD327</f>
        <v>1.2581208791208748E-3</v>
      </c>
    </row>
    <row r="328" spans="16:31" x14ac:dyDescent="0.2">
      <c r="P328" s="23"/>
      <c r="Q328" s="37">
        <v>39584</v>
      </c>
      <c r="R328" s="27">
        <f>_xll.qlCalendarAdvance($Q$3,Q328,"3M",$R$3,TRUE)</f>
        <v>39678</v>
      </c>
      <c r="S328" s="38">
        <f>_xll.qlCalendarAdvance($Q$3,Q328,"6M",$R$3,TRUE)</f>
        <v>39769</v>
      </c>
      <c r="T328" s="23"/>
      <c r="U328" s="30">
        <f>_xll.qlDayCounterYearFraction($U$3,Q328,R328)</f>
        <v>0.26111111111111113</v>
      </c>
      <c r="V328" s="30">
        <f>_xll.qlDayCounterYearFraction($U$3,Q328,S328)</f>
        <v>0.51388888888888884</v>
      </c>
      <c r="W328" s="30">
        <f>_xll.qlDayCounterYearFraction($U$3,R328,S328)</f>
        <v>0.25277777777777777</v>
      </c>
      <c r="X328" s="23"/>
      <c r="Y328" s="30">
        <v>4.859</v>
      </c>
      <c r="Z328" s="30">
        <v>4.9000000000000004</v>
      </c>
      <c r="AA328" s="30">
        <v>4.7755999999999998</v>
      </c>
      <c r="AC328" s="46">
        <f t="shared" si="15"/>
        <v>4.9423516483516491E-2</v>
      </c>
      <c r="AD328" s="46">
        <f t="shared" si="16"/>
        <v>4.7756E-2</v>
      </c>
      <c r="AE328" s="46">
        <f t="shared" si="17"/>
        <v>1.6675164835164916E-3</v>
      </c>
    </row>
    <row r="329" spans="16:31" x14ac:dyDescent="0.2">
      <c r="P329" s="23"/>
      <c r="Q329" s="37">
        <v>39577</v>
      </c>
      <c r="R329" s="27">
        <f>_xll.qlCalendarAdvance($Q$3,Q329,"3M",$R$3,TRUE)</f>
        <v>39671</v>
      </c>
      <c r="S329" s="38">
        <f>_xll.qlCalendarAdvance($Q$3,Q329,"6M",$R$3,TRUE)</f>
        <v>39762</v>
      </c>
      <c r="T329" s="23"/>
      <c r="U329" s="30">
        <f>_xll.qlDayCounterYearFraction($U$3,Q329,R329)</f>
        <v>0.26111111111111113</v>
      </c>
      <c r="V329" s="30">
        <f>_xll.qlDayCounterYearFraction($U$3,Q329,S329)</f>
        <v>0.51388888888888884</v>
      </c>
      <c r="W329" s="30">
        <f>_xll.qlDayCounterYearFraction($U$3,R329,S329)</f>
        <v>0.25277777777777777</v>
      </c>
      <c r="X329" s="23"/>
      <c r="Y329" s="30">
        <v>4.8550000000000004</v>
      </c>
      <c r="Z329" s="30">
        <v>4.8719999999999999</v>
      </c>
      <c r="AA329" s="30">
        <v>4.6609999999999996</v>
      </c>
      <c r="AC329" s="46">
        <f t="shared" si="15"/>
        <v>4.8895604395604371E-2</v>
      </c>
      <c r="AD329" s="46">
        <f t="shared" si="16"/>
        <v>4.6609999999999999E-2</v>
      </c>
      <c r="AE329" s="46">
        <f t="shared" si="17"/>
        <v>2.2856043956043723E-3</v>
      </c>
    </row>
    <row r="330" spans="16:31" x14ac:dyDescent="0.2">
      <c r="P330" s="23"/>
      <c r="Q330" s="37">
        <v>39570</v>
      </c>
      <c r="R330" s="27">
        <f>_xll.qlCalendarAdvance($Q$3,Q330,"3M",$R$3,TRUE)</f>
        <v>39664</v>
      </c>
      <c r="S330" s="38">
        <f>_xll.qlCalendarAdvance($Q$3,Q330,"6M",$R$3,TRUE)</f>
        <v>39755</v>
      </c>
      <c r="T330" s="23"/>
      <c r="U330" s="30">
        <f>_xll.qlDayCounterYearFraction($U$3,Q330,R330)</f>
        <v>0.26111111111111113</v>
      </c>
      <c r="V330" s="30">
        <f>_xll.qlDayCounterYearFraction($U$3,Q330,S330)</f>
        <v>0.51388888888888884</v>
      </c>
      <c r="W330" s="30">
        <f>_xll.qlDayCounterYearFraction($U$3,R330,S330)</f>
        <v>0.25277777777777777</v>
      </c>
      <c r="X330" s="23"/>
      <c r="Y330" s="30">
        <v>4.8550000000000004</v>
      </c>
      <c r="Z330" s="30">
        <v>4.8780000000000001</v>
      </c>
      <c r="AA330" s="30">
        <v>4.6515000000000004</v>
      </c>
      <c r="AC330" s="46">
        <f t="shared" si="15"/>
        <v>4.9017582417582403E-2</v>
      </c>
      <c r="AD330" s="46">
        <f t="shared" si="16"/>
        <v>4.6515000000000001E-2</v>
      </c>
      <c r="AE330" s="46">
        <f t="shared" si="17"/>
        <v>2.5025824175824024E-3</v>
      </c>
    </row>
    <row r="331" spans="16:31" x14ac:dyDescent="0.2">
      <c r="P331" s="23"/>
      <c r="Q331" s="37">
        <v>39563</v>
      </c>
      <c r="R331" s="27">
        <f>_xll.qlCalendarAdvance($Q$3,Q331,"3M",$R$3,TRUE)</f>
        <v>39654</v>
      </c>
      <c r="S331" s="38">
        <f>_xll.qlCalendarAdvance($Q$3,Q331,"6M",$R$3,TRUE)</f>
        <v>39748</v>
      </c>
      <c r="T331" s="23"/>
      <c r="U331" s="30">
        <f>_xll.qlDayCounterYearFraction($U$3,Q331,R331)</f>
        <v>0.25277777777777777</v>
      </c>
      <c r="V331" s="30">
        <f>_xll.qlDayCounterYearFraction($U$3,Q331,S331)</f>
        <v>0.51388888888888884</v>
      </c>
      <c r="W331" s="30">
        <f>_xll.qlDayCounterYearFraction($U$3,R331,S331)</f>
        <v>0.26111111111111113</v>
      </c>
      <c r="X331" s="23"/>
      <c r="Y331" s="30">
        <v>4.8470000000000004</v>
      </c>
      <c r="Z331" s="30">
        <v>4.8810000000000002</v>
      </c>
      <c r="AA331" s="30">
        <v>4.8239999999999998</v>
      </c>
      <c r="AC331" s="46">
        <f t="shared" si="15"/>
        <v>4.9139148936170204E-2</v>
      </c>
      <c r="AD331" s="46">
        <f t="shared" si="16"/>
        <v>4.8239999999999998E-2</v>
      </c>
      <c r="AE331" s="46">
        <f t="shared" si="17"/>
        <v>8.9914893617020625E-4</v>
      </c>
    </row>
    <row r="332" spans="16:31" x14ac:dyDescent="0.2">
      <c r="P332" s="23"/>
      <c r="Q332" s="37">
        <v>39556</v>
      </c>
      <c r="R332" s="27">
        <f>_xll.qlCalendarAdvance($Q$3,Q332,"3M",$R$3,TRUE)</f>
        <v>39647</v>
      </c>
      <c r="S332" s="38">
        <f>_xll.qlCalendarAdvance($Q$3,Q332,"6M",$R$3,TRUE)</f>
        <v>39741</v>
      </c>
      <c r="T332" s="23"/>
      <c r="U332" s="30">
        <f>_xll.qlDayCounterYearFraction($U$3,Q332,R332)</f>
        <v>0.25277777777777777</v>
      </c>
      <c r="V332" s="30">
        <f>_xll.qlDayCounterYearFraction($U$3,Q332,S332)</f>
        <v>0.51388888888888884</v>
      </c>
      <c r="W332" s="30">
        <f>_xll.qlDayCounterYearFraction($U$3,R332,S332)</f>
        <v>0.26111111111111113</v>
      </c>
      <c r="X332" s="23"/>
      <c r="Y332" s="30">
        <v>4.7939999999999996</v>
      </c>
      <c r="Z332" s="30">
        <v>4.798</v>
      </c>
      <c r="AA332" s="30">
        <v>4.7004999999999999</v>
      </c>
      <c r="AC332" s="46">
        <f t="shared" si="15"/>
        <v>4.8018723404255309E-2</v>
      </c>
      <c r="AD332" s="46">
        <f t="shared" si="16"/>
        <v>4.7004999999999998E-2</v>
      </c>
      <c r="AE332" s="46">
        <f t="shared" si="17"/>
        <v>1.0137234042553109E-3</v>
      </c>
    </row>
    <row r="333" spans="16:31" x14ac:dyDescent="0.2">
      <c r="P333" s="23"/>
      <c r="Q333" s="37">
        <v>39549</v>
      </c>
      <c r="R333" s="27">
        <f>_xll.qlCalendarAdvance($Q$3,Q333,"3M",$R$3,TRUE)</f>
        <v>39640</v>
      </c>
      <c r="S333" s="38">
        <f>_xll.qlCalendarAdvance($Q$3,Q333,"6M",$R$3,TRUE)</f>
        <v>39734</v>
      </c>
      <c r="T333" s="23"/>
      <c r="U333" s="30">
        <f>_xll.qlDayCounterYearFraction($U$3,Q333,R333)</f>
        <v>0.25277777777777777</v>
      </c>
      <c r="V333" s="30">
        <f>_xll.qlDayCounterYearFraction($U$3,Q333,S333)</f>
        <v>0.51388888888888884</v>
      </c>
      <c r="W333" s="30">
        <f>_xll.qlDayCounterYearFraction($U$3,R333,S333)</f>
        <v>0.26111111111111113</v>
      </c>
      <c r="X333" s="23"/>
      <c r="Y333" s="30">
        <v>4.7469999999999999</v>
      </c>
      <c r="Z333" s="30">
        <v>4.7510000000000003</v>
      </c>
      <c r="AA333" s="30">
        <v>4.5389999999999997</v>
      </c>
      <c r="AC333" s="46">
        <f t="shared" si="15"/>
        <v>4.7548723404255318E-2</v>
      </c>
      <c r="AD333" s="46">
        <f t="shared" si="16"/>
        <v>4.539E-2</v>
      </c>
      <c r="AE333" s="46">
        <f t="shared" si="17"/>
        <v>2.158723404255318E-3</v>
      </c>
    </row>
    <row r="334" spans="16:31" x14ac:dyDescent="0.2">
      <c r="P334" s="23"/>
      <c r="Q334" s="37">
        <v>39542</v>
      </c>
      <c r="R334" s="27">
        <f>_xll.qlCalendarAdvance($Q$3,Q334,"3M",$R$3,TRUE)</f>
        <v>39633</v>
      </c>
      <c r="S334" s="38">
        <f>_xll.qlCalendarAdvance($Q$3,Q334,"6M",$R$3,TRUE)</f>
        <v>39727</v>
      </c>
      <c r="T334" s="23"/>
      <c r="U334" s="30">
        <f>_xll.qlDayCounterYearFraction($U$3,Q334,R334)</f>
        <v>0.25277777777777777</v>
      </c>
      <c r="V334" s="30">
        <f>_xll.qlDayCounterYearFraction($U$3,Q334,S334)</f>
        <v>0.51388888888888884</v>
      </c>
      <c r="W334" s="30">
        <f>_xll.qlDayCounterYearFraction($U$3,R334,S334)</f>
        <v>0.26111111111111113</v>
      </c>
      <c r="X334" s="23"/>
      <c r="Y334" s="30">
        <v>4.7409999999999997</v>
      </c>
      <c r="Z334" s="30">
        <v>4.7450000000000001</v>
      </c>
      <c r="AA334" s="30">
        <v>4.4824999999999999</v>
      </c>
      <c r="AC334" s="46">
        <f t="shared" si="15"/>
        <v>4.748872340425532E-2</v>
      </c>
      <c r="AD334" s="46">
        <f t="shared" si="16"/>
        <v>4.4824999999999997E-2</v>
      </c>
      <c r="AE334" s="46">
        <f t="shared" si="17"/>
        <v>2.6637234042553234E-3</v>
      </c>
    </row>
    <row r="335" spans="16:31" x14ac:dyDescent="0.2">
      <c r="P335" s="23"/>
      <c r="Q335" s="37">
        <v>39535</v>
      </c>
      <c r="R335" s="27">
        <f>_xll.qlCalendarAdvance($Q$3,Q335,"3M",$R$3,TRUE)</f>
        <v>39629</v>
      </c>
      <c r="S335" s="38">
        <f>_xll.qlCalendarAdvance($Q$3,Q335,"6M",$R$3,TRUE)</f>
        <v>39720</v>
      </c>
      <c r="T335" s="23"/>
      <c r="U335" s="30">
        <f>_xll.qlDayCounterYearFraction($U$3,Q335,R335)</f>
        <v>0.26111111111111113</v>
      </c>
      <c r="V335" s="30">
        <f>_xll.qlDayCounterYearFraction($U$3,Q335,S335)</f>
        <v>0.51388888888888884</v>
      </c>
      <c r="W335" s="30">
        <f>_xll.qlDayCounterYearFraction($U$3,R335,S335)</f>
        <v>0.25277777777777777</v>
      </c>
      <c r="X335" s="23"/>
      <c r="Y335" s="30">
        <v>4.7309999999999999</v>
      </c>
      <c r="Z335" s="30">
        <v>4.7329999999999997</v>
      </c>
      <c r="AA335" s="30">
        <v>4.41</v>
      </c>
      <c r="AC335" s="46">
        <f t="shared" si="15"/>
        <v>4.7350659340659323E-2</v>
      </c>
      <c r="AD335" s="46">
        <f t="shared" si="16"/>
        <v>4.41E-2</v>
      </c>
      <c r="AE335" s="46">
        <f t="shared" si="17"/>
        <v>3.2506593406593232E-3</v>
      </c>
    </row>
    <row r="336" spans="16:31" x14ac:dyDescent="0.2">
      <c r="P336" s="23"/>
      <c r="Q336" s="37">
        <v>39528</v>
      </c>
      <c r="R336" s="27">
        <f>_xll.qlCalendarAdvance($Q$3,Q336,"3M",$R$3,TRUE)</f>
        <v>39622</v>
      </c>
      <c r="S336" s="38">
        <f>_xll.qlCalendarAdvance($Q$3,Q336,"6M",$R$3,TRUE)</f>
        <v>39713</v>
      </c>
      <c r="T336" s="23"/>
      <c r="U336" s="30">
        <f>_xll.qlDayCounterYearFraction($U$3,Q336,R336)</f>
        <v>0.26111111111111113</v>
      </c>
      <c r="V336" s="30">
        <f>_xll.qlDayCounterYearFraction($U$3,Q336,S336)</f>
        <v>0.51388888888888884</v>
      </c>
      <c r="W336" s="30">
        <f>_xll.qlDayCounterYearFraction($U$3,R336,S336)</f>
        <v>0.25277777777777777</v>
      </c>
      <c r="X336" s="23"/>
      <c r="Y336" s="30">
        <v>4.6740000000000004</v>
      </c>
      <c r="Z336" s="30">
        <v>4.6749999999999998</v>
      </c>
      <c r="AA336" s="30">
        <v>4.3479999999999999</v>
      </c>
      <c r="AC336" s="46">
        <f t="shared" si="15"/>
        <v>4.6760329670329649E-2</v>
      </c>
      <c r="AD336" s="46">
        <f t="shared" si="16"/>
        <v>4.3479999999999998E-2</v>
      </c>
      <c r="AE336" s="46">
        <f t="shared" si="17"/>
        <v>3.2803296703296514E-3</v>
      </c>
    </row>
    <row r="337" spans="16:31" x14ac:dyDescent="0.2">
      <c r="P337" s="23"/>
      <c r="Q337" s="37">
        <v>39521</v>
      </c>
      <c r="R337" s="27">
        <f>_xll.qlCalendarAdvance($Q$3,Q337,"3M",$R$3,TRUE)</f>
        <v>39615</v>
      </c>
      <c r="S337" s="38">
        <f>_xll.qlCalendarAdvance($Q$3,Q337,"6M",$R$3,TRUE)</f>
        <v>39706</v>
      </c>
      <c r="T337" s="23"/>
      <c r="U337" s="30">
        <f>_xll.qlDayCounterYearFraction($U$3,Q337,R337)</f>
        <v>0.26111111111111113</v>
      </c>
      <c r="V337" s="30">
        <f>_xll.qlDayCounterYearFraction($U$3,Q337,S337)</f>
        <v>0.51388888888888884</v>
      </c>
      <c r="W337" s="30">
        <f>_xll.qlDayCounterYearFraction($U$3,R337,S337)</f>
        <v>0.25277777777777777</v>
      </c>
      <c r="X337" s="23"/>
      <c r="Y337" s="30">
        <v>4.617</v>
      </c>
      <c r="Z337" s="30">
        <v>4.6100000000000003</v>
      </c>
      <c r="AA337" s="30">
        <v>4.3220000000000001</v>
      </c>
      <c r="AC337" s="46">
        <f t="shared" si="15"/>
        <v>4.6027692307692304E-2</v>
      </c>
      <c r="AD337" s="46">
        <f t="shared" si="16"/>
        <v>4.3220000000000001E-2</v>
      </c>
      <c r="AE337" s="46">
        <f t="shared" si="17"/>
        <v>2.8076923076923027E-3</v>
      </c>
    </row>
    <row r="338" spans="16:31" x14ac:dyDescent="0.2">
      <c r="P338" s="23"/>
      <c r="Q338" s="37">
        <v>39514</v>
      </c>
      <c r="R338" s="27">
        <f>_xll.qlCalendarAdvance($Q$3,Q338,"3M",$R$3,TRUE)</f>
        <v>39608</v>
      </c>
      <c r="S338" s="38">
        <f>_xll.qlCalendarAdvance($Q$3,Q338,"6M",$R$3,TRUE)</f>
        <v>39699</v>
      </c>
      <c r="T338" s="23"/>
      <c r="U338" s="30">
        <f>_xll.qlDayCounterYearFraction($U$3,Q338,R338)</f>
        <v>0.26111111111111113</v>
      </c>
      <c r="V338" s="30">
        <f>_xll.qlDayCounterYearFraction($U$3,Q338,S338)</f>
        <v>0.51388888888888884</v>
      </c>
      <c r="W338" s="30">
        <f>_xll.qlDayCounterYearFraction($U$3,R338,S338)</f>
        <v>0.25277777777777777</v>
      </c>
      <c r="X338" s="23"/>
      <c r="Y338" s="30">
        <v>4.4969999999999999</v>
      </c>
      <c r="Z338" s="30">
        <v>4.4939999999999998</v>
      </c>
      <c r="AA338" s="30">
        <v>4.2759999999999998</v>
      </c>
      <c r="AC338" s="46">
        <f t="shared" si="15"/>
        <v>4.4909010989010983E-2</v>
      </c>
      <c r="AD338" s="46">
        <f t="shared" si="16"/>
        <v>4.2759999999999999E-2</v>
      </c>
      <c r="AE338" s="46">
        <f t="shared" si="17"/>
        <v>2.149010989010984E-3</v>
      </c>
    </row>
    <row r="339" spans="16:31" x14ac:dyDescent="0.2">
      <c r="P339" s="23"/>
      <c r="Q339" s="37">
        <v>39507</v>
      </c>
      <c r="R339" s="27">
        <f>_xll.qlCalendarAdvance($Q$3,Q339,"3M",$R$3,TRUE)</f>
        <v>39598</v>
      </c>
      <c r="S339" s="38">
        <f>_xll.qlCalendarAdvance($Q$3,Q339,"6M",$R$3,TRUE)</f>
        <v>39689</v>
      </c>
      <c r="T339" s="23"/>
      <c r="U339" s="30">
        <f>_xll.qlDayCounterYearFraction($U$3,Q339,R339)</f>
        <v>0.25277777777777777</v>
      </c>
      <c r="V339" s="30">
        <f>_xll.qlDayCounterYearFraction($U$3,Q339,S339)</f>
        <v>0.50555555555555554</v>
      </c>
      <c r="W339" s="30">
        <f>_xll.qlDayCounterYearFraction($U$3,R339,S339)</f>
        <v>0.25277777777777777</v>
      </c>
      <c r="X339" s="23"/>
      <c r="Y339" s="30">
        <v>4.3840000000000003</v>
      </c>
      <c r="Z339" s="30">
        <v>4.383</v>
      </c>
      <c r="AA339" s="30">
        <v>4.0830000000000002</v>
      </c>
      <c r="AC339" s="46">
        <f t="shared" si="15"/>
        <v>4.3819999999999998E-2</v>
      </c>
      <c r="AD339" s="46">
        <f t="shared" si="16"/>
        <v>4.0830000000000005E-2</v>
      </c>
      <c r="AE339" s="46">
        <f t="shared" si="17"/>
        <v>2.9899999999999927E-3</v>
      </c>
    </row>
    <row r="340" spans="16:31" x14ac:dyDescent="0.2">
      <c r="P340" s="23"/>
      <c r="Q340" s="37">
        <v>39500</v>
      </c>
      <c r="R340" s="27">
        <f>_xll.qlCalendarAdvance($Q$3,Q340,"3M",$R$3,TRUE)</f>
        <v>39590</v>
      </c>
      <c r="S340" s="38">
        <f>_xll.qlCalendarAdvance($Q$3,Q340,"6M",$R$3,TRUE)</f>
        <v>39682</v>
      </c>
      <c r="T340" s="23"/>
      <c r="U340" s="30">
        <f>_xll.qlDayCounterYearFraction($U$3,Q340,R340)</f>
        <v>0.25</v>
      </c>
      <c r="V340" s="30">
        <f>_xll.qlDayCounterYearFraction($U$3,Q340,S340)</f>
        <v>0.50555555555555554</v>
      </c>
      <c r="W340" s="30">
        <f>_xll.qlDayCounterYearFraction($U$3,R340,S340)</f>
        <v>0.25555555555555554</v>
      </c>
      <c r="X340" s="23"/>
      <c r="Y340" s="30">
        <v>4.3739999999999997</v>
      </c>
      <c r="Z340" s="30">
        <v>4.3710000000000004</v>
      </c>
      <c r="AA340" s="30">
        <v>4.1825000000000001</v>
      </c>
      <c r="AC340" s="46">
        <f t="shared" si="15"/>
        <v>4.3680652173913065E-2</v>
      </c>
      <c r="AD340" s="46">
        <f t="shared" si="16"/>
        <v>4.1825000000000001E-2</v>
      </c>
      <c r="AE340" s="46">
        <f t="shared" si="17"/>
        <v>1.8556521739130638E-3</v>
      </c>
    </row>
    <row r="341" spans="16:31" x14ac:dyDescent="0.2">
      <c r="P341" s="23"/>
      <c r="Q341" s="37">
        <v>39493</v>
      </c>
      <c r="R341" s="27">
        <f>_xll.qlCalendarAdvance($Q$3,Q341,"3M",$R$3,TRUE)</f>
        <v>39583</v>
      </c>
      <c r="S341" s="38">
        <f>_xll.qlCalendarAdvance($Q$3,Q341,"6M",$R$3,TRUE)</f>
        <v>39675</v>
      </c>
      <c r="T341" s="23"/>
      <c r="U341" s="30">
        <f>_xll.qlDayCounterYearFraction($U$3,Q341,R341)</f>
        <v>0.25</v>
      </c>
      <c r="V341" s="30">
        <f>_xll.qlDayCounterYearFraction($U$3,Q341,S341)</f>
        <v>0.50555555555555554</v>
      </c>
      <c r="W341" s="30">
        <f>_xll.qlDayCounterYearFraction($U$3,R341,S341)</f>
        <v>0.25555555555555554</v>
      </c>
      <c r="X341" s="23"/>
      <c r="Y341" s="30">
        <v>4.3550000000000004</v>
      </c>
      <c r="Z341" s="30">
        <v>4.3499999999999996</v>
      </c>
      <c r="AA341" s="30">
        <v>4.0640000000000001</v>
      </c>
      <c r="AC341" s="46">
        <f t="shared" si="15"/>
        <v>4.3451086956521723E-2</v>
      </c>
      <c r="AD341" s="46">
        <f t="shared" si="16"/>
        <v>4.0640000000000003E-2</v>
      </c>
      <c r="AE341" s="46">
        <f t="shared" si="17"/>
        <v>2.8110869565217203E-3</v>
      </c>
    </row>
    <row r="342" spans="16:31" x14ac:dyDescent="0.2">
      <c r="P342" s="23"/>
      <c r="Q342" s="37">
        <v>39486</v>
      </c>
      <c r="R342" s="27">
        <f>_xll.qlCalendarAdvance($Q$3,Q342,"3M",$R$3,TRUE)</f>
        <v>39576</v>
      </c>
      <c r="S342" s="38">
        <f>_xll.qlCalendarAdvance($Q$3,Q342,"6M",$R$3,TRUE)</f>
        <v>39668</v>
      </c>
      <c r="T342" s="23"/>
      <c r="U342" s="30">
        <f>_xll.qlDayCounterYearFraction($U$3,Q342,R342)</f>
        <v>0.25</v>
      </c>
      <c r="V342" s="30">
        <f>_xll.qlDayCounterYearFraction($U$3,Q342,S342)</f>
        <v>0.50555555555555554</v>
      </c>
      <c r="W342" s="30">
        <f>_xll.qlDayCounterYearFraction($U$3,R342,S342)</f>
        <v>0.25555555555555554</v>
      </c>
      <c r="X342" s="23"/>
      <c r="Y342" s="30">
        <v>4.3310000000000004</v>
      </c>
      <c r="Z342" s="30">
        <v>4.2960000000000003</v>
      </c>
      <c r="AA342" s="30">
        <v>3.8849999999999998</v>
      </c>
      <c r="AC342" s="46">
        <f t="shared" si="15"/>
        <v>4.2617608695652176E-2</v>
      </c>
      <c r="AD342" s="46">
        <f t="shared" si="16"/>
        <v>3.8849999999999996E-2</v>
      </c>
      <c r="AE342" s="46">
        <f t="shared" si="17"/>
        <v>3.7676086956521804E-3</v>
      </c>
    </row>
    <row r="343" spans="16:31" x14ac:dyDescent="0.2">
      <c r="P343" s="23"/>
      <c r="Q343" s="37">
        <v>39479</v>
      </c>
      <c r="R343" s="27">
        <f>_xll.qlCalendarAdvance($Q$3,Q343,"3M",$R$3,TRUE)</f>
        <v>39570</v>
      </c>
      <c r="S343" s="38">
        <f>_xll.qlCalendarAdvance($Q$3,Q343,"6M",$R$3,TRUE)</f>
        <v>39661</v>
      </c>
      <c r="T343" s="23"/>
      <c r="U343" s="30">
        <f>_xll.qlDayCounterYearFraction($U$3,Q343,R343)</f>
        <v>0.25277777777777777</v>
      </c>
      <c r="V343" s="30">
        <f>_xll.qlDayCounterYearFraction($U$3,Q343,S343)</f>
        <v>0.50555555555555554</v>
      </c>
      <c r="W343" s="30">
        <f>_xll.qlDayCounterYearFraction($U$3,R343,S343)</f>
        <v>0.25277777777777777</v>
      </c>
      <c r="X343" s="23"/>
      <c r="Y343" s="30">
        <v>4.367</v>
      </c>
      <c r="Z343" s="30">
        <v>4.3559999999999999</v>
      </c>
      <c r="AA343" s="30">
        <v>4.1864999999999997</v>
      </c>
      <c r="AC343" s="46">
        <f t="shared" si="15"/>
        <v>4.3449999999999996E-2</v>
      </c>
      <c r="AD343" s="46">
        <f t="shared" si="16"/>
        <v>4.1864999999999999E-2</v>
      </c>
      <c r="AE343" s="46">
        <f t="shared" si="17"/>
        <v>1.5849999999999961E-3</v>
      </c>
    </row>
    <row r="344" spans="16:31" x14ac:dyDescent="0.2">
      <c r="P344" s="23"/>
      <c r="Q344" s="37">
        <v>39472</v>
      </c>
      <c r="R344" s="27">
        <f>_xll.qlCalendarAdvance($Q$3,Q344,"3M",$R$3,TRUE)</f>
        <v>39563</v>
      </c>
      <c r="S344" s="38">
        <f>_xll.qlCalendarAdvance($Q$3,Q344,"6M",$R$3,TRUE)</f>
        <v>39654</v>
      </c>
      <c r="T344" s="23"/>
      <c r="U344" s="30">
        <f>_xll.qlDayCounterYearFraction($U$3,Q344,R344)</f>
        <v>0.25277777777777777</v>
      </c>
      <c r="V344" s="30">
        <f>_xll.qlDayCounterYearFraction($U$3,Q344,S344)</f>
        <v>0.50555555555555554</v>
      </c>
      <c r="W344" s="30">
        <f>_xll.qlDayCounterYearFraction($U$3,R344,S344)</f>
        <v>0.25277777777777777</v>
      </c>
      <c r="X344" s="23"/>
      <c r="Y344" s="30">
        <v>4.383</v>
      </c>
      <c r="Z344" s="30">
        <v>4.3949999999999996</v>
      </c>
      <c r="AA344" s="30">
        <v>4.1459999999999999</v>
      </c>
      <c r="AC344" s="46">
        <f t="shared" si="15"/>
        <v>4.4069999999999991E-2</v>
      </c>
      <c r="AD344" s="46">
        <f t="shared" si="16"/>
        <v>4.1459999999999997E-2</v>
      </c>
      <c r="AE344" s="46">
        <f t="shared" si="17"/>
        <v>2.6099999999999943E-3</v>
      </c>
    </row>
    <row r="345" spans="16:31" x14ac:dyDescent="0.2">
      <c r="P345" s="23"/>
      <c r="Q345" s="37">
        <v>39465</v>
      </c>
      <c r="R345" s="27">
        <f>_xll.qlCalendarAdvance($Q$3,Q345,"3M",$R$3,TRUE)</f>
        <v>39556</v>
      </c>
      <c r="S345" s="38">
        <f>_xll.qlCalendarAdvance($Q$3,Q345,"6M",$R$3,TRUE)</f>
        <v>39647</v>
      </c>
      <c r="T345" s="23"/>
      <c r="U345" s="30">
        <f>_xll.qlDayCounterYearFraction($U$3,Q345,R345)</f>
        <v>0.25277777777777777</v>
      </c>
      <c r="V345" s="30">
        <f>_xll.qlDayCounterYearFraction($U$3,Q345,S345)</f>
        <v>0.50555555555555554</v>
      </c>
      <c r="W345" s="30">
        <f>_xll.qlDayCounterYearFraction($U$3,R345,S345)</f>
        <v>0.25277777777777777</v>
      </c>
      <c r="X345" s="23"/>
      <c r="Y345" s="30">
        <v>4.4109999999999996</v>
      </c>
      <c r="Z345" s="30">
        <v>4.4240000000000004</v>
      </c>
      <c r="AA345" s="30">
        <v>4.1980000000000004</v>
      </c>
      <c r="AC345" s="46">
        <f t="shared" si="15"/>
        <v>4.4370000000000014E-2</v>
      </c>
      <c r="AD345" s="46">
        <f t="shared" si="16"/>
        <v>4.1980000000000003E-2</v>
      </c>
      <c r="AE345" s="46">
        <f t="shared" si="17"/>
        <v>2.3900000000000102E-3</v>
      </c>
    </row>
    <row r="346" spans="16:31" x14ac:dyDescent="0.2">
      <c r="P346" s="23"/>
      <c r="Q346" s="37">
        <v>39458</v>
      </c>
      <c r="R346" s="27">
        <f>_xll.qlCalendarAdvance($Q$3,Q346,"3M",$R$3,TRUE)</f>
        <v>39549</v>
      </c>
      <c r="S346" s="38">
        <f>_xll.qlCalendarAdvance($Q$3,Q346,"6M",$R$3,TRUE)</f>
        <v>39640</v>
      </c>
      <c r="T346" s="23"/>
      <c r="U346" s="30">
        <f>_xll.qlDayCounterYearFraction($U$3,Q346,R346)</f>
        <v>0.25277777777777777</v>
      </c>
      <c r="V346" s="30">
        <f>_xll.qlDayCounterYearFraction($U$3,Q346,S346)</f>
        <v>0.50555555555555554</v>
      </c>
      <c r="W346" s="30">
        <f>_xll.qlDayCounterYearFraction($U$3,R346,S346)</f>
        <v>0.25277777777777777</v>
      </c>
      <c r="X346" s="23"/>
      <c r="Y346" s="30">
        <v>4.5759999999999996</v>
      </c>
      <c r="Z346" s="30">
        <v>4.6269999999999998</v>
      </c>
      <c r="AA346" s="30">
        <v>4.4584999999999999</v>
      </c>
      <c r="AC346" s="46">
        <f t="shared" si="15"/>
        <v>4.6780000000000009E-2</v>
      </c>
      <c r="AD346" s="46">
        <f t="shared" si="16"/>
        <v>4.4585E-2</v>
      </c>
      <c r="AE346" s="46">
        <f t="shared" si="17"/>
        <v>2.1950000000000094E-3</v>
      </c>
    </row>
    <row r="347" spans="16:31" x14ac:dyDescent="0.2">
      <c r="P347" s="23"/>
      <c r="Q347" s="37">
        <v>39451</v>
      </c>
      <c r="R347" s="27">
        <f>_xll.qlCalendarAdvance($Q$3,Q347,"3M",$R$3,TRUE)</f>
        <v>39542</v>
      </c>
      <c r="S347" s="38">
        <f>_xll.qlCalendarAdvance($Q$3,Q347,"6M",$R$3,TRUE)</f>
        <v>39633</v>
      </c>
      <c r="T347" s="23"/>
      <c r="U347" s="30">
        <f>_xll.qlDayCounterYearFraction($U$3,Q347,R347)</f>
        <v>0.25277777777777777</v>
      </c>
      <c r="V347" s="30">
        <f>_xll.qlDayCounterYearFraction($U$3,Q347,S347)</f>
        <v>0.50555555555555554</v>
      </c>
      <c r="W347" s="30">
        <f>_xll.qlDayCounterYearFraction($U$3,R347,S347)</f>
        <v>0.25277777777777777</v>
      </c>
      <c r="X347" s="23"/>
      <c r="Y347" s="30">
        <v>4.63</v>
      </c>
      <c r="Z347" s="30">
        <v>4.6609999999999996</v>
      </c>
      <c r="AA347" s="30">
        <v>4.4455</v>
      </c>
      <c r="AC347" s="46">
        <f t="shared" si="15"/>
        <v>4.6920000000000003E-2</v>
      </c>
      <c r="AD347" s="46">
        <f t="shared" si="16"/>
        <v>4.4455000000000001E-2</v>
      </c>
      <c r="AE347" s="46">
        <f t="shared" si="17"/>
        <v>2.4650000000000019E-3</v>
      </c>
    </row>
    <row r="348" spans="16:31" x14ac:dyDescent="0.2">
      <c r="P348" s="23"/>
      <c r="Q348" s="37">
        <v>39444</v>
      </c>
      <c r="R348" s="27">
        <f>_xll.qlCalendarAdvance($Q$3,Q348,"3M",$R$3,TRUE)</f>
        <v>39535</v>
      </c>
      <c r="S348" s="38">
        <f>_xll.qlCalendarAdvance($Q$3,Q348,"6M",$R$3,TRUE)</f>
        <v>39629</v>
      </c>
      <c r="T348" s="23"/>
      <c r="U348" s="30">
        <f>_xll.qlDayCounterYearFraction($U$3,Q348,R348)</f>
        <v>0.25277777777777777</v>
      </c>
      <c r="V348" s="30">
        <f>_xll.qlDayCounterYearFraction($U$3,Q348,S348)</f>
        <v>0.51388888888888884</v>
      </c>
      <c r="W348" s="30">
        <f>_xll.qlDayCounterYearFraction($U$3,R348,S348)</f>
        <v>0.26111111111111113</v>
      </c>
      <c r="X348" s="23"/>
      <c r="Y348" s="30">
        <v>4.6900000000000004</v>
      </c>
      <c r="Z348" s="30">
        <v>4.7089999999999996</v>
      </c>
      <c r="AA348" s="30">
        <v>4.5369999999999999</v>
      </c>
      <c r="AC348" s="46">
        <f t="shared" si="15"/>
        <v>4.7273936170212742E-2</v>
      </c>
      <c r="AD348" s="46">
        <f t="shared" si="16"/>
        <v>4.5370000000000001E-2</v>
      </c>
      <c r="AE348" s="46">
        <f t="shared" si="17"/>
        <v>1.9039361702127416E-3</v>
      </c>
    </row>
    <row r="349" spans="16:31" x14ac:dyDescent="0.2">
      <c r="P349" s="23"/>
      <c r="Q349" s="37">
        <v>39437</v>
      </c>
      <c r="R349" s="27">
        <f>_xll.qlCalendarAdvance($Q$3,Q349,"3M",$R$3,TRUE)</f>
        <v>39532</v>
      </c>
      <c r="S349" s="38">
        <f>_xll.qlCalendarAdvance($Q$3,Q349,"6M",$R$3,TRUE)</f>
        <v>39622</v>
      </c>
      <c r="T349" s="23"/>
      <c r="U349" s="30">
        <f>_xll.qlDayCounterYearFraction($U$3,Q349,R349)</f>
        <v>0.2638888888888889</v>
      </c>
      <c r="V349" s="30">
        <f>_xll.qlDayCounterYearFraction($U$3,Q349,S349)</f>
        <v>0.51388888888888884</v>
      </c>
      <c r="W349" s="30">
        <f>_xll.qlDayCounterYearFraction($U$3,R349,S349)</f>
        <v>0.25</v>
      </c>
      <c r="X349" s="23"/>
      <c r="Y349" s="30">
        <v>4.774</v>
      </c>
      <c r="Z349" s="30">
        <v>4.7809999999999997</v>
      </c>
      <c r="AA349" s="30">
        <v>4.54</v>
      </c>
      <c r="AC349" s="46">
        <f t="shared" si="15"/>
        <v>4.7883888888888865E-2</v>
      </c>
      <c r="AD349" s="46">
        <f t="shared" si="16"/>
        <v>4.5400000000000003E-2</v>
      </c>
      <c r="AE349" s="46">
        <f t="shared" si="17"/>
        <v>2.4838888888888619E-3</v>
      </c>
    </row>
    <row r="350" spans="16:31" x14ac:dyDescent="0.2">
      <c r="P350" s="23"/>
      <c r="Q350" s="37">
        <v>39430</v>
      </c>
      <c r="R350" s="27">
        <f>_xll.qlCalendarAdvance($Q$3,Q350,"3M",$R$3,TRUE)</f>
        <v>39521</v>
      </c>
      <c r="S350" s="38">
        <f>_xll.qlCalendarAdvance($Q$3,Q350,"6M",$R$3,TRUE)</f>
        <v>39615</v>
      </c>
      <c r="T350" s="23"/>
      <c r="U350" s="30">
        <f>_xll.qlDayCounterYearFraction($U$3,Q350,R350)</f>
        <v>0.25277777777777777</v>
      </c>
      <c r="V350" s="30">
        <f>_xll.qlDayCounterYearFraction($U$3,Q350,S350)</f>
        <v>0.51388888888888884</v>
      </c>
      <c r="W350" s="30">
        <f>_xll.qlDayCounterYearFraction($U$3,R350,S350)</f>
        <v>0.26111111111111113</v>
      </c>
      <c r="X350" s="23"/>
      <c r="Y350" s="30">
        <v>4.9409999999999998</v>
      </c>
      <c r="Z350" s="30">
        <v>4.91</v>
      </c>
      <c r="AA350" s="30">
        <v>4.6120000000000001</v>
      </c>
      <c r="AC350" s="46">
        <f t="shared" si="15"/>
        <v>4.8799893617021264E-2</v>
      </c>
      <c r="AD350" s="46">
        <f t="shared" si="16"/>
        <v>4.6120000000000001E-2</v>
      </c>
      <c r="AE350" s="46">
        <f t="shared" si="17"/>
        <v>2.6798936170212631E-3</v>
      </c>
    </row>
    <row r="351" spans="16:31" x14ac:dyDescent="0.2">
      <c r="P351" s="23"/>
      <c r="Q351" s="37">
        <v>39423</v>
      </c>
      <c r="R351" s="27">
        <f>_xll.qlCalendarAdvance($Q$3,Q351,"3M",$R$3,TRUE)</f>
        <v>39514</v>
      </c>
      <c r="S351" s="38">
        <f>_xll.qlCalendarAdvance($Q$3,Q351,"6M",$R$3,TRUE)</f>
        <v>39608</v>
      </c>
      <c r="T351" s="23"/>
      <c r="U351" s="30">
        <f>_xll.qlDayCounterYearFraction($U$3,Q351,R351)</f>
        <v>0.25277777777777777</v>
      </c>
      <c r="V351" s="30">
        <f>_xll.qlDayCounterYearFraction($U$3,Q351,S351)</f>
        <v>0.51388888888888884</v>
      </c>
      <c r="W351" s="30">
        <f>_xll.qlDayCounterYearFraction($U$3,R351,S351)</f>
        <v>0.26111111111111113</v>
      </c>
      <c r="X351" s="23"/>
      <c r="Y351" s="30">
        <v>4.891</v>
      </c>
      <c r="Z351" s="30">
        <v>4.8390000000000004</v>
      </c>
      <c r="AA351" s="30">
        <v>4.548</v>
      </c>
      <c r="AC351" s="46">
        <f t="shared" si="15"/>
        <v>4.7886595744680856E-2</v>
      </c>
      <c r="AD351" s="46">
        <f t="shared" si="16"/>
        <v>4.548E-2</v>
      </c>
      <c r="AE351" s="46">
        <f t="shared" si="17"/>
        <v>2.4065957446808561E-3</v>
      </c>
    </row>
    <row r="352" spans="16:31" x14ac:dyDescent="0.2">
      <c r="P352" s="23"/>
      <c r="Q352" s="37">
        <v>39416</v>
      </c>
      <c r="R352" s="27">
        <f>_xll.qlCalendarAdvance($Q$3,Q352,"3M",$R$3,TRUE)</f>
        <v>39507</v>
      </c>
      <c r="S352" s="38">
        <f>_xll.qlCalendarAdvance($Q$3,Q352,"6M",$R$3,TRUE)</f>
        <v>39598</v>
      </c>
      <c r="T352" s="23"/>
      <c r="U352" s="30">
        <f>_xll.qlDayCounterYearFraction($U$3,Q352,R352)</f>
        <v>0.25277777777777777</v>
      </c>
      <c r="V352" s="30">
        <f>_xll.qlDayCounterYearFraction($U$3,Q352,S352)</f>
        <v>0.50555555555555554</v>
      </c>
      <c r="W352" s="30">
        <f>_xll.qlDayCounterYearFraction($U$3,R352,S352)</f>
        <v>0.25277777777777777</v>
      </c>
      <c r="X352" s="23"/>
      <c r="Y352" s="30">
        <v>4.8099999999999996</v>
      </c>
      <c r="Z352" s="30">
        <v>4.7510000000000003</v>
      </c>
      <c r="AA352" s="30">
        <v>4.4649999999999999</v>
      </c>
      <c r="AC352" s="46">
        <f t="shared" si="15"/>
        <v>4.6920000000000003E-2</v>
      </c>
      <c r="AD352" s="46">
        <f t="shared" si="16"/>
        <v>4.4649999999999995E-2</v>
      </c>
      <c r="AE352" s="46">
        <f t="shared" si="17"/>
        <v>2.2700000000000081E-3</v>
      </c>
    </row>
    <row r="353" spans="16:31" x14ac:dyDescent="0.2">
      <c r="P353" s="23"/>
      <c r="Q353" s="37">
        <v>39409</v>
      </c>
      <c r="R353" s="27">
        <f>_xll.qlCalendarAdvance($Q$3,Q353,"3M",$R$3,TRUE)</f>
        <v>39503</v>
      </c>
      <c r="S353" s="38">
        <f>_xll.qlCalendarAdvance($Q$3,Q353,"6M",$R$3,TRUE)</f>
        <v>39591</v>
      </c>
      <c r="T353" s="23"/>
      <c r="U353" s="30">
        <f>_xll.qlDayCounterYearFraction($U$3,Q353,R353)</f>
        <v>0.26111111111111113</v>
      </c>
      <c r="V353" s="30">
        <f>_xll.qlDayCounterYearFraction($U$3,Q353,S353)</f>
        <v>0.50555555555555554</v>
      </c>
      <c r="W353" s="30">
        <f>_xll.qlDayCounterYearFraction($U$3,R353,S353)</f>
        <v>0.24444444444444444</v>
      </c>
      <c r="X353" s="23"/>
      <c r="Y353" s="30">
        <v>4.6970000000000001</v>
      </c>
      <c r="Z353" s="30">
        <v>4.6689999999999996</v>
      </c>
      <c r="AA353" s="30">
        <v>4.3958000000000004</v>
      </c>
      <c r="AC353" s="46">
        <f t="shared" si="15"/>
        <v>4.6390909090909066E-2</v>
      </c>
      <c r="AD353" s="46">
        <f t="shared" si="16"/>
        <v>4.3958000000000004E-2</v>
      </c>
      <c r="AE353" s="46">
        <f t="shared" si="17"/>
        <v>2.432909090909062E-3</v>
      </c>
    </row>
    <row r="354" spans="16:31" x14ac:dyDescent="0.2">
      <c r="P354" s="23"/>
      <c r="Q354" s="37">
        <v>39402</v>
      </c>
      <c r="R354" s="27">
        <f>_xll.qlCalendarAdvance($Q$3,Q354,"3M",$R$3,TRUE)</f>
        <v>39496</v>
      </c>
      <c r="S354" s="38">
        <f>_xll.qlCalendarAdvance($Q$3,Q354,"6M",$R$3,TRUE)</f>
        <v>39584</v>
      </c>
      <c r="T354" s="23"/>
      <c r="U354" s="30">
        <f>_xll.qlDayCounterYearFraction($U$3,Q354,R354)</f>
        <v>0.26111111111111113</v>
      </c>
      <c r="V354" s="30">
        <f>_xll.qlDayCounterYearFraction($U$3,Q354,S354)</f>
        <v>0.50555555555555554</v>
      </c>
      <c r="W354" s="30">
        <f>_xll.qlDayCounterYearFraction($U$3,R354,S354)</f>
        <v>0.24444444444444444</v>
      </c>
      <c r="X354" s="23"/>
      <c r="Y354" s="30">
        <v>4.5839999999999996</v>
      </c>
      <c r="Z354" s="30">
        <v>4.5919999999999996</v>
      </c>
      <c r="AA354" s="30">
        <v>4.4109999999999996</v>
      </c>
      <c r="AC354" s="46">
        <f t="shared" si="15"/>
        <v>4.6005454545454523E-2</v>
      </c>
      <c r="AD354" s="46">
        <f t="shared" si="16"/>
        <v>4.4109999999999996E-2</v>
      </c>
      <c r="AE354" s="46">
        <f t="shared" si="17"/>
        <v>1.8954545454545266E-3</v>
      </c>
    </row>
    <row r="355" spans="16:31" x14ac:dyDescent="0.2">
      <c r="P355" s="23"/>
      <c r="Q355" s="37">
        <v>39395</v>
      </c>
      <c r="R355" s="27">
        <f>_xll.qlCalendarAdvance($Q$3,Q355,"3M",$R$3,TRUE)</f>
        <v>39489</v>
      </c>
      <c r="S355" s="38">
        <f>_xll.qlCalendarAdvance($Q$3,Q355,"6M",$R$3,TRUE)</f>
        <v>39577</v>
      </c>
      <c r="T355" s="23"/>
      <c r="U355" s="30">
        <f>_xll.qlDayCounterYearFraction($U$3,Q355,R355)</f>
        <v>0.26111111111111113</v>
      </c>
      <c r="V355" s="30">
        <f>_xll.qlDayCounterYearFraction($U$3,Q355,S355)</f>
        <v>0.50555555555555554</v>
      </c>
      <c r="W355" s="30">
        <f>_xll.qlDayCounterYearFraction($U$3,R355,S355)</f>
        <v>0.24444444444444444</v>
      </c>
      <c r="X355" s="23"/>
      <c r="Y355" s="30">
        <v>4.5789999999999997</v>
      </c>
      <c r="Z355" s="30">
        <v>4.58</v>
      </c>
      <c r="AA355" s="30">
        <v>4.3810000000000002</v>
      </c>
      <c r="AC355" s="46">
        <f t="shared" si="15"/>
        <v>4.5810681818181813E-2</v>
      </c>
      <c r="AD355" s="46">
        <f t="shared" si="16"/>
        <v>4.3810000000000002E-2</v>
      </c>
      <c r="AE355" s="46">
        <f t="shared" si="17"/>
        <v>2.0006818181818112E-3</v>
      </c>
    </row>
    <row r="356" spans="16:31" x14ac:dyDescent="0.2">
      <c r="P356" s="23"/>
      <c r="Q356" s="37">
        <v>39388</v>
      </c>
      <c r="R356" s="27">
        <f>_xll.qlCalendarAdvance($Q$3,Q356,"3M",$R$3,TRUE)</f>
        <v>39482</v>
      </c>
      <c r="S356" s="38">
        <f>_xll.qlCalendarAdvance($Q$3,Q356,"6M",$R$3,TRUE)</f>
        <v>39570</v>
      </c>
      <c r="T356" s="23"/>
      <c r="U356" s="30">
        <f>_xll.qlDayCounterYearFraction($U$3,Q356,R356)</f>
        <v>0.26111111111111113</v>
      </c>
      <c r="V356" s="30">
        <f>_xll.qlDayCounterYearFraction($U$3,Q356,S356)</f>
        <v>0.50555555555555554</v>
      </c>
      <c r="W356" s="30">
        <f>_xll.qlDayCounterYearFraction($U$3,R356,S356)</f>
        <v>0.24444444444444444</v>
      </c>
      <c r="X356" s="23"/>
      <c r="Y356" s="30">
        <v>4.5910000000000002</v>
      </c>
      <c r="Z356" s="30">
        <v>4.6059999999999999</v>
      </c>
      <c r="AA356" s="30">
        <v>4.46</v>
      </c>
      <c r="AC356" s="46">
        <f t="shared" si="15"/>
        <v>4.622022727272726E-2</v>
      </c>
      <c r="AD356" s="46">
        <f t="shared" si="16"/>
        <v>4.4600000000000001E-2</v>
      </c>
      <c r="AE356" s="46">
        <f t="shared" si="17"/>
        <v>1.6202272727272593E-3</v>
      </c>
    </row>
    <row r="357" spans="16:31" x14ac:dyDescent="0.2">
      <c r="P357" s="23"/>
      <c r="Q357" s="37">
        <v>39381</v>
      </c>
      <c r="R357" s="27">
        <f>_xll.qlCalendarAdvance($Q$3,Q357,"3M",$R$3,TRUE)</f>
        <v>39475</v>
      </c>
      <c r="S357" s="38">
        <f>_xll.qlCalendarAdvance($Q$3,Q357,"6M",$R$3,TRUE)</f>
        <v>39566</v>
      </c>
      <c r="T357" s="23"/>
      <c r="U357" s="30">
        <f>_xll.qlDayCounterYearFraction($U$3,Q357,R357)</f>
        <v>0.26111111111111113</v>
      </c>
      <c r="V357" s="30">
        <f>_xll.qlDayCounterYearFraction($U$3,Q357,S357)</f>
        <v>0.51388888888888884</v>
      </c>
      <c r="W357" s="30">
        <f>_xll.qlDayCounterYearFraction($U$3,R357,S357)</f>
        <v>0.25277777777777777</v>
      </c>
      <c r="X357" s="23"/>
      <c r="Y357" s="30">
        <v>4.6050000000000004</v>
      </c>
      <c r="Z357" s="30">
        <v>4.59</v>
      </c>
      <c r="AA357" s="30">
        <v>4.37</v>
      </c>
      <c r="AC357" s="46">
        <f t="shared" si="15"/>
        <v>4.574505494505493E-2</v>
      </c>
      <c r="AD357" s="46">
        <f t="shared" si="16"/>
        <v>4.3700000000000003E-2</v>
      </c>
      <c r="AE357" s="46">
        <f t="shared" si="17"/>
        <v>2.0450549450549277E-3</v>
      </c>
    </row>
    <row r="358" spans="16:31" x14ac:dyDescent="0.2">
      <c r="P358" s="23"/>
      <c r="Q358" s="37">
        <v>39374</v>
      </c>
      <c r="R358" s="27">
        <f>_xll.qlCalendarAdvance($Q$3,Q358,"3M",$R$3,TRUE)</f>
        <v>39468</v>
      </c>
      <c r="S358" s="38">
        <f>_xll.qlCalendarAdvance($Q$3,Q358,"6M",$R$3,TRUE)</f>
        <v>39559</v>
      </c>
      <c r="T358" s="23"/>
      <c r="U358" s="30">
        <f>_xll.qlDayCounterYearFraction($U$3,Q358,R358)</f>
        <v>0.26111111111111113</v>
      </c>
      <c r="V358" s="30">
        <f>_xll.qlDayCounterYearFraction($U$3,Q358,S358)</f>
        <v>0.51388888888888884</v>
      </c>
      <c r="W358" s="30">
        <f>_xll.qlDayCounterYearFraction($U$3,R358,S358)</f>
        <v>0.25277777777777777</v>
      </c>
      <c r="X358" s="23"/>
      <c r="Y358" s="30">
        <v>4.6369999999999996</v>
      </c>
      <c r="Z358" s="30">
        <v>4.6340000000000003</v>
      </c>
      <c r="AA358" s="30">
        <v>4.4050000000000002</v>
      </c>
      <c r="AC358" s="46">
        <f t="shared" si="15"/>
        <v>4.6309010989010996E-2</v>
      </c>
      <c r="AD358" s="46">
        <f t="shared" si="16"/>
        <v>4.4050000000000006E-2</v>
      </c>
      <c r="AE358" s="46">
        <f t="shared" si="17"/>
        <v>2.25901098901099E-3</v>
      </c>
    </row>
    <row r="359" spans="16:31" x14ac:dyDescent="0.2">
      <c r="P359" s="23"/>
      <c r="Q359" s="37">
        <v>39367</v>
      </c>
      <c r="R359" s="27">
        <f>_xll.qlCalendarAdvance($Q$3,Q359,"3M",$R$3,TRUE)</f>
        <v>39461</v>
      </c>
      <c r="S359" s="38">
        <f>_xll.qlCalendarAdvance($Q$3,Q359,"6M",$R$3,TRUE)</f>
        <v>39552</v>
      </c>
      <c r="T359" s="23"/>
      <c r="U359" s="30">
        <f>_xll.qlDayCounterYearFraction($U$3,Q359,R359)</f>
        <v>0.26111111111111113</v>
      </c>
      <c r="V359" s="30">
        <f>_xll.qlDayCounterYearFraction($U$3,Q359,S359)</f>
        <v>0.51388888888888884</v>
      </c>
      <c r="W359" s="30">
        <f>_xll.qlDayCounterYearFraction($U$3,R359,S359)</f>
        <v>0.25277777777777777</v>
      </c>
      <c r="X359" s="23"/>
      <c r="Y359" s="30">
        <v>4.6909999999999998</v>
      </c>
      <c r="Z359" s="30">
        <v>4.6529999999999996</v>
      </c>
      <c r="AA359" s="30">
        <v>4.452</v>
      </c>
      <c r="AC359" s="46">
        <f t="shared" si="15"/>
        <v>4.6137472527472516E-2</v>
      </c>
      <c r="AD359" s="46">
        <f t="shared" si="16"/>
        <v>4.4519999999999997E-2</v>
      </c>
      <c r="AE359" s="46">
        <f t="shared" si="17"/>
        <v>1.6174725274725188E-3</v>
      </c>
    </row>
    <row r="360" spans="16:31" x14ac:dyDescent="0.2">
      <c r="P360" s="23"/>
      <c r="Q360" s="37">
        <v>39360</v>
      </c>
      <c r="R360" s="27">
        <f>_xll.qlCalendarAdvance($Q$3,Q360,"3M",$R$3,TRUE)</f>
        <v>39454</v>
      </c>
      <c r="S360" s="38">
        <f>_xll.qlCalendarAdvance($Q$3,Q360,"6M",$R$3,TRUE)</f>
        <v>39545</v>
      </c>
      <c r="T360" s="23"/>
      <c r="U360" s="30">
        <f>_xll.qlDayCounterYearFraction($U$3,Q360,R360)</f>
        <v>0.26111111111111113</v>
      </c>
      <c r="V360" s="30">
        <f>_xll.qlDayCounterYearFraction($U$3,Q360,S360)</f>
        <v>0.51388888888888884</v>
      </c>
      <c r="W360" s="30">
        <f>_xll.qlDayCounterYearFraction($U$3,R360,S360)</f>
        <v>0.25277777777777777</v>
      </c>
      <c r="X360" s="23"/>
      <c r="Y360" s="30">
        <v>4.7750000000000004</v>
      </c>
      <c r="Z360" s="30">
        <v>4.7249990000000004</v>
      </c>
      <c r="AA360" s="30">
        <v>4.5110000000000001</v>
      </c>
      <c r="AC360" s="46">
        <f t="shared" si="15"/>
        <v>4.6733496153846144E-2</v>
      </c>
      <c r="AD360" s="46">
        <f t="shared" si="16"/>
        <v>4.5110000000000004E-2</v>
      </c>
      <c r="AE360" s="46">
        <f t="shared" si="17"/>
        <v>1.6234961538461393E-3</v>
      </c>
    </row>
    <row r="361" spans="16:31" x14ac:dyDescent="0.2">
      <c r="P361" s="23"/>
      <c r="Q361" s="37">
        <v>39353</v>
      </c>
      <c r="R361" s="27">
        <f>_xll.qlCalendarAdvance($Q$3,Q361,"3M",$R$3,TRUE)</f>
        <v>39447</v>
      </c>
      <c r="S361" s="38">
        <f>_xll.qlCalendarAdvance($Q$3,Q361,"6M",$R$3,TRUE)</f>
        <v>39538</v>
      </c>
      <c r="T361" s="23"/>
      <c r="U361" s="30">
        <f>_xll.qlDayCounterYearFraction($U$3,Q361,R361)</f>
        <v>0.26111111111111113</v>
      </c>
      <c r="V361" s="30">
        <f>_xll.qlDayCounterYearFraction($U$3,Q361,S361)</f>
        <v>0.51388888888888884</v>
      </c>
      <c r="W361" s="30">
        <f>_xll.qlDayCounterYearFraction($U$3,R361,S361)</f>
        <v>0.25277777777777777</v>
      </c>
      <c r="X361" s="23"/>
      <c r="Y361" s="30">
        <v>4.7919999999999998</v>
      </c>
      <c r="Z361" s="30">
        <v>4.7590000000000003</v>
      </c>
      <c r="AA361" s="30">
        <v>4.524</v>
      </c>
      <c r="AC361" s="46">
        <f t="shared" si="15"/>
        <v>4.7249120879120879E-2</v>
      </c>
      <c r="AD361" s="46">
        <f t="shared" si="16"/>
        <v>4.5240000000000002E-2</v>
      </c>
      <c r="AE361" s="46">
        <f t="shared" si="17"/>
        <v>2.0091208791208764E-3</v>
      </c>
    </row>
    <row r="362" spans="16:31" x14ac:dyDescent="0.2">
      <c r="P362" s="23"/>
      <c r="Q362" s="37">
        <v>39346</v>
      </c>
      <c r="R362" s="27">
        <f>_xll.qlCalendarAdvance($Q$3,Q362,"3M",$R$3,TRUE)</f>
        <v>39437</v>
      </c>
      <c r="S362" s="38">
        <f>_xll.qlCalendarAdvance($Q$3,Q362,"6M",$R$3,TRUE)</f>
        <v>39532</v>
      </c>
      <c r="T362" s="23"/>
      <c r="U362" s="30">
        <f>_xll.qlDayCounterYearFraction($U$3,Q362,R362)</f>
        <v>0.25277777777777777</v>
      </c>
      <c r="V362" s="30">
        <f>_xll.qlDayCounterYearFraction($U$3,Q362,S362)</f>
        <v>0.51666666666666672</v>
      </c>
      <c r="W362" s="30">
        <f>_xll.qlDayCounterYearFraction($U$3,R362,S362)</f>
        <v>0.2638888888888889</v>
      </c>
      <c r="X362" s="23"/>
      <c r="Y362" s="30">
        <v>4.7229999999999999</v>
      </c>
      <c r="Z362" s="30">
        <v>4.72</v>
      </c>
      <c r="AA362" s="30">
        <v>4.4829999999999997</v>
      </c>
      <c r="AC362" s="46">
        <f t="shared" si="15"/>
        <v>4.7171263157894744E-2</v>
      </c>
      <c r="AD362" s="46">
        <f t="shared" si="16"/>
        <v>4.4829999999999995E-2</v>
      </c>
      <c r="AE362" s="46">
        <f t="shared" si="17"/>
        <v>2.341263157894749E-3</v>
      </c>
    </row>
    <row r="363" spans="16:31" x14ac:dyDescent="0.2">
      <c r="P363" s="23"/>
      <c r="Q363" s="37">
        <v>39339</v>
      </c>
      <c r="R363" s="27">
        <f>_xll.qlCalendarAdvance($Q$3,Q363,"3M",$R$3,TRUE)</f>
        <v>39430</v>
      </c>
      <c r="S363" s="38">
        <f>_xll.qlCalendarAdvance($Q$3,Q363,"6M",$R$3,TRUE)</f>
        <v>39521</v>
      </c>
      <c r="T363" s="23"/>
      <c r="U363" s="30">
        <f>_xll.qlDayCounterYearFraction($U$3,Q363,R363)</f>
        <v>0.25277777777777777</v>
      </c>
      <c r="V363" s="30">
        <f>_xll.qlDayCounterYearFraction($U$3,Q363,S363)</f>
        <v>0.50555555555555554</v>
      </c>
      <c r="W363" s="30">
        <f>_xll.qlDayCounterYearFraction($U$3,R363,S363)</f>
        <v>0.25277777777777777</v>
      </c>
      <c r="X363" s="23"/>
      <c r="Y363" s="30">
        <v>4.7240000000000002</v>
      </c>
      <c r="Z363" s="30">
        <v>4.734</v>
      </c>
      <c r="AA363" s="30">
        <v>4.4550000000000001</v>
      </c>
      <c r="AC363" s="46">
        <f t="shared" si="15"/>
        <v>4.7439999999999996E-2</v>
      </c>
      <c r="AD363" s="46">
        <f t="shared" si="16"/>
        <v>4.4549999999999999E-2</v>
      </c>
      <c r="AE363" s="46">
        <f t="shared" si="17"/>
        <v>2.8899999999999967E-3</v>
      </c>
    </row>
    <row r="364" spans="16:31" x14ac:dyDescent="0.2">
      <c r="P364" s="23"/>
      <c r="Q364" s="37">
        <v>39332</v>
      </c>
      <c r="R364" s="27">
        <f>_xll.qlCalendarAdvance($Q$3,Q364,"3M",$R$3,TRUE)</f>
        <v>39423</v>
      </c>
      <c r="S364" s="38">
        <f>_xll.qlCalendarAdvance($Q$3,Q364,"6M",$R$3,TRUE)</f>
        <v>39514</v>
      </c>
      <c r="T364" s="23"/>
      <c r="U364" s="30">
        <f>_xll.qlDayCounterYearFraction($U$3,Q364,R364)</f>
        <v>0.25277777777777777</v>
      </c>
      <c r="V364" s="30">
        <f>_xll.qlDayCounterYearFraction($U$3,Q364,S364)</f>
        <v>0.50555555555555554</v>
      </c>
      <c r="W364" s="30">
        <f>_xll.qlDayCounterYearFraction($U$3,R364,S364)</f>
        <v>0.25277777777777777</v>
      </c>
      <c r="X364" s="23"/>
      <c r="Y364" s="30">
        <v>4.7519999999999998</v>
      </c>
      <c r="Z364" s="30">
        <v>4.7629999999999999</v>
      </c>
      <c r="AA364" s="30">
        <v>4.4720000000000004</v>
      </c>
      <c r="AC364" s="46">
        <f t="shared" si="15"/>
        <v>4.7739999999999991E-2</v>
      </c>
      <c r="AD364" s="46">
        <f t="shared" si="16"/>
        <v>4.4720000000000003E-2</v>
      </c>
      <c r="AE364" s="46">
        <f t="shared" si="17"/>
        <v>3.019999999999988E-3</v>
      </c>
    </row>
    <row r="365" spans="16:31" x14ac:dyDescent="0.2">
      <c r="P365" s="23"/>
      <c r="Q365" s="37">
        <v>39325</v>
      </c>
      <c r="R365" s="27">
        <f>_xll.qlCalendarAdvance($Q$3,Q365,"3M",$R$3,TRUE)</f>
        <v>39416</v>
      </c>
      <c r="S365" s="38">
        <f>_xll.qlCalendarAdvance($Q$3,Q365,"6M",$R$3,TRUE)</f>
        <v>39507</v>
      </c>
      <c r="T365" s="23"/>
      <c r="U365" s="30">
        <f>_xll.qlDayCounterYearFraction($U$3,Q365,R365)</f>
        <v>0.25277777777777777</v>
      </c>
      <c r="V365" s="30">
        <f>_xll.qlDayCounterYearFraction($U$3,Q365,S365)</f>
        <v>0.50555555555555554</v>
      </c>
      <c r="W365" s="30">
        <f>_xll.qlDayCounterYearFraction($U$3,R365,S365)</f>
        <v>0.25277777777777777</v>
      </c>
      <c r="X365" s="23"/>
      <c r="Y365" s="30">
        <v>4.7350000000000003</v>
      </c>
      <c r="Z365" s="30">
        <v>4.7640000000000002</v>
      </c>
      <c r="AA365" s="30">
        <v>4.5069999999999997</v>
      </c>
      <c r="AC365" s="46">
        <f t="shared" si="15"/>
        <v>4.7929999999999993E-2</v>
      </c>
      <c r="AD365" s="46">
        <f t="shared" si="16"/>
        <v>4.5069999999999999E-2</v>
      </c>
      <c r="AE365" s="46">
        <f t="shared" si="17"/>
        <v>2.8599999999999945E-3</v>
      </c>
    </row>
    <row r="366" spans="16:31" x14ac:dyDescent="0.2">
      <c r="P366" s="23"/>
      <c r="Q366" s="37">
        <v>39318</v>
      </c>
      <c r="R366" s="27">
        <f>_xll.qlCalendarAdvance($Q$3,Q366,"3M",$R$3,TRUE)</f>
        <v>39412</v>
      </c>
      <c r="S366" s="38">
        <f>_xll.qlCalendarAdvance($Q$3,Q366,"6M",$R$3,TRUE)</f>
        <v>39503</v>
      </c>
      <c r="T366" s="23"/>
      <c r="U366" s="30">
        <f>_xll.qlDayCounterYearFraction($U$3,Q366,R366)</f>
        <v>0.26111111111111113</v>
      </c>
      <c r="V366" s="30">
        <f>_xll.qlDayCounterYearFraction($U$3,Q366,S366)</f>
        <v>0.51388888888888884</v>
      </c>
      <c r="W366" s="30">
        <f>_xll.qlDayCounterYearFraction($U$3,R366,S366)</f>
        <v>0.25277777777777777</v>
      </c>
      <c r="X366" s="23"/>
      <c r="Y366" s="30">
        <v>4.7210000000000001</v>
      </c>
      <c r="Z366" s="30">
        <v>4.7569999999999997</v>
      </c>
      <c r="AA366" s="30">
        <v>4.5096999999999996</v>
      </c>
      <c r="AC366" s="46">
        <f t="shared" si="15"/>
        <v>4.7941868131868098E-2</v>
      </c>
      <c r="AD366" s="46">
        <f t="shared" si="16"/>
        <v>4.5096999999999998E-2</v>
      </c>
      <c r="AE366" s="46">
        <f t="shared" si="17"/>
        <v>2.8448681318681002E-3</v>
      </c>
    </row>
    <row r="367" spans="16:31" x14ac:dyDescent="0.2">
      <c r="P367" s="23"/>
      <c r="Q367" s="37">
        <v>39311</v>
      </c>
      <c r="R367" s="27">
        <f>_xll.qlCalendarAdvance($Q$3,Q367,"3M",$R$3,TRUE)</f>
        <v>39405</v>
      </c>
      <c r="S367" s="38">
        <f>_xll.qlCalendarAdvance($Q$3,Q367,"6M",$R$3,TRUE)</f>
        <v>39496</v>
      </c>
      <c r="T367" s="23"/>
      <c r="U367" s="30">
        <f>_xll.qlDayCounterYearFraction($U$3,Q367,R367)</f>
        <v>0.26111111111111113</v>
      </c>
      <c r="V367" s="30">
        <f>_xll.qlDayCounterYearFraction($U$3,Q367,S367)</f>
        <v>0.51388888888888884</v>
      </c>
      <c r="W367" s="30">
        <f>_xll.qlDayCounterYearFraction($U$3,R367,S367)</f>
        <v>0.25277777777777777</v>
      </c>
      <c r="X367" s="23"/>
      <c r="Y367" s="30">
        <v>4.6449999999999996</v>
      </c>
      <c r="Z367" s="30">
        <v>4.6529999999999996</v>
      </c>
      <c r="AA367" s="30">
        <v>4.2809999999999997</v>
      </c>
      <c r="AC367" s="46">
        <f t="shared" si="15"/>
        <v>4.6612637362637349E-2</v>
      </c>
      <c r="AD367" s="46">
        <f t="shared" si="16"/>
        <v>4.2809999999999994E-2</v>
      </c>
      <c r="AE367" s="46">
        <f t="shared" si="17"/>
        <v>3.8026373626373552E-3</v>
      </c>
    </row>
    <row r="368" spans="16:31" x14ac:dyDescent="0.2">
      <c r="P368" s="23"/>
      <c r="Q368" s="37">
        <v>39304</v>
      </c>
      <c r="R368" s="27">
        <f>_xll.qlCalendarAdvance($Q$3,Q368,"3M",$R$3,TRUE)</f>
        <v>39398</v>
      </c>
      <c r="S368" s="38">
        <f>_xll.qlCalendarAdvance($Q$3,Q368,"6M",$R$3,TRUE)</f>
        <v>39489</v>
      </c>
      <c r="T368" s="23"/>
      <c r="U368" s="30">
        <f>_xll.qlDayCounterYearFraction($U$3,Q368,R368)</f>
        <v>0.26111111111111113</v>
      </c>
      <c r="V368" s="30">
        <f>_xll.qlDayCounterYearFraction($U$3,Q368,S368)</f>
        <v>0.51388888888888884</v>
      </c>
      <c r="W368" s="30">
        <f>_xll.qlDayCounterYearFraction($U$3,R368,S368)</f>
        <v>0.25277777777777777</v>
      </c>
      <c r="X368" s="23"/>
      <c r="Y368" s="30">
        <v>4.4509999999999996</v>
      </c>
      <c r="Z368" s="30">
        <v>4.516</v>
      </c>
      <c r="AA368" s="30">
        <v>4.3760000000000003</v>
      </c>
      <c r="AC368" s="46">
        <f t="shared" si="15"/>
        <v>4.5831428571428565E-2</v>
      </c>
      <c r="AD368" s="46">
        <f t="shared" si="16"/>
        <v>4.376E-2</v>
      </c>
      <c r="AE368" s="46">
        <f t="shared" si="17"/>
        <v>2.0714285714285643E-3</v>
      </c>
    </row>
    <row r="369" spans="16:31" x14ac:dyDescent="0.2">
      <c r="P369" s="23"/>
      <c r="Q369" s="37">
        <v>39297</v>
      </c>
      <c r="R369" s="27">
        <f>_xll.qlCalendarAdvance($Q$3,Q369,"3M",$R$3,TRUE)</f>
        <v>39391</v>
      </c>
      <c r="S369" s="38">
        <f>_xll.qlCalendarAdvance($Q$3,Q369,"6M",$R$3,TRUE)</f>
        <v>39482</v>
      </c>
      <c r="T369" s="23"/>
      <c r="U369" s="30">
        <f>_xll.qlDayCounterYearFraction($U$3,Q369,R369)</f>
        <v>0.26111111111111113</v>
      </c>
      <c r="V369" s="30">
        <f>_xll.qlDayCounterYearFraction($U$3,Q369,S369)</f>
        <v>0.51388888888888884</v>
      </c>
      <c r="W369" s="30">
        <f>_xll.qlDayCounterYearFraction($U$3,R369,S369)</f>
        <v>0.25277777777777777</v>
      </c>
      <c r="X369" s="23"/>
      <c r="Y369" s="30">
        <v>4.2960000000000003</v>
      </c>
      <c r="Z369" s="30">
        <v>4.407</v>
      </c>
      <c r="AA369" s="30">
        <v>4.4275000000000002</v>
      </c>
      <c r="AC369" s="46">
        <f t="shared" si="15"/>
        <v>4.5216593406593397E-2</v>
      </c>
      <c r="AD369" s="46">
        <f t="shared" si="16"/>
        <v>4.4275000000000002E-2</v>
      </c>
      <c r="AE369" s="46">
        <f t="shared" si="17"/>
        <v>9.4159340659339535E-4</v>
      </c>
    </row>
    <row r="370" spans="16:31" x14ac:dyDescent="0.2">
      <c r="P370" s="23"/>
      <c r="Q370" s="37">
        <v>39290</v>
      </c>
      <c r="R370" s="27">
        <f>_xll.qlCalendarAdvance($Q$3,Q370,"3M",$R$3,TRUE)</f>
        <v>39384</v>
      </c>
      <c r="S370" s="38">
        <f>_xll.qlCalendarAdvance($Q$3,Q370,"6M",$R$3,TRUE)</f>
        <v>39475</v>
      </c>
      <c r="T370" s="23"/>
      <c r="U370" s="30">
        <f>_xll.qlDayCounterYearFraction($U$3,Q370,R370)</f>
        <v>0.26111111111111113</v>
      </c>
      <c r="V370" s="30">
        <f>_xll.qlDayCounterYearFraction($U$3,Q370,S370)</f>
        <v>0.51388888888888884</v>
      </c>
      <c r="W370" s="30">
        <f>_xll.qlDayCounterYearFraction($U$3,R370,S370)</f>
        <v>0.25277777777777777</v>
      </c>
      <c r="X370" s="23"/>
      <c r="Y370" s="30">
        <v>4.2460000000000004</v>
      </c>
      <c r="Z370" s="30">
        <v>4.3730000000000002</v>
      </c>
      <c r="AA370" s="30">
        <v>4.4215</v>
      </c>
      <c r="AC370" s="46">
        <f t="shared" si="15"/>
        <v>4.5041868131868126E-2</v>
      </c>
      <c r="AD370" s="46">
        <f t="shared" si="16"/>
        <v>4.4214999999999997E-2</v>
      </c>
      <c r="AE370" s="46">
        <f t="shared" si="17"/>
        <v>8.2686813186812896E-4</v>
      </c>
    </row>
    <row r="371" spans="16:31" x14ac:dyDescent="0.2">
      <c r="P371" s="23"/>
      <c r="Q371" s="37">
        <v>39283</v>
      </c>
      <c r="R371" s="27">
        <f>_xll.qlCalendarAdvance($Q$3,Q371,"3M",$R$3,TRUE)</f>
        <v>39377</v>
      </c>
      <c r="S371" s="38">
        <f>_xll.qlCalendarAdvance($Q$3,Q371,"6M",$R$3,TRUE)</f>
        <v>39468</v>
      </c>
      <c r="T371" s="23"/>
      <c r="U371" s="30">
        <f>_xll.qlDayCounterYearFraction($U$3,Q371,R371)</f>
        <v>0.26111111111111113</v>
      </c>
      <c r="V371" s="30">
        <f>_xll.qlDayCounterYearFraction($U$3,Q371,S371)</f>
        <v>0.51388888888888884</v>
      </c>
      <c r="W371" s="30">
        <f>_xll.qlDayCounterYearFraction($U$3,R371,S371)</f>
        <v>0.25277777777777777</v>
      </c>
      <c r="X371" s="23"/>
      <c r="Y371" s="30">
        <v>4.2279999999999998</v>
      </c>
      <c r="Z371" s="30">
        <v>4.3769999999999998</v>
      </c>
      <c r="AA371" s="30">
        <v>4.4541000000000004</v>
      </c>
      <c r="AC371" s="46">
        <f t="shared" si="15"/>
        <v>4.5309120879120861E-2</v>
      </c>
      <c r="AD371" s="46">
        <f t="shared" si="16"/>
        <v>4.4541000000000004E-2</v>
      </c>
      <c r="AE371" s="46">
        <f t="shared" si="17"/>
        <v>7.6812087912085658E-4</v>
      </c>
    </row>
    <row r="372" spans="16:31" x14ac:dyDescent="0.2">
      <c r="P372" s="23"/>
      <c r="Q372" s="37">
        <v>39276</v>
      </c>
      <c r="R372" s="27">
        <f>_xll.qlCalendarAdvance($Q$3,Q372,"3M",$R$3,TRUE)</f>
        <v>39370</v>
      </c>
      <c r="S372" s="38">
        <f>_xll.qlCalendarAdvance($Q$3,Q372,"6M",$R$3,TRUE)</f>
        <v>39461</v>
      </c>
      <c r="T372" s="23"/>
      <c r="U372" s="30">
        <f>_xll.qlDayCounterYearFraction($U$3,Q372,R372)</f>
        <v>0.26111111111111113</v>
      </c>
      <c r="V372" s="30">
        <f>_xll.qlDayCounterYearFraction($U$3,Q372,S372)</f>
        <v>0.51388888888888884</v>
      </c>
      <c r="W372" s="30">
        <f>_xll.qlDayCounterYearFraction($U$3,R372,S372)</f>
        <v>0.25277777777777777</v>
      </c>
      <c r="X372" s="23"/>
      <c r="Y372" s="30">
        <v>4.2140000000000004</v>
      </c>
      <c r="Z372" s="30">
        <v>4.3639999999999999</v>
      </c>
      <c r="AA372" s="30">
        <v>4.4565000000000001</v>
      </c>
      <c r="AC372" s="46">
        <f t="shared" si="15"/>
        <v>4.5189450549450526E-2</v>
      </c>
      <c r="AD372" s="46">
        <f t="shared" si="16"/>
        <v>4.4565E-2</v>
      </c>
      <c r="AE372" s="46">
        <f t="shared" si="17"/>
        <v>6.2445054945052536E-4</v>
      </c>
    </row>
    <row r="373" spans="16:31" x14ac:dyDescent="0.2">
      <c r="P373" s="23"/>
      <c r="Q373" s="37">
        <v>39269</v>
      </c>
      <c r="R373" s="27">
        <f>_xll.qlCalendarAdvance($Q$3,Q373,"3M",$R$3,TRUE)</f>
        <v>39363</v>
      </c>
      <c r="S373" s="38">
        <f>_xll.qlCalendarAdvance($Q$3,Q373,"6M",$R$3,TRUE)</f>
        <v>39454</v>
      </c>
      <c r="T373" s="23"/>
      <c r="U373" s="30">
        <f>_xll.qlDayCounterYearFraction($U$3,Q373,R373)</f>
        <v>0.26111111111111113</v>
      </c>
      <c r="V373" s="30">
        <f>_xll.qlDayCounterYearFraction($U$3,Q373,S373)</f>
        <v>0.51388888888888884</v>
      </c>
      <c r="W373" s="30">
        <f>_xll.qlDayCounterYearFraction($U$3,R373,S373)</f>
        <v>0.25277777777777777</v>
      </c>
      <c r="X373" s="23"/>
      <c r="Y373" s="30">
        <v>4.1959999999999997</v>
      </c>
      <c r="Z373" s="30">
        <v>4.3470000000000004</v>
      </c>
      <c r="AA373" s="30">
        <v>4.4450000000000003</v>
      </c>
      <c r="AC373" s="46">
        <f t="shared" si="15"/>
        <v>4.5029780219780206E-2</v>
      </c>
      <c r="AD373" s="46">
        <f t="shared" si="16"/>
        <v>4.4450000000000003E-2</v>
      </c>
      <c r="AE373" s="46">
        <f t="shared" si="17"/>
        <v>5.7978021978020294E-4</v>
      </c>
    </row>
    <row r="374" spans="16:31" x14ac:dyDescent="0.2">
      <c r="P374" s="23"/>
      <c r="Q374" s="37">
        <v>39262</v>
      </c>
      <c r="R374" s="27">
        <f>_xll.qlCalendarAdvance($Q$3,Q374,"3M",$R$3,TRUE)</f>
        <v>39353</v>
      </c>
      <c r="S374" s="38">
        <f>_xll.qlCalendarAdvance($Q$3,Q374,"6M",$R$3,TRUE)</f>
        <v>39447</v>
      </c>
      <c r="T374" s="23"/>
      <c r="U374" s="30">
        <f>_xll.qlDayCounterYearFraction($U$3,Q374,R374)</f>
        <v>0.25277777777777777</v>
      </c>
      <c r="V374" s="30">
        <f>_xll.qlDayCounterYearFraction($U$3,Q374,S374)</f>
        <v>0.51388888888888884</v>
      </c>
      <c r="W374" s="30">
        <f>_xll.qlDayCounterYearFraction($U$3,R374,S374)</f>
        <v>0.26111111111111113</v>
      </c>
      <c r="X374" s="23"/>
      <c r="Y374" s="30">
        <v>4.1749999999999998</v>
      </c>
      <c r="Z374" s="30">
        <v>4.3150000000000004</v>
      </c>
      <c r="AA374" s="30">
        <v>4.3884999999999996</v>
      </c>
      <c r="AC374" s="46">
        <f t="shared" si="15"/>
        <v>4.4505319148936164E-2</v>
      </c>
      <c r="AD374" s="46">
        <f t="shared" si="16"/>
        <v>4.3884999999999993E-2</v>
      </c>
      <c r="AE374" s="46">
        <f t="shared" si="17"/>
        <v>6.2031914893617007E-4</v>
      </c>
    </row>
    <row r="375" spans="16:31" x14ac:dyDescent="0.2">
      <c r="P375" s="23"/>
      <c r="Q375" s="37">
        <v>39255</v>
      </c>
      <c r="R375" s="27">
        <f>_xll.qlCalendarAdvance($Q$3,Q375,"3M",$R$3,TRUE)</f>
        <v>39349</v>
      </c>
      <c r="S375" s="38">
        <f>_xll.qlCalendarAdvance($Q$3,Q375,"6M",$R$3,TRUE)</f>
        <v>39440</v>
      </c>
      <c r="T375" s="23"/>
      <c r="U375" s="30">
        <f>_xll.qlDayCounterYearFraction($U$3,Q375,R375)</f>
        <v>0.26111111111111113</v>
      </c>
      <c r="V375" s="30">
        <f>_xll.qlDayCounterYearFraction($U$3,Q375,S375)</f>
        <v>0.51388888888888884</v>
      </c>
      <c r="W375" s="30">
        <f>_xll.qlDayCounterYearFraction($U$3,R375,S375)</f>
        <v>0.25277777777777777</v>
      </c>
      <c r="X375" s="23"/>
      <c r="Y375" s="30">
        <v>4.16</v>
      </c>
      <c r="Z375" s="30">
        <v>4.298</v>
      </c>
      <c r="AA375" s="30">
        <v>4.3665000000000003</v>
      </c>
      <c r="AC375" s="46">
        <f t="shared" si="15"/>
        <v>4.440549450549449E-2</v>
      </c>
      <c r="AD375" s="46">
        <f t="shared" si="16"/>
        <v>4.3665000000000002E-2</v>
      </c>
      <c r="AE375" s="46">
        <f t="shared" si="17"/>
        <v>7.4049450549448781E-4</v>
      </c>
    </row>
    <row r="376" spans="16:31" x14ac:dyDescent="0.2">
      <c r="P376" s="23"/>
      <c r="Q376" s="37">
        <v>39248</v>
      </c>
      <c r="R376" s="27">
        <f>_xll.qlCalendarAdvance($Q$3,Q376,"3M",$R$3,TRUE)</f>
        <v>39342</v>
      </c>
      <c r="S376" s="38">
        <f>_xll.qlCalendarAdvance($Q$3,Q376,"6M",$R$3,TRUE)</f>
        <v>39433</v>
      </c>
      <c r="T376" s="23"/>
      <c r="U376" s="30">
        <f>_xll.qlDayCounterYearFraction($U$3,Q376,R376)</f>
        <v>0.26111111111111113</v>
      </c>
      <c r="V376" s="30">
        <f>_xll.qlDayCounterYearFraction($U$3,Q376,S376)</f>
        <v>0.51388888888888884</v>
      </c>
      <c r="W376" s="30">
        <f>_xll.qlDayCounterYearFraction($U$3,R376,S376)</f>
        <v>0.25277777777777777</v>
      </c>
      <c r="X376" s="23"/>
      <c r="Y376" s="30">
        <v>4.1479999999999997</v>
      </c>
      <c r="Z376" s="30">
        <v>4.2839999999999998</v>
      </c>
      <c r="AA376" s="30">
        <v>4.3624999999999998</v>
      </c>
      <c r="AC376" s="46">
        <f t="shared" si="15"/>
        <v>4.4244835164835156E-2</v>
      </c>
      <c r="AD376" s="46">
        <f t="shared" si="16"/>
        <v>4.3624999999999997E-2</v>
      </c>
      <c r="AE376" s="46">
        <f t="shared" si="17"/>
        <v>6.1983516483515855E-4</v>
      </c>
    </row>
    <row r="377" spans="16:31" x14ac:dyDescent="0.2">
      <c r="P377" s="23"/>
      <c r="Q377" s="37">
        <v>39241</v>
      </c>
      <c r="R377" s="27">
        <f>_xll.qlCalendarAdvance($Q$3,Q377,"3M",$R$3,TRUE)</f>
        <v>39335</v>
      </c>
      <c r="S377" s="38">
        <f>_xll.qlCalendarAdvance($Q$3,Q377,"6M",$R$3,TRUE)</f>
        <v>39426</v>
      </c>
      <c r="T377" s="23"/>
      <c r="U377" s="30">
        <f>_xll.qlDayCounterYearFraction($U$3,Q377,R377)</f>
        <v>0.26111111111111113</v>
      </c>
      <c r="V377" s="30">
        <f>_xll.qlDayCounterYearFraction($U$3,Q377,S377)</f>
        <v>0.51388888888888884</v>
      </c>
      <c r="W377" s="30">
        <f>_xll.qlDayCounterYearFraction($U$3,R377,S377)</f>
        <v>0.25277777777777777</v>
      </c>
      <c r="X377" s="23"/>
      <c r="Y377" s="30">
        <v>4.1379999999999999</v>
      </c>
      <c r="Z377" s="30">
        <v>4.2690000000000001</v>
      </c>
      <c r="AA377" s="30">
        <v>4.3365</v>
      </c>
      <c r="AC377" s="46">
        <f t="shared" si="15"/>
        <v>4.4043186813186794E-2</v>
      </c>
      <c r="AD377" s="46">
        <f t="shared" si="16"/>
        <v>4.3365000000000001E-2</v>
      </c>
      <c r="AE377" s="46">
        <f t="shared" si="17"/>
        <v>6.7818681318679297E-4</v>
      </c>
    </row>
    <row r="378" spans="16:31" x14ac:dyDescent="0.2">
      <c r="P378" s="23"/>
      <c r="Q378" s="37">
        <v>39234</v>
      </c>
      <c r="R378" s="27">
        <f>_xll.qlCalendarAdvance($Q$3,Q378,"3M",$R$3,TRUE)</f>
        <v>39328</v>
      </c>
      <c r="S378" s="38">
        <f>_xll.qlCalendarAdvance($Q$3,Q378,"6M",$R$3,TRUE)</f>
        <v>39419</v>
      </c>
      <c r="T378" s="23"/>
      <c r="U378" s="30">
        <f>_xll.qlDayCounterYearFraction($U$3,Q378,R378)</f>
        <v>0.26111111111111113</v>
      </c>
      <c r="V378" s="30">
        <f>_xll.qlDayCounterYearFraction($U$3,Q378,S378)</f>
        <v>0.51388888888888884</v>
      </c>
      <c r="W378" s="30">
        <f>_xll.qlDayCounterYearFraction($U$3,R378,S378)</f>
        <v>0.25277777777777777</v>
      </c>
      <c r="X378" s="23"/>
      <c r="Y378" s="30">
        <v>4.1239999999999997</v>
      </c>
      <c r="Z378" s="30">
        <v>4.258</v>
      </c>
      <c r="AA378" s="30">
        <v>4.3543000000000003</v>
      </c>
      <c r="AC378" s="46">
        <f t="shared" si="15"/>
        <v>4.3964175824175819E-2</v>
      </c>
      <c r="AD378" s="46">
        <f t="shared" si="16"/>
        <v>4.3543000000000005E-2</v>
      </c>
      <c r="AE378" s="46">
        <f t="shared" si="17"/>
        <v>4.2117582417581373E-4</v>
      </c>
    </row>
    <row r="379" spans="16:31" x14ac:dyDescent="0.2">
      <c r="P379" s="23"/>
      <c r="Q379" s="37">
        <v>39227</v>
      </c>
      <c r="R379" s="27">
        <f>_xll.qlCalendarAdvance($Q$3,Q379,"3M",$R$3,TRUE)</f>
        <v>39321</v>
      </c>
      <c r="S379" s="38">
        <f>_xll.qlCalendarAdvance($Q$3,Q379,"6M",$R$3,TRUE)</f>
        <v>39412</v>
      </c>
      <c r="T379" s="23"/>
      <c r="U379" s="30">
        <f>_xll.qlDayCounterYearFraction($U$3,Q379,R379)</f>
        <v>0.26111111111111113</v>
      </c>
      <c r="V379" s="30">
        <f>_xll.qlDayCounterYearFraction($U$3,Q379,S379)</f>
        <v>0.51388888888888884</v>
      </c>
      <c r="W379" s="30">
        <f>_xll.qlDayCounterYearFraction($U$3,R379,S379)</f>
        <v>0.25277777777777777</v>
      </c>
      <c r="X379" s="23"/>
      <c r="Y379" s="30">
        <v>4.0979999999999999</v>
      </c>
      <c r="Z379" s="30">
        <v>4.2329999999999997</v>
      </c>
      <c r="AA379" s="30">
        <v>4.3228999999999997</v>
      </c>
      <c r="AC379" s="46">
        <f t="shared" si="15"/>
        <v>4.3724505494505482E-2</v>
      </c>
      <c r="AD379" s="46">
        <f t="shared" si="16"/>
        <v>4.3228999999999997E-2</v>
      </c>
      <c r="AE379" s="46">
        <f t="shared" si="17"/>
        <v>4.9550549450548542E-4</v>
      </c>
    </row>
    <row r="380" spans="16:31" x14ac:dyDescent="0.2">
      <c r="P380" s="23"/>
      <c r="Q380" s="37">
        <v>39220</v>
      </c>
      <c r="R380" s="27">
        <f>_xll.qlCalendarAdvance($Q$3,Q380,"3M",$R$3,TRUE)</f>
        <v>39314</v>
      </c>
      <c r="S380" s="38">
        <f>_xll.qlCalendarAdvance($Q$3,Q380,"6M",$R$3,TRUE)</f>
        <v>39405</v>
      </c>
      <c r="T380" s="23"/>
      <c r="U380" s="30">
        <f>_xll.qlDayCounterYearFraction($U$3,Q380,R380)</f>
        <v>0.26111111111111113</v>
      </c>
      <c r="V380" s="30">
        <f>_xll.qlDayCounterYearFraction($U$3,Q380,S380)</f>
        <v>0.51388888888888884</v>
      </c>
      <c r="W380" s="30">
        <f>_xll.qlDayCounterYearFraction($U$3,R380,S380)</f>
        <v>0.25277777777777777</v>
      </c>
      <c r="X380" s="23"/>
      <c r="Y380" s="30">
        <v>4.077</v>
      </c>
      <c r="Z380" s="30">
        <v>4.2130000000000001</v>
      </c>
      <c r="AA380" s="30">
        <v>4.2960000000000003</v>
      </c>
      <c r="AC380" s="46">
        <f t="shared" si="15"/>
        <v>4.353483516483516E-2</v>
      </c>
      <c r="AD380" s="46">
        <f t="shared" si="16"/>
        <v>4.2960000000000005E-2</v>
      </c>
      <c r="AE380" s="46">
        <f t="shared" si="17"/>
        <v>5.7483516483515518E-4</v>
      </c>
    </row>
    <row r="381" spans="16:31" x14ac:dyDescent="0.2">
      <c r="P381" s="23"/>
      <c r="Q381" s="37">
        <v>39213</v>
      </c>
      <c r="R381" s="27">
        <f>_xll.qlCalendarAdvance($Q$3,Q381,"3M",$R$3,TRUE)</f>
        <v>39307</v>
      </c>
      <c r="S381" s="38">
        <f>_xll.qlCalendarAdvance($Q$3,Q381,"6M",$R$3,TRUE)</f>
        <v>39398</v>
      </c>
      <c r="T381" s="23"/>
      <c r="U381" s="30">
        <f>_xll.qlDayCounterYearFraction($U$3,Q381,R381)</f>
        <v>0.26111111111111113</v>
      </c>
      <c r="V381" s="30">
        <f>_xll.qlDayCounterYearFraction($U$3,Q381,S381)</f>
        <v>0.51388888888888884</v>
      </c>
      <c r="W381" s="30">
        <f>_xll.qlDayCounterYearFraction($U$3,R381,S381)</f>
        <v>0.25277777777777777</v>
      </c>
      <c r="X381" s="23"/>
      <c r="Y381" s="30">
        <v>4.0609999999999999</v>
      </c>
      <c r="Z381" s="30">
        <v>4.16</v>
      </c>
      <c r="AA381" s="30">
        <v>4.2164999999999999</v>
      </c>
      <c r="AC381" s="46">
        <f t="shared" si="15"/>
        <v>4.2622637362637356E-2</v>
      </c>
      <c r="AD381" s="46">
        <f t="shared" si="16"/>
        <v>4.2165000000000001E-2</v>
      </c>
      <c r="AE381" s="46">
        <f t="shared" si="17"/>
        <v>4.5763736263735449E-4</v>
      </c>
    </row>
    <row r="382" spans="16:31" x14ac:dyDescent="0.2">
      <c r="P382" s="23"/>
      <c r="Q382" s="37">
        <v>39206</v>
      </c>
      <c r="R382" s="27">
        <f>_xll.qlCalendarAdvance($Q$3,Q382,"3M",$R$3,TRUE)</f>
        <v>39300</v>
      </c>
      <c r="S382" s="38">
        <f>_xll.qlCalendarAdvance($Q$3,Q382,"6M",$R$3,TRUE)</f>
        <v>39391</v>
      </c>
      <c r="T382" s="23"/>
      <c r="U382" s="30">
        <f>_xll.qlDayCounterYearFraction($U$3,Q382,R382)</f>
        <v>0.26111111111111113</v>
      </c>
      <c r="V382" s="30">
        <f>_xll.qlDayCounterYearFraction($U$3,Q382,S382)</f>
        <v>0.51388888888888884</v>
      </c>
      <c r="W382" s="30">
        <f>_xll.qlDayCounterYearFraction($U$3,R382,S382)</f>
        <v>0.25277777777777777</v>
      </c>
      <c r="X382" s="23"/>
      <c r="Y382" s="30">
        <v>4.0359999999999996</v>
      </c>
      <c r="Z382" s="30">
        <v>4.1539999999999999</v>
      </c>
      <c r="AA382" s="30">
        <v>4.2110000000000003</v>
      </c>
      <c r="AC382" s="46">
        <f t="shared" si="15"/>
        <v>4.2758901098901091E-2</v>
      </c>
      <c r="AD382" s="46">
        <f t="shared" si="16"/>
        <v>4.2110000000000002E-2</v>
      </c>
      <c r="AE382" s="46">
        <f t="shared" si="17"/>
        <v>6.4890109890108905E-4</v>
      </c>
    </row>
    <row r="383" spans="16:31" x14ac:dyDescent="0.2">
      <c r="P383" s="23"/>
      <c r="Q383" s="37">
        <v>39199</v>
      </c>
      <c r="R383" s="27">
        <f>_xll.qlCalendarAdvance($Q$3,Q383,"3M",$R$3,TRUE)</f>
        <v>39290</v>
      </c>
      <c r="S383" s="38">
        <f>_xll.qlCalendarAdvance($Q$3,Q383,"6M",$R$3,TRUE)</f>
        <v>39384</v>
      </c>
      <c r="T383" s="23"/>
      <c r="U383" s="30">
        <f>_xll.qlDayCounterYearFraction($U$3,Q383,R383)</f>
        <v>0.25277777777777777</v>
      </c>
      <c r="V383" s="30">
        <f>_xll.qlDayCounterYearFraction($U$3,Q383,S383)</f>
        <v>0.51388888888888884</v>
      </c>
      <c r="W383" s="30">
        <f>_xll.qlDayCounterYearFraction($U$3,R383,S383)</f>
        <v>0.26111111111111113</v>
      </c>
      <c r="X383" s="23"/>
      <c r="Y383" s="30">
        <v>4.0129999999999999</v>
      </c>
      <c r="Z383" s="30">
        <v>4.1319999999999997</v>
      </c>
      <c r="AA383" s="30">
        <v>4.1935000000000002</v>
      </c>
      <c r="AC383" s="46">
        <f t="shared" si="15"/>
        <v>4.2472021276595731E-2</v>
      </c>
      <c r="AD383" s="46">
        <f t="shared" si="16"/>
        <v>4.1935E-2</v>
      </c>
      <c r="AE383" s="46">
        <f t="shared" si="17"/>
        <v>5.3702127659573107E-4</v>
      </c>
    </row>
    <row r="384" spans="16:31" x14ac:dyDescent="0.2">
      <c r="P384" s="23"/>
      <c r="Q384" s="37">
        <v>39192</v>
      </c>
      <c r="R384" s="27">
        <f>_xll.qlCalendarAdvance($Q$3,Q384,"3M",$R$3,TRUE)</f>
        <v>39283</v>
      </c>
      <c r="S384" s="38">
        <f>_xll.qlCalendarAdvance($Q$3,Q384,"6M",$R$3,TRUE)</f>
        <v>39377</v>
      </c>
      <c r="T384" s="23"/>
      <c r="U384" s="30">
        <f>_xll.qlDayCounterYearFraction($U$3,Q384,R384)</f>
        <v>0.25277777777777777</v>
      </c>
      <c r="V384" s="30">
        <f>_xll.qlDayCounterYearFraction($U$3,Q384,S384)</f>
        <v>0.51388888888888884</v>
      </c>
      <c r="W384" s="30">
        <f>_xll.qlDayCounterYearFraction($U$3,R384,S384)</f>
        <v>0.26111111111111113</v>
      </c>
      <c r="X384" s="23"/>
      <c r="Y384" s="30">
        <v>3.988</v>
      </c>
      <c r="Z384" s="30">
        <v>4.1079999999999997</v>
      </c>
      <c r="AA384" s="30">
        <v>4.1795</v>
      </c>
      <c r="AC384" s="46">
        <f t="shared" si="15"/>
        <v>4.2241702127659569E-2</v>
      </c>
      <c r="AD384" s="46">
        <f t="shared" si="16"/>
        <v>4.1794999999999999E-2</v>
      </c>
      <c r="AE384" s="46">
        <f t="shared" si="17"/>
        <v>4.4670212765957062E-4</v>
      </c>
    </row>
    <row r="385" spans="16:31" x14ac:dyDescent="0.2">
      <c r="P385" s="23"/>
      <c r="Q385" s="37">
        <v>39185</v>
      </c>
      <c r="R385" s="27">
        <f>_xll.qlCalendarAdvance($Q$3,Q385,"3M",$R$3,TRUE)</f>
        <v>39276</v>
      </c>
      <c r="S385" s="38">
        <f>_xll.qlCalendarAdvance($Q$3,Q385,"6M",$R$3,TRUE)</f>
        <v>39370</v>
      </c>
      <c r="T385" s="23"/>
      <c r="U385" s="30">
        <f>_xll.qlDayCounterYearFraction($U$3,Q385,R385)</f>
        <v>0.25277777777777777</v>
      </c>
      <c r="V385" s="30">
        <f>_xll.qlDayCounterYearFraction($U$3,Q385,S385)</f>
        <v>0.51388888888888884</v>
      </c>
      <c r="W385" s="30">
        <f>_xll.qlDayCounterYearFraction($U$3,R385,S385)</f>
        <v>0.26111111111111113</v>
      </c>
      <c r="X385" s="23"/>
      <c r="Y385" s="30">
        <v>3.97</v>
      </c>
      <c r="Z385" s="30">
        <v>4.0970000000000004</v>
      </c>
      <c r="AA385" s="30">
        <v>4.18</v>
      </c>
      <c r="AC385" s="46">
        <f t="shared" si="15"/>
        <v>4.2199468085106391E-2</v>
      </c>
      <c r="AD385" s="46">
        <f t="shared" si="16"/>
        <v>4.1799999999999997E-2</v>
      </c>
      <c r="AE385" s="46">
        <f t="shared" si="17"/>
        <v>3.994680851063942E-4</v>
      </c>
    </row>
    <row r="386" spans="16:31" x14ac:dyDescent="0.2">
      <c r="P386" s="23"/>
      <c r="Q386" s="37">
        <v>39178</v>
      </c>
      <c r="R386" s="27">
        <f>_xll.qlCalendarAdvance($Q$3,Q386,"3M",$R$3,TRUE)</f>
        <v>39269</v>
      </c>
      <c r="S386" s="38">
        <f>_xll.qlCalendarAdvance($Q$3,Q386,"6M",$R$3,TRUE)</f>
        <v>39363</v>
      </c>
      <c r="T386" s="23"/>
      <c r="U386" s="30">
        <f>_xll.qlDayCounterYearFraction($U$3,Q386,R386)</f>
        <v>0.25277777777777777</v>
      </c>
      <c r="V386" s="30">
        <f>_xll.qlDayCounterYearFraction($U$3,Q386,S386)</f>
        <v>0.51388888888888884</v>
      </c>
      <c r="W386" s="30">
        <f>_xll.qlDayCounterYearFraction($U$3,R386,S386)</f>
        <v>0.26111111111111113</v>
      </c>
      <c r="X386" s="23"/>
      <c r="Y386" s="30">
        <v>3.9460000000000002</v>
      </c>
      <c r="Z386" s="30">
        <v>4.0709999999999997</v>
      </c>
      <c r="AA386" s="30">
        <v>4.0069999999999997</v>
      </c>
      <c r="AC386" s="46">
        <f t="shared" si="15"/>
        <v>4.192010638297871E-2</v>
      </c>
      <c r="AD386" s="46">
        <f t="shared" si="16"/>
        <v>4.0069999999999995E-2</v>
      </c>
      <c r="AE386" s="46">
        <f t="shared" si="17"/>
        <v>1.8501063829787154E-3</v>
      </c>
    </row>
    <row r="387" spans="16:31" x14ac:dyDescent="0.2">
      <c r="P387" s="23"/>
      <c r="Q387" s="37">
        <v>39171</v>
      </c>
      <c r="R387" s="27">
        <f>_xll.qlCalendarAdvance($Q$3,Q387,"3M",$R$3,TRUE)</f>
        <v>39262</v>
      </c>
      <c r="S387" s="38">
        <f>_xll.qlCalendarAdvance($Q$3,Q387,"6M",$R$3,TRUE)</f>
        <v>39353</v>
      </c>
      <c r="T387" s="23"/>
      <c r="U387" s="30">
        <f>_xll.qlDayCounterYearFraction($U$3,Q387,R387)</f>
        <v>0.25277777777777777</v>
      </c>
      <c r="V387" s="30">
        <f>_xll.qlDayCounterYearFraction($U$3,Q387,S387)</f>
        <v>0.50555555555555554</v>
      </c>
      <c r="W387" s="30">
        <f>_xll.qlDayCounterYearFraction($U$3,R387,S387)</f>
        <v>0.25277777777777777</v>
      </c>
      <c r="X387" s="23"/>
      <c r="Y387" s="30">
        <v>3.9239999999999999</v>
      </c>
      <c r="Z387" s="30">
        <v>4.0430000000000001</v>
      </c>
      <c r="AA387" s="30">
        <v>4.1234999999999999</v>
      </c>
      <c r="AC387" s="46">
        <f t="shared" si="15"/>
        <v>4.1619999999999997E-2</v>
      </c>
      <c r="AD387" s="46">
        <f t="shared" si="16"/>
        <v>4.1235000000000001E-2</v>
      </c>
      <c r="AE387" s="46">
        <f t="shared" si="17"/>
        <v>3.8499999999999646E-4</v>
      </c>
    </row>
    <row r="388" spans="16:31" x14ac:dyDescent="0.2">
      <c r="P388" s="23"/>
      <c r="Q388" s="37">
        <v>39164</v>
      </c>
      <c r="R388" s="27">
        <f>_xll.qlCalendarAdvance($Q$3,Q388,"3M",$R$3,TRUE)</f>
        <v>39258</v>
      </c>
      <c r="S388" s="38">
        <f>_xll.qlCalendarAdvance($Q$3,Q388,"6M",$R$3,TRUE)</f>
        <v>39349</v>
      </c>
      <c r="T388" s="23"/>
      <c r="U388" s="30">
        <f>_xll.qlDayCounterYearFraction($U$3,Q388,R388)</f>
        <v>0.26111111111111113</v>
      </c>
      <c r="V388" s="30">
        <f>_xll.qlDayCounterYearFraction($U$3,Q388,S388)</f>
        <v>0.51388888888888884</v>
      </c>
      <c r="W388" s="30">
        <f>_xll.qlDayCounterYearFraction($U$3,R388,S388)</f>
        <v>0.25277777777777777</v>
      </c>
      <c r="X388" s="23"/>
      <c r="Y388" s="30">
        <v>3.9039999999999999</v>
      </c>
      <c r="Z388" s="30">
        <v>4.0140000000000002</v>
      </c>
      <c r="AA388" s="30">
        <v>4.0750000000000002</v>
      </c>
      <c r="AC388" s="46">
        <f t="shared" si="15"/>
        <v>4.1276263736263738E-2</v>
      </c>
      <c r="AD388" s="46">
        <f t="shared" si="16"/>
        <v>4.0750000000000001E-2</v>
      </c>
      <c r="AE388" s="46">
        <f t="shared" si="17"/>
        <v>5.2626373626373651E-4</v>
      </c>
    </row>
    <row r="389" spans="16:31" x14ac:dyDescent="0.2">
      <c r="P389" s="23"/>
      <c r="Q389" s="37">
        <v>39157</v>
      </c>
      <c r="R389" s="27">
        <f>_xll.qlCalendarAdvance($Q$3,Q389,"3M",$R$3,TRUE)</f>
        <v>39251</v>
      </c>
      <c r="S389" s="38">
        <f>_xll.qlCalendarAdvance($Q$3,Q389,"6M",$R$3,TRUE)</f>
        <v>39342</v>
      </c>
      <c r="T389" s="23"/>
      <c r="U389" s="30">
        <f>_xll.qlDayCounterYearFraction($U$3,Q389,R389)</f>
        <v>0.26111111111111113</v>
      </c>
      <c r="V389" s="30">
        <f>_xll.qlDayCounterYearFraction($U$3,Q389,S389)</f>
        <v>0.51388888888888884</v>
      </c>
      <c r="W389" s="30">
        <f>_xll.qlDayCounterYearFraction($U$3,R389,S389)</f>
        <v>0.25277777777777777</v>
      </c>
      <c r="X389" s="23"/>
      <c r="Y389" s="30">
        <v>3.8959999999999999</v>
      </c>
      <c r="Z389" s="30">
        <v>4.0039999999999996</v>
      </c>
      <c r="AA389" s="30">
        <v>4.0610999999999997</v>
      </c>
      <c r="AC389" s="46">
        <f t="shared" si="15"/>
        <v>4.1155604395604374E-2</v>
      </c>
      <c r="AD389" s="46">
        <f t="shared" si="16"/>
        <v>4.0610999999999994E-2</v>
      </c>
      <c r="AE389" s="46">
        <f t="shared" si="17"/>
        <v>5.4460439560437973E-4</v>
      </c>
    </row>
    <row r="390" spans="16:31" x14ac:dyDescent="0.2">
      <c r="P390" s="23"/>
      <c r="Q390" s="37">
        <v>39150</v>
      </c>
      <c r="R390" s="27">
        <f>_xll.qlCalendarAdvance($Q$3,Q390,"3M",$R$3,TRUE)</f>
        <v>39244</v>
      </c>
      <c r="S390" s="38">
        <f>_xll.qlCalendarAdvance($Q$3,Q390,"6M",$R$3,TRUE)</f>
        <v>39335</v>
      </c>
      <c r="T390" s="23"/>
      <c r="U390" s="30">
        <f>_xll.qlDayCounterYearFraction($U$3,Q390,R390)</f>
        <v>0.26111111111111113</v>
      </c>
      <c r="V390" s="30">
        <f>_xll.qlDayCounterYearFraction($U$3,Q390,S390)</f>
        <v>0.51388888888888884</v>
      </c>
      <c r="W390" s="30">
        <f>_xll.qlDayCounterYearFraction($U$3,R390,S390)</f>
        <v>0.25277777777777777</v>
      </c>
      <c r="X390" s="23"/>
      <c r="Y390" s="30">
        <v>3.8849999999999998</v>
      </c>
      <c r="Z390" s="30">
        <v>3.9860000000000002</v>
      </c>
      <c r="AA390" s="30">
        <v>4.0555000000000003</v>
      </c>
      <c r="AC390" s="46">
        <f t="shared" si="15"/>
        <v>4.090329670329669E-2</v>
      </c>
      <c r="AD390" s="46">
        <f t="shared" si="16"/>
        <v>4.0555000000000001E-2</v>
      </c>
      <c r="AE390" s="46">
        <f t="shared" si="17"/>
        <v>3.4829670329668966E-4</v>
      </c>
    </row>
    <row r="391" spans="16:31" x14ac:dyDescent="0.2">
      <c r="P391" s="23"/>
      <c r="Q391" s="37">
        <v>39143</v>
      </c>
      <c r="R391" s="27">
        <f>_xll.qlCalendarAdvance($Q$3,Q391,"3M",$R$3,TRUE)</f>
        <v>39237</v>
      </c>
      <c r="S391" s="38">
        <f>_xll.qlCalendarAdvance($Q$3,Q391,"6M",$R$3,TRUE)</f>
        <v>39328</v>
      </c>
      <c r="T391" s="23"/>
      <c r="U391" s="30">
        <f>_xll.qlDayCounterYearFraction($U$3,Q391,R391)</f>
        <v>0.26111111111111113</v>
      </c>
      <c r="V391" s="30">
        <f>_xll.qlDayCounterYearFraction($U$3,Q391,S391)</f>
        <v>0.51388888888888884</v>
      </c>
      <c r="W391" s="30">
        <f>_xll.qlDayCounterYearFraction($U$3,R391,S391)</f>
        <v>0.25277777777777777</v>
      </c>
      <c r="X391" s="23"/>
      <c r="Y391" s="30">
        <v>3.859</v>
      </c>
      <c r="Z391" s="30">
        <v>3.9540000000000002</v>
      </c>
      <c r="AA391" s="30">
        <v>3.9565000000000001</v>
      </c>
      <c r="AC391" s="46">
        <f t="shared" ref="AC391:AC454" si="18">(Z391*V391-Y391*U391)/(W391)/100</f>
        <v>4.0521318681318676E-2</v>
      </c>
      <c r="AD391" s="46">
        <f t="shared" ref="AD391:AD454" si="19">AA391/100</f>
        <v>3.9565000000000003E-2</v>
      </c>
      <c r="AE391" s="46">
        <f t="shared" ref="AE391:AE454" si="20">AC391-AD391</f>
        <v>9.5631868131867276E-4</v>
      </c>
    </row>
    <row r="392" spans="16:31" x14ac:dyDescent="0.2">
      <c r="P392" s="23"/>
      <c r="Q392" s="37">
        <v>39136</v>
      </c>
      <c r="R392" s="27">
        <f>_xll.qlCalendarAdvance($Q$3,Q392,"3M",$R$3,TRUE)</f>
        <v>39225</v>
      </c>
      <c r="S392" s="38">
        <f>_xll.qlCalendarAdvance($Q$3,Q392,"6M",$R$3,TRUE)</f>
        <v>39317</v>
      </c>
      <c r="T392" s="23"/>
      <c r="U392" s="30">
        <f>_xll.qlDayCounterYearFraction($U$3,Q392,R392)</f>
        <v>0.24722222222222223</v>
      </c>
      <c r="V392" s="30">
        <f>_xll.qlDayCounterYearFraction($U$3,Q392,S392)</f>
        <v>0.50277777777777777</v>
      </c>
      <c r="W392" s="30">
        <f>_xll.qlDayCounterYearFraction($U$3,R392,S392)</f>
        <v>0.25555555555555554</v>
      </c>
      <c r="X392" s="23"/>
      <c r="Y392" s="30">
        <v>3.8460000000000001</v>
      </c>
      <c r="Z392" s="30">
        <v>3.9729999999999999</v>
      </c>
      <c r="AA392" s="30">
        <v>4.0354999999999999</v>
      </c>
      <c r="AC392" s="46">
        <f t="shared" si="18"/>
        <v>4.0958586956521742E-2</v>
      </c>
      <c r="AD392" s="46">
        <f t="shared" si="19"/>
        <v>4.0355000000000002E-2</v>
      </c>
      <c r="AE392" s="46">
        <f t="shared" si="20"/>
        <v>6.0358695652173999E-4</v>
      </c>
    </row>
    <row r="393" spans="16:31" x14ac:dyDescent="0.2">
      <c r="P393" s="23"/>
      <c r="Q393" s="37">
        <v>39129</v>
      </c>
      <c r="R393" s="27">
        <f>_xll.qlCalendarAdvance($Q$3,Q393,"3M",$R$3,TRUE)</f>
        <v>39218</v>
      </c>
      <c r="S393" s="38">
        <f>_xll.qlCalendarAdvance($Q$3,Q393,"6M",$R$3,TRUE)</f>
        <v>39310</v>
      </c>
      <c r="T393" s="23"/>
      <c r="U393" s="30">
        <f>_xll.qlDayCounterYearFraction($U$3,Q393,R393)</f>
        <v>0.24722222222222223</v>
      </c>
      <c r="V393" s="30">
        <f>_xll.qlDayCounterYearFraction($U$3,Q393,S393)</f>
        <v>0.50277777777777777</v>
      </c>
      <c r="W393" s="30">
        <f>_xll.qlDayCounterYearFraction($U$3,R393,S393)</f>
        <v>0.25555555555555554</v>
      </c>
      <c r="X393" s="23"/>
      <c r="Y393" s="30">
        <v>3.8260000000000001</v>
      </c>
      <c r="Z393" s="30">
        <v>3.9470000000000001</v>
      </c>
      <c r="AA393" s="30">
        <v>4.0229999999999997</v>
      </c>
      <c r="AC393" s="46">
        <f t="shared" si="18"/>
        <v>4.064054347826087E-2</v>
      </c>
      <c r="AD393" s="46">
        <f t="shared" si="19"/>
        <v>4.0229999999999995E-2</v>
      </c>
      <c r="AE393" s="46">
        <f t="shared" si="20"/>
        <v>4.1054347826087467E-4</v>
      </c>
    </row>
    <row r="394" spans="16:31" x14ac:dyDescent="0.2">
      <c r="P394" s="23"/>
      <c r="Q394" s="37">
        <v>39122</v>
      </c>
      <c r="R394" s="27">
        <f>_xll.qlCalendarAdvance($Q$3,Q394,"3M",$R$3,TRUE)</f>
        <v>39211</v>
      </c>
      <c r="S394" s="38">
        <f>_xll.qlCalendarAdvance($Q$3,Q394,"6M",$R$3,TRUE)</f>
        <v>39303</v>
      </c>
      <c r="T394" s="23"/>
      <c r="U394" s="30">
        <f>_xll.qlDayCounterYearFraction($U$3,Q394,R394)</f>
        <v>0.24722222222222223</v>
      </c>
      <c r="V394" s="30">
        <f>_xll.qlDayCounterYearFraction($U$3,Q394,S394)</f>
        <v>0.50277777777777777</v>
      </c>
      <c r="W394" s="30">
        <f>_xll.qlDayCounterYearFraction($U$3,R394,S394)</f>
        <v>0.25555555555555554</v>
      </c>
      <c r="X394" s="23"/>
      <c r="Y394" s="30">
        <v>3.806</v>
      </c>
      <c r="Z394" s="30">
        <v>3.9409999999999998</v>
      </c>
      <c r="AA394" s="30">
        <v>4.0030000000000001</v>
      </c>
      <c r="AC394" s="46">
        <f t="shared" si="18"/>
        <v>4.0715978260869569E-2</v>
      </c>
      <c r="AD394" s="46">
        <f t="shared" si="19"/>
        <v>4.0030000000000003E-2</v>
      </c>
      <c r="AE394" s="46">
        <f t="shared" si="20"/>
        <v>6.8597826086956581E-4</v>
      </c>
    </row>
    <row r="395" spans="16:31" x14ac:dyDescent="0.2">
      <c r="P395" s="23"/>
      <c r="Q395" s="37">
        <v>39115</v>
      </c>
      <c r="R395" s="27">
        <f>_xll.qlCalendarAdvance($Q$3,Q395,"3M",$R$3,TRUE)</f>
        <v>39204</v>
      </c>
      <c r="S395" s="38">
        <f>_xll.qlCalendarAdvance($Q$3,Q395,"6M",$R$3,TRUE)</f>
        <v>39296</v>
      </c>
      <c r="T395" s="23"/>
      <c r="U395" s="30">
        <f>_xll.qlDayCounterYearFraction($U$3,Q395,R395)</f>
        <v>0.24722222222222223</v>
      </c>
      <c r="V395" s="30">
        <f>_xll.qlDayCounterYearFraction($U$3,Q395,S395)</f>
        <v>0.50277777777777777</v>
      </c>
      <c r="W395" s="30">
        <f>_xll.qlDayCounterYearFraction($U$3,R395,S395)</f>
        <v>0.25555555555555554</v>
      </c>
      <c r="X395" s="23"/>
      <c r="Y395" s="30">
        <v>3.7879999999999998</v>
      </c>
      <c r="Z395" s="30">
        <v>3.9239999999999999</v>
      </c>
      <c r="AA395" s="30">
        <v>3.9824999999999999</v>
      </c>
      <c r="AC395" s="46">
        <f t="shared" si="18"/>
        <v>4.0555652173913048E-2</v>
      </c>
      <c r="AD395" s="46">
        <f t="shared" si="19"/>
        <v>3.9824999999999999E-2</v>
      </c>
      <c r="AE395" s="46">
        <f t="shared" si="20"/>
        <v>7.3065217391304893E-4</v>
      </c>
    </row>
    <row r="396" spans="16:31" x14ac:dyDescent="0.2">
      <c r="P396" s="23"/>
      <c r="Q396" s="37">
        <v>39108</v>
      </c>
      <c r="R396" s="27">
        <f>_xll.qlCalendarAdvance($Q$3,Q396,"3M",$R$3,TRUE)</f>
        <v>39198</v>
      </c>
      <c r="S396" s="38">
        <f>_xll.qlCalendarAdvance($Q$3,Q396,"6M",$R$3,TRUE)</f>
        <v>39289</v>
      </c>
      <c r="T396" s="23"/>
      <c r="U396" s="30">
        <f>_xll.qlDayCounterYearFraction($U$3,Q396,R396)</f>
        <v>0.25</v>
      </c>
      <c r="V396" s="30">
        <f>_xll.qlDayCounterYearFraction($U$3,Q396,S396)</f>
        <v>0.50277777777777777</v>
      </c>
      <c r="W396" s="30">
        <f>_xll.qlDayCounterYearFraction($U$3,R396,S396)</f>
        <v>0.25277777777777777</v>
      </c>
      <c r="X396" s="23"/>
      <c r="Y396" s="30">
        <v>3.7719999999999998</v>
      </c>
      <c r="Z396" s="30">
        <v>3.9159999999999999</v>
      </c>
      <c r="AA396" s="30">
        <v>3.9975000000000001</v>
      </c>
      <c r="AC396" s="46">
        <f t="shared" si="18"/>
        <v>4.0584175824175818E-2</v>
      </c>
      <c r="AD396" s="46">
        <f t="shared" si="19"/>
        <v>3.9975000000000004E-2</v>
      </c>
      <c r="AE396" s="46">
        <f t="shared" si="20"/>
        <v>6.091758241758144E-4</v>
      </c>
    </row>
    <row r="397" spans="16:31" x14ac:dyDescent="0.2">
      <c r="P397" s="23"/>
      <c r="Q397" s="37">
        <v>39101</v>
      </c>
      <c r="R397" s="27">
        <f>_xll.qlCalendarAdvance($Q$3,Q397,"3M",$R$3,TRUE)</f>
        <v>39191</v>
      </c>
      <c r="S397" s="38">
        <f>_xll.qlCalendarAdvance($Q$3,Q397,"6M",$R$3,TRUE)</f>
        <v>39282</v>
      </c>
      <c r="T397" s="23"/>
      <c r="U397" s="30">
        <f>_xll.qlDayCounterYearFraction($U$3,Q397,R397)</f>
        <v>0.25</v>
      </c>
      <c r="V397" s="30">
        <f>_xll.qlDayCounterYearFraction($U$3,Q397,S397)</f>
        <v>0.50277777777777777</v>
      </c>
      <c r="W397" s="30">
        <f>_xll.qlDayCounterYearFraction($U$3,R397,S397)</f>
        <v>0.25277777777777777</v>
      </c>
      <c r="X397" s="23"/>
      <c r="Y397" s="30">
        <v>3.754</v>
      </c>
      <c r="Z397" s="30">
        <v>3.8879999999999999</v>
      </c>
      <c r="AA397" s="30">
        <v>3.9914999999999998</v>
      </c>
      <c r="AC397" s="46">
        <f t="shared" si="18"/>
        <v>4.0205274725274714E-2</v>
      </c>
      <c r="AD397" s="46">
        <f t="shared" si="19"/>
        <v>3.9914999999999999E-2</v>
      </c>
      <c r="AE397" s="46">
        <f t="shared" si="20"/>
        <v>2.9027472527471537E-4</v>
      </c>
    </row>
    <row r="398" spans="16:31" x14ac:dyDescent="0.2">
      <c r="P398" s="23"/>
      <c r="Q398" s="37">
        <v>39094</v>
      </c>
      <c r="R398" s="27">
        <f>_xll.qlCalendarAdvance($Q$3,Q398,"3M",$R$3,TRUE)</f>
        <v>39184</v>
      </c>
      <c r="S398" s="38">
        <f>_xll.qlCalendarAdvance($Q$3,Q398,"6M",$R$3,TRUE)</f>
        <v>39275</v>
      </c>
      <c r="T398" s="23"/>
      <c r="U398" s="30">
        <f>_xll.qlDayCounterYearFraction($U$3,Q398,R398)</f>
        <v>0.25</v>
      </c>
      <c r="V398" s="30">
        <f>_xll.qlDayCounterYearFraction($U$3,Q398,S398)</f>
        <v>0.50277777777777777</v>
      </c>
      <c r="W398" s="30">
        <f>_xll.qlDayCounterYearFraction($U$3,R398,S398)</f>
        <v>0.25277777777777777</v>
      </c>
      <c r="X398" s="23"/>
      <c r="Y398" s="30">
        <v>3.7450000000000001</v>
      </c>
      <c r="Z398" s="30">
        <v>3.8759999999999999</v>
      </c>
      <c r="AA398" s="30">
        <v>3.9670000000000001</v>
      </c>
      <c r="AC398" s="46">
        <f t="shared" si="18"/>
        <v>4.0055604395604384E-2</v>
      </c>
      <c r="AD398" s="46">
        <f t="shared" si="19"/>
        <v>3.9670000000000004E-2</v>
      </c>
      <c r="AE398" s="46">
        <f t="shared" si="20"/>
        <v>3.8560439560438031E-4</v>
      </c>
    </row>
    <row r="399" spans="16:31" x14ac:dyDescent="0.2">
      <c r="P399" s="23"/>
      <c r="Q399" s="37">
        <v>39087</v>
      </c>
      <c r="R399" s="27">
        <f>_xll.qlCalendarAdvance($Q$3,Q399,"3M",$R$3,TRUE)</f>
        <v>39177</v>
      </c>
      <c r="S399" s="38">
        <f>_xll.qlCalendarAdvance($Q$3,Q399,"6M",$R$3,TRUE)</f>
        <v>39268</v>
      </c>
      <c r="T399" s="23"/>
      <c r="U399" s="30">
        <f>_xll.qlDayCounterYearFraction($U$3,Q399,R399)</f>
        <v>0.25</v>
      </c>
      <c r="V399" s="30">
        <f>_xll.qlDayCounterYearFraction($U$3,Q399,S399)</f>
        <v>0.50277777777777777</v>
      </c>
      <c r="W399" s="30">
        <f>_xll.qlDayCounterYearFraction($U$3,R399,S399)</f>
        <v>0.25277777777777777</v>
      </c>
      <c r="X399" s="23"/>
      <c r="Y399" s="30">
        <v>3.7349999999999999</v>
      </c>
      <c r="Z399" s="30">
        <v>3.8639999999999999</v>
      </c>
      <c r="AA399" s="30">
        <v>3.95</v>
      </c>
      <c r="AC399" s="46">
        <f t="shared" si="18"/>
        <v>3.991582417582417E-2</v>
      </c>
      <c r="AD399" s="46">
        <f t="shared" si="19"/>
        <v>3.95E-2</v>
      </c>
      <c r="AE399" s="46">
        <f t="shared" si="20"/>
        <v>4.1582417582416986E-4</v>
      </c>
    </row>
    <row r="400" spans="16:31" x14ac:dyDescent="0.2">
      <c r="P400" s="23"/>
      <c r="Q400" s="37">
        <v>39080</v>
      </c>
      <c r="R400" s="27">
        <f>_xll.qlCalendarAdvance($Q$3,Q400,"3M",$R$3,TRUE)</f>
        <v>39171</v>
      </c>
      <c r="S400" s="38">
        <f>_xll.qlCalendarAdvance($Q$3,Q400,"6M",$R$3,TRUE)</f>
        <v>39262</v>
      </c>
      <c r="T400" s="23"/>
      <c r="U400" s="30">
        <f>_xll.qlDayCounterYearFraction($U$3,Q400,R400)</f>
        <v>0.25277777777777777</v>
      </c>
      <c r="V400" s="30">
        <f>_xll.qlDayCounterYearFraction($U$3,Q400,S400)</f>
        <v>0.50555555555555554</v>
      </c>
      <c r="W400" s="30">
        <f>_xll.qlDayCounterYearFraction($U$3,R400,S400)</f>
        <v>0.25277777777777777</v>
      </c>
      <c r="X400" s="23"/>
      <c r="Y400" s="30">
        <v>3.7250000000000001</v>
      </c>
      <c r="Z400" s="30">
        <v>3.8530000000000002</v>
      </c>
      <c r="AA400" s="30">
        <v>3.9409999999999998</v>
      </c>
      <c r="AC400" s="46">
        <f t="shared" si="18"/>
        <v>3.9810000000000005E-2</v>
      </c>
      <c r="AD400" s="46">
        <f t="shared" si="19"/>
        <v>3.9410000000000001E-2</v>
      </c>
      <c r="AE400" s="46">
        <f t="shared" si="20"/>
        <v>4.0000000000000452E-4</v>
      </c>
    </row>
    <row r="401" spans="16:31" x14ac:dyDescent="0.2">
      <c r="P401" s="23"/>
      <c r="Q401" s="37">
        <v>39073</v>
      </c>
      <c r="R401" s="27">
        <f>_xll.qlCalendarAdvance($Q$3,Q401,"3M",$R$3,TRUE)</f>
        <v>39163</v>
      </c>
      <c r="S401" s="38">
        <f>_xll.qlCalendarAdvance($Q$3,Q401,"6M",$R$3,TRUE)</f>
        <v>39255</v>
      </c>
      <c r="T401" s="23"/>
      <c r="U401" s="30">
        <f>_xll.qlDayCounterYearFraction($U$3,Q401,R401)</f>
        <v>0.25</v>
      </c>
      <c r="V401" s="30">
        <f>_xll.qlDayCounterYearFraction($U$3,Q401,S401)</f>
        <v>0.50555555555555554</v>
      </c>
      <c r="W401" s="30">
        <f>_xll.qlDayCounterYearFraction($U$3,R401,S401)</f>
        <v>0.25555555555555554</v>
      </c>
      <c r="X401" s="23"/>
      <c r="Y401" s="30">
        <v>3.7160000000000002</v>
      </c>
      <c r="Z401" s="30">
        <v>3.831</v>
      </c>
      <c r="AA401" s="30">
        <v>3.9104999999999999</v>
      </c>
      <c r="AC401" s="46">
        <f t="shared" si="18"/>
        <v>3.9434999999999998E-2</v>
      </c>
      <c r="AD401" s="46">
        <f t="shared" si="19"/>
        <v>3.9105000000000001E-2</v>
      </c>
      <c r="AE401" s="46">
        <f t="shared" si="20"/>
        <v>3.2999999999999696E-4</v>
      </c>
    </row>
    <row r="402" spans="16:31" x14ac:dyDescent="0.2">
      <c r="P402" s="23"/>
      <c r="Q402" s="37">
        <v>39066</v>
      </c>
      <c r="R402" s="27">
        <f>_xll.qlCalendarAdvance($Q$3,Q402,"3M",$R$3,TRUE)</f>
        <v>39156</v>
      </c>
      <c r="S402" s="38">
        <f>_xll.qlCalendarAdvance($Q$3,Q402,"6M",$R$3,TRUE)</f>
        <v>39248</v>
      </c>
      <c r="T402" s="23"/>
      <c r="U402" s="30">
        <f>_xll.qlDayCounterYearFraction($U$3,Q402,R402)</f>
        <v>0.25</v>
      </c>
      <c r="V402" s="30">
        <f>_xll.qlDayCounterYearFraction($U$3,Q402,S402)</f>
        <v>0.50555555555555554</v>
      </c>
      <c r="W402" s="30">
        <f>_xll.qlDayCounterYearFraction($U$3,R402,S402)</f>
        <v>0.25555555555555554</v>
      </c>
      <c r="X402" s="23"/>
      <c r="Y402" s="30">
        <v>3.6859999999999999</v>
      </c>
      <c r="Z402" s="30">
        <v>3.798</v>
      </c>
      <c r="AA402" s="30">
        <v>3.859</v>
      </c>
      <c r="AC402" s="46">
        <f t="shared" si="18"/>
        <v>3.9075652173913046E-2</v>
      </c>
      <c r="AD402" s="46">
        <f t="shared" si="19"/>
        <v>3.8589999999999999E-2</v>
      </c>
      <c r="AE402" s="46">
        <f t="shared" si="20"/>
        <v>4.8565217391304677E-4</v>
      </c>
    </row>
    <row r="403" spans="16:31" x14ac:dyDescent="0.2">
      <c r="P403" s="23"/>
      <c r="Q403" s="37">
        <v>39059</v>
      </c>
      <c r="R403" s="27">
        <f>_xll.qlCalendarAdvance($Q$3,Q403,"3M",$R$3,TRUE)</f>
        <v>39149</v>
      </c>
      <c r="S403" s="38">
        <f>_xll.qlCalendarAdvance($Q$3,Q403,"6M",$R$3,TRUE)</f>
        <v>39241</v>
      </c>
      <c r="T403" s="23"/>
      <c r="U403" s="30">
        <f>_xll.qlDayCounterYearFraction($U$3,Q403,R403)</f>
        <v>0.25</v>
      </c>
      <c r="V403" s="30">
        <f>_xll.qlDayCounterYearFraction($U$3,Q403,S403)</f>
        <v>0.50555555555555554</v>
      </c>
      <c r="W403" s="30">
        <f>_xll.qlDayCounterYearFraction($U$3,R403,S403)</f>
        <v>0.25555555555555554</v>
      </c>
      <c r="X403" s="23"/>
      <c r="Y403" s="30">
        <v>3.669</v>
      </c>
      <c r="Z403" s="30">
        <v>3.7669999999999999</v>
      </c>
      <c r="AA403" s="30">
        <v>3.8231999999999999</v>
      </c>
      <c r="AC403" s="46">
        <f t="shared" si="18"/>
        <v>3.862869565217391E-2</v>
      </c>
      <c r="AD403" s="46">
        <f t="shared" si="19"/>
        <v>3.8232000000000002E-2</v>
      </c>
      <c r="AE403" s="46">
        <f t="shared" si="20"/>
        <v>3.9669565217390762E-4</v>
      </c>
    </row>
    <row r="404" spans="16:31" x14ac:dyDescent="0.2">
      <c r="P404" s="23"/>
      <c r="Q404" s="37">
        <v>39052</v>
      </c>
      <c r="R404" s="27">
        <f>_xll.qlCalendarAdvance($Q$3,Q404,"3M",$R$3,TRUE)</f>
        <v>39142</v>
      </c>
      <c r="S404" s="38">
        <f>_xll.qlCalendarAdvance($Q$3,Q404,"6M",$R$3,TRUE)</f>
        <v>39234</v>
      </c>
      <c r="T404" s="23"/>
      <c r="U404" s="30">
        <f>_xll.qlDayCounterYearFraction($U$3,Q404,R404)</f>
        <v>0.25</v>
      </c>
      <c r="V404" s="30">
        <f>_xll.qlDayCounterYearFraction($U$3,Q404,S404)</f>
        <v>0.50555555555555554</v>
      </c>
      <c r="W404" s="30">
        <f>_xll.qlDayCounterYearFraction($U$3,R404,S404)</f>
        <v>0.25555555555555554</v>
      </c>
      <c r="X404" s="23"/>
      <c r="Y404" s="30">
        <v>3.6379999999999999</v>
      </c>
      <c r="Z404" s="30">
        <v>3.7429999999999999</v>
      </c>
      <c r="AA404" s="30">
        <v>3.7610000000000001</v>
      </c>
      <c r="AC404" s="46">
        <f t="shared" si="18"/>
        <v>3.8457173913043478E-2</v>
      </c>
      <c r="AD404" s="46">
        <f t="shared" si="19"/>
        <v>3.7610000000000005E-2</v>
      </c>
      <c r="AE404" s="46">
        <f t="shared" si="20"/>
        <v>8.4717391304347384E-4</v>
      </c>
    </row>
    <row r="405" spans="16:31" x14ac:dyDescent="0.2">
      <c r="P405" s="23"/>
      <c r="Q405" s="37">
        <v>39045</v>
      </c>
      <c r="R405" s="27">
        <f>_xll.qlCalendarAdvance($Q$3,Q405,"3M",$R$3,TRUE)</f>
        <v>39139</v>
      </c>
      <c r="S405" s="38">
        <f>_xll.qlCalendarAdvance($Q$3,Q405,"6M",$R$3,TRUE)</f>
        <v>39226</v>
      </c>
      <c r="T405" s="23"/>
      <c r="U405" s="30">
        <f>_xll.qlDayCounterYearFraction($U$3,Q405,R405)</f>
        <v>0.26111111111111113</v>
      </c>
      <c r="V405" s="30">
        <f>_xll.qlDayCounterYearFraction($U$3,Q405,S405)</f>
        <v>0.50277777777777777</v>
      </c>
      <c r="W405" s="30">
        <f>_xll.qlDayCounterYearFraction($U$3,R405,S405)</f>
        <v>0.24166666666666667</v>
      </c>
      <c r="X405" s="23"/>
      <c r="Y405" s="30">
        <v>3.6240000000000001</v>
      </c>
      <c r="Z405" s="30">
        <v>3.7360000000000002</v>
      </c>
      <c r="AA405" s="30">
        <v>3.7905000000000002</v>
      </c>
      <c r="AC405" s="46">
        <f t="shared" si="18"/>
        <v>3.8570114942528738E-2</v>
      </c>
      <c r="AD405" s="46">
        <f t="shared" si="19"/>
        <v>3.7905000000000001E-2</v>
      </c>
      <c r="AE405" s="46">
        <f t="shared" si="20"/>
        <v>6.6511494252873699E-4</v>
      </c>
    </row>
    <row r="406" spans="16:31" x14ac:dyDescent="0.2">
      <c r="P406" s="23"/>
      <c r="Q406" s="37">
        <v>39038</v>
      </c>
      <c r="R406" s="27">
        <f>_xll.qlCalendarAdvance($Q$3,Q406,"3M",$R$3,TRUE)</f>
        <v>39132</v>
      </c>
      <c r="S406" s="38">
        <f>_xll.qlCalendarAdvance($Q$3,Q406,"6M",$R$3,TRUE)</f>
        <v>39219</v>
      </c>
      <c r="T406" s="23"/>
      <c r="U406" s="30">
        <f>_xll.qlDayCounterYearFraction($U$3,Q406,R406)</f>
        <v>0.26111111111111113</v>
      </c>
      <c r="V406" s="30">
        <f>_xll.qlDayCounterYearFraction($U$3,Q406,S406)</f>
        <v>0.50277777777777777</v>
      </c>
      <c r="W406" s="30">
        <f>_xll.qlDayCounterYearFraction($U$3,R406,S406)</f>
        <v>0.24166666666666667</v>
      </c>
      <c r="X406" s="23"/>
      <c r="Y406" s="30">
        <v>3.6040000000000001</v>
      </c>
      <c r="Z406" s="30">
        <v>3.7450000000000001</v>
      </c>
      <c r="AA406" s="30">
        <v>3.8130000000000002</v>
      </c>
      <c r="AC406" s="46">
        <f t="shared" si="18"/>
        <v>3.8973448275862063E-2</v>
      </c>
      <c r="AD406" s="46">
        <f t="shared" si="19"/>
        <v>3.8130000000000004E-2</v>
      </c>
      <c r="AE406" s="46">
        <f t="shared" si="20"/>
        <v>8.43448275862059E-4</v>
      </c>
    </row>
    <row r="407" spans="16:31" x14ac:dyDescent="0.2">
      <c r="P407" s="23"/>
      <c r="Q407" s="37">
        <v>39031</v>
      </c>
      <c r="R407" s="27">
        <f>_xll.qlCalendarAdvance($Q$3,Q407,"3M",$R$3,TRUE)</f>
        <v>39125</v>
      </c>
      <c r="S407" s="38">
        <f>_xll.qlCalendarAdvance($Q$3,Q407,"6M",$R$3,TRUE)</f>
        <v>39212</v>
      </c>
      <c r="T407" s="23"/>
      <c r="U407" s="30">
        <f>_xll.qlDayCounterYearFraction($U$3,Q407,R407)</f>
        <v>0.26111111111111113</v>
      </c>
      <c r="V407" s="30">
        <f>_xll.qlDayCounterYearFraction($U$3,Q407,S407)</f>
        <v>0.50277777777777777</v>
      </c>
      <c r="W407" s="30">
        <f>_xll.qlDayCounterYearFraction($U$3,R407,S407)</f>
        <v>0.24166666666666667</v>
      </c>
      <c r="X407" s="23"/>
      <c r="Y407" s="30">
        <v>3.585</v>
      </c>
      <c r="Z407" s="30">
        <v>3.7360000000000002</v>
      </c>
      <c r="AA407" s="30">
        <v>3.823</v>
      </c>
      <c r="AC407" s="46">
        <f t="shared" si="18"/>
        <v>3.8991494252873571E-2</v>
      </c>
      <c r="AD407" s="46">
        <f t="shared" si="19"/>
        <v>3.823E-2</v>
      </c>
      <c r="AE407" s="46">
        <f t="shared" si="20"/>
        <v>7.6149425287357075E-4</v>
      </c>
    </row>
    <row r="408" spans="16:31" x14ac:dyDescent="0.2">
      <c r="P408" s="23"/>
      <c r="Q408" s="37">
        <v>39024</v>
      </c>
      <c r="R408" s="27">
        <f>_xll.qlCalendarAdvance($Q$3,Q408,"3M",$R$3,TRUE)</f>
        <v>39118</v>
      </c>
      <c r="S408" s="38">
        <f>_xll.qlCalendarAdvance($Q$3,Q408,"6M",$R$3,TRUE)</f>
        <v>39205</v>
      </c>
      <c r="T408" s="23"/>
      <c r="U408" s="30">
        <f>_xll.qlDayCounterYearFraction($U$3,Q408,R408)</f>
        <v>0.26111111111111113</v>
      </c>
      <c r="V408" s="30">
        <f>_xll.qlDayCounterYearFraction($U$3,Q408,S408)</f>
        <v>0.50277777777777777</v>
      </c>
      <c r="W408" s="30">
        <f>_xll.qlDayCounterYearFraction($U$3,R408,S408)</f>
        <v>0.24166666666666667</v>
      </c>
      <c r="X408" s="23"/>
      <c r="Y408" s="30">
        <v>3.5659999999999998</v>
      </c>
      <c r="Z408" s="30">
        <v>3.7040000000000002</v>
      </c>
      <c r="AA408" s="30">
        <v>3.8191000000000002</v>
      </c>
      <c r="AC408" s="46">
        <f t="shared" si="18"/>
        <v>3.8531034482758623E-2</v>
      </c>
      <c r="AD408" s="46">
        <f t="shared" si="19"/>
        <v>3.8191000000000003E-2</v>
      </c>
      <c r="AE408" s="46">
        <f t="shared" si="20"/>
        <v>3.4003448275862075E-4</v>
      </c>
    </row>
    <row r="409" spans="16:31" x14ac:dyDescent="0.2">
      <c r="P409" s="23"/>
      <c r="Q409" s="37">
        <v>39017</v>
      </c>
      <c r="R409" s="27">
        <f>_xll.qlCalendarAdvance($Q$3,Q409,"3M",$R$3,TRUE)</f>
        <v>39111</v>
      </c>
      <c r="S409" s="38">
        <f>_xll.qlCalendarAdvance($Q$3,Q409,"6M",$R$3,TRUE)</f>
        <v>39199</v>
      </c>
      <c r="T409" s="23"/>
      <c r="U409" s="30">
        <f>_xll.qlDayCounterYearFraction($U$3,Q409,R409)</f>
        <v>0.26111111111111113</v>
      </c>
      <c r="V409" s="30">
        <f>_xll.qlDayCounterYearFraction($U$3,Q409,S409)</f>
        <v>0.50555555555555554</v>
      </c>
      <c r="W409" s="30">
        <f>_xll.qlDayCounterYearFraction($U$3,R409,S409)</f>
        <v>0.24444444444444444</v>
      </c>
      <c r="X409" s="23"/>
      <c r="Y409" s="30">
        <v>3.5539999999999998</v>
      </c>
      <c r="Z409" s="30">
        <v>3.7040000000000002</v>
      </c>
      <c r="AA409" s="30">
        <v>3.8005</v>
      </c>
      <c r="AC409" s="46">
        <f t="shared" si="18"/>
        <v>3.8642272727272733E-2</v>
      </c>
      <c r="AD409" s="46">
        <f t="shared" si="19"/>
        <v>3.8004999999999997E-2</v>
      </c>
      <c r="AE409" s="46">
        <f t="shared" si="20"/>
        <v>6.3727272727273632E-4</v>
      </c>
    </row>
    <row r="410" spans="16:31" x14ac:dyDescent="0.2">
      <c r="P410" s="23"/>
      <c r="Q410" s="37">
        <v>39010</v>
      </c>
      <c r="R410" s="27">
        <f>_xll.qlCalendarAdvance($Q$3,Q410,"3M",$R$3,TRUE)</f>
        <v>39104</v>
      </c>
      <c r="S410" s="38">
        <f>_xll.qlCalendarAdvance($Q$3,Q410,"6M",$R$3,TRUE)</f>
        <v>39192</v>
      </c>
      <c r="T410" s="23"/>
      <c r="U410" s="30">
        <f>_xll.qlDayCounterYearFraction($U$3,Q410,R410)</f>
        <v>0.26111111111111113</v>
      </c>
      <c r="V410" s="30">
        <f>_xll.qlDayCounterYearFraction($U$3,Q410,S410)</f>
        <v>0.50555555555555554</v>
      </c>
      <c r="W410" s="30">
        <f>_xll.qlDayCounterYearFraction($U$3,R410,S410)</f>
        <v>0.24444444444444444</v>
      </c>
      <c r="X410" s="23"/>
      <c r="Y410" s="30">
        <v>3.5209999999999999</v>
      </c>
      <c r="Z410" s="30">
        <v>3.6520000000000001</v>
      </c>
      <c r="AA410" s="30">
        <v>3.75</v>
      </c>
      <c r="AC410" s="46">
        <f t="shared" si="18"/>
        <v>3.7919318181818179E-2</v>
      </c>
      <c r="AD410" s="46">
        <f t="shared" si="19"/>
        <v>3.7499999999999999E-2</v>
      </c>
      <c r="AE410" s="46">
        <f t="shared" si="20"/>
        <v>4.1931818181818042E-4</v>
      </c>
    </row>
    <row r="411" spans="16:31" x14ac:dyDescent="0.2">
      <c r="P411" s="23"/>
      <c r="Q411" s="37">
        <v>39003</v>
      </c>
      <c r="R411" s="27">
        <f>_xll.qlCalendarAdvance($Q$3,Q411,"3M",$R$3,TRUE)</f>
        <v>39097</v>
      </c>
      <c r="S411" s="38">
        <f>_xll.qlCalendarAdvance($Q$3,Q411,"6M",$R$3,TRUE)</f>
        <v>39185</v>
      </c>
      <c r="T411" s="23"/>
      <c r="U411" s="30">
        <f>_xll.qlDayCounterYearFraction($U$3,Q411,R411)</f>
        <v>0.26111111111111113</v>
      </c>
      <c r="V411" s="30">
        <f>_xll.qlDayCounterYearFraction($U$3,Q411,S411)</f>
        <v>0.50555555555555554</v>
      </c>
      <c r="W411" s="30">
        <f>_xll.qlDayCounterYearFraction($U$3,R411,S411)</f>
        <v>0.24444444444444444</v>
      </c>
      <c r="X411" s="23"/>
      <c r="Y411" s="30">
        <v>3.4990000000000001</v>
      </c>
      <c r="Z411" s="30">
        <v>3.6360000000000001</v>
      </c>
      <c r="AA411" s="30">
        <v>3.7484999999999999</v>
      </c>
      <c r="AC411" s="46">
        <f t="shared" si="18"/>
        <v>3.7823409090909095E-2</v>
      </c>
      <c r="AD411" s="46">
        <f t="shared" si="19"/>
        <v>3.7484999999999997E-2</v>
      </c>
      <c r="AE411" s="46">
        <f t="shared" si="20"/>
        <v>3.3840909090909754E-4</v>
      </c>
    </row>
    <row r="412" spans="16:31" x14ac:dyDescent="0.2">
      <c r="P412" s="23"/>
      <c r="Q412" s="37">
        <v>38996</v>
      </c>
      <c r="R412" s="27">
        <f>_xll.qlCalendarAdvance($Q$3,Q412,"3M",$R$3,TRUE)</f>
        <v>39090</v>
      </c>
      <c r="S412" s="38">
        <f>_xll.qlCalendarAdvance($Q$3,Q412,"6M",$R$3,TRUE)</f>
        <v>39182</v>
      </c>
      <c r="T412" s="23"/>
      <c r="U412" s="30">
        <f>_xll.qlDayCounterYearFraction($U$3,Q412,R412)</f>
        <v>0.26111111111111113</v>
      </c>
      <c r="V412" s="30">
        <f>_xll.qlDayCounterYearFraction($U$3,Q412,S412)</f>
        <v>0.51666666666666672</v>
      </c>
      <c r="W412" s="30">
        <f>_xll.qlDayCounterYearFraction($U$3,R412,S412)</f>
        <v>0.25555555555555554</v>
      </c>
      <c r="X412" s="23"/>
      <c r="Y412" s="30">
        <v>3.464</v>
      </c>
      <c r="Z412" s="30">
        <v>3.601</v>
      </c>
      <c r="AA412" s="30">
        <v>3.7082000000000002</v>
      </c>
      <c r="AC412" s="46">
        <f t="shared" si="18"/>
        <v>3.7409782608695659E-2</v>
      </c>
      <c r="AD412" s="46">
        <f t="shared" si="19"/>
        <v>3.7082000000000004E-2</v>
      </c>
      <c r="AE412" s="46">
        <f t="shared" si="20"/>
        <v>3.2778260869565506E-4</v>
      </c>
    </row>
    <row r="413" spans="16:31" x14ac:dyDescent="0.2">
      <c r="P413" s="23"/>
      <c r="Q413" s="37">
        <v>38989</v>
      </c>
      <c r="R413" s="27">
        <f>_xll.qlCalendarAdvance($Q$3,Q413,"3M",$R$3,TRUE)</f>
        <v>39080</v>
      </c>
      <c r="S413" s="38">
        <f>_xll.qlCalendarAdvance($Q$3,Q413,"6M",$R$3,TRUE)</f>
        <v>39171</v>
      </c>
      <c r="T413" s="23"/>
      <c r="U413" s="30">
        <f>_xll.qlDayCounterYearFraction($U$3,Q413,R413)</f>
        <v>0.25277777777777777</v>
      </c>
      <c r="V413" s="30">
        <f>_xll.qlDayCounterYearFraction($U$3,Q413,S413)</f>
        <v>0.50555555555555554</v>
      </c>
      <c r="W413" s="30">
        <f>_xll.qlDayCounterYearFraction($U$3,R413,S413)</f>
        <v>0.25277777777777777</v>
      </c>
      <c r="X413" s="23"/>
      <c r="Y413" s="30">
        <v>3.4169999999999998</v>
      </c>
      <c r="Z413" s="30">
        <v>3.5670000000000002</v>
      </c>
      <c r="AA413" s="30">
        <v>3.6909999999999998</v>
      </c>
      <c r="AC413" s="46">
        <f t="shared" si="18"/>
        <v>3.7170000000000009E-2</v>
      </c>
      <c r="AD413" s="46">
        <f t="shared" si="19"/>
        <v>3.6909999999999998E-2</v>
      </c>
      <c r="AE413" s="46">
        <f t="shared" si="20"/>
        <v>2.6000000000001022E-4</v>
      </c>
    </row>
    <row r="414" spans="16:31" x14ac:dyDescent="0.2">
      <c r="P414" s="23"/>
      <c r="Q414" s="37">
        <v>38982</v>
      </c>
      <c r="R414" s="27">
        <f>_xll.qlCalendarAdvance($Q$3,Q414,"3M",$R$3,TRUE)</f>
        <v>39073</v>
      </c>
      <c r="S414" s="38">
        <f>_xll.qlCalendarAdvance($Q$3,Q414,"6M",$R$3,TRUE)</f>
        <v>39163</v>
      </c>
      <c r="T414" s="23"/>
      <c r="U414" s="30">
        <f>_xll.qlDayCounterYearFraction($U$3,Q414,R414)</f>
        <v>0.25277777777777777</v>
      </c>
      <c r="V414" s="30">
        <f>_xll.qlDayCounterYearFraction($U$3,Q414,S414)</f>
        <v>0.50277777777777777</v>
      </c>
      <c r="W414" s="30">
        <f>_xll.qlDayCounterYearFraction($U$3,R414,S414)</f>
        <v>0.25</v>
      </c>
      <c r="X414" s="23"/>
      <c r="Y414" s="30">
        <v>3.3759999999999999</v>
      </c>
      <c r="Z414" s="30">
        <v>3.5489999999999999</v>
      </c>
      <c r="AA414" s="30">
        <v>3.665</v>
      </c>
      <c r="AC414" s="46">
        <f t="shared" si="18"/>
        <v>3.7239222222222222E-2</v>
      </c>
      <c r="AD414" s="46">
        <f t="shared" si="19"/>
        <v>3.6650000000000002E-2</v>
      </c>
      <c r="AE414" s="46">
        <f t="shared" si="20"/>
        <v>5.8922222222222015E-4</v>
      </c>
    </row>
    <row r="415" spans="16:31" x14ac:dyDescent="0.2">
      <c r="P415" s="23"/>
      <c r="Q415" s="37">
        <v>38975</v>
      </c>
      <c r="R415" s="27">
        <f>_xll.qlCalendarAdvance($Q$3,Q415,"3M",$R$3,TRUE)</f>
        <v>39066</v>
      </c>
      <c r="S415" s="38">
        <f>_xll.qlCalendarAdvance($Q$3,Q415,"6M",$R$3,TRUE)</f>
        <v>39156</v>
      </c>
      <c r="T415" s="23"/>
      <c r="U415" s="30">
        <f>_xll.qlDayCounterYearFraction($U$3,Q415,R415)</f>
        <v>0.25277777777777777</v>
      </c>
      <c r="V415" s="30">
        <f>_xll.qlDayCounterYearFraction($U$3,Q415,S415)</f>
        <v>0.50277777777777777</v>
      </c>
      <c r="W415" s="30">
        <f>_xll.qlDayCounterYearFraction($U$3,R415,S415)</f>
        <v>0.25</v>
      </c>
      <c r="X415" s="23"/>
      <c r="Y415" s="30">
        <v>3.335</v>
      </c>
      <c r="Z415" s="30">
        <v>3.5430000000000001</v>
      </c>
      <c r="AA415" s="30">
        <v>3.7040000000000002</v>
      </c>
      <c r="AC415" s="46">
        <f t="shared" si="18"/>
        <v>3.7533111111111107E-2</v>
      </c>
      <c r="AD415" s="46">
        <f t="shared" si="19"/>
        <v>3.7040000000000003E-2</v>
      </c>
      <c r="AE415" s="46">
        <f t="shared" si="20"/>
        <v>4.9311111111110389E-4</v>
      </c>
    </row>
    <row r="416" spans="16:31" x14ac:dyDescent="0.2">
      <c r="P416" s="23"/>
      <c r="Q416" s="37">
        <v>38968</v>
      </c>
      <c r="R416" s="27">
        <f>_xll.qlCalendarAdvance($Q$3,Q416,"3M",$R$3,TRUE)</f>
        <v>39059</v>
      </c>
      <c r="S416" s="38">
        <f>_xll.qlCalendarAdvance($Q$3,Q416,"6M",$R$3,TRUE)</f>
        <v>39149</v>
      </c>
      <c r="T416" s="23"/>
      <c r="U416" s="30">
        <f>_xll.qlDayCounterYearFraction($U$3,Q416,R416)</f>
        <v>0.25277777777777777</v>
      </c>
      <c r="V416" s="30">
        <f>_xll.qlDayCounterYearFraction($U$3,Q416,S416)</f>
        <v>0.50277777777777777</v>
      </c>
      <c r="W416" s="30">
        <f>_xll.qlDayCounterYearFraction($U$3,R416,S416)</f>
        <v>0.25</v>
      </c>
      <c r="X416" s="23"/>
      <c r="Y416" s="30">
        <v>3.3010000000000002</v>
      </c>
      <c r="Z416" s="30">
        <v>3.5019999999999998</v>
      </c>
      <c r="AA416" s="30">
        <v>3.6779999999999999</v>
      </c>
      <c r="AC416" s="46">
        <f t="shared" si="18"/>
        <v>3.7052333333333326E-2</v>
      </c>
      <c r="AD416" s="46">
        <f t="shared" si="19"/>
        <v>3.678E-2</v>
      </c>
      <c r="AE416" s="46">
        <f t="shared" si="20"/>
        <v>2.7233333333332582E-4</v>
      </c>
    </row>
    <row r="417" spans="16:31" x14ac:dyDescent="0.2">
      <c r="P417" s="23"/>
      <c r="Q417" s="37">
        <v>38961</v>
      </c>
      <c r="R417" s="27">
        <f>_xll.qlCalendarAdvance($Q$3,Q417,"3M",$R$3,TRUE)</f>
        <v>39052</v>
      </c>
      <c r="S417" s="38">
        <f>_xll.qlCalendarAdvance($Q$3,Q417,"6M",$R$3,TRUE)</f>
        <v>39142</v>
      </c>
      <c r="T417" s="23"/>
      <c r="U417" s="30">
        <f>_xll.qlDayCounterYearFraction($U$3,Q417,R417)</f>
        <v>0.25277777777777777</v>
      </c>
      <c r="V417" s="30">
        <f>_xll.qlDayCounterYearFraction($U$3,Q417,S417)</f>
        <v>0.50277777777777777</v>
      </c>
      <c r="W417" s="30">
        <f>_xll.qlDayCounterYearFraction($U$3,R417,S417)</f>
        <v>0.25</v>
      </c>
      <c r="X417" s="23"/>
      <c r="Y417" s="30">
        <v>3.2669999999999999</v>
      </c>
      <c r="Z417" s="30">
        <v>3.46</v>
      </c>
      <c r="AA417" s="30">
        <v>3.593</v>
      </c>
      <c r="AC417" s="46">
        <f t="shared" si="18"/>
        <v>3.6551444444444442E-2</v>
      </c>
      <c r="AD417" s="46">
        <f t="shared" si="19"/>
        <v>3.5929999999999997E-2</v>
      </c>
      <c r="AE417" s="46">
        <f t="shared" si="20"/>
        <v>6.214444444444453E-4</v>
      </c>
    </row>
    <row r="418" spans="16:31" x14ac:dyDescent="0.2">
      <c r="P418" s="23"/>
      <c r="Q418" s="37">
        <v>38954</v>
      </c>
      <c r="R418" s="27">
        <f>_xll.qlCalendarAdvance($Q$3,Q418,"3M",$R$3,TRUE)</f>
        <v>39048</v>
      </c>
      <c r="S418" s="38">
        <f>_xll.qlCalendarAdvance($Q$3,Q418,"6M",$R$3,TRUE)</f>
        <v>39139</v>
      </c>
      <c r="T418" s="23"/>
      <c r="U418" s="30">
        <f>_xll.qlDayCounterYearFraction($U$3,Q418,R418)</f>
        <v>0.26111111111111113</v>
      </c>
      <c r="V418" s="30">
        <f>_xll.qlDayCounterYearFraction($U$3,Q418,S418)</f>
        <v>0.51388888888888884</v>
      </c>
      <c r="W418" s="30">
        <f>_xll.qlDayCounterYearFraction($U$3,R418,S418)</f>
        <v>0.25277777777777777</v>
      </c>
      <c r="X418" s="23"/>
      <c r="Y418" s="30">
        <v>3.2549999999999999</v>
      </c>
      <c r="Z418" s="30">
        <v>3.4329999999999998</v>
      </c>
      <c r="AA418" s="30">
        <v>3.5619999999999998</v>
      </c>
      <c r="AC418" s="46">
        <f t="shared" si="18"/>
        <v>3.6168681318681312E-2</v>
      </c>
      <c r="AD418" s="46">
        <f t="shared" si="19"/>
        <v>3.5619999999999999E-2</v>
      </c>
      <c r="AE418" s="46">
        <f t="shared" si="20"/>
        <v>5.4868131868131276E-4</v>
      </c>
    </row>
    <row r="419" spans="16:31" x14ac:dyDescent="0.2">
      <c r="P419" s="23"/>
      <c r="Q419" s="37">
        <v>38947</v>
      </c>
      <c r="R419" s="27">
        <f>_xll.qlCalendarAdvance($Q$3,Q419,"3M",$R$3,TRUE)</f>
        <v>39041</v>
      </c>
      <c r="S419" s="38">
        <f>_xll.qlCalendarAdvance($Q$3,Q419,"6M",$R$3,TRUE)</f>
        <v>39132</v>
      </c>
      <c r="T419" s="23"/>
      <c r="U419" s="30">
        <f>_xll.qlDayCounterYearFraction($U$3,Q419,R419)</f>
        <v>0.26111111111111113</v>
      </c>
      <c r="V419" s="30">
        <f>_xll.qlDayCounterYearFraction($U$3,Q419,S419)</f>
        <v>0.51388888888888884</v>
      </c>
      <c r="W419" s="30">
        <f>_xll.qlDayCounterYearFraction($U$3,R419,S419)</f>
        <v>0.25277777777777777</v>
      </c>
      <c r="X419" s="23"/>
      <c r="Y419" s="30">
        <v>3.2360000000000002</v>
      </c>
      <c r="Z419" s="30">
        <v>3.4350000000000001</v>
      </c>
      <c r="AA419" s="30">
        <v>3.593</v>
      </c>
      <c r="AC419" s="46">
        <f t="shared" si="18"/>
        <v>3.6405604395604391E-2</v>
      </c>
      <c r="AD419" s="46">
        <f t="shared" si="19"/>
        <v>3.5929999999999997E-2</v>
      </c>
      <c r="AE419" s="46">
        <f t="shared" si="20"/>
        <v>4.7560439560439399E-4</v>
      </c>
    </row>
    <row r="420" spans="16:31" x14ac:dyDescent="0.2">
      <c r="P420" s="23"/>
      <c r="Q420" s="37">
        <v>38940</v>
      </c>
      <c r="R420" s="27">
        <f>_xll.qlCalendarAdvance($Q$3,Q420,"3M",$R$3,TRUE)</f>
        <v>39034</v>
      </c>
      <c r="S420" s="38">
        <f>_xll.qlCalendarAdvance($Q$3,Q420,"6M",$R$3,TRUE)</f>
        <v>39125</v>
      </c>
      <c r="T420" s="23"/>
      <c r="U420" s="30">
        <f>_xll.qlDayCounterYearFraction($U$3,Q420,R420)</f>
        <v>0.26111111111111113</v>
      </c>
      <c r="V420" s="30">
        <f>_xll.qlDayCounterYearFraction($U$3,Q420,S420)</f>
        <v>0.51388888888888884</v>
      </c>
      <c r="W420" s="30">
        <f>_xll.qlDayCounterYearFraction($U$3,R420,S420)</f>
        <v>0.25277777777777777</v>
      </c>
      <c r="X420" s="23"/>
      <c r="Y420" s="30">
        <v>3.2170000000000001</v>
      </c>
      <c r="Z420" s="30">
        <v>3.4049999999999998</v>
      </c>
      <c r="AA420" s="30">
        <v>3.5316999999999998</v>
      </c>
      <c r="AC420" s="46">
        <f t="shared" si="18"/>
        <v>3.5991978021978011E-2</v>
      </c>
      <c r="AD420" s="46">
        <f t="shared" si="19"/>
        <v>3.5317000000000001E-2</v>
      </c>
      <c r="AE420" s="46">
        <f t="shared" si="20"/>
        <v>6.7497802197800938E-4</v>
      </c>
    </row>
    <row r="421" spans="16:31" x14ac:dyDescent="0.2">
      <c r="P421" s="23"/>
      <c r="Q421" s="37">
        <v>38933</v>
      </c>
      <c r="R421" s="27">
        <f>_xll.qlCalendarAdvance($Q$3,Q421,"3M",$R$3,TRUE)</f>
        <v>39027</v>
      </c>
      <c r="S421" s="38">
        <f>_xll.qlCalendarAdvance($Q$3,Q421,"6M",$R$3,TRUE)</f>
        <v>39118</v>
      </c>
      <c r="T421" s="23"/>
      <c r="U421" s="30">
        <f>_xll.qlDayCounterYearFraction($U$3,Q421,R421)</f>
        <v>0.26111111111111113</v>
      </c>
      <c r="V421" s="30">
        <f>_xll.qlDayCounterYearFraction($U$3,Q421,S421)</f>
        <v>0.51388888888888884</v>
      </c>
      <c r="W421" s="30">
        <f>_xll.qlDayCounterYearFraction($U$3,R421,S421)</f>
        <v>0.25277777777777777</v>
      </c>
      <c r="X421" s="23"/>
      <c r="Y421" s="30">
        <v>3.2010000000000001</v>
      </c>
      <c r="Z421" s="30">
        <v>3.3809999999999998</v>
      </c>
      <c r="AA421" s="30">
        <v>3.4927000000000001</v>
      </c>
      <c r="AC421" s="46">
        <f t="shared" si="18"/>
        <v>3.5669340659340645E-2</v>
      </c>
      <c r="AD421" s="46">
        <f t="shared" si="19"/>
        <v>3.4927E-2</v>
      </c>
      <c r="AE421" s="46">
        <f t="shared" si="20"/>
        <v>7.4234065934064564E-4</v>
      </c>
    </row>
    <row r="422" spans="16:31" x14ac:dyDescent="0.2">
      <c r="P422" s="23"/>
      <c r="Q422" s="37">
        <v>38926</v>
      </c>
      <c r="R422" s="27">
        <f>_xll.qlCalendarAdvance($Q$3,Q422,"3M",$R$3,TRUE)</f>
        <v>39020</v>
      </c>
      <c r="S422" s="38">
        <f>_xll.qlCalendarAdvance($Q$3,Q422,"6M",$R$3,TRUE)</f>
        <v>39111</v>
      </c>
      <c r="T422" s="23"/>
      <c r="U422" s="30">
        <f>_xll.qlDayCounterYearFraction($U$3,Q422,R422)</f>
        <v>0.26111111111111113</v>
      </c>
      <c r="V422" s="30">
        <f>_xll.qlDayCounterYearFraction($U$3,Q422,S422)</f>
        <v>0.51388888888888884</v>
      </c>
      <c r="W422" s="30">
        <f>_xll.qlDayCounterYearFraction($U$3,R422,S422)</f>
        <v>0.25277777777777777</v>
      </c>
      <c r="X422" s="23"/>
      <c r="Y422" s="30">
        <v>3.149</v>
      </c>
      <c r="Z422" s="30">
        <v>3.33</v>
      </c>
      <c r="AA422" s="30">
        <v>3.444</v>
      </c>
      <c r="AC422" s="46">
        <f t="shared" si="18"/>
        <v>3.5169670329670326E-2</v>
      </c>
      <c r="AD422" s="46">
        <f t="shared" si="19"/>
        <v>3.4439999999999998E-2</v>
      </c>
      <c r="AE422" s="46">
        <f t="shared" si="20"/>
        <v>7.2967032967032747E-4</v>
      </c>
    </row>
    <row r="423" spans="16:31" x14ac:dyDescent="0.2">
      <c r="P423" s="23"/>
      <c r="Q423" s="37">
        <v>38919</v>
      </c>
      <c r="R423" s="27">
        <f>_xll.qlCalendarAdvance($Q$3,Q423,"3M",$R$3,TRUE)</f>
        <v>39013</v>
      </c>
      <c r="S423" s="38">
        <f>_xll.qlCalendarAdvance($Q$3,Q423,"6M",$R$3,TRUE)</f>
        <v>39104</v>
      </c>
      <c r="T423" s="23"/>
      <c r="U423" s="30">
        <f>_xll.qlDayCounterYearFraction($U$3,Q423,R423)</f>
        <v>0.26111111111111113</v>
      </c>
      <c r="V423" s="30">
        <f>_xll.qlDayCounterYearFraction($U$3,Q423,S423)</f>
        <v>0.51388888888888884</v>
      </c>
      <c r="W423" s="30">
        <f>_xll.qlDayCounterYearFraction($U$3,R423,S423)</f>
        <v>0.25277777777777777</v>
      </c>
      <c r="X423" s="23"/>
      <c r="Y423" s="30">
        <v>3.1240000000000001</v>
      </c>
      <c r="Z423" s="30">
        <v>3.3029999999999999</v>
      </c>
      <c r="AA423" s="30">
        <v>3.4415</v>
      </c>
      <c r="AC423" s="46">
        <f t="shared" si="18"/>
        <v>3.4879010989010986E-2</v>
      </c>
      <c r="AD423" s="46">
        <f t="shared" si="19"/>
        <v>3.4415000000000001E-2</v>
      </c>
      <c r="AE423" s="46">
        <f t="shared" si="20"/>
        <v>4.6401098901098503E-4</v>
      </c>
    </row>
    <row r="424" spans="16:31" x14ac:dyDescent="0.2">
      <c r="P424" s="23"/>
      <c r="Q424" s="37">
        <v>38912</v>
      </c>
      <c r="R424" s="27">
        <f>_xll.qlCalendarAdvance($Q$3,Q424,"3M",$R$3,TRUE)</f>
        <v>39006</v>
      </c>
      <c r="S424" s="38">
        <f>_xll.qlCalendarAdvance($Q$3,Q424,"6M",$R$3,TRUE)</f>
        <v>39097</v>
      </c>
      <c r="T424" s="23"/>
      <c r="U424" s="30">
        <f>_xll.qlDayCounterYearFraction($U$3,Q424,R424)</f>
        <v>0.26111111111111113</v>
      </c>
      <c r="V424" s="30">
        <f>_xll.qlDayCounterYearFraction($U$3,Q424,S424)</f>
        <v>0.51388888888888884</v>
      </c>
      <c r="W424" s="30">
        <f>_xll.qlDayCounterYearFraction($U$3,R424,S424)</f>
        <v>0.25277777777777777</v>
      </c>
      <c r="X424" s="23"/>
      <c r="Y424" s="30">
        <v>3.0920000000000001</v>
      </c>
      <c r="Z424" s="30">
        <v>3.2789999999999999</v>
      </c>
      <c r="AA424" s="30">
        <v>3.3925000000000001</v>
      </c>
      <c r="AC424" s="46">
        <f t="shared" si="18"/>
        <v>3.4721648351648343E-2</v>
      </c>
      <c r="AD424" s="46">
        <f t="shared" si="19"/>
        <v>3.3925000000000004E-2</v>
      </c>
      <c r="AE424" s="46">
        <f t="shared" si="20"/>
        <v>7.9664835164833941E-4</v>
      </c>
    </row>
    <row r="425" spans="16:31" x14ac:dyDescent="0.2">
      <c r="P425" s="23"/>
      <c r="Q425" s="37">
        <v>38905</v>
      </c>
      <c r="R425" s="27">
        <f>_xll.qlCalendarAdvance($Q$3,Q425,"3M",$R$3,TRUE)</f>
        <v>38999</v>
      </c>
      <c r="S425" s="38">
        <f>_xll.qlCalendarAdvance($Q$3,Q425,"6M",$R$3,TRUE)</f>
        <v>39090</v>
      </c>
      <c r="T425" s="23"/>
      <c r="U425" s="30">
        <f>_xll.qlDayCounterYearFraction($U$3,Q425,R425)</f>
        <v>0.26111111111111113</v>
      </c>
      <c r="V425" s="30">
        <f>_xll.qlDayCounterYearFraction($U$3,Q425,S425)</f>
        <v>0.51388888888888884</v>
      </c>
      <c r="W425" s="30">
        <f>_xll.qlDayCounterYearFraction($U$3,R425,S425)</f>
        <v>0.25277777777777777</v>
      </c>
      <c r="X425" s="23"/>
      <c r="Y425" s="30">
        <v>3.0750000000000002</v>
      </c>
      <c r="Z425" s="30">
        <v>3.274</v>
      </c>
      <c r="AA425" s="30">
        <v>3.3995000000000002</v>
      </c>
      <c r="AC425" s="46">
        <f t="shared" si="18"/>
        <v>3.479560439560439E-2</v>
      </c>
      <c r="AD425" s="46">
        <f t="shared" si="19"/>
        <v>3.3995000000000004E-2</v>
      </c>
      <c r="AE425" s="46">
        <f t="shared" si="20"/>
        <v>8.0060439560438595E-4</v>
      </c>
    </row>
    <row r="426" spans="16:31" x14ac:dyDescent="0.2">
      <c r="P426" s="23"/>
      <c r="Q426" s="37">
        <v>38898</v>
      </c>
      <c r="R426" s="27">
        <f>_xll.qlCalendarAdvance($Q$3,Q426,"3M",$R$3,TRUE)</f>
        <v>38989</v>
      </c>
      <c r="S426" s="38">
        <f>_xll.qlCalendarAdvance($Q$3,Q426,"6M",$R$3,TRUE)</f>
        <v>39080</v>
      </c>
      <c r="T426" s="23"/>
      <c r="U426" s="30">
        <f>_xll.qlDayCounterYearFraction($U$3,Q426,R426)</f>
        <v>0.25277777777777777</v>
      </c>
      <c r="V426" s="30">
        <f>_xll.qlDayCounterYearFraction($U$3,Q426,S426)</f>
        <v>0.50555555555555554</v>
      </c>
      <c r="W426" s="30">
        <f>_xll.qlDayCounterYearFraction($U$3,R426,S426)</f>
        <v>0.25277777777777777</v>
      </c>
      <c r="X426" s="23"/>
      <c r="Y426" s="30">
        <v>3.056</v>
      </c>
      <c r="Z426" s="30">
        <v>3.2450000000000001</v>
      </c>
      <c r="AA426" s="30">
        <v>3.3809999999999998</v>
      </c>
      <c r="AC426" s="46">
        <f t="shared" si="18"/>
        <v>3.4340000000000002E-2</v>
      </c>
      <c r="AD426" s="46">
        <f t="shared" si="19"/>
        <v>3.381E-2</v>
      </c>
      <c r="AE426" s="46">
        <f t="shared" si="20"/>
        <v>5.3000000000000269E-4</v>
      </c>
    </row>
    <row r="427" spans="16:31" x14ac:dyDescent="0.2">
      <c r="P427" s="23"/>
      <c r="Q427" s="37">
        <v>38891</v>
      </c>
      <c r="R427" s="27">
        <f>_xll.qlCalendarAdvance($Q$3,Q427,"3M",$R$3,TRUE)</f>
        <v>38985</v>
      </c>
      <c r="S427" s="38">
        <f>_xll.qlCalendarAdvance($Q$3,Q427,"6M",$R$3,TRUE)</f>
        <v>39078</v>
      </c>
      <c r="T427" s="23"/>
      <c r="U427" s="30">
        <f>_xll.qlDayCounterYearFraction($U$3,Q427,R427)</f>
        <v>0.26111111111111113</v>
      </c>
      <c r="V427" s="30">
        <f>_xll.qlDayCounterYearFraction($U$3,Q427,S427)</f>
        <v>0.51944444444444449</v>
      </c>
      <c r="W427" s="30">
        <f>_xll.qlDayCounterYearFraction($U$3,R427,S427)</f>
        <v>0.25833333333333336</v>
      </c>
      <c r="X427" s="23"/>
      <c r="Y427" s="30">
        <v>2.9969999999999999</v>
      </c>
      <c r="Z427" s="30">
        <v>3.1819999999999999</v>
      </c>
      <c r="AA427" s="30">
        <v>3.3414000000000001</v>
      </c>
      <c r="AC427" s="46">
        <f t="shared" si="18"/>
        <v>3.368989247311828E-2</v>
      </c>
      <c r="AD427" s="46">
        <f t="shared" si="19"/>
        <v>3.3413999999999999E-2</v>
      </c>
      <c r="AE427" s="46">
        <f t="shared" si="20"/>
        <v>2.7589247311828047E-4</v>
      </c>
    </row>
    <row r="428" spans="16:31" x14ac:dyDescent="0.2">
      <c r="P428" s="23"/>
      <c r="Q428" s="37">
        <v>38884</v>
      </c>
      <c r="R428" s="27">
        <f>_xll.qlCalendarAdvance($Q$3,Q428,"3M",$R$3,TRUE)</f>
        <v>38978</v>
      </c>
      <c r="S428" s="38">
        <f>_xll.qlCalendarAdvance($Q$3,Q428,"6M",$R$3,TRUE)</f>
        <v>39069</v>
      </c>
      <c r="T428" s="23"/>
      <c r="U428" s="30">
        <f>_xll.qlDayCounterYearFraction($U$3,Q428,R428)</f>
        <v>0.26111111111111113</v>
      </c>
      <c r="V428" s="30">
        <f>_xll.qlDayCounterYearFraction($U$3,Q428,S428)</f>
        <v>0.51388888888888884</v>
      </c>
      <c r="W428" s="30">
        <f>_xll.qlDayCounterYearFraction($U$3,R428,S428)</f>
        <v>0.25277777777777777</v>
      </c>
      <c r="X428" s="23"/>
      <c r="Y428" s="30">
        <v>2.9660000000000002</v>
      </c>
      <c r="Z428" s="30">
        <v>3.13</v>
      </c>
      <c r="AA428" s="30">
        <v>3.2515000000000001</v>
      </c>
      <c r="AC428" s="46">
        <f t="shared" si="18"/>
        <v>3.2994065934065925E-2</v>
      </c>
      <c r="AD428" s="46">
        <f t="shared" si="19"/>
        <v>3.2515000000000002E-2</v>
      </c>
      <c r="AE428" s="46">
        <f t="shared" si="20"/>
        <v>4.7906593406592257E-4</v>
      </c>
    </row>
    <row r="429" spans="16:31" x14ac:dyDescent="0.2">
      <c r="P429" s="23"/>
      <c r="Q429" s="37">
        <v>38877</v>
      </c>
      <c r="R429" s="27">
        <f>_xll.qlCalendarAdvance($Q$3,Q429,"3M",$R$3,TRUE)</f>
        <v>38971</v>
      </c>
      <c r="S429" s="38">
        <f>_xll.qlCalendarAdvance($Q$3,Q429,"6M",$R$3,TRUE)</f>
        <v>39062</v>
      </c>
      <c r="T429" s="23"/>
      <c r="U429" s="30">
        <f>_xll.qlDayCounterYearFraction($U$3,Q429,R429)</f>
        <v>0.26111111111111113</v>
      </c>
      <c r="V429" s="30">
        <f>_xll.qlDayCounterYearFraction($U$3,Q429,S429)</f>
        <v>0.51388888888888884</v>
      </c>
      <c r="W429" s="30">
        <f>_xll.qlDayCounterYearFraction($U$3,R429,S429)</f>
        <v>0.25277777777777777</v>
      </c>
      <c r="X429" s="23"/>
      <c r="Y429" s="30">
        <v>2.9529999999999998</v>
      </c>
      <c r="Z429" s="30">
        <v>3.1120000000000001</v>
      </c>
      <c r="AA429" s="30">
        <v>3.2120000000000002</v>
      </c>
      <c r="AC429" s="46">
        <f t="shared" si="18"/>
        <v>3.2762417582417581E-2</v>
      </c>
      <c r="AD429" s="46">
        <f t="shared" si="19"/>
        <v>3.2120000000000003E-2</v>
      </c>
      <c r="AE429" s="46">
        <f t="shared" si="20"/>
        <v>6.4241758241757874E-4</v>
      </c>
    </row>
    <row r="430" spans="16:31" x14ac:dyDescent="0.2">
      <c r="P430" s="23"/>
      <c r="Q430" s="37">
        <v>38870</v>
      </c>
      <c r="R430" s="27">
        <f>_xll.qlCalendarAdvance($Q$3,Q430,"3M",$R$3,TRUE)</f>
        <v>38964</v>
      </c>
      <c r="S430" s="38">
        <f>_xll.qlCalendarAdvance($Q$3,Q430,"6M",$R$3,TRUE)</f>
        <v>39055</v>
      </c>
      <c r="T430" s="23"/>
      <c r="U430" s="30">
        <f>_xll.qlDayCounterYearFraction($U$3,Q430,R430)</f>
        <v>0.26111111111111113</v>
      </c>
      <c r="V430" s="30">
        <f>_xll.qlDayCounterYearFraction($U$3,Q430,S430)</f>
        <v>0.51388888888888884</v>
      </c>
      <c r="W430" s="30">
        <f>_xll.qlDayCounterYearFraction($U$3,R430,S430)</f>
        <v>0.25277777777777777</v>
      </c>
      <c r="X430" s="23"/>
      <c r="Y430" s="30">
        <v>2.95</v>
      </c>
      <c r="Z430" s="30">
        <v>3.1259999999999999</v>
      </c>
      <c r="AA430" s="30">
        <v>3.2286999999999999</v>
      </c>
      <c r="AC430" s="46">
        <f t="shared" si="18"/>
        <v>3.3078021978021968E-2</v>
      </c>
      <c r="AD430" s="46">
        <f t="shared" si="19"/>
        <v>3.2286999999999996E-2</v>
      </c>
      <c r="AE430" s="46">
        <f t="shared" si="20"/>
        <v>7.9102197802197183E-4</v>
      </c>
    </row>
    <row r="431" spans="16:31" x14ac:dyDescent="0.2">
      <c r="P431" s="23"/>
      <c r="Q431" s="37">
        <v>38863</v>
      </c>
      <c r="R431" s="27">
        <f>_xll.qlCalendarAdvance($Q$3,Q431,"3M",$R$3,TRUE)</f>
        <v>38957</v>
      </c>
      <c r="S431" s="38">
        <f>_xll.qlCalendarAdvance($Q$3,Q431,"6M",$R$3,TRUE)</f>
        <v>39048</v>
      </c>
      <c r="T431" s="23"/>
      <c r="U431" s="30">
        <f>_xll.qlDayCounterYearFraction($U$3,Q431,R431)</f>
        <v>0.26111111111111113</v>
      </c>
      <c r="V431" s="30">
        <f>_xll.qlDayCounterYearFraction($U$3,Q431,S431)</f>
        <v>0.51388888888888884</v>
      </c>
      <c r="W431" s="30">
        <f>_xll.qlDayCounterYearFraction($U$3,R431,S431)</f>
        <v>0.25277777777777777</v>
      </c>
      <c r="X431" s="23"/>
      <c r="Y431" s="30">
        <v>2.9129999999999998</v>
      </c>
      <c r="Z431" s="30">
        <v>3.0630000000000002</v>
      </c>
      <c r="AA431" s="30">
        <v>3.1604999999999999</v>
      </c>
      <c r="AC431" s="46">
        <f t="shared" si="18"/>
        <v>3.2179450549450546E-2</v>
      </c>
      <c r="AD431" s="46">
        <f t="shared" si="19"/>
        <v>3.1605000000000001E-2</v>
      </c>
      <c r="AE431" s="46">
        <f t="shared" si="20"/>
        <v>5.7445054945054475E-4</v>
      </c>
    </row>
    <row r="432" spans="16:31" x14ac:dyDescent="0.2">
      <c r="P432" s="23"/>
      <c r="Q432" s="37">
        <v>38856</v>
      </c>
      <c r="R432" s="27">
        <f>_xll.qlCalendarAdvance($Q$3,Q432,"3M",$R$3,TRUE)</f>
        <v>38950</v>
      </c>
      <c r="S432" s="38">
        <f>_xll.qlCalendarAdvance($Q$3,Q432,"6M",$R$3,TRUE)</f>
        <v>39041</v>
      </c>
      <c r="T432" s="23"/>
      <c r="U432" s="30">
        <f>_xll.qlDayCounterYearFraction($U$3,Q432,R432)</f>
        <v>0.26111111111111113</v>
      </c>
      <c r="V432" s="30">
        <f>_xll.qlDayCounterYearFraction($U$3,Q432,S432)</f>
        <v>0.51388888888888884</v>
      </c>
      <c r="W432" s="30">
        <f>_xll.qlDayCounterYearFraction($U$3,R432,S432)</f>
        <v>0.25277777777777777</v>
      </c>
      <c r="X432" s="23"/>
      <c r="Y432" s="30">
        <v>2.8959999999999999</v>
      </c>
      <c r="Z432" s="30">
        <v>3.073</v>
      </c>
      <c r="AA432" s="30">
        <v>3.1949999999999998</v>
      </c>
      <c r="AC432" s="46">
        <f t="shared" si="18"/>
        <v>3.2558351648351642E-2</v>
      </c>
      <c r="AD432" s="46">
        <f t="shared" si="19"/>
        <v>3.1949999999999999E-2</v>
      </c>
      <c r="AE432" s="46">
        <f t="shared" si="20"/>
        <v>6.0835164835164324E-4</v>
      </c>
    </row>
    <row r="433" spans="16:31" x14ac:dyDescent="0.2">
      <c r="P433" s="23"/>
      <c r="Q433" s="37">
        <v>38849</v>
      </c>
      <c r="R433" s="27">
        <f>_xll.qlCalendarAdvance($Q$3,Q433,"3M",$R$3,TRUE)</f>
        <v>38943</v>
      </c>
      <c r="S433" s="38">
        <f>_xll.qlCalendarAdvance($Q$3,Q433,"6M",$R$3,TRUE)</f>
        <v>39034</v>
      </c>
      <c r="T433" s="23"/>
      <c r="U433" s="30">
        <f>_xll.qlDayCounterYearFraction($U$3,Q433,R433)</f>
        <v>0.26111111111111113</v>
      </c>
      <c r="V433" s="30">
        <f>_xll.qlDayCounterYearFraction($U$3,Q433,S433)</f>
        <v>0.51388888888888884</v>
      </c>
      <c r="W433" s="30">
        <f>_xll.qlDayCounterYearFraction($U$3,R433,S433)</f>
        <v>0.25277777777777777</v>
      </c>
      <c r="X433" s="23"/>
      <c r="Y433" s="30">
        <v>2.8849999999999998</v>
      </c>
      <c r="Z433" s="30">
        <v>3.0790000000000002</v>
      </c>
      <c r="AA433" s="30">
        <v>3.2195</v>
      </c>
      <c r="AC433" s="46">
        <f t="shared" si="18"/>
        <v>3.2793956043956046E-2</v>
      </c>
      <c r="AD433" s="46">
        <f t="shared" si="19"/>
        <v>3.2195000000000001E-2</v>
      </c>
      <c r="AE433" s="46">
        <f t="shared" si="20"/>
        <v>5.9895604395604485E-4</v>
      </c>
    </row>
    <row r="434" spans="16:31" x14ac:dyDescent="0.2">
      <c r="P434" s="23"/>
      <c r="Q434" s="37">
        <v>38842</v>
      </c>
      <c r="R434" s="27">
        <f>_xll.qlCalendarAdvance($Q$3,Q434,"3M",$R$3,TRUE)</f>
        <v>38936</v>
      </c>
      <c r="S434" s="38">
        <f>_xll.qlCalendarAdvance($Q$3,Q434,"6M",$R$3,TRUE)</f>
        <v>39027</v>
      </c>
      <c r="T434" s="23"/>
      <c r="U434" s="30">
        <f>_xll.qlDayCounterYearFraction($U$3,Q434,R434)</f>
        <v>0.26111111111111113</v>
      </c>
      <c r="V434" s="30">
        <f>_xll.qlDayCounterYearFraction($U$3,Q434,S434)</f>
        <v>0.51388888888888884</v>
      </c>
      <c r="W434" s="30">
        <f>_xll.qlDayCounterYearFraction($U$3,R434,S434)</f>
        <v>0.25277777777777777</v>
      </c>
      <c r="X434" s="23"/>
      <c r="Y434" s="30">
        <v>2.859</v>
      </c>
      <c r="Z434" s="30">
        <v>3.0310000000000001</v>
      </c>
      <c r="AA434" s="30">
        <v>3.1882999999999999</v>
      </c>
      <c r="AC434" s="46">
        <f t="shared" si="18"/>
        <v>3.2086703296703288E-2</v>
      </c>
      <c r="AD434" s="46">
        <f t="shared" si="19"/>
        <v>3.1883000000000002E-2</v>
      </c>
      <c r="AE434" s="46">
        <f t="shared" si="20"/>
        <v>2.0370329670328646E-4</v>
      </c>
    </row>
    <row r="435" spans="16:31" x14ac:dyDescent="0.2">
      <c r="P435" s="23"/>
      <c r="Q435" s="37">
        <v>38835</v>
      </c>
      <c r="R435" s="27">
        <f>_xll.qlCalendarAdvance($Q$3,Q435,"3M",$R$3,TRUE)</f>
        <v>38929</v>
      </c>
      <c r="S435" s="38">
        <f>_xll.qlCalendarAdvance($Q$3,Q435,"6M",$R$3,TRUE)</f>
        <v>39021</v>
      </c>
      <c r="T435" s="23"/>
      <c r="U435" s="30">
        <f>_xll.qlDayCounterYearFraction($U$3,Q435,R435)</f>
        <v>0.26111111111111113</v>
      </c>
      <c r="V435" s="30">
        <f>_xll.qlDayCounterYearFraction($U$3,Q435,S435)</f>
        <v>0.51666666666666672</v>
      </c>
      <c r="W435" s="30">
        <f>_xll.qlDayCounterYearFraction($U$3,R435,S435)</f>
        <v>0.25555555555555554</v>
      </c>
      <c r="X435" s="23"/>
      <c r="Y435" s="30">
        <v>2.8519999999999999</v>
      </c>
      <c r="Z435" s="30">
        <v>3.032</v>
      </c>
      <c r="AA435" s="30">
        <v>3.1558000000000002</v>
      </c>
      <c r="AC435" s="46">
        <f t="shared" si="18"/>
        <v>3.2159130434782621E-2</v>
      </c>
      <c r="AD435" s="46">
        <f t="shared" si="19"/>
        <v>3.1558000000000003E-2</v>
      </c>
      <c r="AE435" s="46">
        <f t="shared" si="20"/>
        <v>6.0113043478261796E-4</v>
      </c>
    </row>
    <row r="436" spans="16:31" x14ac:dyDescent="0.2">
      <c r="P436" s="23"/>
      <c r="Q436" s="37">
        <v>38828</v>
      </c>
      <c r="R436" s="27">
        <f>_xll.qlCalendarAdvance($Q$3,Q436,"3M",$R$3,TRUE)</f>
        <v>38919</v>
      </c>
      <c r="S436" s="38">
        <f>_xll.qlCalendarAdvance($Q$3,Q436,"6M",$R$3,TRUE)</f>
        <v>39013</v>
      </c>
      <c r="T436" s="23"/>
      <c r="U436" s="30">
        <f>_xll.qlDayCounterYearFraction($U$3,Q436,R436)</f>
        <v>0.25277777777777777</v>
      </c>
      <c r="V436" s="30">
        <f>_xll.qlDayCounterYearFraction($U$3,Q436,S436)</f>
        <v>0.51388888888888884</v>
      </c>
      <c r="W436" s="30">
        <f>_xll.qlDayCounterYearFraction($U$3,R436,S436)</f>
        <v>0.26111111111111113</v>
      </c>
      <c r="X436" s="23"/>
      <c r="Y436" s="30">
        <v>2.7789999999999999</v>
      </c>
      <c r="Z436" s="30">
        <v>2.9319999999999999</v>
      </c>
      <c r="AA436" s="30">
        <v>3.0569000000000002</v>
      </c>
      <c r="AC436" s="46">
        <f t="shared" si="18"/>
        <v>3.080117021276595E-2</v>
      </c>
      <c r="AD436" s="46">
        <f t="shared" si="19"/>
        <v>3.0569000000000002E-2</v>
      </c>
      <c r="AE436" s="46">
        <f t="shared" si="20"/>
        <v>2.3217021276594751E-4</v>
      </c>
    </row>
    <row r="437" spans="16:31" x14ac:dyDescent="0.2">
      <c r="P437" s="23"/>
      <c r="Q437" s="37">
        <v>38821</v>
      </c>
      <c r="R437" s="27">
        <f>_xll.qlCalendarAdvance($Q$3,Q437,"3M",$R$3,TRUE)</f>
        <v>38912</v>
      </c>
      <c r="S437" s="38">
        <f>_xll.qlCalendarAdvance($Q$3,Q437,"6M",$R$3,TRUE)</f>
        <v>39006</v>
      </c>
      <c r="T437" s="23"/>
      <c r="U437" s="30">
        <f>_xll.qlDayCounterYearFraction($U$3,Q437,R437)</f>
        <v>0.25277777777777777</v>
      </c>
      <c r="V437" s="30">
        <f>_xll.qlDayCounterYearFraction($U$3,Q437,S437)</f>
        <v>0.51388888888888884</v>
      </c>
      <c r="W437" s="30">
        <f>_xll.qlDayCounterYearFraction($U$3,R437,S437)</f>
        <v>0.26111111111111113</v>
      </c>
      <c r="X437" s="23"/>
      <c r="Y437" s="30">
        <v>2.7650000000000001</v>
      </c>
      <c r="Z437" s="30">
        <v>2.9159999999999999</v>
      </c>
      <c r="AA437" s="30">
        <v>3.0571000000000002</v>
      </c>
      <c r="AC437" s="46">
        <f t="shared" si="18"/>
        <v>3.0621808510638285E-2</v>
      </c>
      <c r="AD437" s="46">
        <f t="shared" si="19"/>
        <v>3.0571000000000001E-2</v>
      </c>
      <c r="AE437" s="46">
        <f t="shared" si="20"/>
        <v>5.0808510638284538E-5</v>
      </c>
    </row>
    <row r="438" spans="16:31" x14ac:dyDescent="0.2">
      <c r="P438" s="23"/>
      <c r="Q438" s="37">
        <v>38814</v>
      </c>
      <c r="R438" s="27">
        <f>_xll.qlCalendarAdvance($Q$3,Q438,"3M",$R$3,TRUE)</f>
        <v>38905</v>
      </c>
      <c r="S438" s="38">
        <f>_xll.qlCalendarAdvance($Q$3,Q438,"6M",$R$3,TRUE)</f>
        <v>38999</v>
      </c>
      <c r="T438" s="23"/>
      <c r="U438" s="30">
        <f>_xll.qlDayCounterYearFraction($U$3,Q438,R438)</f>
        <v>0.25277777777777777</v>
      </c>
      <c r="V438" s="30">
        <f>_xll.qlDayCounterYearFraction($U$3,Q438,S438)</f>
        <v>0.51388888888888884</v>
      </c>
      <c r="W438" s="30">
        <f>_xll.qlDayCounterYearFraction($U$3,R438,S438)</f>
        <v>0.26111111111111113</v>
      </c>
      <c r="X438" s="23"/>
      <c r="Y438" s="30">
        <v>2.7639999999999998</v>
      </c>
      <c r="Z438" s="30">
        <v>2.915</v>
      </c>
      <c r="AA438" s="30">
        <v>3.0310999999999999</v>
      </c>
      <c r="AC438" s="46">
        <f t="shared" si="18"/>
        <v>3.0611808510638293E-2</v>
      </c>
      <c r="AD438" s="46">
        <f t="shared" si="19"/>
        <v>3.0310999999999998E-2</v>
      </c>
      <c r="AE438" s="46">
        <f t="shared" si="20"/>
        <v>3.0080851063829517E-4</v>
      </c>
    </row>
    <row r="439" spans="16:31" x14ac:dyDescent="0.2">
      <c r="P439" s="23"/>
      <c r="Q439" s="37">
        <v>38807</v>
      </c>
      <c r="R439" s="27">
        <f>_xll.qlCalendarAdvance($Q$3,Q439,"3M",$R$3,TRUE)</f>
        <v>38898</v>
      </c>
      <c r="S439" s="38">
        <f>_xll.qlCalendarAdvance($Q$3,Q439,"6M",$R$3,TRUE)</f>
        <v>38989</v>
      </c>
      <c r="T439" s="23"/>
      <c r="U439" s="30">
        <f>_xll.qlDayCounterYearFraction($U$3,Q439,R439)</f>
        <v>0.25277777777777777</v>
      </c>
      <c r="V439" s="30">
        <f>_xll.qlDayCounterYearFraction($U$3,Q439,S439)</f>
        <v>0.50555555555555554</v>
      </c>
      <c r="W439" s="30">
        <f>_xll.qlDayCounterYearFraction($U$3,R439,S439)</f>
        <v>0.25277777777777777</v>
      </c>
      <c r="X439" s="23"/>
      <c r="Y439" s="30">
        <v>2.8159999999999998</v>
      </c>
      <c r="Z439" s="30">
        <v>2.9849999999999999</v>
      </c>
      <c r="AA439" s="30">
        <v>3.1254</v>
      </c>
      <c r="AC439" s="46">
        <f t="shared" si="18"/>
        <v>3.1539999999999992E-2</v>
      </c>
      <c r="AD439" s="46">
        <f t="shared" si="19"/>
        <v>3.1253999999999997E-2</v>
      </c>
      <c r="AE439" s="46">
        <f t="shared" si="20"/>
        <v>2.8599999999999459E-4</v>
      </c>
    </row>
    <row r="440" spans="16:31" x14ac:dyDescent="0.2">
      <c r="P440" s="23"/>
      <c r="Q440" s="37">
        <v>38800</v>
      </c>
      <c r="R440" s="27">
        <f>_xll.qlCalendarAdvance($Q$3,Q440,"3M",$R$3,TRUE)</f>
        <v>38894</v>
      </c>
      <c r="S440" s="38">
        <f>_xll.qlCalendarAdvance($Q$3,Q440,"6M",$R$3,TRUE)</f>
        <v>38985</v>
      </c>
      <c r="T440" s="23"/>
      <c r="U440" s="30">
        <f>_xll.qlDayCounterYearFraction($U$3,Q440,R440)</f>
        <v>0.26111111111111113</v>
      </c>
      <c r="V440" s="30">
        <f>_xll.qlDayCounterYearFraction($U$3,Q440,S440)</f>
        <v>0.51388888888888884</v>
      </c>
      <c r="W440" s="30">
        <f>_xll.qlDayCounterYearFraction($U$3,R440,S440)</f>
        <v>0.25277777777777777</v>
      </c>
      <c r="X440" s="23"/>
      <c r="Y440" s="30">
        <v>2.7410000000000001</v>
      </c>
      <c r="Z440" s="30">
        <v>2.9039999999999999</v>
      </c>
      <c r="AA440" s="30">
        <v>3.0217999999999998</v>
      </c>
      <c r="AC440" s="46">
        <f t="shared" si="18"/>
        <v>3.0723736263736253E-2</v>
      </c>
      <c r="AD440" s="46">
        <f t="shared" si="19"/>
        <v>3.0217999999999998E-2</v>
      </c>
      <c r="AE440" s="46">
        <f t="shared" si="20"/>
        <v>5.0573626373625474E-4</v>
      </c>
    </row>
    <row r="441" spans="16:31" x14ac:dyDescent="0.2">
      <c r="P441" s="23"/>
      <c r="Q441" s="37">
        <v>38793</v>
      </c>
      <c r="R441" s="27">
        <f>_xll.qlCalendarAdvance($Q$3,Q441,"3M",$R$3,TRUE)</f>
        <v>38887</v>
      </c>
      <c r="S441" s="38">
        <f>_xll.qlCalendarAdvance($Q$3,Q441,"6M",$R$3,TRUE)</f>
        <v>38978</v>
      </c>
      <c r="T441" s="23"/>
      <c r="U441" s="30">
        <f>_xll.qlDayCounterYearFraction($U$3,Q441,R441)</f>
        <v>0.26111111111111113</v>
      </c>
      <c r="V441" s="30">
        <f>_xll.qlDayCounterYearFraction($U$3,Q441,S441)</f>
        <v>0.51388888888888884</v>
      </c>
      <c r="W441" s="30">
        <f>_xll.qlDayCounterYearFraction($U$3,R441,S441)</f>
        <v>0.25277777777777777</v>
      </c>
      <c r="X441" s="23"/>
      <c r="Y441" s="30">
        <v>2.7050000000000001</v>
      </c>
      <c r="Z441" s="30">
        <v>2.8559999999999999</v>
      </c>
      <c r="AA441" s="30">
        <v>3.0263</v>
      </c>
      <c r="AC441" s="46">
        <f t="shared" si="18"/>
        <v>3.0119780219780207E-2</v>
      </c>
      <c r="AD441" s="46">
        <f t="shared" si="19"/>
        <v>3.0262999999999998E-2</v>
      </c>
      <c r="AE441" s="46">
        <f t="shared" si="20"/>
        <v>-1.4321978021979154E-4</v>
      </c>
    </row>
    <row r="442" spans="16:31" x14ac:dyDescent="0.2">
      <c r="P442" s="23"/>
      <c r="Q442" s="37">
        <v>38786</v>
      </c>
      <c r="R442" s="27">
        <f>_xll.qlCalendarAdvance($Q$3,Q442,"3M",$R$3,TRUE)</f>
        <v>38880</v>
      </c>
      <c r="S442" s="38">
        <f>_xll.qlCalendarAdvance($Q$3,Q442,"6M",$R$3,TRUE)</f>
        <v>38971</v>
      </c>
      <c r="T442" s="23"/>
      <c r="U442" s="30">
        <f>_xll.qlDayCounterYearFraction($U$3,Q442,R442)</f>
        <v>0.26111111111111113</v>
      </c>
      <c r="V442" s="30">
        <f>_xll.qlDayCounterYearFraction($U$3,Q442,S442)</f>
        <v>0.51388888888888884</v>
      </c>
      <c r="W442" s="30">
        <f>_xll.qlDayCounterYearFraction($U$3,R442,S442)</f>
        <v>0.25277777777777777</v>
      </c>
      <c r="X442" s="23"/>
      <c r="Y442" s="30">
        <v>2.698</v>
      </c>
      <c r="Z442" s="30">
        <v>2.835</v>
      </c>
      <c r="AA442" s="30">
        <v>2.956</v>
      </c>
      <c r="AC442" s="46">
        <f t="shared" si="18"/>
        <v>2.9765164835164833E-2</v>
      </c>
      <c r="AD442" s="46">
        <f t="shared" si="19"/>
        <v>2.9559999999999999E-2</v>
      </c>
      <c r="AE442" s="46">
        <f t="shared" si="20"/>
        <v>2.0516483516483386E-4</v>
      </c>
    </row>
    <row r="443" spans="16:31" x14ac:dyDescent="0.2">
      <c r="P443" s="23"/>
      <c r="Q443" s="37">
        <v>38779</v>
      </c>
      <c r="R443" s="27">
        <f>_xll.qlCalendarAdvance($Q$3,Q443,"3M",$R$3,TRUE)</f>
        <v>38873</v>
      </c>
      <c r="S443" s="38">
        <f>_xll.qlCalendarAdvance($Q$3,Q443,"6M",$R$3,TRUE)</f>
        <v>38964</v>
      </c>
      <c r="T443" s="23"/>
      <c r="U443" s="30">
        <f>_xll.qlDayCounterYearFraction($U$3,Q443,R443)</f>
        <v>0.26111111111111113</v>
      </c>
      <c r="V443" s="30">
        <f>_xll.qlDayCounterYearFraction($U$3,Q443,S443)</f>
        <v>0.51388888888888884</v>
      </c>
      <c r="W443" s="30">
        <f>_xll.qlDayCounterYearFraction($U$3,R443,S443)</f>
        <v>0.25277777777777777</v>
      </c>
      <c r="X443" s="23"/>
      <c r="Y443" s="30">
        <v>2.6840000000000002</v>
      </c>
      <c r="Z443" s="30">
        <v>2.8210000000000002</v>
      </c>
      <c r="AA443" s="30">
        <v>2.9315000000000002</v>
      </c>
      <c r="AC443" s="46">
        <f t="shared" si="18"/>
        <v>2.9625164835164829E-2</v>
      </c>
      <c r="AD443" s="46">
        <f t="shared" si="19"/>
        <v>2.9315000000000001E-2</v>
      </c>
      <c r="AE443" s="46">
        <f t="shared" si="20"/>
        <v>3.1016483516482785E-4</v>
      </c>
    </row>
    <row r="444" spans="16:31" x14ac:dyDescent="0.2">
      <c r="P444" s="23"/>
      <c r="Q444" s="37">
        <v>38772</v>
      </c>
      <c r="R444" s="27">
        <f>_xll.qlCalendarAdvance($Q$3,Q444,"3M",$R$3,TRUE)</f>
        <v>38861</v>
      </c>
      <c r="S444" s="38">
        <f>_xll.qlCalendarAdvance($Q$3,Q444,"6M",$R$3,TRUE)</f>
        <v>38953</v>
      </c>
      <c r="T444" s="23"/>
      <c r="U444" s="30">
        <f>_xll.qlDayCounterYearFraction($U$3,Q444,R444)</f>
        <v>0.24722222222222223</v>
      </c>
      <c r="V444" s="30">
        <f>_xll.qlDayCounterYearFraction($U$3,Q444,S444)</f>
        <v>0.50277777777777777</v>
      </c>
      <c r="W444" s="30">
        <f>_xll.qlDayCounterYearFraction($U$3,R444,S444)</f>
        <v>0.25555555555555554</v>
      </c>
      <c r="X444" s="23"/>
      <c r="Y444" s="30">
        <v>2.6440000000000001</v>
      </c>
      <c r="Z444" s="30">
        <v>2.766</v>
      </c>
      <c r="AA444" s="30">
        <v>2.8451</v>
      </c>
      <c r="AC444" s="46">
        <f t="shared" si="18"/>
        <v>2.8840217391304344E-2</v>
      </c>
      <c r="AD444" s="46">
        <f t="shared" si="19"/>
        <v>2.8451000000000001E-2</v>
      </c>
      <c r="AE444" s="46">
        <f t="shared" si="20"/>
        <v>3.8921739130434382E-4</v>
      </c>
    </row>
    <row r="445" spans="16:31" x14ac:dyDescent="0.2">
      <c r="P445" s="23"/>
      <c r="Q445" s="37">
        <v>38765</v>
      </c>
      <c r="R445" s="27">
        <f>_xll.qlCalendarAdvance($Q$3,Q445,"3M",$R$3,TRUE)</f>
        <v>38854</v>
      </c>
      <c r="S445" s="38">
        <f>_xll.qlCalendarAdvance($Q$3,Q445,"6M",$R$3,TRUE)</f>
        <v>38946</v>
      </c>
      <c r="T445" s="23"/>
      <c r="U445" s="30">
        <f>_xll.qlDayCounterYearFraction($U$3,Q445,R445)</f>
        <v>0.24722222222222223</v>
      </c>
      <c r="V445" s="30">
        <f>_xll.qlDayCounterYearFraction($U$3,Q445,S445)</f>
        <v>0.50277777777777777</v>
      </c>
      <c r="W445" s="30">
        <f>_xll.qlDayCounterYearFraction($U$3,R445,S445)</f>
        <v>0.25555555555555554</v>
      </c>
      <c r="X445" s="23"/>
      <c r="Y445" s="30">
        <v>2.6080000000000001</v>
      </c>
      <c r="Z445" s="30">
        <v>2.7229999999999999</v>
      </c>
      <c r="AA445" s="30">
        <v>2.7928999999999999</v>
      </c>
      <c r="AC445" s="46">
        <f t="shared" si="18"/>
        <v>2.83425E-2</v>
      </c>
      <c r="AD445" s="46">
        <f t="shared" si="19"/>
        <v>2.7928999999999999E-2</v>
      </c>
      <c r="AE445" s="46">
        <f t="shared" si="20"/>
        <v>4.1350000000000067E-4</v>
      </c>
    </row>
    <row r="446" spans="16:31" x14ac:dyDescent="0.2">
      <c r="P446" s="23"/>
      <c r="Q446" s="37">
        <v>38758</v>
      </c>
      <c r="R446" s="27">
        <f>_xll.qlCalendarAdvance($Q$3,Q446,"3M",$R$3,TRUE)</f>
        <v>38847</v>
      </c>
      <c r="S446" s="38">
        <f>_xll.qlCalendarAdvance($Q$3,Q446,"6M",$R$3,TRUE)</f>
        <v>38939</v>
      </c>
      <c r="T446" s="23"/>
      <c r="U446" s="30">
        <f>_xll.qlDayCounterYearFraction($U$3,Q446,R446)</f>
        <v>0.24722222222222223</v>
      </c>
      <c r="V446" s="30">
        <f>_xll.qlDayCounterYearFraction($U$3,Q446,S446)</f>
        <v>0.50277777777777777</v>
      </c>
      <c r="W446" s="30">
        <f>_xll.qlDayCounterYearFraction($U$3,R446,S446)</f>
        <v>0.25555555555555554</v>
      </c>
      <c r="X446" s="23"/>
      <c r="Y446" s="30">
        <v>2.5920000000000001</v>
      </c>
      <c r="Z446" s="30">
        <v>2.714</v>
      </c>
      <c r="AA446" s="30">
        <v>2.7972000000000001</v>
      </c>
      <c r="AC446" s="46">
        <f t="shared" si="18"/>
        <v>2.8320217391304345E-2</v>
      </c>
      <c r="AD446" s="46">
        <f t="shared" si="19"/>
        <v>2.7972E-2</v>
      </c>
      <c r="AE446" s="46">
        <f t="shared" si="20"/>
        <v>3.4821739130434445E-4</v>
      </c>
    </row>
    <row r="447" spans="16:31" x14ac:dyDescent="0.2">
      <c r="P447" s="23"/>
      <c r="Q447" s="37">
        <v>38751</v>
      </c>
      <c r="R447" s="27">
        <f>_xll.qlCalendarAdvance($Q$3,Q447,"3M",$R$3,TRUE)</f>
        <v>38840</v>
      </c>
      <c r="S447" s="38">
        <f>_xll.qlCalendarAdvance($Q$3,Q447,"6M",$R$3,TRUE)</f>
        <v>38932</v>
      </c>
      <c r="T447" s="23"/>
      <c r="U447" s="30">
        <f>_xll.qlDayCounterYearFraction($U$3,Q447,R447)</f>
        <v>0.24722222222222223</v>
      </c>
      <c r="V447" s="30">
        <f>_xll.qlDayCounterYearFraction($U$3,Q447,S447)</f>
        <v>0.50277777777777777</v>
      </c>
      <c r="W447" s="30">
        <f>_xll.qlDayCounterYearFraction($U$3,R447,S447)</f>
        <v>0.25555555555555554</v>
      </c>
      <c r="X447" s="23"/>
      <c r="Y447" s="30">
        <v>2.57</v>
      </c>
      <c r="Z447" s="30">
        <v>2.706</v>
      </c>
      <c r="AA447" s="30">
        <v>2.8008999999999999</v>
      </c>
      <c r="AC447" s="46">
        <f t="shared" si="18"/>
        <v>2.8375652173913045E-2</v>
      </c>
      <c r="AD447" s="46">
        <f t="shared" si="19"/>
        <v>2.8008999999999999E-2</v>
      </c>
      <c r="AE447" s="46">
        <f t="shared" si="20"/>
        <v>3.6665217391304572E-4</v>
      </c>
    </row>
    <row r="448" spans="16:31" x14ac:dyDescent="0.2">
      <c r="P448" s="23"/>
      <c r="Q448" s="37">
        <v>38744</v>
      </c>
      <c r="R448" s="27">
        <f>_xll.qlCalendarAdvance($Q$3,Q448,"3M",$R$3,TRUE)</f>
        <v>38834</v>
      </c>
      <c r="S448" s="38">
        <f>_xll.qlCalendarAdvance($Q$3,Q448,"6M",$R$3,TRUE)</f>
        <v>38925</v>
      </c>
      <c r="T448" s="23"/>
      <c r="U448" s="30">
        <f>_xll.qlDayCounterYearFraction($U$3,Q448,R448)</f>
        <v>0.25</v>
      </c>
      <c r="V448" s="30">
        <f>_xll.qlDayCounterYearFraction($U$3,Q448,S448)</f>
        <v>0.50277777777777777</v>
      </c>
      <c r="W448" s="30">
        <f>_xll.qlDayCounterYearFraction($U$3,R448,S448)</f>
        <v>0.25277777777777777</v>
      </c>
      <c r="X448" s="23"/>
      <c r="Y448" s="30">
        <v>2.536</v>
      </c>
      <c r="Z448" s="30">
        <v>2.6779999999999999</v>
      </c>
      <c r="AA448" s="30">
        <v>2.7818000000000001</v>
      </c>
      <c r="AC448" s="46">
        <f t="shared" si="18"/>
        <v>2.8184395604395597E-2</v>
      </c>
      <c r="AD448" s="46">
        <f t="shared" si="19"/>
        <v>2.7817999999999999E-2</v>
      </c>
      <c r="AE448" s="46">
        <f t="shared" si="20"/>
        <v>3.6639560439559807E-4</v>
      </c>
    </row>
    <row r="449" spans="16:31" x14ac:dyDescent="0.2">
      <c r="P449" s="23"/>
      <c r="Q449" s="37">
        <v>38737</v>
      </c>
      <c r="R449" s="27">
        <f>_xll.qlCalendarAdvance($Q$3,Q449,"3M",$R$3,TRUE)</f>
        <v>38827</v>
      </c>
      <c r="S449" s="38">
        <f>_xll.qlCalendarAdvance($Q$3,Q449,"6M",$R$3,TRUE)</f>
        <v>38918</v>
      </c>
      <c r="T449" s="23"/>
      <c r="U449" s="30">
        <f>_xll.qlDayCounterYearFraction($U$3,Q449,R449)</f>
        <v>0.25</v>
      </c>
      <c r="V449" s="30">
        <f>_xll.qlDayCounterYearFraction($U$3,Q449,S449)</f>
        <v>0.50277777777777777</v>
      </c>
      <c r="W449" s="30">
        <f>_xll.qlDayCounterYearFraction($U$3,R449,S449)</f>
        <v>0.25277777777777777</v>
      </c>
      <c r="X449" s="23"/>
      <c r="Y449" s="30">
        <v>2.52</v>
      </c>
      <c r="Z449" s="30">
        <v>2.6560000000000001</v>
      </c>
      <c r="AA449" s="30">
        <v>2.7593999999999999</v>
      </c>
      <c r="AC449" s="46">
        <f t="shared" si="18"/>
        <v>2.790505494505495E-2</v>
      </c>
      <c r="AD449" s="46">
        <f t="shared" si="19"/>
        <v>2.7593999999999997E-2</v>
      </c>
      <c r="AE449" s="46">
        <f t="shared" si="20"/>
        <v>3.1105494505495254E-4</v>
      </c>
    </row>
    <row r="450" spans="16:31" x14ac:dyDescent="0.2">
      <c r="P450" s="23"/>
      <c r="Q450" s="37">
        <v>38730</v>
      </c>
      <c r="R450" s="27">
        <f>_xll.qlCalendarAdvance($Q$3,Q450,"3M",$R$3,TRUE)</f>
        <v>38820</v>
      </c>
      <c r="S450" s="38">
        <f>_xll.qlCalendarAdvance($Q$3,Q450,"6M",$R$3,TRUE)</f>
        <v>38911</v>
      </c>
      <c r="T450" s="23"/>
      <c r="U450" s="30">
        <f>_xll.qlDayCounterYearFraction($U$3,Q450,R450)</f>
        <v>0.25</v>
      </c>
      <c r="V450" s="30">
        <f>_xll.qlDayCounterYearFraction($U$3,Q450,S450)</f>
        <v>0.50277777777777777</v>
      </c>
      <c r="W450" s="30">
        <f>_xll.qlDayCounterYearFraction($U$3,R450,S450)</f>
        <v>0.25277777777777777</v>
      </c>
      <c r="X450" s="23"/>
      <c r="Y450" s="30">
        <v>2.5070000000000001</v>
      </c>
      <c r="Z450" s="30">
        <v>2.6440000000000001</v>
      </c>
      <c r="AA450" s="30">
        <v>2.7267999999999999</v>
      </c>
      <c r="AC450" s="46">
        <f t="shared" si="18"/>
        <v>2.7794945054945053E-2</v>
      </c>
      <c r="AD450" s="46">
        <f t="shared" si="19"/>
        <v>2.7268000000000001E-2</v>
      </c>
      <c r="AE450" s="46">
        <f t="shared" si="20"/>
        <v>5.2694505494505287E-4</v>
      </c>
    </row>
    <row r="451" spans="16:31" x14ac:dyDescent="0.2">
      <c r="P451" s="23"/>
      <c r="Q451" s="37">
        <v>38723</v>
      </c>
      <c r="R451" s="27">
        <f>_xll.qlCalendarAdvance($Q$3,Q451,"3M",$R$3,TRUE)</f>
        <v>38813</v>
      </c>
      <c r="S451" s="38">
        <f>_xll.qlCalendarAdvance($Q$3,Q451,"6M",$R$3,TRUE)</f>
        <v>38904</v>
      </c>
      <c r="T451" s="23"/>
      <c r="U451" s="30">
        <f>_xll.qlDayCounterYearFraction($U$3,Q451,R451)</f>
        <v>0.25</v>
      </c>
      <c r="V451" s="30">
        <f>_xll.qlDayCounterYearFraction($U$3,Q451,S451)</f>
        <v>0.50277777777777777</v>
      </c>
      <c r="W451" s="30">
        <f>_xll.qlDayCounterYearFraction($U$3,R451,S451)</f>
        <v>0.25277777777777777</v>
      </c>
      <c r="X451" s="23"/>
      <c r="Y451" s="30">
        <v>2.4910000000000001</v>
      </c>
      <c r="Z451" s="30">
        <v>2.6230000000000002</v>
      </c>
      <c r="AA451" s="30">
        <v>2.6842999999999999</v>
      </c>
      <c r="AC451" s="46">
        <f t="shared" si="18"/>
        <v>2.7535494505494511E-2</v>
      </c>
      <c r="AD451" s="46">
        <f t="shared" si="19"/>
        <v>2.6842999999999999E-2</v>
      </c>
      <c r="AE451" s="46">
        <f t="shared" si="20"/>
        <v>6.9249450549451266E-4</v>
      </c>
    </row>
    <row r="452" spans="16:31" x14ac:dyDescent="0.2">
      <c r="P452" s="23"/>
      <c r="Q452" s="37">
        <v>38716</v>
      </c>
      <c r="R452" s="27">
        <f>_xll.qlCalendarAdvance($Q$3,Q452,"3M",$R$3,TRUE)</f>
        <v>38807</v>
      </c>
      <c r="S452" s="38">
        <f>_xll.qlCalendarAdvance($Q$3,Q452,"6M",$R$3,TRUE)</f>
        <v>38898</v>
      </c>
      <c r="T452" s="23"/>
      <c r="U452" s="30">
        <f>_xll.qlDayCounterYearFraction($U$3,Q452,R452)</f>
        <v>0.25277777777777777</v>
      </c>
      <c r="V452" s="30">
        <f>_xll.qlDayCounterYearFraction($U$3,Q452,S452)</f>
        <v>0.50555555555555554</v>
      </c>
      <c r="W452" s="30">
        <f>_xll.qlDayCounterYearFraction($U$3,R452,S452)</f>
        <v>0.25277777777777777</v>
      </c>
      <c r="X452" s="23"/>
      <c r="Y452" s="30">
        <v>2.488</v>
      </c>
      <c r="Z452" s="30">
        <v>2.637</v>
      </c>
      <c r="AA452" s="30">
        <v>2.7488000000000001</v>
      </c>
      <c r="AC452" s="46">
        <f t="shared" si="18"/>
        <v>2.7860000000000006E-2</v>
      </c>
      <c r="AD452" s="46">
        <f t="shared" si="19"/>
        <v>2.7488000000000002E-2</v>
      </c>
      <c r="AE452" s="46">
        <f t="shared" si="20"/>
        <v>3.7200000000000427E-4</v>
      </c>
    </row>
    <row r="453" spans="16:31" x14ac:dyDescent="0.2">
      <c r="P453" s="23"/>
      <c r="Q453" s="37">
        <v>38709</v>
      </c>
      <c r="R453" s="27">
        <f>_xll.qlCalendarAdvance($Q$3,Q453,"3M",$R$3,TRUE)</f>
        <v>38799</v>
      </c>
      <c r="S453" s="38">
        <f>_xll.qlCalendarAdvance($Q$3,Q453,"6M",$R$3,TRUE)</f>
        <v>38891</v>
      </c>
      <c r="T453" s="23"/>
      <c r="U453" s="30">
        <f>_xll.qlDayCounterYearFraction($U$3,Q453,R453)</f>
        <v>0.25</v>
      </c>
      <c r="V453" s="30">
        <f>_xll.qlDayCounterYearFraction($U$3,Q453,S453)</f>
        <v>0.50555555555555554</v>
      </c>
      <c r="W453" s="30">
        <f>_xll.qlDayCounterYearFraction($U$3,R453,S453)</f>
        <v>0.25555555555555554</v>
      </c>
      <c r="X453" s="23"/>
      <c r="Y453" s="30">
        <v>2.4950000000000001</v>
      </c>
      <c r="Z453" s="30">
        <v>2.6360000000000001</v>
      </c>
      <c r="AA453" s="30">
        <v>2.7275</v>
      </c>
      <c r="AC453" s="46">
        <f t="shared" si="18"/>
        <v>2.773934782608696E-2</v>
      </c>
      <c r="AD453" s="46">
        <f t="shared" si="19"/>
        <v>2.7275000000000001E-2</v>
      </c>
      <c r="AE453" s="46">
        <f t="shared" si="20"/>
        <v>4.6434782608695963E-4</v>
      </c>
    </row>
    <row r="454" spans="16:31" x14ac:dyDescent="0.2">
      <c r="P454" s="23"/>
      <c r="Q454" s="37">
        <v>38702</v>
      </c>
      <c r="R454" s="27">
        <f>_xll.qlCalendarAdvance($Q$3,Q454,"3M",$R$3,TRUE)</f>
        <v>38792</v>
      </c>
      <c r="S454" s="38">
        <f>_xll.qlCalendarAdvance($Q$3,Q454,"6M",$R$3,TRUE)</f>
        <v>38884</v>
      </c>
      <c r="T454" s="23"/>
      <c r="U454" s="30">
        <f>_xll.qlDayCounterYearFraction($U$3,Q454,R454)</f>
        <v>0.25</v>
      </c>
      <c r="V454" s="30">
        <f>_xll.qlDayCounterYearFraction($U$3,Q454,S454)</f>
        <v>0.50555555555555554</v>
      </c>
      <c r="W454" s="30">
        <f>_xll.qlDayCounterYearFraction($U$3,R454,S454)</f>
        <v>0.25555555555555554</v>
      </c>
      <c r="X454" s="23"/>
      <c r="Y454" s="30">
        <v>2.4809999999999999</v>
      </c>
      <c r="Z454" s="30">
        <v>2.6080000000000001</v>
      </c>
      <c r="AA454" s="30">
        <v>2.7109000000000001</v>
      </c>
      <c r="AC454" s="46">
        <f t="shared" si="18"/>
        <v>2.732239130434783E-2</v>
      </c>
      <c r="AD454" s="46">
        <f t="shared" si="19"/>
        <v>2.7109000000000001E-2</v>
      </c>
      <c r="AE454" s="46">
        <f t="shared" si="20"/>
        <v>2.1339130434782846E-4</v>
      </c>
    </row>
    <row r="455" spans="16:31" x14ac:dyDescent="0.2">
      <c r="P455" s="23"/>
      <c r="Q455" s="37">
        <v>38695</v>
      </c>
      <c r="R455" s="27">
        <f>_xll.qlCalendarAdvance($Q$3,Q455,"3M",$R$3,TRUE)</f>
        <v>38785</v>
      </c>
      <c r="S455" s="38">
        <f>_xll.qlCalendarAdvance($Q$3,Q455,"6M",$R$3,TRUE)</f>
        <v>38877</v>
      </c>
      <c r="T455" s="23"/>
      <c r="U455" s="30">
        <f>_xll.qlDayCounterYearFraction($U$3,Q455,R455)</f>
        <v>0.25</v>
      </c>
      <c r="V455" s="30">
        <f>_xll.qlDayCounterYearFraction($U$3,Q455,S455)</f>
        <v>0.50555555555555554</v>
      </c>
      <c r="W455" s="30">
        <f>_xll.qlDayCounterYearFraction($U$3,R455,S455)</f>
        <v>0.25555555555555554</v>
      </c>
      <c r="X455" s="23"/>
      <c r="Y455" s="30">
        <v>2.4540000000000002</v>
      </c>
      <c r="Z455" s="30">
        <v>2.5739999999999998</v>
      </c>
      <c r="AA455" s="30">
        <v>2.6835</v>
      </c>
      <c r="AC455" s="46">
        <f t="shared" ref="AC455:AC464" si="21">(Z455*V455-Y455*U455)/(W455)/100</f>
        <v>2.691391304347826E-2</v>
      </c>
      <c r="AD455" s="46">
        <f t="shared" ref="AD455:AD464" si="22">AA455/100</f>
        <v>2.6835000000000001E-2</v>
      </c>
      <c r="AE455" s="46">
        <f t="shared" ref="AE455:AE464" si="23">AC455-AD455</f>
        <v>7.8913043478259087E-5</v>
      </c>
    </row>
    <row r="456" spans="16:31" x14ac:dyDescent="0.2">
      <c r="P456" s="23"/>
      <c r="Q456" s="37">
        <v>38688</v>
      </c>
      <c r="R456" s="27">
        <f>_xll.qlCalendarAdvance($Q$3,Q456,"3M",$R$3,TRUE)</f>
        <v>38778</v>
      </c>
      <c r="S456" s="38">
        <f>_xll.qlCalendarAdvance($Q$3,Q456,"6M",$R$3,TRUE)</f>
        <v>38870</v>
      </c>
      <c r="T456" s="23"/>
      <c r="U456" s="30">
        <f>_xll.qlDayCounterYearFraction($U$3,Q456,R456)</f>
        <v>0.25</v>
      </c>
      <c r="V456" s="30">
        <f>_xll.qlDayCounterYearFraction($U$3,Q456,S456)</f>
        <v>0.50555555555555554</v>
      </c>
      <c r="W456" s="30">
        <f>_xll.qlDayCounterYearFraction($U$3,R456,S456)</f>
        <v>0.25555555555555554</v>
      </c>
      <c r="X456" s="23"/>
      <c r="Y456" s="30">
        <v>2.452</v>
      </c>
      <c r="Z456" s="30">
        <v>2.556</v>
      </c>
      <c r="AA456" s="30">
        <v>2.61</v>
      </c>
      <c r="AC456" s="46">
        <f t="shared" si="21"/>
        <v>2.6577391304347827E-2</v>
      </c>
      <c r="AD456" s="46">
        <f t="shared" si="22"/>
        <v>2.6099999999999998E-2</v>
      </c>
      <c r="AE456" s="46">
        <f t="shared" si="23"/>
        <v>4.7739130434782881E-4</v>
      </c>
    </row>
    <row r="457" spans="16:31" x14ac:dyDescent="0.2">
      <c r="P457" s="23"/>
      <c r="Q457" s="37">
        <v>38681</v>
      </c>
      <c r="R457" s="27">
        <f>_xll.qlCalendarAdvance($Q$3,Q457,"3M",$R$3,TRUE)</f>
        <v>38775</v>
      </c>
      <c r="S457" s="38">
        <f>_xll.qlCalendarAdvance($Q$3,Q457,"6M",$R$3,TRUE)</f>
        <v>38862</v>
      </c>
      <c r="T457" s="23"/>
      <c r="U457" s="30">
        <f>_xll.qlDayCounterYearFraction($U$3,Q457,R457)</f>
        <v>0.26111111111111113</v>
      </c>
      <c r="V457" s="30">
        <f>_xll.qlDayCounterYearFraction($U$3,Q457,S457)</f>
        <v>0.50277777777777777</v>
      </c>
      <c r="W457" s="30">
        <f>_xll.qlDayCounterYearFraction($U$3,R457,S457)</f>
        <v>0.24166666666666667</v>
      </c>
      <c r="X457" s="23"/>
      <c r="Y457" s="30">
        <v>2.4500000000000002</v>
      </c>
      <c r="Z457" s="30">
        <v>2.5649999999999999</v>
      </c>
      <c r="AA457" s="30">
        <v>2.6520000000000001</v>
      </c>
      <c r="AC457" s="46">
        <f t="shared" si="21"/>
        <v>2.6892528735632179E-2</v>
      </c>
      <c r="AD457" s="46">
        <f t="shared" si="22"/>
        <v>2.6520000000000002E-2</v>
      </c>
      <c r="AE457" s="46">
        <f t="shared" si="23"/>
        <v>3.7252873563217714E-4</v>
      </c>
    </row>
    <row r="458" spans="16:31" x14ac:dyDescent="0.2">
      <c r="P458" s="23"/>
      <c r="Q458" s="37">
        <v>38674</v>
      </c>
      <c r="R458" s="27">
        <f>_xll.qlCalendarAdvance($Q$3,Q458,"3M",$R$3,TRUE)</f>
        <v>38768</v>
      </c>
      <c r="S458" s="38">
        <f>_xll.qlCalendarAdvance($Q$3,Q458,"6M",$R$3,TRUE)</f>
        <v>38855</v>
      </c>
      <c r="T458" s="23"/>
      <c r="U458" s="30">
        <f>_xll.qlDayCounterYearFraction($U$3,Q458,R458)</f>
        <v>0.26111111111111113</v>
      </c>
      <c r="V458" s="30">
        <f>_xll.qlDayCounterYearFraction($U$3,Q458,S458)</f>
        <v>0.50277777777777777</v>
      </c>
      <c r="W458" s="30">
        <f>_xll.qlDayCounterYearFraction($U$3,R458,S458)</f>
        <v>0.24166666666666667</v>
      </c>
      <c r="X458" s="23"/>
      <c r="Y458" s="30">
        <v>2.3530000000000002</v>
      </c>
      <c r="Z458" s="30">
        <v>2.5009999999999999</v>
      </c>
      <c r="AA458" s="30">
        <v>2.7090999999999998</v>
      </c>
      <c r="AC458" s="46">
        <f t="shared" si="21"/>
        <v>2.6609080459770108E-2</v>
      </c>
      <c r="AD458" s="46">
        <f t="shared" si="22"/>
        <v>2.7090999999999997E-2</v>
      </c>
      <c r="AE458" s="46">
        <f t="shared" si="23"/>
        <v>-4.8191954022988939E-4</v>
      </c>
    </row>
    <row r="459" spans="16:31" x14ac:dyDescent="0.2">
      <c r="P459" s="23"/>
      <c r="Q459" s="37">
        <v>38667</v>
      </c>
      <c r="R459" s="27">
        <f>_xll.qlCalendarAdvance($Q$3,Q459,"3M",$R$3,TRUE)</f>
        <v>38761</v>
      </c>
      <c r="S459" s="38">
        <f>_xll.qlCalendarAdvance($Q$3,Q459,"6M",$R$3,TRUE)</f>
        <v>38848</v>
      </c>
      <c r="T459" s="23"/>
      <c r="U459" s="30">
        <f>_xll.qlDayCounterYearFraction($U$3,Q459,R459)</f>
        <v>0.26111111111111113</v>
      </c>
      <c r="V459" s="30">
        <f>_xll.qlDayCounterYearFraction($U$3,Q459,S459)</f>
        <v>0.50277777777777777</v>
      </c>
      <c r="W459" s="30">
        <f>_xll.qlDayCounterYearFraction($U$3,R459,S459)</f>
        <v>0.24166666666666667</v>
      </c>
      <c r="X459" s="23"/>
      <c r="Y459" s="30">
        <v>2.3210000000000002</v>
      </c>
      <c r="Z459" s="30">
        <v>2.476</v>
      </c>
      <c r="AA459" s="30">
        <v>2.5882999999999998</v>
      </c>
      <c r="AC459" s="46">
        <f t="shared" si="21"/>
        <v>2.6434712643678155E-2</v>
      </c>
      <c r="AD459" s="46">
        <f t="shared" si="22"/>
        <v>2.5883E-2</v>
      </c>
      <c r="AE459" s="46">
        <f t="shared" si="23"/>
        <v>5.5171264367815526E-4</v>
      </c>
    </row>
    <row r="460" spans="16:31" x14ac:dyDescent="0.2">
      <c r="P460" s="23"/>
      <c r="Q460" s="37">
        <v>38660</v>
      </c>
      <c r="R460" s="27">
        <f>_xll.qlCalendarAdvance($Q$3,Q460,"3M",$R$3,TRUE)</f>
        <v>38754</v>
      </c>
      <c r="S460" s="38">
        <f>_xll.qlCalendarAdvance($Q$3,Q460,"6M",$R$3,TRUE)</f>
        <v>38841</v>
      </c>
      <c r="T460" s="23"/>
      <c r="U460" s="30">
        <f>_xll.qlDayCounterYearFraction($U$3,Q460,R460)</f>
        <v>0.26111111111111113</v>
      </c>
      <c r="V460" s="30">
        <f>_xll.qlDayCounterYearFraction($U$3,Q460,S460)</f>
        <v>0.50277777777777777</v>
      </c>
      <c r="W460" s="30">
        <f>_xll.qlDayCounterYearFraction($U$3,R460,S460)</f>
        <v>0.24166666666666667</v>
      </c>
      <c r="X460" s="23"/>
      <c r="Y460" s="30">
        <v>2.2650000000000001</v>
      </c>
      <c r="Z460" s="30">
        <v>2.407</v>
      </c>
      <c r="AA460" s="30">
        <v>2.5573999999999999</v>
      </c>
      <c r="AC460" s="46">
        <f t="shared" si="21"/>
        <v>2.5604252873563219E-2</v>
      </c>
      <c r="AD460" s="46">
        <f t="shared" si="22"/>
        <v>2.5574E-2</v>
      </c>
      <c r="AE460" s="46">
        <f t="shared" si="23"/>
        <v>3.0252873563219734E-5</v>
      </c>
    </row>
    <row r="461" spans="16:31" x14ac:dyDescent="0.2">
      <c r="P461" s="23"/>
      <c r="Q461" s="37">
        <v>38653</v>
      </c>
      <c r="R461" s="27">
        <f>_xll.qlCalendarAdvance($Q$3,Q461,"3M",$R$3,TRUE)</f>
        <v>38747</v>
      </c>
      <c r="S461" s="38">
        <f>_xll.qlCalendarAdvance($Q$3,Q461,"6M",$R$3,TRUE)</f>
        <v>38835</v>
      </c>
      <c r="T461" s="23"/>
      <c r="U461" s="30">
        <f>_xll.qlDayCounterYearFraction($U$3,Q461,R461)</f>
        <v>0.26111111111111113</v>
      </c>
      <c r="V461" s="30">
        <f>_xll.qlDayCounterYearFraction($U$3,Q461,S461)</f>
        <v>0.50555555555555554</v>
      </c>
      <c r="W461" s="30">
        <f>_xll.qlDayCounterYearFraction($U$3,R461,S461)</f>
        <v>0.24444444444444444</v>
      </c>
      <c r="X461" s="23"/>
      <c r="Y461" s="30">
        <v>2.254</v>
      </c>
      <c r="Z461" s="30">
        <v>2.3730000000000002</v>
      </c>
      <c r="AA461" s="30">
        <v>2.4763000000000002</v>
      </c>
      <c r="AC461" s="46">
        <f t="shared" si="21"/>
        <v>2.5001136363636368E-2</v>
      </c>
      <c r="AD461" s="46">
        <f t="shared" si="22"/>
        <v>2.4763E-2</v>
      </c>
      <c r="AE461" s="46">
        <f t="shared" si="23"/>
        <v>2.3813636363636745E-4</v>
      </c>
    </row>
    <row r="462" spans="16:31" x14ac:dyDescent="0.2">
      <c r="P462" s="23"/>
      <c r="Q462" s="37">
        <v>38646</v>
      </c>
      <c r="R462" s="27">
        <f>_xll.qlCalendarAdvance($Q$3,Q462,"3M",$R$3,TRUE)</f>
        <v>38740</v>
      </c>
      <c r="S462" s="38">
        <f>_xll.qlCalendarAdvance($Q$3,Q462,"6M",$R$3,TRUE)</f>
        <v>38828</v>
      </c>
      <c r="T462" s="23"/>
      <c r="U462" s="30">
        <f>_xll.qlDayCounterYearFraction($U$3,Q462,R462)</f>
        <v>0.26111111111111113</v>
      </c>
      <c r="V462" s="30">
        <f>_xll.qlDayCounterYearFraction($U$3,Q462,S462)</f>
        <v>0.50555555555555554</v>
      </c>
      <c r="W462" s="30">
        <f>_xll.qlDayCounterYearFraction($U$3,R462,S462)</f>
        <v>0.24444444444444444</v>
      </c>
      <c r="X462" s="23"/>
      <c r="Y462" s="30">
        <v>2.1859999999999999</v>
      </c>
      <c r="Z462" s="30">
        <v>2.2770000000000001</v>
      </c>
      <c r="AA462" s="30">
        <v>2.331</v>
      </c>
      <c r="AC462" s="46">
        <f t="shared" si="21"/>
        <v>2.374204545454546E-2</v>
      </c>
      <c r="AD462" s="46">
        <f t="shared" si="22"/>
        <v>2.3310000000000001E-2</v>
      </c>
      <c r="AE462" s="46">
        <f t="shared" si="23"/>
        <v>4.3204545454545926E-4</v>
      </c>
    </row>
    <row r="463" spans="16:31" x14ac:dyDescent="0.2">
      <c r="P463" s="23"/>
      <c r="Q463" s="37">
        <v>38639</v>
      </c>
      <c r="R463" s="27">
        <f>_xll.qlCalendarAdvance($Q$3,Q463,"3M",$R$3,TRUE)</f>
        <v>38733</v>
      </c>
      <c r="S463" s="38">
        <f>_xll.qlCalendarAdvance($Q$3,Q463,"6M",$R$3,TRUE)</f>
        <v>38825</v>
      </c>
      <c r="T463" s="23"/>
      <c r="U463" s="30">
        <f>_xll.qlDayCounterYearFraction($U$3,Q463,R463)</f>
        <v>0.26111111111111113</v>
      </c>
      <c r="V463" s="30">
        <f>_xll.qlDayCounterYearFraction($U$3,Q463,S463)</f>
        <v>0.51666666666666672</v>
      </c>
      <c r="W463" s="30">
        <f>_xll.qlDayCounterYearFraction($U$3,R463,S463)</f>
        <v>0.25555555555555554</v>
      </c>
      <c r="X463" s="23"/>
      <c r="Y463" s="30">
        <v>2.1850000000000001</v>
      </c>
      <c r="Z463" s="30">
        <v>2.2490000000000001</v>
      </c>
      <c r="AA463" s="30">
        <v>2.3159999999999998</v>
      </c>
      <c r="AC463" s="46">
        <f t="shared" si="21"/>
        <v>2.3143913043478272E-2</v>
      </c>
      <c r="AD463" s="46">
        <f t="shared" si="22"/>
        <v>2.316E-2</v>
      </c>
      <c r="AE463" s="46">
        <f t="shared" si="23"/>
        <v>-1.6086956521728368E-5</v>
      </c>
    </row>
    <row r="464" spans="16:31" x14ac:dyDescent="0.2">
      <c r="P464" s="23"/>
      <c r="Q464" s="39">
        <v>38632</v>
      </c>
      <c r="R464" s="28">
        <f>_xll.qlCalendarAdvance($Q$3,Q464,"3M",$R$3,TRUE)</f>
        <v>38726</v>
      </c>
      <c r="S464" s="40">
        <f>_xll.qlCalendarAdvance($Q$3,Q464,"6M",$R$3,TRUE)</f>
        <v>38814</v>
      </c>
      <c r="T464" s="23"/>
      <c r="U464" s="31">
        <f>_xll.qlDayCounterYearFraction($U$3,Q464,R464)</f>
        <v>0.26111111111111113</v>
      </c>
      <c r="V464" s="31">
        <f>_xll.qlDayCounterYearFraction($U$3,Q464,S464)</f>
        <v>0.50555555555555554</v>
      </c>
      <c r="W464" s="31">
        <f>_xll.qlDayCounterYearFraction($U$3,R464,S464)</f>
        <v>0.24444444444444444</v>
      </c>
      <c r="X464" s="23"/>
      <c r="Y464" s="31">
        <v>2.1920000000000002</v>
      </c>
      <c r="Z464" s="31">
        <v>2.2549999999999999</v>
      </c>
      <c r="AA464" s="31">
        <v>2.286</v>
      </c>
      <c r="AC464" s="47">
        <f t="shared" si="21"/>
        <v>2.3222954545454536E-2</v>
      </c>
      <c r="AD464" s="47">
        <f t="shared" si="22"/>
        <v>2.2860000000000002E-2</v>
      </c>
      <c r="AE464" s="47">
        <f t="shared" si="23"/>
        <v>3.6295454545453437E-4</v>
      </c>
    </row>
    <row r="465" spans="17:23" x14ac:dyDescent="0.2">
      <c r="Q465" s="32"/>
      <c r="R465" s="32"/>
      <c r="S465" s="32"/>
      <c r="U465" s="33"/>
      <c r="V465" s="33"/>
      <c r="W465" s="33"/>
    </row>
    <row r="466" spans="17:23" x14ac:dyDescent="0.2">
      <c r="Q466" s="32"/>
      <c r="R466" s="32"/>
      <c r="S466" s="32"/>
      <c r="U466" s="33"/>
      <c r="V466" s="33"/>
      <c r="W466" s="33"/>
    </row>
    <row r="467" spans="17:23" x14ac:dyDescent="0.2">
      <c r="Q467" s="32"/>
      <c r="R467" s="32"/>
      <c r="S467" s="32"/>
      <c r="U467" s="33"/>
      <c r="V467" s="33"/>
      <c r="W467" s="33"/>
    </row>
    <row r="468" spans="17:23" x14ac:dyDescent="0.2">
      <c r="Q468" s="32"/>
      <c r="R468" s="32"/>
      <c r="S468" s="32"/>
      <c r="U468" s="33"/>
      <c r="V468" s="33"/>
      <c r="W468" s="33"/>
    </row>
    <row r="469" spans="17:23" x14ac:dyDescent="0.2">
      <c r="Q469" s="32"/>
      <c r="R469" s="32"/>
      <c r="S469" s="32"/>
      <c r="U469" s="33"/>
      <c r="V469" s="33"/>
      <c r="W469" s="33"/>
    </row>
    <row r="470" spans="17:23" x14ac:dyDescent="0.2">
      <c r="Q470" s="32"/>
      <c r="R470" s="32"/>
      <c r="S470" s="32"/>
      <c r="U470" s="33"/>
      <c r="V470" s="33"/>
      <c r="W470" s="33"/>
    </row>
    <row r="471" spans="17:23" x14ac:dyDescent="0.2">
      <c r="Q471" s="32"/>
      <c r="R471" s="32"/>
      <c r="S471" s="32"/>
      <c r="U471" s="33"/>
      <c r="V471" s="33"/>
      <c r="W471" s="33"/>
    </row>
    <row r="472" spans="17:23" x14ac:dyDescent="0.2">
      <c r="Q472" s="32"/>
      <c r="R472" s="32"/>
      <c r="S472" s="32"/>
      <c r="U472" s="33"/>
      <c r="V472" s="33"/>
      <c r="W472" s="33"/>
    </row>
    <row r="473" spans="17:23" x14ac:dyDescent="0.2">
      <c r="Q473" s="32"/>
      <c r="R473" s="32"/>
      <c r="S473" s="32"/>
      <c r="U473" s="33"/>
      <c r="V473" s="33"/>
      <c r="W473" s="33"/>
    </row>
    <row r="474" spans="17:23" x14ac:dyDescent="0.2">
      <c r="Q474" s="32"/>
      <c r="R474" s="32"/>
      <c r="S474" s="32"/>
      <c r="U474" s="33"/>
      <c r="V474" s="33"/>
      <c r="W474" s="33"/>
    </row>
    <row r="475" spans="17:23" x14ac:dyDescent="0.2">
      <c r="Q475" s="32"/>
      <c r="R475" s="32"/>
      <c r="S475" s="32"/>
      <c r="U475" s="33"/>
      <c r="V475" s="33"/>
      <c r="W475" s="33"/>
    </row>
    <row r="476" spans="17:23" x14ac:dyDescent="0.2">
      <c r="Q476" s="32"/>
      <c r="R476" s="32"/>
      <c r="S476" s="32"/>
      <c r="U476" s="33"/>
      <c r="V476" s="33"/>
      <c r="W476" s="33"/>
    </row>
    <row r="477" spans="17:23" x14ac:dyDescent="0.2">
      <c r="Q477" s="32"/>
      <c r="R477" s="32"/>
      <c r="S477" s="32"/>
      <c r="U477" s="33"/>
      <c r="V477" s="33"/>
      <c r="W477" s="33"/>
    </row>
    <row r="478" spans="17:23" x14ac:dyDescent="0.2">
      <c r="Q478" s="32"/>
      <c r="R478" s="32"/>
      <c r="S478" s="32"/>
      <c r="U478" s="33"/>
      <c r="V478" s="33"/>
      <c r="W478" s="33"/>
    </row>
    <row r="479" spans="17:23" x14ac:dyDescent="0.2">
      <c r="Q479" s="32"/>
      <c r="R479" s="32"/>
      <c r="S479" s="32"/>
      <c r="U479" s="33"/>
      <c r="V479" s="33"/>
      <c r="W479" s="33"/>
    </row>
    <row r="480" spans="17:23" x14ac:dyDescent="0.2">
      <c r="Q480" s="32"/>
      <c r="R480" s="32"/>
      <c r="S480" s="32"/>
      <c r="U480" s="33"/>
      <c r="V480" s="33"/>
      <c r="W480" s="33"/>
    </row>
    <row r="481" spans="17:23" x14ac:dyDescent="0.2">
      <c r="Q481" s="32"/>
      <c r="R481" s="32"/>
      <c r="S481" s="32"/>
      <c r="U481" s="33"/>
      <c r="V481" s="33"/>
      <c r="W481" s="33"/>
    </row>
    <row r="482" spans="17:23" x14ac:dyDescent="0.2">
      <c r="Q482" s="32"/>
      <c r="R482" s="32"/>
      <c r="S482" s="32"/>
      <c r="U482" s="33"/>
      <c r="V482" s="33"/>
      <c r="W482" s="33"/>
    </row>
    <row r="483" spans="17:23" x14ac:dyDescent="0.2">
      <c r="Q483" s="32"/>
      <c r="R483" s="32"/>
      <c r="S483" s="32"/>
      <c r="U483" s="33"/>
      <c r="V483" s="33"/>
      <c r="W483" s="33"/>
    </row>
    <row r="484" spans="17:23" x14ac:dyDescent="0.2">
      <c r="Q484" s="32"/>
      <c r="R484" s="32"/>
      <c r="S484" s="32"/>
      <c r="U484" s="33"/>
      <c r="V484" s="33"/>
      <c r="W484" s="33"/>
    </row>
    <row r="485" spans="17:23" x14ac:dyDescent="0.2">
      <c r="Q485" s="32"/>
      <c r="R485" s="32"/>
      <c r="S485" s="32"/>
      <c r="U485" s="33"/>
      <c r="V485" s="33"/>
      <c r="W485" s="33"/>
    </row>
    <row r="486" spans="17:23" x14ac:dyDescent="0.2">
      <c r="Q486" s="32"/>
      <c r="R486" s="32"/>
      <c r="S486" s="32"/>
      <c r="U486" s="33"/>
      <c r="V486" s="33"/>
      <c r="W486" s="33"/>
    </row>
    <row r="487" spans="17:23" x14ac:dyDescent="0.2">
      <c r="Q487" s="32"/>
      <c r="R487" s="32"/>
      <c r="S487" s="32"/>
      <c r="U487" s="33"/>
      <c r="V487" s="33"/>
      <c r="W487" s="33"/>
    </row>
    <row r="488" spans="17:23" x14ac:dyDescent="0.2">
      <c r="Q488" s="32"/>
      <c r="R488" s="32"/>
      <c r="S488" s="32"/>
      <c r="U488" s="33"/>
      <c r="V488" s="33"/>
      <c r="W488" s="33"/>
    </row>
    <row r="489" spans="17:23" x14ac:dyDescent="0.2">
      <c r="Q489" s="32"/>
      <c r="R489" s="32"/>
      <c r="S489" s="32"/>
      <c r="U489" s="33"/>
      <c r="V489" s="33"/>
      <c r="W489" s="33"/>
    </row>
    <row r="490" spans="17:23" x14ac:dyDescent="0.2">
      <c r="Q490" s="32"/>
      <c r="R490" s="32"/>
      <c r="S490" s="32"/>
      <c r="U490" s="33"/>
      <c r="V490" s="33"/>
      <c r="W490" s="33"/>
    </row>
    <row r="491" spans="17:23" x14ac:dyDescent="0.2">
      <c r="Q491" s="32"/>
      <c r="R491" s="32"/>
      <c r="S491" s="32"/>
      <c r="U491" s="33"/>
      <c r="V491" s="33"/>
      <c r="W491" s="33"/>
    </row>
    <row r="492" spans="17:23" x14ac:dyDescent="0.2">
      <c r="Q492" s="32"/>
      <c r="R492" s="32"/>
      <c r="S492" s="32"/>
      <c r="U492" s="33"/>
      <c r="V492" s="33"/>
      <c r="W492" s="33"/>
    </row>
    <row r="493" spans="17:23" x14ac:dyDescent="0.2">
      <c r="Q493" s="32"/>
      <c r="R493" s="32"/>
      <c r="S493" s="32"/>
      <c r="U493" s="33"/>
      <c r="V493" s="33"/>
      <c r="W493" s="33"/>
    </row>
    <row r="494" spans="17:23" x14ac:dyDescent="0.2">
      <c r="Q494" s="32"/>
      <c r="R494" s="32"/>
      <c r="S494" s="32"/>
      <c r="U494" s="33"/>
      <c r="V494" s="33"/>
      <c r="W494" s="33"/>
    </row>
    <row r="495" spans="17:23" x14ac:dyDescent="0.2">
      <c r="Q495" s="32"/>
      <c r="R495" s="32"/>
      <c r="S495" s="32"/>
      <c r="U495" s="33"/>
      <c r="V495" s="33"/>
      <c r="W495" s="33"/>
    </row>
    <row r="496" spans="17:23" x14ac:dyDescent="0.2">
      <c r="Q496" s="32"/>
      <c r="R496" s="32"/>
      <c r="S496" s="32"/>
      <c r="U496" s="33"/>
      <c r="V496" s="33"/>
      <c r="W496" s="33"/>
    </row>
    <row r="497" spans="17:23" x14ac:dyDescent="0.2">
      <c r="Q497" s="32"/>
      <c r="R497" s="32"/>
      <c r="S497" s="32"/>
      <c r="U497" s="33"/>
      <c r="V497" s="33"/>
      <c r="W497" s="33"/>
    </row>
    <row r="498" spans="17:23" x14ac:dyDescent="0.2">
      <c r="Q498" s="32"/>
      <c r="R498" s="32"/>
      <c r="S498" s="32"/>
      <c r="U498" s="33"/>
      <c r="V498" s="33"/>
      <c r="W498" s="33"/>
    </row>
    <row r="499" spans="17:23" x14ac:dyDescent="0.2">
      <c r="Q499" s="32"/>
      <c r="R499" s="32"/>
      <c r="S499" s="32"/>
      <c r="U499" s="33"/>
      <c r="V499" s="33"/>
      <c r="W499" s="33"/>
    </row>
    <row r="500" spans="17:23" x14ac:dyDescent="0.2">
      <c r="Q500" s="32"/>
      <c r="R500" s="32"/>
      <c r="S500" s="32"/>
      <c r="U500" s="33"/>
      <c r="V500" s="33"/>
      <c r="W500" s="33"/>
    </row>
    <row r="501" spans="17:23" x14ac:dyDescent="0.2">
      <c r="Q501" s="32"/>
      <c r="R501" s="32"/>
      <c r="S501" s="32"/>
      <c r="U501" s="33"/>
      <c r="V501" s="33"/>
      <c r="W501" s="33"/>
    </row>
    <row r="502" spans="17:23" x14ac:dyDescent="0.2">
      <c r="Q502" s="32"/>
      <c r="R502" s="32"/>
      <c r="S502" s="32"/>
      <c r="U502" s="33"/>
      <c r="V502" s="33"/>
      <c r="W502" s="33"/>
    </row>
    <row r="503" spans="17:23" x14ac:dyDescent="0.2">
      <c r="Q503" s="32"/>
      <c r="R503" s="32"/>
      <c r="S503" s="32"/>
      <c r="U503" s="33"/>
      <c r="V503" s="33"/>
      <c r="W503" s="33"/>
    </row>
    <row r="504" spans="17:23" x14ac:dyDescent="0.2">
      <c r="Q504" s="32"/>
      <c r="R504" s="32"/>
      <c r="S504" s="32"/>
      <c r="U504" s="33"/>
      <c r="V504" s="33"/>
      <c r="W504" s="33"/>
    </row>
    <row r="505" spans="17:23" x14ac:dyDescent="0.2">
      <c r="Q505" s="32"/>
      <c r="R505" s="32"/>
      <c r="S505" s="32"/>
      <c r="U505" s="33"/>
      <c r="V505" s="33"/>
      <c r="W505" s="33"/>
    </row>
    <row r="506" spans="17:23" x14ac:dyDescent="0.2">
      <c r="Q506" s="32"/>
      <c r="R506" s="32"/>
      <c r="S506" s="32"/>
      <c r="U506" s="33"/>
      <c r="V506" s="33"/>
      <c r="W506" s="33"/>
    </row>
    <row r="507" spans="17:23" x14ac:dyDescent="0.2">
      <c r="Q507" s="32"/>
      <c r="R507" s="32"/>
      <c r="S507" s="32"/>
      <c r="U507" s="33"/>
      <c r="V507" s="33"/>
      <c r="W507" s="33"/>
    </row>
    <row r="508" spans="17:23" x14ac:dyDescent="0.2">
      <c r="Q508" s="32"/>
      <c r="R508" s="32"/>
      <c r="S508" s="32"/>
      <c r="U508" s="33"/>
      <c r="V508" s="33"/>
      <c r="W508" s="33"/>
    </row>
    <row r="509" spans="17:23" x14ac:dyDescent="0.2">
      <c r="Q509" s="32"/>
      <c r="R509" s="32"/>
      <c r="S509" s="32"/>
      <c r="U509" s="33"/>
      <c r="V509" s="33"/>
      <c r="W509" s="33"/>
    </row>
    <row r="510" spans="17:23" x14ac:dyDescent="0.2">
      <c r="Q510" s="32"/>
      <c r="R510" s="32"/>
      <c r="S510" s="32"/>
      <c r="U510" s="33"/>
      <c r="V510" s="33"/>
      <c r="W510" s="33"/>
    </row>
    <row r="511" spans="17:23" x14ac:dyDescent="0.2">
      <c r="Q511" s="32"/>
      <c r="R511" s="32"/>
      <c r="S511" s="32"/>
      <c r="U511" s="33"/>
      <c r="V511" s="33"/>
      <c r="W511" s="33"/>
    </row>
    <row r="512" spans="17:23" x14ac:dyDescent="0.2">
      <c r="Q512" s="32"/>
      <c r="R512" s="32"/>
      <c r="S512" s="32"/>
      <c r="U512" s="33"/>
      <c r="V512" s="33"/>
      <c r="W512" s="33"/>
    </row>
    <row r="513" spans="17:23" x14ac:dyDescent="0.2">
      <c r="Q513" s="32"/>
      <c r="R513" s="32"/>
      <c r="S513" s="32"/>
      <c r="U513" s="33"/>
      <c r="V513" s="33"/>
      <c r="W513" s="33"/>
    </row>
    <row r="514" spans="17:23" x14ac:dyDescent="0.2">
      <c r="Q514" s="32"/>
      <c r="R514" s="32"/>
      <c r="S514" s="32"/>
      <c r="U514" s="33"/>
      <c r="V514" s="33"/>
      <c r="W514" s="33"/>
    </row>
    <row r="515" spans="17:23" x14ac:dyDescent="0.2">
      <c r="Q515" s="32"/>
      <c r="R515" s="32"/>
      <c r="S515" s="32"/>
      <c r="U515" s="33"/>
      <c r="V515" s="33"/>
      <c r="W515" s="33"/>
    </row>
    <row r="516" spans="17:23" x14ac:dyDescent="0.2">
      <c r="Q516" s="32"/>
      <c r="R516" s="32"/>
      <c r="S516" s="32"/>
      <c r="U516" s="33"/>
      <c r="V516" s="33"/>
      <c r="W516" s="33"/>
    </row>
    <row r="517" spans="17:23" x14ac:dyDescent="0.2">
      <c r="Q517" s="32"/>
      <c r="R517" s="32"/>
      <c r="S517" s="32"/>
      <c r="U517" s="33"/>
      <c r="V517" s="33"/>
      <c r="W517" s="33"/>
    </row>
    <row r="518" spans="17:23" x14ac:dyDescent="0.2">
      <c r="Q518" s="32"/>
      <c r="R518" s="32"/>
      <c r="S518" s="32"/>
      <c r="U518" s="33"/>
      <c r="V518" s="33"/>
      <c r="W518" s="33"/>
    </row>
    <row r="519" spans="17:23" x14ac:dyDescent="0.2">
      <c r="Q519" s="32"/>
      <c r="R519" s="32"/>
      <c r="S519" s="32"/>
      <c r="U519" s="33"/>
      <c r="V519" s="33"/>
      <c r="W519" s="33"/>
    </row>
    <row r="520" spans="17:23" x14ac:dyDescent="0.2">
      <c r="Q520" s="32"/>
      <c r="R520" s="32"/>
      <c r="S520" s="32"/>
      <c r="U520" s="33"/>
      <c r="V520" s="33"/>
      <c r="W520" s="33"/>
    </row>
    <row r="521" spans="17:23" x14ac:dyDescent="0.2">
      <c r="Q521" s="32"/>
      <c r="R521" s="32"/>
      <c r="S521" s="32"/>
      <c r="U521" s="33"/>
      <c r="V521" s="33"/>
      <c r="W521" s="33"/>
    </row>
    <row r="522" spans="17:23" x14ac:dyDescent="0.2">
      <c r="Q522" s="32"/>
      <c r="R522" s="32"/>
      <c r="S522" s="32"/>
      <c r="U522" s="33"/>
      <c r="V522" s="33"/>
      <c r="W522" s="33"/>
    </row>
    <row r="523" spans="17:23" x14ac:dyDescent="0.2">
      <c r="Q523" s="32"/>
      <c r="R523" s="32"/>
      <c r="S523" s="32"/>
      <c r="U523" s="33"/>
      <c r="V523" s="33"/>
      <c r="W523" s="33"/>
    </row>
    <row r="524" spans="17:23" x14ac:dyDescent="0.2">
      <c r="Q524" s="32"/>
      <c r="R524" s="32"/>
      <c r="S524" s="32"/>
      <c r="U524" s="33"/>
      <c r="V524" s="33"/>
      <c r="W524" s="33"/>
    </row>
    <row r="525" spans="17:23" x14ac:dyDescent="0.2">
      <c r="Q525" s="32"/>
      <c r="R525" s="32"/>
      <c r="S525" s="32"/>
      <c r="U525" s="33"/>
      <c r="V525" s="33"/>
      <c r="W525" s="33"/>
    </row>
    <row r="526" spans="17:23" x14ac:dyDescent="0.2">
      <c r="Q526" s="32"/>
      <c r="R526" s="32"/>
      <c r="S526" s="32"/>
      <c r="U526" s="33"/>
      <c r="V526" s="33"/>
      <c r="W526" s="33"/>
    </row>
    <row r="527" spans="17:23" x14ac:dyDescent="0.2">
      <c r="Q527" s="32"/>
      <c r="R527" s="32"/>
      <c r="S527" s="32"/>
      <c r="U527" s="33"/>
      <c r="V527" s="33"/>
      <c r="W527" s="33"/>
    </row>
    <row r="528" spans="17:23" x14ac:dyDescent="0.2">
      <c r="Q528" s="32"/>
      <c r="R528" s="32"/>
      <c r="S528" s="32"/>
      <c r="U528" s="33"/>
      <c r="V528" s="33"/>
      <c r="W528" s="33"/>
    </row>
    <row r="529" spans="17:23" x14ac:dyDescent="0.2">
      <c r="Q529" s="32"/>
      <c r="R529" s="32"/>
      <c r="S529" s="32"/>
      <c r="U529" s="33"/>
      <c r="V529" s="33"/>
      <c r="W529" s="33"/>
    </row>
    <row r="530" spans="17:23" x14ac:dyDescent="0.2">
      <c r="Q530" s="32"/>
      <c r="R530" s="32"/>
      <c r="S530" s="32"/>
      <c r="U530" s="33"/>
      <c r="V530" s="33"/>
      <c r="W530" s="33"/>
    </row>
    <row r="531" spans="17:23" x14ac:dyDescent="0.2">
      <c r="Q531" s="32"/>
      <c r="R531" s="32"/>
      <c r="S531" s="32"/>
      <c r="U531" s="33"/>
      <c r="V531" s="33"/>
      <c r="W531" s="33"/>
    </row>
    <row r="532" spans="17:23" x14ac:dyDescent="0.2">
      <c r="Q532" s="32"/>
      <c r="R532" s="32"/>
      <c r="S532" s="32"/>
      <c r="U532" s="33"/>
      <c r="V532" s="33"/>
      <c r="W532" s="33"/>
    </row>
    <row r="533" spans="17:23" x14ac:dyDescent="0.2">
      <c r="Q533" s="32"/>
      <c r="R533" s="32"/>
      <c r="S533" s="32"/>
      <c r="U533" s="33"/>
      <c r="V533" s="33"/>
      <c r="W533" s="33"/>
    </row>
    <row r="534" spans="17:23" x14ac:dyDescent="0.2">
      <c r="Q534" s="32"/>
      <c r="R534" s="32"/>
      <c r="S534" s="32"/>
      <c r="U534" s="33"/>
      <c r="V534" s="33"/>
      <c r="W534" s="33"/>
    </row>
    <row r="535" spans="17:23" x14ac:dyDescent="0.2">
      <c r="Q535" s="32"/>
      <c r="R535" s="32"/>
      <c r="S535" s="32"/>
      <c r="U535" s="33"/>
      <c r="V535" s="33"/>
      <c r="W535" s="33"/>
    </row>
    <row r="536" spans="17:23" x14ac:dyDescent="0.2">
      <c r="Q536" s="32"/>
      <c r="R536" s="32"/>
      <c r="S536" s="32"/>
      <c r="U536" s="33"/>
      <c r="V536" s="33"/>
      <c r="W536" s="33"/>
    </row>
    <row r="537" spans="17:23" x14ac:dyDescent="0.2">
      <c r="Q537" s="32"/>
      <c r="R537" s="32"/>
      <c r="S537" s="32"/>
      <c r="U537" s="33"/>
      <c r="V537" s="33"/>
      <c r="W537" s="33"/>
    </row>
    <row r="538" spans="17:23" x14ac:dyDescent="0.2">
      <c r="Q538" s="32"/>
      <c r="R538" s="32"/>
      <c r="S538" s="32"/>
      <c r="U538" s="33"/>
      <c r="V538" s="33"/>
      <c r="W538" s="33"/>
    </row>
    <row r="539" spans="17:23" x14ac:dyDescent="0.2">
      <c r="Q539" s="32"/>
      <c r="R539" s="32"/>
      <c r="S539" s="32"/>
      <c r="U539" s="33"/>
      <c r="V539" s="33"/>
      <c r="W539" s="33"/>
    </row>
    <row r="540" spans="17:23" x14ac:dyDescent="0.2">
      <c r="Q540" s="32"/>
      <c r="R540" s="32"/>
      <c r="S540" s="32"/>
      <c r="U540" s="33"/>
      <c r="V540" s="33"/>
      <c r="W540" s="33"/>
    </row>
    <row r="541" spans="17:23" x14ac:dyDescent="0.2">
      <c r="Q541" s="32"/>
      <c r="R541" s="32"/>
      <c r="S541" s="32"/>
      <c r="U541" s="33"/>
      <c r="V541" s="33"/>
      <c r="W541" s="33"/>
    </row>
    <row r="542" spans="17:23" x14ac:dyDescent="0.2">
      <c r="Q542" s="32"/>
      <c r="R542" s="32"/>
      <c r="S542" s="32"/>
      <c r="U542" s="33"/>
      <c r="V542" s="33"/>
      <c r="W542" s="33"/>
    </row>
    <row r="543" spans="17:23" x14ac:dyDescent="0.2">
      <c r="Q543" s="32"/>
      <c r="R543" s="32"/>
      <c r="S543" s="32"/>
      <c r="U543" s="33"/>
      <c r="V543" s="33"/>
      <c r="W543" s="33"/>
    </row>
    <row r="544" spans="17:23" x14ac:dyDescent="0.2">
      <c r="Q544" s="32"/>
      <c r="R544" s="32"/>
      <c r="S544" s="32"/>
      <c r="U544" s="33"/>
      <c r="V544" s="33"/>
      <c r="W544" s="33"/>
    </row>
    <row r="545" spans="17:23" x14ac:dyDescent="0.2">
      <c r="Q545" s="32"/>
      <c r="R545" s="32"/>
      <c r="S545" s="32"/>
      <c r="U545" s="33"/>
      <c r="V545" s="33"/>
      <c r="W545" s="33"/>
    </row>
    <row r="546" spans="17:23" x14ac:dyDescent="0.2">
      <c r="Q546" s="32"/>
      <c r="R546" s="32"/>
      <c r="S546" s="32"/>
      <c r="U546" s="33"/>
      <c r="V546" s="33"/>
      <c r="W546" s="33"/>
    </row>
    <row r="547" spans="17:23" x14ac:dyDescent="0.2">
      <c r="Q547" s="32"/>
      <c r="R547" s="32"/>
      <c r="S547" s="32"/>
      <c r="U547" s="33"/>
      <c r="V547" s="33"/>
      <c r="W547" s="33"/>
    </row>
    <row r="548" spans="17:23" x14ac:dyDescent="0.2">
      <c r="Q548" s="32"/>
      <c r="R548" s="32"/>
      <c r="S548" s="32"/>
      <c r="U548" s="33"/>
      <c r="V548" s="33"/>
      <c r="W548" s="33"/>
    </row>
    <row r="549" spans="17:23" x14ac:dyDescent="0.2">
      <c r="Q549" s="32"/>
      <c r="R549" s="32"/>
      <c r="S549" s="32"/>
      <c r="U549" s="33"/>
      <c r="V549" s="33"/>
      <c r="W549" s="33"/>
    </row>
    <row r="550" spans="17:23" x14ac:dyDescent="0.2">
      <c r="Q550" s="32"/>
      <c r="R550" s="32"/>
      <c r="S550" s="32"/>
      <c r="U550" s="33"/>
      <c r="V550" s="33"/>
      <c r="W550" s="33"/>
    </row>
    <row r="551" spans="17:23" x14ac:dyDescent="0.2">
      <c r="Q551" s="32"/>
      <c r="R551" s="32"/>
      <c r="S551" s="32"/>
      <c r="U551" s="33"/>
      <c r="V551" s="33"/>
      <c r="W551" s="33"/>
    </row>
    <row r="552" spans="17:23" x14ac:dyDescent="0.2">
      <c r="Q552" s="32"/>
      <c r="R552" s="32"/>
      <c r="S552" s="32"/>
      <c r="U552" s="33"/>
      <c r="V552" s="33"/>
      <c r="W552" s="33"/>
    </row>
    <row r="553" spans="17:23" x14ac:dyDescent="0.2">
      <c r="Q553" s="32"/>
      <c r="R553" s="32"/>
      <c r="S553" s="32"/>
      <c r="U553" s="33"/>
      <c r="V553" s="33"/>
      <c r="W553" s="33"/>
    </row>
    <row r="554" spans="17:23" x14ac:dyDescent="0.2">
      <c r="Q554" s="32"/>
      <c r="R554" s="32"/>
      <c r="S554" s="32"/>
      <c r="U554" s="33"/>
      <c r="V554" s="33"/>
      <c r="W554" s="33"/>
    </row>
    <row r="555" spans="17:23" x14ac:dyDescent="0.2">
      <c r="Q555" s="32"/>
      <c r="R555" s="32"/>
      <c r="S555" s="32"/>
      <c r="U555" s="33"/>
      <c r="V555" s="33"/>
      <c r="W555" s="33"/>
    </row>
    <row r="556" spans="17:23" x14ac:dyDescent="0.2">
      <c r="Q556" s="32"/>
      <c r="R556" s="32"/>
      <c r="S556" s="32"/>
      <c r="U556" s="33"/>
      <c r="V556" s="33"/>
      <c r="W556" s="33"/>
    </row>
    <row r="557" spans="17:23" x14ac:dyDescent="0.2">
      <c r="Q557" s="32"/>
      <c r="R557" s="32"/>
      <c r="S557" s="32"/>
      <c r="U557" s="33"/>
      <c r="V557" s="33"/>
      <c r="W557" s="33"/>
    </row>
    <row r="558" spans="17:23" x14ac:dyDescent="0.2">
      <c r="Q558" s="32"/>
      <c r="R558" s="32"/>
      <c r="S558" s="32"/>
      <c r="U558" s="33"/>
      <c r="V558" s="33"/>
      <c r="W558" s="33"/>
    </row>
    <row r="559" spans="17:23" x14ac:dyDescent="0.2">
      <c r="Q559" s="32"/>
      <c r="R559" s="32"/>
      <c r="S559" s="32"/>
      <c r="U559" s="33"/>
      <c r="V559" s="33"/>
      <c r="W559" s="33"/>
    </row>
    <row r="560" spans="17:23" x14ac:dyDescent="0.2">
      <c r="Q560" s="32"/>
      <c r="R560" s="32"/>
      <c r="S560" s="32"/>
      <c r="U560" s="33"/>
      <c r="V560" s="33"/>
      <c r="W560" s="33"/>
    </row>
    <row r="561" spans="17:23" x14ac:dyDescent="0.2">
      <c r="Q561" s="32"/>
      <c r="R561" s="32"/>
      <c r="S561" s="32"/>
      <c r="U561" s="33"/>
      <c r="V561" s="33"/>
      <c r="W561" s="33"/>
    </row>
    <row r="562" spans="17:23" x14ac:dyDescent="0.2">
      <c r="Q562" s="32"/>
      <c r="R562" s="32"/>
      <c r="S562" s="32"/>
      <c r="U562" s="33"/>
      <c r="V562" s="33"/>
      <c r="W562" s="33"/>
    </row>
    <row r="563" spans="17:23" x14ac:dyDescent="0.2">
      <c r="Q563" s="32"/>
      <c r="R563" s="32"/>
      <c r="S563" s="32"/>
      <c r="U563" s="33"/>
      <c r="V563" s="33"/>
      <c r="W563" s="33"/>
    </row>
    <row r="564" spans="17:23" x14ac:dyDescent="0.2">
      <c r="Q564" s="32"/>
      <c r="R564" s="32"/>
      <c r="S564" s="32"/>
      <c r="U564" s="33"/>
      <c r="V564" s="33"/>
      <c r="W564" s="33"/>
    </row>
    <row r="565" spans="17:23" x14ac:dyDescent="0.2">
      <c r="Q565" s="32"/>
      <c r="R565" s="32"/>
      <c r="S565" s="32"/>
      <c r="U565" s="33"/>
      <c r="V565" s="33"/>
      <c r="W565" s="33"/>
    </row>
    <row r="566" spans="17:23" x14ac:dyDescent="0.2">
      <c r="Q566" s="32"/>
      <c r="R566" s="32"/>
      <c r="S566" s="32"/>
      <c r="U566" s="33"/>
      <c r="V566" s="33"/>
      <c r="W566" s="33"/>
    </row>
    <row r="567" spans="17:23" x14ac:dyDescent="0.2">
      <c r="Q567" s="32"/>
      <c r="R567" s="32"/>
      <c r="S567" s="32"/>
      <c r="U567" s="33"/>
      <c r="V567" s="33"/>
      <c r="W567" s="33"/>
    </row>
    <row r="568" spans="17:23" x14ac:dyDescent="0.2">
      <c r="Q568" s="32"/>
      <c r="R568" s="32"/>
      <c r="S568" s="32"/>
      <c r="U568" s="33"/>
      <c r="V568" s="33"/>
      <c r="W568" s="33"/>
    </row>
    <row r="569" spans="17:23" x14ac:dyDescent="0.2">
      <c r="Q569" s="32"/>
      <c r="R569" s="32"/>
      <c r="S569" s="32"/>
      <c r="U569" s="33"/>
      <c r="V569" s="33"/>
      <c r="W569" s="33"/>
    </row>
    <row r="570" spans="17:23" x14ac:dyDescent="0.2">
      <c r="Q570" s="32"/>
      <c r="R570" s="32"/>
      <c r="S570" s="32"/>
      <c r="U570" s="33"/>
      <c r="V570" s="33"/>
      <c r="W570" s="33"/>
    </row>
    <row r="571" spans="17:23" x14ac:dyDescent="0.2">
      <c r="Q571" s="32"/>
      <c r="R571" s="32"/>
      <c r="S571" s="32"/>
      <c r="U571" s="33"/>
      <c r="V571" s="33"/>
      <c r="W571" s="33"/>
    </row>
    <row r="572" spans="17:23" x14ac:dyDescent="0.2">
      <c r="Q572" s="32"/>
      <c r="R572" s="32"/>
      <c r="S572" s="32"/>
      <c r="U572" s="33"/>
      <c r="V572" s="33"/>
      <c r="W572" s="33"/>
    </row>
    <row r="573" spans="17:23" x14ac:dyDescent="0.2">
      <c r="Q573" s="32"/>
      <c r="R573" s="32"/>
      <c r="S573" s="32"/>
      <c r="U573" s="33"/>
      <c r="V573" s="33"/>
      <c r="W573" s="33"/>
    </row>
    <row r="574" spans="17:23" x14ac:dyDescent="0.2">
      <c r="Q574" s="32"/>
      <c r="R574" s="32"/>
      <c r="S574" s="32"/>
      <c r="U574" s="33"/>
      <c r="V574" s="33"/>
      <c r="W574" s="33"/>
    </row>
    <row r="575" spans="17:23" x14ac:dyDescent="0.2">
      <c r="Q575" s="32"/>
      <c r="R575" s="32"/>
      <c r="S575" s="32"/>
      <c r="U575" s="33"/>
      <c r="V575" s="33"/>
      <c r="W575" s="33"/>
    </row>
    <row r="576" spans="17:23" x14ac:dyDescent="0.2">
      <c r="Q576" s="32"/>
      <c r="R576" s="32"/>
      <c r="S576" s="32"/>
      <c r="U576" s="33"/>
      <c r="V576" s="33"/>
      <c r="W576" s="33"/>
    </row>
    <row r="577" spans="17:23" x14ac:dyDescent="0.2">
      <c r="Q577" s="32"/>
      <c r="R577" s="32"/>
      <c r="S577" s="32"/>
      <c r="U577" s="33"/>
      <c r="V577" s="33"/>
      <c r="W577" s="33"/>
    </row>
    <row r="578" spans="17:23" x14ac:dyDescent="0.2">
      <c r="Q578" s="32"/>
      <c r="R578" s="32"/>
      <c r="S578" s="32"/>
      <c r="U578" s="33"/>
      <c r="V578" s="33"/>
      <c r="W578" s="33"/>
    </row>
    <row r="579" spans="17:23" x14ac:dyDescent="0.2">
      <c r="Q579" s="32"/>
      <c r="R579" s="32"/>
      <c r="S579" s="32"/>
      <c r="U579" s="33"/>
      <c r="V579" s="33"/>
      <c r="W579" s="33"/>
    </row>
  </sheetData>
  <dataValidations count="3">
    <dataValidation type="list" allowBlank="1" showInputMessage="1" showErrorMessage="1" sqref="U3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Q3">
      <formula1>"TARGET,UnitedKingdom::Exchange,UnitedKingdom::Metals,UnitedKingdom::Settlement,UnitedStates::GovernmentBond,UnitedStates::NERC,UnitedStates::NYSE,UnitedStates::Settlement,Switzerland,Japan,Italy::Exchange,NullCalendar,Australia,China,HongKong::HKEx,Sweden"</formula1>
    </dataValidation>
    <dataValidation type="list" allowBlank="1" showInputMessage="1" showErrorMessage="1" sqref="R3">
      <formula1>"Following,Modified Following,Preceding,Modified Preceding,Unadjusted,Half-Month Modified Following"</formula1>
    </dataValidation>
  </dataValidations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R1:X3536"/>
  <sheetViews>
    <sheetView showGridLines="0" workbookViewId="0"/>
  </sheetViews>
  <sheetFormatPr defaultRowHeight="11.25" x14ac:dyDescent="0.2"/>
  <cols>
    <col min="1" max="1" width="2.7109375" style="23" customWidth="1"/>
    <col min="2" max="16" width="9.140625" style="23"/>
    <col min="17" max="17" width="2.7109375" style="23" customWidth="1"/>
    <col min="18" max="18" width="17.28515625" style="23" bestFit="1" customWidth="1"/>
    <col min="19" max="19" width="21.42578125" style="23" bestFit="1" customWidth="1"/>
    <col min="20" max="20" width="20.28515625" style="23" bestFit="1" customWidth="1"/>
    <col min="21" max="21" width="9" style="23" bestFit="1" customWidth="1"/>
    <col min="22" max="22" width="21.42578125" style="23" bestFit="1" customWidth="1"/>
    <col min="23" max="23" width="20.28515625" style="23" bestFit="1" customWidth="1"/>
    <col min="24" max="24" width="9" style="23" bestFit="1" customWidth="1"/>
    <col min="25" max="26" width="17.28515625" style="23" bestFit="1" customWidth="1"/>
    <col min="27" max="27" width="5" style="23" bestFit="1" customWidth="1"/>
    <col min="28" max="28" width="20.28515625" style="23" bestFit="1" customWidth="1"/>
    <col min="29" max="29" width="19.28515625" style="23" bestFit="1" customWidth="1"/>
    <col min="30" max="50" width="5" style="23" bestFit="1" customWidth="1"/>
    <col min="51" max="16384" width="9.140625" style="23"/>
  </cols>
  <sheetData>
    <row r="1" spans="18:24" x14ac:dyDescent="0.2">
      <c r="U1" s="126">
        <f t="array" ref="U1">MAX(ABS(U4:U3510))</f>
        <v>5.8368508056414262E-5</v>
      </c>
      <c r="X1" s="126">
        <f t="array" ref="X1">MAX(ABS(X4:X3510))</f>
        <v>8.3989115646158907E-5</v>
      </c>
    </row>
    <row r="2" spans="18:24" x14ac:dyDescent="0.2">
      <c r="R2" s="129" t="s">
        <v>440</v>
      </c>
      <c r="S2" s="120" t="s">
        <v>461</v>
      </c>
      <c r="T2" s="121"/>
      <c r="U2" s="122"/>
      <c r="V2" s="121" t="s">
        <v>462</v>
      </c>
      <c r="W2" s="121"/>
      <c r="X2" s="122"/>
    </row>
    <row r="3" spans="18:24" s="124" customFormat="1" x14ac:dyDescent="0.2">
      <c r="R3" s="123"/>
      <c r="S3" s="123" t="s">
        <v>459</v>
      </c>
      <c r="T3" s="127" t="s">
        <v>460</v>
      </c>
      <c r="U3" s="128" t="s">
        <v>28</v>
      </c>
      <c r="V3" s="127" t="s">
        <v>459</v>
      </c>
      <c r="W3" s="127" t="s">
        <v>460</v>
      </c>
      <c r="X3" s="128" t="s">
        <v>28</v>
      </c>
    </row>
    <row r="4" spans="18:24" x14ac:dyDescent="0.2">
      <c r="R4" s="74">
        <v>42076</v>
      </c>
      <c r="S4" s="71">
        <v>2.8999999960400535E-4</v>
      </c>
      <c r="T4" s="71">
        <v>2.8999999960400535E-4</v>
      </c>
      <c r="U4" s="71">
        <f>S4-T4</f>
        <v>0</v>
      </c>
      <c r="V4" s="71">
        <v>9.9000000000011253E-4</v>
      </c>
      <c r="W4" s="71">
        <v>9.9000000000011253E-4</v>
      </c>
      <c r="X4" s="112">
        <f>V4-W4</f>
        <v>0</v>
      </c>
    </row>
    <row r="5" spans="18:24" x14ac:dyDescent="0.2">
      <c r="R5" s="75">
        <v>42079</v>
      </c>
      <c r="S5" s="72">
        <v>2.8539970612632672E-4</v>
      </c>
      <c r="T5" s="72">
        <v>2.8539970630705173E-4</v>
      </c>
      <c r="U5" s="72">
        <f t="shared" ref="U5:U68" si="0">S5-T5</f>
        <v>-1.8072500961030524E-13</v>
      </c>
      <c r="V5" s="72">
        <v>9.8703176949536649E-4</v>
      </c>
      <c r="W5" s="72">
        <v>9.8703173132416136E-4</v>
      </c>
      <c r="X5" s="113">
        <f t="shared" ref="X5:X68" si="1">V5-W5</f>
        <v>3.8171205129014507E-11</v>
      </c>
    </row>
    <row r="6" spans="18:24" x14ac:dyDescent="0.2">
      <c r="R6" s="75">
        <v>42080</v>
      </c>
      <c r="S6" s="72">
        <v>2.8228002690876215E-4</v>
      </c>
      <c r="T6" s="72">
        <v>2.8228002714422598E-4</v>
      </c>
      <c r="U6" s="72">
        <f t="shared" si="0"/>
        <v>-2.3546382942399302E-13</v>
      </c>
      <c r="V6" s="72">
        <v>9.8573845061511456E-4</v>
      </c>
      <c r="W6" s="72">
        <v>9.8573839581416823E-4</v>
      </c>
      <c r="X6" s="113">
        <f t="shared" si="1"/>
        <v>5.4800946332894673E-11</v>
      </c>
    </row>
    <row r="7" spans="18:24" x14ac:dyDescent="0.2">
      <c r="R7" s="75">
        <v>42081</v>
      </c>
      <c r="S7" s="72">
        <v>2.7912941720693683E-4</v>
      </c>
      <c r="T7" s="72">
        <v>2.7912941749540172E-4</v>
      </c>
      <c r="U7" s="72">
        <f t="shared" si="0"/>
        <v>-2.8846488999562103E-13</v>
      </c>
      <c r="V7" s="72">
        <v>9.8443210821824961E-4</v>
      </c>
      <c r="W7" s="72">
        <v>9.8443203662942794E-4</v>
      </c>
      <c r="X7" s="113">
        <f t="shared" si="1"/>
        <v>7.1588821676238368E-11</v>
      </c>
    </row>
    <row r="8" spans="18:24" x14ac:dyDescent="0.2">
      <c r="R8" s="75">
        <v>42082</v>
      </c>
      <c r="S8" s="72">
        <v>2.7594912690365663E-4</v>
      </c>
      <c r="T8" s="72">
        <v>2.7594912724251605E-4</v>
      </c>
      <c r="U8" s="72">
        <f t="shared" si="0"/>
        <v>-3.3885942012437664E-13</v>
      </c>
      <c r="V8" s="72">
        <v>9.8136957502489028E-4</v>
      </c>
      <c r="W8" s="72">
        <v>9.8136946415701637E-4</v>
      </c>
      <c r="X8" s="113">
        <f t="shared" si="1"/>
        <v>1.1086787390923725E-10</v>
      </c>
    </row>
    <row r="9" spans="18:24" x14ac:dyDescent="0.2">
      <c r="R9" s="75">
        <v>42083</v>
      </c>
      <c r="S9" s="72">
        <v>2.6840236816498639E-4</v>
      </c>
      <c r="T9" s="72">
        <v>2.6840236854255671E-4</v>
      </c>
      <c r="U9" s="72">
        <f t="shared" si="0"/>
        <v>-3.7757031659188534E-13</v>
      </c>
      <c r="V9" s="72">
        <v>9.8090538740973994E-4</v>
      </c>
      <c r="W9" s="72">
        <v>9.809052705881604E-4</v>
      </c>
      <c r="X9" s="113">
        <f t="shared" si="1"/>
        <v>1.1682157953669947E-10</v>
      </c>
    </row>
    <row r="10" spans="18:24" x14ac:dyDescent="0.2">
      <c r="R10" s="75">
        <v>42086</v>
      </c>
      <c r="S10" s="72">
        <v>2.6295615721654676E-4</v>
      </c>
      <c r="T10" s="72">
        <v>2.6295615773004903E-4</v>
      </c>
      <c r="U10" s="72">
        <f t="shared" si="0"/>
        <v>-5.135022723874727E-13</v>
      </c>
      <c r="V10" s="72">
        <v>9.7771115785591392E-4</v>
      </c>
      <c r="W10" s="72">
        <v>9.7771100017986765E-4</v>
      </c>
      <c r="X10" s="113">
        <f t="shared" si="1"/>
        <v>1.5767604626473752E-10</v>
      </c>
    </row>
    <row r="11" spans="18:24" x14ac:dyDescent="0.2">
      <c r="R11" s="75">
        <v>42087</v>
      </c>
      <c r="S11" s="72">
        <v>2.5964621202643974E-4</v>
      </c>
      <c r="T11" s="72">
        <v>2.5964621257904122E-4</v>
      </c>
      <c r="U11" s="72">
        <f t="shared" si="0"/>
        <v>-5.5260147586305708E-13</v>
      </c>
      <c r="V11" s="72">
        <v>9.7633034298173359E-4</v>
      </c>
      <c r="W11" s="72">
        <v>9.7633016769846739E-4</v>
      </c>
      <c r="X11" s="113">
        <f t="shared" si="1"/>
        <v>1.7528326620025458E-10</v>
      </c>
    </row>
    <row r="12" spans="18:24" x14ac:dyDescent="0.2">
      <c r="R12" s="75">
        <v>42088</v>
      </c>
      <c r="S12" s="72">
        <v>2.5631408545959741E-4</v>
      </c>
      <c r="T12" s="72">
        <v>2.5631408604695363E-4</v>
      </c>
      <c r="U12" s="72">
        <f t="shared" si="0"/>
        <v>-5.8735622702338341E-13</v>
      </c>
      <c r="V12" s="72">
        <v>9.7493772746361294E-4</v>
      </c>
      <c r="W12" s="72">
        <v>9.7493753445669813E-4</v>
      </c>
      <c r="X12" s="113">
        <f t="shared" si="1"/>
        <v>1.9300691481236726E-10</v>
      </c>
    </row>
    <row r="13" spans="18:24" x14ac:dyDescent="0.2">
      <c r="R13" s="75">
        <v>42089</v>
      </c>
      <c r="S13" s="72">
        <v>2.5296102737015286E-4</v>
      </c>
      <c r="T13" s="72">
        <v>2.5296102799139507E-4</v>
      </c>
      <c r="U13" s="72">
        <f t="shared" si="0"/>
        <v>-6.2124220698289712E-13</v>
      </c>
      <c r="V13" s="72">
        <v>9.717177416381711E-4</v>
      </c>
      <c r="W13" s="72">
        <v>9.717175079820659E-4</v>
      </c>
      <c r="X13" s="113">
        <f t="shared" si="1"/>
        <v>2.3365610520627994E-10</v>
      </c>
    </row>
    <row r="14" spans="18:24" x14ac:dyDescent="0.2">
      <c r="R14" s="75">
        <v>42090</v>
      </c>
      <c r="S14" s="72">
        <v>2.4551954305278138E-4</v>
      </c>
      <c r="T14" s="72">
        <v>2.4551954369056911E-4</v>
      </c>
      <c r="U14" s="72">
        <f t="shared" si="0"/>
        <v>-6.3778772844622078E-13</v>
      </c>
      <c r="V14" s="72">
        <v>9.7120653709961637E-4</v>
      </c>
      <c r="W14" s="72">
        <v>9.7120629689176276E-4</v>
      </c>
      <c r="X14" s="113">
        <f t="shared" si="1"/>
        <v>2.4020785360789887E-10</v>
      </c>
    </row>
    <row r="15" spans="18:24" x14ac:dyDescent="0.2">
      <c r="R15" s="75">
        <v>42093</v>
      </c>
      <c r="S15" s="72">
        <v>2.3936447680559056E-4</v>
      </c>
      <c r="T15" s="72">
        <v>2.3936447753978587E-4</v>
      </c>
      <c r="U15" s="72">
        <f t="shared" si="0"/>
        <v>-7.3419531088428358E-13</v>
      </c>
      <c r="V15" s="72">
        <v>9.6780375453035025E-4</v>
      </c>
      <c r="W15" s="72">
        <v>9.6780347136381662E-4</v>
      </c>
      <c r="X15" s="113">
        <f t="shared" si="1"/>
        <v>2.8316653362392419E-10</v>
      </c>
    </row>
    <row r="16" spans="18:24" x14ac:dyDescent="0.2">
      <c r="R16" s="75">
        <v>42094</v>
      </c>
      <c r="S16" s="72">
        <v>2.3791572902369737E-4</v>
      </c>
      <c r="T16" s="72">
        <v>2.3791572978879962E-4</v>
      </c>
      <c r="U16" s="72">
        <f t="shared" si="0"/>
        <v>-7.6510225563951317E-13</v>
      </c>
      <c r="V16" s="72">
        <v>9.6727020834930786E-4</v>
      </c>
      <c r="W16" s="72">
        <v>9.6726991834827924E-4</v>
      </c>
      <c r="X16" s="113">
        <f t="shared" si="1"/>
        <v>2.9000102861644061E-10</v>
      </c>
    </row>
    <row r="17" spans="18:24" x14ac:dyDescent="0.2">
      <c r="R17" s="75">
        <v>42095</v>
      </c>
      <c r="S17" s="72">
        <v>2.3444061038161766E-4</v>
      </c>
      <c r="T17" s="72">
        <v>2.3444061116868037E-4</v>
      </c>
      <c r="U17" s="72">
        <f t="shared" si="0"/>
        <v>-7.8706271643309844E-13</v>
      </c>
      <c r="V17" s="72">
        <v>9.6580381772682711E-4</v>
      </c>
      <c r="W17" s="72">
        <v>9.6580350934268922E-4</v>
      </c>
      <c r="X17" s="113">
        <f t="shared" si="1"/>
        <v>3.0838413788737695E-10</v>
      </c>
    </row>
    <row r="18" spans="18:24" x14ac:dyDescent="0.2">
      <c r="R18" s="75">
        <v>42096</v>
      </c>
      <c r="S18" s="72">
        <v>2.309529820135356E-4</v>
      </c>
      <c r="T18" s="72">
        <v>2.3095298281992352E-4</v>
      </c>
      <c r="U18" s="72">
        <f t="shared" si="0"/>
        <v>-8.0638791542624044E-13</v>
      </c>
      <c r="V18" s="72">
        <v>9.6432686558110576E-4</v>
      </c>
      <c r="W18" s="72">
        <v>9.6432653873916433E-4</v>
      </c>
      <c r="X18" s="113">
        <f t="shared" si="1"/>
        <v>3.2684194142384299E-10</v>
      </c>
    </row>
    <row r="19" spans="18:24" x14ac:dyDescent="0.2">
      <c r="R19" s="75">
        <v>42101</v>
      </c>
      <c r="S19" s="72">
        <v>2.1337141868920547E-4</v>
      </c>
      <c r="T19" s="72">
        <v>2.1337141956586685E-4</v>
      </c>
      <c r="U19" s="72">
        <f t="shared" si="0"/>
        <v>-8.7666137370268071E-13</v>
      </c>
      <c r="V19" s="72">
        <v>9.5678982962662769E-4</v>
      </c>
      <c r="W19" s="72">
        <v>9.5678940957006991E-4</v>
      </c>
      <c r="X19" s="113">
        <f t="shared" si="1"/>
        <v>4.2005655778807466E-10</v>
      </c>
    </row>
    <row r="20" spans="18:24" x14ac:dyDescent="0.2">
      <c r="R20" s="75">
        <v>42102</v>
      </c>
      <c r="S20" s="72">
        <v>2.0983526654711355E-4</v>
      </c>
      <c r="T20" s="72">
        <v>2.098352674325591E-4</v>
      </c>
      <c r="U20" s="72">
        <f t="shared" si="0"/>
        <v>-8.8544555259910396E-13</v>
      </c>
      <c r="V20" s="72">
        <v>9.5525319691047543E-4</v>
      </c>
      <c r="W20" s="72">
        <v>9.5525275806675994E-4</v>
      </c>
      <c r="X20" s="113">
        <f t="shared" si="1"/>
        <v>4.3884371549000878E-10</v>
      </c>
    </row>
    <row r="21" spans="18:24" x14ac:dyDescent="0.2">
      <c r="R21" s="75">
        <v>42103</v>
      </c>
      <c r="S21" s="72">
        <v>2.0629544949752327E-4</v>
      </c>
      <c r="T21" s="72">
        <v>2.0629545038999619E-4</v>
      </c>
      <c r="U21" s="72">
        <f t="shared" si="0"/>
        <v>-8.92472917400286E-13</v>
      </c>
      <c r="V21" s="72">
        <v>9.5370723219030109E-4</v>
      </c>
      <c r="W21" s="72">
        <v>9.5370677452448331E-4</v>
      </c>
      <c r="X21" s="113">
        <f t="shared" si="1"/>
        <v>4.5766581778690363E-10</v>
      </c>
    </row>
    <row r="22" spans="18:24" x14ac:dyDescent="0.2">
      <c r="R22" s="75">
        <v>42104</v>
      </c>
      <c r="S22" s="72">
        <v>2.0275323106949623E-4</v>
      </c>
      <c r="T22" s="72">
        <v>2.0275323196723965E-4</v>
      </c>
      <c r="U22" s="72">
        <f t="shared" si="0"/>
        <v>-8.9774341389611823E-13</v>
      </c>
      <c r="V22" s="72">
        <v>9.5023450955540871E-4</v>
      </c>
      <c r="W22" s="72">
        <v>9.5023401079027145E-4</v>
      </c>
      <c r="X22" s="113">
        <f t="shared" si="1"/>
        <v>4.9876513726412885E-10</v>
      </c>
    </row>
    <row r="23" spans="18:24" x14ac:dyDescent="0.2">
      <c r="R23" s="75">
        <v>42107</v>
      </c>
      <c r="S23" s="72">
        <v>1.9212480271493346E-4</v>
      </c>
      <c r="T23" s="72">
        <v>1.9212480362058266E-4</v>
      </c>
      <c r="U23" s="72">
        <f t="shared" si="0"/>
        <v>-9.0564919929744803E-13</v>
      </c>
      <c r="V23" s="72">
        <v>9.4743356614418375E-4</v>
      </c>
      <c r="W23" s="72">
        <v>9.474330329632527E-4</v>
      </c>
      <c r="X23" s="113">
        <f t="shared" si="1"/>
        <v>5.3318093104666453E-10</v>
      </c>
    </row>
    <row r="24" spans="18:24" x14ac:dyDescent="0.2">
      <c r="R24" s="75">
        <v>42108</v>
      </c>
      <c r="S24" s="72">
        <v>1.8858561395397309E-4</v>
      </c>
      <c r="T24" s="72">
        <v>1.8858561486050071E-4</v>
      </c>
      <c r="U24" s="72">
        <f t="shared" si="0"/>
        <v>-9.0652761989759578E-13</v>
      </c>
      <c r="V24" s="72">
        <v>9.4584357605617729E-4</v>
      </c>
      <c r="W24" s="72">
        <v>9.4584302396927646E-4</v>
      </c>
      <c r="X24" s="113">
        <f t="shared" si="1"/>
        <v>5.5208690082683004E-10</v>
      </c>
    </row>
    <row r="25" spans="18:24" x14ac:dyDescent="0.2">
      <c r="R25" s="75">
        <v>42109</v>
      </c>
      <c r="S25" s="72">
        <v>1.8505034138521843E-4</v>
      </c>
      <c r="T25" s="72">
        <v>1.8505034228911076E-4</v>
      </c>
      <c r="U25" s="72">
        <f t="shared" si="0"/>
        <v>-9.038923309920982E-13</v>
      </c>
      <c r="V25" s="72">
        <v>9.442453078219149E-4</v>
      </c>
      <c r="W25" s="72">
        <v>9.442447368290444E-4</v>
      </c>
      <c r="X25" s="113">
        <f t="shared" si="1"/>
        <v>5.7099287049857533E-10</v>
      </c>
    </row>
    <row r="26" spans="18:24" x14ac:dyDescent="0.2">
      <c r="R26" s="75">
        <v>42110</v>
      </c>
      <c r="S26" s="72">
        <v>1.8152024850786482E-4</v>
      </c>
      <c r="T26" s="72">
        <v>1.815202494082435E-4</v>
      </c>
      <c r="U26" s="72">
        <f t="shared" si="0"/>
        <v>-9.0037867569656149E-13</v>
      </c>
      <c r="V26" s="72">
        <v>9.4263893708319271E-4</v>
      </c>
      <c r="W26" s="72">
        <v>9.4263834719003105E-4</v>
      </c>
      <c r="X26" s="113">
        <f t="shared" si="1"/>
        <v>5.8989316166144223E-10</v>
      </c>
    </row>
    <row r="27" spans="18:24" x14ac:dyDescent="0.2">
      <c r="R27" s="75">
        <v>42111</v>
      </c>
      <c r="S27" s="72">
        <v>1.7799659881759399E-4</v>
      </c>
      <c r="T27" s="72">
        <v>1.7799659971445898E-4</v>
      </c>
      <c r="U27" s="72">
        <f t="shared" si="0"/>
        <v>-8.9686499329597047E-13</v>
      </c>
      <c r="V27" s="72">
        <v>9.3908052337662049E-4</v>
      </c>
      <c r="W27" s="72">
        <v>9.3907989339449998E-4</v>
      </c>
      <c r="X27" s="113">
        <f t="shared" si="1"/>
        <v>6.2998212050670299E-10</v>
      </c>
    </row>
    <row r="28" spans="18:24" x14ac:dyDescent="0.2">
      <c r="R28" s="75">
        <v>42114</v>
      </c>
      <c r="S28" s="72">
        <v>1.6747694376724115E-4</v>
      </c>
      <c r="T28" s="72">
        <v>1.6747694464390252E-4</v>
      </c>
      <c r="U28" s="72">
        <f t="shared" si="0"/>
        <v>-8.7666137370268071E-13</v>
      </c>
      <c r="V28" s="72">
        <v>9.3613594188949093E-4</v>
      </c>
      <c r="W28" s="72">
        <v>9.361352765764404E-4</v>
      </c>
      <c r="X28" s="113">
        <f t="shared" si="1"/>
        <v>6.6531305052859591E-10</v>
      </c>
    </row>
    <row r="29" spans="18:24" x14ac:dyDescent="0.2">
      <c r="R29" s="75">
        <v>42115</v>
      </c>
      <c r="S29" s="72">
        <v>1.6399170169866873E-4</v>
      </c>
      <c r="T29" s="72">
        <v>1.6399170256742435E-4</v>
      </c>
      <c r="U29" s="72">
        <f t="shared" si="0"/>
        <v>-8.6875561540640522E-13</v>
      </c>
      <c r="V29" s="72">
        <v>9.344916932296413E-4</v>
      </c>
      <c r="W29" s="72">
        <v>9.3449100913598523E-4</v>
      </c>
      <c r="X29" s="113">
        <f t="shared" si="1"/>
        <v>6.8409365607154105E-10</v>
      </c>
    </row>
    <row r="30" spans="18:24" x14ac:dyDescent="0.2">
      <c r="R30" s="75">
        <v>42116</v>
      </c>
      <c r="S30" s="72">
        <v>1.6051922023234153E-4</v>
      </c>
      <c r="T30" s="72">
        <v>1.6051922109055613E-4</v>
      </c>
      <c r="U30" s="72">
        <f t="shared" si="0"/>
        <v>-8.5821459530968647E-13</v>
      </c>
      <c r="V30" s="72">
        <v>9.3284039590300482E-4</v>
      </c>
      <c r="W30" s="72">
        <v>9.3283969307024006E-4</v>
      </c>
      <c r="X30" s="113">
        <f t="shared" si="1"/>
        <v>7.0283276475211626E-10</v>
      </c>
    </row>
    <row r="31" spans="18:24" x14ac:dyDescent="0.2">
      <c r="R31" s="75">
        <v>42117</v>
      </c>
      <c r="S31" s="72">
        <v>1.5706076283583182E-4</v>
      </c>
      <c r="T31" s="72">
        <v>1.5706076368350539E-4</v>
      </c>
      <c r="U31" s="72">
        <f t="shared" si="0"/>
        <v>-8.4767357521296771E-13</v>
      </c>
      <c r="V31" s="72">
        <v>9.3118222554788312E-4</v>
      </c>
      <c r="W31" s="72">
        <v>9.3118150402231163E-4</v>
      </c>
      <c r="X31" s="113">
        <f t="shared" si="1"/>
        <v>7.215255714947133E-10</v>
      </c>
    </row>
    <row r="32" spans="18:24" x14ac:dyDescent="0.2">
      <c r="R32" s="75">
        <v>42118</v>
      </c>
      <c r="S32" s="72">
        <v>1.5361759297671197E-4</v>
      </c>
      <c r="T32" s="72">
        <v>1.536175938129661E-4</v>
      </c>
      <c r="U32" s="72">
        <f t="shared" si="0"/>
        <v>-8.362541345161012E-13</v>
      </c>
      <c r="V32" s="72">
        <v>9.275606812926935E-4</v>
      </c>
      <c r="W32" s="72">
        <v>9.2755992143651552E-4</v>
      </c>
      <c r="X32" s="113">
        <f t="shared" si="1"/>
        <v>7.5985617797869054E-10</v>
      </c>
    </row>
    <row r="33" spans="18:24" x14ac:dyDescent="0.2">
      <c r="R33" s="75">
        <v>42121</v>
      </c>
      <c r="S33" s="72">
        <v>1.4339244320542397E-4</v>
      </c>
      <c r="T33" s="72">
        <v>1.4339244400127086E-4</v>
      </c>
      <c r="U33" s="72">
        <f t="shared" si="0"/>
        <v>-7.9584689532952169E-13</v>
      </c>
      <c r="V33" s="72">
        <v>9.2448432657712921E-4</v>
      </c>
      <c r="W33" s="72">
        <v>9.2448353086914891E-4</v>
      </c>
      <c r="X33" s="113">
        <f t="shared" si="1"/>
        <v>7.9570798029986872E-10</v>
      </c>
    </row>
    <row r="34" spans="18:24" x14ac:dyDescent="0.2">
      <c r="R34" s="75">
        <v>42122</v>
      </c>
      <c r="S34" s="72">
        <v>1.4002305806090602E-4</v>
      </c>
      <c r="T34" s="72">
        <v>1.4002305884094139E-4</v>
      </c>
      <c r="U34" s="72">
        <f t="shared" si="0"/>
        <v>-7.8003537873697071E-13</v>
      </c>
      <c r="V34" s="72">
        <v>9.2279442562746231E-4</v>
      </c>
      <c r="W34" s="72">
        <v>9.2279361154991378E-4</v>
      </c>
      <c r="X34" s="113">
        <f t="shared" si="1"/>
        <v>8.1407754853619202E-10</v>
      </c>
    </row>
    <row r="35" spans="18:24" x14ac:dyDescent="0.2">
      <c r="R35" s="75">
        <v>42123</v>
      </c>
      <c r="S35" s="72">
        <v>1.3667527771609556E-4</v>
      </c>
      <c r="T35" s="72">
        <v>1.3667527848031943E-4</v>
      </c>
      <c r="U35" s="72">
        <f t="shared" si="0"/>
        <v>-7.6422386214441973E-13</v>
      </c>
      <c r="V35" s="72">
        <v>9.2109870546514265E-4</v>
      </c>
      <c r="W35" s="72">
        <v>9.2109787310014606E-4</v>
      </c>
      <c r="X35" s="113">
        <f t="shared" si="1"/>
        <v>8.3236499658946583E-10</v>
      </c>
    </row>
    <row r="36" spans="18:24" x14ac:dyDescent="0.2">
      <c r="R36" s="75">
        <v>42124</v>
      </c>
      <c r="S36" s="72">
        <v>1.32128215258441E-4</v>
      </c>
      <c r="T36" s="72">
        <v>1.3212821599784954E-4</v>
      </c>
      <c r="U36" s="72">
        <f t="shared" si="0"/>
        <v>-7.3940853440035426E-13</v>
      </c>
      <c r="V36" s="72">
        <v>9.1939734172454067E-4</v>
      </c>
      <c r="W36" s="72">
        <v>9.1939649116033143E-4</v>
      </c>
      <c r="X36" s="113">
        <f t="shared" si="1"/>
        <v>8.5056420923417669E-10</v>
      </c>
    </row>
    <row r="37" spans="18:24" x14ac:dyDescent="0.2">
      <c r="R37" s="75">
        <v>42128</v>
      </c>
      <c r="S37" s="72">
        <v>1.1918817972665099E-4</v>
      </c>
      <c r="T37" s="72">
        <v>1.1918818039481216E-4</v>
      </c>
      <c r="U37" s="72">
        <f t="shared" si="0"/>
        <v>-6.6816117796995173E-13</v>
      </c>
      <c r="V37" s="72">
        <v>9.1156203809457685E-4</v>
      </c>
      <c r="W37" s="72">
        <v>9.1156110725873376E-4</v>
      </c>
      <c r="X37" s="113">
        <f t="shared" si="1"/>
        <v>9.3083584308366329E-10</v>
      </c>
    </row>
    <row r="38" spans="18:24" x14ac:dyDescent="0.2">
      <c r="R38" s="75">
        <v>42129</v>
      </c>
      <c r="S38" s="72">
        <v>1.1602269476467157E-4</v>
      </c>
      <c r="T38" s="72">
        <v>1.1602269541284873E-4</v>
      </c>
      <c r="U38" s="72">
        <f t="shared" si="0"/>
        <v>-6.4817716352669891E-13</v>
      </c>
      <c r="V38" s="72">
        <v>9.0983600430650656E-4</v>
      </c>
      <c r="W38" s="72">
        <v>9.0983505596597004E-4</v>
      </c>
      <c r="X38" s="113">
        <f t="shared" si="1"/>
        <v>9.4834053652494144E-10</v>
      </c>
    </row>
    <row r="39" spans="18:24" x14ac:dyDescent="0.2">
      <c r="R39" s="75">
        <v>42130</v>
      </c>
      <c r="S39" s="72">
        <v>1.1288751874587348E-4</v>
      </c>
      <c r="T39" s="72">
        <v>1.1288751937493551E-4</v>
      </c>
      <c r="U39" s="72">
        <f t="shared" si="0"/>
        <v>-6.2906202870447597E-13</v>
      </c>
      <c r="V39" s="72">
        <v>9.0810550671780268E-4</v>
      </c>
      <c r="W39" s="72">
        <v>9.0810454099942784E-4</v>
      </c>
      <c r="X39" s="113">
        <f t="shared" si="1"/>
        <v>9.6571837484259182E-10</v>
      </c>
    </row>
    <row r="40" spans="18:24" x14ac:dyDescent="0.2">
      <c r="R40" s="75">
        <v>42131</v>
      </c>
      <c r="S40" s="72">
        <v>1.0978390135409138E-4</v>
      </c>
      <c r="T40" s="72">
        <v>1.0978390196316938E-4</v>
      </c>
      <c r="U40" s="72">
        <f t="shared" si="0"/>
        <v>-6.09078000708696E-13</v>
      </c>
      <c r="V40" s="72">
        <v>9.0443040634188745E-4</v>
      </c>
      <c r="W40" s="72">
        <v>9.0442940799209746E-4</v>
      </c>
      <c r="X40" s="113">
        <f t="shared" si="1"/>
        <v>9.9834978999069346E-10</v>
      </c>
    </row>
    <row r="41" spans="18:24" x14ac:dyDescent="0.2">
      <c r="R41" s="75">
        <v>42132</v>
      </c>
      <c r="S41" s="72">
        <v>1.0472935900975062E-4</v>
      </c>
      <c r="T41" s="72">
        <v>1.0472935958546032E-4</v>
      </c>
      <c r="U41" s="72">
        <f t="shared" si="0"/>
        <v>-5.7570970018148981E-13</v>
      </c>
      <c r="V41" s="72">
        <v>9.0366179944405311E-4</v>
      </c>
      <c r="W41" s="72">
        <v>9.0366079177702223E-4</v>
      </c>
      <c r="X41" s="113">
        <f t="shared" si="1"/>
        <v>1.0076670308714272E-9</v>
      </c>
    </row>
    <row r="42" spans="18:24" x14ac:dyDescent="0.2">
      <c r="R42" s="75">
        <v>42135</v>
      </c>
      <c r="S42" s="72">
        <v>9.7710011580895312E-5</v>
      </c>
      <c r="T42" s="72">
        <v>9.7710012107430657E-5</v>
      </c>
      <c r="U42" s="72">
        <f t="shared" si="0"/>
        <v>-5.2653534473017655E-13</v>
      </c>
      <c r="V42" s="72">
        <v>8.9939217539612172E-4</v>
      </c>
      <c r="W42" s="72">
        <v>8.9939112489600005E-4</v>
      </c>
      <c r="X42" s="113">
        <f t="shared" si="1"/>
        <v>1.0505001216782814E-9</v>
      </c>
    </row>
    <row r="43" spans="18:24" x14ac:dyDescent="0.2">
      <c r="R43" s="75">
        <v>42136</v>
      </c>
      <c r="S43" s="72">
        <v>9.478293244356297E-5</v>
      </c>
      <c r="T43" s="72">
        <v>9.4782932948376554E-5</v>
      </c>
      <c r="U43" s="72">
        <f t="shared" si="0"/>
        <v>-5.0481358459739112E-13</v>
      </c>
      <c r="V43" s="72">
        <v>8.9763856317416689E-4</v>
      </c>
      <c r="W43" s="72">
        <v>8.9763749617941349E-4</v>
      </c>
      <c r="X43" s="113">
        <f t="shared" si="1"/>
        <v>1.066994753402134E-9</v>
      </c>
    </row>
    <row r="44" spans="18:24" x14ac:dyDescent="0.2">
      <c r="R44" s="75">
        <v>42137</v>
      </c>
      <c r="S44" s="72">
        <v>9.1894909959794091E-5</v>
      </c>
      <c r="T44" s="72">
        <v>9.1894910443754782E-5</v>
      </c>
      <c r="U44" s="72">
        <f t="shared" si="0"/>
        <v>-4.8396069053310842E-13</v>
      </c>
      <c r="V44" s="72">
        <v>8.9588170986915799E-4</v>
      </c>
      <c r="W44" s="72">
        <v>8.9588062654833366E-4</v>
      </c>
      <c r="X44" s="113">
        <f t="shared" si="1"/>
        <v>1.0833208243226505E-9</v>
      </c>
    </row>
    <row r="45" spans="18:24" x14ac:dyDescent="0.2">
      <c r="R45" s="75">
        <v>42138</v>
      </c>
      <c r="S45" s="72">
        <v>8.9047193793439347E-5</v>
      </c>
      <c r="T45" s="72">
        <v>8.9047194255678291E-5</v>
      </c>
      <c r="U45" s="72">
        <f t="shared" si="0"/>
        <v>-4.6223894395285015E-13</v>
      </c>
      <c r="V45" s="72">
        <v>8.9220634411148224E-4</v>
      </c>
      <c r="W45" s="72">
        <v>8.9220523200322737E-4</v>
      </c>
      <c r="X45" s="113">
        <f t="shared" si="1"/>
        <v>1.1121082548783134E-9</v>
      </c>
    </row>
    <row r="46" spans="18:24" x14ac:dyDescent="0.2">
      <c r="R46" s="75">
        <v>42139</v>
      </c>
      <c r="S46" s="72">
        <v>8.4597882944010538E-5</v>
      </c>
      <c r="T46" s="72">
        <v>8.4597883375155025E-5</v>
      </c>
      <c r="U46" s="72">
        <f t="shared" si="0"/>
        <v>-4.3114448643188918E-13</v>
      </c>
      <c r="V46" s="72">
        <v>8.9140194140588163E-4</v>
      </c>
      <c r="W46" s="72">
        <v>8.9140081975521736E-4</v>
      </c>
      <c r="X46" s="113">
        <f t="shared" si="1"/>
        <v>1.1216506642756918E-9</v>
      </c>
    </row>
    <row r="47" spans="18:24" x14ac:dyDescent="0.2">
      <c r="R47" s="75">
        <v>42142</v>
      </c>
      <c r="S47" s="72">
        <v>7.8084385451450956E-5</v>
      </c>
      <c r="T47" s="72">
        <v>7.8084385828540618E-5</v>
      </c>
      <c r="U47" s="72">
        <f t="shared" si="0"/>
        <v>-3.770896626637682E-13</v>
      </c>
      <c r="V47" s="72">
        <v>8.8705494059062304E-4</v>
      </c>
      <c r="W47" s="72">
        <v>8.8705377835292558E-4</v>
      </c>
      <c r="X47" s="113">
        <f t="shared" si="1"/>
        <v>1.1622376974674761E-9</v>
      </c>
    </row>
    <row r="48" spans="18:24" x14ac:dyDescent="0.2">
      <c r="R48" s="75">
        <v>42143</v>
      </c>
      <c r="S48" s="72">
        <v>7.5456945716973649E-5</v>
      </c>
      <c r="T48" s="72">
        <v>7.5456946072341565E-5</v>
      </c>
      <c r="U48" s="72">
        <f t="shared" si="0"/>
        <v>-3.5536791608350993E-13</v>
      </c>
      <c r="V48" s="72">
        <v>8.8528230887138684E-4</v>
      </c>
      <c r="W48" s="72">
        <v>8.8528113143454307E-4</v>
      </c>
      <c r="X48" s="113">
        <f t="shared" si="1"/>
        <v>1.1774368437710014E-9</v>
      </c>
    </row>
    <row r="49" spans="18:24" x14ac:dyDescent="0.2">
      <c r="R49" s="75">
        <v>42144</v>
      </c>
      <c r="S49" s="72">
        <v>7.2877310223931274E-5</v>
      </c>
      <c r="T49" s="72">
        <v>7.2877310558446296E-5</v>
      </c>
      <c r="U49" s="72">
        <f t="shared" si="0"/>
        <v>-3.3451502201922723E-13</v>
      </c>
      <c r="V49" s="72">
        <v>8.8350765875800307E-4</v>
      </c>
      <c r="W49" s="72">
        <v>8.8350646632967306E-4</v>
      </c>
      <c r="X49" s="113">
        <f t="shared" si="1"/>
        <v>1.192428330013505E-9</v>
      </c>
    </row>
    <row r="50" spans="18:24" x14ac:dyDescent="0.2">
      <c r="R50" s="75">
        <v>42145</v>
      </c>
      <c r="S50" s="72">
        <v>7.0346728620534804E-5</v>
      </c>
      <c r="T50" s="72">
        <v>7.0346728934196946E-5</v>
      </c>
      <c r="U50" s="72">
        <f t="shared" si="0"/>
        <v>-3.1366214150747168E-13</v>
      </c>
      <c r="V50" s="72">
        <v>8.7985190571100214E-4</v>
      </c>
      <c r="W50" s="72">
        <v>8.7985068899910956E-4</v>
      </c>
      <c r="X50" s="113">
        <f t="shared" si="1"/>
        <v>1.2167118925874784E-9</v>
      </c>
    </row>
    <row r="51" spans="18:24" x14ac:dyDescent="0.2">
      <c r="R51" s="75">
        <v>42146</v>
      </c>
      <c r="S51" s="72">
        <v>6.6537584232149736E-5</v>
      </c>
      <c r="T51" s="72">
        <v>6.6537584519579389E-5</v>
      </c>
      <c r="U51" s="72">
        <f t="shared" si="0"/>
        <v>-2.874296531037504E-13</v>
      </c>
      <c r="V51" s="72">
        <v>8.7901459076356059E-4</v>
      </c>
      <c r="W51" s="72">
        <v>8.7901336437937714E-4</v>
      </c>
      <c r="X51" s="113">
        <f t="shared" si="1"/>
        <v>1.2263841834420086E-9</v>
      </c>
    </row>
    <row r="52" spans="18:24" x14ac:dyDescent="0.2">
      <c r="R52" s="75">
        <v>42149</v>
      </c>
      <c r="S52" s="72">
        <v>6.0739934012020377E-5</v>
      </c>
      <c r="T52" s="72">
        <v>6.0739934246615334E-5</v>
      </c>
      <c r="U52" s="72">
        <f t="shared" si="0"/>
        <v>-2.3459495657922672E-13</v>
      </c>
      <c r="V52" s="72">
        <v>8.7461024560567388E-4</v>
      </c>
      <c r="W52" s="72">
        <v>8.7460898154551297E-4</v>
      </c>
      <c r="X52" s="113">
        <f t="shared" si="1"/>
        <v>1.2640601609057237E-9</v>
      </c>
    </row>
    <row r="53" spans="18:24" x14ac:dyDescent="0.2">
      <c r="R53" s="75">
        <v>42150</v>
      </c>
      <c r="S53" s="72">
        <v>5.8473366529623995E-5</v>
      </c>
      <c r="T53" s="72">
        <v>5.8473366745103803E-5</v>
      </c>
      <c r="U53" s="72">
        <f t="shared" si="0"/>
        <v>-2.1547980820447662E-13</v>
      </c>
      <c r="V53" s="72">
        <v>8.7282715311549246E-4</v>
      </c>
      <c r="W53" s="72">
        <v>8.7282587543448806E-4</v>
      </c>
      <c r="X53" s="113">
        <f t="shared" si="1"/>
        <v>1.2776810043996223E-9</v>
      </c>
    </row>
    <row r="54" spans="18:24" x14ac:dyDescent="0.2">
      <c r="R54" s="75">
        <v>42151</v>
      </c>
      <c r="S54" s="72">
        <v>5.6263350799204538E-5</v>
      </c>
      <c r="T54" s="72">
        <v>5.6263350996438071E-5</v>
      </c>
      <c r="U54" s="72">
        <f t="shared" si="0"/>
        <v>-1.9723353267449284E-13</v>
      </c>
      <c r="V54" s="72">
        <v>8.7104326488792209E-4</v>
      </c>
      <c r="W54" s="72">
        <v>8.7104197383500539E-4</v>
      </c>
      <c r="X54" s="113">
        <f t="shared" si="1"/>
        <v>1.2910529167010215E-9</v>
      </c>
    </row>
    <row r="55" spans="18:24" x14ac:dyDescent="0.2">
      <c r="R55" s="75">
        <v>42152</v>
      </c>
      <c r="S55" s="72">
        <v>5.4111136462890918E-5</v>
      </c>
      <c r="T55" s="72">
        <v>5.4111136641878175E-5</v>
      </c>
      <c r="U55" s="72">
        <f t="shared" si="0"/>
        <v>-1.7898725714450905E-13</v>
      </c>
      <c r="V55" s="72">
        <v>8.674263582877658E-4</v>
      </c>
      <c r="W55" s="72">
        <v>8.6742504809194309E-4</v>
      </c>
      <c r="X55" s="113">
        <f t="shared" si="1"/>
        <v>1.3101958227113714E-9</v>
      </c>
    </row>
    <row r="56" spans="18:24" x14ac:dyDescent="0.2">
      <c r="R56" s="75">
        <v>42153</v>
      </c>
      <c r="S56" s="72">
        <v>5.0967972753768657E-5</v>
      </c>
      <c r="T56" s="72">
        <v>5.0967972912790386E-5</v>
      </c>
      <c r="U56" s="72">
        <f t="shared" si="0"/>
        <v>-1.5902172834829711E-13</v>
      </c>
      <c r="V56" s="72">
        <v>8.66559334781942E-4</v>
      </c>
      <c r="W56" s="72">
        <v>8.6655801489028651E-4</v>
      </c>
      <c r="X56" s="113">
        <f t="shared" si="1"/>
        <v>1.319891655498194E-9</v>
      </c>
    </row>
    <row r="57" spans="18:24" x14ac:dyDescent="0.2">
      <c r="R57" s="75">
        <v>42156</v>
      </c>
      <c r="S57" s="72">
        <v>4.6105285875206753E-5</v>
      </c>
      <c r="T57" s="72">
        <v>4.610528598902875E-5</v>
      </c>
      <c r="U57" s="72">
        <f t="shared" si="0"/>
        <v>-1.138219970749435E-13</v>
      </c>
      <c r="V57" s="72">
        <v>8.6302485692458782E-4</v>
      </c>
      <c r="W57" s="72">
        <v>8.6302350523249623E-4</v>
      </c>
      <c r="X57" s="113">
        <f t="shared" si="1"/>
        <v>1.3516920915890296E-9</v>
      </c>
    </row>
    <row r="58" spans="18:24" x14ac:dyDescent="0.2">
      <c r="R58" s="75">
        <v>42157</v>
      </c>
      <c r="S58" s="72">
        <v>4.4260823124847342E-5</v>
      </c>
      <c r="T58" s="72">
        <v>4.4260823224767414E-5</v>
      </c>
      <c r="U58" s="72">
        <f t="shared" si="0"/>
        <v>-9.9920072216264089E-14</v>
      </c>
      <c r="V58" s="72">
        <v>8.6123578200446424E-4</v>
      </c>
      <c r="W58" s="72">
        <v>8.6123441828090395E-4</v>
      </c>
      <c r="X58" s="113">
        <f t="shared" si="1"/>
        <v>1.3637235602922959E-9</v>
      </c>
    </row>
    <row r="59" spans="18:24" x14ac:dyDescent="0.2">
      <c r="R59" s="75">
        <v>42158</v>
      </c>
      <c r="S59" s="72">
        <v>4.2481659618760595E-5</v>
      </c>
      <c r="T59" s="72">
        <v>4.2481659704778742E-5</v>
      </c>
      <c r="U59" s="72">
        <f t="shared" si="0"/>
        <v>-8.6018147357584673E-14</v>
      </c>
      <c r="V59" s="72">
        <v>8.594470347116648E-4</v>
      </c>
      <c r="W59" s="72">
        <v>8.5944565924230888E-4</v>
      </c>
      <c r="X59" s="113">
        <f t="shared" si="1"/>
        <v>1.3754693559261608E-9</v>
      </c>
    </row>
    <row r="60" spans="18:24" x14ac:dyDescent="0.2">
      <c r="R60" s="75">
        <v>42159</v>
      </c>
      <c r="S60" s="72">
        <v>4.0769045000813143E-5</v>
      </c>
      <c r="T60" s="72">
        <v>4.0769045073798239E-5</v>
      </c>
      <c r="U60" s="72">
        <f t="shared" si="0"/>
        <v>-7.2985095343671563E-14</v>
      </c>
      <c r="V60" s="72">
        <v>8.5765879065828274E-4</v>
      </c>
      <c r="W60" s="72">
        <v>8.5765740373535651E-4</v>
      </c>
      <c r="X60" s="113">
        <f t="shared" si="1"/>
        <v>1.3869229262232149E-9</v>
      </c>
    </row>
    <row r="61" spans="18:24" x14ac:dyDescent="0.2">
      <c r="R61" s="75">
        <v>42160</v>
      </c>
      <c r="S61" s="72">
        <v>3.83085559291584E-5</v>
      </c>
      <c r="T61" s="72">
        <v>3.8308555988685247E-5</v>
      </c>
      <c r="U61" s="72">
        <f t="shared" si="0"/>
        <v>-5.952684634276395E-14</v>
      </c>
      <c r="V61" s="72">
        <v>8.5409575921270998E-4</v>
      </c>
      <c r="W61" s="72">
        <v>8.5409435901642673E-4</v>
      </c>
      <c r="X61" s="113">
        <f t="shared" si="1"/>
        <v>1.4001962832460926E-9</v>
      </c>
    </row>
    <row r="62" spans="18:24" x14ac:dyDescent="0.2">
      <c r="R62" s="75">
        <v>42163</v>
      </c>
      <c r="S62" s="72">
        <v>3.4609068321635249E-5</v>
      </c>
      <c r="T62" s="72">
        <v>3.4609068352914576E-5</v>
      </c>
      <c r="U62" s="72">
        <f t="shared" si="0"/>
        <v>-3.1279327543896895E-14</v>
      </c>
      <c r="V62" s="72">
        <v>8.5051435907642335E-4</v>
      </c>
      <c r="W62" s="72">
        <v>8.5051292937285471E-4</v>
      </c>
      <c r="X62" s="113">
        <f t="shared" si="1"/>
        <v>1.4297035686415549E-9</v>
      </c>
    </row>
    <row r="63" spans="18:24" x14ac:dyDescent="0.2">
      <c r="R63" s="75">
        <v>42164</v>
      </c>
      <c r="S63" s="72">
        <v>3.3247942845827517E-5</v>
      </c>
      <c r="T63" s="72">
        <v>3.3247942869287016E-5</v>
      </c>
      <c r="U63" s="72">
        <f t="shared" si="0"/>
        <v>-2.3459499046054461E-14</v>
      </c>
      <c r="V63" s="72">
        <v>8.4873126539104218E-4</v>
      </c>
      <c r="W63" s="72">
        <v>8.4872982577977041E-4</v>
      </c>
      <c r="X63" s="113">
        <f t="shared" si="1"/>
        <v>1.4396112717716958E-9</v>
      </c>
    </row>
    <row r="64" spans="18:24" x14ac:dyDescent="0.2">
      <c r="R64" s="75">
        <v>42165</v>
      </c>
      <c r="S64" s="72">
        <v>3.1960864152638301E-5</v>
      </c>
      <c r="T64" s="72">
        <v>3.1960864169146831E-5</v>
      </c>
      <c r="U64" s="72">
        <f t="shared" si="0"/>
        <v>-1.6508529840451175E-14</v>
      </c>
      <c r="V64" s="72">
        <v>8.4694972860846441E-4</v>
      </c>
      <c r="W64" s="72">
        <v>8.4694827941622283E-4</v>
      </c>
      <c r="X64" s="113">
        <f t="shared" si="1"/>
        <v>1.4491922415782801E-9</v>
      </c>
    </row>
    <row r="65" spans="18:24" x14ac:dyDescent="0.2">
      <c r="R65" s="75">
        <v>42166</v>
      </c>
      <c r="S65" s="72">
        <v>3.0749081898098417E-5</v>
      </c>
      <c r="T65" s="72">
        <v>3.0749081908524857E-5</v>
      </c>
      <c r="U65" s="72">
        <f t="shared" si="0"/>
        <v>-1.0426440255877772E-14</v>
      </c>
      <c r="V65" s="72">
        <v>8.4516992433641513E-4</v>
      </c>
      <c r="W65" s="72">
        <v>8.4516846589605219E-4</v>
      </c>
      <c r="X65" s="113">
        <f t="shared" si="1"/>
        <v>1.4584403629442147E-9</v>
      </c>
    </row>
    <row r="66" spans="18:24" x14ac:dyDescent="0.2">
      <c r="R66" s="75">
        <v>42167</v>
      </c>
      <c r="S66" s="72">
        <v>2.897884167013177E-5</v>
      </c>
      <c r="T66" s="72">
        <v>2.8978841676084453E-5</v>
      </c>
      <c r="U66" s="72">
        <f t="shared" si="0"/>
        <v>-5.9526832790236794E-15</v>
      </c>
      <c r="V66" s="72">
        <v>8.4168344828444263E-4</v>
      </c>
      <c r="W66" s="72">
        <v>8.4168198296317293E-4</v>
      </c>
      <c r="X66" s="113">
        <f t="shared" si="1"/>
        <v>1.4653212697043894E-9</v>
      </c>
    </row>
    <row r="67" spans="18:24" x14ac:dyDescent="0.2">
      <c r="R67" s="75">
        <v>42170</v>
      </c>
      <c r="S67" s="72">
        <v>2.6679910506952911E-5</v>
      </c>
      <c r="T67" s="72">
        <v>2.6679910506952911E-5</v>
      </c>
      <c r="U67" s="72">
        <f t="shared" si="0"/>
        <v>0</v>
      </c>
      <c r="V67" s="72">
        <v>8.3807154450363654E-4</v>
      </c>
      <c r="W67" s="72">
        <v>8.3807005251196971E-4</v>
      </c>
      <c r="X67" s="113">
        <f t="shared" si="1"/>
        <v>1.4919916668234764E-9</v>
      </c>
    </row>
    <row r="68" spans="18:24" x14ac:dyDescent="0.2">
      <c r="R68" s="75">
        <v>42171</v>
      </c>
      <c r="S68" s="72">
        <v>2.5831164617730391E-5</v>
      </c>
      <c r="T68" s="72">
        <v>2.5831164617730391E-5</v>
      </c>
      <c r="U68" s="72">
        <f t="shared" si="0"/>
        <v>0</v>
      </c>
      <c r="V68" s="72">
        <v>8.3630303688918576E-4</v>
      </c>
      <c r="W68" s="72">
        <v>8.3630153739925456E-4</v>
      </c>
      <c r="X68" s="113">
        <f t="shared" si="1"/>
        <v>1.4994899312026702E-9</v>
      </c>
    </row>
    <row r="69" spans="18:24" x14ac:dyDescent="0.2">
      <c r="R69" s="75">
        <v>42172</v>
      </c>
      <c r="S69" s="72">
        <v>2.4999998477468768E-5</v>
      </c>
      <c r="T69" s="72">
        <v>2.4999998477468768E-5</v>
      </c>
      <c r="U69" s="72">
        <f t="shared" ref="U69:U132" si="2">S69-T69</f>
        <v>0</v>
      </c>
      <c r="V69" s="72">
        <v>8.3453731542244087E-4</v>
      </c>
      <c r="W69" s="72">
        <v>8.3453580880160183E-4</v>
      </c>
      <c r="X69" s="113">
        <f t="shared" ref="X69:X132" si="3">V69-W69</f>
        <v>1.5066208390460481E-9</v>
      </c>
    </row>
    <row r="70" spans="18:24" x14ac:dyDescent="0.2">
      <c r="R70" s="75">
        <v>42173</v>
      </c>
      <c r="S70" s="72">
        <v>2.4183278489307788E-5</v>
      </c>
      <c r="T70" s="72">
        <v>2.4183278471061513E-5</v>
      </c>
      <c r="U70" s="72">
        <f t="shared" si="2"/>
        <v>1.8246275529983785E-14</v>
      </c>
      <c r="V70" s="72">
        <v>8.3277455570675903E-4</v>
      </c>
      <c r="W70" s="72">
        <v>8.327730423284839E-4</v>
      </c>
      <c r="X70" s="113">
        <f t="shared" si="3"/>
        <v>1.5133782751280966E-9</v>
      </c>
    </row>
    <row r="71" spans="18:24" x14ac:dyDescent="0.2">
      <c r="R71" s="75">
        <v>42174</v>
      </c>
      <c r="S71" s="72">
        <v>2.2833989074863261E-5</v>
      </c>
      <c r="T71" s="72">
        <v>2.2833988802740513E-5</v>
      </c>
      <c r="U71" s="72">
        <f t="shared" si="2"/>
        <v>2.721227479191967E-13</v>
      </c>
      <c r="V71" s="72">
        <v>8.2938198470952564E-4</v>
      </c>
      <c r="W71" s="72">
        <v>8.2938047141841158E-4</v>
      </c>
      <c r="X71" s="113">
        <f t="shared" si="3"/>
        <v>1.5132911140554664E-9</v>
      </c>
    </row>
    <row r="72" spans="18:24" x14ac:dyDescent="0.2">
      <c r="R72" s="75">
        <v>42177</v>
      </c>
      <c r="S72" s="72">
        <v>2.1026536931589845E-5</v>
      </c>
      <c r="T72" s="72">
        <v>2.1026536501499102E-5</v>
      </c>
      <c r="U72" s="72">
        <f t="shared" si="2"/>
        <v>4.3009074356418694E-13</v>
      </c>
      <c r="V72" s="72">
        <v>8.2575664641481238E-4</v>
      </c>
      <c r="W72" s="72">
        <v>8.2575510985639087E-4</v>
      </c>
      <c r="X72" s="113">
        <f t="shared" si="3"/>
        <v>1.5365584215155242E-9</v>
      </c>
    </row>
    <row r="73" spans="18:24" x14ac:dyDescent="0.2">
      <c r="R73" s="75">
        <v>42178</v>
      </c>
      <c r="S73" s="72">
        <v>2.0263989973838246E-5</v>
      </c>
      <c r="T73" s="72">
        <v>2.0263989361284761E-5</v>
      </c>
      <c r="U73" s="72">
        <f t="shared" si="2"/>
        <v>6.1255348531149764E-13</v>
      </c>
      <c r="V73" s="72">
        <v>8.2401132949256966E-4</v>
      </c>
      <c r="W73" s="72">
        <v>8.2400978813143252E-4</v>
      </c>
      <c r="X73" s="113">
        <f t="shared" si="3"/>
        <v>1.5413611371408939E-9</v>
      </c>
    </row>
    <row r="74" spans="18:24" x14ac:dyDescent="0.2">
      <c r="R74" s="75">
        <v>42179</v>
      </c>
      <c r="S74" s="72">
        <v>1.9511739923760985E-5</v>
      </c>
      <c r="T74" s="72">
        <v>1.9511739100072042E-5</v>
      </c>
      <c r="U74" s="72">
        <f t="shared" si="2"/>
        <v>8.236889428446699E-13</v>
      </c>
      <c r="V74" s="72">
        <v>8.2227002793279567E-4</v>
      </c>
      <c r="W74" s="72">
        <v>8.2226848217648583E-4</v>
      </c>
      <c r="X74" s="113">
        <f t="shared" si="3"/>
        <v>1.5457563098432436E-9</v>
      </c>
    </row>
    <row r="75" spans="18:24" x14ac:dyDescent="0.2">
      <c r="R75" s="75">
        <v>42180</v>
      </c>
      <c r="S75" s="72">
        <v>1.8769607546470262E-5</v>
      </c>
      <c r="T75" s="72">
        <v>1.8769606483842015E-5</v>
      </c>
      <c r="U75" s="72">
        <f t="shared" si="2"/>
        <v>1.0626282467070692E-12</v>
      </c>
      <c r="V75" s="72">
        <v>8.1819836839768618E-4</v>
      </c>
      <c r="W75" s="72">
        <v>8.1819683478402E-4</v>
      </c>
      <c r="X75" s="113">
        <f t="shared" si="3"/>
        <v>1.5336136661818489E-9</v>
      </c>
    </row>
    <row r="76" spans="18:24" x14ac:dyDescent="0.2">
      <c r="R76" s="75">
        <v>42181</v>
      </c>
      <c r="S76" s="72">
        <v>1.7521233559344689E-5</v>
      </c>
      <c r="T76" s="72">
        <v>1.7521231665540427E-5</v>
      </c>
      <c r="U76" s="72">
        <f t="shared" si="2"/>
        <v>1.8938042628503186E-12</v>
      </c>
      <c r="V76" s="72">
        <v>8.1725094970748447E-4</v>
      </c>
      <c r="W76" s="72">
        <v>8.1724940757846537E-4</v>
      </c>
      <c r="X76" s="113">
        <f t="shared" si="3"/>
        <v>1.5421290191011683E-9</v>
      </c>
    </row>
    <row r="77" spans="18:24" x14ac:dyDescent="0.2">
      <c r="R77" s="75">
        <v>42184</v>
      </c>
      <c r="S77" s="72">
        <v>1.5898670132581973E-5</v>
      </c>
      <c r="T77" s="72">
        <v>1.5898667857879808E-5</v>
      </c>
      <c r="U77" s="72">
        <f t="shared" si="2"/>
        <v>2.2747021653161514E-12</v>
      </c>
      <c r="V77" s="72">
        <v>8.1362989652857974E-4</v>
      </c>
      <c r="W77" s="72">
        <v>8.1362833512402212E-4</v>
      </c>
      <c r="X77" s="113">
        <f t="shared" si="3"/>
        <v>1.5614045576232624E-9</v>
      </c>
    </row>
    <row r="78" spans="18:24" x14ac:dyDescent="0.2">
      <c r="R78" s="75">
        <v>42185</v>
      </c>
      <c r="S78" s="72">
        <v>1.5204437642825908E-5</v>
      </c>
      <c r="T78" s="72">
        <v>1.5204435008411481E-5</v>
      </c>
      <c r="U78" s="72">
        <f t="shared" si="2"/>
        <v>2.634414426988768E-12</v>
      </c>
      <c r="V78" s="72">
        <v>8.1116465679257883E-4</v>
      </c>
      <c r="W78" s="72">
        <v>8.1116310041364002E-4</v>
      </c>
      <c r="X78" s="113">
        <f t="shared" si="3"/>
        <v>1.5563789388132673E-9</v>
      </c>
    </row>
    <row r="79" spans="18:24" x14ac:dyDescent="0.2">
      <c r="R79" s="75">
        <v>42186</v>
      </c>
      <c r="S79" s="72">
        <v>1.4519247435644715E-5</v>
      </c>
      <c r="T79" s="72">
        <v>1.4519244419796275E-5</v>
      </c>
      <c r="U79" s="72">
        <f t="shared" si="2"/>
        <v>3.0158484403238405E-12</v>
      </c>
      <c r="V79" s="72">
        <v>8.0726036531184855E-4</v>
      </c>
      <c r="W79" s="72">
        <v>8.0725883116919601E-4</v>
      </c>
      <c r="X79" s="113">
        <f t="shared" si="3"/>
        <v>1.5341426525417728E-9</v>
      </c>
    </row>
    <row r="80" spans="18:24" x14ac:dyDescent="0.2">
      <c r="R80" s="75">
        <v>42187</v>
      </c>
      <c r="S80" s="72">
        <v>1.3842920280494948E-5</v>
      </c>
      <c r="T80" s="72">
        <v>1.3842916863228478E-5</v>
      </c>
      <c r="U80" s="72">
        <f t="shared" si="2"/>
        <v>3.4172664697962318E-12</v>
      </c>
      <c r="V80" s="72">
        <v>8.0630623023830543E-4</v>
      </c>
      <c r="W80" s="72">
        <v>8.0630468822791507E-4</v>
      </c>
      <c r="X80" s="113">
        <f t="shared" si="3"/>
        <v>1.5420103903615243E-9</v>
      </c>
    </row>
    <row r="81" spans="18:24" x14ac:dyDescent="0.2">
      <c r="R81" s="75">
        <v>42188</v>
      </c>
      <c r="S81" s="72">
        <v>1.2677642144586857E-5</v>
      </c>
      <c r="T81" s="72">
        <v>1.2677637521901644E-5</v>
      </c>
      <c r="U81" s="72">
        <f t="shared" si="2"/>
        <v>4.6226852132692873E-12</v>
      </c>
      <c r="V81" s="72">
        <v>8.053499230499221E-4</v>
      </c>
      <c r="W81" s="72">
        <v>8.0534837319087024E-4</v>
      </c>
      <c r="X81" s="113">
        <f t="shared" si="3"/>
        <v>1.5498590518608912E-9</v>
      </c>
    </row>
    <row r="82" spans="18:24" x14ac:dyDescent="0.2">
      <c r="R82" s="75">
        <v>42191</v>
      </c>
      <c r="S82" s="72">
        <v>1.1222657549357098E-5</v>
      </c>
      <c r="T82" s="72">
        <v>1.1222652359595434E-5</v>
      </c>
      <c r="U82" s="72">
        <f t="shared" si="2"/>
        <v>5.1897616639670933E-12</v>
      </c>
      <c r="V82" s="72">
        <v>8.0104028977869555E-4</v>
      </c>
      <c r="W82" s="72">
        <v>8.0103873426211043E-4</v>
      </c>
      <c r="X82" s="113">
        <f t="shared" si="3"/>
        <v>1.5555165851135339E-9</v>
      </c>
    </row>
    <row r="83" spans="18:24" x14ac:dyDescent="0.2">
      <c r="R83" s="75">
        <v>42192</v>
      </c>
      <c r="S83" s="72">
        <v>1.0587957187523996E-5</v>
      </c>
      <c r="T83" s="72">
        <v>1.0587951518145985E-5</v>
      </c>
      <c r="U83" s="72">
        <f t="shared" si="2"/>
        <v>5.6693780106051609E-12</v>
      </c>
      <c r="V83" s="72">
        <v>7.9937415379429863E-4</v>
      </c>
      <c r="W83" s="72">
        <v>7.9937260008974235E-4</v>
      </c>
      <c r="X83" s="113">
        <f t="shared" si="3"/>
        <v>1.5537045562879354E-9</v>
      </c>
    </row>
    <row r="84" spans="18:24" x14ac:dyDescent="0.2">
      <c r="R84" s="75">
        <v>42193</v>
      </c>
      <c r="S84" s="72">
        <v>9.9610444927238752E-6</v>
      </c>
      <c r="T84" s="72">
        <v>9.9610383315653354E-6</v>
      </c>
      <c r="U84" s="72">
        <f t="shared" si="2"/>
        <v>6.1611585398005072E-12</v>
      </c>
      <c r="V84" s="72">
        <v>7.9771455737574716E-4</v>
      </c>
      <c r="W84" s="72">
        <v>7.9771300597500014E-4</v>
      </c>
      <c r="X84" s="113">
        <f t="shared" si="3"/>
        <v>1.5514007470178448E-9</v>
      </c>
    </row>
    <row r="85" spans="18:24" x14ac:dyDescent="0.2">
      <c r="R85" s="75">
        <v>42194</v>
      </c>
      <c r="S85" s="72">
        <v>9.3417402352821579E-6</v>
      </c>
      <c r="T85" s="72">
        <v>9.341733571916647E-6</v>
      </c>
      <c r="U85" s="72">
        <f t="shared" si="2"/>
        <v>6.663365510945797E-12</v>
      </c>
      <c r="V85" s="72">
        <v>7.9469855447320968E-4</v>
      </c>
      <c r="W85" s="72">
        <v>7.9469702697980915E-4</v>
      </c>
      <c r="X85" s="113">
        <f t="shared" si="3"/>
        <v>1.5274934005377397E-9</v>
      </c>
    </row>
    <row r="86" spans="18:24" x14ac:dyDescent="0.2">
      <c r="R86" s="75">
        <v>42195</v>
      </c>
      <c r="S86" s="72">
        <v>8.2430464182096781E-6</v>
      </c>
      <c r="T86" s="72">
        <v>8.2430383676281991E-6</v>
      </c>
      <c r="U86" s="72">
        <f t="shared" si="2"/>
        <v>8.0505814789913737E-12</v>
      </c>
      <c r="V86" s="72">
        <v>7.9373848311928221E-4</v>
      </c>
      <c r="W86" s="72">
        <v>7.9373694861400263E-4</v>
      </c>
      <c r="X86" s="113">
        <f t="shared" si="3"/>
        <v>1.5345052795708719E-9</v>
      </c>
    </row>
    <row r="87" spans="18:24" x14ac:dyDescent="0.2">
      <c r="R87" s="75">
        <v>42198</v>
      </c>
      <c r="S87" s="72">
        <v>6.937022985607717E-6</v>
      </c>
      <c r="T87" s="72">
        <v>6.9370142256584293E-6</v>
      </c>
      <c r="U87" s="72">
        <f t="shared" si="2"/>
        <v>8.7599492877270409E-12</v>
      </c>
      <c r="V87" s="72">
        <v>7.8952078105960603E-4</v>
      </c>
      <c r="W87" s="72">
        <v>7.8951924875966686E-4</v>
      </c>
      <c r="X87" s="113">
        <f t="shared" si="3"/>
        <v>1.5322999391683897E-9</v>
      </c>
    </row>
    <row r="88" spans="18:24" x14ac:dyDescent="0.2">
      <c r="R88" s="75">
        <v>42199</v>
      </c>
      <c r="S88" s="72">
        <v>6.3530724707081836E-6</v>
      </c>
      <c r="T88" s="72">
        <v>6.3530631720593762E-6</v>
      </c>
      <c r="U88" s="72">
        <f t="shared" si="2"/>
        <v>9.2986488073911995E-12</v>
      </c>
      <c r="V88" s="72">
        <v>7.8790408940297165E-4</v>
      </c>
      <c r="W88" s="72">
        <v>7.8790256248003579E-4</v>
      </c>
      <c r="X88" s="113">
        <f t="shared" si="3"/>
        <v>1.526922935855303E-9</v>
      </c>
    </row>
    <row r="89" spans="18:24" x14ac:dyDescent="0.2">
      <c r="R89" s="75">
        <v>42200</v>
      </c>
      <c r="S89" s="72">
        <v>5.7756550151195727E-6</v>
      </c>
      <c r="T89" s="72">
        <v>5.7756451742957653E-6</v>
      </c>
      <c r="U89" s="72">
        <f t="shared" si="2"/>
        <v>9.8408238074229951E-12</v>
      </c>
      <c r="V89" s="72">
        <v>7.8629515976345334E-4</v>
      </c>
      <c r="W89" s="72">
        <v>7.8629363875057248E-4</v>
      </c>
      <c r="X89" s="113">
        <f t="shared" si="3"/>
        <v>1.5210128808578263E-9</v>
      </c>
    </row>
    <row r="90" spans="18:24" x14ac:dyDescent="0.2">
      <c r="R90" s="75">
        <v>42201</v>
      </c>
      <c r="S90" s="72">
        <v>5.2045913926427856E-6</v>
      </c>
      <c r="T90" s="72">
        <v>5.2045810061684961E-6</v>
      </c>
      <c r="U90" s="72">
        <f t="shared" si="2"/>
        <v>1.0386474289516493E-11</v>
      </c>
      <c r="V90" s="72">
        <v>7.8343459806689566E-4</v>
      </c>
      <c r="W90" s="72">
        <v>7.8343310997079771E-4</v>
      </c>
      <c r="X90" s="113">
        <f t="shared" si="3"/>
        <v>1.488096097951655E-9</v>
      </c>
    </row>
    <row r="91" spans="18:24" x14ac:dyDescent="0.2">
      <c r="R91" s="75">
        <v>42202</v>
      </c>
      <c r="S91" s="72">
        <v>4.1572783930248493E-6</v>
      </c>
      <c r="T91" s="72">
        <v>4.1572666237159179E-6</v>
      </c>
      <c r="U91" s="72">
        <f t="shared" si="2"/>
        <v>1.1769308931361519E-11</v>
      </c>
      <c r="V91" s="72">
        <v>7.8247620699051386E-4</v>
      </c>
      <c r="W91" s="72">
        <v>7.8247471290004088E-4</v>
      </c>
      <c r="X91" s="113">
        <f t="shared" si="3"/>
        <v>1.4940904729783891E-9</v>
      </c>
    </row>
    <row r="92" spans="18:24" x14ac:dyDescent="0.2">
      <c r="R92" s="75">
        <v>42205</v>
      </c>
      <c r="S92" s="72">
        <v>2.9802906403622722E-6</v>
      </c>
      <c r="T92" s="72">
        <v>2.9802780721549276E-6</v>
      </c>
      <c r="U92" s="72">
        <f t="shared" si="2"/>
        <v>1.2568207344622204E-11</v>
      </c>
      <c r="V92" s="72">
        <v>7.7837305399467479E-4</v>
      </c>
      <c r="W92" s="72">
        <v>7.7837157072117077E-4</v>
      </c>
      <c r="X92" s="113">
        <f t="shared" si="3"/>
        <v>1.4832735040215539E-9</v>
      </c>
    </row>
    <row r="93" spans="18:24" x14ac:dyDescent="0.2">
      <c r="R93" s="75">
        <v>42206</v>
      </c>
      <c r="S93" s="72">
        <v>2.4383077444079939E-6</v>
      </c>
      <c r="T93" s="72">
        <v>2.4382946375011296E-6</v>
      </c>
      <c r="U93" s="72">
        <f t="shared" si="2"/>
        <v>1.3106906864286363E-11</v>
      </c>
      <c r="V93" s="72">
        <v>7.7681436375431911E-4</v>
      </c>
      <c r="W93" s="72">
        <v>7.7681288970778205E-4</v>
      </c>
      <c r="X93" s="113">
        <f t="shared" si="3"/>
        <v>1.4740465370663078E-9</v>
      </c>
    </row>
    <row r="94" spans="18:24" x14ac:dyDescent="0.2">
      <c r="R94" s="75">
        <v>42207</v>
      </c>
      <c r="S94" s="72">
        <v>1.9016033096001506E-6</v>
      </c>
      <c r="T94" s="72">
        <v>1.9015896674692474E-6</v>
      </c>
      <c r="U94" s="72">
        <f t="shared" si="2"/>
        <v>1.3642130903159368E-11</v>
      </c>
      <c r="V94" s="72">
        <v>7.7526465795932495E-4</v>
      </c>
      <c r="W94" s="72">
        <v>7.7526319371234043E-4</v>
      </c>
      <c r="X94" s="113">
        <f t="shared" si="3"/>
        <v>1.4642469845123351E-9</v>
      </c>
    </row>
    <row r="95" spans="18:24" x14ac:dyDescent="0.2">
      <c r="R95" s="75">
        <v>42208</v>
      </c>
      <c r="S95" s="72">
        <v>1.3699981062641622E-6</v>
      </c>
      <c r="T95" s="72">
        <v>1.3699839367290516E-6</v>
      </c>
      <c r="U95" s="72">
        <f t="shared" si="2"/>
        <v>1.4169535110569915E-11</v>
      </c>
      <c r="V95" s="72">
        <v>7.725736167680581E-4</v>
      </c>
      <c r="W95" s="72">
        <v>7.725721949140258E-4</v>
      </c>
      <c r="X95" s="113">
        <f t="shared" si="3"/>
        <v>1.421854032299455E-9</v>
      </c>
    </row>
    <row r="96" spans="18:24" x14ac:dyDescent="0.2">
      <c r="R96" s="75">
        <v>42209</v>
      </c>
      <c r="S96" s="72">
        <v>3.6017044495786964E-7</v>
      </c>
      <c r="T96" s="72">
        <v>3.6015507342403664E-7</v>
      </c>
      <c r="U96" s="72">
        <f t="shared" si="2"/>
        <v>1.5371533832998737E-11</v>
      </c>
      <c r="V96" s="72">
        <v>7.7162267052872306E-4</v>
      </c>
      <c r="W96" s="72">
        <v>7.7162124388915985E-4</v>
      </c>
      <c r="X96" s="113">
        <f t="shared" si="3"/>
        <v>1.4266395632119705E-9</v>
      </c>
    </row>
    <row r="97" spans="18:24" x14ac:dyDescent="0.2">
      <c r="R97" s="75">
        <v>42212</v>
      </c>
      <c r="S97" s="72">
        <v>-7.0901494067159198E-7</v>
      </c>
      <c r="T97" s="72">
        <v>-7.0903113858416844E-7</v>
      </c>
      <c r="U97" s="72">
        <f t="shared" si="2"/>
        <v>1.6197912576454197E-11</v>
      </c>
      <c r="V97" s="72">
        <v>7.676570077212912E-4</v>
      </c>
      <c r="W97" s="72">
        <v>7.6765560127242075E-4</v>
      </c>
      <c r="X97" s="113">
        <f t="shared" si="3"/>
        <v>1.4064488704527631E-9</v>
      </c>
    </row>
    <row r="98" spans="18:24" x14ac:dyDescent="0.2">
      <c r="R98" s="75">
        <v>42213</v>
      </c>
      <c r="S98" s="72">
        <v>-1.2178124000532435E-6</v>
      </c>
      <c r="T98" s="72">
        <v>-1.2178290780166017E-6</v>
      </c>
      <c r="U98" s="72">
        <f t="shared" si="2"/>
        <v>1.6677963358138219E-11</v>
      </c>
      <c r="V98" s="72">
        <v>7.6616487582803006E-4</v>
      </c>
      <c r="W98" s="72">
        <v>7.661634827389077E-4</v>
      </c>
      <c r="X98" s="113">
        <f t="shared" si="3"/>
        <v>1.393089122357638E-9</v>
      </c>
    </row>
    <row r="99" spans="18:24" x14ac:dyDescent="0.2">
      <c r="R99" s="75">
        <v>42214</v>
      </c>
      <c r="S99" s="72">
        <v>-1.7225859934119023E-6</v>
      </c>
      <c r="T99" s="72">
        <v>-1.7226031370896839E-6</v>
      </c>
      <c r="U99" s="72">
        <f t="shared" si="2"/>
        <v>1.7143677781611673E-11</v>
      </c>
      <c r="V99" s="72">
        <v>7.6468295078665441E-4</v>
      </c>
      <c r="W99" s="72">
        <v>7.6468157167113699E-4</v>
      </c>
      <c r="X99" s="113">
        <f t="shared" si="3"/>
        <v>1.3791155174238887E-9</v>
      </c>
    </row>
    <row r="100" spans="18:24" x14ac:dyDescent="0.2">
      <c r="R100" s="75">
        <v>42215</v>
      </c>
      <c r="S100" s="72">
        <v>-2.2235149478155378E-6</v>
      </c>
      <c r="T100" s="72">
        <v>-2.2235325428713848E-6</v>
      </c>
      <c r="U100" s="72">
        <f t="shared" si="2"/>
        <v>1.7595055846980439E-11</v>
      </c>
      <c r="V100" s="72">
        <v>7.6373871988022121E-4</v>
      </c>
      <c r="W100" s="72">
        <v>7.637373369344414E-4</v>
      </c>
      <c r="X100" s="113">
        <f t="shared" si="3"/>
        <v>1.3829457798115313E-9</v>
      </c>
    </row>
    <row r="101" spans="18:24" x14ac:dyDescent="0.2">
      <c r="R101" s="75">
        <v>42216</v>
      </c>
      <c r="S101" s="72">
        <v>-2.4777493428424743E-6</v>
      </c>
      <c r="T101" s="72">
        <v>-2.4777671312505834E-6</v>
      </c>
      <c r="U101" s="72">
        <f t="shared" si="2"/>
        <v>1.7788408109095671E-11</v>
      </c>
      <c r="V101" s="72">
        <v>7.6279447239525856E-4</v>
      </c>
      <c r="W101" s="72">
        <v>7.6279308571020608E-4</v>
      </c>
      <c r="X101" s="113">
        <f t="shared" si="3"/>
        <v>1.3866850524834121E-9</v>
      </c>
    </row>
    <row r="102" spans="18:24" x14ac:dyDescent="0.2">
      <c r="R102" s="75">
        <v>42219</v>
      </c>
      <c r="S102" s="72">
        <v>-4.1923689189769737E-6</v>
      </c>
      <c r="T102" s="72">
        <v>-4.1923881509842653E-6</v>
      </c>
      <c r="U102" s="72">
        <f t="shared" si="2"/>
        <v>1.9232007291566868E-11</v>
      </c>
      <c r="V102" s="72">
        <v>7.5743254032551138E-4</v>
      </c>
      <c r="W102" s="72">
        <v>7.5743124048440705E-4</v>
      </c>
      <c r="X102" s="113">
        <f t="shared" si="3"/>
        <v>1.2998411043265573E-9</v>
      </c>
    </row>
    <row r="103" spans="18:24" x14ac:dyDescent="0.2">
      <c r="R103" s="75">
        <v>42220</v>
      </c>
      <c r="S103" s="72">
        <v>-4.676763085059469E-6</v>
      </c>
      <c r="T103" s="72">
        <v>-4.6767826780823247E-6</v>
      </c>
      <c r="U103" s="72">
        <f t="shared" si="2"/>
        <v>1.959302285573037E-11</v>
      </c>
      <c r="V103" s="72">
        <v>7.5601552357114181E-4</v>
      </c>
      <c r="W103" s="72">
        <v>7.5601424150712165E-4</v>
      </c>
      <c r="X103" s="113">
        <f t="shared" si="3"/>
        <v>1.2820640201598524E-9</v>
      </c>
    </row>
    <row r="104" spans="18:24" x14ac:dyDescent="0.2">
      <c r="R104" s="75">
        <v>42221</v>
      </c>
      <c r="S104" s="72">
        <v>-5.1583879745947563E-6</v>
      </c>
      <c r="T104" s="72">
        <v>-5.1584079056081178E-6</v>
      </c>
      <c r="U104" s="72">
        <f t="shared" si="2"/>
        <v>1.9931013361505366E-11</v>
      </c>
      <c r="V104" s="72">
        <v>7.5460993605693525E-4</v>
      </c>
      <c r="W104" s="72">
        <v>7.5460867242425846E-4</v>
      </c>
      <c r="X104" s="113">
        <f t="shared" si="3"/>
        <v>1.2636326767942463E-9</v>
      </c>
    </row>
    <row r="105" spans="18:24" x14ac:dyDescent="0.2">
      <c r="R105" s="75">
        <v>42222</v>
      </c>
      <c r="S105" s="72">
        <v>-5.6374228133475013E-6</v>
      </c>
      <c r="T105" s="72">
        <v>-5.6374430601951779E-6</v>
      </c>
      <c r="U105" s="72">
        <f t="shared" si="2"/>
        <v>2.0246847676654424E-11</v>
      </c>
      <c r="V105" s="72">
        <v>7.5229759711769424E-4</v>
      </c>
      <c r="W105" s="72">
        <v>7.5229639614546936E-4</v>
      </c>
      <c r="X105" s="113">
        <f t="shared" si="3"/>
        <v>1.2009722248802757E-9</v>
      </c>
    </row>
    <row r="106" spans="18:24" x14ac:dyDescent="0.2">
      <c r="R106" s="75">
        <v>42223</v>
      </c>
      <c r="S106" s="72">
        <v>-6.6087341875560496E-6</v>
      </c>
      <c r="T106" s="72">
        <v>-6.6087547834214888E-6</v>
      </c>
      <c r="U106" s="72">
        <f t="shared" si="2"/>
        <v>2.0595865439248411E-11</v>
      </c>
      <c r="V106" s="72">
        <v>7.5138011472460943E-4</v>
      </c>
      <c r="W106" s="72">
        <v>7.5137891200063498E-4</v>
      </c>
      <c r="X106" s="113">
        <f t="shared" si="3"/>
        <v>1.2027239744503287E-9</v>
      </c>
    </row>
    <row r="107" spans="18:24" x14ac:dyDescent="0.2">
      <c r="R107" s="75">
        <v>42226</v>
      </c>
      <c r="S107" s="72">
        <v>-7.5312461936381751E-6</v>
      </c>
      <c r="T107" s="72">
        <v>-7.5312674479408405E-6</v>
      </c>
      <c r="U107" s="72">
        <f t="shared" si="2"/>
        <v>2.1254302665431356E-11</v>
      </c>
      <c r="V107" s="72">
        <v>7.4775954898411909E-4</v>
      </c>
      <c r="W107" s="72">
        <v>7.4775838752275722E-4</v>
      </c>
      <c r="X107" s="113">
        <f t="shared" si="3"/>
        <v>1.1614613618744427E-9</v>
      </c>
    </row>
    <row r="108" spans="18:24" x14ac:dyDescent="0.2">
      <c r="R108" s="75">
        <v>42227</v>
      </c>
      <c r="S108" s="72">
        <v>-8.0000191762434802E-6</v>
      </c>
      <c r="T108" s="72">
        <v>-8.0000406130088865E-6</v>
      </c>
      <c r="U108" s="72">
        <f t="shared" si="2"/>
        <v>2.1436765406331634E-11</v>
      </c>
      <c r="V108" s="72">
        <v>7.4642620404270603E-4</v>
      </c>
      <c r="W108" s="72">
        <v>7.4642506505901601E-4</v>
      </c>
      <c r="X108" s="113">
        <f t="shared" si="3"/>
        <v>1.1389836900238884E-9</v>
      </c>
    </row>
    <row r="109" spans="18:24" x14ac:dyDescent="0.2">
      <c r="R109" s="75">
        <v>42228</v>
      </c>
      <c r="S109" s="72">
        <v>-8.4672774669985777E-6</v>
      </c>
      <c r="T109" s="72">
        <v>-8.467299055381833E-6</v>
      </c>
      <c r="U109" s="72">
        <f t="shared" si="2"/>
        <v>2.1588383255263365E-11</v>
      </c>
      <c r="V109" s="72">
        <v>7.4510551071539709E-4</v>
      </c>
      <c r="W109" s="72">
        <v>7.4510439490490957E-4</v>
      </c>
      <c r="X109" s="113">
        <f t="shared" si="3"/>
        <v>1.1158104875176947E-9</v>
      </c>
    </row>
    <row r="110" spans="18:24" x14ac:dyDescent="0.2">
      <c r="R110" s="75">
        <v>42229</v>
      </c>
      <c r="S110" s="72">
        <v>-8.9332002903648284E-6</v>
      </c>
      <c r="T110" s="72">
        <v>-8.9332219986521703E-6</v>
      </c>
      <c r="U110" s="72">
        <f t="shared" si="2"/>
        <v>2.1708287341922882E-11</v>
      </c>
      <c r="V110" s="72">
        <v>7.4300106530709239E-4</v>
      </c>
      <c r="W110" s="72">
        <v>7.4300002290565844E-4</v>
      </c>
      <c r="X110" s="113">
        <f t="shared" si="3"/>
        <v>1.0424014339422208E-9</v>
      </c>
    </row>
    <row r="111" spans="18:24" x14ac:dyDescent="0.2">
      <c r="R111" s="75">
        <v>42230</v>
      </c>
      <c r="S111" s="72">
        <v>-9.9008647029877374E-6</v>
      </c>
      <c r="T111" s="72">
        <v>-9.900886105016824E-6</v>
      </c>
      <c r="U111" s="72">
        <f t="shared" si="2"/>
        <v>2.140202908660824E-11</v>
      </c>
      <c r="V111" s="72">
        <v>7.4211024219448683E-4</v>
      </c>
      <c r="W111" s="72">
        <v>7.4210919988705723E-4</v>
      </c>
      <c r="X111" s="113">
        <f t="shared" si="3"/>
        <v>1.0423074296023183E-9</v>
      </c>
    </row>
    <row r="112" spans="18:24" x14ac:dyDescent="0.2">
      <c r="R112" s="75">
        <v>42233</v>
      </c>
      <c r="S112" s="72">
        <v>-1.0787121435226634E-5</v>
      </c>
      <c r="T112" s="72">
        <v>-1.0787143283836512E-5</v>
      </c>
      <c r="U112" s="72">
        <f t="shared" si="2"/>
        <v>2.1848609877753969E-11</v>
      </c>
      <c r="V112" s="72">
        <v>7.3869793012362869E-4</v>
      </c>
      <c r="W112" s="72">
        <v>7.3869694079935395E-4</v>
      </c>
      <c r="X112" s="113">
        <f t="shared" si="3"/>
        <v>9.8932427473798906E-10</v>
      </c>
    </row>
    <row r="113" spans="18:24" x14ac:dyDescent="0.2">
      <c r="R113" s="75">
        <v>42234</v>
      </c>
      <c r="S113" s="72">
        <v>-1.124905531289739E-5</v>
      </c>
      <c r="T113" s="72">
        <v>-1.124907710546514E-5</v>
      </c>
      <c r="U113" s="72">
        <f t="shared" si="2"/>
        <v>2.1792567750367198E-11</v>
      </c>
      <c r="V113" s="72">
        <v>7.3745681357626782E-4</v>
      </c>
      <c r="W113" s="72">
        <v>7.3745585171480787E-4</v>
      </c>
      <c r="X113" s="113">
        <f t="shared" si="3"/>
        <v>9.6186145994662381E-10</v>
      </c>
    </row>
    <row r="114" spans="18:24" x14ac:dyDescent="0.2">
      <c r="R114" s="75">
        <v>42235</v>
      </c>
      <c r="S114" s="72">
        <v>-1.1710729077767283E-5</v>
      </c>
      <c r="T114" s="72">
        <v>-1.1710750775193748E-5</v>
      </c>
      <c r="U114" s="72">
        <f t="shared" si="2"/>
        <v>2.1697426465244621E-11</v>
      </c>
      <c r="V114" s="72">
        <v>7.3622957100652605E-4</v>
      </c>
      <c r="W114" s="72">
        <v>7.3622863734294482E-4</v>
      </c>
      <c r="X114" s="113">
        <f t="shared" si="3"/>
        <v>9.3366358123580379E-10</v>
      </c>
    </row>
    <row r="115" spans="18:24" x14ac:dyDescent="0.2">
      <c r="R115" s="75">
        <v>42236</v>
      </c>
      <c r="S115" s="72">
        <v>-1.2172321955600976E-5</v>
      </c>
      <c r="T115" s="72">
        <v>-1.2172343517918126E-5</v>
      </c>
      <c r="U115" s="72">
        <f t="shared" si="2"/>
        <v>2.1562317149541473E-11</v>
      </c>
      <c r="V115" s="72">
        <v>7.3434452200556025E-4</v>
      </c>
      <c r="W115" s="72">
        <v>7.3434367288263778E-4</v>
      </c>
      <c r="X115" s="113">
        <f t="shared" si="3"/>
        <v>8.4912292247409787E-10</v>
      </c>
    </row>
    <row r="116" spans="18:24" x14ac:dyDescent="0.2">
      <c r="R116" s="75">
        <v>42237</v>
      </c>
      <c r="S116" s="72">
        <v>-1.3145002858120818E-5</v>
      </c>
      <c r="T116" s="72">
        <v>-1.3145023317499689E-5</v>
      </c>
      <c r="U116" s="72">
        <f t="shared" si="2"/>
        <v>2.0459378870842917E-11</v>
      </c>
      <c r="V116" s="72">
        <v>7.3348740327678253E-4</v>
      </c>
      <c r="W116" s="72">
        <v>7.3348655632746109E-4</v>
      </c>
      <c r="X116" s="113">
        <f t="shared" si="3"/>
        <v>8.4694932143969393E-10</v>
      </c>
    </row>
    <row r="117" spans="18:24" x14ac:dyDescent="0.2">
      <c r="R117" s="75">
        <v>42240</v>
      </c>
      <c r="S117" s="72">
        <v>-1.402146910100616E-5</v>
      </c>
      <c r="T117" s="72">
        <v>-1.4021489698008525E-5</v>
      </c>
      <c r="U117" s="72">
        <f t="shared" si="2"/>
        <v>2.0597002364986699E-11</v>
      </c>
      <c r="V117" s="72">
        <v>7.3030757959840326E-4</v>
      </c>
      <c r="W117" s="72">
        <v>7.3030679815696989E-4</v>
      </c>
      <c r="X117" s="113">
        <f t="shared" si="3"/>
        <v>7.8144143337167266E-10</v>
      </c>
    </row>
    <row r="118" spans="18:24" x14ac:dyDescent="0.2">
      <c r="R118" s="75">
        <v>42241</v>
      </c>
      <c r="S118" s="72">
        <v>-1.4485345920571246E-5</v>
      </c>
      <c r="T118" s="72">
        <v>-1.4485366163943441E-5</v>
      </c>
      <c r="U118" s="72">
        <f t="shared" si="2"/>
        <v>2.0243372194592721E-11</v>
      </c>
      <c r="V118" s="72">
        <v>7.2916724796059094E-4</v>
      </c>
      <c r="W118" s="72">
        <v>7.2916649925036669E-4</v>
      </c>
      <c r="X118" s="113">
        <f t="shared" si="3"/>
        <v>7.4871022424406741E-10</v>
      </c>
    </row>
    <row r="119" spans="18:24" x14ac:dyDescent="0.2">
      <c r="R119" s="75">
        <v>42242</v>
      </c>
      <c r="S119" s="72">
        <v>-1.4950217204647071E-5</v>
      </c>
      <c r="T119" s="72">
        <v>-1.4950237047035673E-5</v>
      </c>
      <c r="U119" s="72">
        <f t="shared" si="2"/>
        <v>1.9842388601542713E-11</v>
      </c>
      <c r="V119" s="72">
        <v>7.2804201265609246E-4</v>
      </c>
      <c r="W119" s="72">
        <v>7.2804129745254384E-4</v>
      </c>
      <c r="X119" s="113">
        <f t="shared" si="3"/>
        <v>7.1520354861989016E-10</v>
      </c>
    </row>
    <row r="120" spans="18:24" x14ac:dyDescent="0.2">
      <c r="R120" s="75">
        <v>42243</v>
      </c>
      <c r="S120" s="72">
        <v>-1.541626217639169E-5</v>
      </c>
      <c r="T120" s="72">
        <v>-1.5416281569139965E-5</v>
      </c>
      <c r="U120" s="72">
        <f t="shared" si="2"/>
        <v>1.9392748274875459E-11</v>
      </c>
      <c r="V120" s="72">
        <v>7.263872189632708E-4</v>
      </c>
      <c r="W120" s="72">
        <v>7.2638659979146019E-4</v>
      </c>
      <c r="X120" s="113">
        <f t="shared" si="3"/>
        <v>6.1917181061119098E-10</v>
      </c>
    </row>
    <row r="121" spans="18:24" x14ac:dyDescent="0.2">
      <c r="R121" s="75">
        <v>42244</v>
      </c>
      <c r="S121" s="72">
        <v>-1.6401315018036882E-5</v>
      </c>
      <c r="T121" s="72">
        <v>-1.6401332380318707E-5</v>
      </c>
      <c r="U121" s="72">
        <f t="shared" si="2"/>
        <v>1.7362281825737593E-11</v>
      </c>
      <c r="V121" s="72">
        <v>7.2557116988905773E-4</v>
      </c>
      <c r="W121" s="72">
        <v>7.2557055521490837E-4</v>
      </c>
      <c r="X121" s="113">
        <f t="shared" si="3"/>
        <v>6.1467414936167836E-10</v>
      </c>
    </row>
    <row r="122" spans="18:24" x14ac:dyDescent="0.2">
      <c r="R122" s="75">
        <v>42247</v>
      </c>
      <c r="S122" s="72">
        <v>-1.7035605821387362E-5</v>
      </c>
      <c r="T122" s="72">
        <v>-1.7035623756052105E-5</v>
      </c>
      <c r="U122" s="72">
        <f t="shared" si="2"/>
        <v>1.7934664743032369E-11</v>
      </c>
      <c r="V122" s="72">
        <v>7.2314461231126614E-4</v>
      </c>
      <c r="W122" s="72">
        <v>7.2314401239510545E-4</v>
      </c>
      <c r="X122" s="113">
        <f t="shared" si="3"/>
        <v>5.9991616069374892E-10</v>
      </c>
    </row>
    <row r="123" spans="18:24" x14ac:dyDescent="0.2">
      <c r="R123" s="75">
        <v>42248</v>
      </c>
      <c r="S123" s="72">
        <v>-1.7509895662195616E-5</v>
      </c>
      <c r="T123" s="72">
        <v>-1.7509912933654605E-5</v>
      </c>
      <c r="U123" s="72">
        <f t="shared" si="2"/>
        <v>1.7271458989018794E-11</v>
      </c>
      <c r="V123" s="72">
        <v>7.2209521240627103E-4</v>
      </c>
      <c r="W123" s="72">
        <v>7.2209464988788748E-4</v>
      </c>
      <c r="X123" s="113">
        <f t="shared" si="3"/>
        <v>5.6251838354438172E-10</v>
      </c>
    </row>
    <row r="124" spans="18:24" x14ac:dyDescent="0.2">
      <c r="R124" s="75">
        <v>42249</v>
      </c>
      <c r="S124" s="72">
        <v>-1.7986471240317581E-5</v>
      </c>
      <c r="T124" s="72">
        <v>-1.7986487792791257E-5</v>
      </c>
      <c r="U124" s="72">
        <f t="shared" si="2"/>
        <v>1.6552473675973635E-11</v>
      </c>
      <c r="V124" s="72">
        <v>7.2106210618943275E-4</v>
      </c>
      <c r="W124" s="72">
        <v>7.210615818839985E-4</v>
      </c>
      <c r="X124" s="113">
        <f t="shared" si="3"/>
        <v>5.2430543424648174E-10</v>
      </c>
    </row>
    <row r="125" spans="18:24" x14ac:dyDescent="0.2">
      <c r="R125" s="75">
        <v>42250</v>
      </c>
      <c r="S125" s="72">
        <v>-1.8465513749274978E-5</v>
      </c>
      <c r="T125" s="72">
        <v>-1.8465529526105371E-5</v>
      </c>
      <c r="U125" s="72">
        <f t="shared" si="2"/>
        <v>1.5776830393461139E-11</v>
      </c>
      <c r="V125" s="72">
        <v>7.2004547020085264E-4</v>
      </c>
      <c r="W125" s="72">
        <v>7.2004498493056721E-4</v>
      </c>
      <c r="X125" s="113">
        <f t="shared" si="3"/>
        <v>4.8527028543524781E-10</v>
      </c>
    </row>
    <row r="126" spans="18:24" x14ac:dyDescent="0.2">
      <c r="R126" s="75">
        <v>42251</v>
      </c>
      <c r="S126" s="72">
        <v>-1.8947204381711117E-5</v>
      </c>
      <c r="T126" s="72">
        <v>-1.8947219325801038E-5</v>
      </c>
      <c r="U126" s="72">
        <f t="shared" si="2"/>
        <v>1.4944089921016838E-11</v>
      </c>
      <c r="V126" s="72">
        <v>7.1904548098063203E-4</v>
      </c>
      <c r="W126" s="72">
        <v>7.1904503557252602E-4</v>
      </c>
      <c r="X126" s="113">
        <f t="shared" si="3"/>
        <v>4.4540810601421954E-10</v>
      </c>
    </row>
    <row r="127" spans="18:24" x14ac:dyDescent="0.2">
      <c r="R127" s="75">
        <v>42254</v>
      </c>
      <c r="S127" s="72">
        <v>-2.0409976959501318E-5</v>
      </c>
      <c r="T127" s="72">
        <v>-2.0409989046535989E-5</v>
      </c>
      <c r="U127" s="72">
        <f t="shared" si="2"/>
        <v>1.2087034671081796E-11</v>
      </c>
      <c r="V127" s="72">
        <v>7.1614715933816569E-4</v>
      </c>
      <c r="W127" s="72">
        <v>7.1614683853763676E-4</v>
      </c>
      <c r="X127" s="113">
        <f t="shared" si="3"/>
        <v>3.2080052893637689E-10</v>
      </c>
    </row>
    <row r="128" spans="18:24" x14ac:dyDescent="0.2">
      <c r="R128" s="75">
        <v>42255</v>
      </c>
      <c r="S128" s="72">
        <v>-2.0904072023265717E-5</v>
      </c>
      <c r="T128" s="72">
        <v>-2.0904083034238073E-5</v>
      </c>
      <c r="U128" s="72">
        <f t="shared" si="2"/>
        <v>1.1010972356470397E-11</v>
      </c>
      <c r="V128" s="72">
        <v>7.1521552259766518E-4</v>
      </c>
      <c r="W128" s="72">
        <v>7.1521524502717114E-4</v>
      </c>
      <c r="X128" s="113">
        <f t="shared" si="3"/>
        <v>2.7757049404168038E-10</v>
      </c>
    </row>
    <row r="129" spans="18:24" x14ac:dyDescent="0.2">
      <c r="R129" s="75">
        <v>42256</v>
      </c>
      <c r="S129" s="72">
        <v>-2.1401721176799855E-5</v>
      </c>
      <c r="T129" s="72">
        <v>-2.1401731048024573E-5</v>
      </c>
      <c r="U129" s="72">
        <f t="shared" si="2"/>
        <v>9.871224717754876E-12</v>
      </c>
      <c r="V129" s="72">
        <v>7.1430141532954385E-4</v>
      </c>
      <c r="W129" s="72">
        <v>7.143011818451033E-4</v>
      </c>
      <c r="X129" s="113">
        <f t="shared" si="3"/>
        <v>2.3348444054896444E-10</v>
      </c>
    </row>
    <row r="130" spans="18:24" x14ac:dyDescent="0.2">
      <c r="R130" s="75">
        <v>42257</v>
      </c>
      <c r="S130" s="72">
        <v>-2.1903105615821502E-5</v>
      </c>
      <c r="T130" s="72">
        <v>-2.1903114281417215E-5</v>
      </c>
      <c r="U130" s="72">
        <f t="shared" si="2"/>
        <v>8.6655957135992577E-12</v>
      </c>
      <c r="V130" s="72">
        <v>7.1340501407346371E-4</v>
      </c>
      <c r="W130" s="72">
        <v>7.134048255376833E-4</v>
      </c>
      <c r="X130" s="113">
        <f t="shared" si="3"/>
        <v>1.8853578041214819E-10</v>
      </c>
    </row>
    <row r="131" spans="18:24" x14ac:dyDescent="0.2">
      <c r="R131" s="75">
        <v>42258</v>
      </c>
      <c r="S131" s="72">
        <v>-2.2408406529899502E-5</v>
      </c>
      <c r="T131" s="72">
        <v>-2.2408413924424053E-5</v>
      </c>
      <c r="U131" s="72">
        <f t="shared" si="2"/>
        <v>7.3945245509154846E-12</v>
      </c>
      <c r="V131" s="72">
        <v>7.1252649537172194E-4</v>
      </c>
      <c r="W131" s="72">
        <v>7.1252635265247894E-4</v>
      </c>
      <c r="X131" s="113">
        <f t="shared" si="3"/>
        <v>1.4271924299921052E-10</v>
      </c>
    </row>
    <row r="132" spans="18:24" x14ac:dyDescent="0.2">
      <c r="R132" s="75">
        <v>42261</v>
      </c>
      <c r="S132" s="72">
        <v>-2.3949620062959376E-5</v>
      </c>
      <c r="T132" s="72">
        <v>-2.3949623232731513E-5</v>
      </c>
      <c r="U132" s="72">
        <f t="shared" si="2"/>
        <v>3.1697721365546959E-12</v>
      </c>
      <c r="V132" s="72">
        <v>7.1000000000012752E-4</v>
      </c>
      <c r="W132" s="72">
        <v>7.1000000000012752E-4</v>
      </c>
      <c r="X132" s="113">
        <f t="shared" si="3"/>
        <v>0</v>
      </c>
    </row>
    <row r="133" spans="18:24" x14ac:dyDescent="0.2">
      <c r="R133" s="75">
        <v>42262</v>
      </c>
      <c r="S133" s="72">
        <v>-2.4472398811162407E-5</v>
      </c>
      <c r="T133" s="72">
        <v>-2.4472400432722437E-5</v>
      </c>
      <c r="U133" s="72">
        <f t="shared" ref="U133:U196" si="4">S133-T133</f>
        <v>1.6215600300776949E-12</v>
      </c>
      <c r="V133" s="72">
        <v>7.0919472919975647E-4</v>
      </c>
      <c r="W133" s="72">
        <v>7.0919477854358216E-4</v>
      </c>
      <c r="X133" s="113">
        <f t="shared" ref="X133:X196" si="5">V133-W133</f>
        <v>-4.9343825683431652E-11</v>
      </c>
    </row>
    <row r="134" spans="18:24" x14ac:dyDescent="0.2">
      <c r="R134" s="75">
        <v>42263</v>
      </c>
      <c r="S134" s="72">
        <v>-2.4999999999834376E-5</v>
      </c>
      <c r="T134" s="72">
        <v>-2.4999999999834376E-5</v>
      </c>
      <c r="U134" s="72">
        <f t="shared" si="4"/>
        <v>0</v>
      </c>
      <c r="V134" s="72">
        <v>7.0840793729735766E-4</v>
      </c>
      <c r="W134" s="72">
        <v>7.084080368528863E-4</v>
      </c>
      <c r="X134" s="113">
        <f t="shared" si="5"/>
        <v>-9.9555528642984725E-11</v>
      </c>
    </row>
    <row r="135" spans="18:24" x14ac:dyDescent="0.2">
      <c r="R135" s="75">
        <v>42264</v>
      </c>
      <c r="S135" s="72">
        <v>-2.5535631798529464E-5</v>
      </c>
      <c r="T135" s="72">
        <v>-2.553563010933123E-5</v>
      </c>
      <c r="U135" s="72">
        <f t="shared" si="4"/>
        <v>-1.6891982333299554E-12</v>
      </c>
      <c r="V135" s="72">
        <v>7.0763951447088943E-4</v>
      </c>
      <c r="W135" s="72">
        <v>7.0763966508403779E-4</v>
      </c>
      <c r="X135" s="113">
        <f t="shared" si="5"/>
        <v>-1.5061314836365552E-10</v>
      </c>
    </row>
    <row r="136" spans="18:24" x14ac:dyDescent="0.2">
      <c r="R136" s="75">
        <v>42265</v>
      </c>
      <c r="S136" s="72">
        <v>-2.607923056145574E-5</v>
      </c>
      <c r="T136" s="72">
        <v>-2.6079227104001636E-5</v>
      </c>
      <c r="U136" s="72">
        <f t="shared" si="4"/>
        <v>-3.4574541038327744E-12</v>
      </c>
      <c r="V136" s="72">
        <v>7.0688935090006718E-4</v>
      </c>
      <c r="W136" s="72">
        <v>7.0688955339215625E-4</v>
      </c>
      <c r="X136" s="113">
        <f t="shared" si="5"/>
        <v>-2.0249208906863991E-10</v>
      </c>
    </row>
    <row r="137" spans="18:24" x14ac:dyDescent="0.2">
      <c r="R137" s="75">
        <v>42268</v>
      </c>
      <c r="S137" s="72">
        <v>-2.7737625613509313E-5</v>
      </c>
      <c r="T137" s="72">
        <v>-2.7737616316330899E-5</v>
      </c>
      <c r="U137" s="72">
        <f t="shared" si="4"/>
        <v>-9.2971784140989406E-12</v>
      </c>
      <c r="V137" s="72">
        <v>7.0474731752346003E-4</v>
      </c>
      <c r="W137" s="72">
        <v>7.0474768035146942E-4</v>
      </c>
      <c r="X137" s="113">
        <f t="shared" si="5"/>
        <v>-3.6282800939049786E-10</v>
      </c>
    </row>
    <row r="138" spans="18:24" x14ac:dyDescent="0.2">
      <c r="R138" s="75">
        <v>42269</v>
      </c>
      <c r="S138" s="72">
        <v>-2.8299104378969089E-5</v>
      </c>
      <c r="T138" s="72">
        <v>-2.8299092970073281E-5</v>
      </c>
      <c r="U138" s="72">
        <f t="shared" si="4"/>
        <v>-1.140889580752329E-11</v>
      </c>
      <c r="V138" s="72">
        <v>7.0406909278071907E-4</v>
      </c>
      <c r="W138" s="72">
        <v>7.0406951054236856E-4</v>
      </c>
      <c r="X138" s="113">
        <f t="shared" si="5"/>
        <v>-4.1776164949255956E-10</v>
      </c>
    </row>
    <row r="139" spans="18:24" x14ac:dyDescent="0.2">
      <c r="R139" s="75">
        <v>42270</v>
      </c>
      <c r="S139" s="72">
        <v>-2.8864663764666183E-5</v>
      </c>
      <c r="T139" s="72">
        <v>-2.8864650170705062E-5</v>
      </c>
      <c r="U139" s="72">
        <f t="shared" si="4"/>
        <v>-1.3593961121160202E-11</v>
      </c>
      <c r="V139" s="72">
        <v>7.0340857819966706E-4</v>
      </c>
      <c r="W139" s="72">
        <v>7.0340905160032633E-4</v>
      </c>
      <c r="X139" s="113">
        <f t="shared" si="5"/>
        <v>-4.7340065927655578E-10</v>
      </c>
    </row>
    <row r="140" spans="18:24" x14ac:dyDescent="0.2">
      <c r="R140" s="75">
        <v>42271</v>
      </c>
      <c r="S140" s="72">
        <v>-2.9434148018705697E-5</v>
      </c>
      <c r="T140" s="72">
        <v>-2.9434132168966591E-5</v>
      </c>
      <c r="U140" s="72">
        <f t="shared" si="4"/>
        <v>-1.5849739106761759E-11</v>
      </c>
      <c r="V140" s="72">
        <v>7.0276566396309354E-4</v>
      </c>
      <c r="W140" s="72">
        <v>7.0276619368529367E-4</v>
      </c>
      <c r="X140" s="113">
        <f t="shared" si="5"/>
        <v>-5.2972220013214333E-10</v>
      </c>
    </row>
    <row r="141" spans="18:24" x14ac:dyDescent="0.2">
      <c r="R141" s="75">
        <v>42272</v>
      </c>
      <c r="S141" s="72">
        <v>-3.0924413751019988E-5</v>
      </c>
      <c r="T141" s="72">
        <v>-3.0924389938153419E-5</v>
      </c>
      <c r="U141" s="72">
        <f t="shared" si="4"/>
        <v>-2.3812866568472153E-11</v>
      </c>
      <c r="V141" s="72">
        <v>7.0206401681194644E-4</v>
      </c>
      <c r="W141" s="72">
        <v>7.0206476976921296E-4</v>
      </c>
      <c r="X141" s="113">
        <f t="shared" si="5"/>
        <v>-7.5295726652355871E-10</v>
      </c>
    </row>
    <row r="142" spans="18:24" x14ac:dyDescent="0.2">
      <c r="R142" s="75">
        <v>42275</v>
      </c>
      <c r="S142" s="72">
        <v>-3.1748218682146815E-5</v>
      </c>
      <c r="T142" s="72">
        <v>-3.1748193201869584E-5</v>
      </c>
      <c r="U142" s="72">
        <f t="shared" si="4"/>
        <v>-2.5480277230597453E-11</v>
      </c>
      <c r="V142" s="72">
        <v>7.0036515275830296E-4</v>
      </c>
      <c r="W142" s="72">
        <v>7.0036595611349956E-4</v>
      </c>
      <c r="X142" s="113">
        <f t="shared" si="5"/>
        <v>-8.0335519660190702E-10</v>
      </c>
    </row>
    <row r="143" spans="18:24" x14ac:dyDescent="0.2">
      <c r="R143" s="75">
        <v>42276</v>
      </c>
      <c r="S143" s="72">
        <v>-3.2334991002110206E-5</v>
      </c>
      <c r="T143" s="72">
        <v>-3.2334962983643543E-5</v>
      </c>
      <c r="U143" s="72">
        <f t="shared" si="4"/>
        <v>-2.8018466663264335E-11</v>
      </c>
      <c r="V143" s="72">
        <v>6.9981125440609466E-4</v>
      </c>
      <c r="W143" s="72">
        <v>6.9981207515352074E-4</v>
      </c>
      <c r="X143" s="113">
        <f t="shared" si="5"/>
        <v>-8.2074742607709389E-10</v>
      </c>
    </row>
    <row r="144" spans="18:24" x14ac:dyDescent="0.2">
      <c r="R144" s="75">
        <v>42277</v>
      </c>
      <c r="S144" s="72">
        <v>-3.3242434315239322E-5</v>
      </c>
      <c r="T144" s="72">
        <v>-3.3242401841215852E-5</v>
      </c>
      <c r="U144" s="72">
        <f t="shared" si="4"/>
        <v>-3.2474023470285829E-11</v>
      </c>
      <c r="V144" s="72">
        <v>6.9928431094312866E-4</v>
      </c>
      <c r="W144" s="72">
        <v>6.9928523380972062E-4</v>
      </c>
      <c r="X144" s="113">
        <f t="shared" si="5"/>
        <v>-9.2286659195660314E-10</v>
      </c>
    </row>
    <row r="145" spans="18:24" x14ac:dyDescent="0.2">
      <c r="R145" s="75">
        <v>42278</v>
      </c>
      <c r="S145" s="72">
        <v>-3.4806997249921326E-5</v>
      </c>
      <c r="T145" s="72">
        <v>-3.4806956772405252E-5</v>
      </c>
      <c r="U145" s="72">
        <f t="shared" si="4"/>
        <v>-4.0477516073645324E-11</v>
      </c>
      <c r="V145" s="72">
        <v>6.9876904275217237E-4</v>
      </c>
      <c r="W145" s="72">
        <v>6.9877002613341762E-4</v>
      </c>
      <c r="X145" s="113">
        <f t="shared" si="5"/>
        <v>-9.833812452493193E-10</v>
      </c>
    </row>
    <row r="146" spans="18:24" x14ac:dyDescent="0.2">
      <c r="R146" s="75">
        <v>42279</v>
      </c>
      <c r="S146" s="72">
        <v>-3.5083725570663416E-5</v>
      </c>
      <c r="T146" s="72">
        <v>-3.5083684270083435E-5</v>
      </c>
      <c r="U146" s="72">
        <f t="shared" si="4"/>
        <v>-4.130057998071382E-11</v>
      </c>
      <c r="V146" s="72">
        <v>6.983385338366967E-4</v>
      </c>
      <c r="W146" s="72">
        <v>6.9833966252043779E-4</v>
      </c>
      <c r="X146" s="113">
        <f t="shared" si="5"/>
        <v>-1.1286837410875994E-9</v>
      </c>
    </row>
    <row r="147" spans="18:24" x14ac:dyDescent="0.2">
      <c r="R147" s="75">
        <v>42282</v>
      </c>
      <c r="S147" s="72">
        <v>-3.6240712898910381E-5</v>
      </c>
      <c r="T147" s="72">
        <v>-3.6240667148115925E-5</v>
      </c>
      <c r="U147" s="72">
        <f t="shared" si="4"/>
        <v>-4.5750794456069291E-11</v>
      </c>
      <c r="V147" s="72">
        <v>6.9687310648910484E-4</v>
      </c>
      <c r="W147" s="72">
        <v>6.9687433644687979E-4</v>
      </c>
      <c r="X147" s="113">
        <f t="shared" si="5"/>
        <v>-1.2299577749515234E-9</v>
      </c>
    </row>
    <row r="148" spans="18:24" x14ac:dyDescent="0.2">
      <c r="R148" s="75">
        <v>42283</v>
      </c>
      <c r="S148" s="72">
        <v>-3.6846587618001159E-5</v>
      </c>
      <c r="T148" s="72">
        <v>-3.6846539157200574E-5</v>
      </c>
      <c r="U148" s="72">
        <f t="shared" si="4"/>
        <v>-4.8460800585077568E-11</v>
      </c>
      <c r="V148" s="72">
        <v>6.9643986049395981E-4</v>
      </c>
      <c r="W148" s="72">
        <v>6.9644115310937339E-4</v>
      </c>
      <c r="X148" s="113">
        <f t="shared" si="5"/>
        <v>-1.2926154135776968E-9</v>
      </c>
    </row>
    <row r="149" spans="18:24" x14ac:dyDescent="0.2">
      <c r="R149" s="75">
        <v>42284</v>
      </c>
      <c r="S149" s="72">
        <v>-3.7454175869451425E-5</v>
      </c>
      <c r="T149" s="72">
        <v>-3.7454124690824869E-5</v>
      </c>
      <c r="U149" s="72">
        <f t="shared" si="4"/>
        <v>-5.1178626556136215E-11</v>
      </c>
      <c r="V149" s="72">
        <v>6.960226913068963E-4</v>
      </c>
      <c r="W149" s="72">
        <v>6.9602404693944241E-4</v>
      </c>
      <c r="X149" s="113">
        <f t="shared" si="5"/>
        <v>-1.3556325461055313E-9</v>
      </c>
    </row>
    <row r="150" spans="18:24" x14ac:dyDescent="0.2">
      <c r="R150" s="75">
        <v>42285</v>
      </c>
      <c r="S150" s="72">
        <v>-3.806332359605939E-5</v>
      </c>
      <c r="T150" s="72">
        <v>-3.8063269696565825E-5</v>
      </c>
      <c r="U150" s="72">
        <f t="shared" si="4"/>
        <v>-5.3899493565210885E-11</v>
      </c>
      <c r="V150" s="72">
        <v>6.9562148971822376E-4</v>
      </c>
      <c r="W150" s="72">
        <v>6.9562290870424533E-4</v>
      </c>
      <c r="X150" s="113">
        <f t="shared" si="5"/>
        <v>-1.4189860215660377E-9</v>
      </c>
    </row>
    <row r="151" spans="18:24" x14ac:dyDescent="0.2">
      <c r="R151" s="75">
        <v>42286</v>
      </c>
      <c r="S151" s="72">
        <v>-3.9338853225572804E-5</v>
      </c>
      <c r="T151" s="72">
        <v>-3.9338793519715528E-5</v>
      </c>
      <c r="U151" s="72">
        <f t="shared" si="4"/>
        <v>-5.9705857276173401E-11</v>
      </c>
      <c r="V151" s="72">
        <v>6.9540096000580834E-4</v>
      </c>
      <c r="W151" s="72">
        <v>6.954025261264469E-4</v>
      </c>
      <c r="X151" s="113">
        <f t="shared" si="5"/>
        <v>-1.5661206385561566E-9</v>
      </c>
    </row>
    <row r="152" spans="18:24" x14ac:dyDescent="0.2">
      <c r="R152" s="75">
        <v>42289</v>
      </c>
      <c r="S152" s="72">
        <v>-4.0512428096130804E-5</v>
      </c>
      <c r="T152" s="72">
        <v>-4.0512363369645762E-5</v>
      </c>
      <c r="U152" s="72">
        <f t="shared" si="4"/>
        <v>-6.4726485042782608E-11</v>
      </c>
      <c r="V152" s="72">
        <v>6.9417417518726919E-4</v>
      </c>
      <c r="W152" s="72">
        <v>6.941758504836735E-4</v>
      </c>
      <c r="X152" s="113">
        <f t="shared" si="5"/>
        <v>-1.6752964043147481E-9</v>
      </c>
    </row>
    <row r="153" spans="18:24" x14ac:dyDescent="0.2">
      <c r="R153" s="75">
        <v>42290</v>
      </c>
      <c r="S153" s="72">
        <v>-4.1127062333549659E-5</v>
      </c>
      <c r="T153" s="72">
        <v>-4.1126994937026516E-5</v>
      </c>
      <c r="U153" s="72">
        <f t="shared" si="4"/>
        <v>-6.7396523142904379E-11</v>
      </c>
      <c r="V153" s="72">
        <v>6.9385117347271384E-4</v>
      </c>
      <c r="W153" s="72">
        <v>6.9385291345486124E-4</v>
      </c>
      <c r="X153" s="113">
        <f t="shared" si="5"/>
        <v>-1.7399821474048047E-9</v>
      </c>
    </row>
    <row r="154" spans="18:24" x14ac:dyDescent="0.2">
      <c r="R154" s="75">
        <v>42291</v>
      </c>
      <c r="S154" s="72">
        <v>-4.1742331701612244E-5</v>
      </c>
      <c r="T154" s="72">
        <v>-4.1742261658076053E-5</v>
      </c>
      <c r="U154" s="72">
        <f t="shared" si="4"/>
        <v>-7.0043536190566875E-11</v>
      </c>
      <c r="V154" s="72">
        <v>6.9354348411151099E-4</v>
      </c>
      <c r="W154" s="72">
        <v>6.9354528897683915E-4</v>
      </c>
      <c r="X154" s="113">
        <f t="shared" si="5"/>
        <v>-1.8048653281556998E-9</v>
      </c>
    </row>
    <row r="155" spans="18:24" x14ac:dyDescent="0.2">
      <c r="R155" s="75">
        <v>42292</v>
      </c>
      <c r="S155" s="72">
        <v>-4.2358082141813469E-5</v>
      </c>
      <c r="T155" s="72">
        <v>-4.2358009479936953E-5</v>
      </c>
      <c r="U155" s="72">
        <f t="shared" si="4"/>
        <v>-7.2661876515667245E-11</v>
      </c>
      <c r="V155" s="72">
        <v>6.9325099789790143E-4</v>
      </c>
      <c r="W155" s="72">
        <v>6.9325286782026042E-4</v>
      </c>
      <c r="X155" s="113">
        <f t="shared" si="5"/>
        <v>-1.8699223589902295E-9</v>
      </c>
    </row>
    <row r="156" spans="18:24" x14ac:dyDescent="0.2">
      <c r="R156" s="75">
        <v>42293</v>
      </c>
      <c r="S156" s="72">
        <v>-4.3638079247567823E-5</v>
      </c>
      <c r="T156" s="72">
        <v>-4.3638001721071966E-5</v>
      </c>
      <c r="U156" s="72">
        <f t="shared" si="4"/>
        <v>-7.7526495856697353E-11</v>
      </c>
      <c r="V156" s="72">
        <v>6.9322601717456843E-4</v>
      </c>
      <c r="W156" s="72">
        <v>6.9322803300466578E-4</v>
      </c>
      <c r="X156" s="113">
        <f t="shared" si="5"/>
        <v>-2.0158300973556129E-9</v>
      </c>
    </row>
    <row r="157" spans="18:24" x14ac:dyDescent="0.2">
      <c r="R157" s="75">
        <v>42296</v>
      </c>
      <c r="S157" s="72">
        <v>-4.4822813500822185E-5</v>
      </c>
      <c r="T157" s="72">
        <v>-4.4822730733985317E-5</v>
      </c>
      <c r="U157" s="72">
        <f t="shared" si="4"/>
        <v>-8.2766836868300095E-11</v>
      </c>
      <c r="V157" s="72">
        <v>6.9223090041425905E-4</v>
      </c>
      <c r="W157" s="72">
        <v>6.9223303184240783E-4</v>
      </c>
      <c r="X157" s="113">
        <f t="shared" si="5"/>
        <v>-2.1314281487775505E-9</v>
      </c>
    </row>
    <row r="158" spans="18:24" x14ac:dyDescent="0.2">
      <c r="R158" s="75">
        <v>42297</v>
      </c>
      <c r="S158" s="72">
        <v>-4.543865845541972E-5</v>
      </c>
      <c r="T158" s="72">
        <v>-4.5438573277468073E-5</v>
      </c>
      <c r="U158" s="72">
        <f t="shared" si="4"/>
        <v>-8.5177951646728083E-11</v>
      </c>
      <c r="V158" s="72">
        <v>6.9201279186271167E-4</v>
      </c>
      <c r="W158" s="72">
        <v>6.920149888711884E-4</v>
      </c>
      <c r="X158" s="113">
        <f t="shared" si="5"/>
        <v>-2.1970084767295242E-9</v>
      </c>
    </row>
    <row r="159" spans="18:24" x14ac:dyDescent="0.2">
      <c r="R159" s="75">
        <v>42298</v>
      </c>
      <c r="S159" s="72">
        <v>-4.605406014328959E-5</v>
      </c>
      <c r="T159" s="72">
        <v>-4.605397260939641E-5</v>
      </c>
      <c r="U159" s="72">
        <f t="shared" si="4"/>
        <v>-8.7533893179084395E-11</v>
      </c>
      <c r="V159" s="72">
        <v>6.9180923123162807E-4</v>
      </c>
      <c r="W159" s="72">
        <v>6.9181149385537767E-4</v>
      </c>
      <c r="X159" s="113">
        <f t="shared" si="5"/>
        <v>-2.2626237496017193E-9</v>
      </c>
    </row>
    <row r="160" spans="18:24" x14ac:dyDescent="0.2">
      <c r="R160" s="75">
        <v>42299</v>
      </c>
      <c r="S160" s="72">
        <v>-4.6668864507664445E-5</v>
      </c>
      <c r="T160" s="72">
        <v>-4.666877467691291E-5</v>
      </c>
      <c r="U160" s="72">
        <f t="shared" si="4"/>
        <v>-8.9830751534179451E-11</v>
      </c>
      <c r="V160" s="72">
        <v>6.9162010931787018E-4</v>
      </c>
      <c r="W160" s="72">
        <v>6.9162243756824956E-4</v>
      </c>
      <c r="X160" s="113">
        <f t="shared" si="5"/>
        <v>-2.328250379383251E-9</v>
      </c>
    </row>
    <row r="161" spans="18:24" x14ac:dyDescent="0.2">
      <c r="R161" s="75">
        <v>42300</v>
      </c>
      <c r="S161" s="72">
        <v>-4.7929686394670161E-5</v>
      </c>
      <c r="T161" s="72">
        <v>-4.7929593135227438E-5</v>
      </c>
      <c r="U161" s="72">
        <f t="shared" si="4"/>
        <v>-9.3259442723381877E-11</v>
      </c>
      <c r="V161" s="72">
        <v>6.9177665239848047E-4</v>
      </c>
      <c r="W161" s="72">
        <v>6.9177912235482799E-4</v>
      </c>
      <c r="X161" s="113">
        <f t="shared" si="5"/>
        <v>-2.4699563475234776E-9</v>
      </c>
    </row>
    <row r="162" spans="18:24" x14ac:dyDescent="0.2">
      <c r="R162" s="75">
        <v>42303</v>
      </c>
      <c r="S162" s="72">
        <v>-4.9119027607899909E-5</v>
      </c>
      <c r="T162" s="72">
        <v>-4.9118929273081363E-5</v>
      </c>
      <c r="U162" s="72">
        <f t="shared" si="4"/>
        <v>-9.8334818545852028E-11</v>
      </c>
      <c r="V162" s="72">
        <v>6.9100582477769565E-4</v>
      </c>
      <c r="W162" s="72">
        <v>6.9100841519257282E-4</v>
      </c>
      <c r="X162" s="113">
        <f t="shared" si="5"/>
        <v>-2.5904148771762475E-9</v>
      </c>
    </row>
    <row r="163" spans="18:24" x14ac:dyDescent="0.2">
      <c r="R163" s="75">
        <v>42304</v>
      </c>
      <c r="S163" s="72">
        <v>-4.9728534513715992E-5</v>
      </c>
      <c r="T163" s="72">
        <v>-4.9728434245226829E-5</v>
      </c>
      <c r="U163" s="72">
        <f t="shared" si="4"/>
        <v>-1.00268489163142E-10</v>
      </c>
      <c r="V163" s="72">
        <v>6.9088725841178996E-4</v>
      </c>
      <c r="W163" s="72">
        <v>6.9088991416543972E-4</v>
      </c>
      <c r="X163" s="113">
        <f t="shared" si="5"/>
        <v>-2.6557536497631012E-9</v>
      </c>
    </row>
    <row r="164" spans="18:24" x14ac:dyDescent="0.2">
      <c r="R164" s="75">
        <v>42305</v>
      </c>
      <c r="S164" s="72">
        <v>-5.0336519759342913E-5</v>
      </c>
      <c r="T164" s="72">
        <v>-5.0336417644939026E-5</v>
      </c>
      <c r="U164" s="72">
        <f t="shared" si="4"/>
        <v>-1.0211440388738485E-10</v>
      </c>
      <c r="V164" s="72">
        <v>6.9078247555049517E-4</v>
      </c>
      <c r="W164" s="72">
        <v>6.9078519651667974E-4</v>
      </c>
      <c r="X164" s="113">
        <f t="shared" si="5"/>
        <v>-2.7209661845710442E-9</v>
      </c>
    </row>
    <row r="165" spans="18:24" x14ac:dyDescent="0.2">
      <c r="R165" s="75">
        <v>42306</v>
      </c>
      <c r="S165" s="72">
        <v>-5.0942829290185514E-5</v>
      </c>
      <c r="T165" s="72">
        <v>-5.0942725419794968E-5</v>
      </c>
      <c r="U165" s="72">
        <f t="shared" si="4"/>
        <v>-1.0387039054663306E-10</v>
      </c>
      <c r="V165" s="72">
        <v>6.9069136699329383E-4</v>
      </c>
      <c r="W165" s="72">
        <v>6.9069415302175092E-4</v>
      </c>
      <c r="X165" s="113">
        <f t="shared" si="5"/>
        <v>-2.786028457089397E-9</v>
      </c>
    </row>
    <row r="166" spans="18:24" x14ac:dyDescent="0.2">
      <c r="R166" s="75">
        <v>42307</v>
      </c>
      <c r="S166" s="72">
        <v>-5.1235627033766082E-5</v>
      </c>
      <c r="T166" s="72">
        <v>-5.1235521565165195E-5</v>
      </c>
      <c r="U166" s="72">
        <f t="shared" si="4"/>
        <v>-1.0546860088701598E-10</v>
      </c>
      <c r="V166" s="72">
        <v>6.9041621115459274E-4</v>
      </c>
      <c r="W166" s="72">
        <v>6.9041902640021183E-4</v>
      </c>
      <c r="X166" s="113">
        <f t="shared" si="5"/>
        <v>-2.8152456190908004E-9</v>
      </c>
    </row>
    <row r="167" spans="18:24" x14ac:dyDescent="0.2">
      <c r="R167" s="75">
        <v>42310</v>
      </c>
      <c r="S167" s="72">
        <v>-5.3348229149046524E-5</v>
      </c>
      <c r="T167" s="72">
        <v>-5.3348119251303444E-5</v>
      </c>
      <c r="U167" s="72">
        <f t="shared" si="4"/>
        <v>-1.0989774307999757E-10</v>
      </c>
      <c r="V167" s="72">
        <v>6.9024969072418107E-4</v>
      </c>
      <c r="W167" s="72">
        <v>6.9025270093120981E-4</v>
      </c>
      <c r="X167" s="113">
        <f t="shared" si="5"/>
        <v>-3.0102070287373744E-9</v>
      </c>
    </row>
    <row r="168" spans="18:24" x14ac:dyDescent="0.2">
      <c r="R168" s="75">
        <v>42311</v>
      </c>
      <c r="S168" s="72">
        <v>-5.3943849270531458E-5</v>
      </c>
      <c r="T168" s="72">
        <v>-5.3943738138123834E-5</v>
      </c>
      <c r="U168" s="72">
        <f t="shared" si="4"/>
        <v>-1.1113240762480794E-10</v>
      </c>
      <c r="V168" s="72">
        <v>6.9022074646576254E-4</v>
      </c>
      <c r="W168" s="72">
        <v>6.9022382119304847E-4</v>
      </c>
      <c r="X168" s="113">
        <f t="shared" si="5"/>
        <v>-3.0747272859298763E-9</v>
      </c>
    </row>
    <row r="169" spans="18:24" x14ac:dyDescent="0.2">
      <c r="R169" s="75">
        <v>42312</v>
      </c>
      <c r="S169" s="72">
        <v>-5.4536869344447837E-5</v>
      </c>
      <c r="T169" s="72">
        <v>-5.4536757094673149E-5</v>
      </c>
      <c r="U169" s="72">
        <f t="shared" si="4"/>
        <v>-1.1224977468794056E-10</v>
      </c>
      <c r="V169" s="72">
        <v>6.9020490048453203E-4</v>
      </c>
      <c r="W169" s="72">
        <v>6.9020803945976563E-4</v>
      </c>
      <c r="X169" s="113">
        <f t="shared" si="5"/>
        <v>-3.1389752336036941E-9</v>
      </c>
    </row>
    <row r="170" spans="18:24" x14ac:dyDescent="0.2">
      <c r="R170" s="75">
        <v>42313</v>
      </c>
      <c r="S170" s="72">
        <v>-5.5127135316200501E-5</v>
      </c>
      <c r="T170" s="72">
        <v>-5.5127022070700569E-5</v>
      </c>
      <c r="U170" s="72">
        <f t="shared" si="4"/>
        <v>-1.1324549993227667E-10</v>
      </c>
      <c r="V170" s="72">
        <v>6.9020204298260467E-4</v>
      </c>
      <c r="W170" s="72">
        <v>6.9020524590975886E-4</v>
      </c>
      <c r="X170" s="113">
        <f t="shared" si="5"/>
        <v>-3.2029271541857834E-9</v>
      </c>
    </row>
    <row r="171" spans="18:24" x14ac:dyDescent="0.2">
      <c r="R171" s="75">
        <v>42314</v>
      </c>
      <c r="S171" s="72">
        <v>-5.6283176257482361E-5</v>
      </c>
      <c r="T171" s="72">
        <v>-5.628306380445675E-5</v>
      </c>
      <c r="U171" s="72">
        <f t="shared" si="4"/>
        <v>-1.1245302561043499E-10</v>
      </c>
      <c r="V171" s="72">
        <v>6.9021206416033844E-4</v>
      </c>
      <c r="W171" s="72">
        <v>6.9021533072098672E-4</v>
      </c>
      <c r="X171" s="113">
        <f t="shared" si="5"/>
        <v>-3.2665606482761012E-9</v>
      </c>
    </row>
    <row r="172" spans="18:24" x14ac:dyDescent="0.2">
      <c r="R172" s="75">
        <v>42317</v>
      </c>
      <c r="S172" s="72">
        <v>-5.7457577077506449E-5</v>
      </c>
      <c r="T172" s="72">
        <v>-5.7457461159796232E-5</v>
      </c>
      <c r="U172" s="72">
        <f t="shared" si="4"/>
        <v>-1.1591771021789848E-10</v>
      </c>
      <c r="V172" s="72">
        <v>6.9031830179309527E-4</v>
      </c>
      <c r="W172" s="72">
        <v>6.9032175710868936E-4</v>
      </c>
      <c r="X172" s="113">
        <f t="shared" si="5"/>
        <v>-3.4553155940858851E-9</v>
      </c>
    </row>
    <row r="173" spans="18:24" x14ac:dyDescent="0.2">
      <c r="R173" s="75">
        <v>42318</v>
      </c>
      <c r="S173" s="72">
        <v>-5.8031761712562044E-5</v>
      </c>
      <c r="T173" s="72">
        <v>-5.8031645476845341E-5</v>
      </c>
      <c r="U173" s="72">
        <f t="shared" si="4"/>
        <v>-1.16235716703301E-10</v>
      </c>
      <c r="V173" s="72">
        <v>6.9037873971106232E-4</v>
      </c>
      <c r="W173" s="72">
        <v>6.9038225715234566E-4</v>
      </c>
      <c r="X173" s="113">
        <f t="shared" si="5"/>
        <v>-3.5174412833360175E-9</v>
      </c>
    </row>
    <row r="174" spans="18:24" x14ac:dyDescent="0.2">
      <c r="R174" s="75">
        <v>42319</v>
      </c>
      <c r="S174" s="72">
        <v>-5.8602267917014053E-5</v>
      </c>
      <c r="T174" s="72">
        <v>-5.8602151511433227E-5</v>
      </c>
      <c r="U174" s="72">
        <f t="shared" si="4"/>
        <v>-1.1640558082606865E-10</v>
      </c>
      <c r="V174" s="72">
        <v>6.904515073205827E-4</v>
      </c>
      <c r="W174" s="72">
        <v>6.9045508645185986E-4</v>
      </c>
      <c r="X174" s="113">
        <f t="shared" si="5"/>
        <v>-3.5791312771610989E-9</v>
      </c>
    </row>
    <row r="175" spans="18:24" x14ac:dyDescent="0.2">
      <c r="R175" s="75">
        <v>42320</v>
      </c>
      <c r="S175" s="72">
        <v>-5.9168941634963992E-5</v>
      </c>
      <c r="T175" s="72">
        <v>-5.9168825213743503E-5</v>
      </c>
      <c r="U175" s="72">
        <f t="shared" si="4"/>
        <v>-1.1642122048984059E-10</v>
      </c>
      <c r="V175" s="72">
        <v>6.9053649482421074E-4</v>
      </c>
      <c r="W175" s="72">
        <v>6.9054013518782568E-4</v>
      </c>
      <c r="X175" s="113">
        <f t="shared" si="5"/>
        <v>-3.6403636149377055E-9</v>
      </c>
    </row>
    <row r="176" spans="18:24" x14ac:dyDescent="0.2">
      <c r="R176" s="75">
        <v>42321</v>
      </c>
      <c r="S176" s="72">
        <v>-6.0241625622796951E-5</v>
      </c>
      <c r="T176" s="72">
        <v>-6.0241512714816114E-5</v>
      </c>
      <c r="U176" s="72">
        <f t="shared" si="4"/>
        <v>-1.1290798083675923E-10</v>
      </c>
      <c r="V176" s="72">
        <v>6.9063359242493979E-4</v>
      </c>
      <c r="W176" s="72">
        <v>6.9063729353864101E-4</v>
      </c>
      <c r="X176" s="113">
        <f t="shared" si="5"/>
        <v>-3.7011137012142939E-9</v>
      </c>
    </row>
    <row r="177" spans="18:24" x14ac:dyDescent="0.2">
      <c r="R177" s="75">
        <v>42324</v>
      </c>
      <c r="S177" s="72">
        <v>-6.1394230563307218E-5</v>
      </c>
      <c r="T177" s="72">
        <v>-6.1394115702143167E-5</v>
      </c>
      <c r="U177" s="72">
        <f t="shared" si="4"/>
        <v>-1.1486116405061159E-10</v>
      </c>
      <c r="V177" s="72">
        <v>6.9099644784625393E-4</v>
      </c>
      <c r="W177" s="72">
        <v>6.9100032808655878E-4</v>
      </c>
      <c r="X177" s="113">
        <f t="shared" si="5"/>
        <v>-3.8802403048467105E-9</v>
      </c>
    </row>
    <row r="178" spans="18:24" x14ac:dyDescent="0.2">
      <c r="R178" s="75">
        <v>42325</v>
      </c>
      <c r="S178" s="72">
        <v>-6.1939431038073579E-5</v>
      </c>
      <c r="T178" s="72">
        <v>-6.1939316994950814E-5</v>
      </c>
      <c r="U178" s="72">
        <f t="shared" si="4"/>
        <v>-1.1404312276431725E-10</v>
      </c>
      <c r="V178" s="72">
        <v>6.9114088787146897E-4</v>
      </c>
      <c r="W178" s="72">
        <v>6.911448267018298E-4</v>
      </c>
      <c r="X178" s="113">
        <f t="shared" si="5"/>
        <v>-3.9388303608306474E-9</v>
      </c>
    </row>
    <row r="179" spans="18:24" x14ac:dyDescent="0.2">
      <c r="R179" s="75">
        <v>42326</v>
      </c>
      <c r="S179" s="72">
        <v>-6.2479874701807915E-5</v>
      </c>
      <c r="T179" s="72">
        <v>-6.2479761657016994E-5</v>
      </c>
      <c r="U179" s="72">
        <f t="shared" si="4"/>
        <v>-1.1304479092177563E-10</v>
      </c>
      <c r="V179" s="72">
        <v>6.912968890127047E-4</v>
      </c>
      <c r="W179" s="72">
        <v>6.9130088583535781E-4</v>
      </c>
      <c r="X179" s="113">
        <f t="shared" si="5"/>
        <v>-3.9968226531140669E-9</v>
      </c>
    </row>
    <row r="180" spans="18:24" x14ac:dyDescent="0.2">
      <c r="R180" s="75">
        <v>42327</v>
      </c>
      <c r="S180" s="72">
        <v>-6.3015407500783923E-5</v>
      </c>
      <c r="T180" s="72">
        <v>-6.3015295638959771E-5</v>
      </c>
      <c r="U180" s="72">
        <f t="shared" si="4"/>
        <v>-1.1186182415198666E-10</v>
      </c>
      <c r="V180" s="72">
        <v>6.9146434147383275E-4</v>
      </c>
      <c r="W180" s="72">
        <v>6.9146839566685799E-4</v>
      </c>
      <c r="X180" s="113">
        <f t="shared" si="5"/>
        <v>-4.054193025238885E-9</v>
      </c>
    </row>
    <row r="181" spans="18:24" x14ac:dyDescent="0.2">
      <c r="R181" s="75">
        <v>42328</v>
      </c>
      <c r="S181" s="72">
        <v>-6.3985589385216011E-5</v>
      </c>
      <c r="T181" s="72">
        <v>-6.3985484119207333E-5</v>
      </c>
      <c r="U181" s="72">
        <f t="shared" si="4"/>
        <v>-1.0526600867832771E-10</v>
      </c>
      <c r="V181" s="72">
        <v>6.916431354591641E-4</v>
      </c>
      <c r="W181" s="72">
        <v>6.9164724637868101E-4</v>
      </c>
      <c r="X181" s="113">
        <f t="shared" si="5"/>
        <v>-4.1109195169069385E-9</v>
      </c>
    </row>
    <row r="182" spans="18:24" x14ac:dyDescent="0.2">
      <c r="R182" s="75">
        <v>42331</v>
      </c>
      <c r="S182" s="72">
        <v>-6.5105348968931139E-5</v>
      </c>
      <c r="T182" s="72">
        <v>-6.5105243776120147E-5</v>
      </c>
      <c r="U182" s="72">
        <f t="shared" si="4"/>
        <v>-1.0519281099126681E-10</v>
      </c>
      <c r="V182" s="72">
        <v>6.9224646860875823E-4</v>
      </c>
      <c r="W182" s="72">
        <v>6.9225074560465847E-4</v>
      </c>
      <c r="X182" s="113">
        <f t="shared" si="5"/>
        <v>-4.2769959002382507E-9</v>
      </c>
    </row>
    <row r="183" spans="18:24" x14ac:dyDescent="0.2">
      <c r="R183" s="75">
        <v>42332</v>
      </c>
      <c r="S183" s="72">
        <v>-6.5614016634745595E-5</v>
      </c>
      <c r="T183" s="72">
        <v>-6.5613913616282261E-5</v>
      </c>
      <c r="U183" s="72">
        <f t="shared" si="4"/>
        <v>-1.0301846333458931E-10</v>
      </c>
      <c r="V183" s="72">
        <v>6.9246953073928306E-4</v>
      </c>
      <c r="W183" s="72">
        <v>6.924738616489798E-4</v>
      </c>
      <c r="X183" s="113">
        <f t="shared" si="5"/>
        <v>-4.3309096967340463E-9</v>
      </c>
    </row>
    <row r="184" spans="18:24" x14ac:dyDescent="0.2">
      <c r="R184" s="75">
        <v>42333</v>
      </c>
      <c r="S184" s="72">
        <v>-6.6116849113878373E-5</v>
      </c>
      <c r="T184" s="72">
        <v>-6.6116748480463727E-5</v>
      </c>
      <c r="U184" s="72">
        <f t="shared" si="4"/>
        <v>-1.0063341464663662E-10</v>
      </c>
      <c r="V184" s="72">
        <v>6.9270338541820129E-4</v>
      </c>
      <c r="W184" s="72">
        <v>6.9270776948142365E-4</v>
      </c>
      <c r="X184" s="113">
        <f t="shared" si="5"/>
        <v>-4.3840632223688183E-9</v>
      </c>
    </row>
    <row r="185" spans="18:24" x14ac:dyDescent="0.2">
      <c r="R185" s="75">
        <v>42334</v>
      </c>
      <c r="S185" s="72">
        <v>-6.6613692351734314E-5</v>
      </c>
      <c r="T185" s="72">
        <v>-6.6613594319717023E-5</v>
      </c>
      <c r="U185" s="72">
        <f t="shared" si="4"/>
        <v>-9.8032017291187212E-11</v>
      </c>
      <c r="V185" s="72">
        <v>6.929479228507024E-4</v>
      </c>
      <c r="W185" s="72">
        <v>6.9295235928302286E-4</v>
      </c>
      <c r="X185" s="113">
        <f t="shared" si="5"/>
        <v>-4.4364323204676426E-9</v>
      </c>
    </row>
    <row r="186" spans="18:24" x14ac:dyDescent="0.2">
      <c r="R186" s="75">
        <v>42335</v>
      </c>
      <c r="S186" s="72">
        <v>-6.7463351344481152E-5</v>
      </c>
      <c r="T186" s="72">
        <v>-6.74632633217006E-5</v>
      </c>
      <c r="U186" s="72">
        <f t="shared" si="4"/>
        <v>-8.8022780552051913E-11</v>
      </c>
      <c r="V186" s="72">
        <v>6.932030332428542E-4</v>
      </c>
      <c r="W186" s="72">
        <v>6.9320752123568866E-4</v>
      </c>
      <c r="X186" s="113">
        <f t="shared" si="5"/>
        <v>-4.4879928344640149E-9</v>
      </c>
    </row>
    <row r="187" spans="18:24" x14ac:dyDescent="0.2">
      <c r="R187" s="75">
        <v>42338</v>
      </c>
      <c r="S187" s="72">
        <v>-6.8370056506832929E-5</v>
      </c>
      <c r="T187" s="72">
        <v>-6.8369967252514705E-5</v>
      </c>
      <c r="U187" s="72">
        <f t="shared" si="4"/>
        <v>-8.9254318223915517E-11</v>
      </c>
      <c r="V187" s="72">
        <v>6.9434248124226362E-4</v>
      </c>
      <c r="W187" s="72">
        <v>6.9434713145297199E-4</v>
      </c>
      <c r="X187" s="113">
        <f t="shared" si="5"/>
        <v>-4.6502107083632241E-9</v>
      </c>
    </row>
    <row r="188" spans="18:24" x14ac:dyDescent="0.2">
      <c r="R188" s="75">
        <v>42339</v>
      </c>
      <c r="S188" s="72">
        <v>-6.8841042609259424E-5</v>
      </c>
      <c r="T188" s="72">
        <v>-6.884095695821273E-5</v>
      </c>
      <c r="U188" s="72">
        <f t="shared" si="4"/>
        <v>-8.5651046693481503E-11</v>
      </c>
      <c r="V188" s="72">
        <v>6.9464136465077818E-4</v>
      </c>
      <c r="W188" s="72">
        <v>6.9464606198139001E-4</v>
      </c>
      <c r="X188" s="113">
        <f t="shared" si="5"/>
        <v>-4.6973306118284E-9</v>
      </c>
    </row>
    <row r="189" spans="18:24" x14ac:dyDescent="0.2">
      <c r="R189" s="75">
        <v>42340</v>
      </c>
      <c r="S189" s="72">
        <v>-6.9305206909222328E-5</v>
      </c>
      <c r="T189" s="72">
        <v>-6.9305125103890587E-5</v>
      </c>
      <c r="U189" s="72">
        <f t="shared" si="4"/>
        <v>-8.1805331741480539E-11</v>
      </c>
      <c r="V189" s="72">
        <v>6.9495020966984546E-4</v>
      </c>
      <c r="W189" s="72">
        <v>6.9495495318253194E-4</v>
      </c>
      <c r="X189" s="113">
        <f t="shared" si="5"/>
        <v>-4.7435126864859081E-9</v>
      </c>
    </row>
    <row r="190" spans="18:24" x14ac:dyDescent="0.2">
      <c r="R190" s="75">
        <v>42341</v>
      </c>
      <c r="S190" s="72">
        <v>-6.9762393660536474E-5</v>
      </c>
      <c r="T190" s="72">
        <v>-6.9762315946876802E-5</v>
      </c>
      <c r="U190" s="72">
        <f t="shared" si="4"/>
        <v>-7.7713659671959506E-11</v>
      </c>
      <c r="V190" s="72">
        <v>6.9526890710506345E-4</v>
      </c>
      <c r="W190" s="72">
        <v>6.9527369583971825E-4</v>
      </c>
      <c r="X190" s="113">
        <f t="shared" si="5"/>
        <v>-4.7887346548000295E-9</v>
      </c>
    </row>
    <row r="191" spans="18:24" x14ac:dyDescent="0.2">
      <c r="R191" s="75">
        <v>42342</v>
      </c>
      <c r="S191" s="72">
        <v>-7.0212447117016694E-5</v>
      </c>
      <c r="T191" s="72">
        <v>-7.0212373746256679E-5</v>
      </c>
      <c r="U191" s="72">
        <f t="shared" si="4"/>
        <v>-7.3370760015527628E-11</v>
      </c>
      <c r="V191" s="72">
        <v>6.9624274130042363E-4</v>
      </c>
      <c r="W191" s="72">
        <v>6.9624758888221902E-4</v>
      </c>
      <c r="X191" s="113">
        <f t="shared" si="5"/>
        <v>-4.8475817953936434E-9</v>
      </c>
    </row>
    <row r="192" spans="18:24" x14ac:dyDescent="0.2">
      <c r="R192" s="75">
        <v>42345</v>
      </c>
      <c r="S192" s="72">
        <v>-7.1518250253405877E-5</v>
      </c>
      <c r="T192" s="72">
        <v>-7.1518191466145105E-5</v>
      </c>
      <c r="U192" s="72">
        <f t="shared" si="4"/>
        <v>-5.8787260771701356E-11</v>
      </c>
      <c r="V192" s="72">
        <v>6.9664003712245702E-4</v>
      </c>
      <c r="W192" s="72">
        <v>6.966449966774095E-4</v>
      </c>
      <c r="X192" s="113">
        <f t="shared" si="5"/>
        <v>-4.9595549524855675E-9</v>
      </c>
    </row>
    <row r="193" spans="18:24" x14ac:dyDescent="0.2">
      <c r="R193" s="75">
        <v>42346</v>
      </c>
      <c r="S193" s="72">
        <v>-7.193821306782013E-5</v>
      </c>
      <c r="T193" s="72">
        <v>-7.1938159674925627E-5</v>
      </c>
      <c r="U193" s="72">
        <f t="shared" si="4"/>
        <v>-5.3392894502923317E-11</v>
      </c>
      <c r="V193" s="72">
        <v>6.9700635872632741E-4</v>
      </c>
      <c r="W193" s="72">
        <v>6.9701135835370618E-4</v>
      </c>
      <c r="X193" s="113">
        <f t="shared" si="5"/>
        <v>-4.9996273787655809E-9</v>
      </c>
    </row>
    <row r="194" spans="18:24" x14ac:dyDescent="0.2">
      <c r="R194" s="75">
        <v>42347</v>
      </c>
      <c r="S194" s="72">
        <v>-7.2350263857352969E-5</v>
      </c>
      <c r="T194" s="72">
        <v>-7.2350216132012796E-5</v>
      </c>
      <c r="U194" s="72">
        <f t="shared" si="4"/>
        <v>-4.772534017288832E-11</v>
      </c>
      <c r="V194" s="72">
        <v>6.9738187758211956E-4</v>
      </c>
      <c r="W194" s="72">
        <v>6.9738691618247617E-4</v>
      </c>
      <c r="X194" s="113">
        <f t="shared" si="5"/>
        <v>-5.0386003566053189E-9</v>
      </c>
    </row>
    <row r="195" spans="18:24" x14ac:dyDescent="0.2">
      <c r="R195" s="75">
        <v>42348</v>
      </c>
      <c r="S195" s="72">
        <v>-7.2754246874501583E-5</v>
      </c>
      <c r="T195" s="72">
        <v>-7.2754205095613536E-5</v>
      </c>
      <c r="U195" s="72">
        <f t="shared" si="4"/>
        <v>-4.1778888047695403E-11</v>
      </c>
      <c r="V195" s="72">
        <v>6.9776648449630511E-4</v>
      </c>
      <c r="W195" s="72">
        <v>6.9777156094704025E-4</v>
      </c>
      <c r="X195" s="113">
        <f t="shared" si="5"/>
        <v>-5.0764507351442126E-9</v>
      </c>
    </row>
    <row r="196" spans="18:24" x14ac:dyDescent="0.2">
      <c r="R196" s="75">
        <v>42349</v>
      </c>
      <c r="S196" s="72">
        <v>-7.3150006374398421E-5</v>
      </c>
      <c r="T196" s="72">
        <v>-7.3149970824813159E-5</v>
      </c>
      <c r="U196" s="72">
        <f t="shared" si="4"/>
        <v>-3.5549585261748957E-11</v>
      </c>
      <c r="V196" s="72">
        <v>6.9883500417742704E-4</v>
      </c>
      <c r="W196" s="72">
        <v>6.9884011685786816E-4</v>
      </c>
      <c r="X196" s="113">
        <f t="shared" si="5"/>
        <v>-5.1126804411199406E-9</v>
      </c>
    </row>
    <row r="197" spans="18:24" x14ac:dyDescent="0.2">
      <c r="R197" s="75">
        <v>42352</v>
      </c>
      <c r="S197" s="72">
        <v>-7.428638630872649E-5</v>
      </c>
      <c r="T197" s="72">
        <v>-7.428637118983134E-5</v>
      </c>
      <c r="U197" s="72">
        <f t="shared" ref="U197:U260" si="6">S197-T197</f>
        <v>-1.5118895149495923E-11</v>
      </c>
      <c r="V197" s="72">
        <v>6.9939360885985682E-4</v>
      </c>
      <c r="W197" s="72">
        <v>6.9939882502440627E-4</v>
      </c>
      <c r="X197" s="113">
        <f t="shared" ref="X197:X260" si="7">V197-W197</f>
        <v>-5.2161645494467127E-9</v>
      </c>
    </row>
    <row r="198" spans="18:24" x14ac:dyDescent="0.2">
      <c r="R198" s="75">
        <v>42353</v>
      </c>
      <c r="S198" s="72">
        <v>-7.4647694278642856E-5</v>
      </c>
      <c r="T198" s="72">
        <v>-7.4647686566130898E-5</v>
      </c>
      <c r="U198" s="72">
        <f t="shared" si="6"/>
        <v>-7.7125119577478932E-12</v>
      </c>
      <c r="V198" s="72">
        <v>6.9982201815914932E-4</v>
      </c>
      <c r="W198" s="72">
        <v>6.9982726621381779E-4</v>
      </c>
      <c r="X198" s="113">
        <f t="shared" si="7"/>
        <v>-5.2480546684644316E-9</v>
      </c>
    </row>
    <row r="199" spans="18:24" x14ac:dyDescent="0.2">
      <c r="R199" s="75">
        <v>42354</v>
      </c>
      <c r="S199" s="72">
        <v>-7.4999999999942327E-5</v>
      </c>
      <c r="T199" s="72">
        <v>-7.4999999999942327E-5</v>
      </c>
      <c r="U199" s="72">
        <f t="shared" si="6"/>
        <v>0</v>
      </c>
      <c r="V199" s="72">
        <v>7.0025886035435345E-4</v>
      </c>
      <c r="W199" s="72">
        <v>7.002641390385099E-4</v>
      </c>
      <c r="X199" s="113">
        <f t="shared" si="7"/>
        <v>-5.2786841564511633E-9</v>
      </c>
    </row>
    <row r="200" spans="18:24" x14ac:dyDescent="0.2">
      <c r="R200" s="75">
        <v>42355</v>
      </c>
      <c r="S200" s="72">
        <v>-7.5340162585514097E-5</v>
      </c>
      <c r="T200" s="72">
        <v>-7.5340170599762704E-5</v>
      </c>
      <c r="U200" s="72">
        <f t="shared" si="6"/>
        <v>8.0142486071944907E-12</v>
      </c>
      <c r="V200" s="72">
        <v>7.0070402625194064E-4</v>
      </c>
      <c r="W200" s="72">
        <v>7.0070933428049282E-4</v>
      </c>
      <c r="X200" s="113">
        <f t="shared" si="7"/>
        <v>-5.3080285521795931E-9</v>
      </c>
    </row>
    <row r="201" spans="18:24" x14ac:dyDescent="0.2">
      <c r="R201" s="75">
        <v>42356</v>
      </c>
      <c r="S201" s="72">
        <v>-7.566531216705909E-5</v>
      </c>
      <c r="T201" s="72">
        <v>-7.5665328479724596E-5</v>
      </c>
      <c r="U201" s="72">
        <f t="shared" si="6"/>
        <v>1.6312665506042733E-11</v>
      </c>
      <c r="V201" s="72">
        <v>7.0185644533307602E-4</v>
      </c>
      <c r="W201" s="72">
        <v>7.0186176468625011E-4</v>
      </c>
      <c r="X201" s="113">
        <f t="shared" si="7"/>
        <v>-5.3193531740838851E-9</v>
      </c>
    </row>
    <row r="202" spans="18:24" x14ac:dyDescent="0.2">
      <c r="R202" s="75">
        <v>42359</v>
      </c>
      <c r="S202" s="72">
        <v>-7.6553190742116814E-5</v>
      </c>
      <c r="T202" s="72">
        <v>-7.6553233503954843E-5</v>
      </c>
      <c r="U202" s="72">
        <f t="shared" si="6"/>
        <v>4.2761838029412892E-11</v>
      </c>
      <c r="V202" s="72">
        <v>7.0256574299554968E-4</v>
      </c>
      <c r="W202" s="72">
        <v>7.0257115509298656E-4</v>
      </c>
      <c r="X202" s="113">
        <f t="shared" si="7"/>
        <v>-5.4120974368743191E-9</v>
      </c>
    </row>
    <row r="203" spans="18:24" x14ac:dyDescent="0.2">
      <c r="R203" s="75">
        <v>42360</v>
      </c>
      <c r="S203" s="72">
        <v>-7.6820796159942037E-5</v>
      </c>
      <c r="T203" s="72">
        <v>-7.6820848204464578E-5</v>
      </c>
      <c r="U203" s="72">
        <f t="shared" si="6"/>
        <v>5.2044522540878844E-11</v>
      </c>
      <c r="V203" s="72">
        <v>7.0305088950125064E-4</v>
      </c>
      <c r="W203" s="72">
        <v>7.0305632417297966E-4</v>
      </c>
      <c r="X203" s="113">
        <f t="shared" si="7"/>
        <v>-5.4346717290277777E-9</v>
      </c>
    </row>
    <row r="204" spans="18:24" x14ac:dyDescent="0.2">
      <c r="R204" s="75">
        <v>42361</v>
      </c>
      <c r="S204" s="72">
        <v>-7.7074642498616513E-5</v>
      </c>
      <c r="T204" s="72">
        <v>-7.7074704034008678E-5</v>
      </c>
      <c r="U204" s="72">
        <f t="shared" si="6"/>
        <v>6.1535392165373674E-11</v>
      </c>
      <c r="V204" s="72">
        <v>7.0354370454772663E-4</v>
      </c>
      <c r="W204" s="72">
        <v>7.0354916037062394E-4</v>
      </c>
      <c r="X204" s="113">
        <f t="shared" si="7"/>
        <v>-5.4558228973012116E-9</v>
      </c>
    </row>
    <row r="205" spans="18:24" x14ac:dyDescent="0.2">
      <c r="R205" s="75">
        <v>42362</v>
      </c>
      <c r="S205" s="72">
        <v>-7.7314980543027604E-5</v>
      </c>
      <c r="T205" s="72">
        <v>-7.731505176122378E-5</v>
      </c>
      <c r="U205" s="72">
        <f t="shared" si="6"/>
        <v>7.1218196176004757E-11</v>
      </c>
      <c r="V205" s="72">
        <v>7.0404407894144921E-4</v>
      </c>
      <c r="W205" s="72">
        <v>7.0404955446792957E-4</v>
      </c>
      <c r="X205" s="113">
        <f t="shared" si="7"/>
        <v>-5.475526480358886E-9</v>
      </c>
    </row>
    <row r="206" spans="18:24" x14ac:dyDescent="0.2">
      <c r="R206" s="75">
        <v>42366</v>
      </c>
      <c r="S206" s="72">
        <v>-7.8128861288811791E-5</v>
      </c>
      <c r="T206" s="72">
        <v>-7.8128979767082455E-5</v>
      </c>
      <c r="U206" s="72">
        <f t="shared" si="6"/>
        <v>1.1847827066484035E-10</v>
      </c>
      <c r="V206" s="72">
        <v>7.0611898611342924E-4</v>
      </c>
      <c r="W206" s="72">
        <v>7.0612452552585529E-4</v>
      </c>
      <c r="X206" s="113">
        <f t="shared" si="7"/>
        <v>-5.5394124260461572E-9</v>
      </c>
    </row>
    <row r="207" spans="18:24" x14ac:dyDescent="0.2">
      <c r="R207" s="75">
        <v>42367</v>
      </c>
      <c r="S207" s="72">
        <v>-7.8322823778708279E-5</v>
      </c>
      <c r="T207" s="72">
        <v>-7.8322945753665879E-5</v>
      </c>
      <c r="U207" s="72">
        <f t="shared" si="6"/>
        <v>1.2197495760006647E-10</v>
      </c>
      <c r="V207" s="72">
        <v>7.0665551933652511E-4</v>
      </c>
      <c r="W207" s="72">
        <v>7.0666107087258658E-4</v>
      </c>
      <c r="X207" s="113">
        <f t="shared" si="7"/>
        <v>-5.5515360614750639E-9</v>
      </c>
    </row>
    <row r="208" spans="18:24" x14ac:dyDescent="0.2">
      <c r="R208" s="75">
        <v>42368</v>
      </c>
      <c r="S208" s="72">
        <v>-7.8487378513821126E-5</v>
      </c>
      <c r="T208" s="72">
        <v>-7.8487511000809533E-5</v>
      </c>
      <c r="U208" s="72">
        <f t="shared" si="6"/>
        <v>1.3248698840751753E-10</v>
      </c>
      <c r="V208" s="72">
        <v>7.0719895674482272E-4</v>
      </c>
      <c r="W208" s="72">
        <v>7.0720451881802913E-4</v>
      </c>
      <c r="X208" s="113">
        <f t="shared" si="7"/>
        <v>-5.5620732064163778E-9</v>
      </c>
    </row>
    <row r="209" spans="18:24" x14ac:dyDescent="0.2">
      <c r="R209" s="75">
        <v>42369</v>
      </c>
      <c r="S209" s="72">
        <v>-7.8640180438780311E-5</v>
      </c>
      <c r="T209" s="72">
        <v>-7.8640323522127673E-5</v>
      </c>
      <c r="U209" s="72">
        <f t="shared" si="6"/>
        <v>1.4308334736218981E-10</v>
      </c>
      <c r="V209" s="72">
        <v>7.073837687276253E-4</v>
      </c>
      <c r="W209" s="72">
        <v>7.0738936301309972E-4</v>
      </c>
      <c r="X209" s="113">
        <f t="shared" si="7"/>
        <v>-5.5942854744256074E-9</v>
      </c>
    </row>
    <row r="210" spans="18:24" x14ac:dyDescent="0.2">
      <c r="R210" s="75">
        <v>42373</v>
      </c>
      <c r="S210" s="72">
        <v>-7.9138875697494946E-5</v>
      </c>
      <c r="T210" s="72">
        <v>-7.9139061701674046E-5</v>
      </c>
      <c r="U210" s="72">
        <f t="shared" si="6"/>
        <v>1.860041791001011E-10</v>
      </c>
      <c r="V210" s="72">
        <v>7.0964702735472969E-4</v>
      </c>
      <c r="W210" s="72">
        <v>7.0965264617662096E-4</v>
      </c>
      <c r="X210" s="113">
        <f t="shared" si="7"/>
        <v>-5.6188218912692212E-9</v>
      </c>
    </row>
    <row r="211" spans="18:24" x14ac:dyDescent="0.2">
      <c r="R211" s="75">
        <v>42374</v>
      </c>
      <c r="S211" s="72">
        <v>-7.9236675315130054E-5</v>
      </c>
      <c r="T211" s="72">
        <v>-7.9236872105406444E-5</v>
      </c>
      <c r="U211" s="72">
        <f t="shared" si="6"/>
        <v>1.9679027638940926E-10</v>
      </c>
      <c r="V211" s="72">
        <v>7.1022884400936438E-4</v>
      </c>
      <c r="W211" s="72">
        <v>7.10234464734788E-4</v>
      </c>
      <c r="X211" s="113">
        <f t="shared" si="7"/>
        <v>-5.6207254236139911E-9</v>
      </c>
    </row>
    <row r="212" spans="18:24" x14ac:dyDescent="0.2">
      <c r="R212" s="75">
        <v>42375</v>
      </c>
      <c r="S212" s="72">
        <v>-7.9324226817880993E-5</v>
      </c>
      <c r="T212" s="72">
        <v>-7.9324434386788111E-5</v>
      </c>
      <c r="U212" s="72">
        <f t="shared" si="6"/>
        <v>2.075689071171687E-10</v>
      </c>
      <c r="V212" s="72">
        <v>7.1081684187514649E-4</v>
      </c>
      <c r="W212" s="72">
        <v>7.1082246276439501E-4</v>
      </c>
      <c r="X212" s="113">
        <f t="shared" si="7"/>
        <v>-5.6208892485138176E-9</v>
      </c>
    </row>
    <row r="213" spans="18:24" x14ac:dyDescent="0.2">
      <c r="R213" s="75">
        <v>42376</v>
      </c>
      <c r="S213" s="72">
        <v>-7.9401780988439075E-5</v>
      </c>
      <c r="T213" s="72">
        <v>-7.9401999313577262E-5</v>
      </c>
      <c r="U213" s="72">
        <f t="shared" si="6"/>
        <v>2.18325138187387E-10</v>
      </c>
      <c r="V213" s="72">
        <v>7.1141091115858293E-4</v>
      </c>
      <c r="W213" s="72">
        <v>7.114165304495495E-4</v>
      </c>
      <c r="X213" s="113">
        <f t="shared" si="7"/>
        <v>-5.6192909665686575E-9</v>
      </c>
    </row>
    <row r="214" spans="18:24" x14ac:dyDescent="0.2">
      <c r="R214" s="75">
        <v>42377</v>
      </c>
      <c r="S214" s="72">
        <v>-7.9469588609495598E-5</v>
      </c>
      <c r="T214" s="72">
        <v>-7.9469817650018419E-5</v>
      </c>
      <c r="U214" s="72">
        <f t="shared" si="6"/>
        <v>2.2904052282167117E-10</v>
      </c>
      <c r="V214" s="72">
        <v>7.1201094206398466E-4</v>
      </c>
      <c r="W214" s="72">
        <v>7.1201655797216272E-4</v>
      </c>
      <c r="X214" s="113">
        <f t="shared" si="7"/>
        <v>-5.6159081780532069E-9</v>
      </c>
    </row>
    <row r="215" spans="18:24" x14ac:dyDescent="0.2">
      <c r="R215" s="75">
        <v>42380</v>
      </c>
      <c r="S215" s="72">
        <v>-7.9617039992467298E-5</v>
      </c>
      <c r="T215" s="72">
        <v>-7.9617300793957593E-5</v>
      </c>
      <c r="U215" s="72">
        <f t="shared" si="6"/>
        <v>2.6080149029424592E-10</v>
      </c>
      <c r="V215" s="72">
        <v>7.138457065761735E-4</v>
      </c>
      <c r="W215" s="72">
        <v>7.1385130138825967E-4</v>
      </c>
      <c r="X215" s="113">
        <f t="shared" si="7"/>
        <v>-5.5948120861659331E-9</v>
      </c>
    </row>
    <row r="216" spans="18:24" x14ac:dyDescent="0.2">
      <c r="R216" s="75">
        <v>42381</v>
      </c>
      <c r="S216" s="72">
        <v>-7.9648369233207438E-5</v>
      </c>
      <c r="T216" s="72">
        <v>-7.9648640440879142E-5</v>
      </c>
      <c r="U216" s="72">
        <f t="shared" si="6"/>
        <v>2.7120767170398224E-10</v>
      </c>
      <c r="V216" s="72">
        <v>7.144684860301147E-4</v>
      </c>
      <c r="W216" s="72">
        <v>7.1447407008421295E-4</v>
      </c>
      <c r="X216" s="113">
        <f t="shared" si="7"/>
        <v>-5.584054098240962E-9</v>
      </c>
    </row>
    <row r="217" spans="18:24" x14ac:dyDescent="0.2">
      <c r="R217" s="75">
        <v>42382</v>
      </c>
      <c r="S217" s="72">
        <v>-7.9671205832632097E-5</v>
      </c>
      <c r="T217" s="72">
        <v>-7.9671487330534017E-5</v>
      </c>
      <c r="U217" s="72">
        <f t="shared" si="6"/>
        <v>2.8149790191975971E-10</v>
      </c>
      <c r="V217" s="72">
        <v>7.1509667813504261E-4</v>
      </c>
      <c r="W217" s="72">
        <v>7.1510224952893821E-4</v>
      </c>
      <c r="X217" s="113">
        <f t="shared" si="7"/>
        <v>-5.5713938956021211E-9</v>
      </c>
    </row>
    <row r="218" spans="18:24" x14ac:dyDescent="0.2">
      <c r="R218" s="75">
        <v>42383</v>
      </c>
      <c r="S218" s="72">
        <v>-7.9685800573432613E-5</v>
      </c>
      <c r="T218" s="72">
        <v>-7.9686092230241208E-5</v>
      </c>
      <c r="U218" s="72">
        <f t="shared" si="6"/>
        <v>2.9165680859462827E-10</v>
      </c>
      <c r="V218" s="72">
        <v>7.157301730957074E-4</v>
      </c>
      <c r="W218" s="72">
        <v>7.1573572990522546E-4</v>
      </c>
      <c r="X218" s="113">
        <f t="shared" si="7"/>
        <v>-5.5568095180596674E-9</v>
      </c>
    </row>
    <row r="219" spans="18:24" x14ac:dyDescent="0.2">
      <c r="R219" s="75">
        <v>42384</v>
      </c>
      <c r="S219" s="72">
        <v>-7.9692404236982668E-5</v>
      </c>
      <c r="T219" s="72">
        <v>-7.9692705906002104E-5</v>
      </c>
      <c r="U219" s="72">
        <f t="shared" si="6"/>
        <v>3.0166901943584797E-10</v>
      </c>
      <c r="V219" s="72">
        <v>7.1636886111817698E-4</v>
      </c>
      <c r="W219" s="72">
        <v>7.1637440139366807E-4</v>
      </c>
      <c r="X219" s="113">
        <f t="shared" si="7"/>
        <v>-5.540275491090936E-9</v>
      </c>
    </row>
    <row r="220" spans="18:24" x14ac:dyDescent="0.2">
      <c r="R220" s="75">
        <v>42387</v>
      </c>
      <c r="S220" s="72">
        <v>-7.9666776577866946E-5</v>
      </c>
      <c r="T220" s="72">
        <v>-7.9667107247863823E-5</v>
      </c>
      <c r="U220" s="72">
        <f t="shared" si="6"/>
        <v>3.3066999687730598E-10</v>
      </c>
      <c r="V220" s="72">
        <v>7.1831498560347682E-4</v>
      </c>
      <c r="W220" s="72">
        <v>7.1832046435499526E-4</v>
      </c>
      <c r="X220" s="113">
        <f t="shared" si="7"/>
        <v>-5.4787515184340219E-9</v>
      </c>
    </row>
    <row r="221" spans="18:24" x14ac:dyDescent="0.2">
      <c r="R221" s="75">
        <v>42388</v>
      </c>
      <c r="S221" s="72">
        <v>-7.9643923746591246E-5</v>
      </c>
      <c r="T221" s="72">
        <v>-7.9644263687413998E-5</v>
      </c>
      <c r="U221" s="72">
        <f t="shared" si="6"/>
        <v>3.3994082275132752E-10</v>
      </c>
      <c r="V221" s="72">
        <v>7.1897334792110656E-4</v>
      </c>
      <c r="W221" s="72">
        <v>7.1897880211249079E-4</v>
      </c>
      <c r="X221" s="113">
        <f t="shared" si="7"/>
        <v>-5.4541913842342041E-9</v>
      </c>
    </row>
    <row r="222" spans="18:24" x14ac:dyDescent="0.2">
      <c r="R222" s="75">
        <v>42389</v>
      </c>
      <c r="S222" s="72">
        <v>-7.9614333744933532E-5</v>
      </c>
      <c r="T222" s="72">
        <v>-7.96146827325855E-5</v>
      </c>
      <c r="U222" s="72">
        <f t="shared" si="6"/>
        <v>3.4898765196862257E-10</v>
      </c>
      <c r="V222" s="72">
        <v>7.1963635432473107E-4</v>
      </c>
      <c r="W222" s="72">
        <v>7.1964178189081992E-4</v>
      </c>
      <c r="X222" s="113">
        <f t="shared" si="7"/>
        <v>-5.4275660888412902E-9</v>
      </c>
    </row>
    <row r="223" spans="18:24" x14ac:dyDescent="0.2">
      <c r="R223" s="75">
        <v>42390</v>
      </c>
      <c r="S223" s="72">
        <v>-7.9578257355145918E-5</v>
      </c>
      <c r="T223" s="72">
        <v>-7.9578615149818931E-5</v>
      </c>
      <c r="U223" s="72">
        <f t="shared" si="6"/>
        <v>3.577946730125986E-10</v>
      </c>
      <c r="V223" s="72">
        <v>7.2030389501778302E-4</v>
      </c>
      <c r="W223" s="72">
        <v>7.2030929387101566E-4</v>
      </c>
      <c r="X223" s="113">
        <f t="shared" si="7"/>
        <v>-5.3988532326383967E-9</v>
      </c>
    </row>
    <row r="224" spans="18:24" x14ac:dyDescent="0.2">
      <c r="R224" s="75">
        <v>42391</v>
      </c>
      <c r="S224" s="72">
        <v>-7.9535945357723666E-5</v>
      </c>
      <c r="T224" s="72">
        <v>-7.953631170511565E-5</v>
      </c>
      <c r="U224" s="72">
        <f t="shared" si="6"/>
        <v>3.6634739198401073E-10</v>
      </c>
      <c r="V224" s="72">
        <v>7.2097586020676942E-4</v>
      </c>
      <c r="W224" s="72">
        <v>7.2098122823498916E-4</v>
      </c>
      <c r="X224" s="113">
        <f t="shared" si="7"/>
        <v>-5.3680282197402993E-9</v>
      </c>
    </row>
    <row r="225" spans="18:24" x14ac:dyDescent="0.2">
      <c r="R225" s="75">
        <v>42394</v>
      </c>
      <c r="S225" s="72">
        <v>-7.9374103532946758E-5</v>
      </c>
      <c r="T225" s="72">
        <v>-7.9374493857203182E-5</v>
      </c>
      <c r="U225" s="72">
        <f t="shared" si="6"/>
        <v>3.9032425642321344E-10</v>
      </c>
      <c r="V225" s="72">
        <v>7.2301720478366112E-4</v>
      </c>
      <c r="W225" s="72">
        <v>7.2302246743683157E-4</v>
      </c>
      <c r="X225" s="113">
        <f t="shared" si="7"/>
        <v>-5.2626531704506874E-9</v>
      </c>
    </row>
    <row r="226" spans="18:24" x14ac:dyDescent="0.2">
      <c r="R226" s="75">
        <v>42395</v>
      </c>
      <c r="S226" s="72">
        <v>-7.9309356919162054E-5</v>
      </c>
      <c r="T226" s="72">
        <v>-7.9309754623009922E-5</v>
      </c>
      <c r="U226" s="72">
        <f t="shared" si="6"/>
        <v>3.9770384786797213E-10</v>
      </c>
      <c r="V226" s="72">
        <v>7.2370576999334626E-4</v>
      </c>
      <c r="W226" s="72">
        <v>7.2371099314361023E-4</v>
      </c>
      <c r="X226" s="113">
        <f t="shared" si="7"/>
        <v>-5.2231502639709174E-9</v>
      </c>
    </row>
    <row r="227" spans="18:24" x14ac:dyDescent="0.2">
      <c r="R227" s="75">
        <v>42396</v>
      </c>
      <c r="S227" s="72">
        <v>-7.9239628604171948E-5</v>
      </c>
      <c r="T227" s="72">
        <v>-7.9240033356008392E-5</v>
      </c>
      <c r="U227" s="72">
        <f t="shared" si="6"/>
        <v>4.0475183644419436E-10</v>
      </c>
      <c r="V227" s="72">
        <v>7.2439821071876396E-4</v>
      </c>
      <c r="W227" s="72">
        <v>7.2440339213757446E-4</v>
      </c>
      <c r="X227" s="113">
        <f t="shared" si="7"/>
        <v>-5.1814188105001047E-9</v>
      </c>
    </row>
    <row r="228" spans="18:24" x14ac:dyDescent="0.2">
      <c r="R228" s="75">
        <v>42397</v>
      </c>
      <c r="S228" s="72">
        <v>-7.9165169368910923E-5</v>
      </c>
      <c r="T228" s="72">
        <v>-7.9165580821760742E-5</v>
      </c>
      <c r="U228" s="72">
        <f t="shared" si="6"/>
        <v>4.114528498184826E-10</v>
      </c>
      <c r="V228" s="72">
        <v>7.2509441716246822E-4</v>
      </c>
      <c r="W228" s="72">
        <v>7.2509955459931774E-4</v>
      </c>
      <c r="X228" s="113">
        <f t="shared" si="7"/>
        <v>-5.1374368495232456E-9</v>
      </c>
    </row>
    <row r="229" spans="18:24" x14ac:dyDescent="0.2">
      <c r="R229" s="75">
        <v>42398</v>
      </c>
      <c r="S229" s="72">
        <v>-7.9086229995191886E-5</v>
      </c>
      <c r="T229" s="72">
        <v>-7.9086647786707557E-5</v>
      </c>
      <c r="U229" s="72">
        <f t="shared" si="6"/>
        <v>4.1779151567099184E-10</v>
      </c>
      <c r="V229" s="72">
        <v>7.2579427952920933E-4</v>
      </c>
      <c r="W229" s="72">
        <v>7.2579937070943402E-4</v>
      </c>
      <c r="X229" s="113">
        <f t="shared" si="7"/>
        <v>-5.0911802246906765E-9</v>
      </c>
    </row>
    <row r="230" spans="18:24" x14ac:dyDescent="0.2">
      <c r="R230" s="75">
        <v>42401</v>
      </c>
      <c r="S230" s="72">
        <v>-7.8825038857023534E-5</v>
      </c>
      <c r="T230" s="72">
        <v>-7.882547333541087E-5</v>
      </c>
      <c r="U230" s="72">
        <f t="shared" si="6"/>
        <v>4.3447838733625798E-10</v>
      </c>
      <c r="V230" s="72">
        <v>7.2791470419670873E-4</v>
      </c>
      <c r="W230" s="72">
        <v>7.2791964272805084E-4</v>
      </c>
      <c r="X230" s="113">
        <f t="shared" si="7"/>
        <v>-4.9385313421156096E-9</v>
      </c>
    </row>
    <row r="231" spans="18:24" x14ac:dyDescent="0.2">
      <c r="R231" s="75">
        <v>42402</v>
      </c>
      <c r="S231" s="72">
        <v>-7.8801648237369903E-5</v>
      </c>
      <c r="T231" s="72">
        <v>-7.8802088511853441E-5</v>
      </c>
      <c r="U231" s="72">
        <f t="shared" si="6"/>
        <v>4.4027448353745058E-10</v>
      </c>
      <c r="V231" s="72">
        <v>7.2862809228640914E-4</v>
      </c>
      <c r="W231" s="72">
        <v>7.2863297523056796E-4</v>
      </c>
      <c r="X231" s="113">
        <f t="shared" si="7"/>
        <v>-4.8829441588217615E-9</v>
      </c>
    </row>
    <row r="232" spans="18:24" x14ac:dyDescent="0.2">
      <c r="R232" s="75">
        <v>42403</v>
      </c>
      <c r="S232" s="72">
        <v>-7.8702807822406129E-5</v>
      </c>
      <c r="T232" s="72">
        <v>-7.8703252787359901E-5</v>
      </c>
      <c r="U232" s="72">
        <f t="shared" si="6"/>
        <v>4.4496495377188694E-10</v>
      </c>
      <c r="V232" s="72">
        <v>7.2934458731367387E-4</v>
      </c>
      <c r="W232" s="72">
        <v>7.2934941228047355E-4</v>
      </c>
      <c r="X232" s="113">
        <f t="shared" si="7"/>
        <v>-4.8249667996885445E-9</v>
      </c>
    </row>
    <row r="233" spans="18:24" x14ac:dyDescent="0.2">
      <c r="R233" s="75">
        <v>42404</v>
      </c>
      <c r="S233" s="72">
        <v>-7.8600874924283914E-5</v>
      </c>
      <c r="T233" s="72">
        <v>-7.8601324132954176E-5</v>
      </c>
      <c r="U233" s="72">
        <f t="shared" si="6"/>
        <v>4.4920867026121414E-10</v>
      </c>
      <c r="V233" s="72">
        <v>7.3006407948237467E-4</v>
      </c>
      <c r="W233" s="72">
        <v>7.300688440570435E-4</v>
      </c>
      <c r="X233" s="113">
        <f t="shared" si="7"/>
        <v>-4.7645746688307344E-9</v>
      </c>
    </row>
    <row r="234" spans="18:24" x14ac:dyDescent="0.2">
      <c r="R234" s="75">
        <v>42405</v>
      </c>
      <c r="S234" s="72">
        <v>-7.8496103111280746E-5</v>
      </c>
      <c r="T234" s="72">
        <v>-7.8496556100038362E-5</v>
      </c>
      <c r="U234" s="72">
        <f t="shared" si="6"/>
        <v>4.5298875761545787E-10</v>
      </c>
      <c r="V234" s="72">
        <v>7.3078645899462657E-4</v>
      </c>
      <c r="W234" s="72">
        <v>7.3079116073999321E-4</v>
      </c>
      <c r="X234" s="113">
        <f t="shared" si="7"/>
        <v>-4.7017453666314477E-9</v>
      </c>
    </row>
    <row r="235" spans="18:24" x14ac:dyDescent="0.2">
      <c r="R235" s="75">
        <v>42408</v>
      </c>
      <c r="S235" s="72">
        <v>-7.8105600534041778E-5</v>
      </c>
      <c r="T235" s="72">
        <v>-7.8106058380549731E-5</v>
      </c>
      <c r="U235" s="72">
        <f t="shared" si="6"/>
        <v>4.5784650795296662E-10</v>
      </c>
      <c r="V235" s="72">
        <v>7.3296982361603408E-4</v>
      </c>
      <c r="W235" s="72">
        <v>7.3297432201636762E-4</v>
      </c>
      <c r="X235" s="113">
        <f t="shared" si="7"/>
        <v>-4.498400333545309E-9</v>
      </c>
    </row>
    <row r="236" spans="18:24" x14ac:dyDescent="0.2">
      <c r="R236" s="75">
        <v>42409</v>
      </c>
      <c r="S236" s="72">
        <v>-7.8053698068902833E-5</v>
      </c>
      <c r="T236" s="72">
        <v>-7.8054161231744246E-5</v>
      </c>
      <c r="U236" s="72">
        <f t="shared" si="6"/>
        <v>4.6316284141312281E-10</v>
      </c>
      <c r="V236" s="72">
        <v>7.3370265452583558E-4</v>
      </c>
      <c r="W236" s="72">
        <v>7.3370708011452233E-4</v>
      </c>
      <c r="X236" s="113">
        <f t="shared" si="7"/>
        <v>-4.4255886867509975E-9</v>
      </c>
    </row>
    <row r="237" spans="18:24" x14ac:dyDescent="0.2">
      <c r="R237" s="75">
        <v>42410</v>
      </c>
      <c r="S237" s="72">
        <v>-7.7938535200772208E-5</v>
      </c>
      <c r="T237" s="72">
        <v>-7.7938999592852554E-5</v>
      </c>
      <c r="U237" s="72">
        <f t="shared" si="6"/>
        <v>4.6439208034598778E-10</v>
      </c>
      <c r="V237" s="72">
        <v>7.3443782378932354E-4</v>
      </c>
      <c r="W237" s="72">
        <v>7.3444217401236254E-4</v>
      </c>
      <c r="X237" s="113">
        <f t="shared" si="7"/>
        <v>-4.3502230390006502E-9</v>
      </c>
    </row>
    <row r="238" spans="18:24" x14ac:dyDescent="0.2">
      <c r="R238" s="75">
        <v>42411</v>
      </c>
      <c r="S238" s="72">
        <v>-7.7822054824761011E-5</v>
      </c>
      <c r="T238" s="72">
        <v>-7.782251988963651E-5</v>
      </c>
      <c r="U238" s="72">
        <f t="shared" si="6"/>
        <v>4.6506487549891062E-10</v>
      </c>
      <c r="V238" s="72">
        <v>7.3517522160905231E-4</v>
      </c>
      <c r="W238" s="72">
        <v>7.3517949388916435E-4</v>
      </c>
      <c r="X238" s="113">
        <f t="shared" si="7"/>
        <v>-4.2722801120399431E-9</v>
      </c>
    </row>
    <row r="239" spans="18:24" x14ac:dyDescent="0.2">
      <c r="R239" s="75">
        <v>42412</v>
      </c>
      <c r="S239" s="72">
        <v>-7.7704510510034908E-5</v>
      </c>
      <c r="T239" s="72">
        <v>-7.770497567438639E-5</v>
      </c>
      <c r="U239" s="72">
        <f t="shared" si="6"/>
        <v>4.6516435148191704E-10</v>
      </c>
      <c r="V239" s="72">
        <v>7.3591473818581884E-4</v>
      </c>
      <c r="W239" s="72">
        <v>7.3591892992332542E-4</v>
      </c>
      <c r="X239" s="113">
        <f t="shared" si="7"/>
        <v>-4.1917375065772533E-9</v>
      </c>
    </row>
    <row r="240" spans="18:24" x14ac:dyDescent="0.2">
      <c r="R240" s="75">
        <v>42415</v>
      </c>
      <c r="S240" s="72">
        <v>-7.7301806577372977E-5</v>
      </c>
      <c r="T240" s="72">
        <v>-7.7302261723184127E-5</v>
      </c>
      <c r="U240" s="72">
        <f t="shared" si="6"/>
        <v>4.5514581114972953E-10</v>
      </c>
      <c r="V240" s="72">
        <v>7.3814490247466437E-4</v>
      </c>
      <c r="W240" s="72">
        <v>7.381488367482307E-4</v>
      </c>
      <c r="X240" s="113">
        <f t="shared" si="7"/>
        <v>-3.9342735663272857E-9</v>
      </c>
    </row>
    <row r="241" spans="18:24" x14ac:dyDescent="0.2">
      <c r="R241" s="75">
        <v>42416</v>
      </c>
      <c r="S241" s="72">
        <v>-7.7228765221093454E-5</v>
      </c>
      <c r="T241" s="72">
        <v>-7.7229224749064684E-5</v>
      </c>
      <c r="U241" s="72">
        <f t="shared" si="6"/>
        <v>4.5952797123050004E-10</v>
      </c>
      <c r="V241" s="72">
        <v>7.3889179609414404E-4</v>
      </c>
      <c r="W241" s="72">
        <v>7.3889563919009532E-4</v>
      </c>
      <c r="X241" s="113">
        <f t="shared" si="7"/>
        <v>-3.8430959512815444E-9</v>
      </c>
    </row>
    <row r="242" spans="18:24" x14ac:dyDescent="0.2">
      <c r="R242" s="75">
        <v>42417</v>
      </c>
      <c r="S242" s="72">
        <v>-7.7109704732070128E-5</v>
      </c>
      <c r="T242" s="72">
        <v>-7.7110161264659638E-5</v>
      </c>
      <c r="U242" s="72">
        <f t="shared" si="6"/>
        <v>4.5653258951006137E-10</v>
      </c>
      <c r="V242" s="72">
        <v>7.3964025947552642E-4</v>
      </c>
      <c r="W242" s="72">
        <v>7.3964400867735454E-4</v>
      </c>
      <c r="X242" s="113">
        <f t="shared" si="7"/>
        <v>-3.7492018281192613E-9</v>
      </c>
    </row>
    <row r="243" spans="18:24" x14ac:dyDescent="0.2">
      <c r="R243" s="75">
        <v>42418</v>
      </c>
      <c r="S243" s="72">
        <v>-7.6991101712664545E-5</v>
      </c>
      <c r="T243" s="72">
        <v>-7.699155458329443E-5</v>
      </c>
      <c r="U243" s="72">
        <f t="shared" si="6"/>
        <v>4.5287062988563775E-10</v>
      </c>
      <c r="V243" s="72">
        <v>7.4039018282048754E-4</v>
      </c>
      <c r="W243" s="72">
        <v>7.4039383538796681E-4</v>
      </c>
      <c r="X243" s="113">
        <f t="shared" si="7"/>
        <v>-3.6525674792673921E-9</v>
      </c>
    </row>
    <row r="244" spans="18:24" x14ac:dyDescent="0.2">
      <c r="R244" s="75">
        <v>42419</v>
      </c>
      <c r="S244" s="72">
        <v>-7.6873209730710101E-5</v>
      </c>
      <c r="T244" s="72">
        <v>-7.6873658258147515E-5</v>
      </c>
      <c r="U244" s="72">
        <f t="shared" si="6"/>
        <v>4.4852743741330414E-10</v>
      </c>
      <c r="V244" s="72">
        <v>7.4114145632938526E-4</v>
      </c>
      <c r="W244" s="72">
        <v>7.4114500949901195E-4</v>
      </c>
      <c r="X244" s="113">
        <f t="shared" si="7"/>
        <v>-3.553169626688453E-9</v>
      </c>
    </row>
    <row r="245" spans="18:24" x14ac:dyDescent="0.2">
      <c r="R245" s="75">
        <v>42422</v>
      </c>
      <c r="S245" s="72">
        <v>-7.6499675062756333E-5</v>
      </c>
      <c r="T245" s="72">
        <v>-7.6500096152293189E-5</v>
      </c>
      <c r="U245" s="72">
        <f t="shared" si="6"/>
        <v>4.2108953685602614E-10</v>
      </c>
      <c r="V245" s="72">
        <v>7.4340227983844842E-4</v>
      </c>
      <c r="W245" s="72">
        <v>7.4340551800291025E-4</v>
      </c>
      <c r="X245" s="113">
        <f t="shared" si="7"/>
        <v>-3.2381644618321992E-9</v>
      </c>
    </row>
    <row r="246" spans="18:24" x14ac:dyDescent="0.2">
      <c r="R246" s="75">
        <v>42423</v>
      </c>
      <c r="S246" s="72">
        <v>-7.6413823549170701E-5</v>
      </c>
      <c r="T246" s="72">
        <v>-7.6414247576206407E-5</v>
      </c>
      <c r="U246" s="72">
        <f t="shared" si="6"/>
        <v>4.2402703570587619E-10</v>
      </c>
      <c r="V246" s="72">
        <v>7.4415785600272103E-4</v>
      </c>
      <c r="W246" s="72">
        <v>7.4416098348297377E-4</v>
      </c>
      <c r="X246" s="113">
        <f t="shared" si="7"/>
        <v>-3.1274802527467629E-9</v>
      </c>
    </row>
    <row r="247" spans="18:24" x14ac:dyDescent="0.2">
      <c r="R247" s="75">
        <v>42424</v>
      </c>
      <c r="S247" s="72">
        <v>-7.6303290281742875E-5</v>
      </c>
      <c r="T247" s="72">
        <v>-7.6303706323166409E-5</v>
      </c>
      <c r="U247" s="72">
        <f t="shared" si="6"/>
        <v>4.1604142353435236E-10</v>
      </c>
      <c r="V247" s="72">
        <v>7.4491423333008545E-4</v>
      </c>
      <c r="W247" s="72">
        <v>7.4491724724623509E-4</v>
      </c>
      <c r="X247" s="113">
        <f t="shared" si="7"/>
        <v>-3.0139161496384181E-9</v>
      </c>
    </row>
    <row r="248" spans="18:24" x14ac:dyDescent="0.2">
      <c r="R248" s="75">
        <v>42425</v>
      </c>
      <c r="S248" s="72">
        <v>-7.6194989461431106E-5</v>
      </c>
      <c r="T248" s="72">
        <v>-7.6195396744083155E-5</v>
      </c>
      <c r="U248" s="72">
        <f t="shared" si="6"/>
        <v>4.0728265204847958E-10</v>
      </c>
      <c r="V248" s="72">
        <v>7.4567130201958235E-4</v>
      </c>
      <c r="W248" s="72">
        <v>7.4567419946977424E-4</v>
      </c>
      <c r="X248" s="113">
        <f t="shared" si="7"/>
        <v>-2.8974501918837409E-9</v>
      </c>
    </row>
    <row r="249" spans="18:24" x14ac:dyDescent="0.2">
      <c r="R249" s="75">
        <v>42426</v>
      </c>
      <c r="S249" s="72">
        <v>-7.6089174658289238E-5</v>
      </c>
      <c r="T249" s="72">
        <v>-7.608957239035874E-5</v>
      </c>
      <c r="U249" s="72">
        <f t="shared" si="6"/>
        <v>3.9773206950144413E-10</v>
      </c>
      <c r="V249" s="72">
        <v>7.464289522715698E-4</v>
      </c>
      <c r="W249" s="72">
        <v>7.4643173032803599E-4</v>
      </c>
      <c r="X249" s="113">
        <f t="shared" si="7"/>
        <v>-2.778056466183447E-9</v>
      </c>
    </row>
    <row r="250" spans="18:24" x14ac:dyDescent="0.2">
      <c r="R250" s="75">
        <v>42429</v>
      </c>
      <c r="S250" s="72">
        <v>-7.5783744007576132E-5</v>
      </c>
      <c r="T250" s="72">
        <v>-7.5784080245570095E-5</v>
      </c>
      <c r="U250" s="72">
        <f t="shared" si="6"/>
        <v>3.3623799396338173E-10</v>
      </c>
      <c r="V250" s="72">
        <v>7.4943164492278515E-4</v>
      </c>
      <c r="W250" s="72">
        <v>7.4943381566072243E-4</v>
      </c>
      <c r="X250" s="113">
        <f t="shared" si="7"/>
        <v>-2.1707379372747776E-9</v>
      </c>
    </row>
    <row r="251" spans="18:24" x14ac:dyDescent="0.2">
      <c r="R251" s="75">
        <v>42430</v>
      </c>
      <c r="S251" s="72">
        <v>-7.5697303974184166E-5</v>
      </c>
      <c r="T251" s="72">
        <v>-7.5697626282451196E-5</v>
      </c>
      <c r="U251" s="72">
        <f t="shared" si="6"/>
        <v>3.2230826703036602E-10</v>
      </c>
      <c r="V251" s="72">
        <v>7.5018924049341041E-4</v>
      </c>
      <c r="W251" s="72">
        <v>7.5019127657688616E-4</v>
      </c>
      <c r="X251" s="113">
        <f t="shared" si="7"/>
        <v>-2.0360834757570875E-9</v>
      </c>
    </row>
    <row r="252" spans="18:24" x14ac:dyDescent="0.2">
      <c r="R252" s="75">
        <v>42431</v>
      </c>
      <c r="S252" s="72">
        <v>-7.5614700483614769E-5</v>
      </c>
      <c r="T252" s="72">
        <v>-7.561500798894032E-5</v>
      </c>
      <c r="U252" s="72">
        <f t="shared" si="6"/>
        <v>3.0750532555143175E-10</v>
      </c>
      <c r="V252" s="72">
        <v>7.5094685310649002E-4</v>
      </c>
      <c r="W252" s="72">
        <v>7.5094875148967982E-4</v>
      </c>
      <c r="X252" s="113">
        <f t="shared" si="7"/>
        <v>-1.8983831897960435E-9</v>
      </c>
    </row>
    <row r="253" spans="18:24" x14ac:dyDescent="0.2">
      <c r="R253" s="75">
        <v>42432</v>
      </c>
      <c r="S253" s="72">
        <v>-7.5536181591791574E-5</v>
      </c>
      <c r="T253" s="72">
        <v>-7.5536473404886991E-5</v>
      </c>
      <c r="U253" s="72">
        <f t="shared" si="6"/>
        <v>2.9181309541622021E-10</v>
      </c>
      <c r="V253" s="72">
        <v>7.5242598235261053E-4</v>
      </c>
      <c r="W253" s="72">
        <v>7.5242749417811408E-4</v>
      </c>
      <c r="X253" s="113">
        <f t="shared" si="7"/>
        <v>-1.5118255035449085E-9</v>
      </c>
    </row>
    <row r="254" spans="18:24" x14ac:dyDescent="0.2">
      <c r="R254" s="75">
        <v>42433</v>
      </c>
      <c r="S254" s="72">
        <v>-7.5494620395983819E-5</v>
      </c>
      <c r="T254" s="72">
        <v>-7.549486192873507E-5</v>
      </c>
      <c r="U254" s="72">
        <f t="shared" si="6"/>
        <v>2.4153275125120884E-10</v>
      </c>
      <c r="V254" s="72">
        <v>7.5282206669043984E-4</v>
      </c>
      <c r="W254" s="72">
        <v>7.5282355643973675E-4</v>
      </c>
      <c r="X254" s="113">
        <f t="shared" si="7"/>
        <v>-1.4897492969052559E-9</v>
      </c>
    </row>
    <row r="255" spans="18:24" x14ac:dyDescent="0.2">
      <c r="R255" s="75">
        <v>42436</v>
      </c>
      <c r="S255" s="72">
        <v>-7.5267913133474266E-5</v>
      </c>
      <c r="T255" s="72">
        <v>-7.5268132985436992E-5</v>
      </c>
      <c r="U255" s="72">
        <f t="shared" si="6"/>
        <v>2.1985196272549835E-10</v>
      </c>
      <c r="V255" s="72">
        <v>7.5473137049248578E-4</v>
      </c>
      <c r="W255" s="72">
        <v>7.54732533876223E-4</v>
      </c>
      <c r="X255" s="113">
        <f t="shared" si="7"/>
        <v>-1.1633837372192896E-9</v>
      </c>
    </row>
    <row r="256" spans="18:24" x14ac:dyDescent="0.2">
      <c r="R256" s="75">
        <v>42437</v>
      </c>
      <c r="S256" s="72">
        <v>-7.5213538077711917E-5</v>
      </c>
      <c r="T256" s="72">
        <v>-7.5213737564226192E-5</v>
      </c>
      <c r="U256" s="72">
        <f t="shared" si="6"/>
        <v>1.9948651427568673E-10</v>
      </c>
      <c r="V256" s="72">
        <v>7.554868045695182E-4</v>
      </c>
      <c r="W256" s="72">
        <v>7.5548781149275862E-4</v>
      </c>
      <c r="X256" s="113">
        <f t="shared" si="7"/>
        <v>-1.0069232404255266E-9</v>
      </c>
    </row>
    <row r="257" spans="18:24" x14ac:dyDescent="0.2">
      <c r="R257" s="75">
        <v>42438</v>
      </c>
      <c r="S257" s="72">
        <v>-7.5164735955803095E-5</v>
      </c>
      <c r="T257" s="72">
        <v>-7.5164914098086626E-5</v>
      </c>
      <c r="U257" s="72">
        <f t="shared" si="6"/>
        <v>1.7814228353086117E-10</v>
      </c>
      <c r="V257" s="72">
        <v>7.5624149542367609E-4</v>
      </c>
      <c r="W257" s="72">
        <v>7.5624234267855097E-4</v>
      </c>
      <c r="X257" s="113">
        <f t="shared" si="7"/>
        <v>-8.4725487487381096E-10</v>
      </c>
    </row>
    <row r="258" spans="18:24" x14ac:dyDescent="0.2">
      <c r="R258" s="75">
        <v>42439</v>
      </c>
      <c r="S258" s="72">
        <v>-7.5121754825843595E-5</v>
      </c>
      <c r="T258" s="72">
        <v>-7.5121910627302284E-5</v>
      </c>
      <c r="U258" s="72">
        <f t="shared" si="6"/>
        <v>1.5580145868918354E-10</v>
      </c>
      <c r="V258" s="72">
        <v>7.5770744716347816E-4</v>
      </c>
      <c r="W258" s="72">
        <v>7.5770786236167658E-4</v>
      </c>
      <c r="X258" s="113">
        <f t="shared" si="7"/>
        <v>-4.1519819841354805E-10</v>
      </c>
    </row>
    <row r="259" spans="18:24" x14ac:dyDescent="0.2">
      <c r="R259" s="75">
        <v>42440</v>
      </c>
      <c r="S259" s="72">
        <v>-7.5168959555986829E-5</v>
      </c>
      <c r="T259" s="72">
        <v>-7.5169050693297296E-5</v>
      </c>
      <c r="U259" s="72">
        <f t="shared" si="6"/>
        <v>9.1137310466947972E-11</v>
      </c>
      <c r="V259" s="72">
        <v>7.5810380885277555E-4</v>
      </c>
      <c r="W259" s="72">
        <v>7.5810419136409547E-4</v>
      </c>
      <c r="X259" s="113">
        <f t="shared" si="7"/>
        <v>-3.8251131992753096E-10</v>
      </c>
    </row>
    <row r="260" spans="18:24" x14ac:dyDescent="0.2">
      <c r="R260" s="75">
        <v>42443</v>
      </c>
      <c r="S260" s="72">
        <v>-7.5013001339192627E-5</v>
      </c>
      <c r="T260" s="72">
        <v>-7.501305751947045E-5</v>
      </c>
      <c r="U260" s="72">
        <f t="shared" si="6"/>
        <v>5.6180277823499741E-11</v>
      </c>
      <c r="V260" s="72">
        <v>7.5999999999993954E-4</v>
      </c>
      <c r="W260" s="72">
        <v>7.5999999999993954E-4</v>
      </c>
      <c r="X260" s="113">
        <f t="shared" si="7"/>
        <v>0</v>
      </c>
    </row>
    <row r="261" spans="18:24" x14ac:dyDescent="0.2">
      <c r="R261" s="75">
        <v>42444</v>
      </c>
      <c r="S261" s="72">
        <v>-7.5002846005662007E-5</v>
      </c>
      <c r="T261" s="72">
        <v>-7.5002874639279227E-5</v>
      </c>
      <c r="U261" s="72">
        <f t="shared" ref="U261:U324" si="8">S261-T261</f>
        <v>2.863361721935475E-11</v>
      </c>
      <c r="V261" s="72">
        <v>7.6074798854365165E-4</v>
      </c>
      <c r="W261" s="72">
        <v>7.6074780916670357E-4</v>
      </c>
      <c r="X261" s="113">
        <f t="shared" ref="X261:X324" si="9">V261-W261</f>
        <v>1.7937694808244781E-10</v>
      </c>
    </row>
    <row r="262" spans="18:24" x14ac:dyDescent="0.2">
      <c r="R262" s="75">
        <v>42445</v>
      </c>
      <c r="S262" s="72">
        <v>-7.5000000000056914E-5</v>
      </c>
      <c r="T262" s="72">
        <v>-7.5000000000056914E-5</v>
      </c>
      <c r="U262" s="72">
        <f t="shared" si="8"/>
        <v>0</v>
      </c>
      <c r="V262" s="72">
        <v>7.614947006327695E-4</v>
      </c>
      <c r="W262" s="72">
        <v>7.6149433862191343E-4</v>
      </c>
      <c r="X262" s="113">
        <f t="shared" si="9"/>
        <v>3.6201085607933531E-10</v>
      </c>
    </row>
    <row r="263" spans="18:24" x14ac:dyDescent="0.2">
      <c r="R263" s="75">
        <v>42446</v>
      </c>
      <c r="S263" s="72">
        <v>-7.5004628402935267E-5</v>
      </c>
      <c r="T263" s="72">
        <v>-7.5004598678885955E-5</v>
      </c>
      <c r="U263" s="72">
        <f t="shared" si="8"/>
        <v>-2.9724049312391046E-11</v>
      </c>
      <c r="V263" s="72">
        <v>7.6294454554682461E-4</v>
      </c>
      <c r="W263" s="72">
        <v>7.6294370657406247E-4</v>
      </c>
      <c r="X263" s="113">
        <f t="shared" si="9"/>
        <v>8.3897276213946992E-10</v>
      </c>
    </row>
    <row r="264" spans="18:24" x14ac:dyDescent="0.2">
      <c r="R264" s="75">
        <v>42447</v>
      </c>
      <c r="S264" s="72">
        <v>-7.5151198260148491E-5</v>
      </c>
      <c r="T264" s="72">
        <v>-7.515108927116045E-5</v>
      </c>
      <c r="U264" s="72">
        <f t="shared" si="8"/>
        <v>-1.089889880412755E-10</v>
      </c>
      <c r="V264" s="72">
        <v>7.6333668726617234E-4</v>
      </c>
      <c r="W264" s="72">
        <v>7.6333580405007746E-4</v>
      </c>
      <c r="X264" s="113">
        <f t="shared" si="9"/>
        <v>8.8321609487823638E-10</v>
      </c>
    </row>
    <row r="265" spans="18:24" x14ac:dyDescent="0.2">
      <c r="R265" s="75">
        <v>42450</v>
      </c>
      <c r="S265" s="72">
        <v>-7.5093720037874249E-5</v>
      </c>
      <c r="T265" s="72">
        <v>-7.5093561548131177E-5</v>
      </c>
      <c r="U265" s="72">
        <f t="shared" si="8"/>
        <v>-1.5848974307161156E-10</v>
      </c>
      <c r="V265" s="72">
        <v>7.6521325935197603E-4</v>
      </c>
      <c r="W265" s="72">
        <v>7.6521193840080153E-4</v>
      </c>
      <c r="X265" s="113">
        <f t="shared" si="9"/>
        <v>1.3209511745071803E-9</v>
      </c>
    </row>
    <row r="266" spans="18:24" x14ac:dyDescent="0.2">
      <c r="R266" s="75">
        <v>42451</v>
      </c>
      <c r="S266" s="72">
        <v>-7.513238850021942E-5</v>
      </c>
      <c r="T266" s="72">
        <v>-7.5132195638405946E-5</v>
      </c>
      <c r="U266" s="72">
        <f t="shared" si="8"/>
        <v>-1.9286181347419589E-10</v>
      </c>
      <c r="V266" s="72">
        <v>7.6595479976974187E-4</v>
      </c>
      <c r="W266" s="72">
        <v>7.6595327849402774E-4</v>
      </c>
      <c r="X266" s="113">
        <f t="shared" si="9"/>
        <v>1.5212757141242622E-9</v>
      </c>
    </row>
    <row r="267" spans="18:24" x14ac:dyDescent="0.2">
      <c r="R267" s="75">
        <v>42452</v>
      </c>
      <c r="S267" s="72">
        <v>-7.5177115603544805E-5</v>
      </c>
      <c r="T267" s="72">
        <v>-7.5176887612440552E-5</v>
      </c>
      <c r="U267" s="72">
        <f t="shared" si="8"/>
        <v>-2.2799110425367631E-10</v>
      </c>
      <c r="V267" s="72">
        <v>7.6669589275237535E-4</v>
      </c>
      <c r="W267" s="72">
        <v>7.6669416851292849E-4</v>
      </c>
      <c r="X267" s="113">
        <f t="shared" si="9"/>
        <v>1.7242394468588648E-9</v>
      </c>
    </row>
    <row r="268" spans="18:24" x14ac:dyDescent="0.2">
      <c r="R268" s="75">
        <v>42453</v>
      </c>
      <c r="S268" s="72">
        <v>-7.5227651556358566E-5</v>
      </c>
      <c r="T268" s="72">
        <v>-7.5227387736088587E-5</v>
      </c>
      <c r="U268" s="72">
        <f t="shared" si="8"/>
        <v>-2.6382026997848109E-10</v>
      </c>
      <c r="V268" s="72">
        <v>7.6814330050925972E-4</v>
      </c>
      <c r="W268" s="72">
        <v>7.6814106518507583E-4</v>
      </c>
      <c r="X268" s="113">
        <f t="shared" si="9"/>
        <v>2.2353241838904067E-9</v>
      </c>
    </row>
    <row r="269" spans="18:24" x14ac:dyDescent="0.2">
      <c r="R269" s="75">
        <v>42458</v>
      </c>
      <c r="S269" s="72">
        <v>-7.5558721405285482E-5</v>
      </c>
      <c r="T269" s="72">
        <v>-7.555826995336615E-5</v>
      </c>
      <c r="U269" s="72">
        <f t="shared" si="8"/>
        <v>-4.5145191933187133E-10</v>
      </c>
      <c r="V269" s="72">
        <v>7.7113968672777892E-4</v>
      </c>
      <c r="W269" s="72">
        <v>7.7113669421936403E-4</v>
      </c>
      <c r="X269" s="113">
        <f t="shared" si="9"/>
        <v>2.9925084148955255E-9</v>
      </c>
    </row>
    <row r="270" spans="18:24" x14ac:dyDescent="0.2">
      <c r="R270" s="75">
        <v>42459</v>
      </c>
      <c r="S270" s="72">
        <v>-7.5638864858029251E-5</v>
      </c>
      <c r="T270" s="72">
        <v>-7.5638374584989691E-5</v>
      </c>
      <c r="U270" s="72">
        <f t="shared" si="8"/>
        <v>-4.9027303955983745E-10</v>
      </c>
      <c r="V270" s="72">
        <v>7.7188096377534964E-4</v>
      </c>
      <c r="W270" s="72">
        <v>7.7187775229774398E-4</v>
      </c>
      <c r="X270" s="113">
        <f t="shared" si="9"/>
        <v>3.211477605656772E-9</v>
      </c>
    </row>
    <row r="271" spans="18:24" x14ac:dyDescent="0.2">
      <c r="R271" s="75">
        <v>42460</v>
      </c>
      <c r="S271" s="72">
        <v>-7.5634284427560512E-5</v>
      </c>
      <c r="T271" s="72">
        <v>-7.5633780403485282E-5</v>
      </c>
      <c r="U271" s="72">
        <f t="shared" si="8"/>
        <v>-5.0402407522967801E-10</v>
      </c>
      <c r="V271" s="72">
        <v>7.722649115852315E-4</v>
      </c>
      <c r="W271" s="72">
        <v>7.7226163555834998E-4</v>
      </c>
      <c r="X271" s="113">
        <f t="shared" si="9"/>
        <v>3.2760268815204205E-9</v>
      </c>
    </row>
    <row r="272" spans="18:24" x14ac:dyDescent="0.2">
      <c r="R272" s="75">
        <v>42461</v>
      </c>
      <c r="S272" s="72">
        <v>-7.5721978228792135E-5</v>
      </c>
      <c r="T272" s="72">
        <v>-7.5721434601231578E-5</v>
      </c>
      <c r="U272" s="72">
        <f t="shared" si="8"/>
        <v>-5.4362756055645681E-10</v>
      </c>
      <c r="V272" s="72">
        <v>7.7372566146082151E-4</v>
      </c>
      <c r="W272" s="72">
        <v>7.7372185006248948E-4</v>
      </c>
      <c r="X272" s="113">
        <f t="shared" si="9"/>
        <v>3.8113983320342895E-9</v>
      </c>
    </row>
    <row r="273" spans="18:24" x14ac:dyDescent="0.2">
      <c r="R273" s="75">
        <v>42464</v>
      </c>
      <c r="S273" s="72">
        <v>-7.6006665604882832E-5</v>
      </c>
      <c r="T273" s="72">
        <v>-7.6006002016577637E-5</v>
      </c>
      <c r="U273" s="72">
        <f t="shared" si="8"/>
        <v>-6.6358830519560544E-10</v>
      </c>
      <c r="V273" s="72">
        <v>7.7523382931547237E-4</v>
      </c>
      <c r="W273" s="72">
        <v>7.7522965258481702E-4</v>
      </c>
      <c r="X273" s="113">
        <f t="shared" si="9"/>
        <v>4.176730655346822E-9</v>
      </c>
    </row>
    <row r="274" spans="18:24" x14ac:dyDescent="0.2">
      <c r="R274" s="75">
        <v>42465</v>
      </c>
      <c r="S274" s="72">
        <v>-7.6107921601876487E-5</v>
      </c>
      <c r="T274" s="72">
        <v>-7.6107217837357292E-5</v>
      </c>
      <c r="U274" s="72">
        <f t="shared" si="8"/>
        <v>-7.0376451919513996E-10</v>
      </c>
      <c r="V274" s="72">
        <v>7.7597822779974682E-4</v>
      </c>
      <c r="W274" s="72">
        <v>7.7597382174433556E-4</v>
      </c>
      <c r="X274" s="113">
        <f t="shared" si="9"/>
        <v>4.4060554112547792E-9</v>
      </c>
    </row>
    <row r="275" spans="18:24" x14ac:dyDescent="0.2">
      <c r="R275" s="75">
        <v>42466</v>
      </c>
      <c r="S275" s="72">
        <v>-7.6211936809312693E-5</v>
      </c>
      <c r="T275" s="72">
        <v>-7.6211192870775536E-5</v>
      </c>
      <c r="U275" s="72">
        <f t="shared" si="8"/>
        <v>-7.4393853715672663E-10</v>
      </c>
      <c r="V275" s="72">
        <v>7.7672373206659061E-4</v>
      </c>
      <c r="W275" s="72">
        <v>7.7671909520433025E-4</v>
      </c>
      <c r="X275" s="113">
        <f t="shared" si="9"/>
        <v>4.6368622603652418E-9</v>
      </c>
    </row>
    <row r="276" spans="18:24" x14ac:dyDescent="0.2">
      <c r="R276" s="75">
        <v>42467</v>
      </c>
      <c r="S276" s="72">
        <v>-7.6318458692494981E-5</v>
      </c>
      <c r="T276" s="72">
        <v>-7.6317674638354697E-5</v>
      </c>
      <c r="U276" s="72">
        <f t="shared" si="8"/>
        <v>-7.8405414028392875E-10</v>
      </c>
      <c r="V276" s="72">
        <v>7.7747046119757887E-4</v>
      </c>
      <c r="W276" s="72">
        <v>7.7746559213504865E-4</v>
      </c>
      <c r="X276" s="113">
        <f t="shared" si="9"/>
        <v>4.869062530227751E-9</v>
      </c>
    </row>
    <row r="277" spans="18:24" x14ac:dyDescent="0.2">
      <c r="R277" s="75">
        <v>42468</v>
      </c>
      <c r="S277" s="72">
        <v>-7.6427234714091674E-5</v>
      </c>
      <c r="T277" s="72">
        <v>-7.6426410664252309E-5</v>
      </c>
      <c r="U277" s="72">
        <f t="shared" si="8"/>
        <v>-8.2404983936512893E-10</v>
      </c>
      <c r="V277" s="72">
        <v>7.7896191990647228E-4</v>
      </c>
      <c r="W277" s="72">
        <v>7.7895650604770561E-4</v>
      </c>
      <c r="X277" s="113">
        <f t="shared" si="9"/>
        <v>5.4138587666716087E-9</v>
      </c>
    </row>
    <row r="278" spans="18:24" x14ac:dyDescent="0.2">
      <c r="R278" s="75">
        <v>42471</v>
      </c>
      <c r="S278" s="72">
        <v>-7.6764562262842743E-5</v>
      </c>
      <c r="T278" s="72">
        <v>-7.6763619513228108E-5</v>
      </c>
      <c r="U278" s="72">
        <f t="shared" si="8"/>
        <v>-9.4274961463444978E-10</v>
      </c>
      <c r="V278" s="72">
        <v>7.804720079957919E-4</v>
      </c>
      <c r="W278" s="72">
        <v>7.8046619797403859E-4</v>
      </c>
      <c r="X278" s="113">
        <f t="shared" si="9"/>
        <v>5.8100217533102808E-9</v>
      </c>
    </row>
    <row r="279" spans="18:24" x14ac:dyDescent="0.2">
      <c r="R279" s="75">
        <v>42472</v>
      </c>
      <c r="S279" s="72">
        <v>-7.6879829488497211E-5</v>
      </c>
      <c r="T279" s="72">
        <v>-7.6878847796406962E-5</v>
      </c>
      <c r="U279" s="72">
        <f t="shared" si="8"/>
        <v>-9.8169209024855097E-10</v>
      </c>
      <c r="V279" s="72">
        <v>7.8122664767462529E-4</v>
      </c>
      <c r="W279" s="72">
        <v>7.8122059981645476E-4</v>
      </c>
      <c r="X279" s="113">
        <f t="shared" si="9"/>
        <v>6.0478581705375803E-9</v>
      </c>
    </row>
    <row r="280" spans="18:24" x14ac:dyDescent="0.2">
      <c r="R280" s="75">
        <v>42473</v>
      </c>
      <c r="S280" s="72">
        <v>-7.6996088177326978E-5</v>
      </c>
      <c r="T280" s="72">
        <v>-7.6995067951225569E-5</v>
      </c>
      <c r="U280" s="72">
        <f t="shared" si="8"/>
        <v>-1.0202261014084432E-9</v>
      </c>
      <c r="V280" s="72">
        <v>7.8198322670923861E-4</v>
      </c>
      <c r="W280" s="72">
        <v>7.8197694015413703E-4</v>
      </c>
      <c r="X280" s="113">
        <f t="shared" si="9"/>
        <v>6.2865551015735266E-9</v>
      </c>
    </row>
    <row r="281" spans="18:24" x14ac:dyDescent="0.2">
      <c r="R281" s="75">
        <v>42474</v>
      </c>
      <c r="S281" s="72">
        <v>-7.7113085793757168E-5</v>
      </c>
      <c r="T281" s="72">
        <v>-7.7112027499645481E-5</v>
      </c>
      <c r="U281" s="72">
        <f t="shared" si="8"/>
        <v>-1.0582941116867896E-9</v>
      </c>
      <c r="V281" s="72">
        <v>7.8274186418208049E-4</v>
      </c>
      <c r="W281" s="72">
        <v>7.8273533815864302E-4</v>
      </c>
      <c r="X281" s="113">
        <f t="shared" si="9"/>
        <v>6.5260234374678663E-9</v>
      </c>
    </row>
    <row r="282" spans="18:24" x14ac:dyDescent="0.2">
      <c r="R282" s="75">
        <v>42475</v>
      </c>
      <c r="S282" s="72">
        <v>-7.7230569801773708E-5</v>
      </c>
      <c r="T282" s="72">
        <v>-7.7229473965824245E-5</v>
      </c>
      <c r="U282" s="72">
        <f t="shared" si="8"/>
        <v>-1.0958359494622153E-9</v>
      </c>
      <c r="V282" s="72">
        <v>7.8427989719008994E-4</v>
      </c>
      <c r="W282" s="72">
        <v>7.8427282876640568E-4</v>
      </c>
      <c r="X282" s="113">
        <f t="shared" si="9"/>
        <v>7.0684236842550457E-9</v>
      </c>
    </row>
    <row r="283" spans="18:24" x14ac:dyDescent="0.2">
      <c r="R283" s="75">
        <v>42478</v>
      </c>
      <c r="S283" s="72">
        <v>-7.7583414827937685E-5</v>
      </c>
      <c r="T283" s="72">
        <v>-7.7582210095799458E-5</v>
      </c>
      <c r="U283" s="72">
        <f t="shared" si="8"/>
        <v>-1.2047321382271979E-9</v>
      </c>
      <c r="V283" s="72">
        <v>7.8579938012349334E-4</v>
      </c>
      <c r="W283" s="72">
        <v>7.8579189027649932E-4</v>
      </c>
      <c r="X283" s="113">
        <f t="shared" si="9"/>
        <v>7.4898469940238091E-9</v>
      </c>
    </row>
    <row r="284" spans="18:24" x14ac:dyDescent="0.2">
      <c r="R284" s="75">
        <v>42479</v>
      </c>
      <c r="S284" s="72">
        <v>-7.7700319053139057E-5</v>
      </c>
      <c r="T284" s="72">
        <v>-7.7699079459656251E-5</v>
      </c>
      <c r="U284" s="72">
        <f t="shared" si="8"/>
        <v>-1.2395934828054274E-9</v>
      </c>
      <c r="V284" s="72">
        <v>7.8657009603731482E-4</v>
      </c>
      <c r="W284" s="72">
        <v>7.8656236419155016E-4</v>
      </c>
      <c r="X284" s="113">
        <f t="shared" si="9"/>
        <v>7.7318457646557634E-9</v>
      </c>
    </row>
    <row r="285" spans="18:24" x14ac:dyDescent="0.2">
      <c r="R285" s="75">
        <v>42480</v>
      </c>
      <c r="S285" s="72">
        <v>-7.7816446995126895E-5</v>
      </c>
      <c r="T285" s="72">
        <v>-7.7815173355471619E-5</v>
      </c>
      <c r="U285" s="72">
        <f t="shared" si="8"/>
        <v>-1.2736396552757816E-9</v>
      </c>
      <c r="V285" s="72">
        <v>7.8734358489017321E-4</v>
      </c>
      <c r="W285" s="72">
        <v>7.8733561080539282E-4</v>
      </c>
      <c r="X285" s="113">
        <f t="shared" si="9"/>
        <v>7.9740847803945122E-9</v>
      </c>
    </row>
    <row r="286" spans="18:24" x14ac:dyDescent="0.2">
      <c r="R286" s="75">
        <v>42481</v>
      </c>
      <c r="S286" s="72">
        <v>-7.7931546117887128E-5</v>
      </c>
      <c r="T286" s="72">
        <v>-7.7930239306524704E-5</v>
      </c>
      <c r="U286" s="72">
        <f t="shared" si="8"/>
        <v>-1.3068113624239335E-9</v>
      </c>
      <c r="V286" s="72">
        <v>7.8811996576539094E-4</v>
      </c>
      <c r="W286" s="72">
        <v>7.8811174929089558E-4</v>
      </c>
      <c r="X286" s="113">
        <f t="shared" si="9"/>
        <v>8.2164744953563268E-9</v>
      </c>
    </row>
    <row r="287" spans="18:24" x14ac:dyDescent="0.2">
      <c r="R287" s="75">
        <v>42482</v>
      </c>
      <c r="S287" s="72">
        <v>-7.8045363887601707E-5</v>
      </c>
      <c r="T287" s="72">
        <v>-7.8044024835216254E-5</v>
      </c>
      <c r="U287" s="72">
        <f t="shared" si="8"/>
        <v>-1.3390523854534464E-9</v>
      </c>
      <c r="V287" s="72">
        <v>7.897199973234862E-4</v>
      </c>
      <c r="W287" s="72">
        <v>7.8971125233777764E-4</v>
      </c>
      <c r="X287" s="113">
        <f t="shared" si="9"/>
        <v>8.7449857085570779E-9</v>
      </c>
    </row>
    <row r="288" spans="18:24" x14ac:dyDescent="0.2">
      <c r="R288" s="75">
        <v>42485</v>
      </c>
      <c r="S288" s="72">
        <v>-7.837660372447972E-5</v>
      </c>
      <c r="T288" s="72">
        <v>-7.8375174121230747E-5</v>
      </c>
      <c r="U288" s="72">
        <f t="shared" si="8"/>
        <v>-1.4296032489730754E-9</v>
      </c>
      <c r="V288" s="72">
        <v>7.9125679118294864E-4</v>
      </c>
      <c r="W288" s="72">
        <v>7.9124760541386338E-4</v>
      </c>
      <c r="X288" s="113">
        <f t="shared" si="9"/>
        <v>9.1857690852608503E-9</v>
      </c>
    </row>
    <row r="289" spans="18:24" x14ac:dyDescent="0.2">
      <c r="R289" s="75">
        <v>42486</v>
      </c>
      <c r="S289" s="72">
        <v>-7.8482770729337487E-5</v>
      </c>
      <c r="T289" s="72">
        <v>-7.8481313193706832E-5</v>
      </c>
      <c r="U289" s="72">
        <f t="shared" si="8"/>
        <v>-1.4575356306546945E-9</v>
      </c>
      <c r="V289" s="72">
        <v>7.9204941843989262E-4</v>
      </c>
      <c r="W289" s="72">
        <v>7.9203999085724361E-4</v>
      </c>
      <c r="X289" s="113">
        <f t="shared" si="9"/>
        <v>9.4275826490082537E-9</v>
      </c>
    </row>
    <row r="290" spans="18:24" x14ac:dyDescent="0.2">
      <c r="R290" s="75">
        <v>42487</v>
      </c>
      <c r="S290" s="72">
        <v>-7.858639370591052E-5</v>
      </c>
      <c r="T290" s="72">
        <v>-7.8584909460217129E-5</v>
      </c>
      <c r="U290" s="72">
        <f t="shared" si="8"/>
        <v>-1.4842456933915772E-9</v>
      </c>
      <c r="V290" s="72">
        <v>7.9284565222830341E-4</v>
      </c>
      <c r="W290" s="72">
        <v>7.9283598321298822E-4</v>
      </c>
      <c r="X290" s="113">
        <f t="shared" si="9"/>
        <v>9.6690153151852282E-9</v>
      </c>
    </row>
    <row r="291" spans="18:24" x14ac:dyDescent="0.2">
      <c r="R291" s="75">
        <v>42488</v>
      </c>
      <c r="S291" s="72">
        <v>-7.8687220119941562E-5</v>
      </c>
      <c r="T291" s="72">
        <v>-7.8685710443601582E-5</v>
      </c>
      <c r="U291" s="72">
        <f t="shared" si="8"/>
        <v>-1.509676339980239E-9</v>
      </c>
      <c r="V291" s="72">
        <v>7.9364561163325082E-4</v>
      </c>
      <c r="W291" s="72">
        <v>7.9363570165483916E-4</v>
      </c>
      <c r="X291" s="113">
        <f t="shared" si="9"/>
        <v>9.9099784116665757E-9</v>
      </c>
    </row>
    <row r="292" spans="18:24" x14ac:dyDescent="0.2">
      <c r="R292" s="75">
        <v>42489</v>
      </c>
      <c r="S292" s="72">
        <v>-7.8784997435855762E-5</v>
      </c>
      <c r="T292" s="72">
        <v>-7.8783463667578542E-5</v>
      </c>
      <c r="U292" s="72">
        <f t="shared" si="8"/>
        <v>-1.5337682772199055E-9</v>
      </c>
      <c r="V292" s="72">
        <v>7.9532262478901555E-4</v>
      </c>
      <c r="W292" s="72">
        <v>7.9531221135284815E-4</v>
      </c>
      <c r="X292" s="113">
        <f t="shared" si="9"/>
        <v>1.0413436167403325E-8</v>
      </c>
    </row>
    <row r="293" spans="18:24" x14ac:dyDescent="0.2">
      <c r="R293" s="75">
        <v>42492</v>
      </c>
      <c r="S293" s="72">
        <v>-7.9066690728570577E-5</v>
      </c>
      <c r="T293" s="72">
        <v>-7.9065096437349808E-5</v>
      </c>
      <c r="U293" s="72">
        <f t="shared" si="8"/>
        <v>-1.5942912207696659E-9</v>
      </c>
      <c r="V293" s="72">
        <v>7.973323360776569E-4</v>
      </c>
      <c r="W293" s="72">
        <v>7.973213420510982E-4</v>
      </c>
      <c r="X293" s="113">
        <f t="shared" si="9"/>
        <v>1.0994026558705169E-8</v>
      </c>
    </row>
    <row r="294" spans="18:24" x14ac:dyDescent="0.2">
      <c r="R294" s="75">
        <v>42493</v>
      </c>
      <c r="S294" s="72">
        <v>-7.9144752583811296E-5</v>
      </c>
      <c r="T294" s="72">
        <v>-7.9143141603331841E-5</v>
      </c>
      <c r="U294" s="72">
        <f t="shared" si="8"/>
        <v>-1.6109804794550925E-9</v>
      </c>
      <c r="V294" s="72">
        <v>7.9815705635277257E-4</v>
      </c>
      <c r="W294" s="72">
        <v>7.9814582712913471E-4</v>
      </c>
      <c r="X294" s="113">
        <f t="shared" si="9"/>
        <v>1.1229223637857118E-8</v>
      </c>
    </row>
    <row r="295" spans="18:24" x14ac:dyDescent="0.2">
      <c r="R295" s="75">
        <v>42494</v>
      </c>
      <c r="S295" s="72">
        <v>-7.9218381890376079E-5</v>
      </c>
      <c r="T295" s="72">
        <v>-7.9216755878007845E-5</v>
      </c>
      <c r="U295" s="72">
        <f t="shared" si="8"/>
        <v>-1.6260123682340557E-9</v>
      </c>
      <c r="V295" s="72">
        <v>7.9898630350067783E-4</v>
      </c>
      <c r="W295" s="72">
        <v>7.989748401469334E-4</v>
      </c>
      <c r="X295" s="113">
        <f t="shared" si="9"/>
        <v>1.1463353744435405E-8</v>
      </c>
    </row>
    <row r="296" spans="18:24" x14ac:dyDescent="0.2">
      <c r="R296" s="75">
        <v>42495</v>
      </c>
      <c r="S296" s="72">
        <v>-7.9287328858510832E-5</v>
      </c>
      <c r="T296" s="72">
        <v>-7.9285689528100277E-5</v>
      </c>
      <c r="U296" s="72">
        <f t="shared" si="8"/>
        <v>-1.6393304105546047E-9</v>
      </c>
      <c r="V296" s="72">
        <v>8.0075369254716639E-4</v>
      </c>
      <c r="W296" s="72">
        <v>8.0074176268877498E-4</v>
      </c>
      <c r="X296" s="113">
        <f t="shared" si="9"/>
        <v>1.1929858391413438E-8</v>
      </c>
    </row>
    <row r="297" spans="18:24" x14ac:dyDescent="0.2">
      <c r="R297" s="75">
        <v>42496</v>
      </c>
      <c r="S297" s="72">
        <v>-7.9314918464087832E-5</v>
      </c>
      <c r="T297" s="72">
        <v>-7.9313289658061606E-5</v>
      </c>
      <c r="U297" s="72">
        <f t="shared" si="8"/>
        <v>-1.6288060262256276E-9</v>
      </c>
      <c r="V297" s="72">
        <v>8.0112818456982125E-4</v>
      </c>
      <c r="W297" s="72">
        <v>8.0111614090213647E-4</v>
      </c>
      <c r="X297" s="113">
        <f t="shared" si="9"/>
        <v>1.2043667684783106E-8</v>
      </c>
    </row>
    <row r="298" spans="18:24" x14ac:dyDescent="0.2">
      <c r="R298" s="75">
        <v>42499</v>
      </c>
      <c r="S298" s="72">
        <v>-7.9511297552102035E-5</v>
      </c>
      <c r="T298" s="72">
        <v>-7.950962324228081E-5</v>
      </c>
      <c r="U298" s="72">
        <f t="shared" si="8"/>
        <v>-1.6743098212257607E-9</v>
      </c>
      <c r="V298" s="72">
        <v>8.0320458775214347E-4</v>
      </c>
      <c r="W298" s="72">
        <v>8.0319197284606724E-4</v>
      </c>
      <c r="X298" s="113">
        <f t="shared" si="9"/>
        <v>1.2614906076224668E-8</v>
      </c>
    </row>
    <row r="299" spans="18:24" x14ac:dyDescent="0.2">
      <c r="R299" s="75">
        <v>42500</v>
      </c>
      <c r="S299" s="72">
        <v>-7.9553085981340729E-5</v>
      </c>
      <c r="T299" s="72">
        <v>-7.9551407787235319E-5</v>
      </c>
      <c r="U299" s="72">
        <f t="shared" si="8"/>
        <v>-1.6781941054096628E-9</v>
      </c>
      <c r="V299" s="72">
        <v>8.0406348339197124E-4</v>
      </c>
      <c r="W299" s="72">
        <v>8.0405064261266181E-4</v>
      </c>
      <c r="X299" s="113">
        <f t="shared" si="9"/>
        <v>1.2840779309427827E-8</v>
      </c>
    </row>
    <row r="300" spans="18:24" x14ac:dyDescent="0.2">
      <c r="R300" s="75">
        <v>42501</v>
      </c>
      <c r="S300" s="72">
        <v>-7.9588693333624818E-5</v>
      </c>
      <c r="T300" s="72">
        <v>-7.9587013314023124E-5</v>
      </c>
      <c r="U300" s="72">
        <f t="shared" si="8"/>
        <v>-1.6800196016932044E-9</v>
      </c>
      <c r="V300" s="72">
        <v>8.0492773499225671E-4</v>
      </c>
      <c r="W300" s="72">
        <v>8.0491467002401901E-4</v>
      </c>
      <c r="X300" s="113">
        <f t="shared" si="9"/>
        <v>1.3064968237700217E-8</v>
      </c>
    </row>
    <row r="301" spans="18:24" x14ac:dyDescent="0.2">
      <c r="R301" s="75">
        <v>42502</v>
      </c>
      <c r="S301" s="72">
        <v>-7.9617869818331314E-5</v>
      </c>
      <c r="T301" s="72">
        <v>-7.9616190090670003E-5</v>
      </c>
      <c r="U301" s="72">
        <f t="shared" si="8"/>
        <v>-1.6797276613118297E-9</v>
      </c>
      <c r="V301" s="72">
        <v>8.0680014812468091E-4</v>
      </c>
      <c r="W301" s="72">
        <v>8.067866625988666E-4</v>
      </c>
      <c r="X301" s="113">
        <f t="shared" si="9"/>
        <v>1.3485525814311075E-8</v>
      </c>
    </row>
    <row r="302" spans="18:24" x14ac:dyDescent="0.2">
      <c r="R302" s="75">
        <v>42503</v>
      </c>
      <c r="S302" s="72">
        <v>-7.9522211322285627E-5</v>
      </c>
      <c r="T302" s="72">
        <v>-7.9520579395351613E-5</v>
      </c>
      <c r="U302" s="72">
        <f t="shared" si="8"/>
        <v>-1.6319269340140134E-9</v>
      </c>
      <c r="V302" s="72">
        <v>8.0717708218613015E-4</v>
      </c>
      <c r="W302" s="72">
        <v>8.0716347661281352E-4</v>
      </c>
      <c r="X302" s="113">
        <f t="shared" si="9"/>
        <v>1.3605573316631883E-8</v>
      </c>
    </row>
    <row r="303" spans="18:24" x14ac:dyDescent="0.2">
      <c r="R303" s="75">
        <v>42506</v>
      </c>
      <c r="S303" s="72">
        <v>-7.9665271289774964E-5</v>
      </c>
      <c r="T303" s="72">
        <v>-7.9663615044633929E-5</v>
      </c>
      <c r="U303" s="72">
        <f t="shared" si="8"/>
        <v>-1.6562451410351287E-9</v>
      </c>
      <c r="V303" s="72">
        <v>8.0933347787103893E-4</v>
      </c>
      <c r="W303" s="72">
        <v>8.0931932032329607E-4</v>
      </c>
      <c r="X303" s="113">
        <f t="shared" si="9"/>
        <v>1.4157547742867441E-8</v>
      </c>
    </row>
    <row r="304" spans="18:24" x14ac:dyDescent="0.2">
      <c r="R304" s="75">
        <v>42507</v>
      </c>
      <c r="S304" s="72">
        <v>-7.9658546590716497E-5</v>
      </c>
      <c r="T304" s="72">
        <v>-7.9656902081839603E-5</v>
      </c>
      <c r="U304" s="72">
        <f t="shared" si="8"/>
        <v>-1.6445088768936127E-9</v>
      </c>
      <c r="V304" s="72">
        <v>8.1023235252183792E-4</v>
      </c>
      <c r="W304" s="72">
        <v>8.1021798274907495E-4</v>
      </c>
      <c r="X304" s="113">
        <f t="shared" si="9"/>
        <v>1.4369772762977059E-8</v>
      </c>
    </row>
    <row r="305" spans="18:24" x14ac:dyDescent="0.2">
      <c r="R305" s="75">
        <v>42508</v>
      </c>
      <c r="S305" s="72">
        <v>-7.9643892284686984E-5</v>
      </c>
      <c r="T305" s="72">
        <v>-7.9642261974886778E-5</v>
      </c>
      <c r="U305" s="72">
        <f t="shared" si="8"/>
        <v>-1.6303098002054235E-9</v>
      </c>
      <c r="V305" s="72">
        <v>8.1113741223205814E-4</v>
      </c>
      <c r="W305" s="72">
        <v>8.11122832536781E-4</v>
      </c>
      <c r="X305" s="113">
        <f t="shared" si="9"/>
        <v>1.4579695277136019E-8</v>
      </c>
    </row>
    <row r="306" spans="18:24" x14ac:dyDescent="0.2">
      <c r="R306" s="75">
        <v>42509</v>
      </c>
      <c r="S306" s="72">
        <v>-7.9621058581497877E-5</v>
      </c>
      <c r="T306" s="72">
        <v>-7.9619444989629059E-5</v>
      </c>
      <c r="U306" s="72">
        <f t="shared" si="8"/>
        <v>-1.6135918688177635E-9</v>
      </c>
      <c r="V306" s="72">
        <v>8.1312845534959298E-4</v>
      </c>
      <c r="W306" s="72">
        <v>8.1311351118067989E-4</v>
      </c>
      <c r="X306" s="113">
        <f t="shared" si="9"/>
        <v>1.4944168913086885E-8</v>
      </c>
    </row>
    <row r="307" spans="18:24" x14ac:dyDescent="0.2">
      <c r="R307" s="75">
        <v>42510</v>
      </c>
      <c r="S307" s="72">
        <v>-7.9381058165888289E-5</v>
      </c>
      <c r="T307" s="72">
        <v>-7.9379534504265894E-5</v>
      </c>
      <c r="U307" s="72">
        <f t="shared" si="8"/>
        <v>-1.5236616223948023E-9</v>
      </c>
      <c r="V307" s="72">
        <v>8.1350972374191841E-4</v>
      </c>
      <c r="W307" s="72">
        <v>8.1349465469839185E-4</v>
      </c>
      <c r="X307" s="113">
        <f t="shared" si="9"/>
        <v>1.5069043526557725E-8</v>
      </c>
    </row>
    <row r="308" spans="18:24" x14ac:dyDescent="0.2">
      <c r="R308" s="75">
        <v>42513</v>
      </c>
      <c r="S308" s="72">
        <v>-7.9442933996850499E-5</v>
      </c>
      <c r="T308" s="72">
        <v>-7.9441413613900522E-5</v>
      </c>
      <c r="U308" s="72">
        <f t="shared" si="8"/>
        <v>-1.5203829499766059E-9</v>
      </c>
      <c r="V308" s="72">
        <v>8.1575963222185993E-4</v>
      </c>
      <c r="W308" s="72">
        <v>8.1574404054260787E-4</v>
      </c>
      <c r="X308" s="113">
        <f t="shared" si="9"/>
        <v>1.5591679252053604E-8</v>
      </c>
    </row>
    <row r="309" spans="18:24" x14ac:dyDescent="0.2">
      <c r="R309" s="75">
        <v>42514</v>
      </c>
      <c r="S309" s="72">
        <v>-7.937545645546993E-5</v>
      </c>
      <c r="T309" s="72">
        <v>-7.9373966247947336E-5</v>
      </c>
      <c r="U309" s="72">
        <f t="shared" si="8"/>
        <v>-1.4902075225935521E-9</v>
      </c>
      <c r="V309" s="72">
        <v>8.1670428962025195E-4</v>
      </c>
      <c r="W309" s="72">
        <v>8.166885036885597E-4</v>
      </c>
      <c r="X309" s="113">
        <f t="shared" si="9"/>
        <v>1.5785931692250191E-8</v>
      </c>
    </row>
    <row r="310" spans="18:24" x14ac:dyDescent="0.2">
      <c r="R310" s="75">
        <v>42515</v>
      </c>
      <c r="S310" s="72">
        <v>-7.929830077579858E-5</v>
      </c>
      <c r="T310" s="72">
        <v>-7.9296843606196219E-5</v>
      </c>
      <c r="U310" s="72">
        <f t="shared" si="8"/>
        <v>-1.4571696023614076E-9</v>
      </c>
      <c r="V310" s="72">
        <v>8.1765596119093048E-4</v>
      </c>
      <c r="W310" s="72">
        <v>8.1763998392663634E-4</v>
      </c>
      <c r="X310" s="113">
        <f t="shared" si="9"/>
        <v>1.597726429413901E-8</v>
      </c>
    </row>
    <row r="311" spans="18:24" x14ac:dyDescent="0.2">
      <c r="R311" s="75">
        <v>42516</v>
      </c>
      <c r="S311" s="72">
        <v>-7.9211217165910184E-5</v>
      </c>
      <c r="T311" s="72">
        <v>-7.9209795956238494E-5</v>
      </c>
      <c r="U311" s="72">
        <f t="shared" si="8"/>
        <v>-1.4212096716902057E-9</v>
      </c>
      <c r="V311" s="72">
        <v>8.1977880381764001E-4</v>
      </c>
      <c r="W311" s="72">
        <v>8.1976252797717969E-4</v>
      </c>
      <c r="X311" s="113">
        <f t="shared" si="9"/>
        <v>1.6275840460317284E-8</v>
      </c>
    </row>
    <row r="312" spans="18:24" x14ac:dyDescent="0.2">
      <c r="R312" s="75">
        <v>42517</v>
      </c>
      <c r="S312" s="72">
        <v>-7.8807603935829128E-5</v>
      </c>
      <c r="T312" s="72">
        <v>-7.8806319222642234E-5</v>
      </c>
      <c r="U312" s="72">
        <f t="shared" si="8"/>
        <v>-1.2847131868938154E-9</v>
      </c>
      <c r="V312" s="72">
        <v>8.2016651598108283E-4</v>
      </c>
      <c r="W312" s="72">
        <v>8.2015011201057655E-4</v>
      </c>
      <c r="X312" s="113">
        <f t="shared" si="9"/>
        <v>1.6403970506278544E-8</v>
      </c>
    </row>
    <row r="313" spans="18:24" x14ac:dyDescent="0.2">
      <c r="R313" s="75">
        <v>42520</v>
      </c>
      <c r="S313" s="72">
        <v>-7.8758607615636578E-5</v>
      </c>
      <c r="T313" s="72">
        <v>-7.8757360609659841E-5</v>
      </c>
      <c r="U313" s="72">
        <f t="shared" si="8"/>
        <v>-1.2470059767368024E-9</v>
      </c>
      <c r="V313" s="72">
        <v>8.2252367725072666E-4</v>
      </c>
      <c r="W313" s="72">
        <v>8.225067902219948E-4</v>
      </c>
      <c r="X313" s="113">
        <f t="shared" si="9"/>
        <v>1.6887028731859925E-8</v>
      </c>
    </row>
    <row r="314" spans="18:24" x14ac:dyDescent="0.2">
      <c r="R314" s="75">
        <v>42521</v>
      </c>
      <c r="S314" s="72">
        <v>-7.8618137495318379E-5</v>
      </c>
      <c r="T314" s="72">
        <v>-7.8616941918202812E-5</v>
      </c>
      <c r="U314" s="72">
        <f t="shared" si="8"/>
        <v>-1.1955771155670912E-9</v>
      </c>
      <c r="V314" s="72">
        <v>8.2291377092089167E-4</v>
      </c>
      <c r="W314" s="72">
        <v>8.228967537009088E-4</v>
      </c>
      <c r="X314" s="113">
        <f t="shared" si="9"/>
        <v>1.7017219982868974E-8</v>
      </c>
    </row>
    <row r="315" spans="18:24" x14ac:dyDescent="0.2">
      <c r="R315" s="75">
        <v>42522</v>
      </c>
      <c r="S315" s="72">
        <v>-7.8466240699742016E-5</v>
      </c>
      <c r="T315" s="72">
        <v>-7.846509981757066E-5</v>
      </c>
      <c r="U315" s="72">
        <f t="shared" si="8"/>
        <v>-1.1408821713553398E-9</v>
      </c>
      <c r="V315" s="72">
        <v>8.2391125883479841E-4</v>
      </c>
      <c r="W315" s="72">
        <v>8.2389406943516794E-4</v>
      </c>
      <c r="X315" s="113">
        <f t="shared" si="9"/>
        <v>1.7189399630470129E-8</v>
      </c>
    </row>
    <row r="316" spans="18:24" x14ac:dyDescent="0.2">
      <c r="R316" s="75">
        <v>42523</v>
      </c>
      <c r="S316" s="72">
        <v>-7.8302667436981195E-5</v>
      </c>
      <c r="T316" s="72">
        <v>-7.8301584574051432E-5</v>
      </c>
      <c r="U316" s="72">
        <f t="shared" si="8"/>
        <v>-1.0828629297632503E-9</v>
      </c>
      <c r="V316" s="72">
        <v>8.2491664051216227E-4</v>
      </c>
      <c r="W316" s="72">
        <v>8.2489928250860313E-4</v>
      </c>
      <c r="X316" s="113">
        <f t="shared" si="9"/>
        <v>1.7358003559140266E-8</v>
      </c>
    </row>
    <row r="317" spans="18:24" x14ac:dyDescent="0.2">
      <c r="R317" s="75">
        <v>42524</v>
      </c>
      <c r="S317" s="72">
        <v>-7.7717993394460849E-5</v>
      </c>
      <c r="T317" s="72">
        <v>-7.7717097606761515E-5</v>
      </c>
      <c r="U317" s="72">
        <f t="shared" si="8"/>
        <v>-8.9578769933446739E-10</v>
      </c>
      <c r="V317" s="72">
        <v>8.2718786634879712E-4</v>
      </c>
      <c r="W317" s="72">
        <v>8.271702861032135E-4</v>
      </c>
      <c r="X317" s="113">
        <f t="shared" si="9"/>
        <v>1.7580245583619959E-8</v>
      </c>
    </row>
    <row r="318" spans="18:24" x14ac:dyDescent="0.2">
      <c r="R318" s="75">
        <v>42527</v>
      </c>
      <c r="S318" s="72">
        <v>-7.7526613883387838E-5</v>
      </c>
      <c r="T318" s="72">
        <v>-7.7525797482527877E-5</v>
      </c>
      <c r="U318" s="72">
        <f t="shared" si="8"/>
        <v>-8.1640085996062279E-10</v>
      </c>
      <c r="V318" s="72">
        <v>8.2901948676331917E-4</v>
      </c>
      <c r="W318" s="72">
        <v>8.2900149187948484E-4</v>
      </c>
      <c r="X318" s="113">
        <f t="shared" si="9"/>
        <v>1.7994883834328984E-8</v>
      </c>
    </row>
    <row r="319" spans="18:24" x14ac:dyDescent="0.2">
      <c r="R319" s="75">
        <v>42528</v>
      </c>
      <c r="S319" s="72">
        <v>-7.7300911409286172E-5</v>
      </c>
      <c r="T319" s="72">
        <v>-7.7300170508032778E-5</v>
      </c>
      <c r="U319" s="72">
        <f t="shared" si="8"/>
        <v>-7.4090125339401364E-10</v>
      </c>
      <c r="V319" s="72">
        <v>8.300661236917017E-4</v>
      </c>
      <c r="W319" s="72">
        <v>8.3004797941523792E-4</v>
      </c>
      <c r="X319" s="113">
        <f t="shared" si="9"/>
        <v>1.8144276463781008E-8</v>
      </c>
    </row>
    <row r="320" spans="18:24" x14ac:dyDescent="0.2">
      <c r="R320" s="75">
        <v>42529</v>
      </c>
      <c r="S320" s="72">
        <v>-7.7062033716007974E-5</v>
      </c>
      <c r="T320" s="72">
        <v>-7.7061371983599969E-5</v>
      </c>
      <c r="U320" s="72">
        <f t="shared" si="8"/>
        <v>-6.6173240800512009E-10</v>
      </c>
      <c r="V320" s="72">
        <v>8.3112136895991751E-4</v>
      </c>
      <c r="W320" s="72">
        <v>8.3110307939857672E-4</v>
      </c>
      <c r="X320" s="113">
        <f t="shared" si="9"/>
        <v>1.8289561340791884E-8</v>
      </c>
    </row>
    <row r="321" spans="18:24" x14ac:dyDescent="0.2">
      <c r="R321" s="75">
        <v>42530</v>
      </c>
      <c r="S321" s="72">
        <v>-7.6809731012061419E-5</v>
      </c>
      <c r="T321" s="72">
        <v>-7.6809152173345339E-5</v>
      </c>
      <c r="U321" s="72">
        <f t="shared" si="8"/>
        <v>-5.7883871608095487E-10</v>
      </c>
      <c r="V321" s="72">
        <v>8.3218534166483026E-4</v>
      </c>
      <c r="W321" s="72">
        <v>8.3216691101634739E-4</v>
      </c>
      <c r="X321" s="113">
        <f t="shared" si="9"/>
        <v>1.8430648482869669E-8</v>
      </c>
    </row>
    <row r="322" spans="18:24" x14ac:dyDescent="0.2">
      <c r="R322" s="75">
        <v>42531</v>
      </c>
      <c r="S322" s="72">
        <v>-7.6028371020533291E-5</v>
      </c>
      <c r="T322" s="72">
        <v>-7.6028033433128456E-5</v>
      </c>
      <c r="U322" s="72">
        <f t="shared" si="8"/>
        <v>-3.3758740483505294E-10</v>
      </c>
      <c r="V322" s="72">
        <v>8.346141830641023E-4</v>
      </c>
      <c r="W322" s="72">
        <v>8.3459561530574444E-4</v>
      </c>
      <c r="X322" s="113">
        <f t="shared" si="9"/>
        <v>1.8567758357864068E-8</v>
      </c>
    </row>
    <row r="323" spans="18:24" x14ac:dyDescent="0.2">
      <c r="R323" s="75">
        <v>42534</v>
      </c>
      <c r="S323" s="72">
        <v>-7.566127422065567E-5</v>
      </c>
      <c r="T323" s="72">
        <v>-7.5661065370327335E-5</v>
      </c>
      <c r="U323" s="72">
        <f t="shared" si="8"/>
        <v>-2.0885032833467716E-10</v>
      </c>
      <c r="V323" s="72">
        <v>8.3653088880924955E-4</v>
      </c>
      <c r="W323" s="72">
        <v>8.3651193755862607E-4</v>
      </c>
      <c r="X323" s="113">
        <f t="shared" si="9"/>
        <v>1.8951250623476523E-8</v>
      </c>
    </row>
    <row r="324" spans="18:24" x14ac:dyDescent="0.2">
      <c r="R324" s="75">
        <v>42535</v>
      </c>
      <c r="S324" s="72">
        <v>-7.5338099562317012E-5</v>
      </c>
      <c r="T324" s="72">
        <v>-7.5337993098783371E-5</v>
      </c>
      <c r="U324" s="72">
        <f t="shared" si="8"/>
        <v>-1.0646353364055037E-10</v>
      </c>
      <c r="V324" s="72">
        <v>8.3764028517025553E-4</v>
      </c>
      <c r="W324" s="72">
        <v>8.37621215149065E-4</v>
      </c>
      <c r="X324" s="113">
        <f t="shared" si="9"/>
        <v>1.9070021190534074E-8</v>
      </c>
    </row>
    <row r="325" spans="18:24" x14ac:dyDescent="0.2">
      <c r="R325" s="75">
        <v>42536</v>
      </c>
      <c r="S325" s="72">
        <v>-7.5000001133063648E-5</v>
      </c>
      <c r="T325" s="72">
        <v>-7.5000001127415984E-5</v>
      </c>
      <c r="U325" s="72">
        <f t="shared" ref="U325:U388" si="10">S325-T325</f>
        <v>-5.6476633265856169E-15</v>
      </c>
      <c r="V325" s="72">
        <v>8.3875912355918611E-4</v>
      </c>
      <c r="W325" s="72">
        <v>8.3873993949763368E-4</v>
      </c>
      <c r="X325" s="113">
        <f t="shared" ref="X325:X388" si="11">V325-W325</f>
        <v>1.9184061552431769E-8</v>
      </c>
    </row>
    <row r="326" spans="18:24" x14ac:dyDescent="0.2">
      <c r="R326" s="75">
        <v>42537</v>
      </c>
      <c r="S326" s="72">
        <v>-7.4646481539464787E-5</v>
      </c>
      <c r="T326" s="72">
        <v>-7.4646588743275828E-5</v>
      </c>
      <c r="U326" s="72">
        <f t="shared" si="10"/>
        <v>1.0720381104101923E-10</v>
      </c>
      <c r="V326" s="72">
        <v>8.3988752307639913E-4</v>
      </c>
      <c r="W326" s="72">
        <v>8.3986822979292559E-4</v>
      </c>
      <c r="X326" s="113">
        <f t="shared" si="11"/>
        <v>1.9293283473544205E-8</v>
      </c>
    </row>
    <row r="327" spans="18:24" x14ac:dyDescent="0.2">
      <c r="R327" s="75">
        <v>42538</v>
      </c>
      <c r="S327" s="72">
        <v>-7.3651519135435218E-5</v>
      </c>
      <c r="T327" s="72">
        <v>-7.3651875504837292E-5</v>
      </c>
      <c r="U327" s="72">
        <f t="shared" si="10"/>
        <v>3.5636940207345921E-10</v>
      </c>
      <c r="V327" s="72">
        <v>8.4248587519854679E-4</v>
      </c>
      <c r="W327" s="72">
        <v>8.4246653879925418E-4</v>
      </c>
      <c r="X327" s="113">
        <f t="shared" si="11"/>
        <v>1.933639929261894E-8</v>
      </c>
    </row>
    <row r="328" spans="18:24" x14ac:dyDescent="0.2">
      <c r="R328" s="75">
        <v>42541</v>
      </c>
      <c r="S328" s="72">
        <v>-7.3074394709619127E-5</v>
      </c>
      <c r="T328" s="72">
        <v>-7.3074905198661469E-5</v>
      </c>
      <c r="U328" s="72">
        <f t="shared" si="10"/>
        <v>5.1048904234113519E-10</v>
      </c>
      <c r="V328" s="72">
        <v>8.444991144435361E-4</v>
      </c>
      <c r="W328" s="72">
        <v>8.4447943422979337E-4</v>
      </c>
      <c r="X328" s="113">
        <f t="shared" si="11"/>
        <v>1.9680213742727728E-8</v>
      </c>
    </row>
    <row r="329" spans="18:24" x14ac:dyDescent="0.2">
      <c r="R329" s="75">
        <v>42542</v>
      </c>
      <c r="S329" s="72">
        <v>-7.2642132417571659E-5</v>
      </c>
      <c r="T329" s="72">
        <v>-7.2642737401460735E-5</v>
      </c>
      <c r="U329" s="72">
        <f t="shared" si="10"/>
        <v>6.0498388907586666E-10</v>
      </c>
      <c r="V329" s="72">
        <v>8.4567710611670481E-4</v>
      </c>
      <c r="W329" s="72">
        <v>8.456573421037649E-4</v>
      </c>
      <c r="X329" s="113">
        <f t="shared" si="11"/>
        <v>1.97640129399098E-8</v>
      </c>
    </row>
    <row r="330" spans="18:24" x14ac:dyDescent="0.2">
      <c r="R330" s="75">
        <v>42543</v>
      </c>
      <c r="S330" s="72">
        <v>-7.2194295155949263E-5</v>
      </c>
      <c r="T330" s="72">
        <v>-7.2194992123215769E-5</v>
      </c>
      <c r="U330" s="72">
        <f t="shared" si="10"/>
        <v>6.9696726650659083E-10</v>
      </c>
      <c r="V330" s="72">
        <v>8.4686537352729289E-4</v>
      </c>
      <c r="W330" s="72">
        <v>8.4684553106606681E-4</v>
      </c>
      <c r="X330" s="113">
        <f t="shared" si="11"/>
        <v>1.9842461226079848E-8</v>
      </c>
    </row>
    <row r="331" spans="18:24" x14ac:dyDescent="0.2">
      <c r="R331" s="75">
        <v>42544</v>
      </c>
      <c r="S331" s="72">
        <v>-7.1730943555817347E-5</v>
      </c>
      <c r="T331" s="72">
        <v>-7.1731730007156173E-5</v>
      </c>
      <c r="U331" s="72">
        <f t="shared" si="10"/>
        <v>7.8645133882602938E-10</v>
      </c>
      <c r="V331" s="72">
        <v>8.4806403577784243E-4</v>
      </c>
      <c r="W331" s="72">
        <v>8.4804412030791353E-4</v>
      </c>
      <c r="X331" s="113">
        <f t="shared" si="11"/>
        <v>1.9915469928895833E-8</v>
      </c>
    </row>
    <row r="332" spans="18:24" x14ac:dyDescent="0.2">
      <c r="R332" s="75">
        <v>42545</v>
      </c>
      <c r="S332" s="72">
        <v>-7.0517174856845748E-5</v>
      </c>
      <c r="T332" s="72">
        <v>-7.0518135957831776E-5</v>
      </c>
      <c r="U332" s="72">
        <f t="shared" si="10"/>
        <v>9.6110098602808589E-10</v>
      </c>
      <c r="V332" s="72">
        <v>8.5163767380837284E-4</v>
      </c>
      <c r="W332" s="72">
        <v>8.5161788693429818E-4</v>
      </c>
      <c r="X332" s="113">
        <f t="shared" si="11"/>
        <v>1.9786874074661544E-8</v>
      </c>
    </row>
    <row r="333" spans="18:24" x14ac:dyDescent="0.2">
      <c r="R333" s="75">
        <v>42548</v>
      </c>
      <c r="S333" s="72">
        <v>-6.9723606405403956E-5</v>
      </c>
      <c r="T333" s="72">
        <v>-6.9724725998083386E-5</v>
      </c>
      <c r="U333" s="72">
        <f t="shared" si="10"/>
        <v>1.119592679430328E-9</v>
      </c>
      <c r="V333" s="72">
        <v>8.5296501525714138E-4</v>
      </c>
      <c r="W333" s="72">
        <v>8.5294486392298817E-4</v>
      </c>
      <c r="X333" s="113">
        <f t="shared" si="11"/>
        <v>2.0151334153206343E-8</v>
      </c>
    </row>
    <row r="334" spans="18:24" x14ac:dyDescent="0.2">
      <c r="R334" s="75">
        <v>42549</v>
      </c>
      <c r="S334" s="72">
        <v>-6.918359258652498E-5</v>
      </c>
      <c r="T334" s="72">
        <v>-6.9184789316631296E-5</v>
      </c>
      <c r="U334" s="72">
        <f t="shared" si="10"/>
        <v>1.1967301063152153E-9</v>
      </c>
      <c r="V334" s="72">
        <v>8.5421743826921649E-4</v>
      </c>
      <c r="W334" s="72">
        <v>8.5419724245567046E-4</v>
      </c>
      <c r="X334" s="113">
        <f t="shared" si="11"/>
        <v>2.0195813546031519E-8</v>
      </c>
    </row>
    <row r="335" spans="18:24" x14ac:dyDescent="0.2">
      <c r="R335" s="75">
        <v>42550</v>
      </c>
      <c r="S335" s="72">
        <v>-6.8628428216397665E-5</v>
      </c>
      <c r="T335" s="72">
        <v>-6.8629699645881089E-5</v>
      </c>
      <c r="U335" s="72">
        <f t="shared" si="10"/>
        <v>1.2714294834244733E-9</v>
      </c>
      <c r="V335" s="72">
        <v>8.55480970748736E-4</v>
      </c>
      <c r="W335" s="72">
        <v>8.554607364278505E-4</v>
      </c>
      <c r="X335" s="113">
        <f t="shared" si="11"/>
        <v>2.0234320885492707E-8</v>
      </c>
    </row>
    <row r="336" spans="18:24" x14ac:dyDescent="0.2">
      <c r="R336" s="75">
        <v>42551</v>
      </c>
      <c r="S336" s="72">
        <v>-6.8058173926521803E-5</v>
      </c>
      <c r="T336" s="72">
        <v>-6.8059517626455743E-5</v>
      </c>
      <c r="U336" s="72">
        <f t="shared" si="10"/>
        <v>1.3436999339399127E-9</v>
      </c>
      <c r="V336" s="72">
        <v>8.5675573180260989E-4</v>
      </c>
      <c r="W336" s="72">
        <v>8.5673546503554758E-4</v>
      </c>
      <c r="X336" s="113">
        <f t="shared" si="11"/>
        <v>2.0266767062314395E-8</v>
      </c>
    </row>
    <row r="337" spans="18:24" x14ac:dyDescent="0.2">
      <c r="R337" s="75">
        <v>42552</v>
      </c>
      <c r="S337" s="72">
        <v>-6.66343541523119E-5</v>
      </c>
      <c r="T337" s="72">
        <v>-6.6635806422956069E-5</v>
      </c>
      <c r="U337" s="72">
        <f t="shared" si="10"/>
        <v>1.4522706441691706E-9</v>
      </c>
      <c r="V337" s="72">
        <v>8.5972702681714845E-4</v>
      </c>
      <c r="W337" s="72">
        <v>8.5970693019656464E-4</v>
      </c>
      <c r="X337" s="113">
        <f t="shared" si="11"/>
        <v>2.0096620583810731E-8</v>
      </c>
    </row>
    <row r="338" spans="18:24" x14ac:dyDescent="0.2">
      <c r="R338" s="75">
        <v>42555</v>
      </c>
      <c r="S338" s="72">
        <v>-6.5627470173897876E-5</v>
      </c>
      <c r="T338" s="72">
        <v>-6.5629078880978468E-5</v>
      </c>
      <c r="U338" s="72">
        <f t="shared" si="10"/>
        <v>1.6087070805922673E-9</v>
      </c>
      <c r="V338" s="72">
        <v>8.6283424318726095E-4</v>
      </c>
      <c r="W338" s="72">
        <v>8.6281402070531111E-4</v>
      </c>
      <c r="X338" s="113">
        <f t="shared" si="11"/>
        <v>2.0222481949844912E-8</v>
      </c>
    </row>
    <row r="339" spans="18:24" x14ac:dyDescent="0.2">
      <c r="R339" s="75">
        <v>42556</v>
      </c>
      <c r="S339" s="72">
        <v>-6.4982675739095981E-5</v>
      </c>
      <c r="T339" s="72">
        <v>-6.4984344729693887E-5</v>
      </c>
      <c r="U339" s="72">
        <f t="shared" si="10"/>
        <v>1.6689905979060289E-9</v>
      </c>
      <c r="V339" s="72">
        <v>8.6417548185478167E-4</v>
      </c>
      <c r="W339" s="72">
        <v>8.641552637758315E-4</v>
      </c>
      <c r="X339" s="113">
        <f t="shared" si="11"/>
        <v>2.0218078950178658E-8</v>
      </c>
    </row>
    <row r="340" spans="18:24" x14ac:dyDescent="0.2">
      <c r="R340" s="75">
        <v>42557</v>
      </c>
      <c r="S340" s="72">
        <v>-6.4323155165724671E-5</v>
      </c>
      <c r="T340" s="72">
        <v>-6.4324882073037471E-5</v>
      </c>
      <c r="U340" s="72">
        <f t="shared" si="10"/>
        <v>1.7269073128005916E-9</v>
      </c>
      <c r="V340" s="72">
        <v>8.6552870974713255E-4</v>
      </c>
      <c r="W340" s="72">
        <v>8.655085026989239E-4</v>
      </c>
      <c r="X340" s="113">
        <f t="shared" si="11"/>
        <v>2.0207048208645793E-8</v>
      </c>
    </row>
    <row r="341" spans="18:24" x14ac:dyDescent="0.2">
      <c r="R341" s="75">
        <v>42558</v>
      </c>
      <c r="S341" s="72">
        <v>-6.3648969082677112E-5</v>
      </c>
      <c r="T341" s="72">
        <v>-6.3650751550763289E-5</v>
      </c>
      <c r="U341" s="72">
        <f t="shared" si="10"/>
        <v>1.7824680861763505E-9</v>
      </c>
      <c r="V341" s="72">
        <v>8.686944759652989E-4</v>
      </c>
      <c r="W341" s="72">
        <v>8.6867455357382052E-4</v>
      </c>
      <c r="X341" s="113">
        <f t="shared" si="11"/>
        <v>1.9922391478383907E-8</v>
      </c>
    </row>
    <row r="342" spans="18:24" x14ac:dyDescent="0.2">
      <c r="R342" s="75">
        <v>42559</v>
      </c>
      <c r="S342" s="72">
        <v>-6.2023410789441172E-5</v>
      </c>
      <c r="T342" s="72">
        <v>-6.2025244107619294E-5</v>
      </c>
      <c r="U342" s="72">
        <f t="shared" si="10"/>
        <v>1.8333181781222171E-9</v>
      </c>
      <c r="V342" s="72">
        <v>8.6917730954777961E-4</v>
      </c>
      <c r="W342" s="72">
        <v>8.6915728157109713E-4</v>
      </c>
      <c r="X342" s="113">
        <f t="shared" si="11"/>
        <v>2.0027976682483739E-8</v>
      </c>
    </row>
    <row r="343" spans="18:24" x14ac:dyDescent="0.2">
      <c r="R343" s="75">
        <v>42562</v>
      </c>
      <c r="S343" s="72">
        <v>-6.0806782253310644E-5</v>
      </c>
      <c r="T343" s="72">
        <v>-6.0808763603611865E-5</v>
      </c>
      <c r="U343" s="72">
        <f t="shared" si="10"/>
        <v>1.9813503012214816E-9</v>
      </c>
      <c r="V343" s="72">
        <v>8.7247883382164963E-4</v>
      </c>
      <c r="W343" s="72">
        <v>8.7245878443080644E-4</v>
      </c>
      <c r="X343" s="113">
        <f t="shared" si="11"/>
        <v>2.0049390843184488E-8</v>
      </c>
    </row>
    <row r="344" spans="18:24" x14ac:dyDescent="0.2">
      <c r="R344" s="75">
        <v>42563</v>
      </c>
      <c r="S344" s="72">
        <v>-6.0060178068313185E-5</v>
      </c>
      <c r="T344" s="72">
        <v>-6.0062203349994675E-5</v>
      </c>
      <c r="U344" s="72">
        <f t="shared" si="10"/>
        <v>2.0252816814903701E-9</v>
      </c>
      <c r="V344" s="72">
        <v>8.7390648481516071E-4</v>
      </c>
      <c r="W344" s="72">
        <v>8.7388648807437566E-4</v>
      </c>
      <c r="X344" s="113">
        <f t="shared" si="11"/>
        <v>1.9996740785043106E-8</v>
      </c>
    </row>
    <row r="345" spans="18:24" x14ac:dyDescent="0.2">
      <c r="R345" s="75">
        <v>42564</v>
      </c>
      <c r="S345" s="72">
        <v>-5.9299272150039805E-5</v>
      </c>
      <c r="T345" s="72">
        <v>-5.930133906884982E-5</v>
      </c>
      <c r="U345" s="72">
        <f t="shared" si="10"/>
        <v>2.0669188100159216E-9</v>
      </c>
      <c r="V345" s="72">
        <v>8.753469542892965E-4</v>
      </c>
      <c r="W345" s="72">
        <v>8.7532701744494714E-4</v>
      </c>
      <c r="X345" s="113">
        <f t="shared" si="11"/>
        <v>1.9936844349358572E-8</v>
      </c>
    </row>
    <row r="346" spans="18:24" x14ac:dyDescent="0.2">
      <c r="R346" s="75">
        <v>42565</v>
      </c>
      <c r="S346" s="72">
        <v>-5.8524125127383719E-5</v>
      </c>
      <c r="T346" s="72">
        <v>-5.8526231399062524E-5</v>
      </c>
      <c r="U346" s="72">
        <f t="shared" si="10"/>
        <v>2.1062716788053577E-9</v>
      </c>
      <c r="V346" s="72">
        <v>8.7872449063271815E-4</v>
      </c>
      <c r="W346" s="72">
        <v>8.7870496392429586E-4</v>
      </c>
      <c r="X346" s="113">
        <f t="shared" si="11"/>
        <v>1.9526708422293662E-8</v>
      </c>
    </row>
    <row r="347" spans="18:24" x14ac:dyDescent="0.2">
      <c r="R347" s="75">
        <v>42566</v>
      </c>
      <c r="S347" s="72">
        <v>-5.6704698209718975E-5</v>
      </c>
      <c r="T347" s="72">
        <v>-5.6706805898210791E-5</v>
      </c>
      <c r="U347" s="72">
        <f t="shared" si="10"/>
        <v>2.1076884918155869E-9</v>
      </c>
      <c r="V347" s="72">
        <v>8.7923461440913382E-4</v>
      </c>
      <c r="W347" s="72">
        <v>8.7921499439670822E-4</v>
      </c>
      <c r="X347" s="113">
        <f t="shared" si="11"/>
        <v>1.9620012425597584E-8</v>
      </c>
    </row>
    <row r="348" spans="18:24" x14ac:dyDescent="0.2">
      <c r="R348" s="75">
        <v>42569</v>
      </c>
      <c r="S348" s="72">
        <v>-5.5282338574706415E-5</v>
      </c>
      <c r="T348" s="72">
        <v>-5.5284579615103148E-5</v>
      </c>
      <c r="U348" s="72">
        <f t="shared" si="10"/>
        <v>2.2410403967328281E-9</v>
      </c>
      <c r="V348" s="72">
        <v>8.8274572525910038E-4</v>
      </c>
      <c r="W348" s="72">
        <v>8.8272619966578436E-4</v>
      </c>
      <c r="X348" s="113">
        <f t="shared" si="11"/>
        <v>1.9525593316022452E-8</v>
      </c>
    </row>
    <row r="349" spans="18:24" x14ac:dyDescent="0.2">
      <c r="R349" s="75">
        <v>42570</v>
      </c>
      <c r="S349" s="72">
        <v>-5.4436895463100512E-5</v>
      </c>
      <c r="T349" s="72">
        <v>-5.4439164586250761E-5</v>
      </c>
      <c r="U349" s="72">
        <f t="shared" si="10"/>
        <v>2.2691231502491144E-9</v>
      </c>
      <c r="V349" s="72">
        <v>8.8426559345822231E-4</v>
      </c>
      <c r="W349" s="72">
        <v>8.8424617308769315E-4</v>
      </c>
      <c r="X349" s="113">
        <f t="shared" si="11"/>
        <v>1.9420370529158598E-8</v>
      </c>
    </row>
    <row r="350" spans="18:24" x14ac:dyDescent="0.2">
      <c r="R350" s="75">
        <v>42571</v>
      </c>
      <c r="S350" s="72">
        <v>-5.3577575019167853E-5</v>
      </c>
      <c r="T350" s="72">
        <v>-5.3579870002501664E-5</v>
      </c>
      <c r="U350" s="72">
        <f t="shared" si="10"/>
        <v>2.2949833338115283E-9</v>
      </c>
      <c r="V350" s="72">
        <v>8.8579910942330499E-4</v>
      </c>
      <c r="W350" s="72">
        <v>8.8577980213927249E-4</v>
      </c>
      <c r="X350" s="113">
        <f t="shared" si="11"/>
        <v>1.9307284032502904E-8</v>
      </c>
    </row>
    <row r="351" spans="18:24" x14ac:dyDescent="0.2">
      <c r="R351" s="75">
        <v>42572</v>
      </c>
      <c r="S351" s="72">
        <v>-5.2704437871367226E-5</v>
      </c>
      <c r="T351" s="72">
        <v>-5.270675650100334E-5</v>
      </c>
      <c r="U351" s="72">
        <f t="shared" si="10"/>
        <v>2.3186296361146362E-9</v>
      </c>
      <c r="V351" s="72">
        <v>8.8939809553371712E-4</v>
      </c>
      <c r="W351" s="72">
        <v>8.8937933107706196E-4</v>
      </c>
      <c r="X351" s="113">
        <f t="shared" si="11"/>
        <v>1.8764456655162576E-8</v>
      </c>
    </row>
    <row r="352" spans="18:24" x14ac:dyDescent="0.2">
      <c r="R352" s="75">
        <v>42573</v>
      </c>
      <c r="S352" s="72">
        <v>-5.0698569567201049E-5</v>
      </c>
      <c r="T352" s="72">
        <v>-5.0700848390288725E-5</v>
      </c>
      <c r="U352" s="72">
        <f t="shared" si="10"/>
        <v>2.2788230876762843E-9</v>
      </c>
      <c r="V352" s="72">
        <v>8.8993935623118004E-4</v>
      </c>
      <c r="W352" s="72">
        <v>8.8992051361852064E-4</v>
      </c>
      <c r="X352" s="113">
        <f t="shared" si="11"/>
        <v>1.8842612659400459E-8</v>
      </c>
    </row>
    <row r="353" spans="18:24" x14ac:dyDescent="0.2">
      <c r="R353" s="75">
        <v>42576</v>
      </c>
      <c r="S353" s="72">
        <v>-4.9074934798930698E-5</v>
      </c>
      <c r="T353" s="72">
        <v>-4.90773260926155E-5</v>
      </c>
      <c r="U353" s="72">
        <f t="shared" si="10"/>
        <v>2.391293684802251E-9</v>
      </c>
      <c r="V353" s="72">
        <v>8.9367555228645292E-4</v>
      </c>
      <c r="W353" s="72">
        <v>8.9365693147547287E-4</v>
      </c>
      <c r="X353" s="113">
        <f t="shared" si="11"/>
        <v>1.8620810980055254E-8</v>
      </c>
    </row>
    <row r="354" spans="18:24" x14ac:dyDescent="0.2">
      <c r="R354" s="75">
        <v>42577</v>
      </c>
      <c r="S354" s="72">
        <v>-4.8133623549983113E-5</v>
      </c>
      <c r="T354" s="72">
        <v>-4.8136027580436078E-5</v>
      </c>
      <c r="U354" s="72">
        <f t="shared" si="10"/>
        <v>2.4040304529650324E-9</v>
      </c>
      <c r="V354" s="72">
        <v>8.9529344278367921E-4</v>
      </c>
      <c r="W354" s="72">
        <v>8.9527498409388521E-4</v>
      </c>
      <c r="X354" s="113">
        <f t="shared" si="11"/>
        <v>1.8458689794004744E-8</v>
      </c>
    </row>
    <row r="355" spans="18:24" x14ac:dyDescent="0.2">
      <c r="R355" s="75">
        <v>42578</v>
      </c>
      <c r="S355" s="72">
        <v>-4.7178859365313592E-5</v>
      </c>
      <c r="T355" s="72">
        <v>-4.7181273979908816E-5</v>
      </c>
      <c r="U355" s="72">
        <f t="shared" si="10"/>
        <v>2.4146145952244928E-9</v>
      </c>
      <c r="V355" s="72">
        <v>8.969258103652195E-4</v>
      </c>
      <c r="W355" s="72">
        <v>8.9690752227765348E-4</v>
      </c>
      <c r="X355" s="113">
        <f t="shared" si="11"/>
        <v>1.8288087566022126E-8</v>
      </c>
    </row>
    <row r="356" spans="18:24" x14ac:dyDescent="0.2">
      <c r="R356" s="75">
        <v>42579</v>
      </c>
      <c r="S356" s="72">
        <v>-4.6210702871208731E-5</v>
      </c>
      <c r="T356" s="72">
        <v>-4.6213125929918931E-5</v>
      </c>
      <c r="U356" s="72">
        <f t="shared" si="10"/>
        <v>2.4230587101996119E-9</v>
      </c>
      <c r="V356" s="72">
        <v>9.0075548982326825E-4</v>
      </c>
      <c r="W356" s="72">
        <v>9.0073788414162458E-4</v>
      </c>
      <c r="X356" s="113">
        <f t="shared" si="11"/>
        <v>1.7605681643670726E-8</v>
      </c>
    </row>
    <row r="357" spans="18:24" x14ac:dyDescent="0.2">
      <c r="R357" s="75">
        <v>42580</v>
      </c>
      <c r="S357" s="72">
        <v>-4.4025377767205951E-5</v>
      </c>
      <c r="T357" s="72">
        <v>-4.4027727932374809E-5</v>
      </c>
      <c r="U357" s="72">
        <f t="shared" si="10"/>
        <v>2.3501651688582754E-9</v>
      </c>
      <c r="V357" s="72">
        <v>9.0243613831160333E-4</v>
      </c>
      <c r="W357" s="72">
        <v>9.0241873228530563E-4</v>
      </c>
      <c r="X357" s="113">
        <f t="shared" si="11"/>
        <v>1.740602629770379E-8</v>
      </c>
    </row>
    <row r="358" spans="18:24" x14ac:dyDescent="0.2">
      <c r="R358" s="75">
        <v>42583</v>
      </c>
      <c r="S358" s="72">
        <v>-4.2205366354406223E-5</v>
      </c>
      <c r="T358" s="72">
        <v>-4.2207801982627075E-5</v>
      </c>
      <c r="U358" s="72">
        <f t="shared" si="10"/>
        <v>2.4356282208513836E-9</v>
      </c>
      <c r="V358" s="72">
        <v>9.0530895124365238E-4</v>
      </c>
      <c r="W358" s="72">
        <v>9.0529164647994338E-4</v>
      </c>
      <c r="X358" s="113">
        <f t="shared" si="11"/>
        <v>1.730476370900326E-8</v>
      </c>
    </row>
    <row r="359" spans="18:24" x14ac:dyDescent="0.2">
      <c r="R359" s="75">
        <v>42584</v>
      </c>
      <c r="S359" s="72">
        <v>-4.1171157727407703E-5</v>
      </c>
      <c r="T359" s="72">
        <v>-4.1173591247749457E-5</v>
      </c>
      <c r="U359" s="72">
        <f t="shared" si="10"/>
        <v>2.4335203417538784E-9</v>
      </c>
      <c r="V359" s="72">
        <v>9.0703066936607176E-4</v>
      </c>
      <c r="W359" s="72">
        <v>9.0701358794761824E-4</v>
      </c>
      <c r="X359" s="113">
        <f t="shared" si="11"/>
        <v>1.7081418453518751E-8</v>
      </c>
    </row>
    <row r="360" spans="18:24" x14ac:dyDescent="0.2">
      <c r="R360" s="75">
        <v>42585</v>
      </c>
      <c r="S360" s="72">
        <v>-4.0123920555209963E-5</v>
      </c>
      <c r="T360" s="72">
        <v>-4.0126349888900698E-5</v>
      </c>
      <c r="U360" s="72">
        <f t="shared" si="10"/>
        <v>2.4293336907347932E-9</v>
      </c>
      <c r="V360" s="72">
        <v>9.0876769392504427E-4</v>
      </c>
      <c r="W360" s="72">
        <v>9.0875084495152351E-4</v>
      </c>
      <c r="X360" s="113">
        <f t="shared" si="11"/>
        <v>1.6848973520750855E-8</v>
      </c>
    </row>
    <row r="361" spans="18:24" x14ac:dyDescent="0.2">
      <c r="R361" s="75">
        <v>42586</v>
      </c>
      <c r="S361" s="72">
        <v>-3.9063715465837354E-5</v>
      </c>
      <c r="T361" s="72">
        <v>-3.9066138541924957E-5</v>
      </c>
      <c r="U361" s="72">
        <f t="shared" si="10"/>
        <v>2.4230760876022971E-9</v>
      </c>
      <c r="V361" s="72">
        <v>9.1283687429632272E-4</v>
      </c>
      <c r="W361" s="72">
        <v>9.1282085386918733E-4</v>
      </c>
      <c r="X361" s="113">
        <f t="shared" si="11"/>
        <v>1.6020427135387226E-8</v>
      </c>
    </row>
    <row r="362" spans="18:24" x14ac:dyDescent="0.2">
      <c r="R362" s="75">
        <v>42587</v>
      </c>
      <c r="S362" s="72">
        <v>-3.6705475499905165E-5</v>
      </c>
      <c r="T362" s="72">
        <v>-3.6707800656142927E-5</v>
      </c>
      <c r="U362" s="72">
        <f t="shared" si="10"/>
        <v>2.3251562377614595E-9</v>
      </c>
      <c r="V362" s="72">
        <v>9.1345281775713613E-4</v>
      </c>
      <c r="W362" s="72">
        <v>9.1343675871763256E-4</v>
      </c>
      <c r="X362" s="113">
        <f t="shared" si="11"/>
        <v>1.6059039503572847E-8</v>
      </c>
    </row>
    <row r="363" spans="18:24" x14ac:dyDescent="0.2">
      <c r="R363" s="75">
        <v>42590</v>
      </c>
      <c r="S363" s="72">
        <v>-3.4694428471887775E-5</v>
      </c>
      <c r="T363" s="72">
        <v>-3.4696806033948043E-5</v>
      </c>
      <c r="U363" s="72">
        <f t="shared" si="10"/>
        <v>2.3775620602679783E-9</v>
      </c>
      <c r="V363" s="72">
        <v>9.1768656016754735E-4</v>
      </c>
      <c r="W363" s="72">
        <v>9.1767101299877762E-4</v>
      </c>
      <c r="X363" s="113">
        <f t="shared" si="11"/>
        <v>1.5547168769731133E-8</v>
      </c>
    </row>
    <row r="364" spans="18:24" x14ac:dyDescent="0.2">
      <c r="R364" s="75">
        <v>42591</v>
      </c>
      <c r="S364" s="72">
        <v>-3.3570293199628502E-5</v>
      </c>
      <c r="T364" s="72">
        <v>-3.3572654311803845E-5</v>
      </c>
      <c r="U364" s="72">
        <f t="shared" si="10"/>
        <v>2.3611121753431652E-9</v>
      </c>
      <c r="V364" s="72">
        <v>9.1951791149595858E-4</v>
      </c>
      <c r="W364" s="72">
        <v>9.1950265322305257E-4</v>
      </c>
      <c r="X364" s="113">
        <f t="shared" si="11"/>
        <v>1.5258272906010922E-8</v>
      </c>
    </row>
    <row r="365" spans="18:24" x14ac:dyDescent="0.2">
      <c r="R365" s="75">
        <v>42592</v>
      </c>
      <c r="S365" s="72">
        <v>-3.2433553770955008E-5</v>
      </c>
      <c r="T365" s="72">
        <v>-3.2435896426155274E-5</v>
      </c>
      <c r="U365" s="72">
        <f t="shared" si="10"/>
        <v>2.3426552002659079E-9</v>
      </c>
      <c r="V365" s="72">
        <v>9.2136539865139222E-4</v>
      </c>
      <c r="W365" s="72">
        <v>9.2135043899135979E-4</v>
      </c>
      <c r="X365" s="113">
        <f t="shared" si="11"/>
        <v>1.4959660032433375E-8</v>
      </c>
    </row>
    <row r="366" spans="18:24" x14ac:dyDescent="0.2">
      <c r="R366" s="75">
        <v>42593</v>
      </c>
      <c r="S366" s="72">
        <v>-3.1284270812588318E-5</v>
      </c>
      <c r="T366" s="72">
        <v>-3.1286593012846495E-5</v>
      </c>
      <c r="U366" s="72">
        <f t="shared" si="10"/>
        <v>2.3222002581773597E-9</v>
      </c>
      <c r="V366" s="72">
        <v>9.2568245153349976E-4</v>
      </c>
      <c r="W366" s="72">
        <v>9.2566847279791143E-4</v>
      </c>
      <c r="X366" s="113">
        <f t="shared" si="11"/>
        <v>1.3978735588331126E-8</v>
      </c>
    </row>
    <row r="367" spans="18:24" x14ac:dyDescent="0.2">
      <c r="R367" s="75">
        <v>42594</v>
      </c>
      <c r="S367" s="72">
        <v>-2.8759215277740028E-5</v>
      </c>
      <c r="T367" s="72">
        <v>-2.8761422517662779E-5</v>
      </c>
      <c r="U367" s="72">
        <f t="shared" si="10"/>
        <v>2.207239922750342E-9</v>
      </c>
      <c r="V367" s="72">
        <v>9.2634237522650051E-4</v>
      </c>
      <c r="W367" s="72">
        <v>9.2632838259803921E-4</v>
      </c>
      <c r="X367" s="113">
        <f t="shared" si="11"/>
        <v>1.3992628461294288E-8</v>
      </c>
    </row>
    <row r="368" spans="18:24" x14ac:dyDescent="0.2">
      <c r="R368" s="75">
        <v>42597</v>
      </c>
      <c r="S368" s="72">
        <v>-2.656291622052025E-5</v>
      </c>
      <c r="T368" s="72">
        <v>-2.6565136831172133E-5</v>
      </c>
      <c r="U368" s="72">
        <f t="shared" si="10"/>
        <v>2.2206106518822392E-9</v>
      </c>
      <c r="V368" s="72">
        <v>9.308490189404669E-4</v>
      </c>
      <c r="W368" s="72">
        <v>9.3083570119834047E-4</v>
      </c>
      <c r="X368" s="113">
        <f t="shared" si="11"/>
        <v>1.3317742126434627E-8</v>
      </c>
    </row>
    <row r="369" spans="18:24" x14ac:dyDescent="0.2">
      <c r="R369" s="75">
        <v>42598</v>
      </c>
      <c r="S369" s="72">
        <v>-2.5351825014937553E-5</v>
      </c>
      <c r="T369" s="72">
        <v>-2.5354015337208938E-5</v>
      </c>
      <c r="U369" s="72">
        <f t="shared" si="10"/>
        <v>2.1903222713851196E-9</v>
      </c>
      <c r="V369" s="72">
        <v>9.3279580933240387E-4</v>
      </c>
      <c r="W369" s="72">
        <v>9.3278285036285419E-4</v>
      </c>
      <c r="X369" s="113">
        <f t="shared" si="11"/>
        <v>1.295896954968314E-8</v>
      </c>
    </row>
    <row r="370" spans="18:24" x14ac:dyDescent="0.2">
      <c r="R370" s="75">
        <v>42599</v>
      </c>
      <c r="S370" s="72">
        <v>-2.4128554039553439E-5</v>
      </c>
      <c r="T370" s="72">
        <v>-2.4130712137601531E-5</v>
      </c>
      <c r="U370" s="72">
        <f t="shared" si="10"/>
        <v>2.1580980480919863E-9</v>
      </c>
      <c r="V370" s="72">
        <v>9.3475956498353832E-4</v>
      </c>
      <c r="W370" s="72">
        <v>9.3474697512177648E-4</v>
      </c>
      <c r="X370" s="113">
        <f t="shared" si="11"/>
        <v>1.2589861761837587E-8</v>
      </c>
    </row>
    <row r="371" spans="18:24" x14ac:dyDescent="0.2">
      <c r="R371" s="75">
        <v>42600</v>
      </c>
      <c r="S371" s="72">
        <v>-2.2893163920654505E-5</v>
      </c>
      <c r="T371" s="72">
        <v>-2.2895287868194089E-5</v>
      </c>
      <c r="U371" s="72">
        <f t="shared" si="10"/>
        <v>2.1239475395838029E-9</v>
      </c>
      <c r="V371" s="72">
        <v>9.3933242605580226E-4</v>
      </c>
      <c r="W371" s="72">
        <v>9.3932097540891997E-4</v>
      </c>
      <c r="X371" s="113">
        <f t="shared" si="11"/>
        <v>1.1450646882288709E-8</v>
      </c>
    </row>
    <row r="372" spans="18:24" x14ac:dyDescent="0.2">
      <c r="R372" s="75">
        <v>42601</v>
      </c>
      <c r="S372" s="72">
        <v>-2.0206949466885881E-5</v>
      </c>
      <c r="T372" s="72">
        <v>-2.0208949325037302E-5</v>
      </c>
      <c r="U372" s="72">
        <f t="shared" si="10"/>
        <v>1.9998581514218093E-9</v>
      </c>
      <c r="V372" s="72">
        <v>9.4004104548906268E-4</v>
      </c>
      <c r="W372" s="72">
        <v>9.4002960918375443E-4</v>
      </c>
      <c r="X372" s="113">
        <f t="shared" si="11"/>
        <v>1.1436305308244916E-8</v>
      </c>
    </row>
    <row r="373" spans="18:24" x14ac:dyDescent="0.2">
      <c r="R373" s="75">
        <v>42604</v>
      </c>
      <c r="S373" s="72">
        <v>-1.783162453781474E-5</v>
      </c>
      <c r="T373" s="72">
        <v>-1.7833592831169131E-5</v>
      </c>
      <c r="U373" s="72">
        <f t="shared" si="10"/>
        <v>1.9682933543911858E-9</v>
      </c>
      <c r="V373" s="72">
        <v>9.4483696945139568E-4</v>
      </c>
      <c r="W373" s="72">
        <v>9.4482638325295602E-4</v>
      </c>
      <c r="X373" s="113">
        <f t="shared" si="11"/>
        <v>1.0586198439664803E-8</v>
      </c>
    </row>
    <row r="374" spans="18:24" x14ac:dyDescent="0.2">
      <c r="R374" s="75">
        <v>42605</v>
      </c>
      <c r="S374" s="72">
        <v>-1.6536548096944006E-5</v>
      </c>
      <c r="T374" s="72">
        <v>-1.6538472764760431E-5</v>
      </c>
      <c r="U374" s="72">
        <f t="shared" si="10"/>
        <v>1.9246678164251425E-9</v>
      </c>
      <c r="V374" s="72">
        <v>9.4690500506415239E-4</v>
      </c>
      <c r="W374" s="72">
        <v>9.4689485184154185E-4</v>
      </c>
      <c r="X374" s="113">
        <f t="shared" si="11"/>
        <v>1.0153222610538234E-8</v>
      </c>
    </row>
    <row r="375" spans="18:24" x14ac:dyDescent="0.2">
      <c r="R375" s="75">
        <v>42606</v>
      </c>
      <c r="S375" s="72">
        <v>-1.5229716270278052E-5</v>
      </c>
      <c r="T375" s="72">
        <v>-1.5231595447961078E-5</v>
      </c>
      <c r="U375" s="72">
        <f t="shared" si="10"/>
        <v>1.8791776830262921E-9</v>
      </c>
      <c r="V375" s="72">
        <v>9.489908354130285E-4</v>
      </c>
      <c r="W375" s="72">
        <v>9.4898112612009364E-4</v>
      </c>
      <c r="X375" s="113">
        <f t="shared" si="11"/>
        <v>9.7092929348579007E-9</v>
      </c>
    </row>
    <row r="376" spans="18:24" x14ac:dyDescent="0.2">
      <c r="R376" s="75">
        <v>42607</v>
      </c>
      <c r="S376" s="72">
        <v>-1.391118968366904E-5</v>
      </c>
      <c r="T376" s="72">
        <v>-1.3913021518352981E-5</v>
      </c>
      <c r="U376" s="72">
        <f t="shared" si="10"/>
        <v>1.8318346839407695E-9</v>
      </c>
      <c r="V376" s="72">
        <v>9.5382700448706683E-4</v>
      </c>
      <c r="W376" s="72">
        <v>9.53818598288319E-4</v>
      </c>
      <c r="X376" s="113">
        <f t="shared" si="11"/>
        <v>8.4061987478322928E-9</v>
      </c>
    </row>
    <row r="377" spans="18:24" x14ac:dyDescent="0.2">
      <c r="R377" s="75">
        <v>42608</v>
      </c>
      <c r="S377" s="72">
        <v>-1.1069030322117823E-5</v>
      </c>
      <c r="T377" s="72">
        <v>-1.1070736774969187E-5</v>
      </c>
      <c r="U377" s="72">
        <f t="shared" si="10"/>
        <v>1.7064528513642774E-9</v>
      </c>
      <c r="V377" s="72">
        <v>9.5458925238725806E-4</v>
      </c>
      <c r="W377" s="72">
        <v>9.5458089244057718E-4</v>
      </c>
      <c r="X377" s="113">
        <f t="shared" si="11"/>
        <v>8.3599466808772366E-9</v>
      </c>
    </row>
    <row r="378" spans="18:24" x14ac:dyDescent="0.2">
      <c r="R378" s="75">
        <v>42611</v>
      </c>
      <c r="S378" s="72">
        <v>-8.5213482678787695E-6</v>
      </c>
      <c r="T378" s="72">
        <v>-8.522972392626503E-6</v>
      </c>
      <c r="U378" s="72">
        <f t="shared" si="10"/>
        <v>1.6241247477335427E-9</v>
      </c>
      <c r="V378" s="72">
        <v>9.5829463618533287E-4</v>
      </c>
      <c r="W378" s="72">
        <v>9.5828687083281887E-4</v>
      </c>
      <c r="X378" s="113">
        <f t="shared" si="11"/>
        <v>7.7653525140056884E-9</v>
      </c>
    </row>
    <row r="379" spans="18:24" x14ac:dyDescent="0.2">
      <c r="R379" s="75">
        <v>42612</v>
      </c>
      <c r="S379" s="72">
        <v>-7.1452572767223383E-6</v>
      </c>
      <c r="T379" s="72">
        <v>-7.1468249422849181E-6</v>
      </c>
      <c r="U379" s="72">
        <f t="shared" si="10"/>
        <v>1.5676655625798352E-9</v>
      </c>
      <c r="V379" s="72">
        <v>9.5907985021353331E-4</v>
      </c>
      <c r="W379" s="72">
        <v>9.5907214477900112E-4</v>
      </c>
      <c r="X379" s="113">
        <f t="shared" si="11"/>
        <v>7.7054345321882212E-9</v>
      </c>
    </row>
    <row r="380" spans="18:24" x14ac:dyDescent="0.2">
      <c r="R380" s="75">
        <v>42613</v>
      </c>
      <c r="S380" s="72">
        <v>-6.5344701047933529E-6</v>
      </c>
      <c r="T380" s="72">
        <v>-6.5360134623230411E-6</v>
      </c>
      <c r="U380" s="72">
        <f t="shared" si="10"/>
        <v>1.5433575296881896E-9</v>
      </c>
      <c r="V380" s="72">
        <v>9.5987020775314513E-4</v>
      </c>
      <c r="W380" s="72">
        <v>9.5986256530337824E-4</v>
      </c>
      <c r="X380" s="113">
        <f t="shared" si="11"/>
        <v>7.642449766889943E-9</v>
      </c>
    </row>
    <row r="381" spans="18:24" x14ac:dyDescent="0.2">
      <c r="R381" s="75">
        <v>42614</v>
      </c>
      <c r="S381" s="72">
        <v>-5.1408526411657896E-6</v>
      </c>
      <c r="T381" s="72">
        <v>-5.1423344878990214E-6</v>
      </c>
      <c r="U381" s="72">
        <f t="shared" si="10"/>
        <v>1.4818467332318574E-9</v>
      </c>
      <c r="V381" s="72">
        <v>9.6207222095564247E-4</v>
      </c>
      <c r="W381" s="72">
        <v>9.6206509402896941E-4</v>
      </c>
      <c r="X381" s="113">
        <f t="shared" si="11"/>
        <v>7.1269266730582606E-9</v>
      </c>
    </row>
    <row r="382" spans="18:24" x14ac:dyDescent="0.2">
      <c r="R382" s="75">
        <v>42615</v>
      </c>
      <c r="S382" s="72">
        <v>-3.7360104456250447E-6</v>
      </c>
      <c r="T382" s="72">
        <v>-3.7374289338091005E-6</v>
      </c>
      <c r="U382" s="72">
        <f t="shared" si="10"/>
        <v>1.4184881840558554E-9</v>
      </c>
      <c r="V382" s="72">
        <v>9.642930696133244E-4</v>
      </c>
      <c r="W382" s="72">
        <v>9.6428646993958872E-4</v>
      </c>
      <c r="X382" s="113">
        <f t="shared" si="11"/>
        <v>6.5996737356761176E-9</v>
      </c>
    </row>
    <row r="383" spans="18:24" x14ac:dyDescent="0.2">
      <c r="R383" s="75">
        <v>42618</v>
      </c>
      <c r="S383" s="72">
        <v>5.4525160913782317E-7</v>
      </c>
      <c r="T383" s="72">
        <v>5.440341777074309E-7</v>
      </c>
      <c r="U383" s="72">
        <f t="shared" si="10"/>
        <v>1.2174314303922689E-9</v>
      </c>
      <c r="V383" s="72">
        <v>9.7252372253177669E-4</v>
      </c>
      <c r="W383" s="72">
        <v>9.7251925526829449E-4</v>
      </c>
      <c r="X383" s="113">
        <f t="shared" si="11"/>
        <v>4.4672634822015209E-9</v>
      </c>
    </row>
    <row r="384" spans="18:24" x14ac:dyDescent="0.2">
      <c r="R384" s="75">
        <v>42619</v>
      </c>
      <c r="S384" s="72">
        <v>1.9943798076752102E-6</v>
      </c>
      <c r="T384" s="72">
        <v>1.9932330230299433E-6</v>
      </c>
      <c r="U384" s="72">
        <f t="shared" si="10"/>
        <v>1.1467846452669076E-9</v>
      </c>
      <c r="V384" s="72">
        <v>9.73367228213093E-4</v>
      </c>
      <c r="W384" s="72">
        <v>9.7336285663860941E-4</v>
      </c>
      <c r="X384" s="113">
        <f t="shared" si="11"/>
        <v>4.3715744835930506E-9</v>
      </c>
    </row>
    <row r="385" spans="18:24" x14ac:dyDescent="0.2">
      <c r="R385" s="75">
        <v>42620</v>
      </c>
      <c r="S385" s="72">
        <v>3.4544262764565507E-6</v>
      </c>
      <c r="T385" s="72">
        <v>3.4533519332048268E-6</v>
      </c>
      <c r="U385" s="72">
        <f t="shared" si="10"/>
        <v>1.0743432517238721E-9</v>
      </c>
      <c r="V385" s="72">
        <v>9.7568406121831676E-4</v>
      </c>
      <c r="W385" s="72">
        <v>9.7568027688944446E-4</v>
      </c>
      <c r="X385" s="113">
        <f t="shared" si="11"/>
        <v>3.784328872296315E-9</v>
      </c>
    </row>
    <row r="386" spans="18:24" x14ac:dyDescent="0.2">
      <c r="R386" s="75">
        <v>42621</v>
      </c>
      <c r="S386" s="72">
        <v>4.9253297212154782E-6</v>
      </c>
      <c r="T386" s="72">
        <v>4.9243296060599518E-6</v>
      </c>
      <c r="U386" s="72">
        <f t="shared" si="10"/>
        <v>1.0001151555264352E-9</v>
      </c>
      <c r="V386" s="72">
        <v>9.7802045251443913E-4</v>
      </c>
      <c r="W386" s="72">
        <v>9.7801726769937533E-4</v>
      </c>
      <c r="X386" s="113">
        <f t="shared" si="11"/>
        <v>3.184815063799265E-9</v>
      </c>
    </row>
    <row r="387" spans="18:24" x14ac:dyDescent="0.2">
      <c r="R387" s="75">
        <v>42622</v>
      </c>
      <c r="S387" s="72">
        <v>6.4070288511993005E-6</v>
      </c>
      <c r="T387" s="72">
        <v>6.4061047385447697E-6</v>
      </c>
      <c r="U387" s="72">
        <f t="shared" si="10"/>
        <v>9.2411265453081154E-10</v>
      </c>
      <c r="V387" s="72">
        <v>9.8037652257790611E-4</v>
      </c>
      <c r="W387" s="72">
        <v>9.8037394963494261E-4</v>
      </c>
      <c r="X387" s="113">
        <f t="shared" si="11"/>
        <v>2.5729429635034523E-9</v>
      </c>
    </row>
    <row r="388" spans="18:24" x14ac:dyDescent="0.2">
      <c r="R388" s="75">
        <v>42625</v>
      </c>
      <c r="S388" s="72">
        <v>1.0916287420377495E-5</v>
      </c>
      <c r="T388" s="72">
        <v>1.0915601863271906E-5</v>
      </c>
      <c r="U388" s="72">
        <f t="shared" si="10"/>
        <v>6.8555710558929224E-10</v>
      </c>
      <c r="V388" s="72">
        <v>9.8908927228524846E-4</v>
      </c>
      <c r="W388" s="72">
        <v>9.8908913447328891E-4</v>
      </c>
      <c r="X388" s="113">
        <f t="shared" si="11"/>
        <v>1.3781195954375158E-10</v>
      </c>
    </row>
    <row r="389" spans="18:24" x14ac:dyDescent="0.2">
      <c r="R389" s="75">
        <v>42626</v>
      </c>
      <c r="S389" s="72">
        <v>1.2440556361773512E-5</v>
      </c>
      <c r="T389" s="72">
        <v>1.2439953804648436E-5</v>
      </c>
      <c r="U389" s="72">
        <f t="shared" ref="U389:U452" si="12">S389-T389</f>
        <v>6.0255712507574694E-10</v>
      </c>
      <c r="V389" s="72">
        <v>9.9000000008140927E-4</v>
      </c>
      <c r="W389" s="72">
        <v>9.8999999999970661E-4</v>
      </c>
      <c r="X389" s="113">
        <f t="shared" ref="X389:X452" si="13">V389-W389</f>
        <v>8.1702656792859152E-14</v>
      </c>
    </row>
    <row r="390" spans="18:24" x14ac:dyDescent="0.2">
      <c r="R390" s="75">
        <v>42627</v>
      </c>
      <c r="S390" s="72">
        <v>1.3975314524968356E-5</v>
      </c>
      <c r="T390" s="72">
        <v>1.3974796691280339E-5</v>
      </c>
      <c r="U390" s="72">
        <f t="shared" si="12"/>
        <v>5.1783368801694549E-10</v>
      </c>
      <c r="V390" s="72">
        <v>9.9245625156427967E-4</v>
      </c>
      <c r="W390" s="72">
        <v>9.9245692642246008E-4</v>
      </c>
      <c r="X390" s="113">
        <f t="shared" si="13"/>
        <v>-6.7485818040606549E-10</v>
      </c>
    </row>
    <row r="391" spans="18:24" x14ac:dyDescent="0.2">
      <c r="R391" s="75">
        <v>42628</v>
      </c>
      <c r="S391" s="72">
        <v>1.5520500617452502E-5</v>
      </c>
      <c r="T391" s="72">
        <v>1.5520069219238648E-5</v>
      </c>
      <c r="U391" s="72">
        <f t="shared" si="12"/>
        <v>4.3139821385358474E-10</v>
      </c>
      <c r="V391" s="72">
        <v>9.9493276697779401E-4</v>
      </c>
      <c r="W391" s="72">
        <v>9.9493412925471506E-4</v>
      </c>
      <c r="X391" s="113">
        <f t="shared" si="13"/>
        <v>-1.362276921042932E-9</v>
      </c>
    </row>
    <row r="392" spans="18:24" x14ac:dyDescent="0.2">
      <c r="R392" s="75">
        <v>42629</v>
      </c>
      <c r="S392" s="72">
        <v>1.7075803021241782E-5</v>
      </c>
      <c r="T392" s="72">
        <v>1.7075456348221823E-5</v>
      </c>
      <c r="U392" s="72">
        <f t="shared" si="12"/>
        <v>3.4667301995866518E-10</v>
      </c>
      <c r="V392" s="72">
        <v>9.9742944881409416E-4</v>
      </c>
      <c r="W392" s="72">
        <v>9.9743151059820782E-4</v>
      </c>
      <c r="X392" s="113">
        <f t="shared" si="13"/>
        <v>-2.0617841136640058E-9</v>
      </c>
    </row>
    <row r="393" spans="18:24" x14ac:dyDescent="0.2">
      <c r="R393" s="75">
        <v>42632</v>
      </c>
      <c r="S393" s="72">
        <v>2.1800783667983768E-5</v>
      </c>
      <c r="T393" s="72">
        <v>2.180066039252799E-5</v>
      </c>
      <c r="U393" s="72">
        <f t="shared" si="12"/>
        <v>1.2327545577831629E-10</v>
      </c>
      <c r="V393" s="72">
        <v>1.0066335825592637E-3</v>
      </c>
      <c r="W393" s="72">
        <v>1.0066383725698498E-3</v>
      </c>
      <c r="X393" s="113">
        <f t="shared" si="13"/>
        <v>-4.790010586092075E-9</v>
      </c>
    </row>
    <row r="394" spans="18:24" x14ac:dyDescent="0.2">
      <c r="R394" s="75">
        <v>42633</v>
      </c>
      <c r="S394" s="72">
        <v>2.3395468401258486E-5</v>
      </c>
      <c r="T394" s="72">
        <v>2.3395409332025468E-5</v>
      </c>
      <c r="U394" s="72">
        <f t="shared" si="12"/>
        <v>5.9069233018631002E-11</v>
      </c>
      <c r="V394" s="72">
        <v>1.007615488852054E-3</v>
      </c>
      <c r="W394" s="72">
        <v>1.0076204614843048E-3</v>
      </c>
      <c r="X394" s="113">
        <f t="shared" si="13"/>
        <v>-4.9726322508443499E-9</v>
      </c>
    </row>
    <row r="395" spans="18:24" x14ac:dyDescent="0.2">
      <c r="R395" s="75">
        <v>42634</v>
      </c>
      <c r="S395" s="72">
        <v>2.4999998746331578E-5</v>
      </c>
      <c r="T395" s="72">
        <v>2.4999998753358926E-5</v>
      </c>
      <c r="U395" s="72">
        <f t="shared" si="12"/>
        <v>-7.0273478605231005E-15</v>
      </c>
      <c r="V395" s="72">
        <v>1.0102112391518422E-3</v>
      </c>
      <c r="W395" s="72">
        <v>1.0102169656818108E-3</v>
      </c>
      <c r="X395" s="113">
        <f t="shared" si="13"/>
        <v>-5.726529968535371E-9</v>
      </c>
    </row>
    <row r="396" spans="18:24" x14ac:dyDescent="0.2">
      <c r="R396" s="75">
        <v>42635</v>
      </c>
      <c r="S396" s="72">
        <v>2.6615464509250642E-5</v>
      </c>
      <c r="T396" s="72">
        <v>2.6615532522537953E-5</v>
      </c>
      <c r="U396" s="72">
        <f t="shared" si="12"/>
        <v>-6.8013287310311841E-11</v>
      </c>
      <c r="V396" s="72">
        <v>1.0128264504139749E-3</v>
      </c>
      <c r="W396" s="72">
        <v>1.012832940509066E-3</v>
      </c>
      <c r="X396" s="113">
        <f t="shared" si="13"/>
        <v>-6.490095091123832E-9</v>
      </c>
    </row>
    <row r="397" spans="18:24" x14ac:dyDescent="0.2">
      <c r="R397" s="75">
        <v>42636</v>
      </c>
      <c r="S397" s="72">
        <v>2.8242983879512718E-5</v>
      </c>
      <c r="T397" s="72">
        <v>2.8243142344402281E-5</v>
      </c>
      <c r="U397" s="72">
        <f t="shared" si="12"/>
        <v>-1.5846488956301036E-10</v>
      </c>
      <c r="V397" s="72">
        <v>1.0154610050617852E-3</v>
      </c>
      <c r="W397" s="72">
        <v>1.0154682679857491E-3</v>
      </c>
      <c r="X397" s="113">
        <f t="shared" si="13"/>
        <v>-7.2629239638525439E-9</v>
      </c>
    </row>
    <row r="398" spans="18:24" x14ac:dyDescent="0.2">
      <c r="R398" s="75">
        <v>42639</v>
      </c>
      <c r="S398" s="72">
        <v>3.4116045691956962E-5</v>
      </c>
      <c r="T398" s="72">
        <v>3.4116716207773742E-5</v>
      </c>
      <c r="U398" s="72">
        <f t="shared" si="12"/>
        <v>-6.7051581677918769E-10</v>
      </c>
      <c r="V398" s="72">
        <v>1.0251373051406809E-3</v>
      </c>
      <c r="W398" s="72">
        <v>1.0251475170840597E-3</v>
      </c>
      <c r="X398" s="113">
        <f t="shared" si="13"/>
        <v>-1.0211943378803448E-8</v>
      </c>
    </row>
    <row r="399" spans="18:24" x14ac:dyDescent="0.2">
      <c r="R399" s="75">
        <v>42640</v>
      </c>
      <c r="S399" s="72">
        <v>3.4874449193093954E-5</v>
      </c>
      <c r="T399" s="72">
        <v>3.4875177566060292E-5</v>
      </c>
      <c r="U399" s="72">
        <f t="shared" si="12"/>
        <v>-7.2837296633823049E-10</v>
      </c>
      <c r="V399" s="72">
        <v>1.0261903059755879E-3</v>
      </c>
      <c r="W399" s="72">
        <v>1.0262007447750261E-3</v>
      </c>
      <c r="X399" s="113">
        <f t="shared" si="13"/>
        <v>-1.0438799438131779E-8</v>
      </c>
    </row>
    <row r="400" spans="18:24" x14ac:dyDescent="0.2">
      <c r="R400" s="75">
        <v>42641</v>
      </c>
      <c r="S400" s="72">
        <v>3.6562875421813849E-5</v>
      </c>
      <c r="T400" s="72">
        <v>3.6563794210375568E-5</v>
      </c>
      <c r="U400" s="72">
        <f t="shared" si="12"/>
        <v>-9.1878856171861588E-10</v>
      </c>
      <c r="V400" s="72">
        <v>1.0289198138995793E-3</v>
      </c>
      <c r="W400" s="72">
        <v>1.028931065789165E-3</v>
      </c>
      <c r="X400" s="113">
        <f t="shared" si="13"/>
        <v>-1.1251889585643313E-8</v>
      </c>
    </row>
    <row r="401" spans="18:24" x14ac:dyDescent="0.2">
      <c r="R401" s="75">
        <v>42642</v>
      </c>
      <c r="S401" s="72">
        <v>3.8263610787100912E-5</v>
      </c>
      <c r="T401" s="72">
        <v>3.8264737531512972E-5</v>
      </c>
      <c r="U401" s="72">
        <f t="shared" si="12"/>
        <v>-1.1267444120598288E-9</v>
      </c>
      <c r="V401" s="72">
        <v>1.0316679597470403E-3</v>
      </c>
      <c r="W401" s="72">
        <v>1.0316800315685938E-3</v>
      </c>
      <c r="X401" s="113">
        <f t="shared" si="13"/>
        <v>-1.207182155345092E-8</v>
      </c>
    </row>
    <row r="402" spans="18:24" x14ac:dyDescent="0.2">
      <c r="R402" s="75">
        <v>42643</v>
      </c>
      <c r="S402" s="72">
        <v>3.9976697878183991E-5</v>
      </c>
      <c r="T402" s="72">
        <v>3.9978049302650832E-5</v>
      </c>
      <c r="U402" s="72">
        <f t="shared" si="12"/>
        <v>-1.3514244668401702E-9</v>
      </c>
      <c r="V402" s="72">
        <v>1.0361262543005408E-3</v>
      </c>
      <c r="W402" s="72">
        <v>1.0361397333970611E-3</v>
      </c>
      <c r="X402" s="113">
        <f t="shared" si="13"/>
        <v>-1.3479096520364886E-8</v>
      </c>
    </row>
    <row r="403" spans="18:24" x14ac:dyDescent="0.2">
      <c r="R403" s="75">
        <v>42646</v>
      </c>
      <c r="S403" s="72">
        <v>4.6158835236673553E-5</v>
      </c>
      <c r="T403" s="72">
        <v>4.6161178775949239E-5</v>
      </c>
      <c r="U403" s="72">
        <f t="shared" si="12"/>
        <v>-2.3435392756851166E-9</v>
      </c>
      <c r="V403" s="72">
        <v>1.0445604924927928E-3</v>
      </c>
      <c r="W403" s="72">
        <v>1.0445764828965192E-3</v>
      </c>
      <c r="X403" s="113">
        <f t="shared" si="13"/>
        <v>-1.5990403726389574E-8</v>
      </c>
    </row>
    <row r="404" spans="18:24" x14ac:dyDescent="0.2">
      <c r="R404" s="75">
        <v>42647</v>
      </c>
      <c r="S404" s="72">
        <v>4.7929037221669887E-5</v>
      </c>
      <c r="T404" s="72">
        <v>4.7931676006512696E-5</v>
      </c>
      <c r="U404" s="72">
        <f t="shared" si="12"/>
        <v>-2.638784842808647E-9</v>
      </c>
      <c r="V404" s="72">
        <v>1.0474079532694104E-3</v>
      </c>
      <c r="W404" s="72">
        <v>1.0474247902416665E-3</v>
      </c>
      <c r="X404" s="113">
        <f t="shared" si="13"/>
        <v>-1.6836972256076971E-8</v>
      </c>
    </row>
    <row r="405" spans="18:24" x14ac:dyDescent="0.2">
      <c r="R405" s="75">
        <v>42648</v>
      </c>
      <c r="S405" s="72">
        <v>4.9711816457211611E-5</v>
      </c>
      <c r="T405" s="72">
        <v>4.9714762122662307E-5</v>
      </c>
      <c r="U405" s="72">
        <f t="shared" si="12"/>
        <v>-2.9456654506955981E-9</v>
      </c>
      <c r="V405" s="72">
        <v>1.0502732431824373E-3</v>
      </c>
      <c r="W405" s="72">
        <v>1.050290930788103E-3</v>
      </c>
      <c r="X405" s="113">
        <f t="shared" si="13"/>
        <v>-1.7687605665707429E-8</v>
      </c>
    </row>
    <row r="406" spans="18:24" x14ac:dyDescent="0.2">
      <c r="R406" s="75">
        <v>42649</v>
      </c>
      <c r="S406" s="72">
        <v>5.1507215070470046E-5</v>
      </c>
      <c r="T406" s="72">
        <v>5.1510478444388965E-5</v>
      </c>
      <c r="U406" s="72">
        <f t="shared" si="12"/>
        <v>-3.2633739189194132E-9</v>
      </c>
      <c r="V406" s="72">
        <v>1.0531562453003536E-3</v>
      </c>
      <c r="W406" s="72">
        <v>1.0531747872011155E-3</v>
      </c>
      <c r="X406" s="113">
        <f t="shared" si="13"/>
        <v>-1.8541900761960203E-8</v>
      </c>
    </row>
    <row r="407" spans="18:24" x14ac:dyDescent="0.2">
      <c r="R407" s="75">
        <v>42650</v>
      </c>
      <c r="S407" s="72">
        <v>5.5326228310215634E-5</v>
      </c>
      <c r="T407" s="72">
        <v>5.533036980842384E-5</v>
      </c>
      <c r="U407" s="72">
        <f t="shared" si="12"/>
        <v>-4.1414982082058505E-9</v>
      </c>
      <c r="V407" s="72">
        <v>1.0560568426894439E-3</v>
      </c>
      <c r="W407" s="72">
        <v>1.0560762421477474E-3</v>
      </c>
      <c r="X407" s="113">
        <f t="shared" si="13"/>
        <v>-1.9399458303431469E-8</v>
      </c>
    </row>
    <row r="408" spans="18:24" x14ac:dyDescent="0.2">
      <c r="R408" s="75">
        <v>42653</v>
      </c>
      <c r="S408" s="72">
        <v>5.8815845870163272E-5</v>
      </c>
      <c r="T408" s="72">
        <v>5.8820472174720109E-5</v>
      </c>
      <c r="U408" s="72">
        <f t="shared" si="12"/>
        <v>-4.6263045568365434E-9</v>
      </c>
      <c r="V408" s="72">
        <v>1.064863037162856E-3</v>
      </c>
      <c r="W408" s="72">
        <v>1.0648850248448608E-3</v>
      </c>
      <c r="X408" s="113">
        <f t="shared" si="13"/>
        <v>-2.1987682004764517E-8</v>
      </c>
    </row>
    <row r="409" spans="18:24" x14ac:dyDescent="0.2">
      <c r="R409" s="75">
        <v>42654</v>
      </c>
      <c r="S409" s="72">
        <v>6.0674973296083522E-5</v>
      </c>
      <c r="T409" s="72">
        <v>6.0679959317244687E-5</v>
      </c>
      <c r="U409" s="72">
        <f t="shared" si="12"/>
        <v>-4.9860211611657654E-9</v>
      </c>
      <c r="V409" s="72">
        <v>1.0678328463126646E-3</v>
      </c>
      <c r="W409" s="72">
        <v>1.0678557005814717E-3</v>
      </c>
      <c r="X409" s="113">
        <f t="shared" si="13"/>
        <v>-2.2854268807081732E-8</v>
      </c>
    </row>
    <row r="410" spans="18:24" x14ac:dyDescent="0.2">
      <c r="R410" s="75">
        <v>42655</v>
      </c>
      <c r="S410" s="72">
        <v>6.2546972871437077E-5</v>
      </c>
      <c r="T410" s="72">
        <v>6.2552324584422891E-5</v>
      </c>
      <c r="U410" s="72">
        <f t="shared" si="12"/>
        <v>-5.35171298581352E-9</v>
      </c>
      <c r="V410" s="72">
        <v>1.0708196660685837E-3</v>
      </c>
      <c r="W410" s="72">
        <v>1.0708433881785743E-3</v>
      </c>
      <c r="X410" s="113">
        <f t="shared" si="13"/>
        <v>-2.3722109990546511E-8</v>
      </c>
    </row>
    <row r="411" spans="18:24" x14ac:dyDescent="0.2">
      <c r="R411" s="75">
        <v>42656</v>
      </c>
      <c r="S411" s="72">
        <v>6.4431886723395252E-5</v>
      </c>
      <c r="T411" s="72">
        <v>6.4437609296245625E-5</v>
      </c>
      <c r="U411" s="72">
        <f t="shared" si="12"/>
        <v>-5.7225728503735793E-9</v>
      </c>
      <c r="V411" s="72">
        <v>1.0738233794977763E-3</v>
      </c>
      <c r="W411" s="72">
        <v>1.073847970300577E-3</v>
      </c>
      <c r="X411" s="113">
        <f t="shared" si="13"/>
        <v>-2.4590802800723149E-8</v>
      </c>
    </row>
    <row r="412" spans="18:24" x14ac:dyDescent="0.2">
      <c r="R412" s="75">
        <v>42657</v>
      </c>
      <c r="S412" s="72">
        <v>6.8443520560910751E-5</v>
      </c>
      <c r="T412" s="72">
        <v>6.8450219281637807E-5</v>
      </c>
      <c r="U412" s="72">
        <f t="shared" si="12"/>
        <v>-6.6987207270556961E-9</v>
      </c>
      <c r="V412" s="72">
        <v>1.0840686043357022E-3</v>
      </c>
      <c r="W412" s="72">
        <v>1.084096168717447E-3</v>
      </c>
      <c r="X412" s="113">
        <f t="shared" si="13"/>
        <v>-2.7564381744780639E-8</v>
      </c>
    </row>
    <row r="413" spans="18:24" x14ac:dyDescent="0.2">
      <c r="R413" s="75">
        <v>42660</v>
      </c>
      <c r="S413" s="72">
        <v>7.2101527491963906E-5</v>
      </c>
      <c r="T413" s="72">
        <v>7.2108769011521815E-5</v>
      </c>
      <c r="U413" s="72">
        <f t="shared" si="12"/>
        <v>-7.2415195579084764E-9</v>
      </c>
      <c r="V413" s="72">
        <v>1.0878254858796685E-3</v>
      </c>
      <c r="W413" s="72">
        <v>1.0878540705530945E-3</v>
      </c>
      <c r="X413" s="113">
        <f t="shared" si="13"/>
        <v>-2.8584673426000629E-8</v>
      </c>
    </row>
    <row r="414" spans="18:24" x14ac:dyDescent="0.2">
      <c r="R414" s="75">
        <v>42661</v>
      </c>
      <c r="S414" s="72">
        <v>7.4051644671876374E-5</v>
      </c>
      <c r="T414" s="72">
        <v>7.4059270764677095E-5</v>
      </c>
      <c r="U414" s="72">
        <f t="shared" si="12"/>
        <v>-7.6260928007205022E-9</v>
      </c>
      <c r="V414" s="72">
        <v>1.0890912590360087E-3</v>
      </c>
      <c r="W414" s="72">
        <v>1.0891201920335449E-3</v>
      </c>
      <c r="X414" s="113">
        <f t="shared" si="13"/>
        <v>-2.8932997536224372E-8</v>
      </c>
    </row>
    <row r="415" spans="18:24" x14ac:dyDescent="0.2">
      <c r="R415" s="75">
        <v>42662</v>
      </c>
      <c r="S415" s="72">
        <v>7.6014928907929899E-5</v>
      </c>
      <c r="T415" s="72">
        <v>7.6022939889373333E-5</v>
      </c>
      <c r="U415" s="72">
        <f t="shared" si="12"/>
        <v>-8.0109814434332774E-9</v>
      </c>
      <c r="V415" s="72">
        <v>1.0921938788770531E-3</v>
      </c>
      <c r="W415" s="72">
        <v>1.0922236772491745E-3</v>
      </c>
      <c r="X415" s="113">
        <f t="shared" si="13"/>
        <v>-2.979837212136599E-8</v>
      </c>
    </row>
    <row r="416" spans="18:24" x14ac:dyDescent="0.2">
      <c r="R416" s="75">
        <v>42663</v>
      </c>
      <c r="S416" s="72">
        <v>7.7991422330771286E-5</v>
      </c>
      <c r="T416" s="72">
        <v>7.7999817709076879E-5</v>
      </c>
      <c r="U416" s="72">
        <f t="shared" si="12"/>
        <v>-8.3953783055931404E-9</v>
      </c>
      <c r="V416" s="72">
        <v>1.0953125738465787E-3</v>
      </c>
      <c r="W416" s="72">
        <v>1.0953432356348518E-3</v>
      </c>
      <c r="X416" s="113">
        <f t="shared" si="13"/>
        <v>-3.0661788273092169E-8</v>
      </c>
    </row>
    <row r="417" spans="18:24" x14ac:dyDescent="0.2">
      <c r="R417" s="75">
        <v>42664</v>
      </c>
      <c r="S417" s="72">
        <v>8.2198495747848441E-5</v>
      </c>
      <c r="T417" s="72">
        <v>8.2207839090968902E-5</v>
      </c>
      <c r="U417" s="72">
        <f t="shared" si="12"/>
        <v>-9.3433431204610617E-9</v>
      </c>
      <c r="V417" s="72">
        <v>1.0984472270082345E-3</v>
      </c>
      <c r="W417" s="72">
        <v>1.0984787498523499E-3</v>
      </c>
      <c r="X417" s="113">
        <f t="shared" si="13"/>
        <v>-3.1522844115387805E-8</v>
      </c>
    </row>
    <row r="418" spans="18:24" x14ac:dyDescent="0.2">
      <c r="R418" s="75">
        <v>42667</v>
      </c>
      <c r="S418" s="72">
        <v>8.6030330499475838E-5</v>
      </c>
      <c r="T418" s="72">
        <v>8.6040242383832606E-5</v>
      </c>
      <c r="U418" s="72">
        <f t="shared" si="12"/>
        <v>-9.9118843567677552E-9</v>
      </c>
      <c r="V418" s="72">
        <v>1.1079457662758892E-3</v>
      </c>
      <c r="W418" s="72">
        <v>1.1079798541126183E-3</v>
      </c>
      <c r="X418" s="113">
        <f t="shared" si="13"/>
        <v>-3.4087836729094351E-8</v>
      </c>
    </row>
    <row r="419" spans="18:24" x14ac:dyDescent="0.2">
      <c r="R419" s="75">
        <v>42668</v>
      </c>
      <c r="S419" s="72">
        <v>8.8073501817696211E-5</v>
      </c>
      <c r="T419" s="72">
        <v>8.8083783514928939E-5</v>
      </c>
      <c r="U419" s="72">
        <f t="shared" si="12"/>
        <v>-1.0281697232727939E-8</v>
      </c>
      <c r="V419" s="72">
        <v>1.1111430828346538E-3</v>
      </c>
      <c r="W419" s="72">
        <v>1.1111780182729322E-3</v>
      </c>
      <c r="X419" s="113">
        <f t="shared" si="13"/>
        <v>-3.4935438278371755E-8</v>
      </c>
    </row>
    <row r="420" spans="18:24" x14ac:dyDescent="0.2">
      <c r="R420" s="75">
        <v>42669</v>
      </c>
      <c r="S420" s="72">
        <v>9.0130135110060692E-5</v>
      </c>
      <c r="T420" s="72">
        <v>9.0140781278355447E-5</v>
      </c>
      <c r="U420" s="72">
        <f t="shared" si="12"/>
        <v>-1.0646168294755742E-8</v>
      </c>
      <c r="V420" s="72">
        <v>1.1143557728985245E-3</v>
      </c>
      <c r="W420" s="72">
        <v>1.1143915515699787E-3</v>
      </c>
      <c r="X420" s="113">
        <f t="shared" si="13"/>
        <v>-3.577867145414769E-8</v>
      </c>
    </row>
    <row r="421" spans="18:24" x14ac:dyDescent="0.2">
      <c r="R421" s="75">
        <v>42670</v>
      </c>
      <c r="S421" s="72">
        <v>9.220027250895383E-5</v>
      </c>
      <c r="T421" s="72">
        <v>9.2211276996709643E-5</v>
      </c>
      <c r="U421" s="72">
        <f t="shared" si="12"/>
        <v>-1.1004487755812849E-8</v>
      </c>
      <c r="V421" s="72">
        <v>1.1175837195293941E-3</v>
      </c>
      <c r="W421" s="72">
        <v>1.117620336664652E-3</v>
      </c>
      <c r="X421" s="113">
        <f t="shared" si="13"/>
        <v>-3.6617135257960287E-8</v>
      </c>
    </row>
    <row r="422" spans="18:24" x14ac:dyDescent="0.2">
      <c r="R422" s="75">
        <v>42671</v>
      </c>
      <c r="S422" s="72">
        <v>9.6605297464559089E-5</v>
      </c>
      <c r="T422" s="72">
        <v>9.6617101425771821E-5</v>
      </c>
      <c r="U422" s="72">
        <f t="shared" si="12"/>
        <v>-1.180396121273138E-8</v>
      </c>
      <c r="V422" s="72">
        <v>1.1208268057869588E-3</v>
      </c>
      <c r="W422" s="72">
        <v>1.1208642562156512E-3</v>
      </c>
      <c r="X422" s="113">
        <f t="shared" si="13"/>
        <v>-3.7450428692431884E-8</v>
      </c>
    </row>
    <row r="423" spans="18:24" x14ac:dyDescent="0.2">
      <c r="R423" s="75">
        <v>42674</v>
      </c>
      <c r="S423" s="72">
        <v>1.0061670580881501E-4</v>
      </c>
      <c r="T423" s="72">
        <v>1.0062906590176415E-4</v>
      </c>
      <c r="U423" s="72">
        <f t="shared" si="12"/>
        <v>-1.2360092949137425E-8</v>
      </c>
      <c r="V423" s="72">
        <v>1.124953750781301E-3</v>
      </c>
      <c r="W423" s="72">
        <v>1.1249924073604678E-3</v>
      </c>
      <c r="X423" s="113">
        <f t="shared" si="13"/>
        <v>-3.865657916685139E-8</v>
      </c>
    </row>
    <row r="424" spans="18:24" x14ac:dyDescent="0.2">
      <c r="R424" s="75">
        <v>42675</v>
      </c>
      <c r="S424" s="72">
        <v>1.027549957261195E-4</v>
      </c>
      <c r="T424" s="72">
        <v>1.0276767125804793E-4</v>
      </c>
      <c r="U424" s="72">
        <f t="shared" si="12"/>
        <v>-1.2675531928422828E-8</v>
      </c>
      <c r="V424" s="72">
        <v>1.1339482083013756E-3</v>
      </c>
      <c r="W424" s="72">
        <v>1.1339889321643388E-3</v>
      </c>
      <c r="X424" s="113">
        <f t="shared" si="13"/>
        <v>-4.0723862963255864E-8</v>
      </c>
    </row>
    <row r="425" spans="18:24" x14ac:dyDescent="0.2">
      <c r="R425" s="75">
        <v>42676</v>
      </c>
      <c r="S425" s="72">
        <v>1.0490704254512876E-4</v>
      </c>
      <c r="T425" s="72">
        <v>1.0492002251613982E-4</v>
      </c>
      <c r="U425" s="72">
        <f t="shared" si="12"/>
        <v>-1.2979971011063099E-8</v>
      </c>
      <c r="V425" s="72">
        <v>1.1353549688137071E-3</v>
      </c>
      <c r="W425" s="72">
        <v>1.1353961063897047E-3</v>
      </c>
      <c r="X425" s="113">
        <f t="shared" si="13"/>
        <v>-4.1137575997572673E-8</v>
      </c>
    </row>
    <row r="426" spans="18:24" x14ac:dyDescent="0.2">
      <c r="R426" s="75">
        <v>42677</v>
      </c>
      <c r="S426" s="72">
        <v>1.0707288840170278E-4</v>
      </c>
      <c r="T426" s="72">
        <v>1.0708616100037507E-4</v>
      </c>
      <c r="U426" s="72">
        <f t="shared" si="12"/>
        <v>-1.3272598672287787E-8</v>
      </c>
      <c r="V426" s="72">
        <v>1.1386813666647963E-3</v>
      </c>
      <c r="W426" s="72">
        <v>1.1387233092741819E-3</v>
      </c>
      <c r="X426" s="113">
        <f t="shared" si="13"/>
        <v>-4.194260938561456E-8</v>
      </c>
    </row>
    <row r="427" spans="18:24" x14ac:dyDescent="0.2">
      <c r="R427" s="75">
        <v>42678</v>
      </c>
      <c r="S427" s="72">
        <v>1.1167806984031478E-4</v>
      </c>
      <c r="T427" s="72">
        <v>1.1169187900944211E-4</v>
      </c>
      <c r="U427" s="72">
        <f t="shared" si="12"/>
        <v>-1.3809169127333926E-8</v>
      </c>
      <c r="V427" s="72">
        <v>1.1420221694951945E-3</v>
      </c>
      <c r="W427" s="72">
        <v>1.1420649094455579E-3</v>
      </c>
      <c r="X427" s="113">
        <f t="shared" si="13"/>
        <v>-4.273995036336263E-8</v>
      </c>
    </row>
    <row r="428" spans="18:24" x14ac:dyDescent="0.2">
      <c r="R428" s="75">
        <v>42681</v>
      </c>
      <c r="S428" s="72">
        <v>1.1587510487827232E-4</v>
      </c>
      <c r="T428" s="72">
        <v>1.1588941371673425E-4</v>
      </c>
      <c r="U428" s="72">
        <f t="shared" si="12"/>
        <v>-1.4308838461928671E-8</v>
      </c>
      <c r="V428" s="72">
        <v>1.1540646210053348E-3</v>
      </c>
      <c r="W428" s="72">
        <v>1.154110031632242E-3</v>
      </c>
      <c r="X428" s="113">
        <f t="shared" si="13"/>
        <v>-4.5410626907209373E-8</v>
      </c>
    </row>
    <row r="429" spans="18:24" x14ac:dyDescent="0.2">
      <c r="R429" s="75">
        <v>42682</v>
      </c>
      <c r="S429" s="72">
        <v>1.1811057793189778E-4</v>
      </c>
      <c r="T429" s="72">
        <v>1.1812510822104357E-4</v>
      </c>
      <c r="U429" s="72">
        <f t="shared" si="12"/>
        <v>-1.4530289145796077E-8</v>
      </c>
      <c r="V429" s="72">
        <v>1.1555270788301099E-3</v>
      </c>
      <c r="W429" s="72">
        <v>1.1555729231334912E-3</v>
      </c>
      <c r="X429" s="113">
        <f t="shared" si="13"/>
        <v>-4.5844303381281648E-8</v>
      </c>
    </row>
    <row r="430" spans="18:24" x14ac:dyDescent="0.2">
      <c r="R430" s="75">
        <v>42683</v>
      </c>
      <c r="S430" s="72">
        <v>1.2036010282955941E-4</v>
      </c>
      <c r="T430" s="72">
        <v>1.2037483790880313E-4</v>
      </c>
      <c r="U430" s="72">
        <f t="shared" si="12"/>
        <v>-1.4735079243720947E-8</v>
      </c>
      <c r="V430" s="72">
        <v>1.158938142717591E-3</v>
      </c>
      <c r="W430" s="72">
        <v>1.158984739838449E-3</v>
      </c>
      <c r="X430" s="113">
        <f t="shared" si="13"/>
        <v>-4.6597120858041241E-8</v>
      </c>
    </row>
    <row r="431" spans="18:24" x14ac:dyDescent="0.2">
      <c r="R431" s="75">
        <v>42684</v>
      </c>
      <c r="S431" s="72">
        <v>1.2262372170798611E-4</v>
      </c>
      <c r="T431" s="72">
        <v>1.2263864410521703E-4</v>
      </c>
      <c r="U431" s="72">
        <f t="shared" si="12"/>
        <v>-1.4922397230919277E-8</v>
      </c>
      <c r="V431" s="72">
        <v>1.1623629060453283E-3</v>
      </c>
      <c r="W431" s="72">
        <v>1.1624102458679981E-3</v>
      </c>
      <c r="X431" s="113">
        <f t="shared" si="13"/>
        <v>-4.7339822669767787E-8</v>
      </c>
    </row>
    <row r="432" spans="18:24" x14ac:dyDescent="0.2">
      <c r="R432" s="75">
        <v>42685</v>
      </c>
      <c r="S432" s="72">
        <v>1.2743095757414456E-4</v>
      </c>
      <c r="T432" s="72">
        <v>1.2744604513003006E-4</v>
      </c>
      <c r="U432" s="72">
        <f t="shared" si="12"/>
        <v>-1.5087555885494102E-8</v>
      </c>
      <c r="V432" s="72">
        <v>1.1658012512211981E-3</v>
      </c>
      <c r="W432" s="72">
        <v>1.1658493232254757E-3</v>
      </c>
      <c r="X432" s="113">
        <f t="shared" si="13"/>
        <v>-4.8072004277645644E-8</v>
      </c>
    </row>
    <row r="433" spans="18:24" x14ac:dyDescent="0.2">
      <c r="R433" s="75">
        <v>42688</v>
      </c>
      <c r="S433" s="72">
        <v>1.3181997972829771E-4</v>
      </c>
      <c r="T433" s="72">
        <v>1.3183546053884422E-4</v>
      </c>
      <c r="U433" s="72">
        <f t="shared" si="12"/>
        <v>-1.5480810546507091E-8</v>
      </c>
      <c r="V433" s="72">
        <v>1.1781623191925623E-3</v>
      </c>
      <c r="W433" s="72">
        <v>1.1782127553651633E-3</v>
      </c>
      <c r="X433" s="113">
        <f t="shared" si="13"/>
        <v>-5.0436172600995186E-8</v>
      </c>
    </row>
    <row r="434" spans="18:24" x14ac:dyDescent="0.2">
      <c r="R434" s="75">
        <v>42689</v>
      </c>
      <c r="S434" s="72">
        <v>1.341547005432368E-4</v>
      </c>
      <c r="T434" s="72">
        <v>1.341702691982976E-4</v>
      </c>
      <c r="U434" s="72">
        <f t="shared" si="12"/>
        <v>-1.5568655060803219E-8</v>
      </c>
      <c r="V434" s="72">
        <v>1.1796880985586644E-3</v>
      </c>
      <c r="W434" s="72">
        <v>1.1797389860142397E-3</v>
      </c>
      <c r="X434" s="113">
        <f t="shared" si="13"/>
        <v>-5.0887455575309576E-8</v>
      </c>
    </row>
    <row r="435" spans="18:24" x14ac:dyDescent="0.2">
      <c r="R435" s="75">
        <v>42690</v>
      </c>
      <c r="S435" s="72">
        <v>1.365037681541011E-4</v>
      </c>
      <c r="T435" s="72">
        <v>1.3651940233326977E-4</v>
      </c>
      <c r="U435" s="72">
        <f t="shared" si="12"/>
        <v>-1.5634179168671266E-8</v>
      </c>
      <c r="V435" s="72">
        <v>1.1831925890836215E-3</v>
      </c>
      <c r="W435" s="72">
        <v>1.1832441500645209E-3</v>
      </c>
      <c r="X435" s="113">
        <f t="shared" si="13"/>
        <v>-5.1560980899364312E-8</v>
      </c>
    </row>
    <row r="436" spans="18:24" x14ac:dyDescent="0.2">
      <c r="R436" s="75">
        <v>42691</v>
      </c>
      <c r="S436" s="72">
        <v>1.3886722470022607E-4</v>
      </c>
      <c r="T436" s="72">
        <v>1.3888290127330921E-4</v>
      </c>
      <c r="U436" s="72">
        <f t="shared" si="12"/>
        <v>-1.5676573083140679E-8</v>
      </c>
      <c r="V436" s="72">
        <v>1.1867099558955767E-3</v>
      </c>
      <c r="W436" s="72">
        <v>1.186762177458783E-3</v>
      </c>
      <c r="X436" s="113">
        <f t="shared" si="13"/>
        <v>-5.2221563206318253E-8</v>
      </c>
    </row>
    <row r="437" spans="18:24" x14ac:dyDescent="0.2">
      <c r="R437" s="75">
        <v>42692</v>
      </c>
      <c r="S437" s="72">
        <v>1.4387810595184222E-4</v>
      </c>
      <c r="T437" s="72">
        <v>1.4389347365639793E-4</v>
      </c>
      <c r="U437" s="72">
        <f t="shared" si="12"/>
        <v>-1.53677045557066E-8</v>
      </c>
      <c r="V437" s="72">
        <v>1.1902400813988728E-3</v>
      </c>
      <c r="W437" s="72">
        <v>1.1902929501977145E-3</v>
      </c>
      <c r="X437" s="113">
        <f t="shared" si="13"/>
        <v>-5.2868798841631051E-8</v>
      </c>
    </row>
    <row r="438" spans="18:24" x14ac:dyDescent="0.2">
      <c r="R438" s="75">
        <v>42695</v>
      </c>
      <c r="S438" s="72">
        <v>1.4846578297799263E-4</v>
      </c>
      <c r="T438" s="72">
        <v>1.4848138166728938E-4</v>
      </c>
      <c r="U438" s="72">
        <f t="shared" si="12"/>
        <v>-1.5598689296752186E-8</v>
      </c>
      <c r="V438" s="72">
        <v>1.2028987149594493E-3</v>
      </c>
      <c r="W438" s="72">
        <v>1.2029535691162705E-3</v>
      </c>
      <c r="X438" s="113">
        <f t="shared" si="13"/>
        <v>-5.4854156821210545E-8</v>
      </c>
    </row>
    <row r="439" spans="18:24" x14ac:dyDescent="0.2">
      <c r="R439" s="75">
        <v>42696</v>
      </c>
      <c r="S439" s="72">
        <v>1.5090181626091191E-4</v>
      </c>
      <c r="T439" s="72">
        <v>1.5091732957241689E-4</v>
      </c>
      <c r="U439" s="72">
        <f t="shared" si="12"/>
        <v>-1.5513311504974578E-8</v>
      </c>
      <c r="V439" s="72">
        <v>1.2044858183964289E-3</v>
      </c>
      <c r="W439" s="72">
        <v>1.2045411345949016E-3</v>
      </c>
      <c r="X439" s="113">
        <f t="shared" si="13"/>
        <v>-5.5316198472677228E-8</v>
      </c>
    </row>
    <row r="440" spans="18:24" x14ac:dyDescent="0.2">
      <c r="R440" s="75">
        <v>42697</v>
      </c>
      <c r="S440" s="72">
        <v>1.533524913081539E-4</v>
      </c>
      <c r="T440" s="72">
        <v>1.5336789125990251E-4</v>
      </c>
      <c r="U440" s="72">
        <f t="shared" si="12"/>
        <v>-1.5399951748605416E-8</v>
      </c>
      <c r="V440" s="72">
        <v>1.2080779734034686E-3</v>
      </c>
      <c r="W440" s="72">
        <v>1.2081338640476255E-3</v>
      </c>
      <c r="X440" s="113">
        <f t="shared" si="13"/>
        <v>-5.5890644156840127E-8</v>
      </c>
    </row>
    <row r="441" spans="18:24" x14ac:dyDescent="0.2">
      <c r="R441" s="75">
        <v>42698</v>
      </c>
      <c r="S441" s="72">
        <v>1.5581785025557863E-4</v>
      </c>
      <c r="T441" s="72">
        <v>1.5583310806016362E-4</v>
      </c>
      <c r="U441" s="72">
        <f t="shared" si="12"/>
        <v>-1.5257804584990937E-8</v>
      </c>
      <c r="V441" s="72">
        <v>1.2116821815164247E-3</v>
      </c>
      <c r="W441" s="72">
        <v>1.2117386308354559E-3</v>
      </c>
      <c r="X441" s="113">
        <f t="shared" si="13"/>
        <v>-5.6449319031214723E-8</v>
      </c>
    </row>
    <row r="442" spans="18:24" x14ac:dyDescent="0.2">
      <c r="R442" s="75">
        <v>42699</v>
      </c>
      <c r="S442" s="72">
        <v>1.6103366087657996E-4</v>
      </c>
      <c r="T442" s="72">
        <v>1.61048039067133E-4</v>
      </c>
      <c r="U442" s="72">
        <f t="shared" si="12"/>
        <v>-1.4378190553042316E-8</v>
      </c>
      <c r="V442" s="72">
        <v>1.2152983251347825E-3</v>
      </c>
      <c r="W442" s="72">
        <v>1.2153553169559897E-3</v>
      </c>
      <c r="X442" s="113">
        <f t="shared" si="13"/>
        <v>-5.6991821207209165E-8</v>
      </c>
    </row>
    <row r="443" spans="18:24" x14ac:dyDescent="0.2">
      <c r="R443" s="75">
        <v>42702</v>
      </c>
      <c r="S443" s="72">
        <v>1.6582696785727435E-4</v>
      </c>
      <c r="T443" s="72">
        <v>1.6584135301121196E-4</v>
      </c>
      <c r="U443" s="72">
        <f t="shared" si="12"/>
        <v>-1.4385153937609627E-8</v>
      </c>
      <c r="V443" s="72">
        <v>1.2282336944104942E-3</v>
      </c>
      <c r="W443" s="72">
        <v>1.2282922212330035E-3</v>
      </c>
      <c r="X443" s="113">
        <f t="shared" si="13"/>
        <v>-5.8526822509273949E-8</v>
      </c>
    </row>
    <row r="444" spans="18:24" x14ac:dyDescent="0.2">
      <c r="R444" s="75">
        <v>42703</v>
      </c>
      <c r="S444" s="72">
        <v>1.669764160442363E-4</v>
      </c>
      <c r="T444" s="72">
        <v>1.6699094045404304E-4</v>
      </c>
      <c r="U444" s="72">
        <f t="shared" si="12"/>
        <v>-1.4524409806734037E-8</v>
      </c>
      <c r="V444" s="72">
        <v>1.2298799026488404E-3</v>
      </c>
      <c r="W444" s="72">
        <v>1.2299388946640909E-3</v>
      </c>
      <c r="X444" s="113">
        <f t="shared" si="13"/>
        <v>-5.8992015250589752E-8</v>
      </c>
    </row>
    <row r="445" spans="18:24" x14ac:dyDescent="0.2">
      <c r="R445" s="75">
        <v>42704</v>
      </c>
      <c r="S445" s="72">
        <v>1.6813095346712714E-4</v>
      </c>
      <c r="T445" s="72">
        <v>1.6814562093703245E-4</v>
      </c>
      <c r="U445" s="72">
        <f t="shared" si="12"/>
        <v>-1.4667469905305097E-8</v>
      </c>
      <c r="V445" s="72">
        <v>1.2355765901349216E-3</v>
      </c>
      <c r="W445" s="72">
        <v>1.2356360101163843E-3</v>
      </c>
      <c r="X445" s="113">
        <f t="shared" si="13"/>
        <v>-5.9419981462754609E-8</v>
      </c>
    </row>
    <row r="446" spans="18:24" x14ac:dyDescent="0.2">
      <c r="R446" s="75">
        <v>42705</v>
      </c>
      <c r="S446" s="72">
        <v>1.7068577670187324E-4</v>
      </c>
      <c r="T446" s="72">
        <v>1.7070014080466933E-4</v>
      </c>
      <c r="U446" s="72">
        <f t="shared" si="12"/>
        <v>-1.4364102796093903E-8</v>
      </c>
      <c r="V446" s="72">
        <v>1.2392648415763226E-3</v>
      </c>
      <c r="W446" s="72">
        <v>1.2393246800999093E-3</v>
      </c>
      <c r="X446" s="113">
        <f t="shared" si="13"/>
        <v>-5.9838523586673575E-8</v>
      </c>
    </row>
    <row r="447" spans="18:24" x14ac:dyDescent="0.2">
      <c r="R447" s="75">
        <v>42706</v>
      </c>
      <c r="S447" s="72">
        <v>1.7325564976289343E-4</v>
      </c>
      <c r="T447" s="72">
        <v>1.7326967622377509E-4</v>
      </c>
      <c r="U447" s="72">
        <f t="shared" si="12"/>
        <v>-1.402646088166648E-8</v>
      </c>
      <c r="V447" s="72">
        <v>1.2429641394592875E-3</v>
      </c>
      <c r="W447" s="72">
        <v>1.2430243772977411E-3</v>
      </c>
      <c r="X447" s="113">
        <f t="shared" si="13"/>
        <v>-6.0237838453653172E-8</v>
      </c>
    </row>
    <row r="448" spans="18:24" x14ac:dyDescent="0.2">
      <c r="R448" s="75">
        <v>42709</v>
      </c>
      <c r="S448" s="72">
        <v>1.824846758968036E-4</v>
      </c>
      <c r="T448" s="72">
        <v>1.8249686989558133E-4</v>
      </c>
      <c r="U448" s="72">
        <f t="shared" si="12"/>
        <v>-1.2193998777734749E-8</v>
      </c>
      <c r="V448" s="72">
        <v>1.2541271421643505E-3</v>
      </c>
      <c r="W448" s="72">
        <v>1.2541884585686122E-3</v>
      </c>
      <c r="X448" s="113">
        <f t="shared" si="13"/>
        <v>-6.1316404261716612E-8</v>
      </c>
    </row>
    <row r="449" spans="18:24" x14ac:dyDescent="0.2">
      <c r="R449" s="75">
        <v>42710</v>
      </c>
      <c r="S449" s="72">
        <v>1.8368650179656498E-4</v>
      </c>
      <c r="T449" s="72">
        <v>1.8369881842783542E-4</v>
      </c>
      <c r="U449" s="72">
        <f t="shared" si="12"/>
        <v>-1.2316631270437028E-8</v>
      </c>
      <c r="V449" s="72">
        <v>1.2578694562164034E-3</v>
      </c>
      <c r="W449" s="72">
        <v>1.2579310910103753E-3</v>
      </c>
      <c r="X449" s="113">
        <f t="shared" si="13"/>
        <v>-6.1634793971929516E-8</v>
      </c>
    </row>
    <row r="450" spans="18:24" x14ac:dyDescent="0.2">
      <c r="R450" s="75">
        <v>42711</v>
      </c>
      <c r="S450" s="72">
        <v>1.8633227013875597E-4</v>
      </c>
      <c r="T450" s="72">
        <v>1.8634406536399695E-4</v>
      </c>
      <c r="U450" s="72">
        <f t="shared" si="12"/>
        <v>-1.179522524097365E-8</v>
      </c>
      <c r="V450" s="72">
        <v>1.2616222319079234E-3</v>
      </c>
      <c r="W450" s="72">
        <v>1.261684163855845E-3</v>
      </c>
      <c r="X450" s="113">
        <f t="shared" si="13"/>
        <v>-6.1931947921596564E-8</v>
      </c>
    </row>
    <row r="451" spans="18:24" x14ac:dyDescent="0.2">
      <c r="R451" s="75">
        <v>42712</v>
      </c>
      <c r="S451" s="72">
        <v>1.889933467706939E-4</v>
      </c>
      <c r="T451" s="72">
        <v>1.8900458135640008E-4</v>
      </c>
      <c r="U451" s="72">
        <f t="shared" si="12"/>
        <v>-1.1234585706176858E-8</v>
      </c>
      <c r="V451" s="72">
        <v>1.2653853522757677E-3</v>
      </c>
      <c r="W451" s="72">
        <v>1.2654475597408809E-3</v>
      </c>
      <c r="X451" s="113">
        <f t="shared" si="13"/>
        <v>-6.220746511312325E-8</v>
      </c>
    </row>
    <row r="452" spans="18:24" x14ac:dyDescent="0.2">
      <c r="R452" s="75">
        <v>42713</v>
      </c>
      <c r="S452" s="72">
        <v>1.9166977476992031E-4</v>
      </c>
      <c r="T452" s="72">
        <v>1.9168040865658043E-4</v>
      </c>
      <c r="U452" s="72">
        <f t="shared" si="12"/>
        <v>-1.0633886660116332E-8</v>
      </c>
      <c r="V452" s="72">
        <v>1.2691587003567937E-3</v>
      </c>
      <c r="W452" s="72">
        <v>1.2692211612995853E-3</v>
      </c>
      <c r="X452" s="113">
        <f t="shared" si="13"/>
        <v>-6.2460942791640189E-8</v>
      </c>
    </row>
    <row r="453" spans="18:24" x14ac:dyDescent="0.2">
      <c r="R453" s="75">
        <v>42716</v>
      </c>
      <c r="S453" s="72">
        <v>2.0127015053023972E-4</v>
      </c>
      <c r="T453" s="72">
        <v>2.0127788247104161E-4</v>
      </c>
      <c r="U453" s="72">
        <f t="shared" ref="U453:U516" si="14">S453-T453</f>
        <v>-7.7319408018879706E-9</v>
      </c>
      <c r="V453" s="72">
        <v>1.2805389412343623E-3</v>
      </c>
      <c r="W453" s="72">
        <v>1.2806020263613747E-3</v>
      </c>
      <c r="X453" s="113">
        <f t="shared" ref="X453:X516" si="15">V453-W453</f>
        <v>-6.3085127012443148E-8</v>
      </c>
    </row>
    <row r="454" spans="18:24" x14ac:dyDescent="0.2">
      <c r="R454" s="75">
        <v>42717</v>
      </c>
      <c r="S454" s="72">
        <v>2.0252986201452217E-4</v>
      </c>
      <c r="T454" s="72">
        <v>2.0253767598088501E-4</v>
      </c>
      <c r="U454" s="72">
        <f t="shared" si="14"/>
        <v>-7.8139663628462586E-9</v>
      </c>
      <c r="V454" s="72">
        <v>1.2843520305200013E-3</v>
      </c>
      <c r="W454" s="72">
        <v>1.2844152769522685E-3</v>
      </c>
      <c r="X454" s="113">
        <f t="shared" si="15"/>
        <v>-6.3246432267186764E-8</v>
      </c>
    </row>
    <row r="455" spans="18:24" x14ac:dyDescent="0.2">
      <c r="R455" s="75">
        <v>42718</v>
      </c>
      <c r="S455" s="72">
        <v>2.0528369303463023E-4</v>
      </c>
      <c r="T455" s="72">
        <v>2.0529069360719632E-4</v>
      </c>
      <c r="U455" s="72">
        <f t="shared" si="14"/>
        <v>-7.0005725660848839E-9</v>
      </c>
      <c r="V455" s="72">
        <v>1.2881747626903727E-3</v>
      </c>
      <c r="W455" s="72">
        <v>1.2882381463807568E-3</v>
      </c>
      <c r="X455" s="113">
        <f t="shared" si="15"/>
        <v>-6.3383690384168426E-8</v>
      </c>
    </row>
    <row r="456" spans="18:24" x14ac:dyDescent="0.2">
      <c r="R456" s="75">
        <v>42719</v>
      </c>
      <c r="S456" s="72">
        <v>2.0805313389615776E-4</v>
      </c>
      <c r="T456" s="72">
        <v>2.0805927605760388E-4</v>
      </c>
      <c r="U456" s="72">
        <f t="shared" si="14"/>
        <v>-6.1421614461210083E-9</v>
      </c>
      <c r="V456" s="72">
        <v>1.2920070207788205E-3</v>
      </c>
      <c r="W456" s="72">
        <v>1.292070517277429E-3</v>
      </c>
      <c r="X456" s="113">
        <f t="shared" si="15"/>
        <v>-6.3496498608518748E-8</v>
      </c>
    </row>
    <row r="457" spans="18:24" x14ac:dyDescent="0.2">
      <c r="R457" s="75">
        <v>42720</v>
      </c>
      <c r="S457" s="72">
        <v>2.1083822768108718E-4</v>
      </c>
      <c r="T457" s="72">
        <v>2.1084346558541966E-4</v>
      </c>
      <c r="U457" s="72">
        <f t="shared" si="14"/>
        <v>-5.2379043324890517E-9</v>
      </c>
      <c r="V457" s="72">
        <v>1.295848687815614E-3</v>
      </c>
      <c r="W457" s="72">
        <v>1.2959122722719953E-3</v>
      </c>
      <c r="X457" s="113">
        <f t="shared" si="15"/>
        <v>-6.3584456381311424E-8</v>
      </c>
    </row>
    <row r="458" spans="18:24" x14ac:dyDescent="0.2">
      <c r="R458" s="75">
        <v>42723</v>
      </c>
      <c r="S458" s="72">
        <v>2.2081531752280595E-4</v>
      </c>
      <c r="T458" s="72">
        <v>2.2081644302776991E-4</v>
      </c>
      <c r="U458" s="72">
        <f t="shared" si="14"/>
        <v>-1.1255049639675996E-9</v>
      </c>
      <c r="V458" s="72">
        <v>1.3074289729209587E-3</v>
      </c>
      <c r="W458" s="72">
        <v>1.3074926681287482E-3</v>
      </c>
      <c r="X458" s="113">
        <f t="shared" si="15"/>
        <v>-6.3695207789572772E-8</v>
      </c>
    </row>
    <row r="459" spans="18:24" x14ac:dyDescent="0.2">
      <c r="R459" s="75">
        <v>42724</v>
      </c>
      <c r="S459" s="72">
        <v>2.2213599367226777E-4</v>
      </c>
      <c r="T459" s="72">
        <v>2.2213713956276138E-4</v>
      </c>
      <c r="U459" s="72">
        <f t="shared" si="14"/>
        <v>-1.1458904936034742E-9</v>
      </c>
      <c r="V459" s="72">
        <v>1.3113071060511937E-3</v>
      </c>
      <c r="W459" s="72">
        <v>1.3113707857953089E-3</v>
      </c>
      <c r="X459" s="113">
        <f t="shared" si="15"/>
        <v>-6.3679744115177975E-8</v>
      </c>
    </row>
    <row r="460" spans="18:24" x14ac:dyDescent="0.2">
      <c r="R460" s="75">
        <v>42725</v>
      </c>
      <c r="S460" s="72">
        <v>2.2499999828884398E-4</v>
      </c>
      <c r="T460" s="72">
        <v>2.2499999829772577E-4</v>
      </c>
      <c r="U460" s="72">
        <f t="shared" si="14"/>
        <v>-8.8817841970012523E-15</v>
      </c>
      <c r="V460" s="72">
        <v>1.3151940632754118E-3</v>
      </c>
      <c r="W460" s="72">
        <v>1.3152577006968981E-3</v>
      </c>
      <c r="X460" s="113">
        <f t="shared" si="15"/>
        <v>-6.3637421486269566E-8</v>
      </c>
    </row>
    <row r="461" spans="18:24" x14ac:dyDescent="0.2">
      <c r="R461" s="75">
        <v>42726</v>
      </c>
      <c r="S461" s="72">
        <v>2.2787907459154155E-4</v>
      </c>
      <c r="T461" s="72">
        <v>2.2787786754641104E-4</v>
      </c>
      <c r="U461" s="72">
        <f t="shared" si="14"/>
        <v>1.2070451305135066E-9</v>
      </c>
      <c r="V461" s="72">
        <v>1.3190897276203685E-3</v>
      </c>
      <c r="W461" s="72">
        <v>1.3191532954575165E-3</v>
      </c>
      <c r="X461" s="113">
        <f t="shared" si="15"/>
        <v>-6.356783714797816E-8</v>
      </c>
    </row>
    <row r="462" spans="18:24" x14ac:dyDescent="0.2">
      <c r="R462" s="75">
        <v>42727</v>
      </c>
      <c r="S462" s="72">
        <v>2.3077231039980717E-4</v>
      </c>
      <c r="T462" s="72">
        <v>2.3076982499148357E-4</v>
      </c>
      <c r="U462" s="72">
        <f t="shared" si="14"/>
        <v>2.4854083235936741E-9</v>
      </c>
      <c r="V462" s="72">
        <v>1.3229939821115021E-3</v>
      </c>
      <c r="W462" s="72">
        <v>1.3230574527016044E-3</v>
      </c>
      <c r="X462" s="113">
        <f t="shared" si="15"/>
        <v>-6.347059010227557E-8</v>
      </c>
    </row>
    <row r="463" spans="18:24" x14ac:dyDescent="0.2">
      <c r="R463" s="75">
        <v>42731</v>
      </c>
      <c r="S463" s="72">
        <v>2.4248424425010739E-4</v>
      </c>
      <c r="T463" s="72">
        <v>2.4247594744863932E-4</v>
      </c>
      <c r="U463" s="72">
        <f t="shared" si="14"/>
        <v>8.2968014680773194E-9</v>
      </c>
      <c r="V463" s="72">
        <v>1.338694562029437E-3</v>
      </c>
      <c r="W463" s="72">
        <v>1.3387573589654397E-3</v>
      </c>
      <c r="X463" s="113">
        <f t="shared" si="15"/>
        <v>-6.2796936002758319E-8</v>
      </c>
    </row>
    <row r="464" spans="18:24" x14ac:dyDescent="0.2">
      <c r="R464" s="75">
        <v>42732</v>
      </c>
      <c r="S464" s="72">
        <v>2.4544632425271828E-4</v>
      </c>
      <c r="T464" s="72">
        <v>2.4543640390728427E-4</v>
      </c>
      <c r="U464" s="72">
        <f t="shared" si="14"/>
        <v>9.920345434011324E-9</v>
      </c>
      <c r="V464" s="72">
        <v>1.3426400126123831E-3</v>
      </c>
      <c r="W464" s="72">
        <v>1.3427025679592197E-3</v>
      </c>
      <c r="X464" s="113">
        <f t="shared" si="15"/>
        <v>-6.2555346836551395E-8</v>
      </c>
    </row>
    <row r="465" spans="18:24" x14ac:dyDescent="0.2">
      <c r="R465" s="75">
        <v>42733</v>
      </c>
      <c r="S465" s="72">
        <v>2.4842178242590052E-4</v>
      </c>
      <c r="T465" s="72">
        <v>2.4841017177390512E-4</v>
      </c>
      <c r="U465" s="72">
        <f t="shared" si="14"/>
        <v>1.1610651995397347E-8</v>
      </c>
      <c r="V465" s="72">
        <v>1.3465933514796406E-3</v>
      </c>
      <c r="W465" s="72">
        <v>1.3466556351637848E-3</v>
      </c>
      <c r="X465" s="113">
        <f t="shared" si="15"/>
        <v>-6.2283684144209817E-8</v>
      </c>
    </row>
    <row r="466" spans="18:24" x14ac:dyDescent="0.2">
      <c r="R466" s="75">
        <v>42734</v>
      </c>
      <c r="S466" s="72">
        <v>2.5301292730467011E-4</v>
      </c>
      <c r="T466" s="72">
        <v>2.5299810684420687E-4</v>
      </c>
      <c r="U466" s="72">
        <f t="shared" si="14"/>
        <v>1.4820460463244381E-8</v>
      </c>
      <c r="V466" s="72">
        <v>1.3505544616509381E-3</v>
      </c>
      <c r="W466" s="72">
        <v>1.3506164431974267E-3</v>
      </c>
      <c r="X466" s="113">
        <f t="shared" si="15"/>
        <v>-6.1981546488603517E-8</v>
      </c>
    </row>
    <row r="467" spans="18:24" x14ac:dyDescent="0.2">
      <c r="R467" s="75">
        <v>42737</v>
      </c>
      <c r="S467" s="72">
        <v>2.6207529662205739E-4</v>
      </c>
      <c r="T467" s="72">
        <v>2.6205474236222476E-4</v>
      </c>
      <c r="U467" s="72">
        <f t="shared" si="14"/>
        <v>2.0554259832627087E-8</v>
      </c>
      <c r="V467" s="72">
        <v>1.3624832501806434E-3</v>
      </c>
      <c r="W467" s="72">
        <v>1.3625441384421092E-3</v>
      </c>
      <c r="X467" s="113">
        <f t="shared" si="15"/>
        <v>-6.0888261465760762E-8</v>
      </c>
    </row>
    <row r="468" spans="18:24" x14ac:dyDescent="0.2">
      <c r="R468" s="75">
        <v>42738</v>
      </c>
      <c r="S468" s="72">
        <v>2.6349518800738991E-4</v>
      </c>
      <c r="T468" s="72">
        <v>2.6347415090377524E-4</v>
      </c>
      <c r="U468" s="72">
        <f t="shared" si="14"/>
        <v>2.1037103614673924E-8</v>
      </c>
      <c r="V468" s="72">
        <v>1.3643839296156898E-3</v>
      </c>
      <c r="W468" s="72">
        <v>1.364445158075782E-3</v>
      </c>
      <c r="X468" s="113">
        <f t="shared" si="15"/>
        <v>-6.1228460092191753E-8</v>
      </c>
    </row>
    <row r="469" spans="18:24" x14ac:dyDescent="0.2">
      <c r="R469" s="75">
        <v>42739</v>
      </c>
      <c r="S469" s="72">
        <v>2.6654818049731688E-4</v>
      </c>
      <c r="T469" s="72">
        <v>2.6652506842328449E-4</v>
      </c>
      <c r="U469" s="72">
        <f t="shared" si="14"/>
        <v>2.3112074032383134E-8</v>
      </c>
      <c r="V469" s="72">
        <v>1.3683810535540465E-3</v>
      </c>
      <c r="W469" s="72">
        <v>1.3684418463657153E-3</v>
      </c>
      <c r="X469" s="113">
        <f t="shared" si="15"/>
        <v>-6.0792811668822916E-8</v>
      </c>
    </row>
    <row r="470" spans="18:24" x14ac:dyDescent="0.2">
      <c r="R470" s="75">
        <v>42740</v>
      </c>
      <c r="S470" s="72">
        <v>2.6961363958655227E-4</v>
      </c>
      <c r="T470" s="72">
        <v>2.695883910854846E-4</v>
      </c>
      <c r="U470" s="72">
        <f t="shared" si="14"/>
        <v>2.5248501067665075E-8</v>
      </c>
      <c r="V470" s="72">
        <v>1.3723852907826916E-3</v>
      </c>
      <c r="W470" s="72">
        <v>1.372445615211017E-3</v>
      </c>
      <c r="X470" s="113">
        <f t="shared" si="15"/>
        <v>-6.0324428325427698E-8</v>
      </c>
    </row>
    <row r="471" spans="18:24" x14ac:dyDescent="0.2">
      <c r="R471" s="75">
        <v>42741</v>
      </c>
      <c r="S471" s="72">
        <v>2.7269143504948801E-4</v>
      </c>
      <c r="T471" s="72">
        <v>2.726639894214955E-4</v>
      </c>
      <c r="U471" s="72">
        <f t="shared" si="14"/>
        <v>2.7445627992506161E-8</v>
      </c>
      <c r="V471" s="72">
        <v>1.3763965236697538E-3</v>
      </c>
      <c r="W471" s="72">
        <v>1.3764563465757198E-3</v>
      </c>
      <c r="X471" s="113">
        <f t="shared" si="15"/>
        <v>-5.9822905965978626E-8</v>
      </c>
    </row>
    <row r="472" spans="18:24" x14ac:dyDescent="0.2">
      <c r="R472" s="75">
        <v>42744</v>
      </c>
      <c r="S472" s="72">
        <v>2.8365613706069761E-4</v>
      </c>
      <c r="T472" s="72">
        <v>2.8362005469986215E-4</v>
      </c>
      <c r="U472" s="72">
        <f t="shared" si="14"/>
        <v>3.6082360835461551E-8</v>
      </c>
      <c r="V472" s="72">
        <v>1.3905672489190602E-3</v>
      </c>
      <c r="W472" s="72">
        <v>1.3906244445413642E-3</v>
      </c>
      <c r="X472" s="113">
        <f t="shared" si="15"/>
        <v>-5.7195622304084467E-8</v>
      </c>
    </row>
    <row r="473" spans="18:24" x14ac:dyDescent="0.2">
      <c r="R473" s="75">
        <v>42745</v>
      </c>
      <c r="S473" s="72">
        <v>2.8512337612784933E-4</v>
      </c>
      <c r="T473" s="72">
        <v>2.8508655014114481E-4</v>
      </c>
      <c r="U473" s="72">
        <f t="shared" si="14"/>
        <v>3.682598670451398E-8</v>
      </c>
      <c r="V473" s="72">
        <v>1.3925090591320715E-3</v>
      </c>
      <c r="W473" s="72">
        <v>1.3925665364773858E-3</v>
      </c>
      <c r="X473" s="113">
        <f t="shared" si="15"/>
        <v>-5.7477345314239231E-8</v>
      </c>
    </row>
    <row r="474" spans="18:24" x14ac:dyDescent="0.2">
      <c r="R474" s="75">
        <v>42746</v>
      </c>
      <c r="S474" s="72">
        <v>2.8826090007161298E-4</v>
      </c>
      <c r="T474" s="72">
        <v>2.8822158482189053E-4</v>
      </c>
      <c r="U474" s="72">
        <f t="shared" si="14"/>
        <v>3.9315249722449153E-8</v>
      </c>
      <c r="V474" s="72">
        <v>1.3965535058013557E-3</v>
      </c>
      <c r="W474" s="72">
        <v>1.3966103098691034E-3</v>
      </c>
      <c r="X474" s="113">
        <f t="shared" si="15"/>
        <v>-5.6804067747728143E-8</v>
      </c>
    </row>
    <row r="475" spans="18:24" x14ac:dyDescent="0.2">
      <c r="R475" s="75">
        <v>42747</v>
      </c>
      <c r="S475" s="72">
        <v>2.9140997903098764E-4</v>
      </c>
      <c r="T475" s="72">
        <v>2.9136811836494303E-4</v>
      </c>
      <c r="U475" s="72">
        <f t="shared" si="14"/>
        <v>4.1860666044613026E-8</v>
      </c>
      <c r="V475" s="72">
        <v>1.4006042423197231E-3</v>
      </c>
      <c r="W475" s="72">
        <v>1.4006603375454252E-3</v>
      </c>
      <c r="X475" s="113">
        <f t="shared" si="15"/>
        <v>-5.6095225702120985E-8</v>
      </c>
    </row>
    <row r="476" spans="18:24" x14ac:dyDescent="0.2">
      <c r="R476" s="75">
        <v>42748</v>
      </c>
      <c r="S476" s="72">
        <v>2.945704827777007E-4</v>
      </c>
      <c r="T476" s="72">
        <v>2.9452602129964589E-4</v>
      </c>
      <c r="U476" s="72">
        <f t="shared" si="14"/>
        <v>4.4461478054813597E-8</v>
      </c>
      <c r="V476" s="72">
        <v>1.4046611510473536E-3</v>
      </c>
      <c r="W476" s="72">
        <v>1.404716501464642E-3</v>
      </c>
      <c r="X476" s="113">
        <f t="shared" si="15"/>
        <v>-5.5350417288392226E-8</v>
      </c>
    </row>
    <row r="477" spans="18:24" x14ac:dyDescent="0.2">
      <c r="R477" s="75">
        <v>42751</v>
      </c>
      <c r="S477" s="72">
        <v>3.0750437088579988E-4</v>
      </c>
      <c r="T477" s="72">
        <v>3.0744812897988481E-4</v>
      </c>
      <c r="U477" s="72">
        <f t="shared" si="14"/>
        <v>5.6241905915072835E-8</v>
      </c>
      <c r="V477" s="72">
        <v>1.4189689864430887E-3</v>
      </c>
      <c r="W477" s="72">
        <v>1.4190207795575015E-3</v>
      </c>
      <c r="X477" s="113">
        <f t="shared" si="15"/>
        <v>-5.1793114412730656E-8</v>
      </c>
    </row>
    <row r="478" spans="18:24" x14ac:dyDescent="0.2">
      <c r="R478" s="75">
        <v>42752</v>
      </c>
      <c r="S478" s="72">
        <v>3.0901983778106138E-4</v>
      </c>
      <c r="T478" s="72">
        <v>3.0896259442726802E-4</v>
      </c>
      <c r="U478" s="72">
        <f t="shared" si="14"/>
        <v>5.7243353793364187E-8</v>
      </c>
      <c r="V478" s="72">
        <v>1.4209481552699943E-3</v>
      </c>
      <c r="W478" s="72">
        <v>1.4210001586978567E-3</v>
      </c>
      <c r="X478" s="113">
        <f t="shared" si="15"/>
        <v>-5.2003427862329019E-8</v>
      </c>
    </row>
    <row r="479" spans="18:24" x14ac:dyDescent="0.2">
      <c r="R479" s="75">
        <v>42753</v>
      </c>
      <c r="S479" s="72">
        <v>3.1053981534956421E-4</v>
      </c>
      <c r="T479" s="72">
        <v>3.104815454033627E-4</v>
      </c>
      <c r="U479" s="72">
        <f t="shared" si="14"/>
        <v>5.8269946201505718E-8</v>
      </c>
      <c r="V479" s="72">
        <v>1.425034160446632E-3</v>
      </c>
      <c r="W479" s="72">
        <v>1.4250852331683743E-3</v>
      </c>
      <c r="X479" s="113">
        <f t="shared" si="15"/>
        <v>-5.107272174230057E-8</v>
      </c>
    </row>
    <row r="480" spans="18:24" x14ac:dyDescent="0.2">
      <c r="R480" s="75">
        <v>42754</v>
      </c>
      <c r="S480" s="72">
        <v>3.1376613303013556E-4</v>
      </c>
      <c r="T480" s="72">
        <v>3.1370494581128838E-4</v>
      </c>
      <c r="U480" s="72">
        <f t="shared" si="14"/>
        <v>6.1187218847180702E-8</v>
      </c>
      <c r="V480" s="72">
        <v>1.4291256319861017E-3</v>
      </c>
      <c r="W480" s="72">
        <v>1.4291757356103346E-3</v>
      </c>
      <c r="X480" s="113">
        <f t="shared" si="15"/>
        <v>-5.0103624232812269E-8</v>
      </c>
    </row>
    <row r="481" spans="18:24" x14ac:dyDescent="0.2">
      <c r="R481" s="75">
        <v>42755</v>
      </c>
      <c r="S481" s="72">
        <v>3.1700296389747251E-4</v>
      </c>
      <c r="T481" s="72">
        <v>3.169388093162695E-4</v>
      </c>
      <c r="U481" s="72">
        <f t="shared" si="14"/>
        <v>6.4154581203013095E-8</v>
      </c>
      <c r="V481" s="72">
        <v>1.4332224522432832E-3</v>
      </c>
      <c r="W481" s="72">
        <v>1.4332715479740789E-3</v>
      </c>
      <c r="X481" s="113">
        <f t="shared" si="15"/>
        <v>-4.9095730795698997E-8</v>
      </c>
    </row>
    <row r="482" spans="18:24" x14ac:dyDescent="0.2">
      <c r="R482" s="75">
        <v>42758</v>
      </c>
      <c r="S482" s="72">
        <v>3.2849466527061423E-4</v>
      </c>
      <c r="T482" s="72">
        <v>3.2841938130517893E-4</v>
      </c>
      <c r="U482" s="72">
        <f t="shared" si="14"/>
        <v>7.5283965435301355E-8</v>
      </c>
      <c r="V482" s="72">
        <v>1.4476483341344989E-3</v>
      </c>
      <c r="W482" s="72">
        <v>1.4476928770427618E-3</v>
      </c>
      <c r="X482" s="113">
        <f t="shared" si="15"/>
        <v>-4.4542908262876213E-8</v>
      </c>
    </row>
    <row r="483" spans="18:24" x14ac:dyDescent="0.2">
      <c r="R483" s="75">
        <v>42759</v>
      </c>
      <c r="S483" s="72">
        <v>3.3005281462195057E-4</v>
      </c>
      <c r="T483" s="72">
        <v>3.2997630484032925E-4</v>
      </c>
      <c r="U483" s="72">
        <f t="shared" si="14"/>
        <v>7.6509781621325601E-8</v>
      </c>
      <c r="V483" s="72">
        <v>1.4496608675325917E-3</v>
      </c>
      <c r="W483" s="72">
        <v>1.4497055356497528E-3</v>
      </c>
      <c r="X483" s="113">
        <f t="shared" si="15"/>
        <v>-4.4668117161030321E-8</v>
      </c>
    </row>
    <row r="484" spans="18:24" x14ac:dyDescent="0.2">
      <c r="R484" s="75">
        <v>42760</v>
      </c>
      <c r="S484" s="72">
        <v>3.333402579634992E-4</v>
      </c>
      <c r="T484" s="72">
        <v>3.3326054173166142E-4</v>
      </c>
      <c r="U484" s="72">
        <f t="shared" si="14"/>
        <v>7.9716231837778651E-8</v>
      </c>
      <c r="V484" s="72">
        <v>1.4537826666807731E-3</v>
      </c>
      <c r="W484" s="72">
        <v>1.453826126864733E-3</v>
      </c>
      <c r="X484" s="113">
        <f t="shared" si="15"/>
        <v>-4.346018395986681E-8</v>
      </c>
    </row>
    <row r="485" spans="18:24" x14ac:dyDescent="0.2">
      <c r="R485" s="75">
        <v>42761</v>
      </c>
      <c r="S485" s="72">
        <v>3.3663743310530236E-4</v>
      </c>
      <c r="T485" s="72">
        <v>3.3655446488101148E-4</v>
      </c>
      <c r="U485" s="72">
        <f t="shared" si="14"/>
        <v>8.2968224290880244E-8</v>
      </c>
      <c r="V485" s="72">
        <v>1.4579091086609295E-3</v>
      </c>
      <c r="W485" s="72">
        <v>1.4579513196911809E-3</v>
      </c>
      <c r="X485" s="113">
        <f t="shared" si="15"/>
        <v>-4.2211030251444043E-8</v>
      </c>
    </row>
    <row r="486" spans="18:24" x14ac:dyDescent="0.2">
      <c r="R486" s="75">
        <v>42762</v>
      </c>
      <c r="S486" s="72">
        <v>3.3994420981553475E-4</v>
      </c>
      <c r="T486" s="72">
        <v>3.3985794481150577E-4</v>
      </c>
      <c r="U486" s="72">
        <f t="shared" si="14"/>
        <v>8.6265004028973635E-8</v>
      </c>
      <c r="V486" s="72">
        <v>1.4620400758217583E-3</v>
      </c>
      <c r="W486" s="72">
        <v>1.4620809960736965E-3</v>
      </c>
      <c r="X486" s="113">
        <f t="shared" si="15"/>
        <v>-4.0920251938216662E-8</v>
      </c>
    </row>
    <row r="487" spans="18:24" x14ac:dyDescent="0.2">
      <c r="R487" s="75">
        <v>42765</v>
      </c>
      <c r="S487" s="72">
        <v>3.464391200604731E-4</v>
      </c>
      <c r="T487" s="72">
        <v>3.4634674107419434E-4</v>
      </c>
      <c r="U487" s="72">
        <f t="shared" si="14"/>
        <v>9.2378986278759349E-8</v>
      </c>
      <c r="V487" s="72">
        <v>1.47656516117594E-3</v>
      </c>
      <c r="W487" s="72">
        <v>1.4766004683410437E-3</v>
      </c>
      <c r="X487" s="113">
        <f t="shared" si="15"/>
        <v>-3.5307165103691182E-8</v>
      </c>
    </row>
    <row r="488" spans="18:24" x14ac:dyDescent="0.2">
      <c r="R488" s="75">
        <v>42766</v>
      </c>
      <c r="S488" s="72">
        <v>3.4803500147219532E-4</v>
      </c>
      <c r="T488" s="72">
        <v>3.4794120096827945E-4</v>
      </c>
      <c r="U488" s="72">
        <f t="shared" si="14"/>
        <v>9.3800503915867587E-8</v>
      </c>
      <c r="V488" s="72">
        <v>1.4786068432174687E-3</v>
      </c>
      <c r="W488" s="72">
        <v>1.4786421760317123E-3</v>
      </c>
      <c r="X488" s="113">
        <f t="shared" si="15"/>
        <v>-3.5332814243621211E-8</v>
      </c>
    </row>
    <row r="489" spans="18:24" x14ac:dyDescent="0.2">
      <c r="R489" s="75">
        <v>42767</v>
      </c>
      <c r="S489" s="72">
        <v>3.5661755874194512E-4</v>
      </c>
      <c r="T489" s="72">
        <v>3.5651416457671559E-4</v>
      </c>
      <c r="U489" s="72">
        <f t="shared" si="14"/>
        <v>1.0339416522953115E-7</v>
      </c>
      <c r="V489" s="72">
        <v>1.4827586714829643E-3</v>
      </c>
      <c r="W489" s="72">
        <v>1.4827924993357485E-3</v>
      </c>
      <c r="X489" s="113">
        <f t="shared" si="15"/>
        <v>-3.3827852784131668E-8</v>
      </c>
    </row>
    <row r="490" spans="18:24" x14ac:dyDescent="0.2">
      <c r="R490" s="75">
        <v>42768</v>
      </c>
      <c r="S490" s="72">
        <v>3.5822847046661861E-4</v>
      </c>
      <c r="T490" s="72">
        <v>3.5812358303394676E-4</v>
      </c>
      <c r="U490" s="72">
        <f t="shared" si="14"/>
        <v>1.0488743267184682E-7</v>
      </c>
      <c r="V490" s="72">
        <v>1.4869143190032067E-3</v>
      </c>
      <c r="W490" s="72">
        <v>1.4869465978453473E-3</v>
      </c>
      <c r="X490" s="113">
        <f t="shared" si="15"/>
        <v>-3.2278842140636907E-8</v>
      </c>
    </row>
    <row r="491" spans="18:24" x14ac:dyDescent="0.2">
      <c r="R491" s="75">
        <v>42769</v>
      </c>
      <c r="S491" s="72">
        <v>3.6159592915334832E-4</v>
      </c>
      <c r="T491" s="72">
        <v>3.6148746363273823E-4</v>
      </c>
      <c r="U491" s="72">
        <f t="shared" si="14"/>
        <v>1.0846552061009006E-7</v>
      </c>
      <c r="V491" s="72">
        <v>1.491073668120268E-3</v>
      </c>
      <c r="W491" s="72">
        <v>1.4911043534984844E-3</v>
      </c>
      <c r="X491" s="113">
        <f t="shared" si="15"/>
        <v>-3.0685378216458933E-8</v>
      </c>
    </row>
    <row r="492" spans="18:24" x14ac:dyDescent="0.2">
      <c r="R492" s="75">
        <v>42772</v>
      </c>
      <c r="S492" s="72">
        <v>3.7527447117297362E-4</v>
      </c>
      <c r="T492" s="72">
        <v>3.7515083892655516E-4</v>
      </c>
      <c r="U492" s="72">
        <f t="shared" si="14"/>
        <v>1.2363224641845317E-7</v>
      </c>
      <c r="V492" s="72">
        <v>1.5056793345008719E-3</v>
      </c>
      <c r="W492" s="72">
        <v>1.5057032825387103E-3</v>
      </c>
      <c r="X492" s="113">
        <f t="shared" si="15"/>
        <v>-2.3948037838374125E-8</v>
      </c>
    </row>
    <row r="493" spans="18:24" x14ac:dyDescent="0.2">
      <c r="R493" s="75">
        <v>42773</v>
      </c>
      <c r="S493" s="72">
        <v>3.7691521037075404E-4</v>
      </c>
      <c r="T493" s="72">
        <v>3.7678994166334689E-4</v>
      </c>
      <c r="U493" s="72">
        <f t="shared" si="14"/>
        <v>1.2526870740714457E-7</v>
      </c>
      <c r="V493" s="72">
        <v>1.5077457273685634E-3</v>
      </c>
      <c r="W493" s="72">
        <v>1.5077695862785491E-3</v>
      </c>
      <c r="X493" s="113">
        <f t="shared" si="15"/>
        <v>-2.3858909985706445E-8</v>
      </c>
    </row>
    <row r="494" spans="18:24" x14ac:dyDescent="0.2">
      <c r="R494" s="75">
        <v>42774</v>
      </c>
      <c r="S494" s="72">
        <v>3.7856008890579566E-4</v>
      </c>
      <c r="T494" s="72">
        <v>3.7843316280380734E-4</v>
      </c>
      <c r="U494" s="72">
        <f t="shared" si="14"/>
        <v>1.2692610198831479E-7</v>
      </c>
      <c r="V494" s="72">
        <v>1.5119218195707752E-3</v>
      </c>
      <c r="W494" s="72">
        <v>1.5119438566889827E-3</v>
      </c>
      <c r="X494" s="113">
        <f t="shared" si="15"/>
        <v>-2.203711820750881E-8</v>
      </c>
    </row>
    <row r="495" spans="18:24" x14ac:dyDescent="0.2">
      <c r="R495" s="75">
        <v>42775</v>
      </c>
      <c r="S495" s="72">
        <v>3.819773722205443E-4</v>
      </c>
      <c r="T495" s="72">
        <v>3.8184664534043677E-4</v>
      </c>
      <c r="U495" s="72">
        <f t="shared" si="14"/>
        <v>1.307268801075236E-7</v>
      </c>
      <c r="V495" s="72">
        <v>1.5161009074028085E-3</v>
      </c>
      <c r="W495" s="72">
        <v>1.5161210758522605E-3</v>
      </c>
      <c r="X495" s="113">
        <f t="shared" si="15"/>
        <v>-2.0168449451967926E-8</v>
      </c>
    </row>
    <row r="496" spans="18:24" x14ac:dyDescent="0.2">
      <c r="R496" s="75">
        <v>42776</v>
      </c>
      <c r="S496" s="72">
        <v>3.8540249868883526E-4</v>
      </c>
      <c r="T496" s="72">
        <v>3.8526793659613085E-4</v>
      </c>
      <c r="U496" s="72">
        <f t="shared" si="14"/>
        <v>1.3456209270440835E-7</v>
      </c>
      <c r="V496" s="72">
        <v>1.5202828732009946E-3</v>
      </c>
      <c r="W496" s="72">
        <v>1.5203011256992918E-3</v>
      </c>
      <c r="X496" s="113">
        <f t="shared" si="15"/>
        <v>-1.8252498297293904E-8</v>
      </c>
    </row>
    <row r="497" spans="18:24" x14ac:dyDescent="0.2">
      <c r="R497" s="75">
        <v>42779</v>
      </c>
      <c r="S497" s="72">
        <v>3.9928190556420281E-4</v>
      </c>
      <c r="T497" s="72">
        <v>3.9913131188777271E-4</v>
      </c>
      <c r="U497" s="72">
        <f t="shared" si="14"/>
        <v>1.5059367643009561E-7</v>
      </c>
      <c r="V497" s="72">
        <v>1.5349507187496431E-3</v>
      </c>
      <c r="W497" s="72">
        <v>1.534961046420669E-3</v>
      </c>
      <c r="X497" s="113">
        <f t="shared" si="15"/>
        <v>-1.0327671025886845E-8</v>
      </c>
    </row>
    <row r="498" spans="18:24" x14ac:dyDescent="0.2">
      <c r="R498" s="75">
        <v>42780</v>
      </c>
      <c r="S498" s="72">
        <v>4.0095959187436137E-4</v>
      </c>
      <c r="T498" s="72">
        <v>4.0080719039004009E-4</v>
      </c>
      <c r="U498" s="72">
        <f t="shared" si="14"/>
        <v>1.5240148432127398E-7</v>
      </c>
      <c r="V498" s="72">
        <v>1.537037162728892E-3</v>
      </c>
      <c r="W498" s="72">
        <v>1.5370472705175311E-3</v>
      </c>
      <c r="X498" s="113">
        <f t="shared" si="15"/>
        <v>-1.0107788639066029E-8</v>
      </c>
    </row>
    <row r="499" spans="18:24" x14ac:dyDescent="0.2">
      <c r="R499" s="75">
        <v>42781</v>
      </c>
      <c r="S499" s="72">
        <v>4.0264116877394992E-4</v>
      </c>
      <c r="T499" s="72">
        <v>4.0248694095332298E-4</v>
      </c>
      <c r="U499" s="72">
        <f t="shared" si="14"/>
        <v>1.5422782062693213E-7</v>
      </c>
      <c r="V499" s="72">
        <v>1.5412317533555534E-3</v>
      </c>
      <c r="W499" s="72">
        <v>1.5412397027195935E-3</v>
      </c>
      <c r="X499" s="113">
        <f t="shared" si="15"/>
        <v>-7.9493640400742777E-9</v>
      </c>
    </row>
    <row r="500" spans="18:24" x14ac:dyDescent="0.2">
      <c r="R500" s="75">
        <v>42782</v>
      </c>
      <c r="S500" s="72">
        <v>4.0611058842170221E-4</v>
      </c>
      <c r="T500" s="72">
        <v>4.0595233488648216E-4</v>
      </c>
      <c r="U500" s="72">
        <f t="shared" si="14"/>
        <v>1.5825353522004766E-7</v>
      </c>
      <c r="V500" s="72">
        <v>1.5454285159398563E-3</v>
      </c>
      <c r="W500" s="72">
        <v>1.5454342571727597E-3</v>
      </c>
      <c r="X500" s="113">
        <f t="shared" si="15"/>
        <v>-5.7412329033685455E-9</v>
      </c>
    </row>
    <row r="501" spans="18:24" x14ac:dyDescent="0.2">
      <c r="R501" s="75">
        <v>42783</v>
      </c>
      <c r="S501" s="72">
        <v>4.0958692930427571E-4</v>
      </c>
      <c r="T501" s="72">
        <v>4.0942462098647852E-4</v>
      </c>
      <c r="U501" s="72">
        <f t="shared" si="14"/>
        <v>1.623083177971856E-7</v>
      </c>
      <c r="V501" s="72">
        <v>1.5496273328119486E-3</v>
      </c>
      <c r="W501" s="72">
        <v>1.5496308158021986E-3</v>
      </c>
      <c r="X501" s="113">
        <f t="shared" si="15"/>
        <v>-3.4829902499471099E-9</v>
      </c>
    </row>
    <row r="502" spans="18:24" x14ac:dyDescent="0.2">
      <c r="R502" s="75">
        <v>42786</v>
      </c>
      <c r="S502" s="72">
        <v>4.2364212031332528E-4</v>
      </c>
      <c r="T502" s="72">
        <v>4.2346304980896648E-4</v>
      </c>
      <c r="U502" s="72">
        <f t="shared" si="14"/>
        <v>1.7907050435880681E-7</v>
      </c>
      <c r="V502" s="72">
        <v>1.5643391762317198E-3</v>
      </c>
      <c r="W502" s="72">
        <v>1.5643334844317215E-3</v>
      </c>
      <c r="X502" s="113">
        <f t="shared" si="15"/>
        <v>5.6917999983335799E-9</v>
      </c>
    </row>
    <row r="503" spans="18:24" x14ac:dyDescent="0.2">
      <c r="R503" s="75">
        <v>42787</v>
      </c>
      <c r="S503" s="72">
        <v>4.2535320044034819E-4</v>
      </c>
      <c r="T503" s="72">
        <v>4.2517217724213907E-4</v>
      </c>
      <c r="U503" s="72">
        <f t="shared" si="14"/>
        <v>1.8102319820911816E-7</v>
      </c>
      <c r="V503" s="72">
        <v>1.566440789708751E-3</v>
      </c>
      <c r="W503" s="72">
        <v>1.5664347305330483E-3</v>
      </c>
      <c r="X503" s="113">
        <f t="shared" si="15"/>
        <v>6.059175702627026E-9</v>
      </c>
    </row>
    <row r="504" spans="18:24" x14ac:dyDescent="0.2">
      <c r="R504" s="75">
        <v>42788</v>
      </c>
      <c r="S504" s="72">
        <v>4.2706784258567918E-4</v>
      </c>
      <c r="T504" s="72">
        <v>4.2688485116052036E-4</v>
      </c>
      <c r="U504" s="72">
        <f t="shared" si="14"/>
        <v>1.8299142515881307E-7</v>
      </c>
      <c r="V504" s="72">
        <v>1.5706481129115109E-3</v>
      </c>
      <c r="W504" s="72">
        <v>1.5706395388745608E-3</v>
      </c>
      <c r="X504" s="113">
        <f t="shared" si="15"/>
        <v>8.5740369500444946E-9</v>
      </c>
    </row>
    <row r="505" spans="18:24" x14ac:dyDescent="0.2">
      <c r="R505" s="75">
        <v>42789</v>
      </c>
      <c r="S505" s="72">
        <v>4.3058294507700682E-4</v>
      </c>
      <c r="T505" s="72">
        <v>4.3039574055635759E-4</v>
      </c>
      <c r="U505" s="72">
        <f t="shared" si="14"/>
        <v>1.8720452064923971E-7</v>
      </c>
      <c r="V505" s="72">
        <v>1.5748567843520353E-3</v>
      </c>
      <c r="W505" s="72">
        <v>1.5748456429177408E-3</v>
      </c>
      <c r="X505" s="113">
        <f t="shared" si="15"/>
        <v>1.1141434294462474E-8</v>
      </c>
    </row>
    <row r="506" spans="18:24" x14ac:dyDescent="0.2">
      <c r="R506" s="75">
        <v>42790</v>
      </c>
      <c r="S506" s="72">
        <v>4.3410404686467511E-4</v>
      </c>
      <c r="T506" s="72">
        <v>4.3391260554614703E-4</v>
      </c>
      <c r="U506" s="72">
        <f t="shared" si="14"/>
        <v>1.9144131852807987E-7</v>
      </c>
      <c r="V506" s="72">
        <v>1.5790666863529648E-3</v>
      </c>
      <c r="W506" s="72">
        <v>1.5790529245802488E-3</v>
      </c>
      <c r="X506" s="113">
        <f t="shared" si="15"/>
        <v>1.3761772715966888E-8</v>
      </c>
    </row>
    <row r="507" spans="18:24" x14ac:dyDescent="0.2">
      <c r="R507" s="75">
        <v>42793</v>
      </c>
      <c r="S507" s="72">
        <v>4.4831093374927207E-4</v>
      </c>
      <c r="T507" s="72">
        <v>4.4810212812153869E-4</v>
      </c>
      <c r="U507" s="72">
        <f t="shared" si="14"/>
        <v>2.0880562773338378E-7</v>
      </c>
      <c r="V507" s="72">
        <v>1.5938045669002116E-3</v>
      </c>
      <c r="W507" s="72">
        <v>1.5937803186532847E-3</v>
      </c>
      <c r="X507" s="113">
        <f t="shared" si="15"/>
        <v>2.4248246926865391E-8</v>
      </c>
    </row>
    <row r="508" spans="18:24" x14ac:dyDescent="0.2">
      <c r="R508" s="75">
        <v>42794</v>
      </c>
      <c r="S508" s="72">
        <v>4.5366471659400733E-4</v>
      </c>
      <c r="T508" s="72">
        <v>4.534493043650834E-4</v>
      </c>
      <c r="U508" s="72">
        <f t="shared" si="14"/>
        <v>2.1541222892392615E-7</v>
      </c>
      <c r="V508" s="72">
        <v>1.6022202250238857E-3</v>
      </c>
      <c r="W508" s="72">
        <v>1.6021883830787181E-3</v>
      </c>
      <c r="X508" s="113">
        <f t="shared" si="15"/>
        <v>3.1841945167610311E-8</v>
      </c>
    </row>
    <row r="509" spans="18:24" x14ac:dyDescent="0.2">
      <c r="R509" s="75">
        <v>42795</v>
      </c>
      <c r="S509" s="72">
        <v>4.5721813988266666E-4</v>
      </c>
      <c r="T509" s="72">
        <v>4.5699836663871534E-4</v>
      </c>
      <c r="U509" s="72">
        <f t="shared" si="14"/>
        <v>2.1977324395132348E-7</v>
      </c>
      <c r="V509" s="72">
        <v>1.606433389163191E-3</v>
      </c>
      <c r="W509" s="72">
        <v>1.6063985662634098E-3</v>
      </c>
      <c r="X509" s="113">
        <f t="shared" si="15"/>
        <v>3.4822899781187383E-8</v>
      </c>
    </row>
    <row r="510" spans="18:24" x14ac:dyDescent="0.2">
      <c r="R510" s="75">
        <v>42796</v>
      </c>
      <c r="S510" s="72">
        <v>4.6077666772462774E-4</v>
      </c>
      <c r="T510" s="72">
        <v>4.6055251461464135E-4</v>
      </c>
      <c r="U510" s="72">
        <f t="shared" si="14"/>
        <v>2.2415310998638973E-7</v>
      </c>
      <c r="V510" s="72">
        <v>1.6148468095565592E-3</v>
      </c>
      <c r="W510" s="72">
        <v>1.6148040224042432E-3</v>
      </c>
      <c r="X510" s="113">
        <f t="shared" si="15"/>
        <v>4.2787152315995614E-8</v>
      </c>
    </row>
    <row r="511" spans="18:24" x14ac:dyDescent="0.2">
      <c r="R511" s="75">
        <v>42797</v>
      </c>
      <c r="S511" s="72">
        <v>4.6796478212315148E-4</v>
      </c>
      <c r="T511" s="72">
        <v>4.6773164412658382E-4</v>
      </c>
      <c r="U511" s="72">
        <f t="shared" si="14"/>
        <v>2.3313799656766001E-7</v>
      </c>
      <c r="V511" s="72">
        <v>1.6169607315380441E-3</v>
      </c>
      <c r="W511" s="72">
        <v>1.6169172961072245E-3</v>
      </c>
      <c r="X511" s="113">
        <f t="shared" si="15"/>
        <v>4.3435430819574114E-8</v>
      </c>
    </row>
    <row r="512" spans="18:24" x14ac:dyDescent="0.2">
      <c r="R512" s="75">
        <v>42800</v>
      </c>
      <c r="S512" s="72">
        <v>4.7505927631175603E-4</v>
      </c>
      <c r="T512" s="72">
        <v>4.7481743006524849E-4</v>
      </c>
      <c r="U512" s="72">
        <f t="shared" si="14"/>
        <v>2.4184624650754744E-7</v>
      </c>
      <c r="V512" s="72">
        <v>1.6275044183937564E-3</v>
      </c>
      <c r="W512" s="72">
        <v>1.6274538510786386E-3</v>
      </c>
      <c r="X512" s="113">
        <f t="shared" si="15"/>
        <v>5.0567315117763106E-8</v>
      </c>
    </row>
    <row r="513" spans="18:24" x14ac:dyDescent="0.2">
      <c r="R513" s="75">
        <v>42801</v>
      </c>
      <c r="S513" s="72">
        <v>4.7864141568210178E-4</v>
      </c>
      <c r="T513" s="72">
        <v>4.783951064412723E-4</v>
      </c>
      <c r="U513" s="72">
        <f t="shared" si="14"/>
        <v>2.463092408294741E-7</v>
      </c>
      <c r="V513" s="72">
        <v>1.6317188555538809E-3</v>
      </c>
      <c r="W513" s="72">
        <v>1.6316649686428605E-3</v>
      </c>
      <c r="X513" s="113">
        <f t="shared" si="15"/>
        <v>5.3886911020395792E-8</v>
      </c>
    </row>
    <row r="514" spans="18:24" x14ac:dyDescent="0.2">
      <c r="R514" s="75">
        <v>42802</v>
      </c>
      <c r="S514" s="72">
        <v>4.8222789510945694E-4</v>
      </c>
      <c r="T514" s="72">
        <v>4.8197710847104435E-4</v>
      </c>
      <c r="U514" s="72">
        <f t="shared" si="14"/>
        <v>2.5078663841259083E-7</v>
      </c>
      <c r="V514" s="72">
        <v>1.6359330996831966E-3</v>
      </c>
      <c r="W514" s="72">
        <v>1.6358758353438394E-3</v>
      </c>
      <c r="X514" s="113">
        <f t="shared" si="15"/>
        <v>5.7264339357182559E-8</v>
      </c>
    </row>
    <row r="515" spans="18:24" x14ac:dyDescent="0.2">
      <c r="R515" s="75">
        <v>42803</v>
      </c>
      <c r="S515" s="72">
        <v>4.8581858717487659E-4</v>
      </c>
      <c r="T515" s="72">
        <v>4.8556330947937258E-4</v>
      </c>
      <c r="U515" s="72">
        <f t="shared" si="14"/>
        <v>2.5527769550401933E-7</v>
      </c>
      <c r="V515" s="72">
        <v>1.6443411054155265E-3</v>
      </c>
      <c r="W515" s="72">
        <v>1.6442750567118157E-3</v>
      </c>
      <c r="X515" s="113">
        <f t="shared" si="15"/>
        <v>6.6048703710724216E-8</v>
      </c>
    </row>
    <row r="516" spans="18:24" x14ac:dyDescent="0.2">
      <c r="R516" s="75">
        <v>42804</v>
      </c>
      <c r="S516" s="72">
        <v>4.9305527815717335E-4</v>
      </c>
      <c r="T516" s="72">
        <v>4.9279083421978722E-4</v>
      </c>
      <c r="U516" s="72">
        <f t="shared" si="14"/>
        <v>2.6444393738612928E-7</v>
      </c>
      <c r="V516" s="72">
        <v>1.6464572989285868E-3</v>
      </c>
      <c r="W516" s="72">
        <v>1.6463904102277385E-3</v>
      </c>
      <c r="X516" s="113">
        <f t="shared" si="15"/>
        <v>6.6888700848326613E-8</v>
      </c>
    </row>
    <row r="517" spans="18:24" x14ac:dyDescent="0.2">
      <c r="R517" s="75">
        <v>42807</v>
      </c>
      <c r="S517" s="72">
        <v>5.0022093344872706E-4</v>
      </c>
      <c r="T517" s="72">
        <v>4.9994756975617523E-4</v>
      </c>
      <c r="U517" s="72">
        <f t="shared" ref="U517:U580" si="16">S517-T517</f>
        <v>2.7336369255183922E-7</v>
      </c>
      <c r="V517" s="72">
        <v>1.6569973727285855E-3</v>
      </c>
      <c r="W517" s="72">
        <v>1.6569223398482417E-3</v>
      </c>
      <c r="X517" s="113">
        <f t="shared" ref="X517:X580" si="17">V517-W517</f>
        <v>7.5032880343835207E-8</v>
      </c>
    </row>
    <row r="518" spans="18:24" x14ac:dyDescent="0.2">
      <c r="R518" s="75">
        <v>42808</v>
      </c>
      <c r="S518" s="72">
        <v>5.0383077742377014E-4</v>
      </c>
      <c r="T518" s="72">
        <v>5.0355286549725491E-4</v>
      </c>
      <c r="U518" s="72">
        <f t="shared" si="16"/>
        <v>2.7791192651522873E-7</v>
      </c>
      <c r="V518" s="72">
        <v>1.6612080466711463E-3</v>
      </c>
      <c r="W518" s="72">
        <v>1.6611292810853535E-3</v>
      </c>
      <c r="X518" s="113">
        <f t="shared" si="17"/>
        <v>7.8765585792821974E-8</v>
      </c>
    </row>
    <row r="519" spans="18:24" x14ac:dyDescent="0.2">
      <c r="R519" s="75">
        <v>42809</v>
      </c>
      <c r="S519" s="72">
        <v>5.0744406952233907E-4</v>
      </c>
      <c r="T519" s="72">
        <v>5.071616001492298E-4</v>
      </c>
      <c r="U519" s="72">
        <f t="shared" si="16"/>
        <v>2.8246937310927658E-7</v>
      </c>
      <c r="V519" s="72">
        <v>1.6654178329155312E-3</v>
      </c>
      <c r="W519" s="72">
        <v>1.6653352744059374E-3</v>
      </c>
      <c r="X519" s="113">
        <f t="shared" si="17"/>
        <v>8.2558509593814999E-8</v>
      </c>
    </row>
    <row r="520" spans="18:24" x14ac:dyDescent="0.2">
      <c r="R520" s="75">
        <v>42810</v>
      </c>
      <c r="S520" s="72">
        <v>5.1106068232288214E-4</v>
      </c>
      <c r="T520" s="72">
        <v>5.107736470343012E-4</v>
      </c>
      <c r="U520" s="72">
        <f t="shared" si="16"/>
        <v>2.8703528858094185E-7</v>
      </c>
      <c r="V520" s="72">
        <v>1.6738148724244758E-3</v>
      </c>
      <c r="W520" s="72">
        <v>1.6737226903031847E-3</v>
      </c>
      <c r="X520" s="113">
        <f t="shared" si="17"/>
        <v>9.2182121291068883E-8</v>
      </c>
    </row>
    <row r="521" spans="18:24" x14ac:dyDescent="0.2">
      <c r="R521" s="75">
        <v>42811</v>
      </c>
      <c r="S521" s="72">
        <v>5.183376702238763E-4</v>
      </c>
      <c r="T521" s="72">
        <v>5.180413245669263E-4</v>
      </c>
      <c r="U521" s="72">
        <f t="shared" si="16"/>
        <v>2.9634565695000128E-7</v>
      </c>
      <c r="V521" s="72">
        <v>1.6759285270705922E-3</v>
      </c>
      <c r="W521" s="72">
        <v>1.6758352967411896E-3</v>
      </c>
      <c r="X521" s="113">
        <f t="shared" si="17"/>
        <v>9.3230329402524056E-8</v>
      </c>
    </row>
    <row r="522" spans="18:24" x14ac:dyDescent="0.2">
      <c r="R522" s="75">
        <v>42818</v>
      </c>
      <c r="S522" s="72">
        <v>5.4376729727648469E-4</v>
      </c>
      <c r="T522" s="72">
        <v>5.4343866769761598E-4</v>
      </c>
      <c r="U522" s="72">
        <f t="shared" si="16"/>
        <v>3.2862957886870773E-7</v>
      </c>
      <c r="V522" s="72">
        <v>1.7053567773988574E-3</v>
      </c>
      <c r="W522" s="72">
        <v>1.7052342564299193E-3</v>
      </c>
      <c r="X522" s="113">
        <f t="shared" si="17"/>
        <v>1.2252096893809739E-7</v>
      </c>
    </row>
    <row r="523" spans="18:24" x14ac:dyDescent="0.2">
      <c r="R523" s="75">
        <v>42825</v>
      </c>
      <c r="S523" s="72">
        <v>5.6377344486802344E-4</v>
      </c>
      <c r="T523" s="72">
        <v>5.6341936235965477E-4</v>
      </c>
      <c r="U523" s="72">
        <f t="shared" si="16"/>
        <v>3.540825083686713E-7</v>
      </c>
      <c r="V523" s="72">
        <v>1.7284771541492185E-3</v>
      </c>
      <c r="W523" s="72">
        <v>1.728332312924051E-3</v>
      </c>
      <c r="X523" s="113">
        <f t="shared" si="17"/>
        <v>1.4484122516753191E-7</v>
      </c>
    </row>
    <row r="524" spans="18:24" x14ac:dyDescent="0.2">
      <c r="R524" s="75">
        <v>42832</v>
      </c>
      <c r="S524" s="72">
        <v>5.8938369058203857E-4</v>
      </c>
      <c r="T524" s="72">
        <v>5.889963844651902E-4</v>
      </c>
      <c r="U524" s="72">
        <f t="shared" si="16"/>
        <v>3.8730611684836304E-7</v>
      </c>
      <c r="V524" s="72">
        <v>1.7640827821770683E-3</v>
      </c>
      <c r="W524" s="72">
        <v>1.7638928270339936E-3</v>
      </c>
      <c r="X524" s="113">
        <f t="shared" si="17"/>
        <v>1.8995514307470693E-7</v>
      </c>
    </row>
    <row r="525" spans="18:24" x14ac:dyDescent="0.2">
      <c r="R525" s="75">
        <v>42843</v>
      </c>
      <c r="S525" s="72">
        <v>6.2982642630238597E-4</v>
      </c>
      <c r="T525" s="72">
        <v>6.2938579241696299E-4</v>
      </c>
      <c r="U525" s="72">
        <f t="shared" si="16"/>
        <v>4.4063388542298163E-7</v>
      </c>
      <c r="V525" s="72">
        <v>1.8059418397734269E-3</v>
      </c>
      <c r="W525" s="72">
        <v>1.8056983388254973E-3</v>
      </c>
      <c r="X525" s="113">
        <f t="shared" si="17"/>
        <v>2.4350094792965384E-7</v>
      </c>
    </row>
    <row r="526" spans="18:24" x14ac:dyDescent="0.2">
      <c r="R526" s="75">
        <v>42846</v>
      </c>
      <c r="S526" s="72">
        <v>6.4089827768711103E-4</v>
      </c>
      <c r="T526" s="72">
        <v>6.4044286244401179E-4</v>
      </c>
      <c r="U526" s="72">
        <f t="shared" si="16"/>
        <v>4.5541524309924541E-7</v>
      </c>
      <c r="V526" s="72">
        <v>1.8226347792497371E-3</v>
      </c>
      <c r="W526" s="72">
        <v>1.8223655851997672E-3</v>
      </c>
      <c r="X526" s="113">
        <f t="shared" si="17"/>
        <v>2.6919404996989318E-7</v>
      </c>
    </row>
    <row r="527" spans="18:24" x14ac:dyDescent="0.2">
      <c r="R527" s="75">
        <v>42853</v>
      </c>
      <c r="S527" s="72">
        <v>6.7241437976374235E-4</v>
      </c>
      <c r="T527" s="72">
        <v>6.7191626739621915E-4</v>
      </c>
      <c r="U527" s="72">
        <f t="shared" si="16"/>
        <v>4.9811236752319871E-7</v>
      </c>
      <c r="V527" s="72">
        <v>1.8539212450326358E-3</v>
      </c>
      <c r="W527" s="72">
        <v>1.8536038129494364E-3</v>
      </c>
      <c r="X527" s="113">
        <f t="shared" si="17"/>
        <v>3.1743208319941034E-7</v>
      </c>
    </row>
    <row r="528" spans="18:24" x14ac:dyDescent="0.2">
      <c r="R528" s="75">
        <v>42860</v>
      </c>
      <c r="S528" s="72">
        <v>6.9843791909740777E-4</v>
      </c>
      <c r="T528" s="72">
        <v>6.9790424814657279E-4</v>
      </c>
      <c r="U528" s="72">
        <f t="shared" si="16"/>
        <v>5.336709508349741E-7</v>
      </c>
      <c r="V528" s="72">
        <v>1.8810127528180425E-3</v>
      </c>
      <c r="W528" s="72">
        <v>1.8806525140875211E-3</v>
      </c>
      <c r="X528" s="113">
        <f t="shared" si="17"/>
        <v>3.6023873052149283E-7</v>
      </c>
    </row>
    <row r="529" spans="18:24" x14ac:dyDescent="0.2">
      <c r="R529" s="75">
        <v>42867</v>
      </c>
      <c r="S529" s="72">
        <v>7.2455950401634098E-4</v>
      </c>
      <c r="T529" s="72">
        <v>7.2398972044027533E-4</v>
      </c>
      <c r="U529" s="72">
        <f t="shared" si="16"/>
        <v>5.697835760656465E-7</v>
      </c>
      <c r="V529" s="72">
        <v>1.9101364758629176E-3</v>
      </c>
      <c r="W529" s="72">
        <v>1.9097262873030423E-3</v>
      </c>
      <c r="X529" s="113">
        <f t="shared" si="17"/>
        <v>4.101885598753463E-7</v>
      </c>
    </row>
    <row r="530" spans="18:24" x14ac:dyDescent="0.2">
      <c r="R530" s="75">
        <v>42874</v>
      </c>
      <c r="S530" s="72">
        <v>7.5077913652404546E-4</v>
      </c>
      <c r="T530" s="72">
        <v>7.5017268626807472E-4</v>
      </c>
      <c r="U530" s="72">
        <f t="shared" si="16"/>
        <v>6.0645025597074603E-7</v>
      </c>
      <c r="V530" s="72">
        <v>1.9392166871280998E-3</v>
      </c>
      <c r="W530" s="72">
        <v>1.9387535969085231E-3</v>
      </c>
      <c r="X530" s="113">
        <f t="shared" si="17"/>
        <v>4.6309021957662705E-7</v>
      </c>
    </row>
    <row r="531" spans="18:24" x14ac:dyDescent="0.2">
      <c r="R531" s="75">
        <v>42881</v>
      </c>
      <c r="S531" s="72">
        <v>7.7709681863082818E-4</v>
      </c>
      <c r="T531" s="72">
        <v>7.7645314762412058E-4</v>
      </c>
      <c r="U531" s="72">
        <f t="shared" si="16"/>
        <v>6.4367100670759559E-7</v>
      </c>
      <c r="V531" s="72">
        <v>1.968253384651915E-3</v>
      </c>
      <c r="W531" s="72">
        <v>1.967734440812231E-3</v>
      </c>
      <c r="X531" s="113">
        <f t="shared" si="17"/>
        <v>5.1894383968405927E-7</v>
      </c>
    </row>
    <row r="532" spans="18:24" x14ac:dyDescent="0.2">
      <c r="R532" s="75">
        <v>42888</v>
      </c>
      <c r="S532" s="72">
        <v>8.0351255235464926E-4</v>
      </c>
      <c r="T532" s="72">
        <v>8.028311065153181E-4</v>
      </c>
      <c r="U532" s="72">
        <f t="shared" si="16"/>
        <v>6.814458393311542E-7</v>
      </c>
      <c r="V532" s="72">
        <v>1.9972465664752819E-3</v>
      </c>
      <c r="W532" s="72">
        <v>1.9966688169284832E-3</v>
      </c>
      <c r="X532" s="113">
        <f t="shared" si="17"/>
        <v>5.7774954679862961E-7</v>
      </c>
    </row>
    <row r="533" spans="18:24" x14ac:dyDescent="0.2">
      <c r="R533" s="75">
        <v>42895</v>
      </c>
      <c r="S533" s="72">
        <v>8.3002633972282332E-4</v>
      </c>
      <c r="T533" s="72">
        <v>8.2930656495197412E-4</v>
      </c>
      <c r="U533" s="72">
        <f t="shared" si="16"/>
        <v>7.1977477084919292E-7</v>
      </c>
      <c r="V533" s="72">
        <v>2.0261962306421435E-3</v>
      </c>
      <c r="W533" s="72">
        <v>2.025556723173325E-3</v>
      </c>
      <c r="X533" s="113">
        <f t="shared" si="17"/>
        <v>6.3950746881846418E-7</v>
      </c>
    </row>
    <row r="534" spans="18:24" x14ac:dyDescent="0.2">
      <c r="R534" s="75">
        <v>42902</v>
      </c>
      <c r="S534" s="72">
        <v>8.5663818276861758E-4</v>
      </c>
      <c r="T534" s="72">
        <v>8.5587952495374978E-4</v>
      </c>
      <c r="U534" s="72">
        <f t="shared" si="16"/>
        <v>7.5865781486779849E-7</v>
      </c>
      <c r="V534" s="72">
        <v>2.0551023751990351E-3</v>
      </c>
      <c r="W534" s="72">
        <v>2.054398157466691E-3</v>
      </c>
      <c r="X534" s="113">
        <f t="shared" si="17"/>
        <v>7.0421773234411594E-7</v>
      </c>
    </row>
    <row r="535" spans="18:24" x14ac:dyDescent="0.2">
      <c r="R535" s="75">
        <v>42909</v>
      </c>
      <c r="S535" s="72">
        <v>8.8334808353295253E-4</v>
      </c>
      <c r="T535" s="72">
        <v>8.8254998854710902E-4</v>
      </c>
      <c r="U535" s="72">
        <f t="shared" si="16"/>
        <v>7.9809498584350585E-7</v>
      </c>
      <c r="V535" s="72">
        <v>2.0880689784592908E-3</v>
      </c>
      <c r="W535" s="72">
        <v>2.0872853151017688E-3</v>
      </c>
      <c r="X535" s="113">
        <f t="shared" si="17"/>
        <v>7.8366335752198465E-7</v>
      </c>
    </row>
    <row r="536" spans="18:24" x14ac:dyDescent="0.2">
      <c r="R536" s="75">
        <v>42916</v>
      </c>
      <c r="S536" s="72">
        <v>9.0435362823525016E-4</v>
      </c>
      <c r="T536" s="72">
        <v>9.0352442566051471E-4</v>
      </c>
      <c r="U536" s="72">
        <f t="shared" si="16"/>
        <v>8.2920257473545738E-7</v>
      </c>
      <c r="V536" s="72">
        <v>2.106634903606451E-3</v>
      </c>
      <c r="W536" s="72">
        <v>2.1058105651052548E-3</v>
      </c>
      <c r="X536" s="113">
        <f t="shared" si="17"/>
        <v>8.2433850119622079E-7</v>
      </c>
    </row>
    <row r="537" spans="18:24" x14ac:dyDescent="0.2">
      <c r="R537" s="75">
        <v>42923</v>
      </c>
      <c r="S537" s="72">
        <v>9.3706206641834392E-4</v>
      </c>
      <c r="T537" s="72">
        <v>9.3618343465100133E-4</v>
      </c>
      <c r="U537" s="72">
        <f t="shared" si="16"/>
        <v>8.7863176734259696E-7</v>
      </c>
      <c r="V537" s="72">
        <v>2.1415596717270975E-3</v>
      </c>
      <c r="W537" s="72">
        <v>2.1406436078848018E-3</v>
      </c>
      <c r="X537" s="113">
        <f t="shared" si="17"/>
        <v>9.1606384229571056E-7</v>
      </c>
    </row>
    <row r="538" spans="18:24" x14ac:dyDescent="0.2">
      <c r="R538" s="75">
        <v>42930</v>
      </c>
      <c r="S538" s="72">
        <v>9.6406615265950892E-4</v>
      </c>
      <c r="T538" s="72">
        <v>9.6314642125272987E-4</v>
      </c>
      <c r="U538" s="72">
        <f t="shared" si="16"/>
        <v>9.1973140677905057E-7</v>
      </c>
      <c r="V538" s="72">
        <v>2.1702917183738469E-3</v>
      </c>
      <c r="W538" s="72">
        <v>2.1692991336368494E-3</v>
      </c>
      <c r="X538" s="113">
        <f t="shared" si="17"/>
        <v>9.9258473699754407E-7</v>
      </c>
    </row>
    <row r="539" spans="18:24" x14ac:dyDescent="0.2">
      <c r="R539" s="75">
        <v>42937</v>
      </c>
      <c r="S539" s="72">
        <v>9.9116830485858126E-4</v>
      </c>
      <c r="T539" s="72">
        <v>9.9020691962588194E-4</v>
      </c>
      <c r="U539" s="72">
        <f t="shared" si="16"/>
        <v>9.6138523269931678E-7</v>
      </c>
      <c r="V539" s="72">
        <v>2.1989802356899698E-3</v>
      </c>
      <c r="W539" s="72">
        <v>2.1979081770859173E-3</v>
      </c>
      <c r="X539" s="113">
        <f t="shared" si="17"/>
        <v>1.0720586040525656E-6</v>
      </c>
    </row>
    <row r="540" spans="18:24" x14ac:dyDescent="0.2">
      <c r="R540" s="75">
        <v>42944</v>
      </c>
      <c r="S540" s="72">
        <v>1.0183685250947489E-3</v>
      </c>
      <c r="T540" s="72">
        <v>1.0173649318360391E-3</v>
      </c>
      <c r="U540" s="72">
        <f t="shared" si="16"/>
        <v>1.0035932587098076E-6</v>
      </c>
      <c r="V540" s="72">
        <v>2.2276252217397173E-3</v>
      </c>
      <c r="W540" s="72">
        <v>2.22647073617268E-3</v>
      </c>
      <c r="X540" s="113">
        <f t="shared" si="17"/>
        <v>1.1544855670372715E-6</v>
      </c>
    </row>
    <row r="541" spans="18:24" x14ac:dyDescent="0.2">
      <c r="R541" s="75">
        <v>42951</v>
      </c>
      <c r="S541" s="72">
        <v>1.0456668154531525E-3</v>
      </c>
      <c r="T541" s="72">
        <v>1.0446204599521846E-3</v>
      </c>
      <c r="U541" s="72">
        <f t="shared" si="16"/>
        <v>1.0463555009678459E-6</v>
      </c>
      <c r="V541" s="72">
        <v>2.256226674589933E-3</v>
      </c>
      <c r="W541" s="72">
        <v>2.2549868088395401E-3</v>
      </c>
      <c r="X541" s="113">
        <f t="shared" si="17"/>
        <v>1.2398657503929177E-6</v>
      </c>
    </row>
    <row r="542" spans="18:24" x14ac:dyDescent="0.2">
      <c r="R542" s="75">
        <v>42958</v>
      </c>
      <c r="S542" s="72">
        <v>1.0730631780282865E-3</v>
      </c>
      <c r="T542" s="72">
        <v>1.0719735060552074E-3</v>
      </c>
      <c r="U542" s="72">
        <f t="shared" si="16"/>
        <v>1.0896719730790847E-6</v>
      </c>
      <c r="V542" s="72">
        <v>2.2847845923109175E-3</v>
      </c>
      <c r="W542" s="72">
        <v>2.2834563930332207E-3</v>
      </c>
      <c r="X542" s="113">
        <f t="shared" si="17"/>
        <v>1.3281992776968676E-6</v>
      </c>
    </row>
    <row r="543" spans="18:24" x14ac:dyDescent="0.2">
      <c r="R543" s="75">
        <v>42965</v>
      </c>
      <c r="S543" s="72">
        <v>1.1005576149222993E-3</v>
      </c>
      <c r="T543" s="72">
        <v>1.0994240722293975E-3</v>
      </c>
      <c r="U543" s="72">
        <f t="shared" si="16"/>
        <v>1.1335426929018518E-6</v>
      </c>
      <c r="V543" s="72">
        <v>2.3132989729764274E-3</v>
      </c>
      <c r="W543" s="72">
        <v>2.3118794867034707E-3</v>
      </c>
      <c r="X543" s="113">
        <f t="shared" si="17"/>
        <v>1.4194862729566965E-6</v>
      </c>
    </row>
    <row r="544" spans="18:24" x14ac:dyDescent="0.2">
      <c r="R544" s="75">
        <v>42972</v>
      </c>
      <c r="S544" s="72">
        <v>1.1281501282424417E-3</v>
      </c>
      <c r="T544" s="72">
        <v>1.1269721605700999E-3</v>
      </c>
      <c r="U544" s="72">
        <f t="shared" si="16"/>
        <v>1.177967672341771E-6</v>
      </c>
      <c r="V544" s="72">
        <v>2.341769814662381E-3</v>
      </c>
      <c r="W544" s="72">
        <v>2.3402560878034943E-3</v>
      </c>
      <c r="X544" s="113">
        <f t="shared" si="17"/>
        <v>1.5137268588867429E-6</v>
      </c>
    </row>
    <row r="545" spans="18:24" x14ac:dyDescent="0.2">
      <c r="R545" s="75">
        <v>42979</v>
      </c>
      <c r="S545" s="72">
        <v>1.1498470634919943E-3</v>
      </c>
      <c r="T545" s="72">
        <v>1.1486340745343654E-3</v>
      </c>
      <c r="U545" s="72">
        <f t="shared" si="16"/>
        <v>1.212988957628898E-6</v>
      </c>
      <c r="V545" s="72">
        <v>2.3621032088656782E-3</v>
      </c>
      <c r="W545" s="72">
        <v>2.3605240739548883E-3</v>
      </c>
      <c r="X545" s="113">
        <f t="shared" si="17"/>
        <v>1.5791349107898214E-6</v>
      </c>
    </row>
    <row r="546" spans="18:24" x14ac:dyDescent="0.2">
      <c r="R546" s="75">
        <v>42986</v>
      </c>
      <c r="S546" s="72">
        <v>1.1776144489800682E-3</v>
      </c>
      <c r="T546" s="72">
        <v>1.176356045979803E-3</v>
      </c>
      <c r="U546" s="72">
        <f t="shared" si="16"/>
        <v>1.2584030002651785E-6</v>
      </c>
      <c r="V546" s="72">
        <v>2.3904986593339811E-3</v>
      </c>
      <c r="W546" s="72">
        <v>2.388820223435869E-3</v>
      </c>
      <c r="X546" s="113">
        <f t="shared" si="17"/>
        <v>1.6784358981120594E-6</v>
      </c>
    </row>
    <row r="547" spans="18:24" x14ac:dyDescent="0.2">
      <c r="R547" s="75">
        <v>42993</v>
      </c>
      <c r="S547" s="72">
        <v>1.2054799094000541E-3</v>
      </c>
      <c r="T547" s="72">
        <v>1.2041755380805279E-3</v>
      </c>
      <c r="U547" s="72">
        <f t="shared" si="16"/>
        <v>1.3043713195262738E-6</v>
      </c>
      <c r="V547" s="72">
        <v>2.4188505801980534E-3</v>
      </c>
      <c r="W547" s="72">
        <v>2.4170698899022847E-3</v>
      </c>
      <c r="X547" s="113">
        <f t="shared" si="17"/>
        <v>1.7806902957687339E-6</v>
      </c>
    </row>
    <row r="548" spans="18:24" x14ac:dyDescent="0.2">
      <c r="R548" s="75">
        <v>43000</v>
      </c>
      <c r="S548" s="72">
        <v>1.233443446820627E-3</v>
      </c>
      <c r="T548" s="72">
        <v>1.2320925528894037E-3</v>
      </c>
      <c r="U548" s="72">
        <f t="shared" si="16"/>
        <v>1.3508939312233213E-6</v>
      </c>
      <c r="V548" s="72">
        <v>2.4471609403170043E-3</v>
      </c>
      <c r="W548" s="72">
        <v>2.4452750748161158E-3</v>
      </c>
      <c r="X548" s="113">
        <f t="shared" si="17"/>
        <v>1.8858655008884874E-6</v>
      </c>
    </row>
    <row r="549" spans="18:24" x14ac:dyDescent="0.2">
      <c r="R549" s="75">
        <v>43007</v>
      </c>
      <c r="S549" s="72">
        <v>1.2615050633183675E-3</v>
      </c>
      <c r="T549" s="72">
        <v>1.2601070924698346E-3</v>
      </c>
      <c r="U549" s="72">
        <f t="shared" si="16"/>
        <v>1.3979708485328465E-6</v>
      </c>
      <c r="V549" s="72">
        <v>2.4754351414154256E-3</v>
      </c>
      <c r="W549" s="72">
        <v>2.4734412695089501E-3</v>
      </c>
      <c r="X549" s="113">
        <f t="shared" si="17"/>
        <v>1.9938719064754515E-6</v>
      </c>
    </row>
    <row r="550" spans="18:24" x14ac:dyDescent="0.2">
      <c r="R550" s="75">
        <v>43014</v>
      </c>
      <c r="S550" s="72">
        <v>1.2957649321750707E-3</v>
      </c>
      <c r="T550" s="72">
        <v>1.2943087742676256E-3</v>
      </c>
      <c r="U550" s="72">
        <f t="shared" si="16"/>
        <v>1.4561579074450891E-6</v>
      </c>
      <c r="V550" s="72">
        <v>2.5056926376796134E-3</v>
      </c>
      <c r="W550" s="72">
        <v>2.50357912138972E-3</v>
      </c>
      <c r="X550" s="113">
        <f t="shared" si="17"/>
        <v>2.1135162898934176E-6</v>
      </c>
    </row>
    <row r="551" spans="18:24" x14ac:dyDescent="0.2">
      <c r="R551" s="75">
        <v>43021</v>
      </c>
      <c r="S551" s="72">
        <v>1.3240440401639921E-3</v>
      </c>
      <c r="T551" s="72">
        <v>1.322539577012487E-3</v>
      </c>
      <c r="U551" s="72">
        <f t="shared" si="16"/>
        <v>1.5044631515050404E-6</v>
      </c>
      <c r="V551" s="72">
        <v>2.5339117861314284E-3</v>
      </c>
      <c r="W551" s="72">
        <v>2.5316847238381662E-3</v>
      </c>
      <c r="X551" s="113">
        <f t="shared" si="17"/>
        <v>2.2270622932621734E-6</v>
      </c>
    </row>
    <row r="552" spans="18:24" x14ac:dyDescent="0.2">
      <c r="R552" s="75">
        <v>43028</v>
      </c>
      <c r="S552" s="72">
        <v>1.352421241722776E-3</v>
      </c>
      <c r="T552" s="72">
        <v>1.3508679189400366E-3</v>
      </c>
      <c r="U552" s="72">
        <f t="shared" si="16"/>
        <v>1.5533227827393969E-6</v>
      </c>
      <c r="V552" s="72">
        <v>2.5621127148862839E-3</v>
      </c>
      <c r="W552" s="72">
        <v>2.5597695729139658E-3</v>
      </c>
      <c r="X552" s="113">
        <f t="shared" si="17"/>
        <v>2.343141972318153E-6</v>
      </c>
    </row>
    <row r="553" spans="18:24" x14ac:dyDescent="0.2">
      <c r="R553" s="75">
        <v>43035</v>
      </c>
      <c r="S553" s="72">
        <v>1.3808965390258536E-3</v>
      </c>
      <c r="T553" s="72">
        <v>1.3792938022102487E-3</v>
      </c>
      <c r="U553" s="72">
        <f t="shared" si="16"/>
        <v>1.6027368156049104E-6</v>
      </c>
      <c r="V553" s="72">
        <v>2.590301144850126E-3</v>
      </c>
      <c r="W553" s="72">
        <v>2.5878394844238558E-3</v>
      </c>
      <c r="X553" s="113">
        <f t="shared" si="17"/>
        <v>2.4616604262701382E-6</v>
      </c>
    </row>
    <row r="554" spans="18:24" x14ac:dyDescent="0.2">
      <c r="R554" s="75">
        <v>43042</v>
      </c>
      <c r="S554" s="72">
        <v>1.409469934259561E-3</v>
      </c>
      <c r="T554" s="72">
        <v>1.4078172289924517E-3</v>
      </c>
      <c r="U554" s="72">
        <f t="shared" si="16"/>
        <v>1.6527052671092436E-6</v>
      </c>
      <c r="V554" s="72">
        <v>2.6164650743234351E-3</v>
      </c>
      <c r="W554" s="72">
        <v>2.613892041906912E-3</v>
      </c>
      <c r="X554" s="113">
        <f t="shared" si="17"/>
        <v>2.5730324165230967E-6</v>
      </c>
    </row>
    <row r="555" spans="18:24" x14ac:dyDescent="0.2">
      <c r="R555" s="75">
        <v>43049</v>
      </c>
      <c r="S555" s="72">
        <v>1.4381414296144861E-3</v>
      </c>
      <c r="T555" s="72">
        <v>1.4364382014602263E-3</v>
      </c>
      <c r="U555" s="72">
        <f t="shared" si="16"/>
        <v>1.7032281542598421E-6</v>
      </c>
      <c r="V555" s="72">
        <v>2.6446431135071823E-3</v>
      </c>
      <c r="W555" s="72">
        <v>2.6419470912610681E-3</v>
      </c>
      <c r="X555" s="113">
        <f t="shared" si="17"/>
        <v>2.6960222461141874E-6</v>
      </c>
    </row>
    <row r="556" spans="18:24" x14ac:dyDescent="0.2">
      <c r="R556" s="75">
        <v>43056</v>
      </c>
      <c r="S556" s="72">
        <v>1.4669110272905715E-3</v>
      </c>
      <c r="T556" s="72">
        <v>1.4651567217973576E-3</v>
      </c>
      <c r="U556" s="72">
        <f t="shared" si="16"/>
        <v>1.7543054932139205E-6</v>
      </c>
      <c r="V556" s="72">
        <v>2.6728252607868927E-3</v>
      </c>
      <c r="W556" s="72">
        <v>2.6700040854776169E-3</v>
      </c>
      <c r="X556" s="113">
        <f t="shared" si="17"/>
        <v>2.8211753092758501E-6</v>
      </c>
    </row>
    <row r="557" spans="18:24" x14ac:dyDescent="0.2">
      <c r="R557" s="75">
        <v>43063</v>
      </c>
      <c r="S557" s="72">
        <v>1.4957787294937121E-3</v>
      </c>
      <c r="T557" s="72">
        <v>1.4939727921952839E-3</v>
      </c>
      <c r="U557" s="72">
        <f t="shared" si="16"/>
        <v>1.8059372984282306E-6</v>
      </c>
      <c r="V557" s="72">
        <v>2.7010172699114244E-3</v>
      </c>
      <c r="W557" s="72">
        <v>2.698068873745095E-3</v>
      </c>
      <c r="X557" s="113">
        <f t="shared" si="17"/>
        <v>2.9483961663293555E-6</v>
      </c>
    </row>
    <row r="558" spans="18:24" x14ac:dyDescent="0.2">
      <c r="R558" s="75">
        <v>43070</v>
      </c>
      <c r="S558" s="72">
        <v>1.5163845451038327E-3</v>
      </c>
      <c r="T558" s="72">
        <v>1.5145417660260563E-3</v>
      </c>
      <c r="U558" s="72">
        <f t="shared" si="16"/>
        <v>1.842779077776413E-6</v>
      </c>
      <c r="V558" s="72">
        <v>2.7312560673384127E-3</v>
      </c>
      <c r="W558" s="72">
        <v>2.7281685547868536E-3</v>
      </c>
      <c r="X558" s="113">
        <f t="shared" si="17"/>
        <v>3.0875125515590629E-6</v>
      </c>
    </row>
    <row r="559" spans="18:24" x14ac:dyDescent="0.2">
      <c r="R559" s="75">
        <v>43077</v>
      </c>
      <c r="S559" s="72">
        <v>1.5454199373863275E-3</v>
      </c>
      <c r="T559" s="72">
        <v>1.5435245774479966E-3</v>
      </c>
      <c r="U559" s="72">
        <f t="shared" si="16"/>
        <v>1.8953599383308983E-6</v>
      </c>
      <c r="V559" s="72">
        <v>2.7594896618372239E-3</v>
      </c>
      <c r="W559" s="72">
        <v>2.7562709913000936E-3</v>
      </c>
      <c r="X559" s="113">
        <f t="shared" si="17"/>
        <v>3.2186705371303054E-6</v>
      </c>
    </row>
    <row r="560" spans="18:24" x14ac:dyDescent="0.2">
      <c r="R560" s="75">
        <v>43084</v>
      </c>
      <c r="S560" s="72">
        <v>1.5745534035822573E-3</v>
      </c>
      <c r="T560" s="72">
        <v>1.5726049082394056E-3</v>
      </c>
      <c r="U560" s="72">
        <f t="shared" si="16"/>
        <v>1.948495342851686E-6</v>
      </c>
      <c r="V560" s="72">
        <v>2.787750813013854E-3</v>
      </c>
      <c r="W560" s="72">
        <v>2.7843992101267605E-3</v>
      </c>
      <c r="X560" s="113">
        <f t="shared" si="17"/>
        <v>3.3516028870935084E-6</v>
      </c>
    </row>
    <row r="561" spans="18:24" x14ac:dyDescent="0.2">
      <c r="R561" s="75">
        <v>43091</v>
      </c>
      <c r="S561" s="72">
        <v>1.6037826932793209E-3</v>
      </c>
      <c r="T561" s="72">
        <v>1.601780501192529E-3</v>
      </c>
      <c r="U561" s="72">
        <f t="shared" si="16"/>
        <v>2.0021920867918652E-6</v>
      </c>
      <c r="V561" s="72">
        <v>2.8160452443853476E-3</v>
      </c>
      <c r="W561" s="72">
        <v>2.8125590297136782E-3</v>
      </c>
      <c r="X561" s="113">
        <f t="shared" si="17"/>
        <v>3.4862146716693569E-6</v>
      </c>
    </row>
    <row r="562" spans="18:24" x14ac:dyDescent="0.2">
      <c r="R562" s="75">
        <v>43098</v>
      </c>
      <c r="S562" s="72">
        <v>1.6331016323878345E-3</v>
      </c>
      <c r="T562" s="72">
        <v>1.6310451636076806E-3</v>
      </c>
      <c r="U562" s="72">
        <f t="shared" si="16"/>
        <v>2.0564687801538639E-6</v>
      </c>
      <c r="V562" s="72">
        <v>2.8443786797963996E-3</v>
      </c>
      <c r="W562" s="72">
        <v>2.8407562688401505E-3</v>
      </c>
      <c r="X562" s="113">
        <f t="shared" si="17"/>
        <v>3.6224109562490656E-6</v>
      </c>
    </row>
    <row r="563" spans="18:24" x14ac:dyDescent="0.2">
      <c r="R563" s="75">
        <v>43105</v>
      </c>
      <c r="S563" s="72">
        <v>1.6625036472452948E-3</v>
      </c>
      <c r="T563" s="72">
        <v>1.6603923020150901E-3</v>
      </c>
      <c r="U563" s="72">
        <f t="shared" si="16"/>
        <v>2.1113452302046198E-6</v>
      </c>
      <c r="V563" s="72">
        <v>2.8706986744685666E-3</v>
      </c>
      <c r="W563" s="72">
        <v>2.8669488746339484E-3</v>
      </c>
      <c r="X563" s="113">
        <f t="shared" si="17"/>
        <v>3.7497998346181817E-6</v>
      </c>
    </row>
    <row r="564" spans="18:24" x14ac:dyDescent="0.2">
      <c r="R564" s="75">
        <v>43112</v>
      </c>
      <c r="S564" s="72">
        <v>1.6919821640062338E-3</v>
      </c>
      <c r="T564" s="72">
        <v>1.6898153227549173E-3</v>
      </c>
      <c r="U564" s="72">
        <f t="shared" si="16"/>
        <v>2.1668412513164981E-6</v>
      </c>
      <c r="V564" s="72">
        <v>2.8991208489229873E-3</v>
      </c>
      <c r="W564" s="72">
        <v>2.8952320263237984E-3</v>
      </c>
      <c r="X564" s="113">
        <f t="shared" si="17"/>
        <v>3.8888225991889208E-6</v>
      </c>
    </row>
    <row r="565" spans="18:24" x14ac:dyDescent="0.2">
      <c r="R565" s="75">
        <v>43119</v>
      </c>
      <c r="S565" s="72">
        <v>1.7215306086315607E-3</v>
      </c>
      <c r="T565" s="72">
        <v>1.7193076319799161E-3</v>
      </c>
      <c r="U565" s="72">
        <f t="shared" si="16"/>
        <v>2.2229766516446148E-6</v>
      </c>
      <c r="V565" s="72">
        <v>2.9275989269990296E-3</v>
      </c>
      <c r="W565" s="72">
        <v>2.9235697774992438E-3</v>
      </c>
      <c r="X565" s="113">
        <f t="shared" si="17"/>
        <v>4.0291494997858265E-6</v>
      </c>
    </row>
    <row r="566" spans="18:24" x14ac:dyDescent="0.2">
      <c r="R566" s="75">
        <v>43126</v>
      </c>
      <c r="S566" s="72">
        <v>1.7511424068956671E-3</v>
      </c>
      <c r="T566" s="72">
        <v>1.748862635650994E-3</v>
      </c>
      <c r="U566" s="72">
        <f t="shared" si="16"/>
        <v>2.2797712446731566E-6</v>
      </c>
      <c r="V566" s="72">
        <v>2.9561386654053941E-3</v>
      </c>
      <c r="W566" s="72">
        <v>2.9519679803431116E-3</v>
      </c>
      <c r="X566" s="113">
        <f t="shared" si="17"/>
        <v>4.1706850622824643E-6</v>
      </c>
    </row>
    <row r="567" spans="18:24" x14ac:dyDescent="0.2">
      <c r="R567" s="75">
        <v>43133</v>
      </c>
      <c r="S567" s="72">
        <v>1.7786783782573336E-3</v>
      </c>
      <c r="T567" s="72">
        <v>1.776345380338436E-3</v>
      </c>
      <c r="U567" s="72">
        <f t="shared" si="16"/>
        <v>2.3329979188975447E-6</v>
      </c>
      <c r="V567" s="72">
        <v>2.9847458211873083E-3</v>
      </c>
      <c r="W567" s="72">
        <v>2.9804324873778467E-3</v>
      </c>
      <c r="X567" s="113">
        <f t="shared" si="17"/>
        <v>4.3133338094615559E-6</v>
      </c>
    </row>
    <row r="568" spans="18:24" x14ac:dyDescent="0.2">
      <c r="R568" s="75">
        <v>43140</v>
      </c>
      <c r="S568" s="72">
        <v>1.8083950898889914E-3</v>
      </c>
      <c r="T568" s="72">
        <v>1.806003974969444E-3</v>
      </c>
      <c r="U568" s="72">
        <f t="shared" si="16"/>
        <v>2.3911149195474275E-6</v>
      </c>
      <c r="V568" s="72">
        <v>3.0134261517256425E-3</v>
      </c>
      <c r="W568" s="72">
        <v>3.0089691514646275E-3</v>
      </c>
      <c r="X568" s="113">
        <f t="shared" si="17"/>
        <v>4.4570002610149796E-6</v>
      </c>
    </row>
    <row r="569" spans="18:24" x14ac:dyDescent="0.2">
      <c r="R569" s="75">
        <v>43147</v>
      </c>
      <c r="S569" s="72">
        <v>1.8381557663641006E-3</v>
      </c>
      <c r="T569" s="72">
        <v>1.8357058168489307E-3</v>
      </c>
      <c r="U569" s="72">
        <f t="shared" si="16"/>
        <v>2.4499495151699031E-6</v>
      </c>
      <c r="V569" s="72">
        <v>3.0421854147408846E-3</v>
      </c>
      <c r="W569" s="72">
        <v>3.0375838258086684E-3</v>
      </c>
      <c r="X569" s="113">
        <f t="shared" si="17"/>
        <v>4.6015889322162731E-6</v>
      </c>
    </row>
    <row r="570" spans="18:24" x14ac:dyDescent="0.2">
      <c r="R570" s="75">
        <v>43154</v>
      </c>
      <c r="S570" s="72">
        <v>1.8679537588313039E-3</v>
      </c>
      <c r="T570" s="72">
        <v>1.8654442370894318E-3</v>
      </c>
      <c r="U570" s="72">
        <f t="shared" si="16"/>
        <v>2.5095217418720766E-6</v>
      </c>
      <c r="V570" s="72">
        <v>3.0710293682953494E-3</v>
      </c>
      <c r="W570" s="72">
        <v>3.0662823639605406E-3</v>
      </c>
      <c r="X570" s="113">
        <f t="shared" si="17"/>
        <v>4.7470043348088117E-6</v>
      </c>
    </row>
    <row r="571" spans="18:24" x14ac:dyDescent="0.2">
      <c r="R571" s="75">
        <v>43161</v>
      </c>
      <c r="S571" s="72">
        <v>1.9084794392211057E-3</v>
      </c>
      <c r="T571" s="72">
        <v>1.9058871625256769E-3</v>
      </c>
      <c r="U571" s="72">
        <f t="shared" si="16"/>
        <v>2.5922766954287677E-6</v>
      </c>
      <c r="V571" s="72">
        <v>3.1084307116809907E-3</v>
      </c>
      <c r="W571" s="72">
        <v>3.1034948875233817E-3</v>
      </c>
      <c r="X571" s="113">
        <f t="shared" si="17"/>
        <v>4.9358241576090943E-6</v>
      </c>
    </row>
    <row r="572" spans="18:24" x14ac:dyDescent="0.2">
      <c r="R572" s="75">
        <v>43168</v>
      </c>
      <c r="S572" s="72">
        <v>1.9383379774043186E-3</v>
      </c>
      <c r="T572" s="72">
        <v>1.9356843020567698E-3</v>
      </c>
      <c r="U572" s="72">
        <f t="shared" si="16"/>
        <v>2.6536753475487479E-6</v>
      </c>
      <c r="V572" s="72">
        <v>3.1374923272391446E-3</v>
      </c>
      <c r="W572" s="72">
        <v>3.132409573951916E-3</v>
      </c>
      <c r="X572" s="113">
        <f t="shared" si="17"/>
        <v>5.0827532872286044E-6</v>
      </c>
    </row>
    <row r="573" spans="18:24" x14ac:dyDescent="0.2">
      <c r="R573" s="75">
        <v>43175</v>
      </c>
      <c r="S573" s="72">
        <v>1.9682137772987405E-3</v>
      </c>
      <c r="T573" s="72">
        <v>1.9654979051256295E-3</v>
      </c>
      <c r="U573" s="72">
        <f t="shared" si="16"/>
        <v>2.7158721731109989E-6</v>
      </c>
      <c r="V573" s="72">
        <v>3.1666559210868951E-3</v>
      </c>
      <c r="W573" s="72">
        <v>3.1614256982456929E-3</v>
      </c>
      <c r="X573" s="113">
        <f t="shared" si="17"/>
        <v>5.2302228412022533E-6</v>
      </c>
    </row>
    <row r="574" spans="18:24" x14ac:dyDescent="0.2">
      <c r="R574" s="75">
        <v>43182</v>
      </c>
      <c r="S574" s="72">
        <v>1.998103354518826E-3</v>
      </c>
      <c r="T574" s="72">
        <v>1.9953244768359693E-3</v>
      </c>
      <c r="U574" s="72">
        <f t="shared" si="16"/>
        <v>2.7788776828566696E-6</v>
      </c>
      <c r="V574" s="72">
        <v>3.195924614144413E-3</v>
      </c>
      <c r="W574" s="72">
        <v>3.1905464330184517E-3</v>
      </c>
      <c r="X574" s="113">
        <f t="shared" si="17"/>
        <v>5.3781811259613448E-6</v>
      </c>
    </row>
    <row r="575" spans="18:24" x14ac:dyDescent="0.2">
      <c r="R575" s="75">
        <v>43193</v>
      </c>
      <c r="S575" s="72">
        <v>2.0386658905789225E-3</v>
      </c>
      <c r="T575" s="72">
        <v>2.0358006410678632E-3</v>
      </c>
      <c r="U575" s="72">
        <f t="shared" si="16"/>
        <v>2.865249511059282E-6</v>
      </c>
      <c r="V575" s="72">
        <v>3.2378249415282172E-3</v>
      </c>
      <c r="W575" s="72">
        <v>3.2322349502740704E-3</v>
      </c>
      <c r="X575" s="113">
        <f t="shared" si="17"/>
        <v>5.5899912541467617E-6</v>
      </c>
    </row>
    <row r="576" spans="18:24" x14ac:dyDescent="0.2">
      <c r="R576" s="75">
        <v>43196</v>
      </c>
      <c r="S576" s="72">
        <v>2.0514875483961443E-3</v>
      </c>
      <c r="T576" s="72">
        <v>2.0485945788434384E-3</v>
      </c>
      <c r="U576" s="72">
        <f t="shared" si="16"/>
        <v>2.8929695527059145E-6</v>
      </c>
      <c r="V576" s="72">
        <v>3.2547778421301602E-3</v>
      </c>
      <c r="W576" s="72">
        <v>3.2491022867803588E-3</v>
      </c>
      <c r="X576" s="113">
        <f t="shared" si="17"/>
        <v>5.6755553498014262E-6</v>
      </c>
    </row>
    <row r="577" spans="18:24" x14ac:dyDescent="0.2">
      <c r="R577" s="75">
        <v>43203</v>
      </c>
      <c r="S577" s="72">
        <v>2.081414446229867E-3</v>
      </c>
      <c r="T577" s="72">
        <v>2.0784562185187237E-3</v>
      </c>
      <c r="U577" s="72">
        <f t="shared" si="16"/>
        <v>2.9582277111432978E-6</v>
      </c>
      <c r="V577" s="72">
        <v>3.2843623865677555E-3</v>
      </c>
      <c r="W577" s="72">
        <v>3.278537415187703E-3</v>
      </c>
      <c r="X577" s="113">
        <f t="shared" si="17"/>
        <v>5.8249713800525432E-6</v>
      </c>
    </row>
    <row r="578" spans="18:24" x14ac:dyDescent="0.2">
      <c r="R578" s="75">
        <v>43210</v>
      </c>
      <c r="S578" s="72">
        <v>2.1113549190745948E-3</v>
      </c>
      <c r="T578" s="72">
        <v>2.108330623905134E-3</v>
      </c>
      <c r="U578" s="72">
        <f t="shared" si="16"/>
        <v>3.0242951694608305E-6</v>
      </c>
      <c r="V578" s="72">
        <v>3.3140522243370264E-3</v>
      </c>
      <c r="W578" s="72">
        <v>3.3080773509198123E-3</v>
      </c>
      <c r="X578" s="113">
        <f t="shared" si="17"/>
        <v>5.9748734172141577E-6</v>
      </c>
    </row>
    <row r="579" spans="18:24" x14ac:dyDescent="0.2">
      <c r="R579" s="75">
        <v>43217</v>
      </c>
      <c r="S579" s="72">
        <v>2.1413089672333825E-3</v>
      </c>
      <c r="T579" s="72">
        <v>2.1382177952890347E-3</v>
      </c>
      <c r="U579" s="72">
        <f t="shared" si="16"/>
        <v>3.0911719443478536E-6</v>
      </c>
      <c r="V579" s="72">
        <v>3.3438473602358642E-3</v>
      </c>
      <c r="W579" s="72">
        <v>3.337722098727913E-3</v>
      </c>
      <c r="X579" s="113">
        <f t="shared" si="17"/>
        <v>6.1252615079511984E-6</v>
      </c>
    </row>
    <row r="580" spans="18:24" x14ac:dyDescent="0.2">
      <c r="R580" s="75">
        <v>43224</v>
      </c>
      <c r="S580" s="72">
        <v>2.1777260473295778E-3</v>
      </c>
      <c r="T580" s="72">
        <v>2.1745521407860349E-3</v>
      </c>
      <c r="U580" s="72">
        <f t="shared" si="16"/>
        <v>3.1739065435429023E-6</v>
      </c>
      <c r="V580" s="72">
        <v>3.3737477990790125E-3</v>
      </c>
      <c r="W580" s="72">
        <v>3.3674716633809469E-3</v>
      </c>
      <c r="X580" s="113">
        <f t="shared" si="17"/>
        <v>6.2761356980655693E-6</v>
      </c>
    </row>
    <row r="581" spans="18:24" x14ac:dyDescent="0.2">
      <c r="R581" s="75">
        <v>43231</v>
      </c>
      <c r="S581" s="72">
        <v>2.207710703985052E-3</v>
      </c>
      <c r="T581" s="72">
        <v>2.2044681264789755E-3</v>
      </c>
      <c r="U581" s="72">
        <f t="shared" ref="U581:U644" si="18">S581-T581</f>
        <v>3.2425775060764689E-6</v>
      </c>
      <c r="V581" s="72">
        <v>3.4037535456976336E-3</v>
      </c>
      <c r="W581" s="72">
        <v>3.3973260496638433E-3</v>
      </c>
      <c r="X581" s="113">
        <f t="shared" ref="X581:X644" si="19">V581-W581</f>
        <v>6.4274960337902531E-6</v>
      </c>
    </row>
    <row r="582" spans="18:24" x14ac:dyDescent="0.2">
      <c r="R582" s="75">
        <v>43238</v>
      </c>
      <c r="S582" s="72">
        <v>2.2377089446765498E-3</v>
      </c>
      <c r="T582" s="72">
        <v>2.234396886779671E-3</v>
      </c>
      <c r="U582" s="72">
        <f t="shared" si="18"/>
        <v>3.3120578968788041E-6</v>
      </c>
      <c r="V582" s="72">
        <v>3.4338646049410374E-3</v>
      </c>
      <c r="W582" s="72">
        <v>3.4272852623788148E-3</v>
      </c>
      <c r="X582" s="113">
        <f t="shared" si="19"/>
        <v>6.5793425622225586E-6</v>
      </c>
    </row>
    <row r="583" spans="18:24" x14ac:dyDescent="0.2">
      <c r="R583" s="75">
        <v>43245</v>
      </c>
      <c r="S583" s="72">
        <v>2.2677207697195637E-3</v>
      </c>
      <c r="T583" s="72">
        <v>2.2643384219832039E-3</v>
      </c>
      <c r="U583" s="72">
        <f t="shared" si="18"/>
        <v>3.3823477363597969E-6</v>
      </c>
      <c r="V583" s="72">
        <v>3.4640809816753855E-3</v>
      </c>
      <c r="W583" s="72">
        <v>3.4573493063449257E-3</v>
      </c>
      <c r="X583" s="113">
        <f t="shared" si="19"/>
        <v>6.7316753304597944E-6</v>
      </c>
    </row>
    <row r="584" spans="18:24" x14ac:dyDescent="0.2">
      <c r="R584" s="75">
        <v>43252</v>
      </c>
      <c r="S584" s="72">
        <v>2.2977461794295856E-3</v>
      </c>
      <c r="T584" s="72">
        <v>2.2942927323855084E-3</v>
      </c>
      <c r="U584" s="72">
        <f t="shared" si="18"/>
        <v>3.4534470440771535E-6</v>
      </c>
      <c r="V584" s="72">
        <v>3.494402680782827E-3</v>
      </c>
      <c r="W584" s="72">
        <v>3.4875181863980912E-3</v>
      </c>
      <c r="X584" s="113">
        <f t="shared" si="19"/>
        <v>6.8844943847358106E-6</v>
      </c>
    </row>
    <row r="585" spans="18:24" x14ac:dyDescent="0.2">
      <c r="R585" s="75">
        <v>43259</v>
      </c>
      <c r="S585" s="72">
        <v>2.3277851741221084E-3</v>
      </c>
      <c r="T585" s="72">
        <v>2.3242598182825172E-3</v>
      </c>
      <c r="U585" s="72">
        <f t="shared" si="18"/>
        <v>3.5253558395911821E-6</v>
      </c>
      <c r="V585" s="72">
        <v>3.524829707164522E-3</v>
      </c>
      <c r="W585" s="72">
        <v>3.5177919073919425E-3</v>
      </c>
      <c r="X585" s="113">
        <f t="shared" si="19"/>
        <v>7.0377997725794283E-6</v>
      </c>
    </row>
    <row r="586" spans="18:24" x14ac:dyDescent="0.2">
      <c r="R586" s="75">
        <v>43266</v>
      </c>
      <c r="S586" s="72">
        <v>2.3578377541126241E-3</v>
      </c>
      <c r="T586" s="72">
        <v>2.3542396799701641E-3</v>
      </c>
      <c r="U586" s="72">
        <f t="shared" si="18"/>
        <v>3.5980741424600227E-6</v>
      </c>
      <c r="V586" s="72">
        <v>3.5553620657367544E-3</v>
      </c>
      <c r="W586" s="72">
        <v>3.5481704741956656E-3</v>
      </c>
      <c r="X586" s="113">
        <f t="shared" si="19"/>
        <v>7.1915915410888237E-6</v>
      </c>
    </row>
    <row r="587" spans="18:24" x14ac:dyDescent="0.2">
      <c r="R587" s="75">
        <v>43273</v>
      </c>
      <c r="S587" s="72">
        <v>2.3879039197183261E-3</v>
      </c>
      <c r="T587" s="72">
        <v>2.3842323177452334E-3</v>
      </c>
      <c r="U587" s="72">
        <f t="shared" si="18"/>
        <v>3.6716019730926967E-6</v>
      </c>
      <c r="V587" s="72">
        <v>3.5859997614339557E-3</v>
      </c>
      <c r="W587" s="72">
        <v>3.5786538916961624E-3</v>
      </c>
      <c r="X587" s="113">
        <f t="shared" si="19"/>
        <v>7.3458697377932515E-6</v>
      </c>
    </row>
    <row r="588" spans="18:24" x14ac:dyDescent="0.2">
      <c r="R588" s="75">
        <v>43280</v>
      </c>
      <c r="S588" s="72">
        <v>2.4115063401733204E-3</v>
      </c>
      <c r="T588" s="72">
        <v>2.4077768547908227E-3</v>
      </c>
      <c r="U588" s="72">
        <f t="shared" si="18"/>
        <v>3.7294853824977083E-6</v>
      </c>
      <c r="V588" s="72">
        <v>3.6167427992074078E-3</v>
      </c>
      <c r="W588" s="72">
        <v>3.6092421647971858E-3</v>
      </c>
      <c r="X588" s="113">
        <f t="shared" si="19"/>
        <v>7.5006344102219666E-6</v>
      </c>
    </row>
    <row r="589" spans="18:24" x14ac:dyDescent="0.2">
      <c r="R589" s="75">
        <v>43287</v>
      </c>
      <c r="S589" s="72">
        <v>2.4480770090372565E-3</v>
      </c>
      <c r="T589" s="72">
        <v>2.4442559227405214E-3</v>
      </c>
      <c r="U589" s="72">
        <f t="shared" si="18"/>
        <v>3.8210862967351551E-6</v>
      </c>
      <c r="V589" s="72">
        <v>3.6475911840252455E-3</v>
      </c>
      <c r="W589" s="72">
        <v>3.63993529841934E-3</v>
      </c>
      <c r="X589" s="113">
        <f t="shared" si="19"/>
        <v>7.6558856059055248E-6</v>
      </c>
    </row>
    <row r="590" spans="18:24" x14ac:dyDescent="0.2">
      <c r="R590" s="75">
        <v>43294</v>
      </c>
      <c r="S590" s="72">
        <v>2.4781839333823208E-3</v>
      </c>
      <c r="T590" s="72">
        <v>2.4742868905534574E-3</v>
      </c>
      <c r="U590" s="72">
        <f t="shared" si="18"/>
        <v>3.8970428288633875E-6</v>
      </c>
      <c r="V590" s="72">
        <v>3.6785449208733179E-3</v>
      </c>
      <c r="W590" s="72">
        <v>3.6707332975000817E-3</v>
      </c>
      <c r="X590" s="113">
        <f t="shared" si="19"/>
        <v>7.811623373236206E-6</v>
      </c>
    </row>
    <row r="591" spans="18:24" x14ac:dyDescent="0.2">
      <c r="R591" s="75">
        <v>43301</v>
      </c>
      <c r="S591" s="72">
        <v>2.5083044446079414E-3</v>
      </c>
      <c r="T591" s="72">
        <v>2.5043306356401008E-3</v>
      </c>
      <c r="U591" s="72">
        <f t="shared" si="18"/>
        <v>3.9738089678406294E-6</v>
      </c>
      <c r="V591" s="72">
        <v>3.7096040147538934E-3</v>
      </c>
      <c r="W591" s="72">
        <v>3.7016361669937169E-3</v>
      </c>
      <c r="X591" s="113">
        <f t="shared" si="19"/>
        <v>7.9678477601765121E-6</v>
      </c>
    </row>
    <row r="592" spans="18:24" x14ac:dyDescent="0.2">
      <c r="R592" s="75">
        <v>43308</v>
      </c>
      <c r="S592" s="72">
        <v>2.5384385430296114E-3</v>
      </c>
      <c r="T592" s="72">
        <v>2.534387158296385E-3</v>
      </c>
      <c r="U592" s="72">
        <f t="shared" si="18"/>
        <v>4.0513847332263216E-6</v>
      </c>
      <c r="V592" s="72">
        <v>3.7407684706869575E-3</v>
      </c>
      <c r="W592" s="72">
        <v>3.7326439118722699E-3</v>
      </c>
      <c r="X592" s="113">
        <f t="shared" si="19"/>
        <v>8.1245588146876442E-6</v>
      </c>
    </row>
    <row r="593" spans="18:24" x14ac:dyDescent="0.2">
      <c r="R593" s="75">
        <v>43315</v>
      </c>
      <c r="S593" s="72">
        <v>2.5685862289636734E-3</v>
      </c>
      <c r="T593" s="72">
        <v>2.5644564588190935E-3</v>
      </c>
      <c r="U593" s="72">
        <f t="shared" si="18"/>
        <v>4.129770144579905E-6</v>
      </c>
      <c r="V593" s="72">
        <v>3.7720382937080493E-3</v>
      </c>
      <c r="W593" s="72">
        <v>3.7637565371233172E-3</v>
      </c>
      <c r="X593" s="113">
        <f t="shared" si="19"/>
        <v>8.2817565847321042E-6</v>
      </c>
    </row>
    <row r="594" spans="18:24" x14ac:dyDescent="0.2">
      <c r="R594" s="75">
        <v>43322</v>
      </c>
      <c r="S594" s="72">
        <v>2.5987475027281705E-3</v>
      </c>
      <c r="T594" s="72">
        <v>2.594538537505861E-3</v>
      </c>
      <c r="U594" s="72">
        <f t="shared" si="18"/>
        <v>4.2089652223095339E-6</v>
      </c>
      <c r="V594" s="72">
        <v>3.8034134888721522E-3</v>
      </c>
      <c r="W594" s="72">
        <v>3.7949740477521529E-3</v>
      </c>
      <c r="X594" s="113">
        <f t="shared" si="19"/>
        <v>8.4394411199993115E-6</v>
      </c>
    </row>
    <row r="595" spans="18:24" x14ac:dyDescent="0.2">
      <c r="R595" s="75">
        <v>43329</v>
      </c>
      <c r="S595" s="72">
        <v>2.6289223646394455E-3</v>
      </c>
      <c r="T595" s="72">
        <v>2.6246333946534708E-3</v>
      </c>
      <c r="U595" s="72">
        <f t="shared" si="18"/>
        <v>4.2889699859746493E-6</v>
      </c>
      <c r="V595" s="72">
        <v>3.8348940612493725E-3</v>
      </c>
      <c r="W595" s="72">
        <v>3.8262964487817863E-3</v>
      </c>
      <c r="X595" s="113">
        <f t="shared" si="19"/>
        <v>8.5976124675861409E-6</v>
      </c>
    </row>
    <row r="596" spans="18:24" x14ac:dyDescent="0.2">
      <c r="R596" s="75">
        <v>43336</v>
      </c>
      <c r="S596" s="72">
        <v>2.6591108150146917E-3</v>
      </c>
      <c r="T596" s="72">
        <v>2.6547410305587074E-3</v>
      </c>
      <c r="U596" s="72">
        <f t="shared" si="18"/>
        <v>4.3697844559842727E-6</v>
      </c>
      <c r="V596" s="72">
        <v>3.8664800159279645E-3</v>
      </c>
      <c r="W596" s="72">
        <v>3.8577237452499169E-3</v>
      </c>
      <c r="X596" s="113">
        <f t="shared" si="19"/>
        <v>8.7562706780476389E-6</v>
      </c>
    </row>
    <row r="597" spans="18:24" x14ac:dyDescent="0.2">
      <c r="R597" s="75">
        <v>43343</v>
      </c>
      <c r="S597" s="72">
        <v>2.6828035610745355E-3</v>
      </c>
      <c r="T597" s="72">
        <v>2.6783701920294724E-3</v>
      </c>
      <c r="U597" s="72">
        <f t="shared" si="18"/>
        <v>4.4333690450630396E-6</v>
      </c>
      <c r="V597" s="72">
        <v>3.8888914099505633E-3</v>
      </c>
      <c r="W597" s="72">
        <v>3.8800224960648367E-3</v>
      </c>
      <c r="X597" s="113">
        <f t="shared" si="19"/>
        <v>8.8689138857266266E-6</v>
      </c>
    </row>
    <row r="598" spans="18:24" x14ac:dyDescent="0.2">
      <c r="R598" s="75">
        <v>43350</v>
      </c>
      <c r="S598" s="72">
        <v>2.713015598284105E-3</v>
      </c>
      <c r="T598" s="72">
        <v>2.7084999717907165E-3</v>
      </c>
      <c r="U598" s="72">
        <f t="shared" si="18"/>
        <v>4.5156264933884915E-6</v>
      </c>
      <c r="V598" s="72">
        <v>3.9206566529045818E-3</v>
      </c>
      <c r="W598" s="72">
        <v>3.9116282561437723E-3</v>
      </c>
      <c r="X598" s="113">
        <f t="shared" si="19"/>
        <v>9.0283967608094373E-6</v>
      </c>
    </row>
    <row r="599" spans="18:24" x14ac:dyDescent="0.2">
      <c r="R599" s="75">
        <v>43357</v>
      </c>
      <c r="S599" s="72">
        <v>2.7432412169294306E-3</v>
      </c>
      <c r="T599" s="72">
        <v>2.7386425232872784E-3</v>
      </c>
      <c r="U599" s="72">
        <f t="shared" si="18"/>
        <v>4.5986936421521518E-6</v>
      </c>
      <c r="V599" s="72">
        <v>3.952527272015019E-3</v>
      </c>
      <c r="W599" s="72">
        <v>3.9433389055305544E-3</v>
      </c>
      <c r="X599" s="113">
        <f t="shared" si="19"/>
        <v>9.1883664844645552E-6</v>
      </c>
    </row>
    <row r="600" spans="18:24" x14ac:dyDescent="0.2">
      <c r="R600" s="75">
        <v>43364</v>
      </c>
      <c r="S600" s="72">
        <v>2.7734804173205944E-3</v>
      </c>
      <c r="T600" s="72">
        <v>2.7687978468081578E-3</v>
      </c>
      <c r="U600" s="72">
        <f t="shared" si="18"/>
        <v>4.6825705124365485E-6</v>
      </c>
      <c r="V600" s="72">
        <v>3.9845011239241198E-3</v>
      </c>
      <c r="W600" s="72">
        <v>3.9751523023813544E-3</v>
      </c>
      <c r="X600" s="113">
        <f t="shared" si="19"/>
        <v>9.3488215427654092E-6</v>
      </c>
    </row>
    <row r="601" spans="18:24" x14ac:dyDescent="0.2">
      <c r="R601" s="75">
        <v>43371</v>
      </c>
      <c r="S601" s="72">
        <v>2.8102569049692533E-3</v>
      </c>
      <c r="T601" s="72">
        <v>2.8054709018766914E-3</v>
      </c>
      <c r="U601" s="72">
        <f t="shared" si="18"/>
        <v>4.78600309256191E-6</v>
      </c>
      <c r="V601" s="72">
        <v>4.0189178424418709E-3</v>
      </c>
      <c r="W601" s="72">
        <v>4.0093963188687683E-3</v>
      </c>
      <c r="X601" s="113">
        <f t="shared" si="19"/>
        <v>9.5215235731025902E-6</v>
      </c>
    </row>
    <row r="602" spans="18:24" x14ac:dyDescent="0.2">
      <c r="R602" s="75">
        <v>43378</v>
      </c>
      <c r="S602" s="72">
        <v>2.8405268928004355E-3</v>
      </c>
      <c r="T602" s="72">
        <v>2.8356552165822585E-3</v>
      </c>
      <c r="U602" s="72">
        <f t="shared" si="18"/>
        <v>4.8716762181769818E-6</v>
      </c>
      <c r="V602" s="72">
        <v>4.0510786458108723E-3</v>
      </c>
      <c r="W602" s="72">
        <v>4.0413956788573476E-3</v>
      </c>
      <c r="X602" s="113">
        <f t="shared" si="19"/>
        <v>9.6829669535246354E-6</v>
      </c>
    </row>
    <row r="603" spans="18:24" x14ac:dyDescent="0.2">
      <c r="R603" s="75">
        <v>43385</v>
      </c>
      <c r="S603" s="72">
        <v>2.8708104713193417E-3</v>
      </c>
      <c r="T603" s="72">
        <v>2.8658523121322934E-3</v>
      </c>
      <c r="U603" s="72">
        <f t="shared" si="18"/>
        <v>4.958159187048311E-6</v>
      </c>
      <c r="V603" s="72">
        <v>4.0833164670528322E-3</v>
      </c>
      <c r="W603" s="72">
        <v>4.0734715902867175E-3</v>
      </c>
      <c r="X603" s="113">
        <f t="shared" si="19"/>
        <v>9.8448767661147435E-6</v>
      </c>
    </row>
    <row r="604" spans="18:24" x14ac:dyDescent="0.2">
      <c r="R604" s="75">
        <v>43392</v>
      </c>
      <c r="S604" s="72">
        <v>2.9011076408465668E-3</v>
      </c>
      <c r="T604" s="72">
        <v>2.8960621888235801E-3</v>
      </c>
      <c r="U604" s="72">
        <f t="shared" si="18"/>
        <v>5.0454520229867121E-6</v>
      </c>
      <c r="V604" s="72">
        <v>4.1250560280744935E-3</v>
      </c>
      <c r="W604" s="72">
        <v>4.1150012680731202E-3</v>
      </c>
      <c r="X604" s="113">
        <f t="shared" si="19"/>
        <v>1.0054760001373259E-5</v>
      </c>
    </row>
    <row r="605" spans="18:24" x14ac:dyDescent="0.2">
      <c r="R605" s="75">
        <v>43399</v>
      </c>
      <c r="S605" s="72">
        <v>2.9314184016993039E-3</v>
      </c>
      <c r="T605" s="72">
        <v>2.9262848469546032E-3</v>
      </c>
      <c r="U605" s="72">
        <f t="shared" si="18"/>
        <v>5.133554744700744E-6</v>
      </c>
      <c r="V605" s="72">
        <v>4.1479886200171678E-3</v>
      </c>
      <c r="W605" s="72">
        <v>4.1378185493089487E-3</v>
      </c>
      <c r="X605" s="113">
        <f t="shared" si="19"/>
        <v>1.0170070708219112E-5</v>
      </c>
    </row>
    <row r="606" spans="18:24" x14ac:dyDescent="0.2">
      <c r="R606" s="75">
        <v>43406</v>
      </c>
      <c r="S606" s="72">
        <v>2.961742754195596E-3</v>
      </c>
      <c r="T606" s="72">
        <v>2.9565202868238475E-3</v>
      </c>
      <c r="U606" s="72">
        <f t="shared" si="18"/>
        <v>5.2224673717485466E-6</v>
      </c>
      <c r="V606" s="72">
        <v>4.1780450617720406E-3</v>
      </c>
      <c r="W606" s="72">
        <v>4.1677236552085783E-3</v>
      </c>
      <c r="X606" s="113">
        <f t="shared" si="19"/>
        <v>1.0321406563462351E-5</v>
      </c>
    </row>
    <row r="607" spans="18:24" x14ac:dyDescent="0.2">
      <c r="R607" s="75">
        <v>43413</v>
      </c>
      <c r="S607" s="72">
        <v>2.9920806986568882E-3</v>
      </c>
      <c r="T607" s="72">
        <v>2.9867685087306473E-3</v>
      </c>
      <c r="U607" s="72">
        <f t="shared" si="18"/>
        <v>5.3121899262409053E-6</v>
      </c>
      <c r="V607" s="72">
        <v>4.2105048096600633E-3</v>
      </c>
      <c r="W607" s="72">
        <v>4.2000197217580623E-3</v>
      </c>
      <c r="X607" s="113">
        <f t="shared" si="19"/>
        <v>1.0485087902000964E-5</v>
      </c>
    </row>
    <row r="608" spans="18:24" x14ac:dyDescent="0.2">
      <c r="R608" s="75">
        <v>43420</v>
      </c>
      <c r="S608" s="72">
        <v>3.0224322353986735E-3</v>
      </c>
      <c r="T608" s="72">
        <v>3.0170295129734884E-3</v>
      </c>
      <c r="U608" s="72">
        <f t="shared" si="18"/>
        <v>5.4027224251850491E-6</v>
      </c>
      <c r="V608" s="72">
        <v>4.2429992338479279E-3</v>
      </c>
      <c r="W608" s="72">
        <v>4.2323500288463482E-3</v>
      </c>
      <c r="X608" s="113">
        <f t="shared" si="19"/>
        <v>1.0649205001579676E-5</v>
      </c>
    </row>
    <row r="609" spans="18:24" x14ac:dyDescent="0.2">
      <c r="R609" s="75">
        <v>43427</v>
      </c>
      <c r="S609" s="72">
        <v>3.0527973647432468E-3</v>
      </c>
      <c r="T609" s="72">
        <v>3.0473032998517046E-3</v>
      </c>
      <c r="U609" s="72">
        <f t="shared" si="18"/>
        <v>5.4940648915422115E-6</v>
      </c>
      <c r="V609" s="72">
        <v>4.2755196482985531E-3</v>
      </c>
      <c r="W609" s="72">
        <v>4.2647058967318708E-3</v>
      </c>
      <c r="X609" s="113">
        <f t="shared" si="19"/>
        <v>1.0813751566682295E-5</v>
      </c>
    </row>
    <row r="610" spans="18:24" x14ac:dyDescent="0.2">
      <c r="R610" s="75">
        <v>43434</v>
      </c>
      <c r="S610" s="72">
        <v>3.0744342093962373E-3</v>
      </c>
      <c r="T610" s="72">
        <v>3.0688750996628045E-3</v>
      </c>
      <c r="U610" s="72">
        <f t="shared" si="18"/>
        <v>5.5591097334328765E-6</v>
      </c>
      <c r="V610" s="72">
        <v>4.310412251662692E-3</v>
      </c>
      <c r="W610" s="72">
        <v>4.2994214709903078E-3</v>
      </c>
      <c r="X610" s="113">
        <f t="shared" si="19"/>
        <v>1.0990780672384161E-5</v>
      </c>
    </row>
    <row r="611" spans="18:24" x14ac:dyDescent="0.2">
      <c r="R611" s="75">
        <v>43441</v>
      </c>
      <c r="S611" s="72">
        <v>3.1048215982290017E-3</v>
      </c>
      <c r="T611" s="72">
        <v>3.0991697625415426E-3</v>
      </c>
      <c r="U611" s="72">
        <f t="shared" si="18"/>
        <v>5.6518356874590836E-6</v>
      </c>
      <c r="V611" s="72">
        <v>4.342955285688929E-3</v>
      </c>
      <c r="W611" s="72">
        <v>4.3317990887907732E-3</v>
      </c>
      <c r="X611" s="113">
        <f t="shared" si="19"/>
        <v>1.1156196898155779E-5</v>
      </c>
    </row>
    <row r="612" spans="18:24" x14ac:dyDescent="0.2">
      <c r="R612" s="75">
        <v>43448</v>
      </c>
      <c r="S612" s="72">
        <v>3.1352225683365376E-3</v>
      </c>
      <c r="T612" s="72">
        <v>3.1294771967811386E-3</v>
      </c>
      <c r="U612" s="72">
        <f t="shared" si="18"/>
        <v>5.7453715553990037E-6</v>
      </c>
      <c r="V612" s="72">
        <v>4.3754975965951404E-3</v>
      </c>
      <c r="W612" s="72">
        <v>4.3641755733469702E-3</v>
      </c>
      <c r="X612" s="113">
        <f t="shared" si="19"/>
        <v>1.1322023248170124E-5</v>
      </c>
    </row>
    <row r="613" spans="18:24" x14ac:dyDescent="0.2">
      <c r="R613" s="75">
        <v>43455</v>
      </c>
      <c r="S613" s="72">
        <v>3.1656363725440784E-3</v>
      </c>
      <c r="T613" s="72">
        <v>3.1597966631675689E-3</v>
      </c>
      <c r="U613" s="72">
        <f t="shared" si="18"/>
        <v>5.839709376509461E-6</v>
      </c>
      <c r="V613" s="72">
        <v>4.4080305436668089E-3</v>
      </c>
      <c r="W613" s="72">
        <v>4.3965422902180456E-3</v>
      </c>
      <c r="X613" s="113">
        <f t="shared" si="19"/>
        <v>1.1488253448763315E-5</v>
      </c>
    </row>
    <row r="614" spans="18:24" x14ac:dyDescent="0.2">
      <c r="R614" s="75">
        <v>43465</v>
      </c>
      <c r="S614" s="72">
        <v>3.2047227959952629E-3</v>
      </c>
      <c r="T614" s="72">
        <v>3.1987610030977235E-3</v>
      </c>
      <c r="U614" s="72">
        <f t="shared" si="18"/>
        <v>5.9617928975393662E-6</v>
      </c>
      <c r="V614" s="72">
        <v>4.4474639974896781E-3</v>
      </c>
      <c r="W614" s="72">
        <v>4.4357741383433003E-3</v>
      </c>
      <c r="X614" s="113">
        <f t="shared" si="19"/>
        <v>1.1689859146377796E-5</v>
      </c>
    </row>
    <row r="615" spans="18:24" x14ac:dyDescent="0.2">
      <c r="R615" s="75">
        <v>43472</v>
      </c>
      <c r="S615" s="72">
        <v>3.2417240577471713E-3</v>
      </c>
      <c r="T615" s="72">
        <v>3.2356450255578905E-3</v>
      </c>
      <c r="U615" s="72">
        <f t="shared" si="18"/>
        <v>6.079032189280735E-6</v>
      </c>
      <c r="V615" s="72">
        <v>4.4869470366955405E-3</v>
      </c>
      <c r="W615" s="72">
        <v>4.4750534385720282E-3</v>
      </c>
      <c r="X615" s="113">
        <f t="shared" si="19"/>
        <v>1.1893598123512324E-5</v>
      </c>
    </row>
    <row r="616" spans="18:24" x14ac:dyDescent="0.2">
      <c r="R616" s="75">
        <v>43479</v>
      </c>
      <c r="S616" s="72">
        <v>3.2721597624887086E-3</v>
      </c>
      <c r="T616" s="72">
        <v>3.2659838328370668E-3</v>
      </c>
      <c r="U616" s="72">
        <f t="shared" si="18"/>
        <v>6.175929651641883E-6</v>
      </c>
      <c r="V616" s="72">
        <v>4.5193822725188857E-3</v>
      </c>
      <c r="W616" s="72">
        <v>4.5073211072312732E-3</v>
      </c>
      <c r="X616" s="113">
        <f t="shared" si="19"/>
        <v>1.2061165287612433E-5</v>
      </c>
    </row>
    <row r="617" spans="18:24" x14ac:dyDescent="0.2">
      <c r="R617" s="75">
        <v>43486</v>
      </c>
      <c r="S617" s="72">
        <v>3.3047835194300254E-3</v>
      </c>
      <c r="T617" s="72">
        <v>3.2985028835734154E-3</v>
      </c>
      <c r="U617" s="72">
        <f t="shared" si="18"/>
        <v>6.2806358566099875E-6</v>
      </c>
      <c r="V617" s="72">
        <v>4.551769871684536E-3</v>
      </c>
      <c r="W617" s="72">
        <v>4.5395407632008705E-3</v>
      </c>
      <c r="X617" s="113">
        <f t="shared" si="19"/>
        <v>1.2229108483665513E-5</v>
      </c>
    </row>
    <row r="618" spans="18:24" x14ac:dyDescent="0.2">
      <c r="R618" s="75">
        <v>43493</v>
      </c>
      <c r="S618" s="72">
        <v>3.3330266678683203E-3</v>
      </c>
      <c r="T618" s="72">
        <v>3.3266549964035899E-3</v>
      </c>
      <c r="U618" s="72">
        <f t="shared" si="18"/>
        <v>6.3716714647304128E-6</v>
      </c>
      <c r="V618" s="72">
        <v>4.5841011904114151E-3</v>
      </c>
      <c r="W618" s="72">
        <v>4.5717037689918527E-3</v>
      </c>
      <c r="X618" s="113">
        <f t="shared" si="19"/>
        <v>1.239742141956237E-5</v>
      </c>
    </row>
    <row r="619" spans="18:24" x14ac:dyDescent="0.2">
      <c r="R619" s="75">
        <v>43500</v>
      </c>
      <c r="S619" s="72">
        <v>3.3634518900447124E-3</v>
      </c>
      <c r="T619" s="72">
        <v>3.3569814380296492E-3</v>
      </c>
      <c r="U619" s="72">
        <f t="shared" si="18"/>
        <v>6.4704520150631398E-6</v>
      </c>
      <c r="V619" s="72">
        <v>4.6163675843606516E-3</v>
      </c>
      <c r="W619" s="72">
        <v>4.6038014865583381E-3</v>
      </c>
      <c r="X619" s="113">
        <f t="shared" si="19"/>
        <v>1.2566097802313436E-5</v>
      </c>
    </row>
    <row r="620" spans="18:24" x14ac:dyDescent="0.2">
      <c r="R620" s="75">
        <v>43507</v>
      </c>
      <c r="S620" s="72">
        <v>3.3938676394187814E-3</v>
      </c>
      <c r="T620" s="72">
        <v>3.3872978429615955E-3</v>
      </c>
      <c r="U620" s="72">
        <f t="shared" si="18"/>
        <v>6.5697964571858995E-6</v>
      </c>
      <c r="V620" s="72">
        <v>4.6485604086360195E-3</v>
      </c>
      <c r="W620" s="72">
        <v>4.6358252773023587E-3</v>
      </c>
      <c r="X620" s="113">
        <f t="shared" si="19"/>
        <v>1.273513133366079E-5</v>
      </c>
    </row>
    <row r="621" spans="18:24" x14ac:dyDescent="0.2">
      <c r="R621" s="75">
        <v>43514</v>
      </c>
      <c r="S621" s="72">
        <v>3.4242709265312984E-3</v>
      </c>
      <c r="T621" s="72">
        <v>3.4176012536434701E-3</v>
      </c>
      <c r="U621" s="72">
        <f t="shared" si="18"/>
        <v>6.6696728878283019E-6</v>
      </c>
      <c r="V621" s="72">
        <v>4.6806710177878866E-3</v>
      </c>
      <c r="W621" s="72">
        <v>4.6677665020751751E-3</v>
      </c>
      <c r="X621" s="113">
        <f t="shared" si="19"/>
        <v>1.2904515712711465E-5</v>
      </c>
    </row>
    <row r="622" spans="18:24" x14ac:dyDescent="0.2">
      <c r="R622" s="75">
        <v>43521</v>
      </c>
      <c r="S622" s="72">
        <v>3.4546587618272859E-3</v>
      </c>
      <c r="T622" s="72">
        <v>3.4478887124288374E-3</v>
      </c>
      <c r="U622" s="72">
        <f t="shared" si="18"/>
        <v>6.770049398448566E-6</v>
      </c>
      <c r="V622" s="72">
        <v>4.7126907658158546E-3</v>
      </c>
      <c r="W622" s="72">
        <v>4.6996165211816762E-3</v>
      </c>
      <c r="X622" s="113">
        <f t="shared" si="19"/>
        <v>1.3074244634178438E-5</v>
      </c>
    </row>
    <row r="623" spans="18:24" x14ac:dyDescent="0.2">
      <c r="R623" s="75">
        <v>43528</v>
      </c>
      <c r="S623" s="72">
        <v>3.4872096842147151E-3</v>
      </c>
      <c r="T623" s="72">
        <v>3.4803314404106291E-3</v>
      </c>
      <c r="U623" s="72">
        <f t="shared" si="18"/>
        <v>6.8782438040859532E-6</v>
      </c>
      <c r="V623" s="72">
        <v>4.7491513352544042E-3</v>
      </c>
      <c r="W623" s="72">
        <v>4.7358821529258398E-3</v>
      </c>
      <c r="X623" s="113">
        <f t="shared" si="19"/>
        <v>1.3269182328564354E-5</v>
      </c>
    </row>
    <row r="624" spans="18:24" x14ac:dyDescent="0.2">
      <c r="R624" s="75">
        <v>43535</v>
      </c>
      <c r="S624" s="72">
        <v>3.5175561479705094E-3</v>
      </c>
      <c r="T624" s="72">
        <v>3.5105765932928203E-3</v>
      </c>
      <c r="U624" s="72">
        <f t="shared" si="18"/>
        <v>6.9795546776890358E-6</v>
      </c>
      <c r="V624" s="72">
        <v>4.7809472548025461E-3</v>
      </c>
      <c r="W624" s="72">
        <v>4.7675076202664153E-3</v>
      </c>
      <c r="X624" s="113">
        <f t="shared" si="19"/>
        <v>1.3439634536130743E-5</v>
      </c>
    </row>
    <row r="625" spans="18:24" x14ac:dyDescent="0.2">
      <c r="R625" s="75">
        <v>43542</v>
      </c>
      <c r="S625" s="72">
        <v>3.547878363294346E-3</v>
      </c>
      <c r="T625" s="72">
        <v>3.5407970915436317E-3</v>
      </c>
      <c r="U625" s="72">
        <f t="shared" si="18"/>
        <v>7.0812717507143068E-6</v>
      </c>
      <c r="V625" s="72">
        <v>4.8126268660337972E-3</v>
      </c>
      <c r="W625" s="72">
        <v>4.7990164532665447E-3</v>
      </c>
      <c r="X625" s="113">
        <f t="shared" si="19"/>
        <v>1.3610412767252507E-5</v>
      </c>
    </row>
    <row r="626" spans="18:24" x14ac:dyDescent="0.2">
      <c r="R626" s="75">
        <v>43549</v>
      </c>
      <c r="S626" s="72">
        <v>3.5781753166891123E-3</v>
      </c>
      <c r="T626" s="72">
        <v>3.5709919324764337E-3</v>
      </c>
      <c r="U626" s="72">
        <f t="shared" si="18"/>
        <v>7.1833842126786153E-6</v>
      </c>
      <c r="V626" s="72">
        <v>4.8441872347548343E-3</v>
      </c>
      <c r="W626" s="72">
        <v>4.8304057198816199E-3</v>
      </c>
      <c r="X626" s="113">
        <f t="shared" si="19"/>
        <v>1.3781514873214412E-5</v>
      </c>
    </row>
    <row r="627" spans="18:24" x14ac:dyDescent="0.2">
      <c r="R627" s="75">
        <v>43556</v>
      </c>
      <c r="S627" s="72">
        <v>3.6062714835090829E-3</v>
      </c>
      <c r="T627" s="72">
        <v>3.5989930607197781E-3</v>
      </c>
      <c r="U627" s="72">
        <f t="shared" si="18"/>
        <v>7.2784227893047532E-6</v>
      </c>
      <c r="V627" s="72">
        <v>4.8733909101360204E-3</v>
      </c>
      <c r="W627" s="72">
        <v>4.8594505123329126E-3</v>
      </c>
      <c r="X627" s="113">
        <f t="shared" si="19"/>
        <v>1.3940397803107775E-5</v>
      </c>
    </row>
    <row r="628" spans="18:24" x14ac:dyDescent="0.2">
      <c r="R628" s="75">
        <v>43563</v>
      </c>
      <c r="S628" s="72">
        <v>3.6365193895281137E-3</v>
      </c>
      <c r="T628" s="72">
        <v>3.629138093604622E-3</v>
      </c>
      <c r="U628" s="72">
        <f t="shared" si="18"/>
        <v>7.3812959234917548E-6</v>
      </c>
      <c r="V628" s="72">
        <v>4.9047208064224926E-3</v>
      </c>
      <c r="W628" s="72">
        <v>4.8906086855303021E-3</v>
      </c>
      <c r="X628" s="113">
        <f t="shared" si="19"/>
        <v>1.4112120892190508E-5</v>
      </c>
    </row>
    <row r="629" spans="18:24" x14ac:dyDescent="0.2">
      <c r="R629" s="75">
        <v>43570</v>
      </c>
      <c r="S629" s="72">
        <v>3.6667420181160071E-3</v>
      </c>
      <c r="T629" s="72">
        <v>3.6592574537912125E-3</v>
      </c>
      <c r="U629" s="72">
        <f t="shared" si="18"/>
        <v>7.4845643247946694E-6</v>
      </c>
      <c r="V629" s="72">
        <v>4.9359314090306411E-3</v>
      </c>
      <c r="W629" s="72">
        <v>4.9216472412751374E-3</v>
      </c>
      <c r="X629" s="113">
        <f t="shared" si="19"/>
        <v>1.4284167755503757E-5</v>
      </c>
    </row>
    <row r="630" spans="18:24" x14ac:dyDescent="0.2">
      <c r="R630" s="75">
        <v>43579</v>
      </c>
      <c r="S630" s="72">
        <v>3.7055625401578025E-3</v>
      </c>
      <c r="T630" s="72">
        <v>3.6979446213618061E-3</v>
      </c>
      <c r="U630" s="72">
        <f t="shared" si="18"/>
        <v>7.6179187959964437E-6</v>
      </c>
      <c r="V630" s="72">
        <v>4.9758840288603836E-3</v>
      </c>
      <c r="W630" s="72">
        <v>4.9613781822739605E-3</v>
      </c>
      <c r="X630" s="113">
        <f t="shared" si="19"/>
        <v>1.4505846586423086E-5</v>
      </c>
    </row>
    <row r="631" spans="18:24" x14ac:dyDescent="0.2">
      <c r="R631" s="75">
        <v>43584</v>
      </c>
      <c r="S631" s="72">
        <v>3.7271114406688169E-3</v>
      </c>
      <c r="T631" s="72">
        <v>3.7194191537110815E-3</v>
      </c>
      <c r="U631" s="72">
        <f t="shared" si="18"/>
        <v>7.6922869577354669E-6</v>
      </c>
      <c r="V631" s="72">
        <v>4.9979947105136214E-3</v>
      </c>
      <c r="W631" s="72">
        <v>4.9833654777778121E-3</v>
      </c>
      <c r="X631" s="113">
        <f t="shared" si="19"/>
        <v>1.4629232735809301E-5</v>
      </c>
    </row>
    <row r="632" spans="18:24" x14ac:dyDescent="0.2">
      <c r="R632" s="75">
        <v>43591</v>
      </c>
      <c r="S632" s="72">
        <v>3.7594262621667143E-3</v>
      </c>
      <c r="T632" s="72">
        <v>3.7516219021797559E-3</v>
      </c>
      <c r="U632" s="72">
        <f t="shared" si="18"/>
        <v>7.8043599869583556E-6</v>
      </c>
      <c r="V632" s="72">
        <v>5.0310443346765852E-3</v>
      </c>
      <c r="W632" s="72">
        <v>5.016229407225686E-3</v>
      </c>
      <c r="X632" s="113">
        <f t="shared" si="19"/>
        <v>1.4814927450899212E-5</v>
      </c>
    </row>
    <row r="633" spans="18:24" x14ac:dyDescent="0.2">
      <c r="R633" s="75">
        <v>43598</v>
      </c>
      <c r="S633" s="72">
        <v>3.7895462851059766E-3</v>
      </c>
      <c r="T633" s="72">
        <v>3.781637045590478E-3</v>
      </c>
      <c r="U633" s="72">
        <f t="shared" si="18"/>
        <v>7.9092395154985347E-6</v>
      </c>
      <c r="V633" s="72">
        <v>5.0617696127462104E-3</v>
      </c>
      <c r="W633" s="72">
        <v>5.046781316694531E-3</v>
      </c>
      <c r="X633" s="113">
        <f t="shared" si="19"/>
        <v>1.4988296051679333E-5</v>
      </c>
    </row>
    <row r="634" spans="18:24" x14ac:dyDescent="0.2">
      <c r="R634" s="75">
        <v>43605</v>
      </c>
      <c r="S634" s="72">
        <v>3.8196410299152148E-3</v>
      </c>
      <c r="T634" s="72">
        <v>3.8116265155474023E-3</v>
      </c>
      <c r="U634" s="72">
        <f t="shared" si="18"/>
        <v>8.0145143678124302E-6</v>
      </c>
      <c r="V634" s="72">
        <v>5.0923755694899714E-3</v>
      </c>
      <c r="W634" s="72">
        <v>5.0772135811173319E-3</v>
      </c>
      <c r="X634" s="113">
        <f t="shared" si="19"/>
        <v>1.5161988372639455E-5</v>
      </c>
    </row>
    <row r="635" spans="18:24" x14ac:dyDescent="0.2">
      <c r="R635" s="75">
        <v>43612</v>
      </c>
      <c r="S635" s="72">
        <v>3.8497104960070728E-3</v>
      </c>
      <c r="T635" s="72">
        <v>3.8415903114562221E-3</v>
      </c>
      <c r="U635" s="72">
        <f t="shared" si="18"/>
        <v>8.1201845508506454E-6</v>
      </c>
      <c r="V635" s="72">
        <v>5.1228621993071322E-3</v>
      </c>
      <c r="W635" s="72">
        <v>5.1075261949120312E-3</v>
      </c>
      <c r="X635" s="113">
        <f t="shared" si="19"/>
        <v>1.5336004395100945E-5</v>
      </c>
    </row>
    <row r="636" spans="18:24" x14ac:dyDescent="0.2">
      <c r="R636" s="75">
        <v>43619</v>
      </c>
      <c r="S636" s="72">
        <v>3.87975468279767E-3</v>
      </c>
      <c r="T636" s="72">
        <v>3.871528432726974E-3</v>
      </c>
      <c r="U636" s="72">
        <f t="shared" si="18"/>
        <v>8.2262500706959882E-6</v>
      </c>
      <c r="V636" s="72">
        <v>5.1510649299278425E-3</v>
      </c>
      <c r="W636" s="72">
        <v>5.1355673698532589E-3</v>
      </c>
      <c r="X636" s="113">
        <f t="shared" si="19"/>
        <v>1.5497560074583666E-5</v>
      </c>
    </row>
    <row r="637" spans="18:24" x14ac:dyDescent="0.2">
      <c r="R637" s="75">
        <v>43626</v>
      </c>
      <c r="S637" s="72">
        <v>3.9097735897005185E-3</v>
      </c>
      <c r="T637" s="72">
        <v>3.9014408787644817E-3</v>
      </c>
      <c r="U637" s="72">
        <f t="shared" si="18"/>
        <v>8.3327109360368211E-6</v>
      </c>
      <c r="V637" s="72">
        <v>5.1813209804610124E-3</v>
      </c>
      <c r="W637" s="72">
        <v>5.1656487839290017E-3</v>
      </c>
      <c r="X637" s="113">
        <f t="shared" si="19"/>
        <v>1.5672196532010713E-5</v>
      </c>
    </row>
    <row r="638" spans="18:24" x14ac:dyDescent="0.2">
      <c r="R638" s="75">
        <v>43633</v>
      </c>
      <c r="S638" s="72">
        <v>3.9397672161317386E-3</v>
      </c>
      <c r="T638" s="72">
        <v>3.9313276489787831E-3</v>
      </c>
      <c r="U638" s="72">
        <f t="shared" si="18"/>
        <v>8.4395671529555183E-6</v>
      </c>
      <c r="V638" s="72">
        <v>5.2114576869797301E-3</v>
      </c>
      <c r="W638" s="72">
        <v>5.1956105303658873E-3</v>
      </c>
      <c r="X638" s="113">
        <f t="shared" si="19"/>
        <v>1.5847156613842811E-5</v>
      </c>
    </row>
    <row r="639" spans="18:24" x14ac:dyDescent="0.2">
      <c r="R639" s="75">
        <v>43640</v>
      </c>
      <c r="S639" s="72">
        <v>3.9697355615057103E-3</v>
      </c>
      <c r="T639" s="72">
        <v>3.9611887427781767E-3</v>
      </c>
      <c r="U639" s="72">
        <f t="shared" si="18"/>
        <v>8.5468187275335866E-6</v>
      </c>
      <c r="V639" s="72">
        <v>5.2414750439985468E-3</v>
      </c>
      <c r="W639" s="72">
        <v>5.2254526036972487E-3</v>
      </c>
      <c r="X639" s="113">
        <f t="shared" si="19"/>
        <v>1.602244030129811E-5</v>
      </c>
    </row>
    <row r="640" spans="18:24" x14ac:dyDescent="0.2">
      <c r="R640" s="75">
        <v>43647</v>
      </c>
      <c r="S640" s="72">
        <v>3.9996786252402914E-3</v>
      </c>
      <c r="T640" s="72">
        <v>3.9910241595735698E-3</v>
      </c>
      <c r="U640" s="72">
        <f t="shared" si="18"/>
        <v>8.6544656667216294E-6</v>
      </c>
      <c r="V640" s="72">
        <v>5.2756367027603978E-3</v>
      </c>
      <c r="W640" s="72">
        <v>5.2594128686961018E-3</v>
      </c>
      <c r="X640" s="113">
        <f t="shared" si="19"/>
        <v>1.6223834064296033E-5</v>
      </c>
    </row>
    <row r="641" spans="18:24" x14ac:dyDescent="0.2">
      <c r="R641" s="75">
        <v>43654</v>
      </c>
      <c r="S641" s="72">
        <v>4.0295964067507328E-3</v>
      </c>
      <c r="T641" s="72">
        <v>4.0208338987715231E-3</v>
      </c>
      <c r="U641" s="72">
        <f t="shared" si="18"/>
        <v>8.7625079792097438E-6</v>
      </c>
      <c r="V641" s="72">
        <v>5.3032758018836312E-3</v>
      </c>
      <c r="W641" s="72">
        <v>5.2868889045619375E-3</v>
      </c>
      <c r="X641" s="113">
        <f t="shared" si="19"/>
        <v>1.638689732169369E-5</v>
      </c>
    </row>
    <row r="642" spans="18:24" x14ac:dyDescent="0.2">
      <c r="R642" s="75">
        <v>43661</v>
      </c>
      <c r="S642" s="72">
        <v>4.059488905455759E-3</v>
      </c>
      <c r="T642" s="72">
        <v>4.05061795978468E-3</v>
      </c>
      <c r="U642" s="72">
        <f t="shared" si="18"/>
        <v>8.870945671079003E-6</v>
      </c>
      <c r="V642" s="72">
        <v>5.3329269882385552E-3</v>
      </c>
      <c r="W642" s="72">
        <v>5.3163638094596037E-3</v>
      </c>
      <c r="X642" s="113">
        <f t="shared" si="19"/>
        <v>1.6563178778951533E-5</v>
      </c>
    </row>
    <row r="643" spans="18:24" x14ac:dyDescent="0.2">
      <c r="R643" s="75">
        <v>43668</v>
      </c>
      <c r="S643" s="72">
        <v>4.0893561207714906E-3</v>
      </c>
      <c r="T643" s="72">
        <v>4.0803763420230784E-3</v>
      </c>
      <c r="U643" s="72">
        <f t="shared" si="18"/>
        <v>8.9797787484122149E-6</v>
      </c>
      <c r="V643" s="72">
        <v>5.3624588036490463E-3</v>
      </c>
      <c r="W643" s="72">
        <v>5.3457190198499217E-3</v>
      </c>
      <c r="X643" s="113">
        <f t="shared" si="19"/>
        <v>1.6739783799124552E-5</v>
      </c>
    </row>
    <row r="644" spans="18:24" x14ac:dyDescent="0.2">
      <c r="R644" s="75">
        <v>43675</v>
      </c>
      <c r="S644" s="72">
        <v>4.1191980521175214E-3</v>
      </c>
      <c r="T644" s="72">
        <v>4.1101090448984927E-3</v>
      </c>
      <c r="U644" s="72">
        <f t="shared" si="18"/>
        <v>9.0890072190286456E-6</v>
      </c>
      <c r="V644" s="72">
        <v>5.391871242712034E-3</v>
      </c>
      <c r="W644" s="72">
        <v>5.3749545303463297E-3</v>
      </c>
      <c r="X644" s="113">
        <f t="shared" si="19"/>
        <v>1.6916712365704252E-5</v>
      </c>
    </row>
    <row r="645" spans="18:24" x14ac:dyDescent="0.2">
      <c r="R645" s="75">
        <v>43682</v>
      </c>
      <c r="S645" s="72">
        <v>4.1490146989108393E-3</v>
      </c>
      <c r="T645" s="72">
        <v>4.1398160678218299E-3</v>
      </c>
      <c r="U645" s="72">
        <f t="shared" ref="U645:U708" si="20">S645-T645</f>
        <v>9.1986310890093681E-6</v>
      </c>
      <c r="V645" s="72">
        <v>5.4211643000440001E-3</v>
      </c>
      <c r="W645" s="72">
        <v>5.4040703355852917E-3</v>
      </c>
      <c r="X645" s="113">
        <f t="shared" ref="X645:X708" si="21">V645-W645</f>
        <v>1.7093964458708352E-5</v>
      </c>
    </row>
    <row r="646" spans="18:24" x14ac:dyDescent="0.2">
      <c r="R646" s="75">
        <v>43689</v>
      </c>
      <c r="S646" s="72">
        <v>4.1788060605719088E-3</v>
      </c>
      <c r="T646" s="72">
        <v>4.1694974102066008E-3</v>
      </c>
      <c r="U646" s="72">
        <f t="shared" si="20"/>
        <v>9.3086503653080216E-6</v>
      </c>
      <c r="V646" s="72">
        <v>5.4503379702848824E-3</v>
      </c>
      <c r="W646" s="72">
        <v>5.4330664302236912E-3</v>
      </c>
      <c r="X646" s="113">
        <f t="shared" si="21"/>
        <v>1.7271540061191207E-5</v>
      </c>
    </row>
    <row r="647" spans="18:24" x14ac:dyDescent="0.2">
      <c r="R647" s="75">
        <v>43696</v>
      </c>
      <c r="S647" s="72">
        <v>4.2085721365203244E-3</v>
      </c>
      <c r="T647" s="72">
        <v>4.1991530714654514E-3</v>
      </c>
      <c r="U647" s="72">
        <f t="shared" si="20"/>
        <v>9.4190650548730409E-6</v>
      </c>
      <c r="V647" s="72">
        <v>5.4793922480963443E-3</v>
      </c>
      <c r="W647" s="72">
        <v>5.4619428089414356E-3</v>
      </c>
      <c r="X647" s="113">
        <f t="shared" si="21"/>
        <v>1.7449439154908729E-5</v>
      </c>
    </row>
    <row r="648" spans="18:24" x14ac:dyDescent="0.2">
      <c r="R648" s="75">
        <v>43703</v>
      </c>
      <c r="S648" s="72">
        <v>4.2383129261756797E-3</v>
      </c>
      <c r="T648" s="72">
        <v>4.2287830510101543E-3</v>
      </c>
      <c r="U648" s="72">
        <f t="shared" si="20"/>
        <v>9.5298751655254268E-6</v>
      </c>
      <c r="V648" s="72">
        <v>5.5083271281608989E-3</v>
      </c>
      <c r="W648" s="72">
        <v>5.4906994664397201E-3</v>
      </c>
      <c r="X648" s="113">
        <f t="shared" si="21"/>
        <v>1.7627661721178814E-5</v>
      </c>
    </row>
    <row r="649" spans="18:24" x14ac:dyDescent="0.2">
      <c r="R649" s="75">
        <v>43710</v>
      </c>
      <c r="S649" s="72">
        <v>4.2658854360232562E-3</v>
      </c>
      <c r="T649" s="72">
        <v>4.2562524869167381E-3</v>
      </c>
      <c r="U649" s="72">
        <f t="shared" si="20"/>
        <v>9.6329491065180739E-6</v>
      </c>
      <c r="V649" s="72">
        <v>5.5330230452807347E-3</v>
      </c>
      <c r="W649" s="72">
        <v>5.5152431068980464E-3</v>
      </c>
      <c r="X649" s="113">
        <f t="shared" si="21"/>
        <v>1.7779938382688279E-5</v>
      </c>
    </row>
    <row r="650" spans="18:24" x14ac:dyDescent="0.2">
      <c r="R650" s="75">
        <v>43717</v>
      </c>
      <c r="S650" s="72">
        <v>4.295577104779443E-3</v>
      </c>
      <c r="T650" s="72">
        <v>4.2858325850687416E-3</v>
      </c>
      <c r="U650" s="72">
        <f t="shared" si="20"/>
        <v>9.7445197107014561E-6</v>
      </c>
      <c r="V650" s="72">
        <v>5.5617352900809176E-3</v>
      </c>
      <c r="W650" s="72">
        <v>5.5437765367709691E-3</v>
      </c>
      <c r="X650" s="113">
        <f t="shared" si="21"/>
        <v>1.7958753309948484E-5</v>
      </c>
    </row>
    <row r="651" spans="18:24" x14ac:dyDescent="0.2">
      <c r="R651" s="75">
        <v>43724</v>
      </c>
      <c r="S651" s="72">
        <v>4.3252434834034443E-3</v>
      </c>
      <c r="T651" s="72">
        <v>4.3153869976721116E-3</v>
      </c>
      <c r="U651" s="72">
        <f t="shared" si="20"/>
        <v>9.856485731332687E-6</v>
      </c>
      <c r="V651" s="72">
        <v>5.590328252868702E-3</v>
      </c>
      <c r="W651" s="72">
        <v>5.5721903606510892E-3</v>
      </c>
      <c r="X651" s="113">
        <f t="shared" si="21"/>
        <v>1.8137892217612826E-5</v>
      </c>
    </row>
    <row r="652" spans="18:24" x14ac:dyDescent="0.2">
      <c r="R652" s="75">
        <v>43731</v>
      </c>
      <c r="S652" s="72">
        <v>4.3548845713269231E-3</v>
      </c>
      <c r="T652" s="72">
        <v>4.3449157241479712E-3</v>
      </c>
      <c r="U652" s="72">
        <f t="shared" si="20"/>
        <v>9.9688471789519464E-6</v>
      </c>
      <c r="V652" s="72">
        <v>5.6188064103290438E-3</v>
      </c>
      <c r="W652" s="72">
        <v>5.6004890343082266E-3</v>
      </c>
      <c r="X652" s="113">
        <f t="shared" si="21"/>
        <v>1.8317376020817247E-5</v>
      </c>
    </row>
    <row r="653" spans="18:24" x14ac:dyDescent="0.2">
      <c r="R653" s="75">
        <v>43738</v>
      </c>
      <c r="S653" s="72">
        <v>4.3866375598005979E-3</v>
      </c>
      <c r="T653" s="72">
        <v>4.3765477025439403E-3</v>
      </c>
      <c r="U653" s="72">
        <f t="shared" si="20"/>
        <v>1.0089857256657606E-5</v>
      </c>
      <c r="V653" s="72">
        <v>5.6492116124296854E-3</v>
      </c>
      <c r="W653" s="72">
        <v>5.630701099600054E-3</v>
      </c>
      <c r="X653" s="113">
        <f t="shared" si="21"/>
        <v>1.8510512829631419E-5</v>
      </c>
    </row>
    <row r="654" spans="18:24" x14ac:dyDescent="0.2">
      <c r="R654" s="75">
        <v>43745</v>
      </c>
      <c r="S654" s="72">
        <v>4.4162266195499223E-3</v>
      </c>
      <c r="T654" s="72">
        <v>4.4060235795196773E-3</v>
      </c>
      <c r="U654" s="72">
        <f t="shared" si="20"/>
        <v>1.0203040030245039E-5</v>
      </c>
      <c r="V654" s="72">
        <v>5.6774855844239618E-3</v>
      </c>
      <c r="W654" s="72">
        <v>5.6587947140673833E-3</v>
      </c>
      <c r="X654" s="113">
        <f t="shared" si="21"/>
        <v>1.8690870356578501E-5</v>
      </c>
    </row>
    <row r="655" spans="18:24" x14ac:dyDescent="0.2">
      <c r="R655" s="75">
        <v>43752</v>
      </c>
      <c r="S655" s="72">
        <v>4.4457903889607289E-3</v>
      </c>
      <c r="T655" s="72">
        <v>4.4354737706888891E-3</v>
      </c>
      <c r="U655" s="72">
        <f t="shared" si="20"/>
        <v>1.0316618271839773E-5</v>
      </c>
      <c r="V655" s="72">
        <v>5.7056757748014022E-3</v>
      </c>
      <c r="W655" s="72">
        <v>5.6868040570504964E-3</v>
      </c>
      <c r="X655" s="113">
        <f t="shared" si="21"/>
        <v>1.887171775090575E-5</v>
      </c>
    </row>
    <row r="656" spans="18:24" x14ac:dyDescent="0.2">
      <c r="R656" s="75">
        <v>43759</v>
      </c>
      <c r="S656" s="72">
        <v>4.4753288674578241E-3</v>
      </c>
      <c r="T656" s="72">
        <v>4.4648982754711703E-3</v>
      </c>
      <c r="U656" s="72">
        <f t="shared" si="20"/>
        <v>1.0430591986653782E-5</v>
      </c>
      <c r="V656" s="72">
        <v>5.7337921624754408E-3</v>
      </c>
      <c r="W656" s="72">
        <v>5.7147390608343323E-3</v>
      </c>
      <c r="X656" s="113">
        <f t="shared" si="21"/>
        <v>1.9053101641108502E-5</v>
      </c>
    </row>
    <row r="657" spans="18:24" x14ac:dyDescent="0.2">
      <c r="R657" s="75">
        <v>43766</v>
      </c>
      <c r="S657" s="72">
        <v>4.504842054465147E-3</v>
      </c>
      <c r="T657" s="72">
        <v>4.4942970932826398E-3</v>
      </c>
      <c r="U657" s="72">
        <f t="shared" si="20"/>
        <v>1.0544961182507202E-5</v>
      </c>
      <c r="V657" s="72">
        <v>5.7618447269374082E-3</v>
      </c>
      <c r="W657" s="72">
        <v>5.7426096582743032E-3</v>
      </c>
      <c r="X657" s="113">
        <f t="shared" si="21"/>
        <v>1.9235068663104975E-5</v>
      </c>
    </row>
    <row r="658" spans="18:24" x14ac:dyDescent="0.2">
      <c r="R658" s="75">
        <v>43773</v>
      </c>
      <c r="S658" s="72">
        <v>4.5343299494075059E-3</v>
      </c>
      <c r="T658" s="72">
        <v>4.5236702235428939E-3</v>
      </c>
      <c r="U658" s="72">
        <f t="shared" si="20"/>
        <v>1.0659725864612009E-5</v>
      </c>
      <c r="V658" s="72">
        <v>5.7878197107267722E-3</v>
      </c>
      <c r="W658" s="72">
        <v>5.7684155948052492E-3</v>
      </c>
      <c r="X658" s="113">
        <f t="shared" si="21"/>
        <v>1.9404115921523024E-5</v>
      </c>
    </row>
    <row r="659" spans="18:24" x14ac:dyDescent="0.2">
      <c r="R659" s="75">
        <v>43780</v>
      </c>
      <c r="S659" s="72">
        <v>4.5637925517114462E-3</v>
      </c>
      <c r="T659" s="72">
        <v>4.5530176656689188E-3</v>
      </c>
      <c r="U659" s="72">
        <f t="shared" si="20"/>
        <v>1.0774886042527396E-5</v>
      </c>
      <c r="V659" s="72">
        <v>5.815772969282553E-3</v>
      </c>
      <c r="W659" s="72">
        <v>5.7961856529202783E-3</v>
      </c>
      <c r="X659" s="113">
        <f t="shared" si="21"/>
        <v>1.9587316362274648E-5</v>
      </c>
    </row>
    <row r="660" spans="18:24" x14ac:dyDescent="0.2">
      <c r="R660" s="75">
        <v>43787</v>
      </c>
      <c r="S660" s="72">
        <v>4.5932298608026452E-3</v>
      </c>
      <c r="T660" s="72">
        <v>4.5823394190820481E-3</v>
      </c>
      <c r="U660" s="72">
        <f t="shared" si="20"/>
        <v>1.089044172059711E-5</v>
      </c>
      <c r="V660" s="72">
        <v>5.84369138111195E-3</v>
      </c>
      <c r="W660" s="72">
        <v>5.8239201457759978E-3</v>
      </c>
      <c r="X660" s="113">
        <f t="shared" si="21"/>
        <v>1.9771235335952139E-5</v>
      </c>
    </row>
    <row r="661" spans="18:24" x14ac:dyDescent="0.2">
      <c r="R661" s="75">
        <v>43794</v>
      </c>
      <c r="S661" s="72">
        <v>4.6226418761067794E-3</v>
      </c>
      <c r="T661" s="72">
        <v>4.6116354832018754E-3</v>
      </c>
      <c r="U661" s="72">
        <f t="shared" si="20"/>
        <v>1.1006392904903961E-5</v>
      </c>
      <c r="V661" s="72">
        <v>5.8715849826358885E-3</v>
      </c>
      <c r="W661" s="72">
        <v>5.8516290628778953E-3</v>
      </c>
      <c r="X661" s="113">
        <f t="shared" si="21"/>
        <v>1.9955919757993178E-5</v>
      </c>
    </row>
    <row r="662" spans="18:24" x14ac:dyDescent="0.2">
      <c r="R662" s="75">
        <v>43801</v>
      </c>
      <c r="S662" s="72">
        <v>4.6499043364973246E-3</v>
      </c>
      <c r="T662" s="72">
        <v>4.6387901250665789E-3</v>
      </c>
      <c r="U662" s="72">
        <f t="shared" si="20"/>
        <v>1.1114211430745743E-5</v>
      </c>
      <c r="V662" s="72">
        <v>5.9014995233478912E-3</v>
      </c>
      <c r="W662" s="72">
        <v>5.881344239911334E-3</v>
      </c>
      <c r="X662" s="113">
        <f t="shared" si="21"/>
        <v>2.015528343655721E-5</v>
      </c>
    </row>
    <row r="663" spans="18:24" x14ac:dyDescent="0.2">
      <c r="R663" s="75">
        <v>43808</v>
      </c>
      <c r="S663" s="72">
        <v>4.6792671891020621E-3</v>
      </c>
      <c r="T663" s="72">
        <v>4.6680362661218801E-3</v>
      </c>
      <c r="U663" s="72">
        <f t="shared" si="20"/>
        <v>1.1230922980181961E-5</v>
      </c>
      <c r="V663" s="72">
        <v>5.9293787498617108E-3</v>
      </c>
      <c r="W663" s="72">
        <v>5.9090370209138833E-3</v>
      </c>
      <c r="X663" s="113">
        <f t="shared" si="21"/>
        <v>2.0341728947827556E-5</v>
      </c>
    </row>
    <row r="664" spans="18:24" x14ac:dyDescent="0.2">
      <c r="R664" s="75">
        <v>43815</v>
      </c>
      <c r="S664" s="72">
        <v>4.7086048736255538E-3</v>
      </c>
      <c r="T664" s="72">
        <v>4.6972568431954817E-3</v>
      </c>
      <c r="U664" s="72">
        <f t="shared" si="20"/>
        <v>1.1348030430072091E-5</v>
      </c>
      <c r="V664" s="72">
        <v>5.9572640255637849E-3</v>
      </c>
      <c r="W664" s="72">
        <v>5.9367349413480455E-3</v>
      </c>
      <c r="X664" s="113">
        <f t="shared" si="21"/>
        <v>2.052908421573945E-5</v>
      </c>
    </row>
    <row r="665" spans="18:24" x14ac:dyDescent="0.2">
      <c r="R665" s="75">
        <v>43822</v>
      </c>
      <c r="S665" s="72">
        <v>4.7379217954177317E-3</v>
      </c>
      <c r="T665" s="72">
        <v>4.7264562481131858E-3</v>
      </c>
      <c r="U665" s="72">
        <f t="shared" si="20"/>
        <v>1.1465547304545867E-5</v>
      </c>
      <c r="V665" s="72">
        <v>5.9851653344869483E-3</v>
      </c>
      <c r="W665" s="72">
        <v>5.9644479385609402E-3</v>
      </c>
      <c r="X665" s="113">
        <f t="shared" si="21"/>
        <v>2.0717395926008082E-5</v>
      </c>
    </row>
    <row r="666" spans="18:24" x14ac:dyDescent="0.2">
      <c r="R666" s="75">
        <v>43830</v>
      </c>
      <c r="S666" s="72">
        <v>4.7714137057476525E-3</v>
      </c>
      <c r="T666" s="72">
        <v>4.7598133144144163E-3</v>
      </c>
      <c r="U666" s="72">
        <f t="shared" si="20"/>
        <v>1.160039133323628E-5</v>
      </c>
      <c r="V666" s="72">
        <v>6.0150233952392714E-3</v>
      </c>
      <c r="W666" s="72">
        <v>5.9941038140146098E-3</v>
      </c>
      <c r="X666" s="113">
        <f t="shared" si="21"/>
        <v>2.0919581224661601E-5</v>
      </c>
    </row>
    <row r="667" spans="18:24" x14ac:dyDescent="0.2">
      <c r="R667" s="75">
        <v>43837</v>
      </c>
      <c r="S667" s="72">
        <v>4.8007187016465905E-3</v>
      </c>
      <c r="T667" s="72">
        <v>4.7889998161476655E-3</v>
      </c>
      <c r="U667" s="72">
        <f t="shared" si="20"/>
        <v>1.1718885498925025E-5</v>
      </c>
      <c r="V667" s="72">
        <v>6.0429848110308175E-3</v>
      </c>
      <c r="W667" s="72">
        <v>6.0218748137166669E-3</v>
      </c>
      <c r="X667" s="113">
        <f t="shared" si="21"/>
        <v>2.1109997314150593E-5</v>
      </c>
    </row>
    <row r="668" spans="18:24" x14ac:dyDescent="0.2">
      <c r="R668" s="75">
        <v>43844</v>
      </c>
      <c r="S668" s="72">
        <v>4.8300336369029966E-3</v>
      </c>
      <c r="T668" s="72">
        <v>4.8181957535814871E-3</v>
      </c>
      <c r="U668" s="72">
        <f t="shared" si="20"/>
        <v>1.1837883321509472E-5</v>
      </c>
      <c r="V668" s="72">
        <v>6.0709931216708082E-3</v>
      </c>
      <c r="W668" s="72">
        <v>6.0496916075278876E-3</v>
      </c>
      <c r="X668" s="113">
        <f t="shared" si="21"/>
        <v>2.1301514142920558E-5</v>
      </c>
    </row>
    <row r="669" spans="18:24" x14ac:dyDescent="0.2">
      <c r="R669" s="75">
        <v>43851</v>
      </c>
      <c r="S669" s="72">
        <v>4.8593683785972119E-3</v>
      </c>
      <c r="T669" s="72">
        <v>4.8474109635057256E-3</v>
      </c>
      <c r="U669" s="72">
        <f t="shared" si="20"/>
        <v>1.1957415091486297E-5</v>
      </c>
      <c r="V669" s="72">
        <v>6.099058368187471E-3</v>
      </c>
      <c r="W669" s="72">
        <v>6.0775641895101148E-3</v>
      </c>
      <c r="X669" s="113">
        <f t="shared" si="21"/>
        <v>2.1494178677356271E-5</v>
      </c>
    </row>
    <row r="670" spans="18:24" x14ac:dyDescent="0.2">
      <c r="R670" s="75">
        <v>43858</v>
      </c>
      <c r="S670" s="72">
        <v>4.8887327940985749E-3</v>
      </c>
      <c r="T670" s="72">
        <v>4.8766552830044954E-3</v>
      </c>
      <c r="U670" s="72">
        <f t="shared" si="20"/>
        <v>1.2077511094079479E-5</v>
      </c>
      <c r="V670" s="72">
        <v>6.1271905921822037E-3</v>
      </c>
      <c r="W670" s="72">
        <v>6.1055025542895731E-3</v>
      </c>
      <c r="X670" s="113">
        <f t="shared" si="21"/>
        <v>2.1688037892630616E-5</v>
      </c>
    </row>
    <row r="671" spans="18:24" x14ac:dyDescent="0.2">
      <c r="R671" s="75">
        <v>43865</v>
      </c>
      <c r="S671" s="72">
        <v>4.9159931788711475E-3</v>
      </c>
      <c r="T671" s="72">
        <v>4.9038038823745467E-3</v>
      </c>
      <c r="U671" s="72">
        <f t="shared" si="20"/>
        <v>1.2189296496600832E-5</v>
      </c>
      <c r="V671" s="72">
        <v>6.1553998358330831E-3</v>
      </c>
      <c r="W671" s="72">
        <v>6.1335166970634602E-3</v>
      </c>
      <c r="X671" s="113">
        <f t="shared" si="21"/>
        <v>2.1883138769622848E-5</v>
      </c>
    </row>
    <row r="672" spans="18:24" x14ac:dyDescent="0.2">
      <c r="R672" s="75">
        <v>43872</v>
      </c>
      <c r="S672" s="72">
        <v>4.9454401229729328E-3</v>
      </c>
      <c r="T672" s="72">
        <v>4.9331295660550722E-3</v>
      </c>
      <c r="U672" s="72">
        <f t="shared" si="20"/>
        <v>1.2310556917860538E-5</v>
      </c>
      <c r="V672" s="72">
        <v>6.1836961418944309E-3</v>
      </c>
      <c r="W672" s="72">
        <v>6.1616166135995062E-3</v>
      </c>
      <c r="X672" s="113">
        <f t="shared" si="21"/>
        <v>2.2079528294924669E-5</v>
      </c>
    </row>
    <row r="673" spans="18:24" x14ac:dyDescent="0.2">
      <c r="R673" s="75">
        <v>43879</v>
      </c>
      <c r="S673" s="72">
        <v>4.974945855892976E-3</v>
      </c>
      <c r="T673" s="72">
        <v>4.9625133849611203E-3</v>
      </c>
      <c r="U673" s="72">
        <f t="shared" si="20"/>
        <v>1.2432470931855732E-5</v>
      </c>
      <c r="V673" s="72">
        <v>6.2120895537073504E-3</v>
      </c>
      <c r="W673" s="72">
        <v>6.189812300242562E-3</v>
      </c>
      <c r="X673" s="113">
        <f t="shared" si="21"/>
        <v>2.2277253464788455E-5</v>
      </c>
    </row>
    <row r="674" spans="18:24" x14ac:dyDescent="0.2">
      <c r="R674" s="75">
        <v>43886</v>
      </c>
      <c r="S674" s="72">
        <v>5.0045203556479123E-3</v>
      </c>
      <c r="T674" s="72">
        <v>4.9919652864760522E-3</v>
      </c>
      <c r="U674" s="72">
        <f t="shared" si="20"/>
        <v>1.2555069171860112E-5</v>
      </c>
      <c r="V674" s="72">
        <v>6.2405901151979708E-3</v>
      </c>
      <c r="W674" s="72">
        <v>6.2181137539185517E-3</v>
      </c>
      <c r="X674" s="113">
        <f t="shared" si="21"/>
        <v>2.2476361279419148E-5</v>
      </c>
    </row>
    <row r="675" spans="18:24" x14ac:dyDescent="0.2">
      <c r="R675" s="75">
        <v>43893</v>
      </c>
      <c r="S675" s="72">
        <v>5.0385178731394559E-3</v>
      </c>
      <c r="T675" s="72">
        <v>5.0258212198342122E-3</v>
      </c>
      <c r="U675" s="72">
        <f t="shared" si="20"/>
        <v>1.2696653305243645E-5</v>
      </c>
      <c r="V675" s="72">
        <v>6.2735020815783641E-3</v>
      </c>
      <c r="W675" s="72">
        <v>6.2507946751249434E-3</v>
      </c>
      <c r="X675" s="113">
        <f t="shared" si="21"/>
        <v>2.2707406453420682E-5</v>
      </c>
    </row>
    <row r="676" spans="18:24" x14ac:dyDescent="0.2">
      <c r="R676" s="75">
        <v>43900</v>
      </c>
      <c r="S676" s="72">
        <v>5.0682752854432868E-3</v>
      </c>
      <c r="T676" s="72">
        <v>5.0554544555186211E-3</v>
      </c>
      <c r="U676" s="72">
        <f t="shared" si="20"/>
        <v>1.2820829924665642E-5</v>
      </c>
      <c r="V676" s="72">
        <v>6.3022682559843455E-3</v>
      </c>
      <c r="W676" s="72">
        <v>6.2793586044124459E-3</v>
      </c>
      <c r="X676" s="113">
        <f t="shared" si="21"/>
        <v>2.290965157189951E-5</v>
      </c>
    </row>
    <row r="677" spans="18:24" x14ac:dyDescent="0.2">
      <c r="R677" s="75">
        <v>43907</v>
      </c>
      <c r="S677" s="72">
        <v>5.0981311978821227E-3</v>
      </c>
      <c r="T677" s="72">
        <v>5.0851854157723366E-3</v>
      </c>
      <c r="U677" s="72">
        <f t="shared" si="20"/>
        <v>1.2945782109786107E-5</v>
      </c>
      <c r="V677" s="72">
        <v>6.3311714636346437E-3</v>
      </c>
      <c r="W677" s="72">
        <v>6.3080580443248442E-3</v>
      </c>
      <c r="X677" s="113">
        <f t="shared" si="21"/>
        <v>2.3113419309799509E-5</v>
      </c>
    </row>
    <row r="678" spans="18:24" x14ac:dyDescent="0.2">
      <c r="R678" s="75">
        <v>43914</v>
      </c>
      <c r="S678" s="72">
        <v>5.1280899712164117E-3</v>
      </c>
      <c r="T678" s="72">
        <v>5.115018447953484E-3</v>
      </c>
      <c r="U678" s="72">
        <f t="shared" si="20"/>
        <v>1.3071523262927695E-5</v>
      </c>
      <c r="V678" s="72">
        <v>6.360216145522484E-3</v>
      </c>
      <c r="W678" s="72">
        <v>6.3368974150198555E-3</v>
      </c>
      <c r="X678" s="113">
        <f t="shared" si="21"/>
        <v>2.3318730502628476E-5</v>
      </c>
    </row>
    <row r="679" spans="18:24" x14ac:dyDescent="0.2">
      <c r="R679" s="75">
        <v>43921</v>
      </c>
      <c r="S679" s="72">
        <v>5.155948154229522E-3</v>
      </c>
      <c r="T679" s="72">
        <v>5.1427594755678145E-3</v>
      </c>
      <c r="U679" s="72">
        <f t="shared" si="20"/>
        <v>1.3188678661707476E-5</v>
      </c>
      <c r="V679" s="72">
        <v>6.3872123467240416E-3</v>
      </c>
      <c r="W679" s="72">
        <v>6.3637024831376477E-3</v>
      </c>
      <c r="X679" s="113">
        <f t="shared" si="21"/>
        <v>2.3509863586393918E-5</v>
      </c>
    </row>
    <row r="680" spans="18:24" x14ac:dyDescent="0.2">
      <c r="R680" s="75">
        <v>43928</v>
      </c>
      <c r="S680" s="72">
        <v>5.1861051227562911E-3</v>
      </c>
      <c r="T680" s="72">
        <v>5.1727891834556341E-3</v>
      </c>
      <c r="U680" s="72">
        <f t="shared" si="20"/>
        <v>1.3315939300657074E-5</v>
      </c>
      <c r="V680" s="72">
        <v>6.4165296196446245E-3</v>
      </c>
      <c r="W680" s="72">
        <v>6.3928114723217433E-3</v>
      </c>
      <c r="X680" s="113">
        <f t="shared" si="21"/>
        <v>2.3718147322881154E-5</v>
      </c>
    </row>
    <row r="681" spans="18:24" x14ac:dyDescent="0.2">
      <c r="R681" s="75">
        <v>43937</v>
      </c>
      <c r="S681" s="72">
        <v>5.2250297033172499E-3</v>
      </c>
      <c r="T681" s="72">
        <v>5.2115489832482223E-3</v>
      </c>
      <c r="U681" s="72">
        <f t="shared" si="20"/>
        <v>1.3480720069027584E-5</v>
      </c>
      <c r="V681" s="72">
        <v>6.4544313490088254E-3</v>
      </c>
      <c r="W681" s="72">
        <v>6.4304431390832806E-3</v>
      </c>
      <c r="X681" s="113">
        <f t="shared" si="21"/>
        <v>2.398820992554479E-5</v>
      </c>
    </row>
    <row r="682" spans="18:24" x14ac:dyDescent="0.2">
      <c r="R682" s="75">
        <v>43944</v>
      </c>
      <c r="S682" s="72">
        <v>5.2554220852804564E-3</v>
      </c>
      <c r="T682" s="72">
        <v>5.2418123001758462E-3</v>
      </c>
      <c r="U682" s="72">
        <f t="shared" si="20"/>
        <v>1.360978510461016E-5</v>
      </c>
      <c r="V682" s="72">
        <v>6.4840723296925159E-3</v>
      </c>
      <c r="W682" s="72">
        <v>6.4598723059790418E-3</v>
      </c>
      <c r="X682" s="113">
        <f t="shared" si="21"/>
        <v>2.4200023713474156E-5</v>
      </c>
    </row>
    <row r="683" spans="18:24" x14ac:dyDescent="0.2">
      <c r="R683" s="75">
        <v>43951</v>
      </c>
      <c r="S683" s="72">
        <v>5.2881544605384743E-3</v>
      </c>
      <c r="T683" s="72">
        <v>5.2744051912840435E-3</v>
      </c>
      <c r="U683" s="72">
        <f t="shared" si="20"/>
        <v>1.3749269254430783E-5</v>
      </c>
      <c r="V683" s="72">
        <v>6.5138549429616483E-3</v>
      </c>
      <c r="W683" s="72">
        <v>6.4894415608758929E-3</v>
      </c>
      <c r="X683" s="113">
        <f t="shared" si="21"/>
        <v>2.4413382085755435E-5</v>
      </c>
    </row>
    <row r="684" spans="18:24" x14ac:dyDescent="0.2">
      <c r="R684" s="75">
        <v>43958</v>
      </c>
      <c r="S684" s="72">
        <v>5.3187606473086681E-3</v>
      </c>
      <c r="T684" s="72">
        <v>5.3048806745609918E-3</v>
      </c>
      <c r="U684" s="72">
        <f t="shared" si="20"/>
        <v>1.3879972747676307E-5</v>
      </c>
      <c r="V684" s="72">
        <v>6.5505214533292666E-3</v>
      </c>
      <c r="W684" s="72">
        <v>6.525844126255868E-3</v>
      </c>
      <c r="X684" s="113">
        <f t="shared" si="21"/>
        <v>2.4677327073398606E-5</v>
      </c>
    </row>
    <row r="685" spans="18:24" x14ac:dyDescent="0.2">
      <c r="R685" s="75">
        <v>43965</v>
      </c>
      <c r="S685" s="72">
        <v>5.349469840397989E-3</v>
      </c>
      <c r="T685" s="72">
        <v>5.335458374591262E-3</v>
      </c>
      <c r="U685" s="72">
        <f t="shared" si="20"/>
        <v>1.4011465806726929E-5</v>
      </c>
      <c r="V685" s="72">
        <v>6.5806193503663056E-3</v>
      </c>
      <c r="W685" s="72">
        <v>6.5557252263305898E-3</v>
      </c>
      <c r="X685" s="113">
        <f t="shared" si="21"/>
        <v>2.4894124035715857E-5</v>
      </c>
    </row>
    <row r="686" spans="18:24" x14ac:dyDescent="0.2">
      <c r="R686" s="75">
        <v>43972</v>
      </c>
      <c r="S686" s="72">
        <v>5.3802820422236327E-3</v>
      </c>
      <c r="T686" s="72">
        <v>5.3661382937625112E-3</v>
      </c>
      <c r="U686" s="72">
        <f t="shared" si="20"/>
        <v>1.4143748461121521E-5</v>
      </c>
      <c r="V686" s="72">
        <v>6.6108589159868765E-3</v>
      </c>
      <c r="W686" s="72">
        <v>6.5857464498098031E-3</v>
      </c>
      <c r="X686" s="113">
        <f t="shared" si="21"/>
        <v>2.5112466177073384E-5</v>
      </c>
    </row>
    <row r="687" spans="18:24" x14ac:dyDescent="0.2">
      <c r="R687" s="75">
        <v>43979</v>
      </c>
      <c r="S687" s="72">
        <v>5.4111972552140924E-3</v>
      </c>
      <c r="T687" s="72">
        <v>5.3969204344728183E-3</v>
      </c>
      <c r="U687" s="72">
        <f t="shared" si="20"/>
        <v>1.4276820741274121E-5</v>
      </c>
      <c r="V687" s="72">
        <v>6.6412401567938675E-3</v>
      </c>
      <c r="W687" s="72">
        <v>6.6159078031777846E-3</v>
      </c>
      <c r="X687" s="113">
        <f t="shared" si="21"/>
        <v>2.5332353616082902E-5</v>
      </c>
    </row>
    <row r="688" spans="18:24" x14ac:dyDescent="0.2">
      <c r="R688" s="75">
        <v>43986</v>
      </c>
      <c r="S688" s="72">
        <v>5.4422154818013352E-3</v>
      </c>
      <c r="T688" s="72">
        <v>5.4278047991272189E-3</v>
      </c>
      <c r="U688" s="72">
        <f t="shared" si="20"/>
        <v>1.4410682674116312E-5</v>
      </c>
      <c r="V688" s="72">
        <v>6.6648927230975727E-3</v>
      </c>
      <c r="W688" s="72">
        <v>6.6393893763346144E-3</v>
      </c>
      <c r="X688" s="113">
        <f t="shared" si="21"/>
        <v>2.5503346762958262E-5</v>
      </c>
    </row>
    <row r="689" spans="18:24" x14ac:dyDescent="0.2">
      <c r="R689" s="75">
        <v>43993</v>
      </c>
      <c r="S689" s="72">
        <v>5.4733367244286235E-3</v>
      </c>
      <c r="T689" s="72">
        <v>5.4587913901385631E-3</v>
      </c>
      <c r="U689" s="72">
        <f t="shared" si="20"/>
        <v>1.4545334290060399E-5</v>
      </c>
      <c r="V689" s="72">
        <v>6.6955252673102537E-3</v>
      </c>
      <c r="W689" s="72">
        <v>6.6697992922288918E-3</v>
      </c>
      <c r="X689" s="113">
        <f t="shared" si="21"/>
        <v>2.5725975081361888E-5</v>
      </c>
    </row>
    <row r="690" spans="18:24" x14ac:dyDescent="0.2">
      <c r="R690" s="75">
        <v>44000</v>
      </c>
      <c r="S690" s="72">
        <v>5.5045609855470419E-3</v>
      </c>
      <c r="T690" s="72">
        <v>5.4898802099292631E-3</v>
      </c>
      <c r="U690" s="72">
        <f t="shared" si="20"/>
        <v>1.4680775617778759E-5</v>
      </c>
      <c r="V690" s="72">
        <v>6.7262994895356436E-3</v>
      </c>
      <c r="W690" s="72">
        <v>6.7003493407333846E-3</v>
      </c>
      <c r="X690" s="113">
        <f t="shared" si="21"/>
        <v>2.5950148802258988E-5</v>
      </c>
    </row>
    <row r="691" spans="18:24" x14ac:dyDescent="0.2">
      <c r="R691" s="75">
        <v>44007</v>
      </c>
      <c r="S691" s="72">
        <v>5.5358882676154915E-3</v>
      </c>
      <c r="T691" s="72">
        <v>5.5210712609278095E-3</v>
      </c>
      <c r="U691" s="72">
        <f t="shared" si="20"/>
        <v>1.4817006687681961E-5</v>
      </c>
      <c r="V691" s="72">
        <v>6.7641820050363096E-3</v>
      </c>
      <c r="W691" s="72">
        <v>6.7379546462788299E-3</v>
      </c>
      <c r="X691" s="113">
        <f t="shared" si="21"/>
        <v>2.6227358757479648E-5</v>
      </c>
    </row>
    <row r="692" spans="18:24" x14ac:dyDescent="0.2">
      <c r="R692" s="75">
        <v>44014</v>
      </c>
      <c r="S692" s="72">
        <v>5.5673185730998262E-3</v>
      </c>
      <c r="T692" s="72">
        <v>5.5523645455722529E-3</v>
      </c>
      <c r="U692" s="72">
        <f t="shared" si="20"/>
        <v>1.4954027527573285E-5</v>
      </c>
      <c r="V692" s="72">
        <v>6.7952717219082123E-3</v>
      </c>
      <c r="W692" s="72">
        <v>6.7688167474128621E-3</v>
      </c>
      <c r="X692" s="113">
        <f t="shared" si="21"/>
        <v>2.6454974495350274E-5</v>
      </c>
    </row>
    <row r="693" spans="18:24" x14ac:dyDescent="0.2">
      <c r="R693" s="75">
        <v>44021</v>
      </c>
      <c r="S693" s="72">
        <v>5.5988519044754574E-3</v>
      </c>
      <c r="T693" s="72">
        <v>5.5837600663067241E-3</v>
      </c>
      <c r="U693" s="72">
        <f t="shared" si="20"/>
        <v>1.5091838168733267E-5</v>
      </c>
      <c r="V693" s="72">
        <v>6.8265031542366888E-3</v>
      </c>
      <c r="W693" s="72">
        <v>6.7998190179769354E-3</v>
      </c>
      <c r="X693" s="113">
        <f t="shared" si="21"/>
        <v>2.668413625975339E-5</v>
      </c>
    </row>
    <row r="694" spans="18:24" x14ac:dyDescent="0.2">
      <c r="R694" s="75">
        <v>44028</v>
      </c>
      <c r="S694" s="72">
        <v>5.6304882642256165E-3</v>
      </c>
      <c r="T694" s="72">
        <v>5.6152578255857831E-3</v>
      </c>
      <c r="U694" s="72">
        <f t="shared" si="20"/>
        <v>1.5230438639833414E-5</v>
      </c>
      <c r="V694" s="72">
        <v>6.8578763088416603E-3</v>
      </c>
      <c r="W694" s="72">
        <v>6.830961464667629E-3</v>
      </c>
      <c r="X694" s="113">
        <f t="shared" si="21"/>
        <v>2.6914844174031304E-5</v>
      </c>
    </row>
    <row r="695" spans="18:24" x14ac:dyDescent="0.2">
      <c r="R695" s="75">
        <v>44035</v>
      </c>
      <c r="S695" s="72">
        <v>5.6622276548413536E-3</v>
      </c>
      <c r="T695" s="72">
        <v>5.6468578258700684E-3</v>
      </c>
      <c r="U695" s="72">
        <f t="shared" si="20"/>
        <v>1.5369828971285165E-5</v>
      </c>
      <c r="V695" s="72">
        <v>6.8893911925752803E-3</v>
      </c>
      <c r="W695" s="72">
        <v>6.8622440942120349E-3</v>
      </c>
      <c r="X695" s="113">
        <f t="shared" si="21"/>
        <v>2.7147098363245435E-5</v>
      </c>
    </row>
    <row r="696" spans="18:24" x14ac:dyDescent="0.2">
      <c r="R696" s="75">
        <v>44042</v>
      </c>
      <c r="S696" s="72">
        <v>5.6940700788224085E-3</v>
      </c>
      <c r="T696" s="72">
        <v>5.6785600696280421E-3</v>
      </c>
      <c r="U696" s="72">
        <f t="shared" si="20"/>
        <v>1.5510009194366452E-5</v>
      </c>
      <c r="V696" s="72">
        <v>6.9139204335560162E-3</v>
      </c>
      <c r="W696" s="72">
        <v>6.8865927822089395E-3</v>
      </c>
      <c r="X696" s="113">
        <f t="shared" si="21"/>
        <v>2.7327651347076702E-5</v>
      </c>
    </row>
    <row r="697" spans="18:24" x14ac:dyDescent="0.2">
      <c r="R697" s="75">
        <v>44049</v>
      </c>
      <c r="S697" s="72">
        <v>5.7260155386754715E-3</v>
      </c>
      <c r="T697" s="72">
        <v>5.7103645593394583E-3</v>
      </c>
      <c r="U697" s="72">
        <f t="shared" si="20"/>
        <v>1.5650979336013192E-5</v>
      </c>
      <c r="V697" s="72">
        <v>6.9528461749857762E-3</v>
      </c>
      <c r="W697" s="72">
        <v>6.9252299289199086E-3</v>
      </c>
      <c r="X697" s="113">
        <f t="shared" si="21"/>
        <v>2.7616246065867607E-5</v>
      </c>
    </row>
    <row r="698" spans="18:24" x14ac:dyDescent="0.2">
      <c r="R698" s="75">
        <v>44056</v>
      </c>
      <c r="S698" s="72">
        <v>5.758064036916791E-3</v>
      </c>
      <c r="T698" s="72">
        <v>5.7422712974875487E-3</v>
      </c>
      <c r="U698" s="72">
        <f t="shared" si="20"/>
        <v>1.5792739429242378E-5</v>
      </c>
      <c r="V698" s="72">
        <v>6.984786287520384E-3</v>
      </c>
      <c r="W698" s="72">
        <v>6.9569331476892673E-3</v>
      </c>
      <c r="X698" s="113">
        <f t="shared" si="21"/>
        <v>2.785313983111673E-5</v>
      </c>
    </row>
    <row r="699" spans="18:24" x14ac:dyDescent="0.2">
      <c r="R699" s="75">
        <v>44063</v>
      </c>
      <c r="S699" s="72">
        <v>5.7902155760704349E-3</v>
      </c>
      <c r="T699" s="72">
        <v>5.7742802865659703E-3</v>
      </c>
      <c r="U699" s="72">
        <f t="shared" si="20"/>
        <v>1.593528950446458E-5</v>
      </c>
      <c r="V699" s="72">
        <v>7.0168681568986745E-3</v>
      </c>
      <c r="W699" s="72">
        <v>6.9887765765228298E-3</v>
      </c>
      <c r="X699" s="113">
        <f t="shared" si="21"/>
        <v>2.8091580375844659E-5</v>
      </c>
    </row>
    <row r="700" spans="18:24" x14ac:dyDescent="0.2">
      <c r="R700" s="75">
        <v>44070</v>
      </c>
      <c r="S700" s="72">
        <v>5.8224701586674227E-3</v>
      </c>
      <c r="T700" s="72">
        <v>5.8063915290762014E-3</v>
      </c>
      <c r="U700" s="72">
        <f t="shared" si="20"/>
        <v>1.607862959122127E-5</v>
      </c>
      <c r="V700" s="72">
        <v>7.0418354721855135E-3</v>
      </c>
      <c r="W700" s="72">
        <v>7.0135585623379978E-3</v>
      </c>
      <c r="X700" s="113">
        <f t="shared" si="21"/>
        <v>2.8276909847515727E-5</v>
      </c>
    </row>
    <row r="701" spans="18:24" x14ac:dyDescent="0.2">
      <c r="R701" s="75">
        <v>44077</v>
      </c>
      <c r="S701" s="72">
        <v>5.8524495688922354E-3</v>
      </c>
      <c r="T701" s="72">
        <v>5.836237515955198E-3</v>
      </c>
      <c r="U701" s="72">
        <f t="shared" si="20"/>
        <v>1.621205293703739E-5</v>
      </c>
      <c r="V701" s="72">
        <v>7.0693148149996938E-3</v>
      </c>
      <c r="W701" s="72">
        <v>7.0408333401839667E-3</v>
      </c>
      <c r="X701" s="113">
        <f t="shared" si="21"/>
        <v>2.8481474815727006E-5</v>
      </c>
    </row>
    <row r="702" spans="18:24" x14ac:dyDescent="0.2">
      <c r="R702" s="75">
        <v>44084</v>
      </c>
      <c r="S702" s="72">
        <v>5.8849023565248184E-3</v>
      </c>
      <c r="T702" s="72">
        <v>5.8685454436413244E-3</v>
      </c>
      <c r="U702" s="72">
        <f t="shared" si="20"/>
        <v>1.6356912883493981E-5</v>
      </c>
      <c r="V702" s="72">
        <v>7.1017681693646573E-3</v>
      </c>
      <c r="W702" s="72">
        <v>7.0730442021135166E-3</v>
      </c>
      <c r="X702" s="113">
        <f t="shared" si="21"/>
        <v>2.8723967251140757E-5</v>
      </c>
    </row>
    <row r="703" spans="18:24" x14ac:dyDescent="0.2">
      <c r="R703" s="75">
        <v>44091</v>
      </c>
      <c r="S703" s="72">
        <v>5.9174581904497779E-3</v>
      </c>
      <c r="T703" s="72">
        <v>5.9009556275590649E-3</v>
      </c>
      <c r="U703" s="72">
        <f t="shared" si="20"/>
        <v>1.6502562890713043E-5</v>
      </c>
      <c r="V703" s="72">
        <v>7.1343632370681432E-3</v>
      </c>
      <c r="W703" s="72">
        <v>7.1053952308423388E-3</v>
      </c>
      <c r="X703" s="113">
        <f t="shared" si="21"/>
        <v>2.896800622580447E-5</v>
      </c>
    </row>
    <row r="704" spans="18:24" x14ac:dyDescent="0.2">
      <c r="R704" s="75">
        <v>44098</v>
      </c>
      <c r="S704" s="72">
        <v>5.9501170732004748E-3</v>
      </c>
      <c r="T704" s="72">
        <v>5.9334680702163032E-3</v>
      </c>
      <c r="U704" s="72">
        <f t="shared" si="20"/>
        <v>1.6649002984171594E-5</v>
      </c>
      <c r="V704" s="72">
        <v>7.1670964504150624E-3</v>
      </c>
      <c r="W704" s="72">
        <v>7.1378828833844185E-3</v>
      </c>
      <c r="X704" s="113">
        <f t="shared" si="21"/>
        <v>2.9213567030643948E-5</v>
      </c>
    </row>
    <row r="705" spans="18:24" x14ac:dyDescent="0.2">
      <c r="R705" s="75">
        <v>44105</v>
      </c>
      <c r="S705" s="72">
        <v>5.9925229060284156E-3</v>
      </c>
      <c r="T705" s="72">
        <v>5.9756828448008252E-3</v>
      </c>
      <c r="U705" s="72">
        <f t="shared" si="20"/>
        <v>1.6840061227590443E-5</v>
      </c>
      <c r="V705" s="72">
        <v>7.202423463269797E-3</v>
      </c>
      <c r="W705" s="72">
        <v>7.1729441352594752E-3</v>
      </c>
      <c r="X705" s="113">
        <f t="shared" si="21"/>
        <v>2.9479328010321819E-5</v>
      </c>
    </row>
    <row r="706" spans="18:24" x14ac:dyDescent="0.2">
      <c r="R706" s="75">
        <v>44112</v>
      </c>
      <c r="S706" s="72">
        <v>6.0181617093792222E-3</v>
      </c>
      <c r="T706" s="72">
        <v>6.0012064472944491E-3</v>
      </c>
      <c r="U706" s="72">
        <f t="shared" si="20"/>
        <v>1.6955262084773076E-5</v>
      </c>
      <c r="V706" s="72">
        <v>7.2354097270517885E-3</v>
      </c>
      <c r="W706" s="72">
        <v>7.2056819125972992E-3</v>
      </c>
      <c r="X706" s="113">
        <f t="shared" si="21"/>
        <v>2.9727814454489319E-5</v>
      </c>
    </row>
    <row r="707" spans="18:24" x14ac:dyDescent="0.2">
      <c r="R707" s="75">
        <v>44119</v>
      </c>
      <c r="S707" s="72">
        <v>6.0511376676580077E-3</v>
      </c>
      <c r="T707" s="72">
        <v>6.0340335345386038E-3</v>
      </c>
      <c r="U707" s="72">
        <f t="shared" si="20"/>
        <v>1.7104133119403946E-5</v>
      </c>
      <c r="V707" s="72">
        <v>7.2685021949320432E-3</v>
      </c>
      <c r="W707" s="72">
        <v>7.2385245938698922E-3</v>
      </c>
      <c r="X707" s="113">
        <f t="shared" si="21"/>
        <v>2.9977601062151048E-5</v>
      </c>
    </row>
    <row r="708" spans="18:24" x14ac:dyDescent="0.2">
      <c r="R708" s="75">
        <v>44126</v>
      </c>
      <c r="S708" s="72">
        <v>6.084216689928916E-3</v>
      </c>
      <c r="T708" s="72">
        <v>6.0669628955139819E-3</v>
      </c>
      <c r="U708" s="72">
        <f t="shared" si="20"/>
        <v>1.7253794414934069E-5</v>
      </c>
      <c r="V708" s="72">
        <v>7.3016904937800746E-3</v>
      </c>
      <c r="W708" s="72">
        <v>7.2714618779564193E-3</v>
      </c>
      <c r="X708" s="113">
        <f t="shared" si="21"/>
        <v>3.022861582365529E-5</v>
      </c>
    </row>
    <row r="709" spans="18:24" x14ac:dyDescent="0.2">
      <c r="R709" s="75">
        <v>44133</v>
      </c>
      <c r="S709" s="72">
        <v>6.1173987787950827E-3</v>
      </c>
      <c r="T709" s="72">
        <v>6.0999945327924387E-3</v>
      </c>
      <c r="U709" s="72">
        <f t="shared" ref="U709:U772" si="22">S709-T709</f>
        <v>1.740424600264398E-5</v>
      </c>
      <c r="V709" s="72">
        <v>7.3349642497850618E-3</v>
      </c>
      <c r="W709" s="72">
        <v>7.3044834630684478E-3</v>
      </c>
      <c r="X709" s="113">
        <f t="shared" ref="X709:X772" si="23">V709-W709</f>
        <v>3.0480786716613993E-5</v>
      </c>
    </row>
    <row r="710" spans="18:24" x14ac:dyDescent="0.2">
      <c r="R710" s="75">
        <v>44140</v>
      </c>
      <c r="S710" s="72">
        <v>6.1506839368718072E-3</v>
      </c>
      <c r="T710" s="72">
        <v>6.1331284489571257E-3</v>
      </c>
      <c r="U710" s="72">
        <f t="shared" si="22"/>
        <v>1.7555487914681575E-5</v>
      </c>
      <c r="V710" s="72">
        <v>7.3658260719310928E-3</v>
      </c>
      <c r="W710" s="72">
        <v>7.3351111430254049E-3</v>
      </c>
      <c r="X710" s="113">
        <f t="shared" si="23"/>
        <v>3.0714928905687874E-5</v>
      </c>
    </row>
    <row r="711" spans="18:24" x14ac:dyDescent="0.2">
      <c r="R711" s="75">
        <v>44147</v>
      </c>
      <c r="S711" s="72">
        <v>6.1840721667778646E-3</v>
      </c>
      <c r="T711" s="72">
        <v>6.1663646465972754E-3</v>
      </c>
      <c r="U711" s="72">
        <f t="shared" si="22"/>
        <v>1.7707520180589194E-5</v>
      </c>
      <c r="V711" s="72">
        <v>7.3992387138948042E-3</v>
      </c>
      <c r="W711" s="72">
        <v>7.3682695676771642E-3</v>
      </c>
      <c r="X711" s="113">
        <f t="shared" si="23"/>
        <v>3.0969146217640041E-5</v>
      </c>
    </row>
    <row r="712" spans="18:24" x14ac:dyDescent="0.2">
      <c r="R712" s="75">
        <v>44154</v>
      </c>
      <c r="S712" s="72">
        <v>6.2175634711450611E-3</v>
      </c>
      <c r="T712" s="72">
        <v>6.1997031283090726E-3</v>
      </c>
      <c r="U712" s="72">
        <f t="shared" si="22"/>
        <v>1.7860342835988516E-5</v>
      </c>
      <c r="V712" s="72">
        <v>7.4327066907660016E-3</v>
      </c>
      <c r="W712" s="72">
        <v>7.4014823802970864E-3</v>
      </c>
      <c r="X712" s="113">
        <f t="shared" si="23"/>
        <v>3.1224310468915169E-5</v>
      </c>
    </row>
    <row r="713" spans="18:24" x14ac:dyDescent="0.2">
      <c r="R713" s="75">
        <v>44161</v>
      </c>
      <c r="S713" s="72">
        <v>6.25115785261042E-3</v>
      </c>
      <c r="T713" s="72">
        <v>6.2331438966982582E-3</v>
      </c>
      <c r="U713" s="72">
        <f t="shared" si="22"/>
        <v>1.801395591216181E-5</v>
      </c>
      <c r="V713" s="72">
        <v>7.4662195688964834E-3</v>
      </c>
      <c r="W713" s="72">
        <v>7.4347392196930451E-3</v>
      </c>
      <c r="X713" s="113">
        <f t="shared" si="23"/>
        <v>3.1480349203438264E-5</v>
      </c>
    </row>
    <row r="714" spans="18:24" x14ac:dyDescent="0.2">
      <c r="R714" s="75">
        <v>44168</v>
      </c>
      <c r="S714" s="72">
        <v>6.2798937718246961E-3</v>
      </c>
      <c r="T714" s="72">
        <v>6.2617483939408913E-3</v>
      </c>
      <c r="U714" s="72">
        <f t="shared" si="22"/>
        <v>1.814537788380477E-5</v>
      </c>
      <c r="V714" s="72">
        <v>7.5022517557387352E-3</v>
      </c>
      <c r="W714" s="72">
        <v>7.4704952939809157E-3</v>
      </c>
      <c r="X714" s="113">
        <f t="shared" si="23"/>
        <v>3.1756461757819453E-5</v>
      </c>
    </row>
    <row r="715" spans="18:24" x14ac:dyDescent="0.2">
      <c r="R715" s="75">
        <v>44175</v>
      </c>
      <c r="S715" s="72">
        <v>6.3136784079862451E-3</v>
      </c>
      <c r="T715" s="72">
        <v>6.2953779578425184E-3</v>
      </c>
      <c r="U715" s="72">
        <f t="shared" si="22"/>
        <v>1.8300450143726721E-5</v>
      </c>
      <c r="V715" s="72">
        <v>7.5358203661233152E-3</v>
      </c>
      <c r="W715" s="72">
        <v>7.5038063096647609E-3</v>
      </c>
      <c r="X715" s="113">
        <f t="shared" si="23"/>
        <v>3.2014056458554326E-5</v>
      </c>
    </row>
    <row r="716" spans="18:24" x14ac:dyDescent="0.2">
      <c r="R716" s="75">
        <v>44182</v>
      </c>
      <c r="S716" s="72">
        <v>6.3475660615948115E-3</v>
      </c>
      <c r="T716" s="72">
        <v>6.3291097489557302E-3</v>
      </c>
      <c r="U716" s="72">
        <f t="shared" si="22"/>
        <v>1.8456312639081318E-5</v>
      </c>
      <c r="V716" s="72">
        <v>7.5694017976516027E-3</v>
      </c>
      <c r="W716" s="72">
        <v>7.5371294947824191E-3</v>
      </c>
      <c r="X716" s="113">
        <f t="shared" si="23"/>
        <v>3.2272302869183582E-5</v>
      </c>
    </row>
    <row r="717" spans="18:24" x14ac:dyDescent="0.2">
      <c r="R717" s="75">
        <v>44189</v>
      </c>
      <c r="S717" s="72">
        <v>6.3815516884853096E-3</v>
      </c>
      <c r="T717" s="72">
        <v>6.3629387391239689E-3</v>
      </c>
      <c r="U717" s="72">
        <f t="shared" si="22"/>
        <v>1.8612949361340725E-5</v>
      </c>
      <c r="V717" s="72">
        <v>7.6029856709572199E-3</v>
      </c>
      <c r="W717" s="72">
        <v>7.5704545420680787E-3</v>
      </c>
      <c r="X717" s="113">
        <f t="shared" si="23"/>
        <v>3.2531128889141253E-5</v>
      </c>
    </row>
    <row r="718" spans="18:24" x14ac:dyDescent="0.2">
      <c r="R718" s="75">
        <v>44196</v>
      </c>
      <c r="S718" s="72">
        <v>6.4156214535646683E-3</v>
      </c>
      <c r="T718" s="72">
        <v>6.3968511371950143E-3</v>
      </c>
      <c r="U718" s="72">
        <f t="shared" si="22"/>
        <v>1.8770316369653983E-5</v>
      </c>
      <c r="V718" s="72">
        <v>7.63409225185152E-3</v>
      </c>
      <c r="W718" s="72">
        <v>7.6013211283827093E-3</v>
      </c>
      <c r="X718" s="113">
        <f t="shared" si="23"/>
        <v>3.2771123468810712E-5</v>
      </c>
    </row>
    <row r="719" spans="18:24" x14ac:dyDescent="0.2">
      <c r="R719" s="75">
        <v>44203</v>
      </c>
      <c r="S719" s="72">
        <v>6.4497606264390939E-3</v>
      </c>
      <c r="T719" s="72">
        <v>6.4308322595678646E-3</v>
      </c>
      <c r="U719" s="72">
        <f t="shared" si="22"/>
        <v>1.892836687122923E-5</v>
      </c>
      <c r="V719" s="72">
        <v>7.6676553917705463E-3</v>
      </c>
      <c r="W719" s="72">
        <v>7.6346245048043923E-3</v>
      </c>
      <c r="X719" s="113">
        <f t="shared" si="23"/>
        <v>3.3030886966154034E-5</v>
      </c>
    </row>
    <row r="720" spans="18:24" x14ac:dyDescent="0.2">
      <c r="R720" s="75">
        <v>44210</v>
      </c>
      <c r="S720" s="72">
        <v>6.483954476218301E-3</v>
      </c>
      <c r="T720" s="72">
        <v>6.4648674221476909E-3</v>
      </c>
      <c r="U720" s="72">
        <f t="shared" si="22"/>
        <v>1.9087054070610066E-5</v>
      </c>
      <c r="V720" s="72">
        <v>7.7011903778134352E-3</v>
      </c>
      <c r="W720" s="72">
        <v>7.6678993603405332E-3</v>
      </c>
      <c r="X720" s="113">
        <f t="shared" si="23"/>
        <v>3.3291017472901994E-5</v>
      </c>
    </row>
    <row r="721" spans="18:24" x14ac:dyDescent="0.2">
      <c r="R721" s="75">
        <v>44217</v>
      </c>
      <c r="S721" s="72">
        <v>6.5181882715119599E-3</v>
      </c>
      <c r="T721" s="72">
        <v>6.4989419403413962E-3</v>
      </c>
      <c r="U721" s="72">
        <f t="shared" si="22"/>
        <v>1.9246331170563735E-5</v>
      </c>
      <c r="V721" s="72">
        <v>7.7346867707263059E-3</v>
      </c>
      <c r="W721" s="72">
        <v>7.7011353282750265E-3</v>
      </c>
      <c r="X721" s="113">
        <f t="shared" si="23"/>
        <v>3.3551442451279327E-5</v>
      </c>
    </row>
    <row r="722" spans="18:24" x14ac:dyDescent="0.2">
      <c r="R722" s="75">
        <v>44224</v>
      </c>
      <c r="S722" s="72">
        <v>6.5524472804270317E-3</v>
      </c>
      <c r="T722" s="72">
        <v>6.5330411290611679E-3</v>
      </c>
      <c r="U722" s="72">
        <f t="shared" si="22"/>
        <v>1.9406151365863877E-5</v>
      </c>
      <c r="V722" s="72">
        <v>7.7681341305570525E-3</v>
      </c>
      <c r="W722" s="72">
        <v>7.7343220412037002E-3</v>
      </c>
      <c r="X722" s="113">
        <f t="shared" si="23"/>
        <v>3.3812089353352226E-5</v>
      </c>
    </row>
    <row r="723" spans="18:24" x14ac:dyDescent="0.2">
      <c r="R723" s="75">
        <v>44231</v>
      </c>
      <c r="S723" s="72">
        <v>6.5842101517101315E-3</v>
      </c>
      <c r="T723" s="72">
        <v>6.5646555730239451E-3</v>
      </c>
      <c r="U723" s="72">
        <f t="shared" si="22"/>
        <v>1.9554578686186395E-5</v>
      </c>
      <c r="V723" s="72">
        <v>7.8015220166584324E-3</v>
      </c>
      <c r="W723" s="72">
        <v>7.7674491310365211E-3</v>
      </c>
      <c r="X723" s="113">
        <f t="shared" si="23"/>
        <v>3.4072885621911318E-5</v>
      </c>
    </row>
    <row r="724" spans="18:24" x14ac:dyDescent="0.2">
      <c r="R724" s="75">
        <v>44238</v>
      </c>
      <c r="S724" s="72">
        <v>6.6184787934923514E-3</v>
      </c>
      <c r="T724" s="72">
        <v>6.5987634739006354E-3</v>
      </c>
      <c r="U724" s="72">
        <f t="shared" si="22"/>
        <v>1.9715319591715949E-5</v>
      </c>
      <c r="V724" s="72">
        <v>7.8348399876889529E-3</v>
      </c>
      <c r="W724" s="72">
        <v>7.8005062290002463E-3</v>
      </c>
      <c r="X724" s="113">
        <f t="shared" si="23"/>
        <v>3.4333758688706584E-5</v>
      </c>
    </row>
    <row r="725" spans="18:24" x14ac:dyDescent="0.2">
      <c r="R725" s="75">
        <v>44245</v>
      </c>
      <c r="S725" s="72">
        <v>6.6527292041222534E-3</v>
      </c>
      <c r="T725" s="72">
        <v>6.6328527385925958E-3</v>
      </c>
      <c r="U725" s="72">
        <f t="shared" si="22"/>
        <v>1.9876465529657626E-5</v>
      </c>
      <c r="V725" s="72">
        <v>7.8680776016164002E-3</v>
      </c>
      <c r="W725" s="72">
        <v>7.8334829656419545E-3</v>
      </c>
      <c r="X725" s="113">
        <f t="shared" si="23"/>
        <v>3.459463597444562E-5</v>
      </c>
    </row>
    <row r="726" spans="18:24" x14ac:dyDescent="0.2">
      <c r="R726" s="75">
        <v>44252</v>
      </c>
      <c r="S726" s="72">
        <v>6.6869464844608361E-3</v>
      </c>
      <c r="T726" s="72">
        <v>6.6669085153009339E-3</v>
      </c>
      <c r="U726" s="72">
        <f t="shared" si="22"/>
        <v>2.0037969159902164E-5</v>
      </c>
      <c r="V726" s="72">
        <v>7.901224415724474E-3</v>
      </c>
      <c r="W726" s="72">
        <v>7.8663689708334643E-3</v>
      </c>
      <c r="X726" s="113">
        <f t="shared" si="23"/>
        <v>3.4855444891009751E-5</v>
      </c>
    </row>
    <row r="727" spans="18:24" x14ac:dyDescent="0.2">
      <c r="R727" s="75">
        <v>44259</v>
      </c>
      <c r="S727" s="72">
        <v>6.7285816811944194E-3</v>
      </c>
      <c r="T727" s="72">
        <v>6.7083459601521246E-3</v>
      </c>
      <c r="U727" s="72">
        <f t="shared" si="22"/>
        <v>2.0235721042294839E-5</v>
      </c>
      <c r="V727" s="72">
        <v>7.946286065802265E-3</v>
      </c>
      <c r="W727" s="72">
        <v>7.9110735363074527E-3</v>
      </c>
      <c r="X727" s="113">
        <f t="shared" si="23"/>
        <v>3.5212529494812322E-5</v>
      </c>
    </row>
    <row r="728" spans="18:24" x14ac:dyDescent="0.2">
      <c r="R728" s="75">
        <v>44266</v>
      </c>
      <c r="S728" s="72">
        <v>6.7626717127120834E-3</v>
      </c>
      <c r="T728" s="72">
        <v>6.7422738585011591E-3</v>
      </c>
      <c r="U728" s="72">
        <f t="shared" si="22"/>
        <v>2.039785421092434E-5</v>
      </c>
      <c r="V728" s="72">
        <v>7.979178000551897E-3</v>
      </c>
      <c r="W728" s="72">
        <v>7.943705087847466E-3</v>
      </c>
      <c r="X728" s="113">
        <f t="shared" si="23"/>
        <v>3.5472912704431064E-5</v>
      </c>
    </row>
    <row r="729" spans="18:24" x14ac:dyDescent="0.2">
      <c r="R729" s="75">
        <v>44273</v>
      </c>
      <c r="S729" s="72">
        <v>6.7966838297878925E-3</v>
      </c>
      <c r="T729" s="72">
        <v>6.7761236269615471E-3</v>
      </c>
      <c r="U729" s="72">
        <f t="shared" si="22"/>
        <v>2.0560202826345325E-5</v>
      </c>
      <c r="V729" s="72">
        <v>8.0119477753660285E-3</v>
      </c>
      <c r="W729" s="72">
        <v>7.9762147657154656E-3</v>
      </c>
      <c r="X729" s="113">
        <f t="shared" si="23"/>
        <v>3.5733009650562933E-5</v>
      </c>
    </row>
    <row r="730" spans="18:24" x14ac:dyDescent="0.2">
      <c r="R730" s="75">
        <v>44280</v>
      </c>
      <c r="S730" s="72">
        <v>6.8306100528639632E-3</v>
      </c>
      <c r="T730" s="72">
        <v>6.8098873113351197E-3</v>
      </c>
      <c r="U730" s="72">
        <f t="shared" si="22"/>
        <v>2.0722741528843465E-5</v>
      </c>
      <c r="V730" s="72">
        <v>8.0445897610301447E-3</v>
      </c>
      <c r="W730" s="72">
        <v>8.0085969798522824E-3</v>
      </c>
      <c r="X730" s="113">
        <f t="shared" si="23"/>
        <v>3.5992781177862296E-5</v>
      </c>
    </row>
    <row r="731" spans="18:24" x14ac:dyDescent="0.2">
      <c r="R731" s="75">
        <v>44287</v>
      </c>
      <c r="S731" s="72">
        <v>6.8619837817211014E-3</v>
      </c>
      <c r="T731" s="72">
        <v>6.8411103683198504E-3</v>
      </c>
      <c r="U731" s="72">
        <f t="shared" si="22"/>
        <v>2.0873413401250977E-5</v>
      </c>
      <c r="V731" s="72">
        <v>8.0699972827355023E-3</v>
      </c>
      <c r="W731" s="72">
        <v>8.0338027323578944E-3</v>
      </c>
      <c r="X731" s="113">
        <f t="shared" si="23"/>
        <v>3.6194550377607881E-5</v>
      </c>
    </row>
    <row r="732" spans="18:24" x14ac:dyDescent="0.2">
      <c r="R732" s="75">
        <v>44294</v>
      </c>
      <c r="S732" s="72">
        <v>6.8957428368689377E-3</v>
      </c>
      <c r="T732" s="72">
        <v>6.8747065259972288E-3</v>
      </c>
      <c r="U732" s="72">
        <f t="shared" si="22"/>
        <v>2.1036310871708902E-5</v>
      </c>
      <c r="V732" s="72">
        <v>8.1024083156225474E-3</v>
      </c>
      <c r="W732" s="72">
        <v>8.0659546060122857E-3</v>
      </c>
      <c r="X732" s="113">
        <f t="shared" si="23"/>
        <v>3.6453709610261703E-5</v>
      </c>
    </row>
    <row r="733" spans="18:24" x14ac:dyDescent="0.2">
      <c r="R733" s="75">
        <v>44301</v>
      </c>
      <c r="S733" s="72">
        <v>6.9294155417061361E-3</v>
      </c>
      <c r="T733" s="72">
        <v>6.908216144749132E-3</v>
      </c>
      <c r="U733" s="72">
        <f t="shared" si="22"/>
        <v>2.1199396957004117E-5</v>
      </c>
      <c r="V733" s="72">
        <v>8.1346912253865526E-3</v>
      </c>
      <c r="W733" s="72">
        <v>8.0979786844251837E-3</v>
      </c>
      <c r="X733" s="113">
        <f t="shared" si="23"/>
        <v>3.6712540961368959E-5</v>
      </c>
    </row>
    <row r="734" spans="18:24" x14ac:dyDescent="0.2">
      <c r="R734" s="75">
        <v>44308</v>
      </c>
      <c r="S734" s="72">
        <v>6.9630018940269878E-3</v>
      </c>
      <c r="T734" s="72">
        <v>6.9416392223751204E-3</v>
      </c>
      <c r="U734" s="72">
        <f t="shared" si="22"/>
        <v>2.13626716518674E-5</v>
      </c>
      <c r="V734" s="72">
        <v>8.1668460057278559E-3</v>
      </c>
      <c r="W734" s="72">
        <v>8.1298749613637616E-3</v>
      </c>
      <c r="X734" s="113">
        <f t="shared" si="23"/>
        <v>3.6971044364094222E-5</v>
      </c>
    </row>
    <row r="735" spans="18:24" x14ac:dyDescent="0.2">
      <c r="R735" s="75">
        <v>44315</v>
      </c>
      <c r="S735" s="72">
        <v>6.9965018916284209E-3</v>
      </c>
      <c r="T735" s="72">
        <v>6.9749757566800281E-3</v>
      </c>
      <c r="U735" s="72">
        <f t="shared" si="22"/>
        <v>2.1526134948392749E-5</v>
      </c>
      <c r="V735" s="72">
        <v>8.1988726503730083E-3</v>
      </c>
      <c r="W735" s="72">
        <v>8.1616434306200861E-3</v>
      </c>
      <c r="X735" s="113">
        <f t="shared" si="23"/>
        <v>3.7229219752922191E-5</v>
      </c>
    </row>
    <row r="736" spans="18:24" x14ac:dyDescent="0.2">
      <c r="R736" s="75">
        <v>44322</v>
      </c>
      <c r="S736" s="72">
        <v>7.0323540787011951E-3</v>
      </c>
      <c r="T736" s="72">
        <v>7.0106521434054126E-3</v>
      </c>
      <c r="U736" s="72">
        <f t="shared" si="22"/>
        <v>2.1701935295782501E-5</v>
      </c>
      <c r="V736" s="72">
        <v>8.2377511072961145E-3</v>
      </c>
      <c r="W736" s="72">
        <v>8.200206580658384E-3</v>
      </c>
      <c r="X736" s="113">
        <f t="shared" si="23"/>
        <v>3.7544526637730419E-5</v>
      </c>
    </row>
    <row r="737" spans="18:24" x14ac:dyDescent="0.2">
      <c r="R737" s="75">
        <v>44329</v>
      </c>
      <c r="S737" s="72">
        <v>7.0656758434521332E-3</v>
      </c>
      <c r="T737" s="72">
        <v>7.0438100489918524E-3</v>
      </c>
      <c r="U737" s="72">
        <f t="shared" si="22"/>
        <v>2.18657944602808E-5</v>
      </c>
      <c r="V737" s="72">
        <v>8.2694961774639492E-3</v>
      </c>
      <c r="W737" s="72">
        <v>8.2316941744982192E-3</v>
      </c>
      <c r="X737" s="113">
        <f t="shared" si="23"/>
        <v>3.7802002965730067E-5</v>
      </c>
    </row>
    <row r="738" spans="18:24" x14ac:dyDescent="0.2">
      <c r="R738" s="75">
        <v>44336</v>
      </c>
      <c r="S738" s="72">
        <v>7.0989112481404919E-3</v>
      </c>
      <c r="T738" s="72">
        <v>7.0768814059013717E-3</v>
      </c>
      <c r="U738" s="72">
        <f t="shared" si="22"/>
        <v>2.2029842239120259E-5</v>
      </c>
      <c r="V738" s="72">
        <v>8.3011130914605168E-3</v>
      </c>
      <c r="W738" s="72">
        <v>8.2630539403227843E-3</v>
      </c>
      <c r="X738" s="113">
        <f t="shared" si="23"/>
        <v>3.8059151137732547E-5</v>
      </c>
    </row>
    <row r="739" spans="18:24" x14ac:dyDescent="0.2">
      <c r="R739" s="75">
        <v>44343</v>
      </c>
      <c r="S739" s="72">
        <v>7.1320602905645542E-3</v>
      </c>
      <c r="T739" s="72">
        <v>7.1098662119400734E-3</v>
      </c>
      <c r="U739" s="72">
        <f t="shared" si="22"/>
        <v>2.2194078624480744E-5</v>
      </c>
      <c r="V739" s="72">
        <v>8.3326018430151354E-3</v>
      </c>
      <c r="W739" s="72">
        <v>8.2942858719271487E-3</v>
      </c>
      <c r="X739" s="113">
        <f t="shared" si="23"/>
        <v>3.8315971087986636E-5</v>
      </c>
    </row>
    <row r="740" spans="18:24" x14ac:dyDescent="0.2">
      <c r="R740" s="75">
        <v>44350</v>
      </c>
      <c r="S740" s="72">
        <v>7.1651229685286847E-3</v>
      </c>
      <c r="T740" s="72">
        <v>7.1427644649175344E-3</v>
      </c>
      <c r="U740" s="72">
        <f t="shared" si="22"/>
        <v>2.2358503611150278E-5</v>
      </c>
      <c r="V740" s="72">
        <v>8.3570836202953545E-3</v>
      </c>
      <c r="W740" s="72">
        <v>8.3185684461354274E-3</v>
      </c>
      <c r="X740" s="113">
        <f t="shared" si="23"/>
        <v>3.8515174159927182E-5</v>
      </c>
    </row>
    <row r="741" spans="18:24" x14ac:dyDescent="0.2">
      <c r="R741" s="75">
        <v>44357</v>
      </c>
      <c r="S741" s="72">
        <v>7.1980992798433311E-3</v>
      </c>
      <c r="T741" s="72">
        <v>7.1755761626502851E-3</v>
      </c>
      <c r="U741" s="72">
        <f t="shared" si="22"/>
        <v>2.2523117193046054E-5</v>
      </c>
      <c r="V741" s="72">
        <v>8.3883413203983681E-3</v>
      </c>
      <c r="W741" s="72">
        <v>8.3495699403260005E-3</v>
      </c>
      <c r="X741" s="113">
        <f t="shared" si="23"/>
        <v>3.877138007236762E-5</v>
      </c>
    </row>
    <row r="742" spans="18:24" x14ac:dyDescent="0.2">
      <c r="R742" s="75">
        <v>44364</v>
      </c>
      <c r="S742" s="72">
        <v>7.2309892223232849E-3</v>
      </c>
      <c r="T742" s="72">
        <v>7.208301302960067E-3</v>
      </c>
      <c r="U742" s="72">
        <f t="shared" si="22"/>
        <v>2.2687919363217901E-5</v>
      </c>
      <c r="V742" s="72">
        <v>8.4194708415829735E-3</v>
      </c>
      <c r="W742" s="72">
        <v>8.3804435840750813E-3</v>
      </c>
      <c r="X742" s="113">
        <f t="shared" si="23"/>
        <v>3.9027257507892252E-5</v>
      </c>
    </row>
    <row r="743" spans="18:24" x14ac:dyDescent="0.2">
      <c r="R743" s="75">
        <v>44371</v>
      </c>
      <c r="S743" s="72">
        <v>7.2637927937911576E-3</v>
      </c>
      <c r="T743" s="72">
        <v>7.2409398836747055E-3</v>
      </c>
      <c r="U743" s="72">
        <f t="shared" si="22"/>
        <v>2.2852910116452109E-5</v>
      </c>
      <c r="V743" s="72">
        <v>8.4504721777753419E-3</v>
      </c>
      <c r="W743" s="72">
        <v>8.4111893713726179E-3</v>
      </c>
      <c r="X743" s="113">
        <f t="shared" si="23"/>
        <v>3.9282806402723969E-5</v>
      </c>
    </row>
    <row r="744" spans="18:24" x14ac:dyDescent="0.2">
      <c r="R744" s="75">
        <v>44378</v>
      </c>
      <c r="S744" s="72">
        <v>7.2965099920730345E-3</v>
      </c>
      <c r="T744" s="72">
        <v>7.2734919026272386E-3</v>
      </c>
      <c r="U744" s="72">
        <f t="shared" si="22"/>
        <v>2.3018089445795906E-5</v>
      </c>
      <c r="V744" s="72">
        <v>8.4881229464604385E-3</v>
      </c>
      <c r="W744" s="72">
        <v>8.4485278012965421E-3</v>
      </c>
      <c r="X744" s="113">
        <f t="shared" si="23"/>
        <v>3.9595145163896436E-5</v>
      </c>
    </row>
    <row r="745" spans="18:24" x14ac:dyDescent="0.2">
      <c r="R745" s="75">
        <v>44385</v>
      </c>
      <c r="S745" s="72">
        <v>7.3291408150036926E-3</v>
      </c>
      <c r="T745" s="72">
        <v>7.3059573576585227E-3</v>
      </c>
      <c r="U745" s="72">
        <f t="shared" si="22"/>
        <v>2.3183457345169953E-5</v>
      </c>
      <c r="V745" s="72">
        <v>8.5188425930998197E-3</v>
      </c>
      <c r="W745" s="72">
        <v>8.4789925987215024E-3</v>
      </c>
      <c r="X745" s="113">
        <f t="shared" si="23"/>
        <v>3.9849994378317322E-5</v>
      </c>
    </row>
    <row r="746" spans="18:24" x14ac:dyDescent="0.2">
      <c r="R746" s="75">
        <v>44392</v>
      </c>
      <c r="S746" s="72">
        <v>7.3616852604196448E-3</v>
      </c>
      <c r="T746" s="72">
        <v>7.3383362466120225E-3</v>
      </c>
      <c r="U746" s="72">
        <f t="shared" si="22"/>
        <v>2.3349013807622346E-5</v>
      </c>
      <c r="V746" s="72">
        <v>8.5494340341132988E-3</v>
      </c>
      <c r="W746" s="72">
        <v>8.509329519208176E-3</v>
      </c>
      <c r="X746" s="113">
        <f t="shared" si="23"/>
        <v>4.0104514905122887E-5</v>
      </c>
    </row>
    <row r="747" spans="18:24" x14ac:dyDescent="0.2">
      <c r="R747" s="75">
        <v>44399</v>
      </c>
      <c r="S747" s="72">
        <v>7.394143326166093E-3</v>
      </c>
      <c r="T747" s="72">
        <v>7.3706285673381527E-3</v>
      </c>
      <c r="U747" s="72">
        <f t="shared" si="22"/>
        <v>2.3514758827940241E-5</v>
      </c>
      <c r="V747" s="72">
        <v>8.5798972634330423E-3</v>
      </c>
      <c r="W747" s="72">
        <v>8.5395385567553442E-3</v>
      </c>
      <c r="X747" s="113">
        <f t="shared" si="23"/>
        <v>4.0358706677698017E-5</v>
      </c>
    </row>
    <row r="748" spans="18:24" x14ac:dyDescent="0.2">
      <c r="R748" s="75">
        <v>44406</v>
      </c>
      <c r="S748" s="72">
        <v>7.4265150100943202E-3</v>
      </c>
      <c r="T748" s="72">
        <v>7.4028343176942802E-3</v>
      </c>
      <c r="U748" s="72">
        <f t="shared" si="22"/>
        <v>2.3680692400039963E-5</v>
      </c>
      <c r="V748" s="72">
        <v>8.6102322750170046E-3</v>
      </c>
      <c r="W748" s="72">
        <v>8.5696197053862812E-3</v>
      </c>
      <c r="X748" s="113">
        <f t="shared" si="23"/>
        <v>4.0612569630723433E-5</v>
      </c>
    </row>
    <row r="749" spans="18:24" x14ac:dyDescent="0.2">
      <c r="R749" s="75">
        <v>44413</v>
      </c>
      <c r="S749" s="72">
        <v>7.4588003100573494E-3</v>
      </c>
      <c r="T749" s="72">
        <v>7.4349534955429845E-3</v>
      </c>
      <c r="U749" s="72">
        <f t="shared" si="22"/>
        <v>2.384681451436492E-5</v>
      </c>
      <c r="V749" s="72">
        <v>8.6404390628471994E-3</v>
      </c>
      <c r="W749" s="72">
        <v>8.5995729591496171E-3</v>
      </c>
      <c r="X749" s="113">
        <f t="shared" si="23"/>
        <v>4.0866103697582284E-5</v>
      </c>
    </row>
    <row r="750" spans="18:24" x14ac:dyDescent="0.2">
      <c r="R750" s="75">
        <v>44420</v>
      </c>
      <c r="S750" s="72">
        <v>7.4909992239194974E-3</v>
      </c>
      <c r="T750" s="72">
        <v>7.4669860987494506E-3</v>
      </c>
      <c r="U750" s="72">
        <f t="shared" si="22"/>
        <v>2.4013125170046883E-5</v>
      </c>
      <c r="V750" s="72">
        <v>8.670517620933153E-3</v>
      </c>
      <c r="W750" s="72">
        <v>8.6293983121193425E-3</v>
      </c>
      <c r="X750" s="113">
        <f t="shared" si="23"/>
        <v>4.1119308813810512E-5</v>
      </c>
    </row>
    <row r="751" spans="18:24" x14ac:dyDescent="0.2">
      <c r="R751" s="75">
        <v>44427</v>
      </c>
      <c r="S751" s="72">
        <v>7.5231117495459503E-3</v>
      </c>
      <c r="T751" s="72">
        <v>7.4989321251910292E-3</v>
      </c>
      <c r="U751" s="72">
        <f t="shared" si="22"/>
        <v>2.4179624354921103E-5</v>
      </c>
      <c r="V751" s="72">
        <v>8.7004679433075952E-3</v>
      </c>
      <c r="W751" s="72">
        <v>8.6590957583952272E-3</v>
      </c>
      <c r="X751" s="113">
        <f t="shared" si="23"/>
        <v>4.1372184912367993E-5</v>
      </c>
    </row>
    <row r="752" spans="18:24" x14ac:dyDescent="0.2">
      <c r="R752" s="75">
        <v>44434</v>
      </c>
      <c r="S752" s="72">
        <v>7.5551378848105824E-3</v>
      </c>
      <c r="T752" s="72">
        <v>7.5307915727442012E-3</v>
      </c>
      <c r="U752" s="72">
        <f t="shared" si="22"/>
        <v>2.4346312066381159E-5</v>
      </c>
      <c r="V752" s="72">
        <v>8.7302900240307599E-3</v>
      </c>
      <c r="W752" s="72">
        <v>8.6886652921011158E-3</v>
      </c>
      <c r="X752" s="113">
        <f t="shared" si="23"/>
        <v>4.1624731929644151E-5</v>
      </c>
    </row>
    <row r="753" spans="18:24" x14ac:dyDescent="0.2">
      <c r="R753" s="75">
        <v>44441</v>
      </c>
      <c r="S753" s="72">
        <v>7.5847327171428731E-3</v>
      </c>
      <c r="T753" s="72">
        <v>7.5602319986198601E-3</v>
      </c>
      <c r="U753" s="72">
        <f t="shared" si="22"/>
        <v>2.4500718523013006E-5</v>
      </c>
      <c r="V753" s="72">
        <v>8.7490636523424904E-3</v>
      </c>
      <c r="W753" s="72">
        <v>8.7072812712379044E-3</v>
      </c>
      <c r="X753" s="113">
        <f t="shared" si="23"/>
        <v>4.1782381104586014E-5</v>
      </c>
    </row>
    <row r="754" spans="18:24" x14ac:dyDescent="0.2">
      <c r="R754" s="75">
        <v>44448</v>
      </c>
      <c r="S754" s="72">
        <v>7.6165915645518582E-3</v>
      </c>
      <c r="T754" s="72">
        <v>7.5919238004339071E-3</v>
      </c>
      <c r="U754" s="72">
        <f t="shared" si="22"/>
        <v>2.4667764117951123E-5</v>
      </c>
      <c r="V754" s="72">
        <v>8.7786714444071864E-3</v>
      </c>
      <c r="W754" s="72">
        <v>8.7366371046449075E-3</v>
      </c>
      <c r="X754" s="113">
        <f t="shared" si="23"/>
        <v>4.2034339762278897E-5</v>
      </c>
    </row>
    <row r="755" spans="18:24" x14ac:dyDescent="0.2">
      <c r="R755" s="75">
        <v>44455</v>
      </c>
      <c r="S755" s="72">
        <v>7.6483640144211721E-3</v>
      </c>
      <c r="T755" s="72">
        <v>7.6235290162304766E-3</v>
      </c>
      <c r="U755" s="72">
        <f t="shared" si="22"/>
        <v>2.4834998190695519E-5</v>
      </c>
      <c r="V755" s="72">
        <v>8.8081510026929294E-3</v>
      </c>
      <c r="W755" s="72">
        <v>8.7658650334602409E-3</v>
      </c>
      <c r="X755" s="113">
        <f t="shared" si="23"/>
        <v>4.2285969232688445E-5</v>
      </c>
    </row>
    <row r="756" spans="18:24" x14ac:dyDescent="0.2">
      <c r="R756" s="75">
        <v>44462</v>
      </c>
      <c r="S756" s="72">
        <v>7.6800500646689619E-3</v>
      </c>
      <c r="T756" s="72">
        <v>7.6550476439329884E-3</v>
      </c>
      <c r="U756" s="72">
        <f t="shared" si="22"/>
        <v>2.5002420735973502E-5</v>
      </c>
      <c r="V756" s="72">
        <v>8.8375040780206433E-3</v>
      </c>
      <c r="W756" s="72">
        <v>8.7949667946829579E-3</v>
      </c>
      <c r="X756" s="113">
        <f t="shared" si="23"/>
        <v>4.2537283337685389E-5</v>
      </c>
    </row>
    <row r="757" spans="18:24" x14ac:dyDescent="0.2">
      <c r="R757" s="75">
        <v>44469</v>
      </c>
      <c r="S757" s="72">
        <v>7.7139726316543611E-3</v>
      </c>
      <c r="T757" s="72">
        <v>7.6887900533786557E-3</v>
      </c>
      <c r="U757" s="72">
        <f t="shared" si="22"/>
        <v>2.5182578275705428E-5</v>
      </c>
      <c r="V757" s="72">
        <v>8.8688892563065849E-3</v>
      </c>
      <c r="W757" s="72">
        <v>8.8260820610899099E-3</v>
      </c>
      <c r="X757" s="113">
        <f t="shared" si="23"/>
        <v>4.2807195216675031E-5</v>
      </c>
    </row>
    <row r="758" spans="18:24" x14ac:dyDescent="0.2">
      <c r="R758" s="75">
        <v>44476</v>
      </c>
      <c r="S758" s="72">
        <v>7.7454803803974582E-3</v>
      </c>
      <c r="T758" s="72">
        <v>7.7201299833950113E-3</v>
      </c>
      <c r="U758" s="72">
        <f t="shared" si="22"/>
        <v>2.5350397002446914E-5</v>
      </c>
      <c r="V758" s="72">
        <v>8.8979976338193351E-3</v>
      </c>
      <c r="W758" s="72">
        <v>8.8549396370986994E-3</v>
      </c>
      <c r="X758" s="113">
        <f t="shared" si="23"/>
        <v>4.3057996720635705E-5</v>
      </c>
    </row>
    <row r="759" spans="18:24" x14ac:dyDescent="0.2">
      <c r="R759" s="75">
        <v>44483</v>
      </c>
      <c r="S759" s="72">
        <v>7.7769017240479094E-3</v>
      </c>
      <c r="T759" s="72">
        <v>7.7513833198390551E-3</v>
      </c>
      <c r="U759" s="72">
        <f t="shared" si="22"/>
        <v>2.5518404208854303E-5</v>
      </c>
      <c r="V759" s="72">
        <v>8.9269952190955994E-3</v>
      </c>
      <c r="W759" s="72">
        <v>8.8836866122243112E-3</v>
      </c>
      <c r="X759" s="113">
        <f t="shared" si="23"/>
        <v>4.330860687128818E-5</v>
      </c>
    </row>
    <row r="760" spans="18:24" x14ac:dyDescent="0.2">
      <c r="R760" s="75">
        <v>44490</v>
      </c>
      <c r="S760" s="72">
        <v>7.808236660525639E-3</v>
      </c>
      <c r="T760" s="72">
        <v>7.7825500606385298E-3</v>
      </c>
      <c r="U760" s="72">
        <f t="shared" si="22"/>
        <v>2.5686599887109196E-5</v>
      </c>
      <c r="V760" s="72">
        <v>8.9558871070444922E-3</v>
      </c>
      <c r="W760" s="72">
        <v>8.9123280411113615E-3</v>
      </c>
      <c r="X760" s="113">
        <f t="shared" si="23"/>
        <v>4.3559065933130789E-5</v>
      </c>
    </row>
    <row r="761" spans="18:24" x14ac:dyDescent="0.2">
      <c r="R761" s="75">
        <v>44497</v>
      </c>
      <c r="S761" s="72">
        <v>7.8394851877549177E-3</v>
      </c>
      <c r="T761" s="72">
        <v>7.8136302037220516E-3</v>
      </c>
      <c r="U761" s="72">
        <f t="shared" si="22"/>
        <v>2.585498403286611E-5</v>
      </c>
      <c r="V761" s="72">
        <v>8.9846783928882751E-3</v>
      </c>
      <c r="W761" s="72">
        <v>8.9408689787110317E-3</v>
      </c>
      <c r="X761" s="113">
        <f t="shared" si="23"/>
        <v>4.3809414177243405E-5</v>
      </c>
    </row>
    <row r="762" spans="18:24" x14ac:dyDescent="0.2">
      <c r="R762" s="75">
        <v>44504</v>
      </c>
      <c r="S762" s="72">
        <v>7.8706473036643555E-3</v>
      </c>
      <c r="T762" s="72">
        <v>7.8446237470269197E-3</v>
      </c>
      <c r="U762" s="72">
        <f t="shared" si="22"/>
        <v>2.6023556637435816E-5</v>
      </c>
      <c r="V762" s="72">
        <v>9.0112467017363224E-3</v>
      </c>
      <c r="W762" s="72">
        <v>8.9672059414159476E-3</v>
      </c>
      <c r="X762" s="113">
        <f t="shared" si="23"/>
        <v>4.4040760320374767E-5</v>
      </c>
    </row>
    <row r="763" spans="18:24" x14ac:dyDescent="0.2">
      <c r="R763" s="75">
        <v>44511</v>
      </c>
      <c r="S763" s="72">
        <v>7.9017230061903896E-3</v>
      </c>
      <c r="T763" s="72">
        <v>7.8755306884965189E-3</v>
      </c>
      <c r="U763" s="72">
        <f t="shared" si="22"/>
        <v>2.6192317693870745E-5</v>
      </c>
      <c r="V763" s="72">
        <v>9.0398556499514011E-3</v>
      </c>
      <c r="W763" s="72">
        <v>8.9955646668515125E-3</v>
      </c>
      <c r="X763" s="113">
        <f t="shared" si="23"/>
        <v>4.4290983099888603E-5</v>
      </c>
    </row>
    <row r="764" spans="18:24" x14ac:dyDescent="0.2">
      <c r="R764" s="75">
        <v>44518</v>
      </c>
      <c r="S764" s="72">
        <v>7.9327122932764029E-3</v>
      </c>
      <c r="T764" s="72">
        <v>7.9063510260777101E-3</v>
      </c>
      <c r="U764" s="72">
        <f t="shared" si="22"/>
        <v>2.6361267198692778E-5</v>
      </c>
      <c r="V764" s="72">
        <v>9.0683787885798596E-3</v>
      </c>
      <c r="W764" s="72">
        <v>9.0238375766213425E-3</v>
      </c>
      <c r="X764" s="113">
        <f t="shared" si="23"/>
        <v>4.4541211958517082E-5</v>
      </c>
    </row>
    <row r="765" spans="18:24" x14ac:dyDescent="0.2">
      <c r="R765" s="75">
        <v>44525</v>
      </c>
      <c r="S765" s="72">
        <v>7.9636151628657784E-3</v>
      </c>
      <c r="T765" s="72">
        <v>7.9370847577260421E-3</v>
      </c>
      <c r="U765" s="72">
        <f t="shared" si="22"/>
        <v>2.6530405139736299E-5</v>
      </c>
      <c r="V765" s="72">
        <v>9.0968212421161185E-3</v>
      </c>
      <c r="W765" s="72">
        <v>9.0520297547095011E-3</v>
      </c>
      <c r="X765" s="113">
        <f t="shared" si="23"/>
        <v>4.4791487406617425E-5</v>
      </c>
    </row>
    <row r="766" spans="18:24" x14ac:dyDescent="0.2">
      <c r="R766" s="75">
        <v>44532</v>
      </c>
      <c r="S766" s="72">
        <v>7.9898841651013797E-3</v>
      </c>
      <c r="T766" s="72">
        <v>7.9632098730044731E-3</v>
      </c>
      <c r="U766" s="72">
        <f t="shared" si="22"/>
        <v>2.6674292096906527E-5</v>
      </c>
      <c r="V766" s="72">
        <v>9.1273041449866157E-3</v>
      </c>
      <c r="W766" s="72">
        <v>9.0822432420760661E-3</v>
      </c>
      <c r="X766" s="113">
        <f t="shared" si="23"/>
        <v>4.5060902910549691E-5</v>
      </c>
    </row>
    <row r="767" spans="18:24" x14ac:dyDescent="0.2">
      <c r="R767" s="75">
        <v>44539</v>
      </c>
      <c r="S767" s="72">
        <v>8.0206251740140289E-3</v>
      </c>
      <c r="T767" s="72">
        <v>7.9937814060988543E-3</v>
      </c>
      <c r="U767" s="72">
        <f t="shared" si="22"/>
        <v>2.684376791517451E-5</v>
      </c>
      <c r="V767" s="72">
        <v>9.155598835145386E-3</v>
      </c>
      <c r="W767" s="72">
        <v>9.1102874029592718E-3</v>
      </c>
      <c r="X767" s="113">
        <f t="shared" si="23"/>
        <v>4.5311432186114289E-5</v>
      </c>
    </row>
    <row r="768" spans="18:24" x14ac:dyDescent="0.2">
      <c r="R768" s="75">
        <v>44546</v>
      </c>
      <c r="S768" s="72">
        <v>8.0512797675043046E-3</v>
      </c>
      <c r="T768" s="72">
        <v>8.0242663354388455E-3</v>
      </c>
      <c r="U768" s="72">
        <f t="shared" si="22"/>
        <v>2.7013432065459142E-5</v>
      </c>
      <c r="V768" s="72">
        <v>9.1838285983454025E-3</v>
      </c>
      <c r="W768" s="72">
        <v>9.1382664656756186E-3</v>
      </c>
      <c r="X768" s="113">
        <f t="shared" si="23"/>
        <v>4.5562132669783872E-5</v>
      </c>
    </row>
    <row r="769" spans="18:24" x14ac:dyDescent="0.2">
      <c r="R769" s="75">
        <v>44553</v>
      </c>
      <c r="S769" s="72">
        <v>8.0818487618321555E-3</v>
      </c>
      <c r="T769" s="72">
        <v>8.0546654803477225E-3</v>
      </c>
      <c r="U769" s="72">
        <f t="shared" si="22"/>
        <v>2.7183281484433053E-5</v>
      </c>
      <c r="V769" s="72">
        <v>9.2119985322364397E-3</v>
      </c>
      <c r="W769" s="72">
        <v>9.1661854875673444E-3</v>
      </c>
      <c r="X769" s="113">
        <f t="shared" si="23"/>
        <v>4.5813044669095263E-5</v>
      </c>
    </row>
    <row r="770" spans="18:24" x14ac:dyDescent="0.2">
      <c r="R770" s="75">
        <v>44560</v>
      </c>
      <c r="S770" s="72">
        <v>8.1123343985556318E-3</v>
      </c>
      <c r="T770" s="72">
        <v>8.0849810907732689E-3</v>
      </c>
      <c r="U770" s="72">
        <f t="shared" si="22"/>
        <v>2.735330778236289E-5</v>
      </c>
      <c r="V770" s="72">
        <v>9.2401137347647381E-3</v>
      </c>
      <c r="W770" s="72">
        <v>9.19404952626569E-3</v>
      </c>
      <c r="X770" s="113">
        <f t="shared" si="23"/>
        <v>4.6064208499048062E-5</v>
      </c>
    </row>
    <row r="771" spans="18:24" x14ac:dyDescent="0.2">
      <c r="R771" s="75">
        <v>44567</v>
      </c>
      <c r="S771" s="72">
        <v>8.1427390643877828E-3</v>
      </c>
      <c r="T771" s="72">
        <v>8.1152155623556155E-3</v>
      </c>
      <c r="U771" s="72">
        <f t="shared" si="22"/>
        <v>2.7523502032167357E-5</v>
      </c>
      <c r="V771" s="72">
        <v>9.2660685859861994E-3</v>
      </c>
      <c r="W771" s="72">
        <v>9.219772198329642E-3</v>
      </c>
      <c r="X771" s="113">
        <f t="shared" si="23"/>
        <v>4.6296387656557386E-5</v>
      </c>
    </row>
    <row r="772" spans="18:24" x14ac:dyDescent="0.2">
      <c r="R772" s="75">
        <v>44574</v>
      </c>
      <c r="S772" s="72">
        <v>8.1730651461198178E-3</v>
      </c>
      <c r="T772" s="72">
        <v>8.145371290814829E-3</v>
      </c>
      <c r="U772" s="72">
        <f t="shared" si="22"/>
        <v>2.7693855304988801E-5</v>
      </c>
      <c r="V772" s="72">
        <v>9.2940897548998026E-3</v>
      </c>
      <c r="W772" s="72">
        <v>9.2475416309756118E-3</v>
      </c>
      <c r="X772" s="113">
        <f t="shared" si="23"/>
        <v>4.6548123924190776E-5</v>
      </c>
    </row>
    <row r="773" spans="18:24" x14ac:dyDescent="0.2">
      <c r="R773" s="75">
        <v>44581</v>
      </c>
      <c r="S773" s="72">
        <v>8.2033150306175528E-3</v>
      </c>
      <c r="T773" s="72">
        <v>8.1754506719482478E-3</v>
      </c>
      <c r="U773" s="72">
        <f t="shared" ref="U773:U836" si="24">S773-T773</f>
        <v>2.7864358669305034E-5</v>
      </c>
      <c r="V773" s="72">
        <v>9.3220712454127313E-3</v>
      </c>
      <c r="W773" s="72">
        <v>9.2752710143754538E-3</v>
      </c>
      <c r="X773" s="113">
        <f t="shared" ref="X773:X836" si="25">V773-W773</f>
        <v>4.680023103727747E-5</v>
      </c>
    </row>
    <row r="774" spans="18:24" x14ac:dyDescent="0.2">
      <c r="R774" s="75">
        <v>44588</v>
      </c>
      <c r="S774" s="72">
        <v>8.2334911048267401E-3</v>
      </c>
      <c r="T774" s="72">
        <v>8.2054561016313698E-3</v>
      </c>
      <c r="U774" s="72">
        <f t="shared" si="24"/>
        <v>2.8035003195370223E-5</v>
      </c>
      <c r="V774" s="72">
        <v>9.3500181846780505E-3</v>
      </c>
      <c r="W774" s="72">
        <v>9.3029654351285962E-3</v>
      </c>
      <c r="X774" s="113">
        <f t="shared" si="25"/>
        <v>4.7052749549454306E-5</v>
      </c>
    </row>
    <row r="775" spans="18:24" x14ac:dyDescent="0.2">
      <c r="R775" s="75">
        <v>44595</v>
      </c>
      <c r="S775" s="72">
        <v>8.2613634384948228E-3</v>
      </c>
      <c r="T775" s="72">
        <v>8.2331705242390859E-3</v>
      </c>
      <c r="U775" s="72">
        <f t="shared" si="24"/>
        <v>2.8192914255736889E-5</v>
      </c>
      <c r="V775" s="72">
        <v>9.3779357001394226E-3</v>
      </c>
      <c r="W775" s="72">
        <v>9.3306299801202038E-3</v>
      </c>
      <c r="X775" s="113">
        <f t="shared" si="25"/>
        <v>4.7305720019218817E-5</v>
      </c>
    </row>
    <row r="776" spans="18:24" x14ac:dyDescent="0.2">
      <c r="R776" s="75">
        <v>44602</v>
      </c>
      <c r="S776" s="72">
        <v>8.2914026902990295E-3</v>
      </c>
      <c r="T776" s="72">
        <v>8.2630388887937715E-3</v>
      </c>
      <c r="U776" s="72">
        <f t="shared" si="24"/>
        <v>2.8363801505257996E-5</v>
      </c>
      <c r="V776" s="72">
        <v>9.4058289195275771E-3</v>
      </c>
      <c r="W776" s="72">
        <v>9.358269736518092E-3</v>
      </c>
      <c r="X776" s="113">
        <f t="shared" si="25"/>
        <v>4.755918300948514E-5</v>
      </c>
    </row>
    <row r="777" spans="18:24" x14ac:dyDescent="0.2">
      <c r="R777" s="75">
        <v>44609</v>
      </c>
      <c r="S777" s="72">
        <v>8.3213751695463134E-3</v>
      </c>
      <c r="T777" s="72">
        <v>8.2928403659827E-3</v>
      </c>
      <c r="U777" s="72">
        <f t="shared" si="24"/>
        <v>2.8534803563613417E-5</v>
      </c>
      <c r="V777" s="72">
        <v>9.4337029708607412E-3</v>
      </c>
      <c r="W777" s="72">
        <v>9.3858897917727235E-3</v>
      </c>
      <c r="X777" s="113">
        <f t="shared" si="25"/>
        <v>4.7813179088017702E-5</v>
      </c>
    </row>
    <row r="778" spans="18:24" x14ac:dyDescent="0.2">
      <c r="R778" s="75">
        <v>44616</v>
      </c>
      <c r="S778" s="72">
        <v>8.3512832902777768E-3</v>
      </c>
      <c r="T778" s="72">
        <v>8.3225773788770507E-3</v>
      </c>
      <c r="U778" s="72">
        <f t="shared" si="24"/>
        <v>2.870591140072612E-5</v>
      </c>
      <c r="V778" s="72">
        <v>9.4615629824446532E-3</v>
      </c>
      <c r="W778" s="72">
        <v>9.4134952336167622E-3</v>
      </c>
      <c r="X778" s="113">
        <f t="shared" si="25"/>
        <v>4.8067748827890916E-5</v>
      </c>
    </row>
    <row r="779" spans="18:24" x14ac:dyDescent="0.2">
      <c r="R779" s="75">
        <v>44623</v>
      </c>
      <c r="S779" s="72">
        <v>8.3877838372337088E-3</v>
      </c>
      <c r="T779" s="72">
        <v>8.358867972685707E-3</v>
      </c>
      <c r="U779" s="72">
        <f t="shared" si="24"/>
        <v>2.8915864548001782E-5</v>
      </c>
      <c r="V779" s="72">
        <v>9.4999897779032023E-3</v>
      </c>
      <c r="W779" s="72">
        <v>9.4515680979038053E-3</v>
      </c>
      <c r="X779" s="113">
        <f t="shared" si="25"/>
        <v>4.8421679999396949E-5</v>
      </c>
    </row>
    <row r="780" spans="18:24" x14ac:dyDescent="0.2">
      <c r="R780" s="75">
        <v>44630</v>
      </c>
      <c r="S780" s="72">
        <v>8.417560574157705E-3</v>
      </c>
      <c r="T780" s="72">
        <v>8.3884733822382831E-3</v>
      </c>
      <c r="U780" s="72">
        <f t="shared" si="24"/>
        <v>2.9087191919421884E-5</v>
      </c>
      <c r="V780" s="72">
        <v>9.5278422101433436E-3</v>
      </c>
      <c r="W780" s="72">
        <v>9.4791643830885539E-3</v>
      </c>
      <c r="X780" s="113">
        <f t="shared" si="25"/>
        <v>4.867782705478968E-5</v>
      </c>
    </row>
    <row r="781" spans="18:24" x14ac:dyDescent="0.2">
      <c r="R781" s="75">
        <v>44637</v>
      </c>
      <c r="S781" s="72">
        <v>8.447280212583598E-3</v>
      </c>
      <c r="T781" s="72">
        <v>8.4180216145774596E-3</v>
      </c>
      <c r="U781" s="72">
        <f t="shared" si="24"/>
        <v>2.925859800613842E-5</v>
      </c>
      <c r="V781" s="72">
        <v>9.5556960135185186E-3</v>
      </c>
      <c r="W781" s="72">
        <v>9.5067613435946049E-3</v>
      </c>
      <c r="X781" s="113">
        <f t="shared" si="25"/>
        <v>4.8934669923913696E-5</v>
      </c>
    </row>
    <row r="782" spans="18:24" x14ac:dyDescent="0.2">
      <c r="R782" s="75">
        <v>44644</v>
      </c>
      <c r="S782" s="72">
        <v>8.4769440446178079E-3</v>
      </c>
      <c r="T782" s="72">
        <v>8.4475139666466605E-3</v>
      </c>
      <c r="U782" s="72">
        <f t="shared" si="24"/>
        <v>2.9430077971147328E-5</v>
      </c>
      <c r="V782" s="72">
        <v>9.5835539510112592E-3</v>
      </c>
      <c r="W782" s="72">
        <v>9.5343617205235001E-3</v>
      </c>
      <c r="X782" s="113">
        <f t="shared" si="25"/>
        <v>4.9192230487759073E-5</v>
      </c>
    </row>
    <row r="783" spans="18:24" x14ac:dyDescent="0.2">
      <c r="R783" s="75">
        <v>44651</v>
      </c>
      <c r="S783" s="72">
        <v>8.5043474551500693E-3</v>
      </c>
      <c r="T783" s="72">
        <v>8.4747587879536908E-3</v>
      </c>
      <c r="U783" s="72">
        <f t="shared" si="24"/>
        <v>2.9588667196378537E-5</v>
      </c>
      <c r="V783" s="72">
        <v>9.6050578865939148E-3</v>
      </c>
      <c r="W783" s="72">
        <v>9.5556673863342097E-3</v>
      </c>
      <c r="X783" s="113">
        <f t="shared" si="25"/>
        <v>4.9390500259705039E-5</v>
      </c>
    </row>
    <row r="784" spans="18:24" x14ac:dyDescent="0.2">
      <c r="R784" s="75">
        <v>44658</v>
      </c>
      <c r="S784" s="72">
        <v>8.5339030985517594E-3</v>
      </c>
      <c r="T784" s="72">
        <v>8.5041428159249432E-3</v>
      </c>
      <c r="U784" s="72">
        <f t="shared" si="24"/>
        <v>2.9760282626816251E-5</v>
      </c>
      <c r="V784" s="72">
        <v>9.6329212559132689E-3</v>
      </c>
      <c r="W784" s="72">
        <v>9.5832719432639036E-3</v>
      </c>
      <c r="X784" s="113">
        <f t="shared" si="25"/>
        <v>4.9649312649365299E-5</v>
      </c>
    </row>
    <row r="785" spans="18:24" x14ac:dyDescent="0.2">
      <c r="R785" s="75">
        <v>44665</v>
      </c>
      <c r="S785" s="72">
        <v>8.5634030034354731E-3</v>
      </c>
      <c r="T785" s="72">
        <v>8.5334710318115715E-3</v>
      </c>
      <c r="U785" s="72">
        <f t="shared" si="24"/>
        <v>2.9931971623901529E-5</v>
      </c>
      <c r="V785" s="72">
        <v>9.660788908292214E-3</v>
      </c>
      <c r="W785" s="72">
        <v>9.6108800644214166E-3</v>
      </c>
      <c r="X785" s="113">
        <f t="shared" si="25"/>
        <v>4.9908843870797442E-5</v>
      </c>
    </row>
    <row r="786" spans="18:24" x14ac:dyDescent="0.2">
      <c r="R786" s="75">
        <v>44672</v>
      </c>
      <c r="S786" s="72">
        <v>8.5928471685512223E-3</v>
      </c>
      <c r="T786" s="72">
        <v>8.5627434343723708E-3</v>
      </c>
      <c r="U786" s="72">
        <f t="shared" si="24"/>
        <v>3.0103734178851468E-5</v>
      </c>
      <c r="V786" s="72">
        <v>9.6886608439019795E-3</v>
      </c>
      <c r="W786" s="72">
        <v>9.6384917499443452E-3</v>
      </c>
      <c r="X786" s="113">
        <f t="shared" si="25"/>
        <v>5.0169093957634289E-5</v>
      </c>
    </row>
    <row r="787" spans="18:24" x14ac:dyDescent="0.2">
      <c r="R787" s="75">
        <v>44679</v>
      </c>
      <c r="S787" s="72">
        <v>8.622235592654284E-3</v>
      </c>
      <c r="T787" s="72">
        <v>8.5919600223670154E-3</v>
      </c>
      <c r="U787" s="72">
        <f t="shared" si="24"/>
        <v>3.0275570287268544E-5</v>
      </c>
      <c r="V787" s="72">
        <v>9.7165370629120444E-3</v>
      </c>
      <c r="W787" s="72">
        <v>9.6661069999720312E-3</v>
      </c>
      <c r="X787" s="113">
        <f t="shared" si="25"/>
        <v>5.043006294001319E-5</v>
      </c>
    </row>
    <row r="788" spans="18:24" x14ac:dyDescent="0.2">
      <c r="R788" s="75">
        <v>44686</v>
      </c>
      <c r="S788" s="72">
        <v>8.6537565579553298E-3</v>
      </c>
      <c r="T788" s="72">
        <v>8.6232960547720696E-3</v>
      </c>
      <c r="U788" s="72">
        <f t="shared" si="24"/>
        <v>3.0460503183260199E-5</v>
      </c>
      <c r="V788" s="72">
        <v>9.7507916622394733E-3</v>
      </c>
      <c r="W788" s="72">
        <v>9.7000389692170411E-3</v>
      </c>
      <c r="X788" s="113">
        <f t="shared" si="25"/>
        <v>5.0752693022432238E-5</v>
      </c>
    </row>
    <row r="789" spans="18:24" x14ac:dyDescent="0.2">
      <c r="R789" s="75">
        <v>44693</v>
      </c>
      <c r="S789" s="72">
        <v>8.6830302186065127E-3</v>
      </c>
      <c r="T789" s="72">
        <v>8.6523977203711386E-3</v>
      </c>
      <c r="U789" s="72">
        <f t="shared" si="24"/>
        <v>3.063249823537402E-5</v>
      </c>
      <c r="V789" s="72">
        <v>9.7786796301039501E-3</v>
      </c>
      <c r="W789" s="72">
        <v>9.7276643431675937E-3</v>
      </c>
      <c r="X789" s="113">
        <f t="shared" si="25"/>
        <v>5.101528693635636E-5</v>
      </c>
    </row>
    <row r="790" spans="18:24" x14ac:dyDescent="0.2">
      <c r="R790" s="75">
        <v>44700</v>
      </c>
      <c r="S790" s="72">
        <v>8.7122481354646349E-3</v>
      </c>
      <c r="T790" s="72">
        <v>8.6814435686159899E-3</v>
      </c>
      <c r="U790" s="72">
        <f t="shared" si="24"/>
        <v>3.0804566848645007E-5</v>
      </c>
      <c r="V790" s="72">
        <v>9.8065718887138213E-3</v>
      </c>
      <c r="W790" s="72">
        <v>9.7552932886852736E-3</v>
      </c>
      <c r="X790" s="113">
        <f t="shared" si="25"/>
        <v>5.1278600028547769E-5</v>
      </c>
    </row>
    <row r="791" spans="18:24" x14ac:dyDescent="0.2">
      <c r="R791" s="75">
        <v>44707</v>
      </c>
      <c r="S791" s="72">
        <v>8.7414103072793944E-3</v>
      </c>
      <c r="T791" s="72">
        <v>8.7104335982624015E-3</v>
      </c>
      <c r="U791" s="72">
        <f t="shared" si="24"/>
        <v>3.0976709016992954E-5</v>
      </c>
      <c r="V791" s="72">
        <v>9.8344684382418498E-3</v>
      </c>
      <c r="W791" s="72">
        <v>9.7829258059114743E-3</v>
      </c>
      <c r="X791" s="113">
        <f t="shared" si="25"/>
        <v>5.1542632330375468E-5</v>
      </c>
    </row>
    <row r="792" spans="18:24" x14ac:dyDescent="0.2">
      <c r="R792" s="75">
        <v>44714</v>
      </c>
      <c r="S792" s="72">
        <v>8.7705167328039589E-3</v>
      </c>
      <c r="T792" s="72">
        <v>8.7393678080696299E-3</v>
      </c>
      <c r="U792" s="72">
        <f t="shared" si="24"/>
        <v>3.1148924734328981E-5</v>
      </c>
      <c r="V792" s="72">
        <v>9.8559824149258377E-3</v>
      </c>
      <c r="W792" s="72">
        <v>9.8042367225286437E-3</v>
      </c>
      <c r="X792" s="113">
        <f t="shared" si="25"/>
        <v>5.174569239719401E-5</v>
      </c>
    </row>
    <row r="793" spans="18:24" x14ac:dyDescent="0.2">
      <c r="R793" s="75">
        <v>44721</v>
      </c>
      <c r="S793" s="72">
        <v>8.79956741079411E-3</v>
      </c>
      <c r="T793" s="72">
        <v>8.768246196797792E-3</v>
      </c>
      <c r="U793" s="72">
        <f t="shared" si="24"/>
        <v>3.1321213996318015E-5</v>
      </c>
      <c r="V793" s="72">
        <v>9.8838843379129935E-3</v>
      </c>
      <c r="W793" s="72">
        <v>9.831873362494456E-3</v>
      </c>
      <c r="X793" s="113">
        <f t="shared" si="25"/>
        <v>5.2010975418537511E-5</v>
      </c>
    </row>
    <row r="794" spans="18:24" x14ac:dyDescent="0.2">
      <c r="R794" s="75">
        <v>44728</v>
      </c>
      <c r="S794" s="72">
        <v>8.8285623400073624E-3</v>
      </c>
      <c r="T794" s="72">
        <v>8.7970687632113586E-3</v>
      </c>
      <c r="U794" s="72">
        <f t="shared" si="24"/>
        <v>3.1493576796003814E-5</v>
      </c>
      <c r="V794" s="72">
        <v>9.9117905454911889E-3</v>
      </c>
      <c r="W794" s="72">
        <v>9.8595135679351784E-3</v>
      </c>
      <c r="X794" s="113">
        <f t="shared" si="25"/>
        <v>5.2276977556010504E-5</v>
      </c>
    </row>
    <row r="795" spans="18:24" x14ac:dyDescent="0.2">
      <c r="R795" s="75">
        <v>44735</v>
      </c>
      <c r="S795" s="72">
        <v>8.8575015192047055E-3</v>
      </c>
      <c r="T795" s="72">
        <v>8.8258355060774028E-3</v>
      </c>
      <c r="U795" s="72">
        <f t="shared" si="24"/>
        <v>3.1666013127302703E-5</v>
      </c>
      <c r="V795" s="72">
        <v>9.9397010378320955E-3</v>
      </c>
      <c r="W795" s="72">
        <v>9.8871573389901508E-3</v>
      </c>
      <c r="X795" s="113">
        <f t="shared" si="25"/>
        <v>5.2543698841944764E-5</v>
      </c>
    </row>
    <row r="796" spans="18:24" x14ac:dyDescent="0.2">
      <c r="R796" s="75">
        <v>44742</v>
      </c>
      <c r="S796" s="72">
        <v>8.8863849471480013E-3</v>
      </c>
      <c r="T796" s="72">
        <v>8.8545464241621252E-3</v>
      </c>
      <c r="U796" s="72">
        <f t="shared" si="24"/>
        <v>3.1838522985876139E-5</v>
      </c>
      <c r="V796" s="72">
        <v>9.9676158151056279E-3</v>
      </c>
      <c r="W796" s="72">
        <v>9.9148046757974086E-3</v>
      </c>
      <c r="X796" s="113">
        <f t="shared" si="25"/>
        <v>5.2811139308219304E-5</v>
      </c>
    </row>
    <row r="797" spans="18:24" x14ac:dyDescent="0.2">
      <c r="R797" s="75">
        <v>44749</v>
      </c>
      <c r="S797" s="72">
        <v>8.9152126226043227E-3</v>
      </c>
      <c r="T797" s="72">
        <v>8.8832015162395549E-3</v>
      </c>
      <c r="U797" s="72">
        <f t="shared" si="24"/>
        <v>3.201110636476788E-5</v>
      </c>
      <c r="V797" s="72">
        <v>1.0001937854393699E-2</v>
      </c>
      <c r="W797" s="72">
        <v>9.9487959230376375E-3</v>
      </c>
      <c r="X797" s="113">
        <f t="shared" si="25"/>
        <v>5.3141931356061323E-5</v>
      </c>
    </row>
    <row r="798" spans="18:24" x14ac:dyDescent="0.2">
      <c r="R798" s="75">
        <v>44756</v>
      </c>
      <c r="S798" s="72">
        <v>8.9439845443381339E-3</v>
      </c>
      <c r="T798" s="72">
        <v>8.9118007810802362E-3</v>
      </c>
      <c r="U798" s="72">
        <f t="shared" si="24"/>
        <v>3.2183763257897721E-5</v>
      </c>
      <c r="V798" s="72">
        <v>1.002986444519915E-2</v>
      </c>
      <c r="W798" s="72">
        <v>9.9764534461708604E-3</v>
      </c>
      <c r="X798" s="113">
        <f t="shared" si="25"/>
        <v>5.3410999028289177E-5</v>
      </c>
    </row>
    <row r="799" spans="18:24" x14ac:dyDescent="0.2">
      <c r="R799" s="75">
        <v>44763</v>
      </c>
      <c r="S799" s="72">
        <v>8.9727007111217259E-3</v>
      </c>
      <c r="T799" s="72">
        <v>8.9403442174608022E-3</v>
      </c>
      <c r="U799" s="72">
        <f t="shared" si="24"/>
        <v>3.2356493660923649E-5</v>
      </c>
      <c r="V799" s="72">
        <v>1.0057795328309178E-2</v>
      </c>
      <c r="W799" s="72">
        <v>1.0004114542141593E-2</v>
      </c>
      <c r="X799" s="113">
        <f t="shared" si="25"/>
        <v>5.3680786167584552E-5</v>
      </c>
    </row>
    <row r="800" spans="18:24" x14ac:dyDescent="0.2">
      <c r="R800" s="75">
        <v>44770</v>
      </c>
      <c r="S800" s="72">
        <v>9.0013611217256428E-3</v>
      </c>
      <c r="T800" s="72">
        <v>8.9688318241596208E-3</v>
      </c>
      <c r="U800" s="72">
        <f t="shared" si="24"/>
        <v>3.2529297566022061E-5</v>
      </c>
      <c r="V800" s="72">
        <v>1.0085730503896547E-2</v>
      </c>
      <c r="W800" s="72">
        <v>1.0031779211089938E-2</v>
      </c>
      <c r="X800" s="113">
        <f t="shared" si="25"/>
        <v>5.3951292806608819E-5</v>
      </c>
    </row>
    <row r="801" spans="18:24" x14ac:dyDescent="0.2">
      <c r="R801" s="75">
        <v>44777</v>
      </c>
      <c r="S801" s="72">
        <v>9.0299657749256489E-3</v>
      </c>
      <c r="T801" s="72">
        <v>8.9972635999559306E-3</v>
      </c>
      <c r="U801" s="72">
        <f t="shared" si="24"/>
        <v>3.2702174969718306E-5</v>
      </c>
      <c r="V801" s="72">
        <v>1.0113669972135314E-2</v>
      </c>
      <c r="W801" s="72">
        <v>1.0059447453158579E-2</v>
      </c>
      <c r="X801" s="113">
        <f t="shared" si="25"/>
        <v>5.4222518976734455E-5</v>
      </c>
    </row>
    <row r="802" spans="18:24" x14ac:dyDescent="0.2">
      <c r="R802" s="75">
        <v>44784</v>
      </c>
      <c r="S802" s="72">
        <v>9.0585146694983736E-3</v>
      </c>
      <c r="T802" s="72">
        <v>9.0256395436341796E-3</v>
      </c>
      <c r="U802" s="72">
        <f t="shared" si="24"/>
        <v>3.2875125864193985E-5</v>
      </c>
      <c r="V802" s="72">
        <v>1.0141613733197379E-2</v>
      </c>
      <c r="W802" s="72">
        <v>1.0087119268487616E-2</v>
      </c>
      <c r="X802" s="113">
        <f t="shared" si="25"/>
        <v>5.4494464709762408E-5</v>
      </c>
    </row>
    <row r="803" spans="18:24" x14ac:dyDescent="0.2">
      <c r="R803" s="75">
        <v>44791</v>
      </c>
      <c r="S803" s="72">
        <v>9.0870078042230556E-3</v>
      </c>
      <c r="T803" s="72">
        <v>9.0539596539788211E-3</v>
      </c>
      <c r="U803" s="72">
        <f t="shared" si="24"/>
        <v>3.304815024423452E-5</v>
      </c>
      <c r="V803" s="72">
        <v>1.0169561787258091E-2</v>
      </c>
      <c r="W803" s="72">
        <v>1.0114794657218443E-2</v>
      </c>
      <c r="X803" s="113">
        <f t="shared" si="25"/>
        <v>5.4767130039648157E-5</v>
      </c>
    </row>
    <row r="804" spans="18:24" x14ac:dyDescent="0.2">
      <c r="R804" s="75">
        <v>44798</v>
      </c>
      <c r="S804" s="72">
        <v>9.1154451778824065E-3</v>
      </c>
      <c r="T804" s="72">
        <v>9.0822239297769104E-3</v>
      </c>
      <c r="U804" s="72">
        <f t="shared" si="24"/>
        <v>3.3221248105496162E-5</v>
      </c>
      <c r="V804" s="72">
        <v>1.0197514134489782E-2</v>
      </c>
      <c r="W804" s="72">
        <v>1.014247361949331E-2</v>
      </c>
      <c r="X804" s="113">
        <f t="shared" si="25"/>
        <v>5.5040514996471807E-5</v>
      </c>
    </row>
    <row r="805" spans="18:24" x14ac:dyDescent="0.2">
      <c r="R805" s="75">
        <v>44805</v>
      </c>
      <c r="S805" s="72">
        <v>9.1416941080468706E-3</v>
      </c>
      <c r="T805" s="72">
        <v>9.1083129166261555E-3</v>
      </c>
      <c r="U805" s="72">
        <f t="shared" si="24"/>
        <v>3.3381191420715078E-5</v>
      </c>
      <c r="V805" s="72">
        <v>1.0214756306266766E-2</v>
      </c>
      <c r="W805" s="72">
        <v>1.0159548566387878E-2</v>
      </c>
      <c r="X805" s="113">
        <f t="shared" si="25"/>
        <v>5.5207739878887149E-5</v>
      </c>
    </row>
    <row r="806" spans="18:24" x14ac:dyDescent="0.2">
      <c r="R806" s="75">
        <v>44812</v>
      </c>
      <c r="S806" s="72">
        <v>9.1700232194684046E-3</v>
      </c>
      <c r="T806" s="72">
        <v>9.1364687955046535E-3</v>
      </c>
      <c r="U806" s="72">
        <f t="shared" si="24"/>
        <v>3.3554423963751134E-5</v>
      </c>
      <c r="V806" s="72">
        <v>1.024271174524175E-2</v>
      </c>
      <c r="W806" s="72">
        <v>1.0187229498179471E-2</v>
      </c>
      <c r="X806" s="113">
        <f t="shared" si="25"/>
        <v>5.5482247062279416E-5</v>
      </c>
    </row>
    <row r="807" spans="18:24" x14ac:dyDescent="0.2">
      <c r="R807" s="75">
        <v>44819</v>
      </c>
      <c r="S807" s="72">
        <v>9.1982965654686475E-3</v>
      </c>
      <c r="T807" s="72">
        <v>9.1645688355234626E-3</v>
      </c>
      <c r="U807" s="72">
        <f t="shared" si="24"/>
        <v>3.3727729945184914E-5</v>
      </c>
      <c r="V807" s="72">
        <v>1.0270671410237813E-2</v>
      </c>
      <c r="W807" s="72">
        <v>1.0214913937324143E-2</v>
      </c>
      <c r="X807" s="113">
        <f t="shared" si="25"/>
        <v>5.5757472913670059E-5</v>
      </c>
    </row>
    <row r="808" spans="18:24" x14ac:dyDescent="0.2">
      <c r="R808" s="75">
        <v>44826</v>
      </c>
      <c r="S808" s="72">
        <v>9.2265141448520712E-3</v>
      </c>
      <c r="T808" s="72">
        <v>9.1926130354905676E-3</v>
      </c>
      <c r="U808" s="72">
        <f t="shared" si="24"/>
        <v>3.3901109361503604E-5</v>
      </c>
      <c r="V808" s="72">
        <v>1.0298630348855805E-2</v>
      </c>
      <c r="W808" s="72">
        <v>1.024259699557916E-2</v>
      </c>
      <c r="X808" s="113">
        <f t="shared" si="25"/>
        <v>5.6033353276644521E-5</v>
      </c>
    </row>
    <row r="809" spans="18:24" x14ac:dyDescent="0.2">
      <c r="R809" s="75">
        <v>44833</v>
      </c>
      <c r="S809" s="72">
        <v>9.254675956424905E-3</v>
      </c>
      <c r="T809" s="72">
        <v>9.2206013942209841E-3</v>
      </c>
      <c r="U809" s="72">
        <f t="shared" si="24"/>
        <v>3.4074562203920827E-5</v>
      </c>
      <c r="V809" s="72">
        <v>1.0326574981700434E-2</v>
      </c>
      <c r="W809" s="72">
        <v>1.0270265269521617E-2</v>
      </c>
      <c r="X809" s="113">
        <f t="shared" si="25"/>
        <v>5.6309712178816834E-5</v>
      </c>
    </row>
    <row r="810" spans="18:24" x14ac:dyDescent="0.2">
      <c r="R810" s="75">
        <v>44840</v>
      </c>
      <c r="S810" s="72">
        <v>9.2848983695209327E-3</v>
      </c>
      <c r="T810" s="72">
        <v>9.2506369915036704E-3</v>
      </c>
      <c r="U810" s="72">
        <f t="shared" si="24"/>
        <v>3.4261378017262298E-5</v>
      </c>
      <c r="V810" s="72">
        <v>1.0356627860200397E-2</v>
      </c>
      <c r="W810" s="72">
        <v>1.0300019961634382E-2</v>
      </c>
      <c r="X810" s="113">
        <f t="shared" si="25"/>
        <v>5.6607898566015183E-5</v>
      </c>
    </row>
    <row r="811" spans="18:24" x14ac:dyDescent="0.2">
      <c r="R811" s="75">
        <v>44847</v>
      </c>
      <c r="S811" s="72">
        <v>9.3129453818048859E-3</v>
      </c>
      <c r="T811" s="72">
        <v>9.2785103917315884E-3</v>
      </c>
      <c r="U811" s="72">
        <f t="shared" si="24"/>
        <v>3.4434990073297506E-5</v>
      </c>
      <c r="V811" s="72">
        <v>1.0384494261869661E-2</v>
      </c>
      <c r="W811" s="72">
        <v>1.0327609641054574E-2</v>
      </c>
      <c r="X811" s="113">
        <f t="shared" si="25"/>
        <v>5.6884620815086939E-5</v>
      </c>
    </row>
    <row r="812" spans="18:24" x14ac:dyDescent="0.2">
      <c r="R812" s="75">
        <v>44854</v>
      </c>
      <c r="S812" s="72">
        <v>9.3409366233616724E-3</v>
      </c>
      <c r="T812" s="72">
        <v>9.3063279477989067E-3</v>
      </c>
      <c r="U812" s="72">
        <f t="shared" si="24"/>
        <v>3.4608675562765659E-5</v>
      </c>
      <c r="V812" s="72">
        <v>1.0412301267009469E-2</v>
      </c>
      <c r="W812" s="72">
        <v>1.0355140029761328E-2</v>
      </c>
      <c r="X812" s="113">
        <f t="shared" si="25"/>
        <v>5.7161237248141289E-5</v>
      </c>
    </row>
    <row r="813" spans="18:24" x14ac:dyDescent="0.2">
      <c r="R813" s="75">
        <v>44861</v>
      </c>
      <c r="S813" s="72">
        <v>9.3688720929957277E-3</v>
      </c>
      <c r="T813" s="72">
        <v>9.3340896585170086E-3</v>
      </c>
      <c r="U813" s="72">
        <f t="shared" si="24"/>
        <v>3.478243447871919E-5</v>
      </c>
      <c r="V813" s="72">
        <v>1.0440034493843177E-2</v>
      </c>
      <c r="W813" s="72">
        <v>1.0382596932382731E-2</v>
      </c>
      <c r="X813" s="113">
        <f t="shared" si="25"/>
        <v>5.7437561460446304E-5</v>
      </c>
    </row>
    <row r="814" spans="18:24" x14ac:dyDescent="0.2">
      <c r="R814" s="75">
        <v>44868</v>
      </c>
      <c r="S814" s="72">
        <v>9.3967517895106149E-3</v>
      </c>
      <c r="T814" s="72">
        <v>9.3617955226955457E-3</v>
      </c>
      <c r="U814" s="72">
        <f t="shared" si="24"/>
        <v>3.495626681506922E-5</v>
      </c>
      <c r="V814" s="72">
        <v>1.0465577490886498E-2</v>
      </c>
      <c r="W814" s="72">
        <v>1.0407885364760389E-2</v>
      </c>
      <c r="X814" s="113">
        <f t="shared" si="25"/>
        <v>5.7692126126109369E-5</v>
      </c>
    </row>
    <row r="815" spans="18:24" x14ac:dyDescent="0.2">
      <c r="R815" s="75">
        <v>44875</v>
      </c>
      <c r="S815" s="72">
        <v>9.4245757117168531E-3</v>
      </c>
      <c r="T815" s="72">
        <v>9.3894455391485086E-3</v>
      </c>
      <c r="U815" s="72">
        <f t="shared" si="24"/>
        <v>3.5130172568344567E-5</v>
      </c>
      <c r="V815" s="72">
        <v>1.0493132636813271E-2</v>
      </c>
      <c r="W815" s="72">
        <v>1.0435165215994484E-2</v>
      </c>
      <c r="X815" s="113">
        <f t="shared" si="25"/>
        <v>5.7967420818786849E-5</v>
      </c>
    </row>
    <row r="816" spans="18:24" x14ac:dyDescent="0.2">
      <c r="R816" s="75">
        <v>44882</v>
      </c>
      <c r="S816" s="72">
        <v>9.4523438584223508E-3</v>
      </c>
      <c r="T816" s="72">
        <v>9.4170397066916257E-3</v>
      </c>
      <c r="U816" s="72">
        <f t="shared" si="24"/>
        <v>3.5304151730725097E-5</v>
      </c>
      <c r="V816" s="72">
        <v>1.0520572252103054E-2</v>
      </c>
      <c r="W816" s="72">
        <v>1.0462330370036283E-2</v>
      </c>
      <c r="X816" s="113">
        <f t="shared" si="25"/>
        <v>5.8241882066770861E-5</v>
      </c>
    </row>
    <row r="817" spans="18:24" x14ac:dyDescent="0.2">
      <c r="R817" s="75">
        <v>44889</v>
      </c>
      <c r="S817" s="72">
        <v>9.4800562284402343E-3</v>
      </c>
      <c r="T817" s="72">
        <v>9.4445780241449728E-3</v>
      </c>
      <c r="U817" s="72">
        <f t="shared" si="24"/>
        <v>3.5478204295261509E-5</v>
      </c>
      <c r="V817" s="72">
        <v>1.0547881872907826E-2</v>
      </c>
      <c r="W817" s="72">
        <v>1.0489366550538169E-2</v>
      </c>
      <c r="X817" s="113">
        <f t="shared" si="25"/>
        <v>5.8515322369657313E-5</v>
      </c>
    </row>
    <row r="818" spans="18:24" x14ac:dyDescent="0.2">
      <c r="R818" s="75">
        <v>44896</v>
      </c>
      <c r="S818" s="72">
        <v>9.5035319321894463E-3</v>
      </c>
      <c r="T818" s="72">
        <v>9.4679063787594941E-3</v>
      </c>
      <c r="U818" s="72">
        <f t="shared" si="24"/>
        <v>3.5625553429952106E-5</v>
      </c>
      <c r="V818" s="72">
        <v>1.0577090535905479E-2</v>
      </c>
      <c r="W818" s="72">
        <v>1.0518282262211206E-2</v>
      </c>
      <c r="X818" s="113">
        <f t="shared" si="25"/>
        <v>5.8808273694272578E-5</v>
      </c>
    </row>
    <row r="819" spans="18:24" x14ac:dyDescent="0.2">
      <c r="R819" s="75">
        <v>44903</v>
      </c>
      <c r="S819" s="72">
        <v>9.5311392558938834E-3</v>
      </c>
      <c r="T819" s="72">
        <v>9.4953395282217912E-3</v>
      </c>
      <c r="U819" s="72">
        <f t="shared" si="24"/>
        <v>3.5799727672092274E-5</v>
      </c>
      <c r="V819" s="72">
        <v>1.0604079031520953E-2</v>
      </c>
      <c r="W819" s="72">
        <v>1.054500010249425E-2</v>
      </c>
      <c r="X819" s="113">
        <f t="shared" si="25"/>
        <v>5.9078929026703392E-5</v>
      </c>
    </row>
    <row r="820" spans="18:24" x14ac:dyDescent="0.2">
      <c r="R820" s="75">
        <v>44910</v>
      </c>
      <c r="S820" s="72">
        <v>9.5586907244449293E-3</v>
      </c>
      <c r="T820" s="72">
        <v>9.5227167498546095E-3</v>
      </c>
      <c r="U820" s="72">
        <f t="shared" si="24"/>
        <v>3.5973974590319813E-5</v>
      </c>
      <c r="V820" s="72">
        <v>1.0630893054528639E-2</v>
      </c>
      <c r="W820" s="72">
        <v>1.0571545067739491E-2</v>
      </c>
      <c r="X820" s="113">
        <f t="shared" si="25"/>
        <v>5.9347986789148183E-5</v>
      </c>
    </row>
    <row r="821" spans="18:24" x14ac:dyDescent="0.2">
      <c r="R821" s="75">
        <v>44917</v>
      </c>
      <c r="S821" s="72">
        <v>9.5861798309933022E-3</v>
      </c>
      <c r="T821" s="72">
        <v>9.5500315954364368E-3</v>
      </c>
      <c r="U821" s="72">
        <f t="shared" si="24"/>
        <v>3.6148235556865416E-5</v>
      </c>
      <c r="V821" s="72">
        <v>1.0657518217013938E-2</v>
      </c>
      <c r="W821" s="72">
        <v>1.0597902956579816E-2</v>
      </c>
      <c r="X821" s="113">
        <f t="shared" si="25"/>
        <v>5.9615260434121159E-5</v>
      </c>
    </row>
    <row r="822" spans="18:24" x14ac:dyDescent="0.2">
      <c r="R822" s="75">
        <v>44924</v>
      </c>
      <c r="S822" s="72">
        <v>9.6135887365385031E-3</v>
      </c>
      <c r="T822" s="72">
        <v>9.5772663867039753E-3</v>
      </c>
      <c r="U822" s="72">
        <f t="shared" si="24"/>
        <v>3.6322349834527756E-5</v>
      </c>
      <c r="V822" s="72">
        <v>1.0683940130342391E-2</v>
      </c>
      <c r="W822" s="72">
        <v>1.0624059566946254E-2</v>
      </c>
      <c r="X822" s="113">
        <f t="shared" si="25"/>
        <v>5.9880563396137038E-5</v>
      </c>
    </row>
    <row r="823" spans="18:24" x14ac:dyDescent="0.2">
      <c r="R823" s="75">
        <v>44931</v>
      </c>
      <c r="S823" s="72">
        <v>9.6408984480875759E-3</v>
      </c>
      <c r="T823" s="72">
        <v>9.6044023018047042E-3</v>
      </c>
      <c r="U823" s="72">
        <f t="shared" si="24"/>
        <v>3.6496146282871678E-5</v>
      </c>
      <c r="V823" s="72">
        <v>1.0708199642843261E-2</v>
      </c>
      <c r="W823" s="72">
        <v>1.0648075620596208E-2</v>
      </c>
      <c r="X823" s="113">
        <f t="shared" si="25"/>
        <v>6.0124022247053099E-5</v>
      </c>
    </row>
    <row r="824" spans="18:24" x14ac:dyDescent="0.2">
      <c r="R824" s="75">
        <v>44938</v>
      </c>
      <c r="S824" s="72">
        <v>9.6680899721386382E-3</v>
      </c>
      <c r="T824" s="72">
        <v>9.6314205183842816E-3</v>
      </c>
      <c r="U824" s="72">
        <f t="shared" si="24"/>
        <v>3.6669453754356596E-5</v>
      </c>
      <c r="V824" s="72">
        <v>1.0734194251518349E-2</v>
      </c>
      <c r="W824" s="72">
        <v>1.0673809186990907E-2</v>
      </c>
      <c r="X824" s="113">
        <f t="shared" si="25"/>
        <v>6.0385064527442023E-5</v>
      </c>
    </row>
    <row r="825" spans="18:24" x14ac:dyDescent="0.2">
      <c r="R825" s="75">
        <v>44945</v>
      </c>
      <c r="S825" s="72">
        <v>9.6951443146826577E-3</v>
      </c>
      <c r="T825" s="72">
        <v>9.6583022135892094E-3</v>
      </c>
      <c r="U825" s="72">
        <f t="shared" si="24"/>
        <v>3.6842101093448321E-5</v>
      </c>
      <c r="V825" s="72">
        <v>1.0759943128301142E-2</v>
      </c>
      <c r="W825" s="72">
        <v>1.0699299543041807E-2</v>
      </c>
      <c r="X825" s="113">
        <f t="shared" si="25"/>
        <v>6.0643585259334901E-5</v>
      </c>
    </row>
    <row r="826" spans="18:24" x14ac:dyDescent="0.2">
      <c r="R826" s="75">
        <v>44952</v>
      </c>
      <c r="S826" s="72">
        <v>9.7220424812105577E-3</v>
      </c>
      <c r="T826" s="72">
        <v>9.6850285640739386E-3</v>
      </c>
      <c r="U826" s="72">
        <f t="shared" si="24"/>
        <v>3.7013917136619057E-5</v>
      </c>
      <c r="V826" s="72">
        <v>1.0785431802891767E-2</v>
      </c>
      <c r="W826" s="72">
        <v>1.07245324060965E-2</v>
      </c>
      <c r="X826" s="113">
        <f t="shared" si="25"/>
        <v>6.0899396795266458E-5</v>
      </c>
    </row>
    <row r="827" spans="18:24" x14ac:dyDescent="0.2">
      <c r="R827" s="75">
        <v>44959</v>
      </c>
      <c r="S827" s="72">
        <v>9.7467615787514127E-3</v>
      </c>
      <c r="T827" s="72">
        <v>9.7095898280303294E-3</v>
      </c>
      <c r="U827" s="72">
        <f t="shared" si="24"/>
        <v>3.7171750721083294E-5</v>
      </c>
      <c r="V827" s="72">
        <v>1.0810645804350861E-2</v>
      </c>
      <c r="W827" s="72">
        <v>1.0749493492878105E-2</v>
      </c>
      <c r="X827" s="113">
        <f t="shared" si="25"/>
        <v>6.1152311472755655E-5</v>
      </c>
    </row>
    <row r="828" spans="18:24" x14ac:dyDescent="0.2">
      <c r="R828" s="75">
        <v>44966</v>
      </c>
      <c r="S828" s="72">
        <v>9.7733083632362307E-3</v>
      </c>
      <c r="T828" s="72">
        <v>9.7359668527709081E-3</v>
      </c>
      <c r="U828" s="72">
        <f t="shared" si="24"/>
        <v>3.7341510465322553E-5</v>
      </c>
      <c r="V828" s="72">
        <v>1.0835570661118558E-2</v>
      </c>
      <c r="W828" s="72">
        <v>1.0774168519504256E-2</v>
      </c>
      <c r="X828" s="113">
        <f t="shared" si="25"/>
        <v>6.1402141614302214E-5</v>
      </c>
    </row>
    <row r="829" spans="18:24" x14ac:dyDescent="0.2">
      <c r="R829" s="75">
        <v>44973</v>
      </c>
      <c r="S829" s="72">
        <v>9.7996429649328531E-3</v>
      </c>
      <c r="T829" s="72">
        <v>9.7621330307260615E-3</v>
      </c>
      <c r="U829" s="72">
        <f t="shared" si="24"/>
        <v>3.7509934206791593E-5</v>
      </c>
      <c r="V829" s="72">
        <v>1.0860191901037026E-2</v>
      </c>
      <c r="W829" s="72">
        <v>1.0798543201506982E-2</v>
      </c>
      <c r="X829" s="113">
        <f t="shared" si="25"/>
        <v>6.1648699530044218E-5</v>
      </c>
    </row>
    <row r="830" spans="18:24" x14ac:dyDescent="0.2">
      <c r="R830" s="75">
        <v>44980</v>
      </c>
      <c r="S830" s="72">
        <v>9.8257461746120208E-3</v>
      </c>
      <c r="T830" s="72">
        <v>9.788069325774796E-3</v>
      </c>
      <c r="U830" s="72">
        <f t="shared" si="24"/>
        <v>3.7676848837224844E-5</v>
      </c>
      <c r="V830" s="72">
        <v>1.0884495051368117E-2</v>
      </c>
      <c r="W830" s="72">
        <v>1.0822603253853457E-2</v>
      </c>
      <c r="X830" s="113">
        <f t="shared" si="25"/>
        <v>6.1891797514659896E-5</v>
      </c>
    </row>
    <row r="831" spans="18:24" x14ac:dyDescent="0.2">
      <c r="R831" s="75">
        <v>44987</v>
      </c>
      <c r="S831" s="72">
        <v>9.8573741168625859E-3</v>
      </c>
      <c r="T831" s="72">
        <v>9.8194947096012977E-3</v>
      </c>
      <c r="U831" s="72">
        <f t="shared" si="24"/>
        <v>3.7879407261288273E-5</v>
      </c>
      <c r="V831" s="72">
        <v>1.0917196667184079E-2</v>
      </c>
      <c r="W831" s="72">
        <v>1.0854977832032117E-2</v>
      </c>
      <c r="X831" s="113">
        <f t="shared" si="25"/>
        <v>6.2218835151962512E-5</v>
      </c>
    </row>
    <row r="832" spans="18:24" x14ac:dyDescent="0.2">
      <c r="R832" s="75">
        <v>44994</v>
      </c>
      <c r="S832" s="72">
        <v>9.8828951095148131E-3</v>
      </c>
      <c r="T832" s="72">
        <v>9.844852756209041E-3</v>
      </c>
      <c r="U832" s="72">
        <f t="shared" si="24"/>
        <v>3.8042353305772075E-5</v>
      </c>
      <c r="V832" s="72">
        <v>1.0940691945565432E-2</v>
      </c>
      <c r="W832" s="72">
        <v>1.0878238912082634E-2</v>
      </c>
      <c r="X832" s="113">
        <f t="shared" si="25"/>
        <v>6.2453033482798639E-5</v>
      </c>
    </row>
    <row r="833" spans="18:24" x14ac:dyDescent="0.2">
      <c r="R833" s="75">
        <v>45001</v>
      </c>
      <c r="S833" s="72">
        <v>9.908126946040173E-3</v>
      </c>
      <c r="T833" s="72">
        <v>9.8699236764010975E-3</v>
      </c>
      <c r="U833" s="72">
        <f t="shared" si="24"/>
        <v>3.8203269639075499E-5</v>
      </c>
      <c r="V833" s="72">
        <v>1.0963825623622478E-2</v>
      </c>
      <c r="W833" s="72">
        <v>1.0901142416278202E-2</v>
      </c>
      <c r="X833" s="113">
        <f t="shared" si="25"/>
        <v>6.2683207344276307E-5</v>
      </c>
    </row>
    <row r="834" spans="18:24" x14ac:dyDescent="0.2">
      <c r="R834" s="75">
        <v>45008</v>
      </c>
      <c r="S834" s="72">
        <v>9.933059337276097E-3</v>
      </c>
      <c r="T834" s="72">
        <v>9.8946972737598438E-3</v>
      </c>
      <c r="U834" s="72">
        <f t="shared" si="24"/>
        <v>3.8362063516253139E-5</v>
      </c>
      <c r="V834" s="72">
        <v>1.0986589898304108E-2</v>
      </c>
      <c r="W834" s="72">
        <v>1.0923680642835528E-2</v>
      </c>
      <c r="X834" s="113">
        <f t="shared" si="25"/>
        <v>6.29092554685802E-5</v>
      </c>
    </row>
    <row r="835" spans="18:24" x14ac:dyDescent="0.2">
      <c r="R835" s="75">
        <v>45015</v>
      </c>
      <c r="S835" s="72">
        <v>9.957691699677201E-3</v>
      </c>
      <c r="T835" s="72">
        <v>9.9191729700252324E-3</v>
      </c>
      <c r="U835" s="72">
        <f t="shared" si="24"/>
        <v>3.8518729651968592E-5</v>
      </c>
      <c r="V835" s="72">
        <v>1.100406143776227E-2</v>
      </c>
      <c r="W835" s="72">
        <v>1.0940979329668192E-2</v>
      </c>
      <c r="X835" s="113">
        <f t="shared" si="25"/>
        <v>6.3082108094077854E-5</v>
      </c>
    </row>
    <row r="836" spans="18:24" x14ac:dyDescent="0.2">
      <c r="R836" s="75">
        <v>45022</v>
      </c>
      <c r="S836" s="72">
        <v>9.9802044428518623E-3</v>
      </c>
      <c r="T836" s="72">
        <v>9.9415428797448718E-3</v>
      </c>
      <c r="U836" s="72">
        <f t="shared" si="24"/>
        <v>3.8661563106990454E-5</v>
      </c>
      <c r="V836" s="72">
        <v>1.1026163230512778E-2</v>
      </c>
      <c r="W836" s="72">
        <v>1.0962862483883664E-2</v>
      </c>
      <c r="X836" s="113">
        <f t="shared" si="25"/>
        <v>6.3300746629113211E-5</v>
      </c>
    </row>
    <row r="837" spans="18:24" x14ac:dyDescent="0.2">
      <c r="R837" s="75">
        <v>45029</v>
      </c>
      <c r="S837" s="72">
        <v>1.000425749580784E-2</v>
      </c>
      <c r="T837" s="72">
        <v>9.9654433770659141E-3</v>
      </c>
      <c r="U837" s="72">
        <f t="shared" ref="U837:U900" si="26">S837-T837</f>
        <v>3.8814118741925877E-5</v>
      </c>
      <c r="V837" s="72">
        <v>1.104789517637487E-2</v>
      </c>
      <c r="W837" s="72">
        <v>1.0984379922876659E-2</v>
      </c>
      <c r="X837" s="113">
        <f t="shared" ref="X837:X900" si="27">V837-W837</f>
        <v>6.3515253498210369E-5</v>
      </c>
    </row>
    <row r="838" spans="18:24" x14ac:dyDescent="0.2">
      <c r="R838" s="75">
        <v>45036</v>
      </c>
      <c r="S838" s="72">
        <v>1.0028010510307323E-2</v>
      </c>
      <c r="T838" s="72">
        <v>9.9890459638177741E-3</v>
      </c>
      <c r="U838" s="72">
        <f t="shared" si="26"/>
        <v>3.8964546489548765E-5</v>
      </c>
      <c r="V838" s="72">
        <v>1.1069257263152839E-2</v>
      </c>
      <c r="W838" s="72">
        <v>1.1005531634709622E-2</v>
      </c>
      <c r="X838" s="113">
        <f t="shared" si="27"/>
        <v>6.3725628443216456E-5</v>
      </c>
    </row>
    <row r="839" spans="18:24" x14ac:dyDescent="0.2">
      <c r="R839" s="75">
        <v>45043</v>
      </c>
      <c r="S839" s="72">
        <v>1.0051463480958575E-2</v>
      </c>
      <c r="T839" s="72">
        <v>1.0012350634682511E-2</v>
      </c>
      <c r="U839" s="72">
        <f t="shared" si="26"/>
        <v>3.9112846276063984E-5</v>
      </c>
      <c r="V839" s="72">
        <v>1.1090249478860642E-2</v>
      </c>
      <c r="W839" s="72">
        <v>1.1026317607645494E-2</v>
      </c>
      <c r="X839" s="113">
        <f t="shared" si="27"/>
        <v>6.3931871215148345E-5</v>
      </c>
    </row>
    <row r="840" spans="18:24" x14ac:dyDescent="0.2">
      <c r="R840" s="75">
        <v>45050</v>
      </c>
      <c r="S840" s="72">
        <v>1.0076352883702861E-2</v>
      </c>
      <c r="T840" s="72">
        <v>1.0037082742079987E-2</v>
      </c>
      <c r="U840" s="72">
        <f t="shared" si="26"/>
        <v>3.9270141622874122E-5</v>
      </c>
      <c r="V840" s="72">
        <v>1.1115408171229324E-2</v>
      </c>
      <c r="W840" s="72">
        <v>1.1051229401587818E-2</v>
      </c>
      <c r="X840" s="113">
        <f t="shared" si="27"/>
        <v>6.4178769641506581E-5</v>
      </c>
    </row>
    <row r="841" spans="18:24" x14ac:dyDescent="0.2">
      <c r="R841" s="75">
        <v>45057</v>
      </c>
      <c r="S841" s="72">
        <v>1.0099184956782E-2</v>
      </c>
      <c r="T841" s="72">
        <v>1.0059770917017897E-2</v>
      </c>
      <c r="U841" s="72">
        <f t="shared" si="26"/>
        <v>3.9414039764103237E-5</v>
      </c>
      <c r="V841" s="72">
        <v>1.1135583206572749E-2</v>
      </c>
      <c r="W841" s="72">
        <v>1.1071207316051625E-2</v>
      </c>
      <c r="X841" s="113">
        <f t="shared" si="27"/>
        <v>6.4375890521124052E-5</v>
      </c>
    </row>
    <row r="842" spans="18:24" x14ac:dyDescent="0.2">
      <c r="R842" s="75">
        <v>45064</v>
      </c>
      <c r="S842" s="72">
        <v>1.0121716962896819E-2</v>
      </c>
      <c r="T842" s="72">
        <v>1.0082161153240368E-2</v>
      </c>
      <c r="U842" s="72">
        <f t="shared" si="26"/>
        <v>3.9555809656451404E-5</v>
      </c>
      <c r="V842" s="72">
        <v>1.1155388302869038E-2</v>
      </c>
      <c r="W842" s="72">
        <v>1.1090819424927031E-2</v>
      </c>
      <c r="X842" s="113">
        <f t="shared" si="27"/>
        <v>6.4568877942006511E-5</v>
      </c>
    </row>
    <row r="843" spans="18:24" x14ac:dyDescent="0.2">
      <c r="R843" s="75">
        <v>45071</v>
      </c>
      <c r="S843" s="72">
        <v>1.0143948896876672E-2</v>
      </c>
      <c r="T843" s="72">
        <v>1.0104253445646265E-2</v>
      </c>
      <c r="U843" s="72">
        <f t="shared" si="26"/>
        <v>3.969545123040652E-5</v>
      </c>
      <c r="V843" s="72">
        <v>1.1174823448823137E-2</v>
      </c>
      <c r="W843" s="72">
        <v>1.1110065717152775E-2</v>
      </c>
      <c r="X843" s="113">
        <f t="shared" si="27"/>
        <v>6.4757731670361807E-5</v>
      </c>
    </row>
    <row r="844" spans="18:24" x14ac:dyDescent="0.2">
      <c r="R844" s="75">
        <v>45078</v>
      </c>
      <c r="S844" s="72">
        <v>1.0165880753617816E-2</v>
      </c>
      <c r="T844" s="72">
        <v>1.0126047789200484E-2</v>
      </c>
      <c r="U844" s="72">
        <f t="shared" si="26"/>
        <v>3.9832964417332514E-5</v>
      </c>
      <c r="V844" s="72">
        <v>1.1189662086329088E-2</v>
      </c>
      <c r="W844" s="72">
        <v>1.1124760992290848E-2</v>
      </c>
      <c r="X844" s="113">
        <f t="shared" si="27"/>
        <v>6.490109403823989E-5</v>
      </c>
    </row>
    <row r="845" spans="18:24" x14ac:dyDescent="0.2">
      <c r="R845" s="75">
        <v>45085</v>
      </c>
      <c r="S845" s="72">
        <v>1.0187512528085146E-2</v>
      </c>
      <c r="T845" s="72">
        <v>1.0147544178935694E-2</v>
      </c>
      <c r="U845" s="72">
        <f t="shared" si="26"/>
        <v>3.9968349149452007E-5</v>
      </c>
      <c r="V845" s="72">
        <v>1.120843483551026E-2</v>
      </c>
      <c r="W845" s="72">
        <v>1.1143352296738247E-2</v>
      </c>
      <c r="X845" s="113">
        <f t="shared" si="27"/>
        <v>6.5082538772012408E-5</v>
      </c>
    </row>
    <row r="846" spans="18:24" x14ac:dyDescent="0.2">
      <c r="R846" s="75">
        <v>45092</v>
      </c>
      <c r="S846" s="72">
        <v>1.0208844215315678E-2</v>
      </c>
      <c r="T846" s="72">
        <v>1.0168742609953206E-2</v>
      </c>
      <c r="U846" s="72">
        <f t="shared" si="26"/>
        <v>4.0101605362472675E-5</v>
      </c>
      <c r="V846" s="72">
        <v>1.1226837635523739E-2</v>
      </c>
      <c r="W846" s="72">
        <v>1.1161577785814208E-2</v>
      </c>
      <c r="X846" s="113">
        <f t="shared" si="27"/>
        <v>6.5259849709531706E-5</v>
      </c>
    </row>
    <row r="847" spans="18:24" x14ac:dyDescent="0.2">
      <c r="R847" s="75">
        <v>45099</v>
      </c>
      <c r="S847" s="72">
        <v>1.0229875810413328E-2</v>
      </c>
      <c r="T847" s="72">
        <v>1.0189643077421231E-2</v>
      </c>
      <c r="U847" s="72">
        <f t="shared" si="26"/>
        <v>4.0232732992096995E-5</v>
      </c>
      <c r="V847" s="72">
        <v>1.1244870476041176E-2</v>
      </c>
      <c r="W847" s="72">
        <v>1.1179437449403983E-2</v>
      </c>
      <c r="X847" s="113">
        <f t="shared" si="27"/>
        <v>6.5433026637192609E-5</v>
      </c>
    </row>
    <row r="848" spans="18:24" x14ac:dyDescent="0.2">
      <c r="R848" s="75">
        <v>45106</v>
      </c>
      <c r="S848" s="72">
        <v>1.0250607308548916E-2</v>
      </c>
      <c r="T848" s="72">
        <v>1.0210245576576625E-2</v>
      </c>
      <c r="U848" s="72">
        <f t="shared" si="26"/>
        <v>4.0361731972290982E-5</v>
      </c>
      <c r="V848" s="72">
        <v>1.1262533346944322E-2</v>
      </c>
      <c r="W848" s="72">
        <v>1.1196931277598555E-2</v>
      </c>
      <c r="X848" s="113">
        <f t="shared" si="27"/>
        <v>6.560206934576665E-5</v>
      </c>
    </row>
    <row r="849" spans="18:24" x14ac:dyDescent="0.2">
      <c r="R849" s="75">
        <v>45113</v>
      </c>
      <c r="S849" s="72">
        <v>1.0271038704964507E-2</v>
      </c>
      <c r="T849" s="72">
        <v>1.0230550102723142E-2</v>
      </c>
      <c r="U849" s="72">
        <f t="shared" si="26"/>
        <v>4.0488602241364399E-5</v>
      </c>
      <c r="V849" s="72">
        <v>1.1283664761370391E-2</v>
      </c>
      <c r="W849" s="72">
        <v>1.1217860727445298E-2</v>
      </c>
      <c r="X849" s="113">
        <f t="shared" si="27"/>
        <v>6.5804033925092806E-5</v>
      </c>
    </row>
    <row r="850" spans="18:24" x14ac:dyDescent="0.2">
      <c r="R850" s="75">
        <v>45120</v>
      </c>
      <c r="S850" s="72">
        <v>1.0291169994970808E-2</v>
      </c>
      <c r="T850" s="72">
        <v>1.0250556651235788E-2</v>
      </c>
      <c r="U850" s="72">
        <f t="shared" si="26"/>
        <v>4.0613343735019722E-5</v>
      </c>
      <c r="V850" s="72">
        <v>1.1300509956366705E-2</v>
      </c>
      <c r="W850" s="72">
        <v>1.1234546010744827E-2</v>
      </c>
      <c r="X850" s="113">
        <f t="shared" si="27"/>
        <v>6.5963945621878156E-5</v>
      </c>
    </row>
    <row r="851" spans="18:24" x14ac:dyDescent="0.2">
      <c r="R851" s="75">
        <v>45127</v>
      </c>
      <c r="S851" s="72">
        <v>1.0311001173947169E-2</v>
      </c>
      <c r="T851" s="72">
        <v>1.0270265217552125E-2</v>
      </c>
      <c r="U851" s="72">
        <f t="shared" si="26"/>
        <v>4.0735956395044834E-5</v>
      </c>
      <c r="V851" s="72">
        <v>1.1316985118249192E-2</v>
      </c>
      <c r="W851" s="72">
        <v>1.1250865396333513E-2</v>
      </c>
      <c r="X851" s="113">
        <f t="shared" si="27"/>
        <v>6.6119721915678178E-5</v>
      </c>
    </row>
    <row r="852" spans="18:24" x14ac:dyDescent="0.2">
      <c r="R852" s="75">
        <v>45134</v>
      </c>
      <c r="S852" s="72">
        <v>1.0330532237340711E-2</v>
      </c>
      <c r="T852" s="72">
        <v>1.0289675797181831E-2</v>
      </c>
      <c r="U852" s="72">
        <f t="shared" si="26"/>
        <v>4.0856440158880403E-5</v>
      </c>
      <c r="V852" s="72">
        <v>1.1333090237621067E-2</v>
      </c>
      <c r="W852" s="72">
        <v>1.1266818875006681E-2</v>
      </c>
      <c r="X852" s="113">
        <f t="shared" si="27"/>
        <v>6.6271362614386126E-5</v>
      </c>
    </row>
    <row r="853" spans="18:24" x14ac:dyDescent="0.2">
      <c r="R853" s="75">
        <v>45141</v>
      </c>
      <c r="S853" s="72">
        <v>1.0349763180669802E-2</v>
      </c>
      <c r="T853" s="72">
        <v>1.0308788385701489E-2</v>
      </c>
      <c r="U853" s="72">
        <f t="shared" si="26"/>
        <v>4.0974794968312578E-5</v>
      </c>
      <c r="V853" s="72">
        <v>1.1348825305296991E-2</v>
      </c>
      <c r="W853" s="72">
        <v>1.1282406437766367E-2</v>
      </c>
      <c r="X853" s="113">
        <f t="shared" si="27"/>
        <v>6.6418867530624107E-5</v>
      </c>
    </row>
    <row r="854" spans="18:24" x14ac:dyDescent="0.2">
      <c r="R854" s="75">
        <v>45148</v>
      </c>
      <c r="S854" s="72">
        <v>1.0368693999518839E-2</v>
      </c>
      <c r="T854" s="72">
        <v>1.0327602978754584E-2</v>
      </c>
      <c r="U854" s="72">
        <f t="shared" si="26"/>
        <v>4.1091020764254943E-5</v>
      </c>
      <c r="V854" s="72">
        <v>1.1364190312301344E-2</v>
      </c>
      <c r="W854" s="72">
        <v>1.129762807582132E-2</v>
      </c>
      <c r="X854" s="113">
        <f t="shared" si="27"/>
        <v>6.6562236480023976E-5</v>
      </c>
    </row>
    <row r="855" spans="18:24" x14ac:dyDescent="0.2">
      <c r="R855" s="75">
        <v>45155</v>
      </c>
      <c r="S855" s="72">
        <v>1.0387324689543476E-2</v>
      </c>
      <c r="T855" s="72">
        <v>1.0346119572051502E-2</v>
      </c>
      <c r="U855" s="72">
        <f t="shared" si="26"/>
        <v>4.1205117491973503E-5</v>
      </c>
      <c r="V855" s="72">
        <v>1.1379185249870388E-2</v>
      </c>
      <c r="W855" s="72">
        <v>1.1312483780585292E-2</v>
      </c>
      <c r="X855" s="113">
        <f t="shared" si="27"/>
        <v>6.6701469285095766E-5</v>
      </c>
    </row>
    <row r="856" spans="18:24" x14ac:dyDescent="0.2">
      <c r="R856" s="75">
        <v>45162</v>
      </c>
      <c r="S856" s="72">
        <v>1.0405655246466262E-2</v>
      </c>
      <c r="T856" s="72">
        <v>1.0364338161374749E-2</v>
      </c>
      <c r="U856" s="72">
        <f t="shared" si="26"/>
        <v>4.1317085091512745E-5</v>
      </c>
      <c r="V856" s="72">
        <v>1.1393810109451822E-2</v>
      </c>
      <c r="W856" s="72">
        <v>1.1326973543679611E-2</v>
      </c>
      <c r="X856" s="113">
        <f t="shared" si="27"/>
        <v>6.6836565772211004E-5</v>
      </c>
    </row>
    <row r="857" spans="18:24" x14ac:dyDescent="0.2">
      <c r="R857" s="75">
        <v>45169</v>
      </c>
      <c r="S857" s="72">
        <v>1.0422303714555744E-2</v>
      </c>
      <c r="T857" s="72">
        <v>1.0380885429705567E-2</v>
      </c>
      <c r="U857" s="72">
        <f t="shared" si="26"/>
        <v>4.1418284850176096E-5</v>
      </c>
      <c r="V857" s="72">
        <v>1.1403772104778441E-2</v>
      </c>
      <c r="W857" s="72">
        <v>1.133684482559779E-2</v>
      </c>
      <c r="X857" s="113">
        <f t="shared" si="27"/>
        <v>6.6927279180650431E-5</v>
      </c>
    </row>
    <row r="858" spans="18:24" x14ac:dyDescent="0.2">
      <c r="R858" s="75">
        <v>45176</v>
      </c>
      <c r="S858" s="72">
        <v>1.044005491806505E-2</v>
      </c>
      <c r="T858" s="72">
        <v>1.0398528777087327E-2</v>
      </c>
      <c r="U858" s="72">
        <f t="shared" si="26"/>
        <v>4.1526140977722614E-5</v>
      </c>
      <c r="V858" s="72">
        <v>1.1417760760405697E-2</v>
      </c>
      <c r="W858" s="72">
        <v>1.1350705502333388E-2</v>
      </c>
      <c r="X858" s="113">
        <f t="shared" si="27"/>
        <v>6.7055258072309942E-5</v>
      </c>
    </row>
    <row r="859" spans="18:24" x14ac:dyDescent="0.2">
      <c r="R859" s="75">
        <v>45183</v>
      </c>
      <c r="S859" s="72">
        <v>1.0457505984175467E-2</v>
      </c>
      <c r="T859" s="72">
        <v>1.041587411627075E-2</v>
      </c>
      <c r="U859" s="72">
        <f t="shared" si="26"/>
        <v>4.1631867904717151E-5</v>
      </c>
      <c r="V859" s="72">
        <v>1.1431379370919722E-2</v>
      </c>
      <c r="W859" s="72">
        <v>1.1364200269837279E-2</v>
      </c>
      <c r="X859" s="113">
        <f t="shared" si="27"/>
        <v>6.7179101082443307E-5</v>
      </c>
    </row>
    <row r="860" spans="18:24" x14ac:dyDescent="0.2">
      <c r="R860" s="75">
        <v>45190</v>
      </c>
      <c r="S860" s="72">
        <v>1.0474656908926206E-2</v>
      </c>
      <c r="T860" s="72">
        <v>1.0432921443346874E-2</v>
      </c>
      <c r="U860" s="72">
        <f t="shared" si="26"/>
        <v>4.1735465579331374E-5</v>
      </c>
      <c r="V860" s="72">
        <v>1.1444633225022299E-2</v>
      </c>
      <c r="W860" s="72">
        <v>1.1377334350013254E-2</v>
      </c>
      <c r="X860" s="113">
        <f t="shared" si="27"/>
        <v>6.7298875009044745E-5</v>
      </c>
    </row>
    <row r="861" spans="18:24" x14ac:dyDescent="0.2">
      <c r="R861" s="75">
        <v>45197</v>
      </c>
      <c r="S861" s="72">
        <v>1.0491507688422358E-2</v>
      </c>
      <c r="T861" s="72">
        <v>1.044967075447174E-2</v>
      </c>
      <c r="U861" s="72">
        <f t="shared" si="26"/>
        <v>4.1836933950618188E-5</v>
      </c>
      <c r="V861" s="72">
        <v>1.1457541482125504E-2</v>
      </c>
      <c r="W861" s="72">
        <v>1.1390126660133894E-2</v>
      </c>
      <c r="X861" s="113">
        <f t="shared" si="27"/>
        <v>6.741482199161021E-5</v>
      </c>
    </row>
    <row r="862" spans="18:24" x14ac:dyDescent="0.2">
      <c r="R862" s="75">
        <v>45204</v>
      </c>
      <c r="S862" s="72">
        <v>1.050933556208092E-2</v>
      </c>
      <c r="T862" s="72">
        <v>1.0467391386072823E-2</v>
      </c>
      <c r="U862" s="72">
        <f t="shared" si="26"/>
        <v>4.1944176008097342E-5</v>
      </c>
      <c r="V862" s="72">
        <v>1.1471087472543218E-2</v>
      </c>
      <c r="W862" s="72">
        <v>1.1403551412524488E-2</v>
      </c>
      <c r="X862" s="113">
        <f t="shared" si="27"/>
        <v>6.7536060018729555E-5</v>
      </c>
    </row>
    <row r="863" spans="18:24" x14ac:dyDescent="0.2">
      <c r="R863" s="75">
        <v>45211</v>
      </c>
      <c r="S863" s="72">
        <v>1.0525565073341908E-2</v>
      </c>
      <c r="T863" s="72">
        <v>1.0483523835112071E-2</v>
      </c>
      <c r="U863" s="72">
        <f t="shared" si="26"/>
        <v>4.2041238229836506E-5</v>
      </c>
      <c r="V863" s="72">
        <v>1.1483353233239308E-2</v>
      </c>
      <c r="W863" s="72">
        <v>1.1415708225190091E-2</v>
      </c>
      <c r="X863" s="113">
        <f t="shared" si="27"/>
        <v>6.7645008049217401E-5</v>
      </c>
    </row>
    <row r="864" spans="18:24" x14ac:dyDescent="0.2">
      <c r="R864" s="75">
        <v>45218</v>
      </c>
      <c r="S864" s="72">
        <v>1.0541494419769907E-2</v>
      </c>
      <c r="T864" s="72">
        <v>1.0499358248861831E-2</v>
      </c>
      <c r="U864" s="72">
        <f t="shared" si="26"/>
        <v>4.2136170908075796E-5</v>
      </c>
      <c r="V864" s="72">
        <v>1.1495340170999076E-2</v>
      </c>
      <c r="W864" s="72">
        <v>1.1427589197932112E-2</v>
      </c>
      <c r="X864" s="113">
        <f t="shared" si="27"/>
        <v>6.7750973066963913E-5</v>
      </c>
    </row>
    <row r="865" spans="18:24" x14ac:dyDescent="0.2">
      <c r="R865" s="75">
        <v>45225</v>
      </c>
      <c r="S865" s="72">
        <v>1.0557123597708711E-2</v>
      </c>
      <c r="T865" s="72">
        <v>1.0514894623710204E-2</v>
      </c>
      <c r="U865" s="72">
        <f t="shared" si="26"/>
        <v>4.2228973998506905E-5</v>
      </c>
      <c r="V865" s="72">
        <v>1.1507069579207933E-2</v>
      </c>
      <c r="W865" s="72">
        <v>1.1439215354992574E-2</v>
      </c>
      <c r="X865" s="113">
        <f t="shared" si="27"/>
        <v>6.7854224215358958E-5</v>
      </c>
    </row>
    <row r="866" spans="18:24" x14ac:dyDescent="0.2">
      <c r="R866" s="75">
        <v>45232</v>
      </c>
      <c r="S866" s="72">
        <v>1.0572452603571625E-2</v>
      </c>
      <c r="T866" s="72">
        <v>1.0530132956118286E-2</v>
      </c>
      <c r="U866" s="72">
        <f t="shared" si="26"/>
        <v>4.2319647453338202E-5</v>
      </c>
      <c r="V866" s="72">
        <v>1.1517648105221831E-2</v>
      </c>
      <c r="W866" s="72">
        <v>1.144970148214266E-2</v>
      </c>
      <c r="X866" s="113">
        <f t="shared" si="27"/>
        <v>6.7946623079170876E-5</v>
      </c>
    </row>
    <row r="867" spans="18:24" x14ac:dyDescent="0.2">
      <c r="R867" s="75">
        <v>45239</v>
      </c>
      <c r="S867" s="72">
        <v>1.0587481433837984E-2</v>
      </c>
      <c r="T867" s="72">
        <v>1.0545073242612332E-2</v>
      </c>
      <c r="U867" s="72">
        <f t="shared" si="26"/>
        <v>4.2408191225652356E-5</v>
      </c>
      <c r="V867" s="72">
        <v>1.152893236506046E-2</v>
      </c>
      <c r="W867" s="72">
        <v>1.1460887074264653E-2</v>
      </c>
      <c r="X867" s="113">
        <f t="shared" si="27"/>
        <v>6.804529079580679E-5</v>
      </c>
    </row>
    <row r="868" spans="18:24" x14ac:dyDescent="0.2">
      <c r="R868" s="75">
        <v>45246</v>
      </c>
      <c r="S868" s="72">
        <v>1.0602210085059243E-2</v>
      </c>
      <c r="T868" s="72">
        <v>1.0559715479787238E-2</v>
      </c>
      <c r="U868" s="72">
        <f t="shared" si="26"/>
        <v>4.2494605272004951E-5</v>
      </c>
      <c r="V868" s="72">
        <v>1.154002089535794E-2</v>
      </c>
      <c r="W868" s="72">
        <v>1.1471878869530721E-2</v>
      </c>
      <c r="X868" s="113">
        <f t="shared" si="27"/>
        <v>6.8142025827219038E-5</v>
      </c>
    </row>
    <row r="869" spans="18:24" x14ac:dyDescent="0.2">
      <c r="R869" s="75">
        <v>45253</v>
      </c>
      <c r="S869" s="72">
        <v>1.0616638553854632E-2</v>
      </c>
      <c r="T869" s="72">
        <v>1.0574059664305677E-2</v>
      </c>
      <c r="U869" s="72">
        <f t="shared" si="26"/>
        <v>4.2578889548955043E-5</v>
      </c>
      <c r="V869" s="72">
        <v>1.1550935108110408E-2</v>
      </c>
      <c r="W869" s="72">
        <v>1.1482698009278775E-2</v>
      </c>
      <c r="X869" s="113">
        <f t="shared" si="27"/>
        <v>6.823709883163262E-5</v>
      </c>
    </row>
    <row r="870" spans="18:24" x14ac:dyDescent="0.2">
      <c r="R870" s="75">
        <v>45260</v>
      </c>
      <c r="S870" s="72">
        <v>1.0629657558660389E-2</v>
      </c>
      <c r="T870" s="72">
        <v>1.0587003235925421E-2</v>
      </c>
      <c r="U870" s="72">
        <f t="shared" si="26"/>
        <v>4.2654322734968567E-5</v>
      </c>
      <c r="V870" s="72">
        <v>1.1562598986842211E-2</v>
      </c>
      <c r="W870" s="72">
        <v>1.1494259794013823E-2</v>
      </c>
      <c r="X870" s="113">
        <f t="shared" si="27"/>
        <v>6.8339192828387532E-5</v>
      </c>
    </row>
    <row r="871" spans="18:24" x14ac:dyDescent="0.2">
      <c r="R871" s="75">
        <v>45267</v>
      </c>
      <c r="S871" s="72">
        <v>1.0643506686432882E-2</v>
      </c>
      <c r="T871" s="72">
        <v>1.0600772190945958E-2</v>
      </c>
      <c r="U871" s="72">
        <f t="shared" si="26"/>
        <v>4.2734495486923194E-5</v>
      </c>
      <c r="V871" s="72">
        <v>1.1573230411338375E-2</v>
      </c>
      <c r="W871" s="72">
        <v>1.1504798597870961E-2</v>
      </c>
      <c r="X871" s="113">
        <f t="shared" si="27"/>
        <v>6.8431813467413963E-5</v>
      </c>
    </row>
    <row r="872" spans="18:24" x14ac:dyDescent="0.2">
      <c r="R872" s="75">
        <v>45274</v>
      </c>
      <c r="S872" s="72">
        <v>1.0657055648878934E-2</v>
      </c>
      <c r="T872" s="72">
        <v>1.0614243110281576E-2</v>
      </c>
      <c r="U872" s="72">
        <f t="shared" si="26"/>
        <v>4.2812538597357397E-5</v>
      </c>
      <c r="V872" s="72">
        <v>1.158375337577044E-2</v>
      </c>
      <c r="W872" s="72">
        <v>1.1515229771192794E-2</v>
      </c>
      <c r="X872" s="113">
        <f t="shared" si="27"/>
        <v>6.852360457764578E-5</v>
      </c>
    </row>
    <row r="873" spans="18:24" x14ac:dyDescent="0.2">
      <c r="R873" s="75">
        <v>45281</v>
      </c>
      <c r="S873" s="72">
        <v>1.0670313739990934E-2</v>
      </c>
      <c r="T873" s="72">
        <v>1.0627425207158495E-2</v>
      </c>
      <c r="U873" s="72">
        <f t="shared" si="26"/>
        <v>4.2888532832439236E-5</v>
      </c>
      <c r="V873" s="72">
        <v>1.1594189177798872E-2</v>
      </c>
      <c r="W873" s="72">
        <v>1.1525574342406848E-2</v>
      </c>
      <c r="X873" s="113">
        <f t="shared" si="27"/>
        <v>6.8614835392024481E-5</v>
      </c>
    </row>
    <row r="874" spans="18:24" x14ac:dyDescent="0.2">
      <c r="R874" s="75">
        <v>45289</v>
      </c>
      <c r="S874" s="72">
        <v>1.068411650423684E-2</v>
      </c>
      <c r="T874" s="72">
        <v>1.06411494820291E-2</v>
      </c>
      <c r="U874" s="72">
        <f t="shared" si="26"/>
        <v>4.2967022207740513E-5</v>
      </c>
      <c r="V874" s="72">
        <v>1.1605117168981308E-2</v>
      </c>
      <c r="W874" s="72">
        <v>1.1536407196424443E-2</v>
      </c>
      <c r="X874" s="113">
        <f t="shared" si="27"/>
        <v>6.8709972556865034E-5</v>
      </c>
    </row>
    <row r="875" spans="18:24" x14ac:dyDescent="0.2">
      <c r="R875" s="75">
        <v>45296</v>
      </c>
      <c r="S875" s="72">
        <v>1.0697905972412452E-2</v>
      </c>
      <c r="T875" s="72">
        <v>1.0654860090444095E-2</v>
      </c>
      <c r="U875" s="72">
        <f t="shared" si="26"/>
        <v>4.3045881968356223E-5</v>
      </c>
      <c r="V875" s="72">
        <v>1.1615430356681193E-2</v>
      </c>
      <c r="W875" s="72">
        <v>1.1546629582178145E-2</v>
      </c>
      <c r="X875" s="113">
        <f t="shared" si="27"/>
        <v>6.8800774503047571E-5</v>
      </c>
    </row>
    <row r="876" spans="18:24" x14ac:dyDescent="0.2">
      <c r="R876" s="75">
        <v>45303</v>
      </c>
      <c r="S876" s="72">
        <v>1.0710482200347541E-2</v>
      </c>
      <c r="T876" s="72">
        <v>1.066736474449039E-2</v>
      </c>
      <c r="U876" s="72">
        <f t="shared" si="26"/>
        <v>4.3117455857151141E-5</v>
      </c>
      <c r="V876" s="72">
        <v>1.1625722183908564E-2</v>
      </c>
      <c r="W876" s="72">
        <v>1.1556830335913032E-2</v>
      </c>
      <c r="X876" s="113">
        <f t="shared" si="27"/>
        <v>6.8891847995531177E-5</v>
      </c>
    </row>
    <row r="877" spans="18:24" x14ac:dyDescent="0.2">
      <c r="R877" s="75">
        <v>45310</v>
      </c>
      <c r="S877" s="72">
        <v>1.072291933384205E-2</v>
      </c>
      <c r="T877" s="72">
        <v>1.0679731033851702E-2</v>
      </c>
      <c r="U877" s="72">
        <f t="shared" si="26"/>
        <v>4.3188299990348095E-5</v>
      </c>
      <c r="V877" s="72">
        <v>1.1636014066516253E-2</v>
      </c>
      <c r="W877" s="72">
        <v>1.1567030602742022E-2</v>
      </c>
      <c r="X877" s="113">
        <f t="shared" si="27"/>
        <v>6.8983463774230716E-5</v>
      </c>
    </row>
    <row r="878" spans="18:24" x14ac:dyDescent="0.2">
      <c r="R878" s="75">
        <v>45317</v>
      </c>
      <c r="S878" s="72">
        <v>1.0735254962313272E-2</v>
      </c>
      <c r="T878" s="72">
        <v>1.0691996221240507E-2</v>
      </c>
      <c r="U878" s="72">
        <f t="shared" si="26"/>
        <v>4.3258741072764798E-5</v>
      </c>
      <c r="V878" s="72">
        <v>1.1646327420800684E-2</v>
      </c>
      <c r="W878" s="72">
        <v>1.1577251528213718E-2</v>
      </c>
      <c r="X878" s="113">
        <f t="shared" si="27"/>
        <v>6.9075892586966184E-5</v>
      </c>
    </row>
    <row r="879" spans="18:24" x14ac:dyDescent="0.2">
      <c r="R879" s="75">
        <v>45324</v>
      </c>
      <c r="S879" s="72">
        <v>1.0746493581604177E-2</v>
      </c>
      <c r="T879" s="72">
        <v>1.0703170848118226E-2</v>
      </c>
      <c r="U879" s="72">
        <f t="shared" si="26"/>
        <v>4.3322733485950948E-5</v>
      </c>
      <c r="V879" s="72">
        <v>1.1656683663503208E-2</v>
      </c>
      <c r="W879" s="72">
        <v>1.1587514258309792E-2</v>
      </c>
      <c r="X879" s="113">
        <f t="shared" si="27"/>
        <v>6.9169405193416147E-5</v>
      </c>
    </row>
    <row r="880" spans="18:24" x14ac:dyDescent="0.2">
      <c r="R880" s="75">
        <v>45331</v>
      </c>
      <c r="S880" s="72">
        <v>1.0758730837738817E-2</v>
      </c>
      <c r="T880" s="72">
        <v>1.0715337594436214E-2</v>
      </c>
      <c r="U880" s="72">
        <f t="shared" si="26"/>
        <v>4.3393243302602968E-5</v>
      </c>
      <c r="V880" s="72">
        <v>1.1667104211813164E-2</v>
      </c>
      <c r="W880" s="72">
        <v>1.1597839939451121E-2</v>
      </c>
      <c r="X880" s="113">
        <f t="shared" si="27"/>
        <v>6.9264272362042079E-5</v>
      </c>
    </row>
    <row r="881" spans="18:24" x14ac:dyDescent="0.2">
      <c r="R881" s="75">
        <v>45338</v>
      </c>
      <c r="S881" s="72">
        <v>1.0770977390138547E-2</v>
      </c>
      <c r="T881" s="72">
        <v>1.072751307705655E-2</v>
      </c>
      <c r="U881" s="72">
        <f t="shared" si="26"/>
        <v>4.346431308199783E-5</v>
      </c>
      <c r="V881" s="72">
        <v>1.1677610483372717E-2</v>
      </c>
      <c r="W881" s="72">
        <v>1.1608249718502626E-2</v>
      </c>
      <c r="X881" s="113">
        <f t="shared" si="27"/>
        <v>6.9360764870090089E-5</v>
      </c>
    </row>
    <row r="882" spans="18:24" x14ac:dyDescent="0.2">
      <c r="R882" s="75">
        <v>45345</v>
      </c>
      <c r="S882" s="72">
        <v>1.0783271246613602E-2</v>
      </c>
      <c r="T882" s="72">
        <v>1.0739734973441273E-2</v>
      </c>
      <c r="U882" s="72">
        <f t="shared" si="26"/>
        <v>4.3536273172328777E-5</v>
      </c>
      <c r="V882" s="72">
        <v>1.16882238962874E-2</v>
      </c>
      <c r="W882" s="72">
        <v>1.1618764742780729E-2</v>
      </c>
      <c r="X882" s="113">
        <f t="shared" si="27"/>
        <v>6.9459153506670063E-5</v>
      </c>
    </row>
    <row r="883" spans="18:24" x14ac:dyDescent="0.2">
      <c r="R883" s="75">
        <v>45352</v>
      </c>
      <c r="S883" s="72">
        <v>1.079996151834316E-2</v>
      </c>
      <c r="T883" s="72">
        <v>1.0756324447206209E-2</v>
      </c>
      <c r="U883" s="72">
        <f t="shared" si="26"/>
        <v>4.363707113695138E-5</v>
      </c>
      <c r="V883" s="72">
        <v>1.1702025005085085E-2</v>
      </c>
      <c r="W883" s="72">
        <v>1.1632434050444264E-2</v>
      </c>
      <c r="X883" s="113">
        <f t="shared" si="27"/>
        <v>6.9590954640820837E-5</v>
      </c>
    </row>
    <row r="884" spans="18:24" x14ac:dyDescent="0.2">
      <c r="R884" s="75">
        <v>45359</v>
      </c>
      <c r="S884" s="72">
        <v>1.0812518105235118E-2</v>
      </c>
      <c r="T884" s="72">
        <v>1.0768805693240357E-2</v>
      </c>
      <c r="U884" s="72">
        <f t="shared" si="26"/>
        <v>4.3712411994760794E-5</v>
      </c>
      <c r="V884" s="72">
        <v>1.1712957756856214E-2</v>
      </c>
      <c r="W884" s="72">
        <v>1.1643263174142784E-2</v>
      </c>
      <c r="X884" s="113">
        <f t="shared" si="27"/>
        <v>6.9694582713429945E-5</v>
      </c>
    </row>
    <row r="885" spans="18:24" x14ac:dyDescent="0.2">
      <c r="R885" s="75">
        <v>45366</v>
      </c>
      <c r="S885" s="72">
        <v>1.0825237057989956E-2</v>
      </c>
      <c r="T885" s="72">
        <v>1.078144741459945E-2</v>
      </c>
      <c r="U885" s="72">
        <f t="shared" si="26"/>
        <v>4.3789643390506477E-5</v>
      </c>
      <c r="V885" s="72">
        <v>1.1724062091712381E-2</v>
      </c>
      <c r="W885" s="72">
        <v>1.1654261169871177E-2</v>
      </c>
      <c r="X885" s="113">
        <f t="shared" si="27"/>
        <v>6.9800921841204136E-5</v>
      </c>
    </row>
    <row r="886" spans="18:24" x14ac:dyDescent="0.2">
      <c r="R886" s="75">
        <v>45373</v>
      </c>
      <c r="S886" s="72">
        <v>1.0838142305705529E-2</v>
      </c>
      <c r="T886" s="72">
        <v>1.0794273332380061E-2</v>
      </c>
      <c r="U886" s="72">
        <f t="shared" si="26"/>
        <v>4.3868973325467825E-5</v>
      </c>
      <c r="V886" s="72">
        <v>1.1735351866027796E-2</v>
      </c>
      <c r="W886" s="72">
        <v>1.1665441718783384E-2</v>
      </c>
      <c r="X886" s="113">
        <f t="shared" si="27"/>
        <v>6.991014724441226E-5</v>
      </c>
    </row>
    <row r="887" spans="18:24" x14ac:dyDescent="0.2">
      <c r="R887" s="75">
        <v>45384</v>
      </c>
      <c r="S887" s="72">
        <v>1.0855378579797955E-2</v>
      </c>
      <c r="T887" s="72">
        <v>1.0811403520993905E-2</v>
      </c>
      <c r="U887" s="72">
        <f t="shared" si="26"/>
        <v>4.3975058804050088E-5</v>
      </c>
      <c r="V887" s="72">
        <v>1.1751304363539135E-2</v>
      </c>
      <c r="W887" s="72">
        <v>1.1681239507917759E-2</v>
      </c>
      <c r="X887" s="113">
        <f t="shared" si="27"/>
        <v>7.0064855621375724E-5</v>
      </c>
    </row>
    <row r="888" spans="18:24" x14ac:dyDescent="0.2">
      <c r="R888" s="75">
        <v>45387</v>
      </c>
      <c r="S888" s="72">
        <v>1.0861076234576706E-2</v>
      </c>
      <c r="T888" s="72">
        <v>1.081706530245076E-2</v>
      </c>
      <c r="U888" s="72">
        <f t="shared" si="26"/>
        <v>4.401093212594645E-5</v>
      </c>
      <c r="V888" s="72">
        <v>1.1758491585615597E-2</v>
      </c>
      <c r="W888" s="72">
        <v>1.1688354279869015E-2</v>
      </c>
      <c r="X888" s="113">
        <f t="shared" si="27"/>
        <v>7.0137305746582196E-5</v>
      </c>
    </row>
    <row r="889" spans="18:24" x14ac:dyDescent="0.2">
      <c r="R889" s="75">
        <v>45394</v>
      </c>
      <c r="S889" s="72">
        <v>1.0874505400067106E-2</v>
      </c>
      <c r="T889" s="72">
        <v>1.0830409250969219E-2</v>
      </c>
      <c r="U889" s="72">
        <f t="shared" si="26"/>
        <v>4.4096149097887227E-5</v>
      </c>
      <c r="V889" s="72">
        <v>1.177034153750669E-2</v>
      </c>
      <c r="W889" s="72">
        <v>1.1700086298495223E-2</v>
      </c>
      <c r="X889" s="113">
        <f t="shared" si="27"/>
        <v>7.0255239011466838E-5</v>
      </c>
    </row>
    <row r="890" spans="18:24" x14ac:dyDescent="0.2">
      <c r="R890" s="75">
        <v>45401</v>
      </c>
      <c r="S890" s="72">
        <v>1.0888123059856356E-2</v>
      </c>
      <c r="T890" s="72">
        <v>1.0843939576181976E-2</v>
      </c>
      <c r="U890" s="72">
        <f t="shared" si="26"/>
        <v>4.4183483674379784E-5</v>
      </c>
      <c r="V890" s="72">
        <v>1.1782378221965354E-2</v>
      </c>
      <c r="W890" s="72">
        <v>1.1712002146898779E-2</v>
      </c>
      <c r="X890" s="113">
        <f t="shared" si="27"/>
        <v>7.037607506657495E-5</v>
      </c>
    </row>
    <row r="891" spans="18:24" x14ac:dyDescent="0.2">
      <c r="R891" s="75">
        <v>45408</v>
      </c>
      <c r="S891" s="72">
        <v>1.0901929215883127E-2</v>
      </c>
      <c r="T891" s="72">
        <v>1.0857656279995197E-2</v>
      </c>
      <c r="U891" s="72">
        <f t="shared" si="26"/>
        <v>4.4272935887929368E-5</v>
      </c>
      <c r="V891" s="72">
        <v>1.1794601642434887E-2</v>
      </c>
      <c r="W891" s="72">
        <v>1.1724101828436131E-2</v>
      </c>
      <c r="X891" s="113">
        <f t="shared" si="27"/>
        <v>7.0499813998755462E-5</v>
      </c>
    </row>
    <row r="892" spans="18:24" x14ac:dyDescent="0.2">
      <c r="R892" s="75">
        <v>45418</v>
      </c>
      <c r="S892" s="72">
        <v>1.0923186770910406E-2</v>
      </c>
      <c r="T892" s="72">
        <v>1.0878774013664622E-2</v>
      </c>
      <c r="U892" s="72">
        <f t="shared" si="26"/>
        <v>4.4412757245784057E-5</v>
      </c>
      <c r="V892" s="72">
        <v>1.1811237317566881E-2</v>
      </c>
      <c r="W892" s="72">
        <v>1.1740568144036009E-2</v>
      </c>
      <c r="X892" s="113">
        <f t="shared" si="27"/>
        <v>7.0669173530872598E-5</v>
      </c>
    </row>
    <row r="893" spans="18:24" x14ac:dyDescent="0.2">
      <c r="R893" s="75">
        <v>45425</v>
      </c>
      <c r="S893" s="72">
        <v>1.0937464609198597E-2</v>
      </c>
      <c r="T893" s="72">
        <v>1.0892957100871049E-2</v>
      </c>
      <c r="U893" s="72">
        <f t="shared" si="26"/>
        <v>4.4507508327547643E-5</v>
      </c>
      <c r="V893" s="72">
        <v>1.1823900500596876E-2</v>
      </c>
      <c r="W893" s="72">
        <v>1.1753100752012626E-2</v>
      </c>
      <c r="X893" s="113">
        <f t="shared" si="27"/>
        <v>7.0799748584250005E-5</v>
      </c>
    </row>
    <row r="894" spans="18:24" x14ac:dyDescent="0.2">
      <c r="R894" s="75">
        <v>45432</v>
      </c>
      <c r="S894" s="72">
        <v>1.0951930957022593E-2</v>
      </c>
      <c r="T894" s="72">
        <v>1.0907326579756958E-2</v>
      </c>
      <c r="U894" s="72">
        <f t="shared" si="26"/>
        <v>4.460437726563557E-5</v>
      </c>
      <c r="V894" s="72">
        <v>1.1836750425018354E-2</v>
      </c>
      <c r="W894" s="72">
        <v>1.1765817198338571E-2</v>
      </c>
      <c r="X894" s="113">
        <f t="shared" si="27"/>
        <v>7.0933226679783037E-5</v>
      </c>
    </row>
    <row r="895" spans="18:24" x14ac:dyDescent="0.2">
      <c r="R895" s="75">
        <v>45439</v>
      </c>
      <c r="S895" s="72">
        <v>1.0966585816466817E-2</v>
      </c>
      <c r="T895" s="72">
        <v>1.0921882452368538E-2</v>
      </c>
      <c r="U895" s="72">
        <f t="shared" si="26"/>
        <v>4.4703364098279408E-5</v>
      </c>
      <c r="V895" s="72">
        <v>1.1849787094487519E-2</v>
      </c>
      <c r="W895" s="72">
        <v>1.177871748657534E-2</v>
      </c>
      <c r="X895" s="113">
        <f t="shared" si="27"/>
        <v>7.1069607912178923E-5</v>
      </c>
    </row>
    <row r="896" spans="18:24" x14ac:dyDescent="0.2">
      <c r="R896" s="75">
        <v>45446</v>
      </c>
      <c r="S896" s="72">
        <v>1.0981429189643491E-2</v>
      </c>
      <c r="T896" s="72">
        <v>1.093662472078152E-2</v>
      </c>
      <c r="U896" s="72">
        <f t="shared" si="26"/>
        <v>4.48044688619708E-5</v>
      </c>
      <c r="V896" s="72">
        <v>1.1861806506333891E-2</v>
      </c>
      <c r="W896" s="72">
        <v>1.1790610896449394E-2</v>
      </c>
      <c r="X896" s="113">
        <f t="shared" si="27"/>
        <v>7.1195609884496663E-5</v>
      </c>
    </row>
    <row r="897" spans="18:24" x14ac:dyDescent="0.2">
      <c r="R897" s="75">
        <v>45453</v>
      </c>
      <c r="S897" s="72">
        <v>1.0996461078690036E-2</v>
      </c>
      <c r="T897" s="72">
        <v>1.0951553387094227E-2</v>
      </c>
      <c r="U897" s="72">
        <f t="shared" si="26"/>
        <v>4.490769159580868E-5</v>
      </c>
      <c r="V897" s="72">
        <v>1.1875202896757964E-2</v>
      </c>
      <c r="W897" s="72">
        <v>1.1803865313748626E-2</v>
      </c>
      <c r="X897" s="113">
        <f t="shared" si="27"/>
        <v>7.1337583009338165E-5</v>
      </c>
    </row>
    <row r="898" spans="18:24" x14ac:dyDescent="0.2">
      <c r="R898" s="75">
        <v>45460</v>
      </c>
      <c r="S898" s="72">
        <v>1.1011681485774284E-2</v>
      </c>
      <c r="T898" s="72">
        <v>1.0966668453436258E-2</v>
      </c>
      <c r="U898" s="72">
        <f t="shared" si="26"/>
        <v>4.5013032338026351E-5</v>
      </c>
      <c r="V898" s="72">
        <v>1.1888786036594037E-2</v>
      </c>
      <c r="W898" s="72">
        <v>1.1817303577180057E-2</v>
      </c>
      <c r="X898" s="113">
        <f t="shared" si="27"/>
        <v>7.1482459413980265E-5</v>
      </c>
    </row>
    <row r="899" spans="18:24" x14ac:dyDescent="0.2">
      <c r="R899" s="75">
        <v>45467</v>
      </c>
      <c r="S899" s="72">
        <v>1.1027090413087524E-2</v>
      </c>
      <c r="T899" s="72">
        <v>1.0981969921958937E-2</v>
      </c>
      <c r="U899" s="72">
        <f t="shared" si="26"/>
        <v>4.512049112858664E-5</v>
      </c>
      <c r="V899" s="72">
        <v>1.1902555929684283E-2</v>
      </c>
      <c r="W899" s="72">
        <v>1.1830925690487576E-2</v>
      </c>
      <c r="X899" s="113">
        <f t="shared" si="27"/>
        <v>7.1630239196707191E-5</v>
      </c>
    </row>
    <row r="900" spans="18:24" x14ac:dyDescent="0.2">
      <c r="R900" s="75">
        <v>45474</v>
      </c>
      <c r="S900" s="72">
        <v>1.1042687862851458E-2</v>
      </c>
      <c r="T900" s="72">
        <v>1.0997457794842258E-2</v>
      </c>
      <c r="U900" s="72">
        <f t="shared" si="26"/>
        <v>4.5230068009199237E-5</v>
      </c>
      <c r="V900" s="72">
        <v>1.1919032263468542E-2</v>
      </c>
      <c r="W900" s="72">
        <v>1.1847223035847499E-2</v>
      </c>
      <c r="X900" s="113">
        <f t="shared" si="27"/>
        <v>7.1809227621042609E-5</v>
      </c>
    </row>
    <row r="901" spans="18:24" x14ac:dyDescent="0.2">
      <c r="R901" s="75">
        <v>45481</v>
      </c>
      <c r="S901" s="72">
        <v>1.1058473837312984E-2</v>
      </c>
      <c r="T901" s="72">
        <v>1.101313207429489E-2</v>
      </c>
      <c r="U901" s="72">
        <f t="shared" ref="U901:U964" si="28">S901-T901</f>
        <v>4.5341763018093978E-5</v>
      </c>
      <c r="V901" s="72">
        <v>1.1931928968749995E-2</v>
      </c>
      <c r="W901" s="72">
        <v>1.1859980102101562E-2</v>
      </c>
      <c r="X901" s="113">
        <f t="shared" ref="X901:X964" si="29">V901-W901</f>
        <v>7.1948866648432336E-5</v>
      </c>
    </row>
    <row r="902" spans="18:24" x14ac:dyDescent="0.2">
      <c r="R902" s="75">
        <v>45488</v>
      </c>
      <c r="S902" s="72">
        <v>1.1074448338747673E-2</v>
      </c>
      <c r="T902" s="72">
        <v>1.1028992762548092E-2</v>
      </c>
      <c r="U902" s="72">
        <f t="shared" si="28"/>
        <v>4.5455576199580905E-5</v>
      </c>
      <c r="V902" s="72">
        <v>1.1946272960391848E-2</v>
      </c>
      <c r="W902" s="72">
        <v>1.1874167387783468E-2</v>
      </c>
      <c r="X902" s="113">
        <f t="shared" si="29"/>
        <v>7.2105572608380242E-5</v>
      </c>
    </row>
    <row r="903" spans="18:24" x14ac:dyDescent="0.2">
      <c r="R903" s="75">
        <v>45495</v>
      </c>
      <c r="S903" s="72">
        <v>1.1090611369456294E-2</v>
      </c>
      <c r="T903" s="72">
        <v>1.1045039861863531E-2</v>
      </c>
      <c r="U903" s="72">
        <f t="shared" si="28"/>
        <v>4.557150759276242E-5</v>
      </c>
      <c r="V903" s="72">
        <v>1.1960803728245591E-2</v>
      </c>
      <c r="W903" s="72">
        <v>1.1888538545728444E-2</v>
      </c>
      <c r="X903" s="113">
        <f t="shared" si="29"/>
        <v>7.2265182517147405E-5</v>
      </c>
    </row>
    <row r="904" spans="18:24" x14ac:dyDescent="0.2">
      <c r="R904" s="75">
        <v>45502</v>
      </c>
      <c r="S904" s="72">
        <v>1.1106962931769156E-2</v>
      </c>
      <c r="T904" s="72">
        <v>1.1061273374527206E-2</v>
      </c>
      <c r="U904" s="72">
        <f t="shared" si="28"/>
        <v>4.5689557241950299E-5</v>
      </c>
      <c r="V904" s="72">
        <v>1.1975521276444872E-2</v>
      </c>
      <c r="W904" s="72">
        <v>1.190309357996196E-2</v>
      </c>
      <c r="X904" s="113">
        <f t="shared" si="29"/>
        <v>7.2427696482911183E-5</v>
      </c>
    </row>
    <row r="905" spans="18:24" x14ac:dyDescent="0.2">
      <c r="R905" s="75">
        <v>45509</v>
      </c>
      <c r="S905" s="72">
        <v>1.1123503028040898E-2</v>
      </c>
      <c r="T905" s="72">
        <v>1.1077693302850312E-2</v>
      </c>
      <c r="U905" s="72">
        <f t="shared" si="28"/>
        <v>4.5809725190585487E-5</v>
      </c>
      <c r="V905" s="72">
        <v>1.1990425609178079E-2</v>
      </c>
      <c r="W905" s="72">
        <v>1.1917832494561629E-2</v>
      </c>
      <c r="X905" s="113">
        <f t="shared" si="29"/>
        <v>7.2593114616449281E-5</v>
      </c>
    </row>
    <row r="906" spans="18:24" x14ac:dyDescent="0.2">
      <c r="R906" s="75">
        <v>45516</v>
      </c>
      <c r="S906" s="72">
        <v>1.1140231660656566E-2</v>
      </c>
      <c r="T906" s="72">
        <v>1.1094299649174456E-2</v>
      </c>
      <c r="U906" s="72">
        <f t="shared" si="28"/>
        <v>4.5932011482110666E-5</v>
      </c>
      <c r="V906" s="72">
        <v>1.2005516730685733E-2</v>
      </c>
      <c r="W906" s="72">
        <v>1.1932755293656319E-2</v>
      </c>
      <c r="X906" s="113">
        <f t="shared" si="29"/>
        <v>7.2761437029413706E-5</v>
      </c>
    </row>
    <row r="907" spans="18:24" x14ac:dyDescent="0.2">
      <c r="R907" s="75">
        <v>45523</v>
      </c>
      <c r="S907" s="72">
        <v>1.1157148832025543E-2</v>
      </c>
      <c r="T907" s="72">
        <v>1.1111092415864698E-2</v>
      </c>
      <c r="U907" s="72">
        <f t="shared" si="28"/>
        <v>4.6056416160844549E-5</v>
      </c>
      <c r="V907" s="72">
        <v>1.2020794645262227E-2</v>
      </c>
      <c r="W907" s="72">
        <v>1.1947861981426168E-2</v>
      </c>
      <c r="X907" s="113">
        <f t="shared" si="29"/>
        <v>7.2932663836058551E-5</v>
      </c>
    </row>
    <row r="908" spans="18:24" x14ac:dyDescent="0.2">
      <c r="R908" s="75">
        <v>45530</v>
      </c>
      <c r="S908" s="72">
        <v>1.1174254544585871E-2</v>
      </c>
      <c r="T908" s="72">
        <v>1.1128071605313908E-2</v>
      </c>
      <c r="U908" s="72">
        <f t="shared" si="28"/>
        <v>4.6182939271962806E-5</v>
      </c>
      <c r="V908" s="72">
        <v>1.2036259357254952E-2</v>
      </c>
      <c r="W908" s="72">
        <v>1.1963152562103873E-2</v>
      </c>
      <c r="X908" s="113">
        <f t="shared" si="29"/>
        <v>7.3106795151078527E-5</v>
      </c>
    </row>
    <row r="909" spans="18:24" x14ac:dyDescent="0.2">
      <c r="R909" s="75">
        <v>45537</v>
      </c>
      <c r="S909" s="72">
        <v>1.1190104163382626E-2</v>
      </c>
      <c r="T909" s="72">
        <v>1.1143803605163564E-2</v>
      </c>
      <c r="U909" s="72">
        <f t="shared" si="28"/>
        <v>4.6300558219062107E-5</v>
      </c>
      <c r="V909" s="72">
        <v>1.2049144829051544E-2</v>
      </c>
      <c r="W909" s="72">
        <v>1.1975893146852023E-2</v>
      </c>
      <c r="X909" s="113">
        <f t="shared" si="29"/>
        <v>7.3251682199520704E-5</v>
      </c>
    </row>
    <row r="910" spans="18:24" x14ac:dyDescent="0.2">
      <c r="R910" s="75">
        <v>45544</v>
      </c>
      <c r="S910" s="72">
        <v>1.120757295529365E-2</v>
      </c>
      <c r="T910" s="72">
        <v>1.1161141794572588E-2</v>
      </c>
      <c r="U910" s="72">
        <f t="shared" si="28"/>
        <v>4.643116072106275E-5</v>
      </c>
      <c r="V910" s="72">
        <v>1.2064955405442947E-2</v>
      </c>
      <c r="W910" s="72">
        <v>1.1991524215871822E-2</v>
      </c>
      <c r="X910" s="113">
        <f t="shared" si="29"/>
        <v>7.3431189571124961E-5</v>
      </c>
    </row>
    <row r="911" spans="18:24" x14ac:dyDescent="0.2">
      <c r="R911" s="75">
        <v>45551</v>
      </c>
      <c r="S911" s="72">
        <v>1.1225230288975881E-2</v>
      </c>
      <c r="T911" s="72">
        <v>1.1178666407285659E-2</v>
      </c>
      <c r="U911" s="72">
        <f t="shared" si="28"/>
        <v>4.6563881690222034E-5</v>
      </c>
      <c r="V911" s="72">
        <v>1.2080951985261077E-2</v>
      </c>
      <c r="W911" s="72">
        <v>1.200733839507007E-2</v>
      </c>
      <c r="X911" s="113">
        <f t="shared" si="29"/>
        <v>7.3613590191007328E-5</v>
      </c>
    </row>
    <row r="912" spans="18:24" x14ac:dyDescent="0.2">
      <c r="R912" s="75">
        <v>45558</v>
      </c>
      <c r="S912" s="72">
        <v>1.1243076166942471E-2</v>
      </c>
      <c r="T912" s="72">
        <v>1.1196377445772888E-2</v>
      </c>
      <c r="U912" s="72">
        <f t="shared" si="28"/>
        <v>4.6698721169583651E-5</v>
      </c>
      <c r="V912" s="72">
        <v>1.2097120463279935E-2</v>
      </c>
      <c r="W912" s="72">
        <v>1.2023321780182212E-2</v>
      </c>
      <c r="X912" s="113">
        <f t="shared" si="29"/>
        <v>7.3798683097722403E-5</v>
      </c>
    </row>
    <row r="913" spans="18:24" x14ac:dyDescent="0.2">
      <c r="R913" s="75">
        <v>45565</v>
      </c>
      <c r="S913" s="72">
        <v>1.1262611312483725E-2</v>
      </c>
      <c r="T913" s="72">
        <v>1.1215763979549067E-2</v>
      </c>
      <c r="U913" s="72">
        <f t="shared" si="28"/>
        <v>4.6847332934658176E-5</v>
      </c>
      <c r="V913" s="72">
        <v>1.2113435683850092E-2</v>
      </c>
      <c r="W913" s="72">
        <v>1.2039449574008352E-2</v>
      </c>
      <c r="X913" s="113">
        <f t="shared" si="29"/>
        <v>7.3986109841739714E-5</v>
      </c>
    </row>
    <row r="914" spans="18:24" x14ac:dyDescent="0.2">
      <c r="R914" s="75">
        <v>45572</v>
      </c>
      <c r="S914" s="72">
        <v>1.1280848324908279E-2</v>
      </c>
      <c r="T914" s="72">
        <v>1.1233861757286362E-2</v>
      </c>
      <c r="U914" s="72">
        <f t="shared" si="28"/>
        <v>4.698656762191708E-5</v>
      </c>
      <c r="V914" s="72">
        <v>1.2129872156057549E-2</v>
      </c>
      <c r="W914" s="72">
        <v>1.2055696648870091E-2</v>
      </c>
      <c r="X914" s="113">
        <f t="shared" si="29"/>
        <v>7.417550718745794E-5</v>
      </c>
    </row>
    <row r="915" spans="18:24" x14ac:dyDescent="0.2">
      <c r="R915" s="75">
        <v>45579</v>
      </c>
      <c r="S915" s="72">
        <v>1.1299273896349927E-2</v>
      </c>
      <c r="T915" s="72">
        <v>1.1252145975275589E-2</v>
      </c>
      <c r="U915" s="72">
        <f t="shared" si="28"/>
        <v>4.7127921074337567E-5</v>
      </c>
      <c r="V915" s="72">
        <v>1.2146404388172263E-2</v>
      </c>
      <c r="W915" s="72">
        <v>1.2072037876294938E-2</v>
      </c>
      <c r="X915" s="113">
        <f t="shared" si="29"/>
        <v>7.436651187732457E-5</v>
      </c>
    </row>
    <row r="916" spans="18:24" x14ac:dyDescent="0.2">
      <c r="R916" s="75">
        <v>45586</v>
      </c>
      <c r="S916" s="72">
        <v>1.13178880294622E-2</v>
      </c>
      <c r="T916" s="72">
        <v>1.1270616636121621E-2</v>
      </c>
      <c r="U916" s="72">
        <f t="shared" si="28"/>
        <v>4.727139334057863E-5</v>
      </c>
      <c r="V916" s="72">
        <v>1.2164432800745561E-2</v>
      </c>
      <c r="W916" s="72">
        <v>1.2089857221639402E-2</v>
      </c>
      <c r="X916" s="113">
        <f t="shared" si="29"/>
        <v>7.4575579106159195E-5</v>
      </c>
    </row>
    <row r="917" spans="18:24" x14ac:dyDescent="0.2">
      <c r="R917" s="75">
        <v>45593</v>
      </c>
      <c r="S917" s="72">
        <v>1.1336690726929039E-2</v>
      </c>
      <c r="T917" s="72">
        <v>1.1289273742456267E-2</v>
      </c>
      <c r="U917" s="72">
        <f t="shared" si="28"/>
        <v>4.7416984472772178E-5</v>
      </c>
      <c r="V917" s="72">
        <v>1.2179654161036941E-2</v>
      </c>
      <c r="W917" s="72">
        <v>1.2104902270881316E-2</v>
      </c>
      <c r="X917" s="113">
        <f t="shared" si="29"/>
        <v>7.4751890155624195E-5</v>
      </c>
    </row>
    <row r="918" spans="18:24" x14ac:dyDescent="0.2">
      <c r="R918" s="75">
        <v>45600</v>
      </c>
      <c r="S918" s="72">
        <v>1.135568199146045E-2</v>
      </c>
      <c r="T918" s="72">
        <v>1.1308117296938269E-2</v>
      </c>
      <c r="U918" s="72">
        <f t="shared" si="28"/>
        <v>4.7564694522181025E-5</v>
      </c>
      <c r="V918" s="72">
        <v>1.2196320714133683E-2</v>
      </c>
      <c r="W918" s="72">
        <v>1.2121375177010148E-2</v>
      </c>
      <c r="X918" s="113">
        <f t="shared" si="29"/>
        <v>7.4945537123534758E-5</v>
      </c>
    </row>
    <row r="919" spans="18:24" x14ac:dyDescent="0.2">
      <c r="R919" s="75">
        <v>45607</v>
      </c>
      <c r="S919" s="72">
        <v>1.1374861825791636E-2</v>
      </c>
      <c r="T919" s="72">
        <v>1.1327147302252436E-2</v>
      </c>
      <c r="U919" s="72">
        <f t="shared" si="28"/>
        <v>4.7714523539200623E-5</v>
      </c>
      <c r="V919" s="72">
        <v>1.2212981051819822E-2</v>
      </c>
      <c r="W919" s="72">
        <v>1.2137841713626151E-2</v>
      </c>
      <c r="X919" s="113">
        <f t="shared" si="29"/>
        <v>7.5139338193671093E-5</v>
      </c>
    </row>
    <row r="920" spans="18:24" x14ac:dyDescent="0.2">
      <c r="R920" s="75">
        <v>45614</v>
      </c>
      <c r="S920" s="72">
        <v>1.1394230232687342E-2</v>
      </c>
      <c r="T920" s="72">
        <v>1.1346363761109642E-2</v>
      </c>
      <c r="U920" s="72">
        <f t="shared" si="28"/>
        <v>4.786647157769934E-5</v>
      </c>
      <c r="V920" s="72">
        <v>1.2229609678137925E-2</v>
      </c>
      <c r="W920" s="72">
        <v>1.2154276748137492E-2</v>
      </c>
      <c r="X920" s="113">
        <f t="shared" si="29"/>
        <v>7.5332930000433437E-5</v>
      </c>
    </row>
    <row r="921" spans="18:24" x14ac:dyDescent="0.2">
      <c r="R921" s="75">
        <v>45621</v>
      </c>
      <c r="S921" s="72">
        <v>1.1413787214939247E-2</v>
      </c>
      <c r="T921" s="72">
        <v>1.1365766676248567E-2</v>
      </c>
      <c r="U921" s="72">
        <f t="shared" si="28"/>
        <v>4.8020538690679918E-5</v>
      </c>
      <c r="V921" s="72">
        <v>1.2246181096281127E-2</v>
      </c>
      <c r="W921" s="72">
        <v>1.2170655147123113E-2</v>
      </c>
      <c r="X921" s="113">
        <f t="shared" si="29"/>
        <v>7.5525949158014236E-5</v>
      </c>
    </row>
    <row r="922" spans="18:24" x14ac:dyDescent="0.2">
      <c r="R922" s="75">
        <v>45628</v>
      </c>
      <c r="S922" s="72">
        <v>1.1431905455282609E-2</v>
      </c>
      <c r="T922" s="72">
        <v>1.1383741810372029E-2</v>
      </c>
      <c r="U922" s="72">
        <f t="shared" si="28"/>
        <v>4.8163644910580172E-5</v>
      </c>
      <c r="V922" s="72">
        <v>1.2262669808594893E-2</v>
      </c>
      <c r="W922" s="72">
        <v>1.2186951776338001E-2</v>
      </c>
      <c r="X922" s="113">
        <f t="shared" si="29"/>
        <v>7.5718032256892262E-5</v>
      </c>
    </row>
    <row r="923" spans="18:24" x14ac:dyDescent="0.2">
      <c r="R923" s="75">
        <v>45635</v>
      </c>
      <c r="S923" s="72">
        <v>1.1451825494196811E-2</v>
      </c>
      <c r="T923" s="72">
        <v>1.1403503702898818E-2</v>
      </c>
      <c r="U923" s="72">
        <f t="shared" si="28"/>
        <v>4.8321791297992883E-5</v>
      </c>
      <c r="V923" s="72">
        <v>1.2279050316589745E-2</v>
      </c>
      <c r="W923" s="72">
        <v>1.2203141500723724E-2</v>
      </c>
      <c r="X923" s="113">
        <f t="shared" si="29"/>
        <v>7.5908815866021842E-5</v>
      </c>
    </row>
    <row r="924" spans="18:24" x14ac:dyDescent="0.2">
      <c r="R924" s="75">
        <v>45642</v>
      </c>
      <c r="S924" s="72">
        <v>1.1471932519345862E-2</v>
      </c>
      <c r="T924" s="72">
        <v>1.1423450476389771E-2</v>
      </c>
      <c r="U924" s="72">
        <f t="shared" si="28"/>
        <v>4.8482042956090807E-5</v>
      </c>
      <c r="V924" s="72">
        <v>1.2295297120952696E-2</v>
      </c>
      <c r="W924" s="72">
        <v>1.2219199184416779E-2</v>
      </c>
      <c r="X924" s="113">
        <f t="shared" si="29"/>
        <v>7.6097936535917191E-5</v>
      </c>
    </row>
    <row r="925" spans="18:24" x14ac:dyDescent="0.2">
      <c r="R925" s="75">
        <v>45649</v>
      </c>
      <c r="S925" s="72">
        <v>1.1492198230182799E-2</v>
      </c>
      <c r="T925" s="72">
        <v>1.144355407673201E-2</v>
      </c>
      <c r="U925" s="72">
        <f t="shared" si="28"/>
        <v>4.8644153450788999E-5</v>
      </c>
      <c r="V925" s="72">
        <v>1.2311384721560412E-2</v>
      </c>
      <c r="W925" s="72">
        <v>1.2235099690767047E-2</v>
      </c>
      <c r="X925" s="113">
        <f t="shared" si="29"/>
        <v>7.6285030793364975E-5</v>
      </c>
    </row>
    <row r="926" spans="18:24" x14ac:dyDescent="0.2">
      <c r="R926" s="75">
        <v>45657</v>
      </c>
      <c r="S926" s="72">
        <v>1.1513828078494548E-2</v>
      </c>
      <c r="T926" s="72">
        <v>1.1465010459579261E-2</v>
      </c>
      <c r="U926" s="72">
        <f t="shared" si="28"/>
        <v>4.8817618915286687E-5</v>
      </c>
      <c r="V926" s="72">
        <v>1.2328280675690315E-2</v>
      </c>
      <c r="W926" s="72">
        <v>1.2251799449348628E-2</v>
      </c>
      <c r="X926" s="113">
        <f t="shared" si="29"/>
        <v>7.6481226341686484E-5</v>
      </c>
    </row>
    <row r="927" spans="18:24" x14ac:dyDescent="0.2">
      <c r="R927" s="75">
        <v>45664</v>
      </c>
      <c r="S927" s="72">
        <v>1.1534269201179725E-2</v>
      </c>
      <c r="T927" s="72">
        <v>1.1485286958601293E-2</v>
      </c>
      <c r="U927" s="72">
        <f t="shared" si="28"/>
        <v>4.8982242578432533E-5</v>
      </c>
      <c r="V927" s="72">
        <v>1.2343967975810445E-2</v>
      </c>
      <c r="W927" s="72">
        <v>1.2267304859870128E-2</v>
      </c>
      <c r="X927" s="113">
        <f t="shared" si="29"/>
        <v>7.6663115940317494E-5</v>
      </c>
    </row>
    <row r="928" spans="18:24" x14ac:dyDescent="0.2">
      <c r="R928" s="75">
        <v>45671</v>
      </c>
      <c r="S928" s="72">
        <v>1.1554714233540153E-2</v>
      </c>
      <c r="T928" s="72">
        <v>1.1505566856367722E-2</v>
      </c>
      <c r="U928" s="72">
        <f t="shared" si="28"/>
        <v>4.9147377172431561E-5</v>
      </c>
      <c r="V928" s="72">
        <v>1.2359417239993096E-2</v>
      </c>
      <c r="W928" s="72">
        <v>1.2282575384537215E-2</v>
      </c>
      <c r="X928" s="113">
        <f t="shared" si="29"/>
        <v>7.6841855455880848E-5</v>
      </c>
    </row>
    <row r="929" spans="18:24" x14ac:dyDescent="0.2">
      <c r="R929" s="75">
        <v>45678</v>
      </c>
      <c r="S929" s="72">
        <v>1.1576738304210642E-2</v>
      </c>
      <c r="T929" s="72">
        <v>1.1527412400060881E-2</v>
      </c>
      <c r="U929" s="72">
        <f t="shared" si="28"/>
        <v>4.9325904149761374E-5</v>
      </c>
      <c r="V929" s="72">
        <v>1.2374602825072445E-2</v>
      </c>
      <c r="W929" s="72">
        <v>1.2297585745725915E-2</v>
      </c>
      <c r="X929" s="113">
        <f t="shared" si="29"/>
        <v>7.7017079346529752E-5</v>
      </c>
    </row>
    <row r="930" spans="18:24" x14ac:dyDescent="0.2">
      <c r="R930" s="75">
        <v>45685</v>
      </c>
      <c r="S930" s="72">
        <v>1.1595409196184292E-2</v>
      </c>
      <c r="T930" s="72">
        <v>1.1545931818286448E-2</v>
      </c>
      <c r="U930" s="72">
        <f t="shared" si="28"/>
        <v>4.9477377897844121E-5</v>
      </c>
      <c r="V930" s="72">
        <v>1.2389499087202546E-2</v>
      </c>
      <c r="W930" s="72">
        <v>1.2312310665146715E-2</v>
      </c>
      <c r="X930" s="113">
        <f t="shared" si="29"/>
        <v>7.7188422055830125E-5</v>
      </c>
    </row>
    <row r="931" spans="18:24" x14ac:dyDescent="0.2">
      <c r="R931" s="75">
        <v>45692</v>
      </c>
      <c r="S931" s="72">
        <v>1.1615555708297975E-2</v>
      </c>
      <c r="T931" s="72">
        <v>1.156591436494292E-2</v>
      </c>
      <c r="U931" s="72">
        <f t="shared" si="28"/>
        <v>4.9641343355055767E-5</v>
      </c>
      <c r="V931" s="72">
        <v>1.2404080381893116E-2</v>
      </c>
      <c r="W931" s="72">
        <v>1.2326724863883415E-2</v>
      </c>
      <c r="X931" s="113">
        <f t="shared" si="29"/>
        <v>7.7355518009700544E-5</v>
      </c>
    </row>
    <row r="932" spans="18:24" x14ac:dyDescent="0.2">
      <c r="R932" s="75">
        <v>45699</v>
      </c>
      <c r="S932" s="72">
        <v>1.1635499293775275E-2</v>
      </c>
      <c r="T932" s="72">
        <v>1.1585695275376118E-2</v>
      </c>
      <c r="U932" s="72">
        <f t="shared" si="28"/>
        <v>4.9804018399157712E-5</v>
      </c>
      <c r="V932" s="72">
        <v>1.2418321064045732E-2</v>
      </c>
      <c r="W932" s="72">
        <v>1.2340803062428468E-2</v>
      </c>
      <c r="X932" s="113">
        <f t="shared" si="29"/>
        <v>7.7518001617263993E-5</v>
      </c>
    </row>
    <row r="933" spans="18:24" x14ac:dyDescent="0.2">
      <c r="R933" s="75">
        <v>45706</v>
      </c>
      <c r="S933" s="72">
        <v>1.1655188240985659E-2</v>
      </c>
      <c r="T933" s="72">
        <v>1.1605223288335687E-2</v>
      </c>
      <c r="U933" s="72">
        <f t="shared" si="28"/>
        <v>4.9964952649972361E-5</v>
      </c>
      <c r="V933" s="72">
        <v>1.2432195488000213E-2</v>
      </c>
      <c r="W933" s="72">
        <v>1.2354519980723606E-2</v>
      </c>
      <c r="X933" s="113">
        <f t="shared" si="29"/>
        <v>7.7675507276607145E-5</v>
      </c>
    </row>
    <row r="934" spans="18:24" x14ac:dyDescent="0.2">
      <c r="R934" s="75">
        <v>45713</v>
      </c>
      <c r="S934" s="72">
        <v>1.1674570837324261E-2</v>
      </c>
      <c r="T934" s="72">
        <v>1.1624447141610261E-2</v>
      </c>
      <c r="U934" s="72">
        <f t="shared" si="28"/>
        <v>5.0123695713999439E-5</v>
      </c>
      <c r="V934" s="72">
        <v>1.244567800757569E-2</v>
      </c>
      <c r="W934" s="72">
        <v>1.2367850338206213E-2</v>
      </c>
      <c r="X934" s="113">
        <f t="shared" si="29"/>
        <v>7.7827669369477312E-5</v>
      </c>
    </row>
    <row r="935" spans="18:24" x14ac:dyDescent="0.2">
      <c r="R935" s="75">
        <v>45720</v>
      </c>
      <c r="S935" s="72">
        <v>1.1696518164077132E-2</v>
      </c>
      <c r="T935" s="72">
        <v>1.164621414450207E-2</v>
      </c>
      <c r="U935" s="72">
        <f t="shared" si="28"/>
        <v>5.0304019575061337E-5</v>
      </c>
      <c r="V935" s="72">
        <v>1.246169172631134E-2</v>
      </c>
      <c r="W935" s="72">
        <v>1.2383684992847772E-2</v>
      </c>
      <c r="X935" s="113">
        <f t="shared" si="29"/>
        <v>7.8006733463567915E-5</v>
      </c>
    </row>
    <row r="936" spans="18:24" x14ac:dyDescent="0.2">
      <c r="R936" s="75">
        <v>45727</v>
      </c>
      <c r="S936" s="72">
        <v>1.1715066476780282E-2</v>
      </c>
      <c r="T936" s="72">
        <v>1.1664609953756223E-2</v>
      </c>
      <c r="U936" s="72">
        <f t="shared" si="28"/>
        <v>5.0456523024058897E-5</v>
      </c>
      <c r="V936" s="72">
        <v>1.2474212901307744E-2</v>
      </c>
      <c r="W936" s="72">
        <v>1.2396067167814429E-2</v>
      </c>
      <c r="X936" s="113">
        <f t="shared" si="29"/>
        <v>7.8145733493314648E-5</v>
      </c>
    </row>
    <row r="937" spans="18:24" x14ac:dyDescent="0.2">
      <c r="R937" s="75">
        <v>45734</v>
      </c>
      <c r="S937" s="72">
        <v>1.1733156017814083E-2</v>
      </c>
      <c r="T937" s="72">
        <v>1.1682550510187108E-2</v>
      </c>
      <c r="U937" s="72">
        <f t="shared" si="28"/>
        <v>5.0605507626975618E-5</v>
      </c>
      <c r="V937" s="72">
        <v>1.2486266594267152E-2</v>
      </c>
      <c r="W937" s="72">
        <v>1.2407988282069302E-2</v>
      </c>
      <c r="X937" s="113">
        <f t="shared" si="29"/>
        <v>7.8278312197850239E-5</v>
      </c>
    </row>
    <row r="938" spans="18:24" x14ac:dyDescent="0.2">
      <c r="R938" s="75">
        <v>45741</v>
      </c>
      <c r="S938" s="72">
        <v>1.1750769450782737E-2</v>
      </c>
      <c r="T938" s="72">
        <v>1.1700018628435506E-2</v>
      </c>
      <c r="U938" s="72">
        <f t="shared" si="28"/>
        <v>5.075082234723069E-5</v>
      </c>
      <c r="V938" s="72">
        <v>1.2497844155794021E-2</v>
      </c>
      <c r="W938" s="72">
        <v>1.2419439809593371E-2</v>
      </c>
      <c r="X938" s="113">
        <f t="shared" si="29"/>
        <v>7.8404346200650413E-5</v>
      </c>
    </row>
    <row r="939" spans="18:24" x14ac:dyDescent="0.2">
      <c r="R939" s="75">
        <v>45748</v>
      </c>
      <c r="S939" s="72">
        <v>1.1766580314032837E-2</v>
      </c>
      <c r="T939" s="72">
        <v>1.1715698929721699E-2</v>
      </c>
      <c r="U939" s="72">
        <f t="shared" si="28"/>
        <v>5.0881384311137617E-5</v>
      </c>
      <c r="V939" s="72">
        <v>1.2508100125898102E-2</v>
      </c>
      <c r="W939" s="72">
        <v>1.2429585277219981E-2</v>
      </c>
      <c r="X939" s="113">
        <f t="shared" si="29"/>
        <v>7.8514848678120849E-5</v>
      </c>
    </row>
    <row r="940" spans="18:24" x14ac:dyDescent="0.2">
      <c r="R940" s="75">
        <v>45755</v>
      </c>
      <c r="S940" s="72">
        <v>1.1783274596452594E-2</v>
      </c>
      <c r="T940" s="72">
        <v>1.1732254985489354E-2</v>
      </c>
      <c r="U940" s="72">
        <f t="shared" si="28"/>
        <v>5.101961096323944E-5</v>
      </c>
      <c r="V940" s="72">
        <v>1.2518758852905557E-2</v>
      </c>
      <c r="W940" s="72">
        <v>1.2440130601615107E-2</v>
      </c>
      <c r="X940" s="113">
        <f t="shared" si="29"/>
        <v>7.8628251290449244E-5</v>
      </c>
    </row>
    <row r="941" spans="18:24" x14ac:dyDescent="0.2">
      <c r="R941" s="75">
        <v>45762</v>
      </c>
      <c r="S941" s="72">
        <v>1.1799492570670679E-2</v>
      </c>
      <c r="T941" s="72">
        <v>1.1748338404767062E-2</v>
      </c>
      <c r="U941" s="72">
        <f t="shared" si="28"/>
        <v>5.1154165903616669E-5</v>
      </c>
      <c r="V941" s="72">
        <v>1.2528941342974165E-2</v>
      </c>
      <c r="W941" s="72">
        <v>1.2450206235423918E-2</v>
      </c>
      <c r="X941" s="113">
        <f t="shared" si="29"/>
        <v>7.8735107550246403E-5</v>
      </c>
    </row>
    <row r="942" spans="18:24" x14ac:dyDescent="0.2">
      <c r="R942" s="75">
        <v>45771</v>
      </c>
      <c r="S942" s="72">
        <v>1.1819644360990641E-2</v>
      </c>
      <c r="T942" s="72">
        <v>1.1768322591197575E-2</v>
      </c>
      <c r="U942" s="72">
        <f t="shared" si="28"/>
        <v>5.1321769793066102E-5</v>
      </c>
      <c r="V942" s="72">
        <v>1.2541333327405981E-2</v>
      </c>
      <c r="W942" s="72">
        <v>1.2462470452650832E-2</v>
      </c>
      <c r="X942" s="113">
        <f t="shared" si="29"/>
        <v>7.8862874755149248E-5</v>
      </c>
    </row>
    <row r="943" spans="18:24" x14ac:dyDescent="0.2">
      <c r="R943" s="75">
        <v>45779</v>
      </c>
      <c r="S943" s="72">
        <v>1.1840420180084609E-2</v>
      </c>
      <c r="T943" s="72">
        <v>1.1788924751630446E-2</v>
      </c>
      <c r="U943" s="72">
        <f t="shared" si="28"/>
        <v>5.1495428454163134E-5</v>
      </c>
      <c r="V943" s="72">
        <v>1.2553076716751871E-2</v>
      </c>
      <c r="W943" s="72">
        <v>1.247409552184137E-2</v>
      </c>
      <c r="X943" s="113">
        <f t="shared" si="29"/>
        <v>7.898119491050147E-5</v>
      </c>
    </row>
    <row r="944" spans="18:24" x14ac:dyDescent="0.2">
      <c r="R944" s="75">
        <v>45785</v>
      </c>
      <c r="S944" s="72">
        <v>1.185057566094704E-2</v>
      </c>
      <c r="T944" s="72">
        <v>1.1798995510074824E-2</v>
      </c>
      <c r="U944" s="72">
        <f t="shared" si="28"/>
        <v>5.1580150872216485E-5</v>
      </c>
      <c r="V944" s="72">
        <v>1.2561037208543594E-2</v>
      </c>
      <c r="W944" s="72">
        <v>1.2481977600101328E-2</v>
      </c>
      <c r="X944" s="113">
        <f t="shared" si="29"/>
        <v>7.9059608442266435E-5</v>
      </c>
    </row>
    <row r="945" spans="18:24" x14ac:dyDescent="0.2">
      <c r="R945" s="75">
        <v>45792</v>
      </c>
      <c r="S945" s="72">
        <v>1.1864718691224388E-2</v>
      </c>
      <c r="T945" s="72">
        <v>1.1813019978741209E-2</v>
      </c>
      <c r="U945" s="72">
        <f t="shared" si="28"/>
        <v>5.1698712483179421E-5</v>
      </c>
      <c r="V945" s="72">
        <v>1.2569077383698066E-2</v>
      </c>
      <c r="W945" s="72">
        <v>1.248994036638681E-2</v>
      </c>
      <c r="X945" s="113">
        <f t="shared" si="29"/>
        <v>7.9137017311256552E-5</v>
      </c>
    </row>
    <row r="946" spans="18:24" x14ac:dyDescent="0.2">
      <c r="R946" s="75">
        <v>45799</v>
      </c>
      <c r="S946" s="72">
        <v>1.187838536888091E-2</v>
      </c>
      <c r="T946" s="72">
        <v>1.1826571767145706E-2</v>
      </c>
      <c r="U946" s="72">
        <f t="shared" si="28"/>
        <v>5.1813601735204579E-5</v>
      </c>
      <c r="V946" s="72">
        <v>1.2576641236632593E-2</v>
      </c>
      <c r="W946" s="72">
        <v>1.2497433358640571E-2</v>
      </c>
      <c r="X946" s="113">
        <f t="shared" si="29"/>
        <v>7.9207877992022377E-5</v>
      </c>
    </row>
    <row r="947" spans="18:24" x14ac:dyDescent="0.2">
      <c r="R947" s="75">
        <v>45806</v>
      </c>
      <c r="S947" s="72">
        <v>1.1891575688937979E-2</v>
      </c>
      <c r="T947" s="72">
        <v>1.1839650870392231E-2</v>
      </c>
      <c r="U947" s="72">
        <f t="shared" si="28"/>
        <v>5.1924818545748611E-5</v>
      </c>
      <c r="V947" s="72">
        <v>1.2582040276235424E-2</v>
      </c>
      <c r="W947" s="72">
        <v>1.2502783409291892E-2</v>
      </c>
      <c r="X947" s="113">
        <f t="shared" si="29"/>
        <v>7.9256866943532359E-5</v>
      </c>
    </row>
    <row r="948" spans="18:24" x14ac:dyDescent="0.2">
      <c r="R948" s="75">
        <v>45813</v>
      </c>
      <c r="S948" s="72">
        <v>1.1904289646595088E-2</v>
      </c>
      <c r="T948" s="72">
        <v>1.1852257283755E-2</v>
      </c>
      <c r="U948" s="72">
        <f t="shared" si="28"/>
        <v>5.2032362840088303E-5</v>
      </c>
      <c r="V948" s="72">
        <v>1.2588752839952972E-2</v>
      </c>
      <c r="W948" s="72">
        <v>1.2509436816352163E-2</v>
      </c>
      <c r="X948" s="113">
        <f t="shared" si="29"/>
        <v>7.9316023600808222E-5</v>
      </c>
    </row>
    <row r="949" spans="18:24" x14ac:dyDescent="0.2">
      <c r="R949" s="75">
        <v>45820</v>
      </c>
      <c r="S949" s="72">
        <v>1.1916527237222026E-2</v>
      </c>
      <c r="T949" s="72">
        <v>1.1864391002679395E-2</v>
      </c>
      <c r="U949" s="72">
        <f t="shared" si="28"/>
        <v>5.2136234542631346E-5</v>
      </c>
      <c r="V949" s="72">
        <v>1.259498911621558E-2</v>
      </c>
      <c r="W949" s="72">
        <v>1.2515620483492029E-2</v>
      </c>
      <c r="X949" s="113">
        <f t="shared" si="29"/>
        <v>7.9368632723550436E-5</v>
      </c>
    </row>
    <row r="950" spans="18:24" x14ac:dyDescent="0.2">
      <c r="R950" s="75">
        <v>45827</v>
      </c>
      <c r="S950" s="72">
        <v>1.1928288456363227E-2</v>
      </c>
      <c r="T950" s="72">
        <v>1.1876052022781096E-2</v>
      </c>
      <c r="U950" s="72">
        <f t="shared" si="28"/>
        <v>5.2236433582130912E-5</v>
      </c>
      <c r="V950" s="72">
        <v>1.2600749100520619E-2</v>
      </c>
      <c r="W950" s="72">
        <v>1.2521334406308893E-2</v>
      </c>
      <c r="X950" s="113">
        <f t="shared" si="29"/>
        <v>7.9414694211726172E-5</v>
      </c>
    </row>
    <row r="951" spans="18:24" x14ac:dyDescent="0.2">
      <c r="R951" s="75">
        <v>45834</v>
      </c>
      <c r="S951" s="72">
        <v>1.1939573299734295E-2</v>
      </c>
      <c r="T951" s="72">
        <v>1.1887240339846084E-2</v>
      </c>
      <c r="U951" s="72">
        <f t="shared" si="28"/>
        <v>5.2332959888211003E-5</v>
      </c>
      <c r="V951" s="72">
        <v>1.2607315486037614E-2</v>
      </c>
      <c r="W951" s="72">
        <v>1.2527851531592646E-2</v>
      </c>
      <c r="X951" s="113">
        <f t="shared" si="29"/>
        <v>7.9463954444967608E-5</v>
      </c>
    </row>
    <row r="952" spans="18:24" x14ac:dyDescent="0.2">
      <c r="R952" s="75">
        <v>45841</v>
      </c>
      <c r="S952" s="72">
        <v>1.1950381763227207E-2</v>
      </c>
      <c r="T952" s="72">
        <v>1.1897955949830636E-2</v>
      </c>
      <c r="U952" s="72">
        <f t="shared" si="28"/>
        <v>5.2425813396570625E-5</v>
      </c>
      <c r="V952" s="72">
        <v>1.2612021301362554E-2</v>
      </c>
      <c r="W952" s="72">
        <v>1.2532525777707974E-2</v>
      </c>
      <c r="X952" s="113">
        <f t="shared" si="29"/>
        <v>7.9495523654580375E-5</v>
      </c>
    </row>
    <row r="953" spans="18:24" x14ac:dyDescent="0.2">
      <c r="R953" s="75">
        <v>45848</v>
      </c>
      <c r="S953" s="72">
        <v>1.1960713842906853E-2</v>
      </c>
      <c r="T953" s="72">
        <v>1.1908198848865674E-2</v>
      </c>
      <c r="U953" s="72">
        <f t="shared" si="28"/>
        <v>5.2514994041179264E-5</v>
      </c>
      <c r="V953" s="72">
        <v>1.2616250762965435E-2</v>
      </c>
      <c r="W953" s="72">
        <v>1.2536730218980961E-2</v>
      </c>
      <c r="X953" s="113">
        <f t="shared" si="29"/>
        <v>7.9520543984473377E-5</v>
      </c>
    </row>
    <row r="954" spans="18:24" x14ac:dyDescent="0.2">
      <c r="R954" s="75">
        <v>45855</v>
      </c>
      <c r="S954" s="72">
        <v>1.1970569535010156E-2</v>
      </c>
      <c r="T954" s="72">
        <v>1.1917969033248073E-2</v>
      </c>
      <c r="U954" s="72">
        <f t="shared" si="28"/>
        <v>5.2600501762083141E-5</v>
      </c>
      <c r="V954" s="72">
        <v>1.2620003867743361E-2</v>
      </c>
      <c r="W954" s="72">
        <v>1.2540464852368878E-2</v>
      </c>
      <c r="X954" s="113">
        <f t="shared" si="29"/>
        <v>7.9539015374482935E-5</v>
      </c>
    </row>
    <row r="955" spans="18:24" x14ac:dyDescent="0.2">
      <c r="R955" s="75">
        <v>45862</v>
      </c>
      <c r="S955" s="72">
        <v>1.1979948835948682E-2</v>
      </c>
      <c r="T955" s="72">
        <v>1.1927266499449352E-2</v>
      </c>
      <c r="U955" s="72">
        <f t="shared" si="28"/>
        <v>5.2682336499330212E-5</v>
      </c>
      <c r="V955" s="72">
        <v>1.2623280612942839E-2</v>
      </c>
      <c r="W955" s="72">
        <v>1.2543729675170234E-2</v>
      </c>
      <c r="X955" s="113">
        <f t="shared" si="29"/>
        <v>7.9550937772605509E-5</v>
      </c>
    </row>
    <row r="956" spans="18:24" x14ac:dyDescent="0.2">
      <c r="R956" s="75">
        <v>45869</v>
      </c>
      <c r="S956" s="72">
        <v>1.1988851742306902E-2</v>
      </c>
      <c r="T956" s="72">
        <v>1.193609124410785E-2</v>
      </c>
      <c r="U956" s="72">
        <f t="shared" si="28"/>
        <v>5.2760498199052111E-5</v>
      </c>
      <c r="V956" s="72">
        <v>1.2625306666517962E-2</v>
      </c>
      <c r="W956" s="72">
        <v>1.254575310806722E-2</v>
      </c>
      <c r="X956" s="113">
        <f t="shared" si="29"/>
        <v>7.9553558450741815E-5</v>
      </c>
    </row>
    <row r="957" spans="18:24" x14ac:dyDescent="0.2">
      <c r="R957" s="75">
        <v>45876</v>
      </c>
      <c r="S957" s="72">
        <v>1.1997278250843929E-2</v>
      </c>
      <c r="T957" s="72">
        <v>1.1944443264035683E-2</v>
      </c>
      <c r="U957" s="72">
        <f t="shared" si="28"/>
        <v>5.2834986808246096E-5</v>
      </c>
      <c r="V957" s="72">
        <v>1.2628405015342457E-2</v>
      </c>
      <c r="W957" s="72">
        <v>1.2548849879903982E-2</v>
      </c>
      <c r="X957" s="113">
        <f t="shared" si="29"/>
        <v>7.9555135438474922E-5</v>
      </c>
    </row>
    <row r="958" spans="18:24" x14ac:dyDescent="0.2">
      <c r="R958" s="75">
        <v>45883</v>
      </c>
      <c r="S958" s="72">
        <v>1.2005228358490046E-2</v>
      </c>
      <c r="T958" s="72">
        <v>1.1952322556217004E-2</v>
      </c>
      <c r="U958" s="72">
        <f t="shared" si="28"/>
        <v>5.2905802273042063E-5</v>
      </c>
      <c r="V958" s="72">
        <v>1.2630252668782595E-2</v>
      </c>
      <c r="W958" s="72">
        <v>1.255070525813224E-2</v>
      </c>
      <c r="X958" s="113">
        <f t="shared" si="29"/>
        <v>7.9547410650354991E-5</v>
      </c>
    </row>
    <row r="959" spans="18:24" x14ac:dyDescent="0.2">
      <c r="R959" s="75">
        <v>45890</v>
      </c>
      <c r="S959" s="72">
        <v>1.2012702062351046E-2</v>
      </c>
      <c r="T959" s="72">
        <v>1.1959729117801918E-2</v>
      </c>
      <c r="U959" s="72">
        <f t="shared" si="28"/>
        <v>5.2972944549128237E-5</v>
      </c>
      <c r="V959" s="72">
        <v>1.2631623955127286E-2</v>
      </c>
      <c r="W959" s="72">
        <v>1.255209081836395E-2</v>
      </c>
      <c r="X959" s="113">
        <f t="shared" si="29"/>
        <v>7.9533136763336454E-5</v>
      </c>
    </row>
    <row r="960" spans="18:24" x14ac:dyDescent="0.2">
      <c r="R960" s="75">
        <v>45897</v>
      </c>
      <c r="S960" s="72">
        <v>1.2019699359704759E-2</v>
      </c>
      <c r="T960" s="72">
        <v>1.1966662946116041E-2</v>
      </c>
      <c r="U960" s="72">
        <f t="shared" si="28"/>
        <v>5.303641358871819E-5</v>
      </c>
      <c r="V960" s="72">
        <v>1.2632152141521857E-2</v>
      </c>
      <c r="W960" s="72">
        <v>1.2552636967422551E-2</v>
      </c>
      <c r="X960" s="113">
        <f t="shared" si="29"/>
        <v>7.951517409930664E-5</v>
      </c>
    </row>
    <row r="961" spans="18:24" x14ac:dyDescent="0.2">
      <c r="R961" s="75">
        <v>45904</v>
      </c>
      <c r="S961" s="72">
        <v>1.202564375188811E-2</v>
      </c>
      <c r="T961" s="72">
        <v>1.1972552887114647E-2</v>
      </c>
      <c r="U961" s="72">
        <f t="shared" si="28"/>
        <v>5.3090864773463337E-5</v>
      </c>
      <c r="V961" s="72">
        <v>1.2632480023166897E-2</v>
      </c>
      <c r="W961" s="72">
        <v>1.2552988195340415E-2</v>
      </c>
      <c r="X961" s="113">
        <f t="shared" si="29"/>
        <v>7.9491827826481953E-5</v>
      </c>
    </row>
    <row r="962" spans="18:24" x14ac:dyDescent="0.2">
      <c r="R962" s="75">
        <v>45911</v>
      </c>
      <c r="S962" s="72">
        <v>1.2031722055546311E-2</v>
      </c>
      <c r="T962" s="72">
        <v>1.1978574808712507E-2</v>
      </c>
      <c r="U962" s="72">
        <f t="shared" si="28"/>
        <v>5.3147246833803313E-5</v>
      </c>
      <c r="V962" s="72">
        <v>1.2632592315807939E-2</v>
      </c>
      <c r="W962" s="72">
        <v>1.2553132064843688E-2</v>
      </c>
      <c r="X962" s="113">
        <f t="shared" si="29"/>
        <v>7.9460250964251064E-5</v>
      </c>
    </row>
    <row r="963" spans="18:24" x14ac:dyDescent="0.2">
      <c r="R963" s="75">
        <v>45918</v>
      </c>
      <c r="S963" s="72">
        <v>1.2037323961521009E-2</v>
      </c>
      <c r="T963" s="72">
        <v>1.1984124005787982E-2</v>
      </c>
      <c r="U963" s="72">
        <f t="shared" si="28"/>
        <v>5.3199955733027743E-5</v>
      </c>
      <c r="V963" s="72">
        <v>1.2632230426915164E-2</v>
      </c>
      <c r="W963" s="72">
        <v>1.2552808269404166E-2</v>
      </c>
      <c r="X963" s="113">
        <f t="shared" si="29"/>
        <v>7.9422157510998168E-5</v>
      </c>
    </row>
    <row r="964" spans="18:24" x14ac:dyDescent="0.2">
      <c r="R964" s="75">
        <v>45925</v>
      </c>
      <c r="S964" s="72">
        <v>1.2044330028340716E-2</v>
      </c>
      <c r="T964" s="72">
        <v>1.1991062924305289E-2</v>
      </c>
      <c r="U964" s="72">
        <f t="shared" si="28"/>
        <v>5.3267104035427046E-5</v>
      </c>
      <c r="V964" s="72">
        <v>1.2631417134965135E-2</v>
      </c>
      <c r="W964" s="72">
        <v>1.2552039253866507E-2</v>
      </c>
      <c r="X964" s="113">
        <f t="shared" si="29"/>
        <v>7.9377881098628353E-5</v>
      </c>
    </row>
    <row r="965" spans="18:24" x14ac:dyDescent="0.2">
      <c r="R965" s="75">
        <v>45932</v>
      </c>
      <c r="S965" s="72">
        <v>1.2047539665770483E-2</v>
      </c>
      <c r="T965" s="72">
        <v>1.1994241006902362E-2</v>
      </c>
      <c r="U965" s="72">
        <f t="shared" ref="U965:U1028" si="30">S965-T965</f>
        <v>5.3298658868121754E-5</v>
      </c>
      <c r="V965" s="72">
        <v>1.2630167224383128E-2</v>
      </c>
      <c r="W965" s="72">
        <v>1.2550842191262091E-2</v>
      </c>
      <c r="X965" s="113">
        <f t="shared" ref="X965:X1028" si="31">V965-W965</f>
        <v>7.9325033121037045E-5</v>
      </c>
    </row>
    <row r="966" spans="18:24" x14ac:dyDescent="0.2">
      <c r="R966" s="75">
        <v>45939</v>
      </c>
      <c r="S966" s="72">
        <v>1.2051678476649719E-2</v>
      </c>
      <c r="T966" s="72">
        <v>1.1998338388953401E-2</v>
      </c>
      <c r="U966" s="72">
        <f t="shared" si="30"/>
        <v>5.33400876963179E-5</v>
      </c>
      <c r="V966" s="72">
        <v>1.2628535905156172E-2</v>
      </c>
      <c r="W966" s="72">
        <v>1.2549266243492445E-2</v>
      </c>
      <c r="X966" s="113">
        <f t="shared" si="31"/>
        <v>7.9269661663727148E-5</v>
      </c>
    </row>
    <row r="967" spans="18:24" x14ac:dyDescent="0.2">
      <c r="R967" s="75">
        <v>45946</v>
      </c>
      <c r="S967" s="72">
        <v>1.205534086682954E-2</v>
      </c>
      <c r="T967" s="72">
        <v>1.2001963023781335E-2</v>
      </c>
      <c r="U967" s="72">
        <f t="shared" si="30"/>
        <v>5.3377843048204449E-5</v>
      </c>
      <c r="V967" s="72">
        <v>1.262656119507149E-2</v>
      </c>
      <c r="W967" s="72">
        <v>1.2547351505885734E-2</v>
      </c>
      <c r="X967" s="113">
        <f t="shared" si="31"/>
        <v>7.9209689185755564E-5</v>
      </c>
    </row>
    <row r="968" spans="18:24" x14ac:dyDescent="0.2">
      <c r="R968" s="75">
        <v>45953</v>
      </c>
      <c r="S968" s="72">
        <v>1.2058526834977103E-2</v>
      </c>
      <c r="T968" s="72">
        <v>1.2005114910078512E-2</v>
      </c>
      <c r="U968" s="72">
        <f t="shared" si="30"/>
        <v>5.3411924898591479E-5</v>
      </c>
      <c r="V968" s="72">
        <v>1.2624277552997807E-2</v>
      </c>
      <c r="W968" s="72">
        <v>1.254513193260496E-2</v>
      </c>
      <c r="X968" s="113">
        <f t="shared" si="31"/>
        <v>7.9145620392847421E-5</v>
      </c>
    </row>
    <row r="969" spans="18:24" x14ac:dyDescent="0.2">
      <c r="R969" s="75">
        <v>45960</v>
      </c>
      <c r="S969" s="72">
        <v>1.2061236379930725E-2</v>
      </c>
      <c r="T969" s="72">
        <v>1.2007794046703235E-2</v>
      </c>
      <c r="U969" s="72">
        <f t="shared" si="30"/>
        <v>5.3442333227489772E-5</v>
      </c>
      <c r="V969" s="72">
        <v>1.2621719437799895E-2</v>
      </c>
      <c r="W969" s="72">
        <v>1.2542641477810921E-2</v>
      </c>
      <c r="X969" s="113">
        <f t="shared" si="31"/>
        <v>7.9077959988974045E-5</v>
      </c>
    </row>
    <row r="970" spans="18:24" x14ac:dyDescent="0.2">
      <c r="R970" s="75">
        <v>45967</v>
      </c>
      <c r="S970" s="72">
        <v>1.206346950070424E-2</v>
      </c>
      <c r="T970" s="72">
        <v>1.2010000432690193E-2</v>
      </c>
      <c r="U970" s="72">
        <f t="shared" si="30"/>
        <v>5.3469068014047952E-5</v>
      </c>
      <c r="V970" s="72">
        <v>1.2618995369678483E-2</v>
      </c>
      <c r="W970" s="72">
        <v>1.2539984612385688E-2</v>
      </c>
      <c r="X970" s="113">
        <f t="shared" si="31"/>
        <v>7.9010757292795331E-5</v>
      </c>
    </row>
    <row r="971" spans="18:24" x14ac:dyDescent="0.2">
      <c r="R971" s="75">
        <v>45974</v>
      </c>
      <c r="S971" s="72">
        <v>1.2065226196486124E-2</v>
      </c>
      <c r="T971" s="72">
        <v>1.2011734067240891E-2</v>
      </c>
      <c r="U971" s="72">
        <f t="shared" si="30"/>
        <v>5.3492129245233042E-5</v>
      </c>
      <c r="V971" s="72">
        <v>1.2615991454366631E-2</v>
      </c>
      <c r="W971" s="72">
        <v>1.2537054058909335E-2</v>
      </c>
      <c r="X971" s="113">
        <f t="shared" si="31"/>
        <v>7.8937395457296528E-5</v>
      </c>
    </row>
    <row r="972" spans="18:24" x14ac:dyDescent="0.2">
      <c r="R972" s="75">
        <v>45981</v>
      </c>
      <c r="S972" s="72">
        <v>1.2066506466634281E-2</v>
      </c>
      <c r="T972" s="72">
        <v>1.2012994949729744E-2</v>
      </c>
      <c r="U972" s="72">
        <f t="shared" si="30"/>
        <v>5.3511516904537412E-5</v>
      </c>
      <c r="V972" s="72">
        <v>1.2612813184523964E-2</v>
      </c>
      <c r="W972" s="72">
        <v>1.2533951276117533E-2</v>
      </c>
      <c r="X972" s="113">
        <f t="shared" si="31"/>
        <v>7.8861908406431189E-5</v>
      </c>
    </row>
    <row r="973" spans="18:24" x14ac:dyDescent="0.2">
      <c r="R973" s="75">
        <v>45988</v>
      </c>
      <c r="S973" s="72">
        <v>1.2067310310684734E-2</v>
      </c>
      <c r="T973" s="72">
        <v>1.2013783079699726E-2</v>
      </c>
      <c r="U973" s="72">
        <f t="shared" si="30"/>
        <v>5.3527230985008292E-5</v>
      </c>
      <c r="V973" s="72">
        <v>1.2609495207738266E-2</v>
      </c>
      <c r="W973" s="72">
        <v>1.2530710404154693E-2</v>
      </c>
      <c r="X973" s="113">
        <f t="shared" si="31"/>
        <v>7.8784803583573093E-5</v>
      </c>
    </row>
    <row r="974" spans="18:24" x14ac:dyDescent="0.2">
      <c r="R974" s="75">
        <v>45995</v>
      </c>
      <c r="S974" s="72">
        <v>1.2067363482356264E-2</v>
      </c>
      <c r="T974" s="72">
        <v>1.2013828144807448E-2</v>
      </c>
      <c r="U974" s="72">
        <f t="shared" si="30"/>
        <v>5.3535337548815676E-5</v>
      </c>
      <c r="V974" s="72">
        <v>1.2606017819162959E-2</v>
      </c>
      <c r="W974" s="72">
        <v>1.2527314371082943E-2</v>
      </c>
      <c r="X974" s="113">
        <f t="shared" si="31"/>
        <v>7.8703448080015212E-5</v>
      </c>
    </row>
    <row r="975" spans="18:24" x14ac:dyDescent="0.2">
      <c r="R975" s="75">
        <v>46002</v>
      </c>
      <c r="S975" s="72">
        <v>1.2067282539850233E-2</v>
      </c>
      <c r="T975" s="72">
        <v>1.2013738311172695E-2</v>
      </c>
      <c r="U975" s="72">
        <f t="shared" si="30"/>
        <v>5.3544228677537831E-5</v>
      </c>
      <c r="V975" s="72">
        <v>1.2602536495612644E-2</v>
      </c>
      <c r="W975" s="72">
        <v>1.2523911659128981E-2</v>
      </c>
      <c r="X975" s="113">
        <f t="shared" si="31"/>
        <v>7.8624836483662947E-5</v>
      </c>
    </row>
    <row r="976" spans="18:24" x14ac:dyDescent="0.2">
      <c r="R976" s="75">
        <v>46009</v>
      </c>
      <c r="S976" s="72">
        <v>1.2066728509260827E-2</v>
      </c>
      <c r="T976" s="72">
        <v>1.2013179036931554E-2</v>
      </c>
      <c r="U976" s="72">
        <f t="shared" si="30"/>
        <v>5.3549472329272874E-5</v>
      </c>
      <c r="V976" s="72">
        <v>1.259902190741986E-2</v>
      </c>
      <c r="W976" s="72">
        <v>1.2520475741388327E-2</v>
      </c>
      <c r="X976" s="113">
        <f t="shared" si="31"/>
        <v>7.8546166031532791E-5</v>
      </c>
    </row>
    <row r="977" spans="18:24" x14ac:dyDescent="0.2">
      <c r="R977" s="75">
        <v>46020</v>
      </c>
      <c r="S977" s="72">
        <v>1.2065032539127442E-2</v>
      </c>
      <c r="T977" s="72">
        <v>1.2011480271467092E-2</v>
      </c>
      <c r="U977" s="72">
        <f t="shared" si="30"/>
        <v>5.3552267660350594E-5</v>
      </c>
      <c r="V977" s="72">
        <v>1.2593514653766746E-2</v>
      </c>
      <c r="W977" s="72">
        <v>1.2515091017841713E-2</v>
      </c>
      <c r="X977" s="113">
        <f t="shared" si="31"/>
        <v>7.8423635925032459E-5</v>
      </c>
    </row>
    <row r="978" spans="18:24" x14ac:dyDescent="0.2">
      <c r="R978" s="75">
        <v>46024</v>
      </c>
      <c r="S978" s="72">
        <v>1.2064138341319364E-2</v>
      </c>
      <c r="T978" s="72">
        <v>1.2010588435455105E-2</v>
      </c>
      <c r="U978" s="72">
        <f t="shared" si="30"/>
        <v>5.3549905864258562E-5</v>
      </c>
      <c r="V978" s="72">
        <v>1.2591527584150405E-2</v>
      </c>
      <c r="W978" s="72">
        <v>1.2513145789823737E-2</v>
      </c>
      <c r="X978" s="113">
        <f t="shared" si="31"/>
        <v>7.8381794326667573E-5</v>
      </c>
    </row>
    <row r="979" spans="18:24" x14ac:dyDescent="0.2">
      <c r="R979" s="75">
        <v>46030</v>
      </c>
      <c r="S979" s="72">
        <v>1.2062659749304316E-2</v>
      </c>
      <c r="T979" s="72">
        <v>1.2009113069778365E-2</v>
      </c>
      <c r="U979" s="72">
        <f t="shared" si="30"/>
        <v>5.3546679525950935E-5</v>
      </c>
      <c r="V979" s="72">
        <v>1.2588593739434065E-2</v>
      </c>
      <c r="W979" s="72">
        <v>1.2510277122137137E-2</v>
      </c>
      <c r="X979" s="113">
        <f t="shared" si="31"/>
        <v>7.8316617296927266E-5</v>
      </c>
    </row>
    <row r="980" spans="18:24" x14ac:dyDescent="0.2">
      <c r="R980" s="75">
        <v>46037</v>
      </c>
      <c r="S980" s="72">
        <v>1.2060682524537292E-2</v>
      </c>
      <c r="T980" s="72">
        <v>1.2007141539878141E-2</v>
      </c>
      <c r="U980" s="72">
        <f t="shared" si="30"/>
        <v>5.3540984659150581E-5</v>
      </c>
      <c r="V980" s="72">
        <v>1.2585267928227079E-2</v>
      </c>
      <c r="W980" s="72">
        <v>1.2507025532409502E-2</v>
      </c>
      <c r="X980" s="113">
        <f t="shared" si="31"/>
        <v>7.8242395817577567E-5</v>
      </c>
    </row>
    <row r="981" spans="18:24" x14ac:dyDescent="0.2">
      <c r="R981" s="75">
        <v>46044</v>
      </c>
      <c r="S981" s="72">
        <v>1.2058485545473729E-2</v>
      </c>
      <c r="T981" s="72">
        <v>1.2004951931496421E-2</v>
      </c>
      <c r="U981" s="72">
        <f t="shared" si="30"/>
        <v>5.3533613977307937E-5</v>
      </c>
      <c r="V981" s="72">
        <v>1.2582079582739785E-2</v>
      </c>
      <c r="W981" s="72">
        <v>1.2503908966921167E-2</v>
      </c>
      <c r="X981" s="113">
        <f t="shared" si="31"/>
        <v>7.8170615818617256E-5</v>
      </c>
    </row>
    <row r="982" spans="18:24" x14ac:dyDescent="0.2">
      <c r="R982" s="75">
        <v>46051</v>
      </c>
      <c r="S982" s="72">
        <v>1.2056123250875572E-2</v>
      </c>
      <c r="T982" s="72">
        <v>1.2002598259704733E-2</v>
      </c>
      <c r="U982" s="72">
        <f t="shared" si="30"/>
        <v>5.3524991170839087E-5</v>
      </c>
      <c r="V982" s="72">
        <v>1.2579063348546105E-2</v>
      </c>
      <c r="W982" s="72">
        <v>1.2500961563876445E-2</v>
      </c>
      <c r="X982" s="113">
        <f t="shared" si="31"/>
        <v>7.8101784669659668E-5</v>
      </c>
    </row>
    <row r="983" spans="18:24" x14ac:dyDescent="0.2">
      <c r="R983" s="75">
        <v>46058</v>
      </c>
      <c r="S983" s="72">
        <v>1.2053631907118998E-2</v>
      </c>
      <c r="T983" s="72">
        <v>1.2000117431022684E-2</v>
      </c>
      <c r="U983" s="72">
        <f t="shared" si="30"/>
        <v>5.3514476096314448E-5</v>
      </c>
      <c r="V983" s="72">
        <v>1.2576253871050817E-2</v>
      </c>
      <c r="W983" s="72">
        <v>1.2498217461317119E-2</v>
      </c>
      <c r="X983" s="113">
        <f t="shared" si="31"/>
        <v>7.8036409733698436E-5</v>
      </c>
    </row>
    <row r="984" spans="18:24" x14ac:dyDescent="0.2">
      <c r="R984" s="75">
        <v>46065</v>
      </c>
      <c r="S984" s="72">
        <v>1.2051093033800676E-2</v>
      </c>
      <c r="T984" s="72">
        <v>1.1997588488209318E-2</v>
      </c>
      <c r="U984" s="72">
        <f t="shared" si="30"/>
        <v>5.3504545591357908E-5</v>
      </c>
      <c r="V984" s="72">
        <v>1.2573685795520467E-2</v>
      </c>
      <c r="W984" s="72">
        <v>1.2495710797152485E-2</v>
      </c>
      <c r="X984" s="113">
        <f t="shared" si="31"/>
        <v>7.7974998367981788E-5</v>
      </c>
    </row>
    <row r="985" spans="18:24" x14ac:dyDescent="0.2">
      <c r="R985" s="75">
        <v>46072</v>
      </c>
      <c r="S985" s="72">
        <v>1.2048549626652864E-2</v>
      </c>
      <c r="T985" s="72">
        <v>1.1995055012348758E-2</v>
      </c>
      <c r="U985" s="72">
        <f t="shared" si="30"/>
        <v>5.3494614304105265E-5</v>
      </c>
      <c r="V985" s="72">
        <v>1.2571393767124879E-2</v>
      </c>
      <c r="W985" s="72">
        <v>1.2493475709198211E-2</v>
      </c>
      <c r="X985" s="113">
        <f t="shared" si="31"/>
        <v>7.7918057926668408E-5</v>
      </c>
    </row>
    <row r="986" spans="18:24" x14ac:dyDescent="0.2">
      <c r="R986" s="75">
        <v>46079</v>
      </c>
      <c r="S986" s="72">
        <v>1.204605673377916E-2</v>
      </c>
      <c r="T986" s="72">
        <v>1.1992571623123262E-2</v>
      </c>
      <c r="U986" s="72">
        <f t="shared" si="30"/>
        <v>5.3485110655898324E-5</v>
      </c>
      <c r="V986" s="72">
        <v>1.2569412430979561E-2</v>
      </c>
      <c r="W986" s="72">
        <v>1.2491546335220059E-2</v>
      </c>
      <c r="X986" s="113">
        <f t="shared" si="31"/>
        <v>7.786609575950211E-5</v>
      </c>
    </row>
    <row r="987" spans="18:24" x14ac:dyDescent="0.2">
      <c r="R987" s="75">
        <v>46086</v>
      </c>
      <c r="S987" s="72">
        <v>1.2043877913305761E-2</v>
      </c>
      <c r="T987" s="72">
        <v>1.1990397030298382E-2</v>
      </c>
      <c r="U987" s="72">
        <f t="shared" si="30"/>
        <v>5.3480883007378868E-5</v>
      </c>
      <c r="V987" s="72">
        <v>1.2569026201046831E-2</v>
      </c>
      <c r="W987" s="72">
        <v>1.2491198080834237E-2</v>
      </c>
      <c r="X987" s="113">
        <f t="shared" si="31"/>
        <v>7.7828120212593624E-5</v>
      </c>
    </row>
    <row r="988" spans="18:24" x14ac:dyDescent="0.2">
      <c r="R988" s="75">
        <v>46093</v>
      </c>
      <c r="S988" s="72">
        <v>1.2041698426188022E-2</v>
      </c>
      <c r="T988" s="72">
        <v>1.198822453125511E-2</v>
      </c>
      <c r="U988" s="72">
        <f t="shared" si="30"/>
        <v>5.3473894932912561E-5</v>
      </c>
      <c r="V988" s="72">
        <v>1.2567919609748237E-2</v>
      </c>
      <c r="W988" s="72">
        <v>1.2490129636856643E-2</v>
      </c>
      <c r="X988" s="113">
        <f t="shared" si="31"/>
        <v>7.7789972891593659E-5</v>
      </c>
    </row>
    <row r="989" spans="18:24" x14ac:dyDescent="0.2">
      <c r="R989" s="75">
        <v>46100</v>
      </c>
      <c r="S989" s="72">
        <v>1.2039729285144756E-2</v>
      </c>
      <c r="T989" s="72">
        <v>1.1986260706628716E-2</v>
      </c>
      <c r="U989" s="72">
        <f t="shared" si="30"/>
        <v>5.3468578516039852E-5</v>
      </c>
      <c r="V989" s="72">
        <v>1.25672243122319E-2</v>
      </c>
      <c r="W989" s="72">
        <v>1.2489466034658076E-2</v>
      </c>
      <c r="X989" s="113">
        <f t="shared" si="31"/>
        <v>7.7758277573823989E-5</v>
      </c>
    </row>
    <row r="990" spans="18:24" x14ac:dyDescent="0.2">
      <c r="R990" s="75">
        <v>46107</v>
      </c>
      <c r="S990" s="72">
        <v>1.2037983662095167E-2</v>
      </c>
      <c r="T990" s="72">
        <v>1.1984518625822149E-2</v>
      </c>
      <c r="U990" s="72">
        <f t="shared" si="30"/>
        <v>5.3465036273018379E-5</v>
      </c>
      <c r="V990" s="72">
        <v>1.2566948648071586E-2</v>
      </c>
      <c r="W990" s="72">
        <v>1.2489215491691057E-2</v>
      </c>
      <c r="X990" s="113">
        <f t="shared" si="31"/>
        <v>7.7733156380528287E-5</v>
      </c>
    </row>
    <row r="991" spans="18:24" x14ac:dyDescent="0.2">
      <c r="R991" s="75">
        <v>46114</v>
      </c>
      <c r="S991" s="72">
        <v>1.2036327091935448E-2</v>
      </c>
      <c r="T991" s="72">
        <v>1.1982865813009008E-2</v>
      </c>
      <c r="U991" s="72">
        <f t="shared" si="30"/>
        <v>5.3461278926440411E-5</v>
      </c>
      <c r="V991" s="72">
        <v>1.2565974865991331E-2</v>
      </c>
      <c r="W991" s="72">
        <v>1.2488271110592308E-2</v>
      </c>
      <c r="X991" s="113">
        <f t="shared" si="31"/>
        <v>7.7703755399022995E-5</v>
      </c>
    </row>
    <row r="992" spans="18:24" x14ac:dyDescent="0.2">
      <c r="R992" s="75">
        <v>46121</v>
      </c>
      <c r="S992" s="72">
        <v>1.2035012632291901E-2</v>
      </c>
      <c r="T992" s="72">
        <v>1.1981551473407457E-2</v>
      </c>
      <c r="U992" s="72">
        <f t="shared" si="30"/>
        <v>5.3461158884443236E-5</v>
      </c>
      <c r="V992" s="72">
        <v>1.2566448526559148E-2</v>
      </c>
      <c r="W992" s="72">
        <v>1.2488758151375094E-2</v>
      </c>
      <c r="X992" s="113">
        <f t="shared" si="31"/>
        <v>7.7690375184054014E-5</v>
      </c>
    </row>
    <row r="993" spans="18:24" x14ac:dyDescent="0.2">
      <c r="R993" s="75">
        <v>46128</v>
      </c>
      <c r="S993" s="72">
        <v>1.2033921708285824E-2</v>
      </c>
      <c r="T993" s="72">
        <v>1.1980458895166831E-2</v>
      </c>
      <c r="U993" s="72">
        <f t="shared" si="30"/>
        <v>5.3462813118992925E-5</v>
      </c>
      <c r="V993" s="72">
        <v>1.2567341793152956E-2</v>
      </c>
      <c r="W993" s="72">
        <v>1.248965822480509E-2</v>
      </c>
      <c r="X993" s="113">
        <f t="shared" si="31"/>
        <v>7.7683568347865564E-5</v>
      </c>
    </row>
    <row r="994" spans="18:24" x14ac:dyDescent="0.2">
      <c r="R994" s="75">
        <v>46135</v>
      </c>
      <c r="S994" s="72">
        <v>1.2033054319733632E-2</v>
      </c>
      <c r="T994" s="72">
        <v>1.1979588078105292E-2</v>
      </c>
      <c r="U994" s="72">
        <f t="shared" si="30"/>
        <v>5.3466241628339142E-5</v>
      </c>
      <c r="V994" s="72">
        <v>1.2568654666340171E-2</v>
      </c>
      <c r="W994" s="72">
        <v>1.2490971331445779E-2</v>
      </c>
      <c r="X994" s="113">
        <f t="shared" si="31"/>
        <v>7.7683334894391998E-5</v>
      </c>
    </row>
    <row r="995" spans="18:24" x14ac:dyDescent="0.2">
      <c r="R995" s="75">
        <v>46142</v>
      </c>
      <c r="S995" s="72">
        <v>1.2032608695817021E-2</v>
      </c>
      <c r="T995" s="72">
        <v>1.1979134755206735E-2</v>
      </c>
      <c r="U995" s="72">
        <f t="shared" si="30"/>
        <v>5.3473940610285903E-5</v>
      </c>
      <c r="V995" s="72">
        <v>1.2570387146956406E-2</v>
      </c>
      <c r="W995" s="72">
        <v>1.2492697472119237E-2</v>
      </c>
      <c r="X995" s="113">
        <f t="shared" si="31"/>
        <v>7.7689674837169362E-5</v>
      </c>
    </row>
    <row r="996" spans="18:24" x14ac:dyDescent="0.2">
      <c r="R996" s="75">
        <v>46149</v>
      </c>
      <c r="S996" s="72">
        <v>1.2032204331070117E-2</v>
      </c>
      <c r="T996" s="72">
        <v>1.1978723286489374E-2</v>
      </c>
      <c r="U996" s="72">
        <f t="shared" si="30"/>
        <v>5.3481044580742931E-5</v>
      </c>
      <c r="V996" s="72">
        <v>1.2574107316669707E-2</v>
      </c>
      <c r="W996" s="72">
        <v>1.2496386826267553E-2</v>
      </c>
      <c r="X996" s="113">
        <f t="shared" si="31"/>
        <v>7.7720490402154521E-5</v>
      </c>
    </row>
    <row r="997" spans="18:24" x14ac:dyDescent="0.2">
      <c r="R997" s="75">
        <v>46156</v>
      </c>
      <c r="S997" s="72">
        <v>1.2032023508908526E-2</v>
      </c>
      <c r="T997" s="72">
        <v>1.1978533585990587E-2</v>
      </c>
      <c r="U997" s="72">
        <f t="shared" si="30"/>
        <v>5.3489922917938568E-5</v>
      </c>
      <c r="V997" s="72">
        <v>1.257676921089303E-2</v>
      </c>
      <c r="W997" s="72">
        <v>1.2499027821189661E-2</v>
      </c>
      <c r="X997" s="113">
        <f t="shared" si="31"/>
        <v>7.7741389703369496E-5</v>
      </c>
    </row>
    <row r="998" spans="18:24" x14ac:dyDescent="0.2">
      <c r="R998" s="75">
        <v>46163</v>
      </c>
      <c r="S998" s="72">
        <v>1.2032066229302705E-2</v>
      </c>
      <c r="T998" s="72">
        <v>1.1978565653678223E-2</v>
      </c>
      <c r="U998" s="72">
        <f t="shared" si="30"/>
        <v>5.3500575624481836E-5</v>
      </c>
      <c r="V998" s="72">
        <v>1.2579850761025515E-2</v>
      </c>
      <c r="W998" s="72">
        <v>1.250208189757156E-2</v>
      </c>
      <c r="X998" s="113">
        <f t="shared" si="31"/>
        <v>7.7768863453954798E-5</v>
      </c>
    </row>
    <row r="999" spans="18:24" x14ac:dyDescent="0.2">
      <c r="R999" s="75">
        <v>46170</v>
      </c>
      <c r="S999" s="72">
        <v>1.2032332492258735E-2</v>
      </c>
      <c r="T999" s="72">
        <v>1.1978819489556626E-2</v>
      </c>
      <c r="U999" s="72">
        <f t="shared" si="30"/>
        <v>5.3513002702109194E-5</v>
      </c>
      <c r="V999" s="72">
        <v>1.2583351969058689E-2</v>
      </c>
      <c r="W999" s="72">
        <v>1.2505549057355783E-2</v>
      </c>
      <c r="X999" s="113">
        <f t="shared" si="31"/>
        <v>7.7802911702905958E-5</v>
      </c>
    </row>
    <row r="1000" spans="18:24" x14ac:dyDescent="0.2">
      <c r="R1000" s="75">
        <v>46177</v>
      </c>
      <c r="S1000" s="72">
        <v>1.203282229782267E-2</v>
      </c>
      <c r="T1000" s="72">
        <v>1.1979295093670978E-2</v>
      </c>
      <c r="U1000" s="72">
        <f t="shared" si="30"/>
        <v>5.3527204151691474E-5</v>
      </c>
      <c r="V1000" s="72">
        <v>1.2585343709357226E-2</v>
      </c>
      <c r="W1000" s="72">
        <v>1.2507523732840666E-2</v>
      </c>
      <c r="X1000" s="113">
        <f t="shared" si="31"/>
        <v>7.7819976516560127E-5</v>
      </c>
    </row>
    <row r="1001" spans="18:24" x14ac:dyDescent="0.2">
      <c r="R1001" s="75">
        <v>46184</v>
      </c>
      <c r="S1001" s="72">
        <v>1.2033535646077918E-2</v>
      </c>
      <c r="T1001" s="72">
        <v>1.1979992466099479E-2</v>
      </c>
      <c r="U1001" s="72">
        <f t="shared" si="30"/>
        <v>5.3543179978439784E-5</v>
      </c>
      <c r="V1001" s="72">
        <v>1.2589593867015173E-2</v>
      </c>
      <c r="W1001" s="72">
        <v>1.2511728109447093E-2</v>
      </c>
      <c r="X1001" s="113">
        <f t="shared" si="31"/>
        <v>7.7865757568079327E-5</v>
      </c>
    </row>
    <row r="1002" spans="18:24" x14ac:dyDescent="0.2">
      <c r="R1002" s="75">
        <v>46191</v>
      </c>
      <c r="S1002" s="72">
        <v>1.2034472537146122E-2</v>
      </c>
      <c r="T1002" s="72">
        <v>1.198091160696116E-2</v>
      </c>
      <c r="U1002" s="72">
        <f t="shared" si="30"/>
        <v>5.3560930184961414E-5</v>
      </c>
      <c r="V1002" s="72">
        <v>1.259426364541608E-2</v>
      </c>
      <c r="W1002" s="72">
        <v>1.25163455330783E-2</v>
      </c>
      <c r="X1002" s="113">
        <f t="shared" si="31"/>
        <v>7.7918112337779441E-5</v>
      </c>
    </row>
    <row r="1003" spans="18:24" x14ac:dyDescent="0.2">
      <c r="R1003" s="75">
        <v>46198</v>
      </c>
      <c r="S1003" s="72">
        <v>1.2035632971188023E-2</v>
      </c>
      <c r="T1003" s="72">
        <v>1.1982052516412423E-2</v>
      </c>
      <c r="U1003" s="72">
        <f t="shared" si="30"/>
        <v>5.3580454775600111E-5</v>
      </c>
      <c r="V1003" s="72">
        <v>1.2601553429519671E-2</v>
      </c>
      <c r="W1003" s="72">
        <v>1.2523548578571225E-2</v>
      </c>
      <c r="X1003" s="113">
        <f t="shared" si="31"/>
        <v>7.8004850948446697E-5</v>
      </c>
    </row>
    <row r="1004" spans="18:24" x14ac:dyDescent="0.2">
      <c r="R1004" s="75">
        <v>46205</v>
      </c>
      <c r="S1004" s="72">
        <v>1.2037016948401725E-2</v>
      </c>
      <c r="T1004" s="72">
        <v>1.1983415194646152E-2</v>
      </c>
      <c r="U1004" s="72">
        <f t="shared" si="30"/>
        <v>5.360175375557219E-5</v>
      </c>
      <c r="V1004" s="72">
        <v>1.2607152966420496E-2</v>
      </c>
      <c r="W1004" s="72">
        <v>1.2529081193708005E-2</v>
      </c>
      <c r="X1004" s="113">
        <f t="shared" si="31"/>
        <v>7.8071772712490217E-5</v>
      </c>
    </row>
    <row r="1005" spans="18:24" x14ac:dyDescent="0.2">
      <c r="R1005" s="75">
        <v>46212</v>
      </c>
      <c r="S1005" s="72">
        <v>1.2038624469023557E-2</v>
      </c>
      <c r="T1005" s="72">
        <v>1.198499964189347E-2</v>
      </c>
      <c r="U1005" s="72">
        <f t="shared" si="30"/>
        <v>5.3624827130087024E-5</v>
      </c>
      <c r="V1005" s="72">
        <v>1.2613172178866818E-2</v>
      </c>
      <c r="W1005" s="72">
        <v>1.2535026909423905E-2</v>
      </c>
      <c r="X1005" s="113">
        <f t="shared" si="31"/>
        <v>7.8145269442912377E-5</v>
      </c>
    </row>
    <row r="1006" spans="18:24" x14ac:dyDescent="0.2">
      <c r="R1006" s="75">
        <v>46219</v>
      </c>
      <c r="S1006" s="72">
        <v>1.2040455533328087E-2</v>
      </c>
      <c r="T1006" s="72">
        <v>1.1986805858422857E-2</v>
      </c>
      <c r="U1006" s="72">
        <f t="shared" si="30"/>
        <v>5.3649674905230024E-5</v>
      </c>
      <c r="V1006" s="72">
        <v>1.2619611070748431E-2</v>
      </c>
      <c r="W1006" s="72">
        <v>1.2541385729499989E-2</v>
      </c>
      <c r="X1006" s="113">
        <f t="shared" si="31"/>
        <v>7.8225341248442173E-5</v>
      </c>
    </row>
    <row r="1007" spans="18:24" x14ac:dyDescent="0.2">
      <c r="R1007" s="75">
        <v>46226</v>
      </c>
      <c r="S1007" s="72">
        <v>1.2042510141628972E-2</v>
      </c>
      <c r="T1007" s="72">
        <v>1.1988833844541023E-2</v>
      </c>
      <c r="U1007" s="72">
        <f t="shared" si="30"/>
        <v>5.3676297087948757E-5</v>
      </c>
      <c r="V1007" s="72">
        <v>1.2626469646226306E-2</v>
      </c>
      <c r="W1007" s="72">
        <v>1.2548157657982478E-2</v>
      </c>
      <c r="X1007" s="113">
        <f t="shared" si="31"/>
        <v>7.8311988243828096E-5</v>
      </c>
    </row>
    <row r="1008" spans="18:24" x14ac:dyDescent="0.2">
      <c r="R1008" s="75">
        <v>46233</v>
      </c>
      <c r="S1008" s="72">
        <v>1.2044788294275501E-2</v>
      </c>
      <c r="T1008" s="72">
        <v>1.1991083600590305E-2</v>
      </c>
      <c r="U1008" s="72">
        <f t="shared" si="30"/>
        <v>5.3704693685195995E-5</v>
      </c>
      <c r="V1008" s="72">
        <v>1.2631094536368239E-2</v>
      </c>
      <c r="W1008" s="72">
        <v>1.2552724242321553E-2</v>
      </c>
      <c r="X1008" s="113">
        <f t="shared" si="31"/>
        <v>7.8370294046685787E-5</v>
      </c>
    </row>
    <row r="1009" spans="18:24" x14ac:dyDescent="0.2">
      <c r="R1009" s="75">
        <v>46240</v>
      </c>
      <c r="S1009" s="72">
        <v>1.2047289991658664E-2</v>
      </c>
      <c r="T1009" s="72">
        <v>1.1993555126953872E-2</v>
      </c>
      <c r="U1009" s="72">
        <f t="shared" si="30"/>
        <v>5.3734864704791871E-5</v>
      </c>
      <c r="V1009" s="72">
        <v>1.2641445865972789E-2</v>
      </c>
      <c r="W1009" s="72">
        <v>1.2562940857661934E-2</v>
      </c>
      <c r="X1009" s="113">
        <f t="shared" si="31"/>
        <v>7.8505008310855023E-5</v>
      </c>
    </row>
    <row r="1010" spans="18:24" x14ac:dyDescent="0.2">
      <c r="R1010" s="75">
        <v>46247</v>
      </c>
      <c r="S1010" s="72">
        <v>1.2050015234204209E-2</v>
      </c>
      <c r="T1010" s="72">
        <v>1.1996248424048785E-2</v>
      </c>
      <c r="U1010" s="72">
        <f t="shared" si="30"/>
        <v>5.376681015542388E-5</v>
      </c>
      <c r="V1010" s="72">
        <v>1.2649563519920535E-2</v>
      </c>
      <c r="W1010" s="72">
        <v>1.2570952138262989E-2</v>
      </c>
      <c r="X1010" s="113">
        <f t="shared" si="31"/>
        <v>7.861138165754511E-5</v>
      </c>
    </row>
    <row r="1011" spans="18:24" x14ac:dyDescent="0.2">
      <c r="R1011" s="75">
        <v>46254</v>
      </c>
      <c r="S1011" s="72">
        <v>1.2052964022379587E-2</v>
      </c>
      <c r="T1011" s="72">
        <v>1.1999163492333804E-2</v>
      </c>
      <c r="U1011" s="72">
        <f t="shared" si="30"/>
        <v>5.3800530045782988E-5</v>
      </c>
      <c r="V1011" s="72">
        <v>1.2658100876821963E-2</v>
      </c>
      <c r="W1011" s="72">
        <v>1.2579376546079924E-2</v>
      </c>
      <c r="X1011" s="113">
        <f t="shared" si="31"/>
        <v>7.8724330742038426E-5</v>
      </c>
    </row>
    <row r="1012" spans="18:24" x14ac:dyDescent="0.2">
      <c r="R1012" s="75">
        <v>46261</v>
      </c>
      <c r="S1012" s="72">
        <v>1.2056136356687874E-2</v>
      </c>
      <c r="T1012" s="72">
        <v>1.2002300332300712E-2</v>
      </c>
      <c r="U1012" s="72">
        <f t="shared" si="30"/>
        <v>5.3836024387162243E-5</v>
      </c>
      <c r="V1012" s="72">
        <v>1.2664041355572454E-2</v>
      </c>
      <c r="W1012" s="72">
        <v>1.2585238119531819E-2</v>
      </c>
      <c r="X1012" s="113">
        <f t="shared" si="31"/>
        <v>7.8803236040635508E-5</v>
      </c>
    </row>
    <row r="1013" spans="18:24" x14ac:dyDescent="0.2">
      <c r="R1013" s="75">
        <v>46268</v>
      </c>
      <c r="S1013" s="72">
        <v>1.2059045704621496E-2</v>
      </c>
      <c r="T1013" s="72">
        <v>1.2005177206175411E-2</v>
      </c>
      <c r="U1013" s="72">
        <f t="shared" si="30"/>
        <v>5.3868498446085072E-5</v>
      </c>
      <c r="V1013" s="72">
        <v>1.2671270131938805E-2</v>
      </c>
      <c r="W1013" s="72">
        <v>1.2592370025381876E-2</v>
      </c>
      <c r="X1013" s="113">
        <f t="shared" si="31"/>
        <v>7.890010655692975E-5</v>
      </c>
    </row>
    <row r="1014" spans="18:24" x14ac:dyDescent="0.2">
      <c r="R1014" s="75">
        <v>46275</v>
      </c>
      <c r="S1014" s="72">
        <v>1.2062649044607446E-2</v>
      </c>
      <c r="T1014" s="72">
        <v>1.2008741631471869E-2</v>
      </c>
      <c r="U1014" s="72">
        <f t="shared" si="30"/>
        <v>5.3907413135576704E-5</v>
      </c>
      <c r="V1014" s="72">
        <v>1.2680915035011252E-2</v>
      </c>
      <c r="W1014" s="72">
        <v>1.2601884633183175E-2</v>
      </c>
      <c r="X1014" s="113">
        <f t="shared" si="31"/>
        <v>7.9030401828076788E-5</v>
      </c>
    </row>
    <row r="1015" spans="18:24" x14ac:dyDescent="0.2">
      <c r="R1015" s="75">
        <v>46282</v>
      </c>
      <c r="S1015" s="72">
        <v>1.2066475924901421E-2</v>
      </c>
      <c r="T1015" s="72">
        <v>1.2012527822689122E-2</v>
      </c>
      <c r="U1015" s="72">
        <f t="shared" si="30"/>
        <v>5.3948102212299232E-5</v>
      </c>
      <c r="V1015" s="72">
        <v>1.2690979446884434E-2</v>
      </c>
      <c r="W1015" s="72">
        <v>1.2611812177337431E-2</v>
      </c>
      <c r="X1015" s="113">
        <f t="shared" si="31"/>
        <v>7.9167269547002553E-5</v>
      </c>
    </row>
    <row r="1016" spans="18:24" x14ac:dyDescent="0.2">
      <c r="R1016" s="75">
        <v>46289</v>
      </c>
      <c r="S1016" s="72">
        <v>1.2070526346152568E-2</v>
      </c>
      <c r="T1016" s="72">
        <v>1.2016535780461381E-2</v>
      </c>
      <c r="U1016" s="72">
        <f t="shared" si="30"/>
        <v>5.399056569118689E-5</v>
      </c>
      <c r="V1016" s="72">
        <v>1.2701451001572989E-2</v>
      </c>
      <c r="W1016" s="72">
        <v>1.2622140491000758E-2</v>
      </c>
      <c r="X1016" s="113">
        <f t="shared" si="31"/>
        <v>7.9310510572231166E-5</v>
      </c>
    </row>
    <row r="1017" spans="18:24" x14ac:dyDescent="0.2">
      <c r="R1017" s="75">
        <v>46296</v>
      </c>
      <c r="S1017" s="72">
        <v>1.2077013327603487E-2</v>
      </c>
      <c r="T1017" s="72">
        <v>1.2022957210636438E-2</v>
      </c>
      <c r="U1017" s="72">
        <f t="shared" si="30"/>
        <v>5.4056116967049136E-5</v>
      </c>
      <c r="V1017" s="72">
        <v>1.2713430352209006E-2</v>
      </c>
      <c r="W1017" s="72">
        <v>1.2633955211669167E-2</v>
      </c>
      <c r="X1017" s="113">
        <f t="shared" si="31"/>
        <v>7.9475140539839173E-5</v>
      </c>
    </row>
    <row r="1018" spans="18:24" x14ac:dyDescent="0.2">
      <c r="R1018" s="75">
        <v>46303</v>
      </c>
      <c r="S1018" s="72">
        <v>1.2079864864351836E-2</v>
      </c>
      <c r="T1018" s="72">
        <v>1.202577860985239E-2</v>
      </c>
      <c r="U1018" s="72">
        <f t="shared" si="30"/>
        <v>5.4086254499445888E-5</v>
      </c>
      <c r="V1018" s="72">
        <v>1.2724628737273529E-2</v>
      </c>
      <c r="W1018" s="72">
        <v>1.2644999029561441E-2</v>
      </c>
      <c r="X1018" s="113">
        <f t="shared" si="31"/>
        <v>7.9629707712088049E-5</v>
      </c>
    </row>
    <row r="1019" spans="18:24" x14ac:dyDescent="0.2">
      <c r="R1019" s="75">
        <v>46310</v>
      </c>
      <c r="S1019" s="72">
        <v>1.2084602038904463E-2</v>
      </c>
      <c r="T1019" s="72">
        <v>1.2030467868593698E-2</v>
      </c>
      <c r="U1019" s="72">
        <f t="shared" si="30"/>
        <v>5.4134170310764576E-5</v>
      </c>
      <c r="V1019" s="72">
        <v>1.2736123657776892E-2</v>
      </c>
      <c r="W1019" s="72">
        <v>1.2656334791248568E-2</v>
      </c>
      <c r="X1019" s="113">
        <f t="shared" si="31"/>
        <v>7.9788866528323829E-5</v>
      </c>
    </row>
    <row r="1020" spans="18:24" x14ac:dyDescent="0.2">
      <c r="R1020" s="75">
        <v>46317</v>
      </c>
      <c r="S1020" s="72">
        <v>1.208956276499611E-2</v>
      </c>
      <c r="T1020" s="72">
        <v>1.2035378904323955E-2</v>
      </c>
      <c r="U1020" s="72">
        <f t="shared" si="30"/>
        <v>5.4183860672154388E-5</v>
      </c>
      <c r="V1020" s="72">
        <v>1.2747879198578786E-2</v>
      </c>
      <c r="W1020" s="72">
        <v>1.2667927160153808E-2</v>
      </c>
      <c r="X1020" s="113">
        <f t="shared" si="31"/>
        <v>7.9952038424977931E-5</v>
      </c>
    </row>
    <row r="1021" spans="18:24" x14ac:dyDescent="0.2">
      <c r="R1021" s="75">
        <v>46324</v>
      </c>
      <c r="S1021" s="72">
        <v>1.2094747043473054E-2</v>
      </c>
      <c r="T1021" s="72">
        <v>1.2040511717875535E-2</v>
      </c>
      <c r="U1021" s="72">
        <f t="shared" si="30"/>
        <v>5.4235325597519132E-5</v>
      </c>
      <c r="V1021" s="72">
        <v>1.2759859443801026E-2</v>
      </c>
      <c r="W1021" s="72">
        <v>1.2679740798985385E-2</v>
      </c>
      <c r="X1021" s="113">
        <f t="shared" si="31"/>
        <v>8.0118644815640669E-5</v>
      </c>
    </row>
    <row r="1022" spans="18:24" x14ac:dyDescent="0.2">
      <c r="R1022" s="75">
        <v>46331</v>
      </c>
      <c r="S1022" s="72">
        <v>1.2100154875222415E-2</v>
      </c>
      <c r="T1022" s="72">
        <v>1.2045866310119049E-2</v>
      </c>
      <c r="U1022" s="72">
        <f t="shared" si="30"/>
        <v>5.4288565103366437E-5</v>
      </c>
      <c r="V1022" s="72">
        <v>1.2770854170713554E-2</v>
      </c>
      <c r="W1022" s="72">
        <v>1.2690582207588392E-2</v>
      </c>
      <c r="X1022" s="113">
        <f t="shared" si="31"/>
        <v>8.0271963125162771E-5</v>
      </c>
    </row>
    <row r="1023" spans="18:24" x14ac:dyDescent="0.2">
      <c r="R1023" s="75">
        <v>46338</v>
      </c>
      <c r="S1023" s="72">
        <v>1.210578626116867E-2</v>
      </c>
      <c r="T1023" s="72">
        <v>1.2051442681960726E-2</v>
      </c>
      <c r="U1023" s="72">
        <f t="shared" si="30"/>
        <v>5.434357920794386E-5</v>
      </c>
      <c r="V1023" s="72">
        <v>1.2783179954102858E-2</v>
      </c>
      <c r="W1023" s="72">
        <v>1.2702736177433971E-2</v>
      </c>
      <c r="X1023" s="113">
        <f t="shared" si="31"/>
        <v>8.0443776668886677E-5</v>
      </c>
    </row>
    <row r="1024" spans="18:24" x14ac:dyDescent="0.2">
      <c r="R1024" s="75">
        <v>46345</v>
      </c>
      <c r="S1024" s="72">
        <v>1.211164120227105E-2</v>
      </c>
      <c r="T1024" s="72">
        <v>1.2057240834348507E-2</v>
      </c>
      <c r="U1024" s="72">
        <f t="shared" si="30"/>
        <v>5.4400367922542714E-5</v>
      </c>
      <c r="V1024" s="72">
        <v>1.2795626171983271E-2</v>
      </c>
      <c r="W1024" s="72">
        <v>1.2715008827096464E-2</v>
      </c>
      <c r="X1024" s="113">
        <f t="shared" si="31"/>
        <v>8.0617344886806455E-5</v>
      </c>
    </row>
    <row r="1025" spans="18:24" x14ac:dyDescent="0.2">
      <c r="R1025" s="75">
        <v>46352</v>
      </c>
      <c r="S1025" s="72">
        <v>1.2117719699533102E-2</v>
      </c>
      <c r="T1025" s="72">
        <v>1.2063260768262475E-2</v>
      </c>
      <c r="U1025" s="72">
        <f t="shared" si="30"/>
        <v>5.445893127062687E-5</v>
      </c>
      <c r="V1025" s="72">
        <v>1.2808156708050149E-2</v>
      </c>
      <c r="W1025" s="72">
        <v>1.2727364622124466E-2</v>
      </c>
      <c r="X1025" s="113">
        <f t="shared" si="31"/>
        <v>8.0792085925682905E-5</v>
      </c>
    </row>
    <row r="1026" spans="18:24" x14ac:dyDescent="0.2">
      <c r="R1026" s="75">
        <v>46359</v>
      </c>
      <c r="S1026" s="72">
        <v>1.2122630765397879E-2</v>
      </c>
      <c r="T1026" s="72">
        <v>1.2068124430972382E-2</v>
      </c>
      <c r="U1026" s="72">
        <f t="shared" si="30"/>
        <v>5.4506334425497016E-5</v>
      </c>
      <c r="V1026" s="72">
        <v>1.2821874123982431E-2</v>
      </c>
      <c r="W1026" s="72">
        <v>1.2740891182036224E-2</v>
      </c>
      <c r="X1026" s="113">
        <f t="shared" si="31"/>
        <v>8.0982941946207074E-5</v>
      </c>
    </row>
    <row r="1027" spans="18:24" x14ac:dyDescent="0.2">
      <c r="R1027" s="75">
        <v>46366</v>
      </c>
      <c r="S1027" s="72">
        <v>1.2129124004276015E-2</v>
      </c>
      <c r="T1027" s="72">
        <v>1.2074555816815824E-2</v>
      </c>
      <c r="U1027" s="72">
        <f t="shared" si="30"/>
        <v>5.4568187460191098E-5</v>
      </c>
      <c r="V1027" s="72">
        <v>1.2834448316367332E-2</v>
      </c>
      <c r="W1027" s="72">
        <v>1.2753290312759694E-2</v>
      </c>
      <c r="X1027" s="113">
        <f t="shared" si="31"/>
        <v>8.1158003607638071E-5</v>
      </c>
    </row>
    <row r="1028" spans="18:24" x14ac:dyDescent="0.2">
      <c r="R1028" s="75">
        <v>46373</v>
      </c>
      <c r="S1028" s="72">
        <v>1.2135840697969691E-2</v>
      </c>
      <c r="T1028" s="72">
        <v>1.2081208883778061E-2</v>
      </c>
      <c r="U1028" s="72">
        <f t="shared" si="30"/>
        <v>5.4631814191630212E-5</v>
      </c>
      <c r="V1028" s="72">
        <v>1.2846995778555274E-2</v>
      </c>
      <c r="W1028" s="72">
        <v>1.2765663329600238E-2</v>
      </c>
      <c r="X1028" s="113">
        <f t="shared" si="31"/>
        <v>8.1332448955036274E-5</v>
      </c>
    </row>
    <row r="1029" spans="18:24" x14ac:dyDescent="0.2">
      <c r="R1029" s="75">
        <v>46380</v>
      </c>
      <c r="S1029" s="72">
        <v>1.2142772993557038E-2</v>
      </c>
      <c r="T1029" s="72">
        <v>1.2088075849006508E-2</v>
      </c>
      <c r="U1029" s="72">
        <f t="shared" ref="U1029:U1092" si="32">S1029-T1029</f>
        <v>5.4697144550530652E-5</v>
      </c>
      <c r="V1029" s="72">
        <v>1.2859480587749217E-2</v>
      </c>
      <c r="W1029" s="72">
        <v>1.2777974888551017E-2</v>
      </c>
      <c r="X1029" s="113">
        <f t="shared" ref="X1029:X1092" si="33">V1029-W1029</f>
        <v>8.1505699198200152E-5</v>
      </c>
    </row>
    <row r="1030" spans="18:24" x14ac:dyDescent="0.2">
      <c r="R1030" s="75">
        <v>46387</v>
      </c>
      <c r="S1030" s="72">
        <v>1.2149899357546623E-2</v>
      </c>
      <c r="T1030" s="72">
        <v>1.2095135371168908E-2</v>
      </c>
      <c r="U1030" s="72">
        <f t="shared" si="32"/>
        <v>5.4763986377714957E-5</v>
      </c>
      <c r="V1030" s="72">
        <v>1.2870810027760828E-2</v>
      </c>
      <c r="W1030" s="72">
        <v>1.2789147011024802E-2</v>
      </c>
      <c r="X1030" s="113">
        <f t="shared" si="33"/>
        <v>8.1663016736026675E-5</v>
      </c>
    </row>
    <row r="1031" spans="18:24" x14ac:dyDescent="0.2">
      <c r="R1031" s="75">
        <v>46394</v>
      </c>
      <c r="S1031" s="72">
        <v>1.2157196863761932E-2</v>
      </c>
      <c r="T1031" s="72">
        <v>1.2102364728675319E-2</v>
      </c>
      <c r="U1031" s="72">
        <f t="shared" si="32"/>
        <v>5.4832135086613221E-5</v>
      </c>
      <c r="V1031" s="72">
        <v>1.2883087980253319E-2</v>
      </c>
      <c r="W1031" s="72">
        <v>1.2801255405948423E-2</v>
      </c>
      <c r="X1031" s="113">
        <f t="shared" si="33"/>
        <v>8.1832574304895739E-5</v>
      </c>
    </row>
    <row r="1032" spans="18:24" x14ac:dyDescent="0.2">
      <c r="R1032" s="75">
        <v>46401</v>
      </c>
      <c r="S1032" s="72">
        <v>1.216464258588168E-2</v>
      </c>
      <c r="T1032" s="72">
        <v>1.2109741199794577E-2</v>
      </c>
      <c r="U1032" s="72">
        <f t="shared" si="32"/>
        <v>5.4901386087102821E-5</v>
      </c>
      <c r="V1032" s="72">
        <v>1.2895197411671588E-2</v>
      </c>
      <c r="W1032" s="72">
        <v>1.2813198180690608E-2</v>
      </c>
      <c r="X1032" s="113">
        <f t="shared" si="33"/>
        <v>8.1999230980980137E-5</v>
      </c>
    </row>
    <row r="1033" spans="18:24" x14ac:dyDescent="0.2">
      <c r="R1033" s="75">
        <v>46408</v>
      </c>
      <c r="S1033" s="72">
        <v>1.2172213597430925E-2</v>
      </c>
      <c r="T1033" s="72">
        <v>1.2117242062648081E-2</v>
      </c>
      <c r="U1033" s="72">
        <f t="shared" si="32"/>
        <v>5.4971534782843889E-5</v>
      </c>
      <c r="V1033" s="72">
        <v>1.2907102198621855E-2</v>
      </c>
      <c r="W1033" s="72">
        <v>1.2824939793920152E-2</v>
      </c>
      <c r="X1033" s="113">
        <f t="shared" si="33"/>
        <v>8.2162404701702912E-5</v>
      </c>
    </row>
    <row r="1034" spans="18:24" x14ac:dyDescent="0.2">
      <c r="R1034" s="75">
        <v>46415</v>
      </c>
      <c r="S1034" s="72">
        <v>1.2179886971779297E-2</v>
      </c>
      <c r="T1034" s="72">
        <v>1.2124844595197359E-2</v>
      </c>
      <c r="U1034" s="72">
        <f t="shared" si="32"/>
        <v>5.5042376581937447E-5</v>
      </c>
      <c r="V1034" s="72">
        <v>1.2918766216906566E-2</v>
      </c>
      <c r="W1034" s="72">
        <v>1.2836444703525924E-2</v>
      </c>
      <c r="X1034" s="113">
        <f t="shared" si="33"/>
        <v>8.2321513380641601E-5</v>
      </c>
    </row>
    <row r="1035" spans="18:24" x14ac:dyDescent="0.2">
      <c r="R1035" s="75">
        <v>46422</v>
      </c>
      <c r="S1035" s="72">
        <v>1.2186870316282211E-2</v>
      </c>
      <c r="T1035" s="72">
        <v>1.2131763607918962E-2</v>
      </c>
      <c r="U1035" s="72">
        <f t="shared" si="32"/>
        <v>5.5106708363249213E-5</v>
      </c>
      <c r="V1035" s="72">
        <v>1.2930153341566341E-2</v>
      </c>
      <c r="W1035" s="72">
        <v>1.2847677366656608E-2</v>
      </c>
      <c r="X1035" s="113">
        <f t="shared" si="33"/>
        <v>8.247597490973306E-5</v>
      </c>
    </row>
    <row r="1036" spans="18:24" x14ac:dyDescent="0.2">
      <c r="R1036" s="75">
        <v>46429</v>
      </c>
      <c r="S1036" s="72">
        <v>1.2194681135805963E-2</v>
      </c>
      <c r="T1036" s="72">
        <v>1.2139502785360785E-2</v>
      </c>
      <c r="U1036" s="72">
        <f t="shared" si="32"/>
        <v>5.5178350445177562E-5</v>
      </c>
      <c r="V1036" s="72">
        <v>1.2941227446924147E-2</v>
      </c>
      <c r="W1036" s="72">
        <v>1.2858602239765312E-2</v>
      </c>
      <c r="X1036" s="113">
        <f t="shared" si="33"/>
        <v>8.262520715883459E-5</v>
      </c>
    </row>
    <row r="1037" spans="18:24" x14ac:dyDescent="0.2">
      <c r="R1037" s="75">
        <v>46436</v>
      </c>
      <c r="S1037" s="72">
        <v>1.2202526713523341E-2</v>
      </c>
      <c r="T1037" s="72">
        <v>1.2147276631203791E-2</v>
      </c>
      <c r="U1037" s="72">
        <f t="shared" si="32"/>
        <v>5.5250082319550226E-5</v>
      </c>
      <c r="V1037" s="72">
        <v>1.2951952406641376E-2</v>
      </c>
      <c r="W1037" s="72">
        <v>1.2869183778659921E-2</v>
      </c>
      <c r="X1037" s="113">
        <f t="shared" si="33"/>
        <v>8.2768627981455456E-5</v>
      </c>
    </row>
    <row r="1038" spans="18:24" x14ac:dyDescent="0.2">
      <c r="R1038" s="75">
        <v>46443</v>
      </c>
      <c r="S1038" s="72">
        <v>1.2210383865291203E-2</v>
      </c>
      <c r="T1038" s="72">
        <v>1.2155062168202706E-2</v>
      </c>
      <c r="U1038" s="72">
        <f t="shared" si="32"/>
        <v>5.5321697088496838E-5</v>
      </c>
      <c r="V1038" s="72">
        <v>1.2962292093774383E-2</v>
      </c>
      <c r="W1038" s="72">
        <v>1.2879386438563584E-2</v>
      </c>
      <c r="X1038" s="113">
        <f t="shared" si="33"/>
        <v>8.2905655210798249E-5</v>
      </c>
    </row>
    <row r="1039" spans="18:24" x14ac:dyDescent="0.2">
      <c r="R1039" s="75">
        <v>46450</v>
      </c>
      <c r="S1039" s="72">
        <v>1.2220500393704332E-2</v>
      </c>
      <c r="T1039" s="72">
        <v>1.2165086922082596E-2</v>
      </c>
      <c r="U1039" s="72">
        <f t="shared" si="32"/>
        <v>5.5413471621735405E-5</v>
      </c>
      <c r="V1039" s="72">
        <v>1.2976019627571207E-2</v>
      </c>
      <c r="W1039" s="72">
        <v>1.2892937430652002E-2</v>
      </c>
      <c r="X1039" s="113">
        <f t="shared" si="33"/>
        <v>8.3082196919204848E-5</v>
      </c>
    </row>
    <row r="1040" spans="18:24" x14ac:dyDescent="0.2">
      <c r="R1040" s="75">
        <v>46457</v>
      </c>
      <c r="S1040" s="72">
        <v>1.2228297135731984E-2</v>
      </c>
      <c r="T1040" s="72">
        <v>1.2172813072803535E-2</v>
      </c>
      <c r="U1040" s="72">
        <f t="shared" si="32"/>
        <v>5.5484062928448652E-5</v>
      </c>
      <c r="V1040" s="72">
        <v>1.2985298971136143E-2</v>
      </c>
      <c r="W1040" s="72">
        <v>1.2902097265178575E-2</v>
      </c>
      <c r="X1040" s="113">
        <f t="shared" si="33"/>
        <v>8.3201705957568206E-5</v>
      </c>
    </row>
    <row r="1041" spans="18:24" x14ac:dyDescent="0.2">
      <c r="R1041" s="75">
        <v>46464</v>
      </c>
      <c r="S1041" s="72">
        <v>1.2236035755055594E-2</v>
      </c>
      <c r="T1041" s="72">
        <v>1.2180481839958747E-2</v>
      </c>
      <c r="U1041" s="72">
        <f t="shared" si="32"/>
        <v>5.5553915096847109E-5</v>
      </c>
      <c r="V1041" s="72">
        <v>1.299408447475236E-2</v>
      </c>
      <c r="W1041" s="72">
        <v>1.2910771403490286E-2</v>
      </c>
      <c r="X1041" s="113">
        <f t="shared" si="33"/>
        <v>8.3313071262074156E-5</v>
      </c>
    </row>
    <row r="1042" spans="18:24" x14ac:dyDescent="0.2">
      <c r="R1042" s="75">
        <v>46471</v>
      </c>
      <c r="S1042" s="72">
        <v>1.224370383700674E-2</v>
      </c>
      <c r="T1042" s="72">
        <v>1.2188080919682483E-2</v>
      </c>
      <c r="U1042" s="72">
        <f t="shared" si="32"/>
        <v>5.5622917324256449E-5</v>
      </c>
      <c r="V1042" s="72">
        <v>1.3002356673911574E-2</v>
      </c>
      <c r="W1042" s="72">
        <v>1.2918940694809831E-2</v>
      </c>
      <c r="X1042" s="113">
        <f t="shared" si="33"/>
        <v>8.3415979101742269E-5</v>
      </c>
    </row>
    <row r="1043" spans="18:24" x14ac:dyDescent="0.2">
      <c r="R1043" s="75">
        <v>46478</v>
      </c>
      <c r="S1043" s="72">
        <v>1.2250563274698629E-2</v>
      </c>
      <c r="T1043" s="72">
        <v>1.2194878804946909E-2</v>
      </c>
      <c r="U1043" s="72">
        <f t="shared" si="32"/>
        <v>5.568446975172045E-5</v>
      </c>
      <c r="V1043" s="72">
        <v>1.3008276104077452E-2</v>
      </c>
      <c r="W1043" s="72">
        <v>1.2924786228000324E-2</v>
      </c>
      <c r="X1043" s="113">
        <f t="shared" si="33"/>
        <v>8.3489876077128336E-5</v>
      </c>
    </row>
    <row r="1044" spans="18:24" x14ac:dyDescent="0.2">
      <c r="R1044" s="75">
        <v>46485</v>
      </c>
      <c r="S1044" s="72">
        <v>1.2258093717910049E-2</v>
      </c>
      <c r="T1044" s="72">
        <v>1.2202341900571479E-2</v>
      </c>
      <c r="U1044" s="72">
        <f t="shared" si="32"/>
        <v>5.5751817338569806E-5</v>
      </c>
      <c r="V1044" s="72">
        <v>1.3015628926872231E-2</v>
      </c>
      <c r="W1044" s="72">
        <v>1.2932051291947046E-2</v>
      </c>
      <c r="X1044" s="113">
        <f t="shared" si="33"/>
        <v>8.3577634925184954E-5</v>
      </c>
    </row>
    <row r="1045" spans="18:24" x14ac:dyDescent="0.2">
      <c r="R1045" s="75">
        <v>46492</v>
      </c>
      <c r="S1045" s="72">
        <v>1.2265552927249039E-2</v>
      </c>
      <c r="T1045" s="72">
        <v>1.2209734618478329E-2</v>
      </c>
      <c r="U1045" s="72">
        <f t="shared" si="32"/>
        <v>5.5818308770709535E-5</v>
      </c>
      <c r="V1045" s="72">
        <v>1.3022467389716968E-2</v>
      </c>
      <c r="W1045" s="72">
        <v>1.2938810470263988E-2</v>
      </c>
      <c r="X1045" s="113">
        <f t="shared" si="33"/>
        <v>8.3656919452980427E-5</v>
      </c>
    </row>
    <row r="1046" spans="18:24" x14ac:dyDescent="0.2">
      <c r="R1046" s="75">
        <v>46499</v>
      </c>
      <c r="S1046" s="72">
        <v>1.2272940902314167E-2</v>
      </c>
      <c r="T1046" s="72">
        <v>1.2217056958273052E-2</v>
      </c>
      <c r="U1046" s="72">
        <f t="shared" si="32"/>
        <v>5.5883944041115741E-5</v>
      </c>
      <c r="V1046" s="72">
        <v>1.3028791487282155E-2</v>
      </c>
      <c r="W1046" s="72">
        <v>1.2945063757770155E-2</v>
      </c>
      <c r="X1046" s="113">
        <f t="shared" si="33"/>
        <v>8.3727729511999874E-5</v>
      </c>
    </row>
    <row r="1047" spans="18:24" x14ac:dyDescent="0.2">
      <c r="R1047" s="75">
        <v>46506</v>
      </c>
      <c r="S1047" s="72">
        <v>1.2280257642707506E-2</v>
      </c>
      <c r="T1047" s="72">
        <v>1.2224308919567384E-2</v>
      </c>
      <c r="U1047" s="72">
        <f t="shared" si="32"/>
        <v>5.5948723140122544E-5</v>
      </c>
      <c r="V1047" s="72">
        <v>1.3034601214640151E-2</v>
      </c>
      <c r="W1047" s="72">
        <v>1.295081114967201E-2</v>
      </c>
      <c r="X1047" s="113">
        <f t="shared" si="33"/>
        <v>8.3790064968140496E-5</v>
      </c>
    </row>
    <row r="1048" spans="18:24" x14ac:dyDescent="0.2">
      <c r="R1048" s="75">
        <v>46513</v>
      </c>
      <c r="S1048" s="72">
        <v>1.2288216372156723E-2</v>
      </c>
      <c r="T1048" s="72">
        <v>1.2232197421429872E-2</v>
      </c>
      <c r="U1048" s="72">
        <f t="shared" si="32"/>
        <v>5.6018950726851105E-5</v>
      </c>
      <c r="V1048" s="72">
        <v>1.3041187177203071E-2</v>
      </c>
      <c r="W1048" s="72">
        <v>1.2957331737374594E-2</v>
      </c>
      <c r="X1048" s="113">
        <f t="shared" si="33"/>
        <v>8.3855439828476458E-5</v>
      </c>
    </row>
    <row r="1049" spans="18:24" x14ac:dyDescent="0.2">
      <c r="R1049" s="75">
        <v>46520</v>
      </c>
      <c r="S1049" s="72">
        <v>1.2295385798152212E-2</v>
      </c>
      <c r="T1049" s="72">
        <v>1.2239303838595903E-2</v>
      </c>
      <c r="U1049" s="72">
        <f t="shared" si="32"/>
        <v>5.6081959556308902E-5</v>
      </c>
      <c r="V1049" s="72">
        <v>1.3045858431298862E-2</v>
      </c>
      <c r="W1049" s="72">
        <v>1.2961959413719516E-2</v>
      </c>
      <c r="X1049" s="113">
        <f t="shared" si="33"/>
        <v>8.3899017579346091E-5</v>
      </c>
    </row>
    <row r="1050" spans="18:24" x14ac:dyDescent="0.2">
      <c r="R1050" s="75">
        <v>46527</v>
      </c>
      <c r="S1050" s="72">
        <v>1.2302483985988849E-2</v>
      </c>
      <c r="T1050" s="72">
        <v>1.2246339873837296E-2</v>
      </c>
      <c r="U1050" s="72">
        <f t="shared" si="32"/>
        <v>5.6144112151552961E-5</v>
      </c>
      <c r="V1050" s="72">
        <v>1.3050015246612329E-2</v>
      </c>
      <c r="W1050" s="72">
        <v>1.2966081127494962E-2</v>
      </c>
      <c r="X1050" s="113">
        <f t="shared" si="33"/>
        <v>8.3934119117367798E-5</v>
      </c>
    </row>
    <row r="1051" spans="18:24" x14ac:dyDescent="0.2">
      <c r="R1051" s="75">
        <v>46534</v>
      </c>
      <c r="S1051" s="72">
        <v>1.2309510935282595E-2</v>
      </c>
      <c r="T1051" s="72">
        <v>1.2253305526776094E-2</v>
      </c>
      <c r="U1051" s="72">
        <f t="shared" si="32"/>
        <v>5.6205408506501339E-5</v>
      </c>
      <c r="V1051" s="72">
        <v>1.3053657619851049E-2</v>
      </c>
      <c r="W1051" s="72">
        <v>1.2969696875489307E-2</v>
      </c>
      <c r="X1051" s="113">
        <f t="shared" si="33"/>
        <v>8.3960744361741627E-5</v>
      </c>
    </row>
    <row r="1052" spans="18:24" x14ac:dyDescent="0.2">
      <c r="R1052" s="75">
        <v>46541</v>
      </c>
      <c r="S1052" s="72">
        <v>1.2316466645648541E-2</v>
      </c>
      <c r="T1052" s="72">
        <v>1.2260200797036077E-2</v>
      </c>
      <c r="U1052" s="72">
        <f t="shared" si="32"/>
        <v>5.6265848612464808E-5</v>
      </c>
      <c r="V1052" s="72">
        <v>1.3055934153890449E-2</v>
      </c>
      <c r="W1052" s="72">
        <v>1.2971959534514268E-2</v>
      </c>
      <c r="X1052" s="113">
        <f t="shared" si="33"/>
        <v>8.3974619376181101E-5</v>
      </c>
    </row>
    <row r="1053" spans="18:24" x14ac:dyDescent="0.2">
      <c r="R1053" s="75">
        <v>46548</v>
      </c>
      <c r="S1053" s="72">
        <v>1.2323351116709598E-2</v>
      </c>
      <c r="T1053" s="72">
        <v>1.2267025684247106E-2</v>
      </c>
      <c r="U1053" s="72">
        <f t="shared" si="32"/>
        <v>5.6325432462492331E-5</v>
      </c>
      <c r="V1053" s="72">
        <v>1.3058657578958863E-2</v>
      </c>
      <c r="W1053" s="72">
        <v>1.2974671473855339E-2</v>
      </c>
      <c r="X1053" s="113">
        <f t="shared" si="33"/>
        <v>8.3986105103524278E-5</v>
      </c>
    </row>
    <row r="1054" spans="18:24" x14ac:dyDescent="0.2">
      <c r="R1054" s="75">
        <v>46555</v>
      </c>
      <c r="S1054" s="72">
        <v>1.2330164348089544E-2</v>
      </c>
      <c r="T1054" s="72">
        <v>1.2273780188041648E-2</v>
      </c>
      <c r="U1054" s="72">
        <f t="shared" si="32"/>
        <v>5.6384160047896412E-5</v>
      </c>
      <c r="V1054" s="72">
        <v>1.3060866610545587E-2</v>
      </c>
      <c r="W1054" s="72">
        <v>1.2976877494899428E-2</v>
      </c>
      <c r="X1054" s="113">
        <f t="shared" si="33"/>
        <v>8.3989115646158907E-5</v>
      </c>
    </row>
    <row r="1055" spans="18:24" x14ac:dyDescent="0.2">
      <c r="R1055" s="75">
        <v>46562</v>
      </c>
      <c r="S1055" s="72">
        <v>1.2336906339417373E-2</v>
      </c>
      <c r="T1055" s="72">
        <v>1.2280464308057385E-2</v>
      </c>
      <c r="U1055" s="72">
        <f t="shared" si="32"/>
        <v>5.6442031359987821E-5</v>
      </c>
      <c r="V1055" s="72">
        <v>1.3062561246929593E-2</v>
      </c>
      <c r="W1055" s="72">
        <v>1.2978577595955648E-2</v>
      </c>
      <c r="X1055" s="113">
        <f t="shared" si="33"/>
        <v>8.3983650973945903E-5</v>
      </c>
    </row>
    <row r="1056" spans="18:24" x14ac:dyDescent="0.2">
      <c r="R1056" s="75">
        <v>46569</v>
      </c>
      <c r="S1056" s="72">
        <v>1.2343577090328156E-2</v>
      </c>
      <c r="T1056" s="72">
        <v>1.2287078043932868E-2</v>
      </c>
      <c r="U1056" s="72">
        <f t="shared" si="32"/>
        <v>5.6499046395288438E-5</v>
      </c>
      <c r="V1056" s="72">
        <v>1.3064152768209601E-2</v>
      </c>
      <c r="W1056" s="72">
        <v>1.298018604395515E-2</v>
      </c>
      <c r="X1056" s="113">
        <f t="shared" si="33"/>
        <v>8.3966724254451106E-5</v>
      </c>
    </row>
    <row r="1057" spans="18:24" x14ac:dyDescent="0.2">
      <c r="R1057" s="75">
        <v>46576</v>
      </c>
      <c r="S1057" s="72">
        <v>1.2350176600456101E-2</v>
      </c>
      <c r="T1057" s="72">
        <v>1.2293621395313595E-2</v>
      </c>
      <c r="U1057" s="72">
        <f t="shared" si="32"/>
        <v>5.6555205142505213E-5</v>
      </c>
      <c r="V1057" s="72">
        <v>1.3064708442676902E-2</v>
      </c>
      <c r="W1057" s="72">
        <v>1.2980765951907345E-2</v>
      </c>
      <c r="X1057" s="113">
        <f t="shared" si="33"/>
        <v>8.3942490769556982E-5</v>
      </c>
    </row>
    <row r="1058" spans="18:24" x14ac:dyDescent="0.2">
      <c r="R1058" s="75">
        <v>46583</v>
      </c>
      <c r="S1058" s="72">
        <v>1.2356704869443234E-2</v>
      </c>
      <c r="T1058" s="72">
        <v>1.2300094361848545E-2</v>
      </c>
      <c r="U1058" s="72">
        <f t="shared" si="32"/>
        <v>5.6610507594688844E-5</v>
      </c>
      <c r="V1058" s="72">
        <v>1.3064749663431022E-2</v>
      </c>
      <c r="W1058" s="72">
        <v>1.298083988263813E-2</v>
      </c>
      <c r="X1058" s="113">
        <f t="shared" si="33"/>
        <v>8.3909780792892213E-5</v>
      </c>
    </row>
    <row r="1059" spans="18:24" x14ac:dyDescent="0.2">
      <c r="R1059" s="75">
        <v>46590</v>
      </c>
      <c r="S1059" s="72">
        <v>1.2363161896933319E-2</v>
      </c>
      <c r="T1059" s="72">
        <v>1.2306496943186694E-2</v>
      </c>
      <c r="U1059" s="72">
        <f t="shared" si="32"/>
        <v>5.6664953746624752E-5</v>
      </c>
      <c r="V1059" s="72">
        <v>1.3064276430440164E-2</v>
      </c>
      <c r="W1059" s="72">
        <v>1.2980407836090344E-2</v>
      </c>
      <c r="X1059" s="113">
        <f t="shared" si="33"/>
        <v>8.3868594349820191E-5</v>
      </c>
    </row>
    <row r="1060" spans="18:24" x14ac:dyDescent="0.2">
      <c r="R1060" s="75">
        <v>46597</v>
      </c>
      <c r="S1060" s="72">
        <v>1.2369547682575328E-2</v>
      </c>
      <c r="T1060" s="72">
        <v>1.2312829138985706E-2</v>
      </c>
      <c r="U1060" s="72">
        <f t="shared" si="32"/>
        <v>5.6718543589621973E-5</v>
      </c>
      <c r="V1060" s="72">
        <v>1.3063288744078649E-2</v>
      </c>
      <c r="W1060" s="72">
        <v>1.2979469812600494E-2</v>
      </c>
      <c r="X1060" s="113">
        <f t="shared" si="33"/>
        <v>8.3818931478154418E-5</v>
      </c>
    </row>
    <row r="1061" spans="18:24" x14ac:dyDescent="0.2">
      <c r="R1061" s="75">
        <v>46604</v>
      </c>
      <c r="S1061" s="72">
        <v>1.2375862226021718E-2</v>
      </c>
      <c r="T1061" s="72">
        <v>1.2319090948904985E-2</v>
      </c>
      <c r="U1061" s="72">
        <f t="shared" si="32"/>
        <v>5.6771277116732938E-5</v>
      </c>
      <c r="V1061" s="72">
        <v>1.3061786605129078E-2</v>
      </c>
      <c r="W1061" s="72">
        <v>1.2978025812899608E-2</v>
      </c>
      <c r="X1061" s="113">
        <f t="shared" si="33"/>
        <v>8.3760792229469958E-5</v>
      </c>
    </row>
    <row r="1062" spans="18:24" x14ac:dyDescent="0.2">
      <c r="R1062" s="75">
        <v>46611</v>
      </c>
      <c r="S1062" s="72">
        <v>1.2382105526927544E-2</v>
      </c>
      <c r="T1062" s="72">
        <v>1.2325282372606541E-2</v>
      </c>
      <c r="U1062" s="72">
        <f t="shared" si="32"/>
        <v>5.6823154321003141E-5</v>
      </c>
      <c r="V1062" s="72">
        <v>1.3059770014781466E-2</v>
      </c>
      <c r="W1062" s="72">
        <v>1.2976075838112375E-2</v>
      </c>
      <c r="X1062" s="113">
        <f t="shared" si="33"/>
        <v>8.3694176669091291E-5</v>
      </c>
    </row>
    <row r="1063" spans="18:24" x14ac:dyDescent="0.2">
      <c r="R1063" s="75">
        <v>46618</v>
      </c>
      <c r="S1063" s="72">
        <v>1.2388277584953949E-2</v>
      </c>
      <c r="T1063" s="72">
        <v>1.2331403409757595E-2</v>
      </c>
      <c r="U1063" s="72">
        <f t="shared" si="32"/>
        <v>5.6874175196354113E-5</v>
      </c>
      <c r="V1063" s="72">
        <v>1.3057238974631956E-2</v>
      </c>
      <c r="W1063" s="72">
        <v>1.2973619889758013E-2</v>
      </c>
      <c r="X1063" s="113">
        <f t="shared" si="33"/>
        <v>8.3619084873942998E-5</v>
      </c>
    </row>
    <row r="1064" spans="18:24" x14ac:dyDescent="0.2">
      <c r="R1064" s="75">
        <v>46625</v>
      </c>
      <c r="S1064" s="72">
        <v>1.2394378399765548E-2</v>
      </c>
      <c r="T1064" s="72">
        <v>1.2337454060028846E-2</v>
      </c>
      <c r="U1064" s="72">
        <f t="shared" si="32"/>
        <v>5.6924339736702176E-5</v>
      </c>
      <c r="V1064" s="72">
        <v>1.3054193486687115E-2</v>
      </c>
      <c r="W1064" s="72">
        <v>1.2970657969749827E-2</v>
      </c>
      <c r="X1064" s="113">
        <f t="shared" si="33"/>
        <v>8.353551693728728E-5</v>
      </c>
    </row>
    <row r="1065" spans="18:24" x14ac:dyDescent="0.2">
      <c r="R1065" s="75">
        <v>46632</v>
      </c>
      <c r="S1065" s="72">
        <v>1.2399777410314837E-2</v>
      </c>
      <c r="T1065" s="72">
        <v>1.234280907739437E-2</v>
      </c>
      <c r="U1065" s="72">
        <f t="shared" si="32"/>
        <v>5.6968332920466491E-5</v>
      </c>
      <c r="V1065" s="72">
        <v>1.3051402809985164E-2</v>
      </c>
      <c r="W1065" s="72">
        <v>1.2967933591042367E-2</v>
      </c>
      <c r="X1065" s="113">
        <f t="shared" si="33"/>
        <v>8.346921894279713E-5</v>
      </c>
    </row>
    <row r="1066" spans="18:24" x14ac:dyDescent="0.2">
      <c r="R1066" s="75">
        <v>46639</v>
      </c>
      <c r="S1066" s="72">
        <v>1.2405740621449392E-2</v>
      </c>
      <c r="T1066" s="72">
        <v>1.2348723778115658E-2</v>
      </c>
      <c r="U1066" s="72">
        <f t="shared" si="32"/>
        <v>5.7016843333734454E-5</v>
      </c>
      <c r="V1066" s="72">
        <v>1.3047475983608132E-2</v>
      </c>
      <c r="W1066" s="72">
        <v>1.2964104845232739E-2</v>
      </c>
      <c r="X1066" s="113">
        <f t="shared" si="33"/>
        <v>8.3371138375393228E-5</v>
      </c>
    </row>
    <row r="1067" spans="18:24" x14ac:dyDescent="0.2">
      <c r="R1067" s="75">
        <v>46646</v>
      </c>
      <c r="S1067" s="72">
        <v>1.2411632590760958E-2</v>
      </c>
      <c r="T1067" s="72">
        <v>1.2354568093330291E-2</v>
      </c>
      <c r="U1067" s="72">
        <f t="shared" si="32"/>
        <v>5.7064497430666869E-5</v>
      </c>
      <c r="V1067" s="72">
        <v>1.3043035177845014E-2</v>
      </c>
      <c r="W1067" s="72">
        <v>1.2959770588326831E-2</v>
      </c>
      <c r="X1067" s="113">
        <f t="shared" si="33"/>
        <v>8.3264589518183829E-5</v>
      </c>
    </row>
    <row r="1068" spans="18:24" x14ac:dyDescent="0.2">
      <c r="R1068" s="75">
        <v>46653</v>
      </c>
      <c r="S1068" s="72">
        <v>1.2417453317929789E-2</v>
      </c>
      <c r="T1068" s="72">
        <v>1.2360342022725552E-2</v>
      </c>
      <c r="U1068" s="72">
        <f t="shared" si="32"/>
        <v>5.711129520423637E-5</v>
      </c>
      <c r="V1068" s="72">
        <v>1.3038093566729105E-2</v>
      </c>
      <c r="W1068" s="72">
        <v>1.2954943794693915E-2</v>
      </c>
      <c r="X1068" s="113">
        <f t="shared" si="33"/>
        <v>8.3149772035190361E-5</v>
      </c>
    </row>
    <row r="1069" spans="18:24" x14ac:dyDescent="0.2">
      <c r="R1069" s="75">
        <v>46660</v>
      </c>
      <c r="S1069" s="72">
        <v>1.2423813814088927E-2</v>
      </c>
      <c r="T1069" s="72">
        <v>1.2366651496930977E-2</v>
      </c>
      <c r="U1069" s="72">
        <f t="shared" si="32"/>
        <v>5.7162317157950435E-5</v>
      </c>
      <c r="V1069" s="72">
        <v>1.3032357777031352E-2</v>
      </c>
      <c r="W1069" s="72">
        <v>1.2949339255658998E-2</v>
      </c>
      <c r="X1069" s="113">
        <f t="shared" si="33"/>
        <v>8.3018521372353951E-5</v>
      </c>
    </row>
    <row r="1070" spans="18:24" x14ac:dyDescent="0.2">
      <c r="R1070" s="75">
        <v>46667</v>
      </c>
      <c r="S1070" s="72">
        <v>1.2429487162763255E-2</v>
      </c>
      <c r="T1070" s="72">
        <v>1.2372279819221815E-2</v>
      </c>
      <c r="U1070" s="72">
        <f t="shared" si="32"/>
        <v>5.7207343541440178E-5</v>
      </c>
      <c r="V1070" s="72">
        <v>1.3026476136201894E-2</v>
      </c>
      <c r="W1070" s="72">
        <v>1.294358808785777E-2</v>
      </c>
      <c r="X1070" s="113">
        <f t="shared" si="33"/>
        <v>8.2888048344123555E-5</v>
      </c>
    </row>
    <row r="1071" spans="18:24" x14ac:dyDescent="0.2">
      <c r="R1071" s="75">
        <v>46674</v>
      </c>
      <c r="S1071" s="72">
        <v>1.2435089265979356E-2</v>
      </c>
      <c r="T1071" s="72">
        <v>1.237783775243287E-2</v>
      </c>
      <c r="U1071" s="72">
        <f t="shared" si="32"/>
        <v>5.7251513546486069E-5</v>
      </c>
      <c r="V1071" s="72">
        <v>1.3018698903825216E-2</v>
      </c>
      <c r="W1071" s="72">
        <v>1.2935986071454996E-2</v>
      </c>
      <c r="X1071" s="113">
        <f t="shared" si="33"/>
        <v>8.2712832370220035E-5</v>
      </c>
    </row>
    <row r="1072" spans="18:24" x14ac:dyDescent="0.2">
      <c r="R1072" s="75">
        <v>46681</v>
      </c>
      <c r="S1072" s="72">
        <v>1.2440620123428779E-2</v>
      </c>
      <c r="T1072" s="72">
        <v>1.2383325296266991E-2</v>
      </c>
      <c r="U1072" s="72">
        <f t="shared" si="32"/>
        <v>5.7294827161788117E-5</v>
      </c>
      <c r="V1072" s="72">
        <v>1.3013513374495017E-2</v>
      </c>
      <c r="W1072" s="72">
        <v>1.2930906488225499E-2</v>
      </c>
      <c r="X1072" s="113">
        <f t="shared" si="33"/>
        <v>8.2606886269518537E-5</v>
      </c>
    </row>
    <row r="1073" spans="18:24" x14ac:dyDescent="0.2">
      <c r="R1073" s="75">
        <v>46688</v>
      </c>
      <c r="S1073" s="72">
        <v>1.2446079734813502E-2</v>
      </c>
      <c r="T1073" s="72">
        <v>1.2388742450427891E-2</v>
      </c>
      <c r="U1073" s="72">
        <f t="shared" si="32"/>
        <v>5.73372843856116E-5</v>
      </c>
      <c r="V1073" s="72">
        <v>1.3006490928513794E-2</v>
      </c>
      <c r="W1073" s="72">
        <v>1.2924033842226531E-2</v>
      </c>
      <c r="X1073" s="113">
        <f t="shared" si="33"/>
        <v>8.2457086287263115E-5</v>
      </c>
    </row>
    <row r="1074" spans="18:24" x14ac:dyDescent="0.2">
      <c r="R1074" s="75">
        <v>46695</v>
      </c>
      <c r="S1074" s="72">
        <v>1.2451468099833765E-2</v>
      </c>
      <c r="T1074" s="72">
        <v>1.2394089214624497E-2</v>
      </c>
      <c r="U1074" s="72">
        <f t="shared" si="32"/>
        <v>5.7378885209267289E-5</v>
      </c>
      <c r="V1074" s="72">
        <v>1.2999559599085542E-2</v>
      </c>
      <c r="W1074" s="72">
        <v>1.291724763511152E-2</v>
      </c>
      <c r="X1074" s="113">
        <f t="shared" si="33"/>
        <v>8.2311963974021976E-5</v>
      </c>
    </row>
    <row r="1075" spans="18:24" x14ac:dyDescent="0.2">
      <c r="R1075" s="75">
        <v>46702</v>
      </c>
      <c r="S1075" s="72">
        <v>1.2456785218198495E-2</v>
      </c>
      <c r="T1075" s="72">
        <v>1.2399365588568348E-2</v>
      </c>
      <c r="U1075" s="72">
        <f t="shared" si="32"/>
        <v>5.7419629630147892E-5</v>
      </c>
      <c r="V1075" s="72">
        <v>1.299193186444734E-2</v>
      </c>
      <c r="W1075" s="72">
        <v>1.2909780180811771E-2</v>
      </c>
      <c r="X1075" s="113">
        <f t="shared" si="33"/>
        <v>8.2151683635569087E-5</v>
      </c>
    </row>
    <row r="1076" spans="18:24" x14ac:dyDescent="0.2">
      <c r="R1076" s="75">
        <v>46709</v>
      </c>
      <c r="S1076" s="72">
        <v>1.2462031089615754E-2</v>
      </c>
      <c r="T1076" s="72">
        <v>1.2404571571977926E-2</v>
      </c>
      <c r="U1076" s="72">
        <f t="shared" si="32"/>
        <v>5.7459517637827723E-5</v>
      </c>
      <c r="V1076" s="72">
        <v>1.2984038386666483E-2</v>
      </c>
      <c r="W1076" s="72">
        <v>1.2902051690311892E-2</v>
      </c>
      <c r="X1076" s="113">
        <f t="shared" si="33"/>
        <v>8.1986696354591215E-5</v>
      </c>
    </row>
    <row r="1077" spans="18:24" x14ac:dyDescent="0.2">
      <c r="R1077" s="75">
        <v>46716</v>
      </c>
      <c r="S1077" s="72">
        <v>1.2467205713801421E-2</v>
      </c>
      <c r="T1077" s="72">
        <v>1.2409707164569983E-2</v>
      </c>
      <c r="U1077" s="72">
        <f t="shared" si="32"/>
        <v>5.7498549231437684E-5</v>
      </c>
      <c r="V1077" s="72">
        <v>1.2975908662088994E-2</v>
      </c>
      <c r="W1077" s="72">
        <v>1.2894091213050346E-2</v>
      </c>
      <c r="X1077" s="113">
        <f t="shared" si="33"/>
        <v>8.1817449038647933E-5</v>
      </c>
    </row>
    <row r="1078" spans="18:24" x14ac:dyDescent="0.2">
      <c r="R1078" s="75">
        <v>46723</v>
      </c>
      <c r="S1078" s="72">
        <v>1.2471742204770736E-2</v>
      </c>
      <c r="T1078" s="72">
        <v>1.2414210030923795E-2</v>
      </c>
      <c r="U1078" s="72">
        <f t="shared" si="32"/>
        <v>5.7532173846941079E-5</v>
      </c>
      <c r="V1078" s="72">
        <v>1.2967141524001748E-2</v>
      </c>
      <c r="W1078" s="72">
        <v>1.2885507846577764E-2</v>
      </c>
      <c r="X1078" s="113">
        <f t="shared" si="33"/>
        <v>8.1633677423984322E-5</v>
      </c>
    </row>
    <row r="1079" spans="18:24" x14ac:dyDescent="0.2">
      <c r="R1079" s="75">
        <v>46730</v>
      </c>
      <c r="S1079" s="72">
        <v>1.2476779248537439E-2</v>
      </c>
      <c r="T1079" s="72">
        <v>1.2419209696860434E-2</v>
      </c>
      <c r="U1079" s="72">
        <f t="shared" si="32"/>
        <v>5.7569551677004796E-5</v>
      </c>
      <c r="V1079" s="72">
        <v>1.2958629561440503E-2</v>
      </c>
      <c r="W1079" s="72">
        <v>1.2877172336180437E-2</v>
      </c>
      <c r="X1079" s="113">
        <f t="shared" si="33"/>
        <v>8.1457225260065866E-5</v>
      </c>
    </row>
    <row r="1080" spans="18:24" x14ac:dyDescent="0.2">
      <c r="R1080" s="75">
        <v>46737</v>
      </c>
      <c r="S1080" s="72">
        <v>1.2481745046653003E-2</v>
      </c>
      <c r="T1080" s="72">
        <v>1.2424138973539577E-2</v>
      </c>
      <c r="U1080" s="72">
        <f t="shared" si="32"/>
        <v>5.7606073113426748E-5</v>
      </c>
      <c r="V1080" s="72">
        <v>1.2949972020870592E-2</v>
      </c>
      <c r="W1080" s="72">
        <v>1.2868694134171577E-2</v>
      </c>
      <c r="X1080" s="113">
        <f t="shared" si="33"/>
        <v>8.1277886699015686E-5</v>
      </c>
    </row>
    <row r="1081" spans="18:24" x14ac:dyDescent="0.2">
      <c r="R1081" s="75">
        <v>46744</v>
      </c>
      <c r="S1081" s="72">
        <v>1.2486639598852149E-2</v>
      </c>
      <c r="T1081" s="72">
        <v>1.2428997860697691E-2</v>
      </c>
      <c r="U1081" s="72">
        <f t="shared" si="32"/>
        <v>5.7641738154458333E-5</v>
      </c>
      <c r="V1081" s="72">
        <v>1.2941198236756931E-2</v>
      </c>
      <c r="W1081" s="72">
        <v>1.2860102130591709E-2</v>
      </c>
      <c r="X1081" s="113">
        <f t="shared" si="33"/>
        <v>8.1096106165221699E-5</v>
      </c>
    </row>
    <row r="1082" spans="18:24" x14ac:dyDescent="0.2">
      <c r="R1082" s="75">
        <v>46751</v>
      </c>
      <c r="S1082" s="72">
        <v>1.2491462904868716E-2</v>
      </c>
      <c r="T1082" s="72">
        <v>1.2433786358076527E-2</v>
      </c>
      <c r="U1082" s="72">
        <f t="shared" si="32"/>
        <v>5.7676546792189212E-5</v>
      </c>
      <c r="V1082" s="72">
        <v>1.2932337543068212E-2</v>
      </c>
      <c r="W1082" s="72">
        <v>1.2851425215002616E-2</v>
      </c>
      <c r="X1082" s="113">
        <f t="shared" si="33"/>
        <v>8.0912328065596215E-5</v>
      </c>
    </row>
    <row r="1083" spans="18:24" x14ac:dyDescent="0.2">
      <c r="R1083" s="75">
        <v>46758</v>
      </c>
      <c r="S1083" s="72">
        <v>1.2496214964443569E-2</v>
      </c>
      <c r="T1083" s="72">
        <v>1.2438504465422219E-2</v>
      </c>
      <c r="U1083" s="72">
        <f t="shared" si="32"/>
        <v>5.7710499021349296E-5</v>
      </c>
      <c r="V1083" s="72">
        <v>1.2923820874264065E-2</v>
      </c>
      <c r="W1083" s="72">
        <v>1.2843083345009785E-2</v>
      </c>
      <c r="X1083" s="113">
        <f t="shared" si="33"/>
        <v>8.0737529254280155E-5</v>
      </c>
    </row>
    <row r="1084" spans="18:24" x14ac:dyDescent="0.2">
      <c r="R1084" s="75">
        <v>46765</v>
      </c>
      <c r="S1084" s="72">
        <v>1.2500895777322845E-2</v>
      </c>
      <c r="T1084" s="72">
        <v>1.2443152182481786E-2</v>
      </c>
      <c r="U1084" s="72">
        <f t="shared" si="32"/>
        <v>5.7743594841059079E-5</v>
      </c>
      <c r="V1084" s="72">
        <v>1.2914863283404677E-2</v>
      </c>
      <c r="W1084" s="72">
        <v>1.2834312309631349E-2</v>
      </c>
      <c r="X1084" s="113">
        <f t="shared" si="33"/>
        <v>8.0550973773328011E-5</v>
      </c>
    </row>
    <row r="1085" spans="18:24" x14ac:dyDescent="0.2">
      <c r="R1085" s="75">
        <v>46772</v>
      </c>
      <c r="S1085" s="72">
        <v>1.2505505343251804E-2</v>
      </c>
      <c r="T1085" s="72">
        <v>1.2447729509008389E-2</v>
      </c>
      <c r="U1085" s="72">
        <f t="shared" si="32"/>
        <v>5.7775834243415161E-5</v>
      </c>
      <c r="V1085" s="72">
        <v>1.2905905400256016E-2</v>
      </c>
      <c r="W1085" s="72">
        <v>1.2825541667324422E-2</v>
      </c>
      <c r="X1085" s="113">
        <f t="shared" si="33"/>
        <v>8.0363732931593851E-5</v>
      </c>
    </row>
    <row r="1086" spans="18:24" x14ac:dyDescent="0.2">
      <c r="R1086" s="75">
        <v>46779</v>
      </c>
      <c r="S1086" s="72">
        <v>1.251004366198361E-2</v>
      </c>
      <c r="T1086" s="72">
        <v>1.2452236444760463E-2</v>
      </c>
      <c r="U1086" s="72">
        <f t="shared" si="32"/>
        <v>5.7807217223147453E-5</v>
      </c>
      <c r="V1086" s="72">
        <v>1.2896976716837025E-2</v>
      </c>
      <c r="W1086" s="72">
        <v>1.2816800463354538E-2</v>
      </c>
      <c r="X1086" s="113">
        <f t="shared" si="33"/>
        <v>8.0176253482486248E-5</v>
      </c>
    </row>
    <row r="1087" spans="18:24" x14ac:dyDescent="0.2">
      <c r="R1087" s="75">
        <v>46786</v>
      </c>
      <c r="S1087" s="72">
        <v>1.2513987710261354E-2</v>
      </c>
      <c r="T1087" s="72">
        <v>1.2456153989352181E-2</v>
      </c>
      <c r="U1087" s="72">
        <f t="shared" si="32"/>
        <v>5.7833720909172825E-5</v>
      </c>
      <c r="V1087" s="72">
        <v>1.2888106724638269E-2</v>
      </c>
      <c r="W1087" s="72">
        <v>1.2808117742478626E-2</v>
      </c>
      <c r="X1087" s="113">
        <f t="shared" si="33"/>
        <v>7.9988982159643132E-5</v>
      </c>
    </row>
    <row r="1088" spans="18:24" x14ac:dyDescent="0.2">
      <c r="R1088" s="75">
        <v>46793</v>
      </c>
      <c r="S1088" s="72">
        <v>1.251838847024267E-2</v>
      </c>
      <c r="T1088" s="72">
        <v>1.2460525019768021E-2</v>
      </c>
      <c r="U1088" s="72">
        <f t="shared" si="32"/>
        <v>5.7863450474648914E-5</v>
      </c>
      <c r="V1088" s="72">
        <v>1.2879324914629413E-2</v>
      </c>
      <c r="W1088" s="72">
        <v>1.2799522548950721E-2</v>
      </c>
      <c r="X1088" s="113">
        <f t="shared" si="33"/>
        <v>7.9802365678692533E-5</v>
      </c>
    </row>
    <row r="1089" spans="18:24" x14ac:dyDescent="0.2">
      <c r="R1089" s="75">
        <v>46800</v>
      </c>
      <c r="S1089" s="72">
        <v>1.2522717984742471E-2</v>
      </c>
      <c r="T1089" s="72">
        <v>1.2464825661096413E-2</v>
      </c>
      <c r="U1089" s="72">
        <f t="shared" si="32"/>
        <v>5.789232364605823E-5</v>
      </c>
      <c r="V1089" s="72">
        <v>1.2870660777268448E-2</v>
      </c>
      <c r="W1089" s="72">
        <v>1.2791043926532504E-2</v>
      </c>
      <c r="X1089" s="113">
        <f t="shared" si="33"/>
        <v>7.96168507359446E-5</v>
      </c>
    </row>
    <row r="1090" spans="18:24" x14ac:dyDescent="0.2">
      <c r="R1090" s="75">
        <v>46807</v>
      </c>
      <c r="S1090" s="72">
        <v>1.2526976253530719E-2</v>
      </c>
      <c r="T1090" s="72">
        <v>1.2469055913110871E-2</v>
      </c>
      <c r="U1090" s="72">
        <f t="shared" si="32"/>
        <v>5.792034041984806E-5</v>
      </c>
      <c r="V1090" s="72">
        <v>1.286214380251925E-2</v>
      </c>
      <c r="W1090" s="72">
        <v>1.2782710918508236E-2</v>
      </c>
      <c r="X1090" s="113">
        <f t="shared" si="33"/>
        <v>7.9432884011014504E-5</v>
      </c>
    </row>
    <row r="1091" spans="18:24" x14ac:dyDescent="0.2">
      <c r="R1091" s="75">
        <v>46814</v>
      </c>
      <c r="S1091" s="72">
        <v>1.2532169342317153E-2</v>
      </c>
      <c r="T1091" s="72">
        <v>1.2474214277353542E-2</v>
      </c>
      <c r="U1091" s="72">
        <f t="shared" si="32"/>
        <v>5.7955064963611039E-5</v>
      </c>
      <c r="V1091" s="72">
        <v>1.285268054116726E-2</v>
      </c>
      <c r="W1091" s="72">
        <v>1.2773466144045486E-2</v>
      </c>
      <c r="X1091" s="113">
        <f t="shared" si="33"/>
        <v>7.9214397121774027E-5</v>
      </c>
    </row>
    <row r="1092" spans="18:24" x14ac:dyDescent="0.2">
      <c r="R1092" s="75">
        <v>46821</v>
      </c>
      <c r="S1092" s="72">
        <v>1.2536275226382938E-2</v>
      </c>
      <c r="T1092" s="72">
        <v>1.2478293976671913E-2</v>
      </c>
      <c r="U1092" s="72">
        <f t="shared" si="32"/>
        <v>5.7981249711024779E-5</v>
      </c>
      <c r="V1092" s="72">
        <v>1.2844616958615477E-2</v>
      </c>
      <c r="W1092" s="72">
        <v>1.2765581231956643E-2</v>
      </c>
      <c r="X1092" s="113">
        <f t="shared" si="33"/>
        <v>7.9035726658833669E-5</v>
      </c>
    </row>
    <row r="1093" spans="18:24" x14ac:dyDescent="0.2">
      <c r="R1093" s="75">
        <v>46828</v>
      </c>
      <c r="S1093" s="72">
        <v>1.2540309859174276E-2</v>
      </c>
      <c r="T1093" s="72">
        <v>1.2482303281208107E-2</v>
      </c>
      <c r="U1093" s="72">
        <f t="shared" ref="U1093:U1156" si="34">S1093-T1093</f>
        <v>5.8006577966169051E-5</v>
      </c>
      <c r="V1093" s="72">
        <v>1.2836789023036166E-2</v>
      </c>
      <c r="W1093" s="72">
        <v>1.2757929078319883E-2</v>
      </c>
      <c r="X1093" s="113">
        <f t="shared" ref="X1093:X1156" si="35">V1093-W1093</f>
        <v>7.8859944716283201E-5</v>
      </c>
    </row>
    <row r="1094" spans="18:24" x14ac:dyDescent="0.2">
      <c r="R1094" s="75">
        <v>46835</v>
      </c>
      <c r="S1094" s="72">
        <v>1.2544273240471346E-2</v>
      </c>
      <c r="T1094" s="72">
        <v>1.2486242190745775E-2</v>
      </c>
      <c r="U1094" s="72">
        <f t="shared" si="34"/>
        <v>5.8031049725570938E-5</v>
      </c>
      <c r="V1094" s="72">
        <v>1.2829212704642866E-2</v>
      </c>
      <c r="W1094" s="72">
        <v>1.2750525411485868E-2</v>
      </c>
      <c r="X1094" s="113">
        <f t="shared" si="35"/>
        <v>7.8687293156997837E-5</v>
      </c>
    </row>
    <row r="1095" spans="18:24" x14ac:dyDescent="0.2">
      <c r="R1095" s="75">
        <v>46842</v>
      </c>
      <c r="S1095" s="72">
        <v>1.2548165370058666E-2</v>
      </c>
      <c r="T1095" s="72">
        <v>1.2490110705073781E-2</v>
      </c>
      <c r="U1095" s="72">
        <f t="shared" si="34"/>
        <v>5.8054664984884957E-5</v>
      </c>
      <c r="V1095" s="72">
        <v>1.2822515748325889E-2</v>
      </c>
      <c r="W1095" s="72">
        <v>1.2743973202887473E-2</v>
      </c>
      <c r="X1095" s="113">
        <f t="shared" si="35"/>
        <v>7.8542545438415809E-5</v>
      </c>
    </row>
    <row r="1096" spans="18:24" x14ac:dyDescent="0.2">
      <c r="R1096" s="75">
        <v>46849</v>
      </c>
      <c r="S1096" s="72">
        <v>1.2551508201561309E-2</v>
      </c>
      <c r="T1096" s="72">
        <v>1.249343425867858E-2</v>
      </c>
      <c r="U1096" s="72">
        <f t="shared" si="34"/>
        <v>5.8073942882728991E-5</v>
      </c>
      <c r="V1096" s="72">
        <v>1.2815391101329803E-2</v>
      </c>
      <c r="W1096" s="72">
        <v>1.2737015571121011E-2</v>
      </c>
      <c r="X1096" s="113">
        <f t="shared" si="35"/>
        <v>7.8375530208792121E-5</v>
      </c>
    </row>
    <row r="1097" spans="18:24" x14ac:dyDescent="0.2">
      <c r="R1097" s="75">
        <v>46856</v>
      </c>
      <c r="S1097" s="72">
        <v>1.255526278583117E-2</v>
      </c>
      <c r="T1097" s="72">
        <v>1.2497166880888139E-2</v>
      </c>
      <c r="U1097" s="72">
        <f t="shared" si="34"/>
        <v>5.8095904943031296E-5</v>
      </c>
      <c r="V1097" s="72">
        <v>1.2808518933772165E-2</v>
      </c>
      <c r="W1097" s="72">
        <v>1.2730307275610234E-2</v>
      </c>
      <c r="X1097" s="113">
        <f t="shared" si="35"/>
        <v>7.8211658161931111E-5</v>
      </c>
    </row>
    <row r="1098" spans="18:24" x14ac:dyDescent="0.2">
      <c r="R1098" s="75">
        <v>46863</v>
      </c>
      <c r="S1098" s="72">
        <v>1.2558946120223825E-2</v>
      </c>
      <c r="T1098" s="72">
        <v>1.2500829109690552E-2</v>
      </c>
      <c r="U1098" s="72">
        <f t="shared" si="34"/>
        <v>5.8117010533273797E-5</v>
      </c>
      <c r="V1098" s="72">
        <v>1.2801899243023386E-2</v>
      </c>
      <c r="W1098" s="72">
        <v>1.2723848313820778E-2</v>
      </c>
      <c r="X1098" s="113">
        <f t="shared" si="35"/>
        <v>7.8050929202608602E-5</v>
      </c>
    </row>
    <row r="1099" spans="18:24" x14ac:dyDescent="0.2">
      <c r="R1099" s="75">
        <v>46870</v>
      </c>
      <c r="S1099" s="72">
        <v>1.256255820454075E-2</v>
      </c>
      <c r="T1099" s="72">
        <v>1.2504420944891686E-2</v>
      </c>
      <c r="U1099" s="72">
        <f t="shared" si="34"/>
        <v>5.8137259649064174E-5</v>
      </c>
      <c r="V1099" s="72">
        <v>1.2795532026552594E-2</v>
      </c>
      <c r="W1099" s="72">
        <v>1.2717638683313062E-2</v>
      </c>
      <c r="X1099" s="113">
        <f t="shared" si="35"/>
        <v>7.7893343239531301E-5</v>
      </c>
    </row>
    <row r="1100" spans="18:24" x14ac:dyDescent="0.2">
      <c r="R1100" s="75">
        <v>46877</v>
      </c>
      <c r="S1100" s="72">
        <v>1.2566557235055722E-2</v>
      </c>
      <c r="T1100" s="72">
        <v>1.2508397341415484E-2</v>
      </c>
      <c r="U1100" s="72">
        <f t="shared" si="34"/>
        <v>5.8159893640238533E-5</v>
      </c>
      <c r="V1100" s="72">
        <v>1.2789057445187678E-2</v>
      </c>
      <c r="W1100" s="72">
        <v>1.2711340043415519E-2</v>
      </c>
      <c r="X1100" s="113">
        <f t="shared" si="35"/>
        <v>7.7717401772158662E-5</v>
      </c>
    </row>
    <row r="1101" spans="18:24" x14ac:dyDescent="0.2">
      <c r="R1101" s="75">
        <v>46884</v>
      </c>
      <c r="S1101" s="72">
        <v>1.2570021850066259E-2</v>
      </c>
      <c r="T1101" s="72">
        <v>1.2511843480246303E-2</v>
      </c>
      <c r="U1101" s="72">
        <f t="shared" si="34"/>
        <v>5.8178369819956652E-5</v>
      </c>
      <c r="V1101" s="72">
        <v>1.278324865281111E-2</v>
      </c>
      <c r="W1101" s="72">
        <v>1.2705681897487817E-2</v>
      </c>
      <c r="X1101" s="113">
        <f t="shared" si="35"/>
        <v>7.7566755323292894E-5</v>
      </c>
    </row>
    <row r="1102" spans="18:24" x14ac:dyDescent="0.2">
      <c r="R1102" s="75">
        <v>46891</v>
      </c>
      <c r="S1102" s="72">
        <v>1.2573415211963821E-2</v>
      </c>
      <c r="T1102" s="72">
        <v>1.2515219222489434E-2</v>
      </c>
      <c r="U1102" s="72">
        <f t="shared" si="34"/>
        <v>5.8195989474386575E-5</v>
      </c>
      <c r="V1102" s="72">
        <v>1.2777692354332591E-2</v>
      </c>
      <c r="W1102" s="72">
        <v>1.2700273102233985E-2</v>
      </c>
      <c r="X1102" s="113">
        <f t="shared" si="35"/>
        <v>7.7419252098606325E-5</v>
      </c>
    </row>
    <row r="1103" spans="18:24" x14ac:dyDescent="0.2">
      <c r="R1103" s="75">
        <v>46898</v>
      </c>
      <c r="S1103" s="72">
        <v>1.2576737320564206E-2</v>
      </c>
      <c r="T1103" s="72">
        <v>1.2518524567965018E-2</v>
      </c>
      <c r="U1103" s="72">
        <f t="shared" si="34"/>
        <v>5.8212752599188025E-5</v>
      </c>
      <c r="V1103" s="72">
        <v>1.2772388547591267E-2</v>
      </c>
      <c r="W1103" s="72">
        <v>1.2695113655576979E-2</v>
      </c>
      <c r="X1103" s="113">
        <f t="shared" si="35"/>
        <v>7.7274892014287527E-5</v>
      </c>
    </row>
    <row r="1104" spans="18:24" x14ac:dyDescent="0.2">
      <c r="R1104" s="75">
        <v>46905</v>
      </c>
      <c r="S1104" s="72">
        <v>1.2579988175686691E-2</v>
      </c>
      <c r="T1104" s="72">
        <v>1.2521759516493201E-2</v>
      </c>
      <c r="U1104" s="72">
        <f t="shared" si="34"/>
        <v>5.822865919349017E-5</v>
      </c>
      <c r="V1104" s="72">
        <v>1.2767482976494259E-2</v>
      </c>
      <c r="W1104" s="72">
        <v>1.2690330421190638E-2</v>
      </c>
      <c r="X1104" s="113">
        <f t="shared" si="35"/>
        <v>7.7152555303621265E-5</v>
      </c>
    </row>
    <row r="1105" spans="18:24" x14ac:dyDescent="0.2">
      <c r="R1105" s="75">
        <v>46912</v>
      </c>
      <c r="S1105" s="72">
        <v>1.2583167777153159E-2</v>
      </c>
      <c r="T1105" s="72">
        <v>1.2524924067901077E-2</v>
      </c>
      <c r="U1105" s="72">
        <f t="shared" si="34"/>
        <v>5.8243709252081902E-5</v>
      </c>
      <c r="V1105" s="72">
        <v>1.2762630557921512E-2</v>
      </c>
      <c r="W1105" s="72">
        <v>1.2685616732407078E-2</v>
      </c>
      <c r="X1105" s="113">
        <f t="shared" si="35"/>
        <v>7.7013825514433629E-5</v>
      </c>
    </row>
    <row r="1106" spans="18:24" x14ac:dyDescent="0.2">
      <c r="R1106" s="75">
        <v>46919</v>
      </c>
      <c r="S1106" s="72">
        <v>1.2586276124792439E-2</v>
      </c>
      <c r="T1106" s="72">
        <v>1.2528018222017479E-2</v>
      </c>
      <c r="U1106" s="72">
        <f t="shared" si="34"/>
        <v>5.8257902774959749E-5</v>
      </c>
      <c r="V1106" s="72">
        <v>1.2758030598605325E-2</v>
      </c>
      <c r="W1106" s="72">
        <v>1.2681152360462168E-2</v>
      </c>
      <c r="X1106" s="113">
        <f t="shared" si="35"/>
        <v>7.6878238143156946E-5</v>
      </c>
    </row>
    <row r="1107" spans="18:24" x14ac:dyDescent="0.2">
      <c r="R1107" s="75">
        <v>46926</v>
      </c>
      <c r="S1107" s="72">
        <v>1.2589313218433365E-2</v>
      </c>
      <c r="T1107" s="72">
        <v>1.2531041978676452E-2</v>
      </c>
      <c r="U1107" s="72">
        <f t="shared" si="34"/>
        <v>5.8271239756912604E-5</v>
      </c>
      <c r="V1107" s="72">
        <v>1.2753683096786669E-2</v>
      </c>
      <c r="W1107" s="72">
        <v>1.2676937303669825E-2</v>
      </c>
      <c r="X1107" s="113">
        <f t="shared" si="35"/>
        <v>7.674579311684436E-5</v>
      </c>
    </row>
    <row r="1108" spans="18:24" x14ac:dyDescent="0.2">
      <c r="R1108" s="75">
        <v>46933</v>
      </c>
      <c r="S1108" s="72">
        <v>1.2592279057912589E-2</v>
      </c>
      <c r="T1108" s="72">
        <v>1.2533995337715516E-2</v>
      </c>
      <c r="U1108" s="72">
        <f t="shared" si="34"/>
        <v>5.8283720197073105E-5</v>
      </c>
      <c r="V1108" s="72">
        <v>1.2749588050801739E-2</v>
      </c>
      <c r="W1108" s="72">
        <v>1.2672971560437878E-2</v>
      </c>
      <c r="X1108" s="113">
        <f t="shared" si="35"/>
        <v>7.6616490363860465E-5</v>
      </c>
    </row>
    <row r="1109" spans="18:24" x14ac:dyDescent="0.2">
      <c r="R1109" s="75">
        <v>46940</v>
      </c>
      <c r="S1109" s="72">
        <v>1.2595173643066766E-2</v>
      </c>
      <c r="T1109" s="72">
        <v>1.2536878298976541E-2</v>
      </c>
      <c r="U1109" s="72">
        <f t="shared" si="34"/>
        <v>5.8295344090224938E-5</v>
      </c>
      <c r="V1109" s="72">
        <v>1.2745867925034307E-2</v>
      </c>
      <c r="W1109" s="72">
        <v>1.2669393191933338E-2</v>
      </c>
      <c r="X1109" s="113">
        <f t="shared" si="35"/>
        <v>7.6474733100968806E-5</v>
      </c>
    </row>
    <row r="1110" spans="18:24" x14ac:dyDescent="0.2">
      <c r="R1110" s="75">
        <v>46947</v>
      </c>
      <c r="S1110" s="72">
        <v>1.2597996973737759E-2</v>
      </c>
      <c r="T1110" s="72">
        <v>1.2539690862302257E-2</v>
      </c>
      <c r="U1110" s="72">
        <f t="shared" si="34"/>
        <v>5.8306111435502475E-5</v>
      </c>
      <c r="V1110" s="72">
        <v>1.2742331508217717E-2</v>
      </c>
      <c r="W1110" s="72">
        <v>1.2665979135347514E-2</v>
      </c>
      <c r="X1110" s="113">
        <f t="shared" si="35"/>
        <v>7.635237287020348E-5</v>
      </c>
    </row>
    <row r="1111" spans="18:24" x14ac:dyDescent="0.2">
      <c r="R1111" s="75">
        <v>46954</v>
      </c>
      <c r="S1111" s="72">
        <v>1.2600749049774384E-2</v>
      </c>
      <c r="T1111" s="72">
        <v>1.2542433027542351E-2</v>
      </c>
      <c r="U1111" s="72">
        <f t="shared" si="34"/>
        <v>5.8316022232033152E-5</v>
      </c>
      <c r="V1111" s="72">
        <v>1.273904756939147E-2</v>
      </c>
      <c r="W1111" s="72">
        <v>1.2662814414190982E-2</v>
      </c>
      <c r="X1111" s="113">
        <f t="shared" si="35"/>
        <v>7.6233155200488081E-5</v>
      </c>
    </row>
    <row r="1112" spans="18:24" x14ac:dyDescent="0.2">
      <c r="R1112" s="75">
        <v>46961</v>
      </c>
      <c r="S1112" s="72">
        <v>1.2603429871025459E-2</v>
      </c>
      <c r="T1112" s="72">
        <v>1.2545104794550854E-2</v>
      </c>
      <c r="U1112" s="72">
        <f t="shared" si="34"/>
        <v>5.8325076474605858E-5</v>
      </c>
      <c r="V1112" s="72">
        <v>1.2736016107278737E-2</v>
      </c>
      <c r="W1112" s="72">
        <v>1.2659899027248799E-2</v>
      </c>
      <c r="X1112" s="113">
        <f t="shared" si="35"/>
        <v>7.6117080029938083E-5</v>
      </c>
    </row>
    <row r="1113" spans="18:24" x14ac:dyDescent="0.2">
      <c r="R1113" s="75">
        <v>46968</v>
      </c>
      <c r="S1113" s="72">
        <v>1.2606039437344146E-2</v>
      </c>
      <c r="T1113" s="72">
        <v>1.2547706163181795E-2</v>
      </c>
      <c r="U1113" s="72">
        <f t="shared" si="34"/>
        <v>5.8333274162351498E-5</v>
      </c>
      <c r="V1113" s="72">
        <v>1.2733237120700677E-2</v>
      </c>
      <c r="W1113" s="72">
        <v>1.2657232973402294E-2</v>
      </c>
      <c r="X1113" s="113">
        <f t="shared" si="35"/>
        <v>7.6004147298382868E-5</v>
      </c>
    </row>
    <row r="1114" spans="18:24" x14ac:dyDescent="0.2">
      <c r="R1114" s="75">
        <v>46975</v>
      </c>
      <c r="S1114" s="72">
        <v>1.2608577748589686E-2</v>
      </c>
      <c r="T1114" s="72">
        <v>1.2550237133296152E-2</v>
      </c>
      <c r="U1114" s="72">
        <f t="shared" si="34"/>
        <v>5.8340615293533613E-5</v>
      </c>
      <c r="V1114" s="72">
        <v>1.2730710608577294E-2</v>
      </c>
      <c r="W1114" s="72">
        <v>1.2654816251626476E-2</v>
      </c>
      <c r="X1114" s="113">
        <f t="shared" si="35"/>
        <v>7.5894356950817823E-5</v>
      </c>
    </row>
    <row r="1115" spans="18:24" x14ac:dyDescent="0.2">
      <c r="R1115" s="75">
        <v>46982</v>
      </c>
      <c r="S1115" s="72">
        <v>1.2611044804623061E-2</v>
      </c>
      <c r="T1115" s="72">
        <v>1.2552697704758387E-2</v>
      </c>
      <c r="U1115" s="72">
        <f t="shared" si="34"/>
        <v>5.8347099864674082E-5</v>
      </c>
      <c r="V1115" s="72">
        <v>1.2728436569926145E-2</v>
      </c>
      <c r="W1115" s="72">
        <v>1.2652648860994346E-2</v>
      </c>
      <c r="X1115" s="113">
        <f t="shared" si="35"/>
        <v>7.5787708931799452E-5</v>
      </c>
    </row>
    <row r="1116" spans="18:24" x14ac:dyDescent="0.2">
      <c r="R1116" s="75">
        <v>46989</v>
      </c>
      <c r="S1116" s="72">
        <v>1.2613440605309596E-2</v>
      </c>
      <c r="T1116" s="72">
        <v>1.255508787743469E-2</v>
      </c>
      <c r="U1116" s="72">
        <f t="shared" si="34"/>
        <v>5.8352727874905544E-5</v>
      </c>
      <c r="V1116" s="72">
        <v>1.272641500386321E-2</v>
      </c>
      <c r="W1116" s="72">
        <v>1.2650730800673882E-2</v>
      </c>
      <c r="X1116" s="113">
        <f t="shared" si="35"/>
        <v>7.5684203189327684E-5</v>
      </c>
    </row>
    <row r="1117" spans="18:24" x14ac:dyDescent="0.2">
      <c r="R1117" s="75">
        <v>46996</v>
      </c>
      <c r="S1117" s="72">
        <v>1.2615391756061313E-2</v>
      </c>
      <c r="T1117" s="72">
        <v>1.2557036472854359E-2</v>
      </c>
      <c r="U1117" s="72">
        <f t="shared" si="34"/>
        <v>5.8355283206953934E-5</v>
      </c>
      <c r="V1117" s="72">
        <v>1.2723732863240121E-2</v>
      </c>
      <c r="W1117" s="72">
        <v>1.26481317221928E-2</v>
      </c>
      <c r="X1117" s="113">
        <f t="shared" si="35"/>
        <v>7.5601141047321185E-5</v>
      </c>
    </row>
    <row r="1118" spans="18:24" x14ac:dyDescent="0.2">
      <c r="R1118" s="75">
        <v>47003</v>
      </c>
      <c r="S1118" s="72">
        <v>1.2617650056344791E-2</v>
      </c>
      <c r="T1118" s="72">
        <v>1.255929079757598E-2</v>
      </c>
      <c r="U1118" s="72">
        <f t="shared" si="34"/>
        <v>5.8359258768811081E-5</v>
      </c>
      <c r="V1118" s="72">
        <v>1.2722126355239017E-2</v>
      </c>
      <c r="W1118" s="72">
        <v>1.2646623538810861E-2</v>
      </c>
      <c r="X1118" s="113">
        <f t="shared" si="35"/>
        <v>7.5502816428155844E-5</v>
      </c>
    </row>
    <row r="1119" spans="18:24" x14ac:dyDescent="0.2">
      <c r="R1119" s="75">
        <v>47010</v>
      </c>
      <c r="S1119" s="72">
        <v>1.2619837103391112E-2</v>
      </c>
      <c r="T1119" s="72">
        <v>1.2561474725584087E-2</v>
      </c>
      <c r="U1119" s="72">
        <f t="shared" si="34"/>
        <v>5.8362377807024551E-5</v>
      </c>
      <c r="V1119" s="72">
        <v>1.272077226823826E-2</v>
      </c>
      <c r="W1119" s="72">
        <v>1.2645364635151974E-2</v>
      </c>
      <c r="X1119" s="113">
        <f t="shared" si="35"/>
        <v>7.5407633086286077E-5</v>
      </c>
    </row>
    <row r="1120" spans="18:24" x14ac:dyDescent="0.2">
      <c r="R1120" s="75">
        <v>47017</v>
      </c>
      <c r="S1120" s="72">
        <v>1.2621952897081691E-2</v>
      </c>
      <c r="T1120" s="72">
        <v>1.256358825676273E-2</v>
      </c>
      <c r="U1120" s="72">
        <f t="shared" si="34"/>
        <v>5.8364640318961034E-5</v>
      </c>
      <c r="V1120" s="72">
        <v>1.2719667966154228E-2</v>
      </c>
      <c r="W1120" s="72">
        <v>1.2644352403586667E-2</v>
      </c>
      <c r="X1120" s="113">
        <f t="shared" si="35"/>
        <v>7.5315562567561389E-5</v>
      </c>
    </row>
    <row r="1121" spans="18:24" x14ac:dyDescent="0.2">
      <c r="R1121" s="75">
        <v>47024</v>
      </c>
      <c r="S1121" s="72">
        <v>1.2623997437302333E-2</v>
      </c>
      <c r="T1121" s="72">
        <v>1.2565631391000349E-2</v>
      </c>
      <c r="U1121" s="72">
        <f t="shared" si="34"/>
        <v>5.8366046301983748E-5</v>
      </c>
      <c r="V1121" s="72">
        <v>1.2718803910815127E-2</v>
      </c>
      <c r="W1121" s="72">
        <v>1.2643577408799647E-2</v>
      </c>
      <c r="X1121" s="113">
        <f t="shared" si="35"/>
        <v>7.5226502015480687E-5</v>
      </c>
    </row>
    <row r="1122" spans="18:24" x14ac:dyDescent="0.2">
      <c r="R1122" s="75">
        <v>47031</v>
      </c>
      <c r="S1122" s="72">
        <v>1.2626319040125553E-2</v>
      </c>
      <c r="T1122" s="72">
        <v>1.2567950532069138E-2</v>
      </c>
      <c r="U1122" s="72">
        <f t="shared" si="34"/>
        <v>5.8368508056414262E-5</v>
      </c>
      <c r="V1122" s="72">
        <v>1.2718431055428433E-2</v>
      </c>
      <c r="W1122" s="72">
        <v>1.2643293197652308E-2</v>
      </c>
      <c r="X1122" s="113">
        <f t="shared" si="35"/>
        <v>7.5137857776125597E-5</v>
      </c>
    </row>
    <row r="1123" spans="18:24" x14ac:dyDescent="0.2">
      <c r="R1123" s="75">
        <v>47038</v>
      </c>
      <c r="S1123" s="72">
        <v>1.2628216049953036E-2</v>
      </c>
      <c r="T1123" s="72">
        <v>1.256984790986141E-2</v>
      </c>
      <c r="U1123" s="72">
        <f t="shared" si="34"/>
        <v>5.8368140091625415E-5</v>
      </c>
      <c r="V1123" s="72">
        <v>1.2718028308002694E-2</v>
      </c>
      <c r="W1123" s="72">
        <v>1.2642973670607923E-2</v>
      </c>
      <c r="X1123" s="113">
        <f t="shared" si="35"/>
        <v>7.505463739477039E-5</v>
      </c>
    </row>
    <row r="1124" spans="18:24" x14ac:dyDescent="0.2">
      <c r="R1124" s="75">
        <v>47045</v>
      </c>
      <c r="S1124" s="72">
        <v>1.2630041803499645E-2</v>
      </c>
      <c r="T1124" s="72">
        <v>1.2571674887945012E-2</v>
      </c>
      <c r="U1124" s="72">
        <f t="shared" si="34"/>
        <v>5.8366915554632776E-5</v>
      </c>
      <c r="V1124" s="72">
        <v>1.2717832574002257E-2</v>
      </c>
      <c r="W1124" s="72">
        <v>1.2642858505312162E-2</v>
      </c>
      <c r="X1124" s="113">
        <f t="shared" si="35"/>
        <v>7.4974068690095499E-5</v>
      </c>
    </row>
    <row r="1125" spans="18:24" x14ac:dyDescent="0.2">
      <c r="R1125" s="75">
        <v>47052</v>
      </c>
      <c r="S1125" s="72">
        <v>1.2631796300664588E-2</v>
      </c>
      <c r="T1125" s="72">
        <v>1.2573431466222629E-2</v>
      </c>
      <c r="U1125" s="72">
        <f t="shared" si="34"/>
        <v>5.8364834441958224E-5</v>
      </c>
      <c r="V1125" s="72">
        <v>1.2717833255356572E-2</v>
      </c>
      <c r="W1125" s="72">
        <v>1.2642937217968775E-2</v>
      </c>
      <c r="X1125" s="113">
        <f t="shared" si="35"/>
        <v>7.4896037387797362E-5</v>
      </c>
    </row>
    <row r="1126" spans="18:24" x14ac:dyDescent="0.2">
      <c r="R1126" s="75">
        <v>47059</v>
      </c>
      <c r="S1126" s="72">
        <v>1.263347954135316E-2</v>
      </c>
      <c r="T1126" s="72">
        <v>1.2575117644600422E-2</v>
      </c>
      <c r="U1126" s="72">
        <f t="shared" si="34"/>
        <v>5.8361896752737868E-5</v>
      </c>
      <c r="V1126" s="72">
        <v>1.2717714360843556E-2</v>
      </c>
      <c r="W1126" s="72">
        <v>1.2642892033813712E-2</v>
      </c>
      <c r="X1126" s="113">
        <f t="shared" si="35"/>
        <v>7.4822327029844607E-5</v>
      </c>
    </row>
    <row r="1127" spans="18:24" x14ac:dyDescent="0.2">
      <c r="R1127" s="75">
        <v>47066</v>
      </c>
      <c r="S1127" s="72">
        <v>1.2635091525474998E-2</v>
      </c>
      <c r="T1127" s="72">
        <v>1.2576733422985424E-2</v>
      </c>
      <c r="U1127" s="72">
        <f t="shared" si="34"/>
        <v>5.8358102489573793E-5</v>
      </c>
      <c r="V1127" s="72">
        <v>1.2718068002376411E-2</v>
      </c>
      <c r="W1127" s="72">
        <v>1.2643319089082207E-2</v>
      </c>
      <c r="X1127" s="113">
        <f t="shared" si="35"/>
        <v>7.4748913294203634E-5</v>
      </c>
    </row>
    <row r="1128" spans="18:24" x14ac:dyDescent="0.2">
      <c r="R1128" s="75">
        <v>47073</v>
      </c>
      <c r="S1128" s="72">
        <v>1.2636632252939739E-2</v>
      </c>
      <c r="T1128" s="72">
        <v>1.2578278801293355E-2</v>
      </c>
      <c r="U1128" s="72">
        <f t="shared" si="34"/>
        <v>5.8353451646384058E-5</v>
      </c>
      <c r="V1128" s="72">
        <v>1.2718587296746126E-2</v>
      </c>
      <c r="W1128" s="72">
        <v>1.2643909591516339E-2</v>
      </c>
      <c r="X1128" s="113">
        <f t="shared" si="35"/>
        <v>7.4677705229786451E-5</v>
      </c>
    </row>
    <row r="1129" spans="18:24" x14ac:dyDescent="0.2">
      <c r="R1129" s="75">
        <v>47080</v>
      </c>
      <c r="S1129" s="72">
        <v>1.2638101723665709E-2</v>
      </c>
      <c r="T1129" s="72">
        <v>1.2579753779439063E-2</v>
      </c>
      <c r="U1129" s="72">
        <f t="shared" si="34"/>
        <v>5.8347944226646783E-5</v>
      </c>
      <c r="V1129" s="72">
        <v>1.2719261587885734E-2</v>
      </c>
      <c r="W1129" s="72">
        <v>1.2644652999937571E-2</v>
      </c>
      <c r="X1129" s="113">
        <f t="shared" si="35"/>
        <v>7.4608587948162691E-5</v>
      </c>
    </row>
    <row r="1130" spans="18:24" x14ac:dyDescent="0.2">
      <c r="R1130" s="75">
        <v>47087</v>
      </c>
      <c r="S1130" s="72">
        <v>1.2638883341463014E-2</v>
      </c>
      <c r="T1130" s="72">
        <v>1.2580544615093281E-2</v>
      </c>
      <c r="U1130" s="72">
        <f t="shared" si="34"/>
        <v>5.8338726369733251E-5</v>
      </c>
      <c r="V1130" s="72">
        <v>1.2720411963647869E-2</v>
      </c>
      <c r="W1130" s="72">
        <v>1.2645872021096766E-2</v>
      </c>
      <c r="X1130" s="113">
        <f t="shared" si="35"/>
        <v>7.4539942551103341E-5</v>
      </c>
    </row>
    <row r="1131" spans="18:24" x14ac:dyDescent="0.2">
      <c r="R1131" s="75">
        <v>47094</v>
      </c>
      <c r="S1131" s="72">
        <v>1.2640220384299461E-2</v>
      </c>
      <c r="T1131" s="72">
        <v>1.2581888756075799E-2</v>
      </c>
      <c r="U1131" s="72">
        <f t="shared" si="34"/>
        <v>5.8331628223662335E-5</v>
      </c>
      <c r="V1131" s="72">
        <v>1.2721368580345373E-2</v>
      </c>
      <c r="W1131" s="72">
        <v>1.2646893844265263E-2</v>
      </c>
      <c r="X1131" s="113">
        <f t="shared" si="35"/>
        <v>7.447473608010978E-5</v>
      </c>
    </row>
    <row r="1132" spans="18:24" x14ac:dyDescent="0.2">
      <c r="R1132" s="75">
        <v>47101</v>
      </c>
      <c r="S1132" s="72">
        <v>1.2641486175164474E-2</v>
      </c>
      <c r="T1132" s="72">
        <v>1.2583162501583978E-2</v>
      </c>
      <c r="U1132" s="72">
        <f t="shared" si="34"/>
        <v>5.8323673580495949E-5</v>
      </c>
      <c r="V1132" s="72">
        <v>1.2722447427061511E-2</v>
      </c>
      <c r="W1132" s="72">
        <v>1.2648036159889332E-2</v>
      </c>
      <c r="X1132" s="113">
        <f t="shared" si="35"/>
        <v>7.44112671721784E-5</v>
      </c>
    </row>
    <row r="1133" spans="18:24" x14ac:dyDescent="0.2">
      <c r="R1133" s="75">
        <v>47108</v>
      </c>
      <c r="S1133" s="72">
        <v>1.2642680713989662E-2</v>
      </c>
      <c r="T1133" s="72">
        <v>1.2584365851550317E-2</v>
      </c>
      <c r="U1133" s="72">
        <f t="shared" si="34"/>
        <v>5.8314862439345916E-5</v>
      </c>
      <c r="V1133" s="72">
        <v>1.2723637905954998E-2</v>
      </c>
      <c r="W1133" s="72">
        <v>1.2649288484381351E-2</v>
      </c>
      <c r="X1133" s="113">
        <f t="shared" si="35"/>
        <v>7.4349421573647115E-5</v>
      </c>
    </row>
    <row r="1134" spans="18:24" x14ac:dyDescent="0.2">
      <c r="R1134" s="75">
        <v>47116</v>
      </c>
      <c r="S1134" s="72">
        <v>1.2643958653741905E-2</v>
      </c>
      <c r="T1134" s="72">
        <v>1.2585654909950783E-2</v>
      </c>
      <c r="U1134" s="72">
        <f t="shared" si="34"/>
        <v>5.8303743791121576E-5</v>
      </c>
      <c r="V1134" s="72">
        <v>1.2725121550817347E-2</v>
      </c>
      <c r="W1134" s="72">
        <v>1.2650840968765916E-2</v>
      </c>
      <c r="X1134" s="113">
        <f t="shared" si="35"/>
        <v>7.4280582051430843E-5</v>
      </c>
    </row>
    <row r="1135" spans="18:24" x14ac:dyDescent="0.2">
      <c r="R1135" s="75">
        <v>47123</v>
      </c>
      <c r="S1135" s="72">
        <v>1.2645000509417414E-2</v>
      </c>
      <c r="T1135" s="72">
        <v>1.2586707412118869E-2</v>
      </c>
      <c r="U1135" s="72">
        <f t="shared" si="34"/>
        <v>5.8293097298545149E-5</v>
      </c>
      <c r="V1135" s="72">
        <v>1.2726169554919049E-2</v>
      </c>
      <c r="W1135" s="72">
        <v>1.2651946516376768E-2</v>
      </c>
      <c r="X1135" s="113">
        <f t="shared" si="35"/>
        <v>7.4223038542280476E-5</v>
      </c>
    </row>
    <row r="1136" spans="18:24" x14ac:dyDescent="0.2">
      <c r="R1136" s="75">
        <v>47130</v>
      </c>
      <c r="S1136" s="72">
        <v>1.2645971112865695E-2</v>
      </c>
      <c r="T1136" s="72">
        <v>1.258768951855771E-2</v>
      </c>
      <c r="U1136" s="72">
        <f t="shared" si="34"/>
        <v>5.8281594307985074E-5</v>
      </c>
      <c r="V1136" s="72">
        <v>1.2727641071095584E-2</v>
      </c>
      <c r="W1136" s="72">
        <v>1.2653475556604682E-2</v>
      </c>
      <c r="X1136" s="113">
        <f t="shared" si="35"/>
        <v>7.4165514490902307E-5</v>
      </c>
    </row>
    <row r="1137" spans="18:24" x14ac:dyDescent="0.2">
      <c r="R1137" s="75">
        <v>47137</v>
      </c>
      <c r="S1137" s="72">
        <v>1.2646870464035231E-2</v>
      </c>
      <c r="T1137" s="72">
        <v>1.2588601229217566E-2</v>
      </c>
      <c r="U1137" s="72">
        <f t="shared" si="34"/>
        <v>5.8269234817664994E-5</v>
      </c>
      <c r="V1137" s="72">
        <v>1.2729180813455275E-2</v>
      </c>
      <c r="W1137" s="72">
        <v>1.2655071667673851E-2</v>
      </c>
      <c r="X1137" s="113">
        <f t="shared" si="35"/>
        <v>7.4109145781424413E-5</v>
      </c>
    </row>
    <row r="1138" spans="18:24" x14ac:dyDescent="0.2">
      <c r="R1138" s="75">
        <v>47144</v>
      </c>
      <c r="S1138" s="72">
        <v>1.2647698562878951E-2</v>
      </c>
      <c r="T1138" s="72">
        <v>1.2589442544048701E-2</v>
      </c>
      <c r="U1138" s="72">
        <f t="shared" si="34"/>
        <v>5.8256018830249445E-5</v>
      </c>
      <c r="V1138" s="72">
        <v>1.2730778125897589E-2</v>
      </c>
      <c r="W1138" s="72">
        <v>1.2656724308357159E-2</v>
      </c>
      <c r="X1138" s="113">
        <f t="shared" si="35"/>
        <v>7.4053817540430458E-5</v>
      </c>
    </row>
    <row r="1139" spans="18:24" x14ac:dyDescent="0.2">
      <c r="R1139" s="75">
        <v>47151</v>
      </c>
      <c r="S1139" s="72">
        <v>1.2648192595930013E-2</v>
      </c>
      <c r="T1139" s="72">
        <v>1.2589951524015139E-2</v>
      </c>
      <c r="U1139" s="72">
        <f t="shared" si="34"/>
        <v>5.8241071914873904E-5</v>
      </c>
      <c r="V1139" s="72">
        <v>1.273242235229638E-2</v>
      </c>
      <c r="W1139" s="72">
        <v>1.2658422937398783E-2</v>
      </c>
      <c r="X1139" s="113">
        <f t="shared" si="35"/>
        <v>7.3999414897597121E-5</v>
      </c>
    </row>
    <row r="1140" spans="18:24" x14ac:dyDescent="0.2">
      <c r="R1140" s="75">
        <v>47158</v>
      </c>
      <c r="S1140" s="72">
        <v>1.2648883255224263E-2</v>
      </c>
      <c r="T1140" s="72">
        <v>1.259065705070659E-2</v>
      </c>
      <c r="U1140" s="72">
        <f t="shared" si="34"/>
        <v>5.8226204517673394E-5</v>
      </c>
      <c r="V1140" s="72">
        <v>1.2734102836491493E-2</v>
      </c>
      <c r="W1140" s="72">
        <v>1.2660157013510216E-2</v>
      </c>
      <c r="X1140" s="113">
        <f t="shared" si="35"/>
        <v>7.3945822981277484E-5</v>
      </c>
    </row>
    <row r="1141" spans="18:24" x14ac:dyDescent="0.2">
      <c r="R1141" s="75">
        <v>47165</v>
      </c>
      <c r="S1141" s="72">
        <v>1.2649502664573244E-2</v>
      </c>
      <c r="T1141" s="72">
        <v>1.2591292183907454E-2</v>
      </c>
      <c r="U1141" s="72">
        <f t="shared" si="34"/>
        <v>5.8210480665789668E-5</v>
      </c>
      <c r="V1141" s="72">
        <v>1.2735808922290537E-2</v>
      </c>
      <c r="W1141" s="72">
        <v>1.2661915995368506E-2</v>
      </c>
      <c r="X1141" s="113">
        <f t="shared" si="35"/>
        <v>7.3892926922031199E-5</v>
      </c>
    </row>
    <row r="1142" spans="18:24" x14ac:dyDescent="0.2">
      <c r="R1142" s="75">
        <v>47172</v>
      </c>
      <c r="S1142" s="72">
        <v>1.2650050823942825E-2</v>
      </c>
      <c r="T1142" s="72">
        <v>1.25918569235836E-2</v>
      </c>
      <c r="U1142" s="72">
        <f t="shared" si="34"/>
        <v>5.8193900359224462E-5</v>
      </c>
      <c r="V1142" s="72">
        <v>1.2737529953467115E-2</v>
      </c>
      <c r="W1142" s="72">
        <v>1.2663689341615811E-2</v>
      </c>
      <c r="X1142" s="113">
        <f t="shared" si="35"/>
        <v>7.3840611851304361E-5</v>
      </c>
    </row>
    <row r="1143" spans="18:24" x14ac:dyDescent="0.2">
      <c r="R1143" s="75">
        <v>47179</v>
      </c>
      <c r="S1143" s="72">
        <v>1.2651735639290972E-2</v>
      </c>
      <c r="T1143" s="72">
        <v>1.2593556094981964E-2</v>
      </c>
      <c r="U1143" s="72">
        <f t="shared" si="34"/>
        <v>5.8179544309007805E-5</v>
      </c>
      <c r="V1143" s="72">
        <v>1.2740621504993055E-2</v>
      </c>
      <c r="W1143" s="72">
        <v>1.2666836861560542E-2</v>
      </c>
      <c r="X1143" s="113">
        <f t="shared" si="35"/>
        <v>7.3784643432512481E-5</v>
      </c>
    </row>
    <row r="1144" spans="18:24" x14ac:dyDescent="0.2">
      <c r="R1144" s="75">
        <v>47186</v>
      </c>
      <c r="S1144" s="72">
        <v>1.2652115918875816E-2</v>
      </c>
      <c r="T1144" s="72">
        <v>1.2593954976600763E-2</v>
      </c>
      <c r="U1144" s="72">
        <f t="shared" si="34"/>
        <v>5.8160942275052932E-5</v>
      </c>
      <c r="V1144" s="72">
        <v>1.2742334237925399E-2</v>
      </c>
      <c r="W1144" s="72">
        <v>1.266860104770042E-2</v>
      </c>
      <c r="X1144" s="113">
        <f t="shared" si="35"/>
        <v>7.3733190224979303E-5</v>
      </c>
    </row>
    <row r="1145" spans="18:24" x14ac:dyDescent="0.2">
      <c r="R1145" s="75">
        <v>47193</v>
      </c>
      <c r="S1145" s="72">
        <v>1.265242493590055E-2</v>
      </c>
      <c r="T1145" s="72">
        <v>1.2594283452320578E-2</v>
      </c>
      <c r="U1145" s="72">
        <f t="shared" si="34"/>
        <v>5.8141483579972342E-5</v>
      </c>
      <c r="V1145" s="72">
        <v>1.274402995007253E-2</v>
      </c>
      <c r="W1145" s="72">
        <v>1.2670347976596014E-2</v>
      </c>
      <c r="X1145" s="113">
        <f t="shared" si="35"/>
        <v>7.3681973476515464E-5</v>
      </c>
    </row>
    <row r="1146" spans="18:24" x14ac:dyDescent="0.2">
      <c r="R1146" s="75">
        <v>47200</v>
      </c>
      <c r="S1146" s="72">
        <v>1.265266269034902E-2</v>
      </c>
      <c r="T1146" s="72">
        <v>1.2594541522123552E-2</v>
      </c>
      <c r="U1146" s="72">
        <f t="shared" si="34"/>
        <v>5.8121168225467798E-5</v>
      </c>
      <c r="V1146" s="72">
        <v>1.274570287034792E-2</v>
      </c>
      <c r="W1146" s="72">
        <v>1.2672071939371792E-2</v>
      </c>
      <c r="X1146" s="113">
        <f t="shared" si="35"/>
        <v>7.3630930976127662E-5</v>
      </c>
    </row>
    <row r="1147" spans="18:24" x14ac:dyDescent="0.2">
      <c r="R1147" s="75">
        <v>47211</v>
      </c>
      <c r="S1147" s="72">
        <v>1.2652238695010112E-2</v>
      </c>
      <c r="T1147" s="72">
        <v>1.259415216445494E-2</v>
      </c>
      <c r="U1147" s="72">
        <f t="shared" si="34"/>
        <v>5.8086530555171573E-5</v>
      </c>
      <c r="V1147" s="72">
        <v>1.2747616692655287E-2</v>
      </c>
      <c r="W1147" s="72">
        <v>1.2674063667728599E-2</v>
      </c>
      <c r="X1147" s="113">
        <f t="shared" si="35"/>
        <v>7.3553024926687957E-5</v>
      </c>
    </row>
    <row r="1148" spans="18:24" x14ac:dyDescent="0.2">
      <c r="R1148" s="75">
        <v>47214</v>
      </c>
      <c r="S1148" s="72">
        <v>1.2652277321975474E-2</v>
      </c>
      <c r="T1148" s="72">
        <v>1.2594200257529957E-2</v>
      </c>
      <c r="U1148" s="72">
        <f t="shared" si="34"/>
        <v>5.807706444551676E-5</v>
      </c>
      <c r="V1148" s="72">
        <v>1.2748979362232214E-2</v>
      </c>
      <c r="W1148" s="72">
        <v>1.2675450003988582E-2</v>
      </c>
      <c r="X1148" s="113">
        <f t="shared" si="35"/>
        <v>7.3529358243631937E-5</v>
      </c>
    </row>
    <row r="1149" spans="18:24" x14ac:dyDescent="0.2">
      <c r="R1149" s="75">
        <v>47221</v>
      </c>
      <c r="S1149" s="72">
        <v>1.2652316555060827E-2</v>
      </c>
      <c r="T1149" s="72">
        <v>1.2594262190011958E-2</v>
      </c>
      <c r="U1149" s="72">
        <f t="shared" si="34"/>
        <v>5.8054365048869697E-5</v>
      </c>
      <c r="V1149" s="72">
        <v>1.2750582933724455E-2</v>
      </c>
      <c r="W1149" s="72">
        <v>1.2677104105709472E-2</v>
      </c>
      <c r="X1149" s="113">
        <f t="shared" si="35"/>
        <v>7.3478828014983052E-5</v>
      </c>
    </row>
    <row r="1150" spans="18:24" x14ac:dyDescent="0.2">
      <c r="R1150" s="75">
        <v>47228</v>
      </c>
      <c r="S1150" s="72">
        <v>1.265228453303887E-2</v>
      </c>
      <c r="T1150" s="72">
        <v>1.2594253723919075E-2</v>
      </c>
      <c r="U1150" s="72">
        <f t="shared" si="34"/>
        <v>5.8030809119794316E-5</v>
      </c>
      <c r="V1150" s="72">
        <v>1.2752163388840856E-2</v>
      </c>
      <c r="W1150" s="72">
        <v>1.2678734920292525E-2</v>
      </c>
      <c r="X1150" s="113">
        <f t="shared" si="35"/>
        <v>7.3428468548330725E-5</v>
      </c>
    </row>
    <row r="1151" spans="18:24" x14ac:dyDescent="0.2">
      <c r="R1151" s="75">
        <v>47235</v>
      </c>
      <c r="S1151" s="72">
        <v>1.2652181255914875E-2</v>
      </c>
      <c r="T1151" s="72">
        <v>1.2594174859253947E-2</v>
      </c>
      <c r="U1151" s="72">
        <f t="shared" si="34"/>
        <v>5.8006396660927398E-5</v>
      </c>
      <c r="V1151" s="72">
        <v>1.2753720727525676E-2</v>
      </c>
      <c r="W1151" s="72">
        <v>1.2680342447680269E-2</v>
      </c>
      <c r="X1151" s="113">
        <f t="shared" si="35"/>
        <v>7.3378279845407943E-5</v>
      </c>
    </row>
    <row r="1152" spans="18:24" x14ac:dyDescent="0.2">
      <c r="R1152" s="75">
        <v>47242</v>
      </c>
      <c r="S1152" s="72">
        <v>1.2652592702471398E-2</v>
      </c>
      <c r="T1152" s="72">
        <v>1.2594611416157942E-2</v>
      </c>
      <c r="U1152" s="72">
        <f t="shared" si="34"/>
        <v>5.7981286313455935E-5</v>
      </c>
      <c r="V1152" s="72">
        <v>1.2755254949723609E-2</v>
      </c>
      <c r="W1152" s="72">
        <v>1.2681926687814806E-2</v>
      </c>
      <c r="X1152" s="113">
        <f t="shared" si="35"/>
        <v>7.3328261908802914E-5</v>
      </c>
    </row>
    <row r="1153" spans="18:24" x14ac:dyDescent="0.2">
      <c r="R1153" s="75">
        <v>47249</v>
      </c>
      <c r="S1153" s="72">
        <v>1.2652331618736341E-2</v>
      </c>
      <c r="T1153" s="72">
        <v>1.2594376644360195E-2</v>
      </c>
      <c r="U1153" s="72">
        <f t="shared" si="34"/>
        <v>5.7954974376146426E-5</v>
      </c>
      <c r="V1153" s="72">
        <v>1.2756766055380214E-2</v>
      </c>
      <c r="W1153" s="72">
        <v>1.2683487640639965E-2</v>
      </c>
      <c r="X1153" s="113">
        <f t="shared" si="35"/>
        <v>7.3278414740248626E-5</v>
      </c>
    </row>
    <row r="1154" spans="18:24" x14ac:dyDescent="0.2">
      <c r="R1154" s="75">
        <v>47256</v>
      </c>
      <c r="S1154" s="72">
        <v>1.2651999272429271E-2</v>
      </c>
      <c r="T1154" s="72">
        <v>1.2594071466641354E-2</v>
      </c>
      <c r="U1154" s="72">
        <f t="shared" si="34"/>
        <v>5.7927805787916578E-5</v>
      </c>
      <c r="V1154" s="72">
        <v>1.2758254044442774E-2</v>
      </c>
      <c r="W1154" s="72">
        <v>1.2685025306100007E-2</v>
      </c>
      <c r="X1154" s="113">
        <f t="shared" si="35"/>
        <v>7.3228738342766969E-5</v>
      </c>
    </row>
    <row r="1155" spans="18:24" x14ac:dyDescent="0.2">
      <c r="R1155" s="75">
        <v>47263</v>
      </c>
      <c r="S1155" s="72">
        <v>1.2651595663569746E-2</v>
      </c>
      <c r="T1155" s="72">
        <v>1.2593695883016728E-2</v>
      </c>
      <c r="U1155" s="72">
        <f t="shared" si="34"/>
        <v>5.7899780553018199E-5</v>
      </c>
      <c r="V1155" s="72">
        <v>1.2759718916857279E-2</v>
      </c>
      <c r="W1155" s="72">
        <v>1.2686539684140056E-2</v>
      </c>
      <c r="X1155" s="113">
        <f t="shared" si="35"/>
        <v>7.3179232717223569E-5</v>
      </c>
    </row>
    <row r="1156" spans="18:24" x14ac:dyDescent="0.2">
      <c r="R1156" s="75">
        <v>47270</v>
      </c>
      <c r="S1156" s="72">
        <v>1.2651120792179876E-2</v>
      </c>
      <c r="T1156" s="72">
        <v>1.2593249893506724E-2</v>
      </c>
      <c r="U1156" s="72">
        <f t="shared" si="34"/>
        <v>5.7870898673151316E-5</v>
      </c>
      <c r="V1156" s="72">
        <v>1.2761160672573173E-2</v>
      </c>
      <c r="W1156" s="72">
        <v>1.2688030774706103E-2</v>
      </c>
      <c r="X1156" s="113">
        <f t="shared" si="35"/>
        <v>7.3129897867070526E-5</v>
      </c>
    </row>
    <row r="1157" spans="18:24" x14ac:dyDescent="0.2">
      <c r="R1157" s="75">
        <v>47277</v>
      </c>
      <c r="S1157" s="72">
        <v>1.2650574658286022E-2</v>
      </c>
      <c r="T1157" s="72">
        <v>1.2592733498136005E-2</v>
      </c>
      <c r="U1157" s="72">
        <f t="shared" ref="U1157:U1220" si="36">S1157-T1157</f>
        <v>5.7841160150017695E-5</v>
      </c>
      <c r="V1157" s="72">
        <v>1.2762579311538177E-2</v>
      </c>
      <c r="W1157" s="72">
        <v>1.2689498577745432E-2</v>
      </c>
      <c r="X1157" s="113">
        <f t="shared" ref="X1157:X1220" si="37">V1157-W1157</f>
        <v>7.308073379274499E-5</v>
      </c>
    </row>
    <row r="1158" spans="18:24" x14ac:dyDescent="0.2">
      <c r="R1158" s="75">
        <v>47284</v>
      </c>
      <c r="S1158" s="72">
        <v>1.2649957261918801E-2</v>
      </c>
      <c r="T1158" s="72">
        <v>1.2592146696934332E-2</v>
      </c>
      <c r="U1158" s="72">
        <f t="shared" si="36"/>
        <v>5.7810564984469084E-5</v>
      </c>
      <c r="V1158" s="72">
        <v>1.2763974833703031E-2</v>
      </c>
      <c r="W1158" s="72">
        <v>1.2690943093204895E-2</v>
      </c>
      <c r="X1158" s="113">
        <f t="shared" si="37"/>
        <v>7.3031740498136211E-5</v>
      </c>
    </row>
    <row r="1159" spans="18:24" x14ac:dyDescent="0.2">
      <c r="R1159" s="75">
        <v>47291</v>
      </c>
      <c r="S1159" s="72">
        <v>1.2649268603111373E-2</v>
      </c>
      <c r="T1159" s="72">
        <v>1.2591489489933171E-2</v>
      </c>
      <c r="U1159" s="72">
        <f t="shared" si="36"/>
        <v>5.7779113178202043E-5</v>
      </c>
      <c r="V1159" s="72">
        <v>1.2765347239017613E-2</v>
      </c>
      <c r="W1159" s="72">
        <v>1.2692364321033076E-2</v>
      </c>
      <c r="X1159" s="113">
        <f t="shared" si="37"/>
        <v>7.2982917984536558E-5</v>
      </c>
    </row>
    <row r="1160" spans="18:24" x14ac:dyDescent="0.2">
      <c r="R1160" s="75">
        <v>47298</v>
      </c>
      <c r="S1160" s="72">
        <v>1.2648045284328559E-2</v>
      </c>
      <c r="T1160" s="72">
        <v>1.2590297143388617E-2</v>
      </c>
      <c r="U1160" s="72">
        <f t="shared" si="36"/>
        <v>5.7748140939941836E-5</v>
      </c>
      <c r="V1160" s="72">
        <v>1.276669652743396E-2</v>
      </c>
      <c r="W1160" s="72">
        <v>1.2693762261179421E-2</v>
      </c>
      <c r="X1160" s="113">
        <f t="shared" si="37"/>
        <v>7.2934266254539443E-5</v>
      </c>
    </row>
    <row r="1161" spans="18:24" x14ac:dyDescent="0.2">
      <c r="R1161" s="75">
        <v>47305</v>
      </c>
      <c r="S1161" s="72">
        <v>1.2647677498337482E-2</v>
      </c>
      <c r="T1161" s="72">
        <v>1.2589963858680352E-2</v>
      </c>
      <c r="U1161" s="72">
        <f t="shared" si="36"/>
        <v>5.771363965713025E-5</v>
      </c>
      <c r="V1161" s="72">
        <v>1.2768022698904114E-2</v>
      </c>
      <c r="W1161" s="72">
        <v>1.269513691359467E-2</v>
      </c>
      <c r="X1161" s="113">
        <f t="shared" si="37"/>
        <v>7.2885785309444173E-5</v>
      </c>
    </row>
    <row r="1162" spans="18:24" x14ac:dyDescent="0.2">
      <c r="R1162" s="75">
        <v>47312</v>
      </c>
      <c r="S1162" s="72">
        <v>1.2646775052458606E-2</v>
      </c>
      <c r="T1162" s="72">
        <v>1.2589095434512032E-2</v>
      </c>
      <c r="U1162" s="72">
        <f t="shared" si="36"/>
        <v>5.7679617946573836E-5</v>
      </c>
      <c r="V1162" s="72">
        <v>1.2769325753380974E-2</v>
      </c>
      <c r="W1162" s="72">
        <v>1.2696488278228703E-2</v>
      </c>
      <c r="X1162" s="113">
        <f t="shared" si="37"/>
        <v>7.2837475152270903E-5</v>
      </c>
    </row>
    <row r="1163" spans="18:24" x14ac:dyDescent="0.2">
      <c r="R1163" s="75">
        <v>47319</v>
      </c>
      <c r="S1163" s="72">
        <v>1.2645801344318105E-2</v>
      </c>
      <c r="T1163" s="72">
        <v>1.2588156604711747E-2</v>
      </c>
      <c r="U1163" s="72">
        <f t="shared" si="36"/>
        <v>5.7644739606357853E-5</v>
      </c>
      <c r="V1163" s="72">
        <v>1.2770605690818308E-2</v>
      </c>
      <c r="W1163" s="72">
        <v>1.2697816355034421E-2</v>
      </c>
      <c r="X1163" s="113">
        <f t="shared" si="37"/>
        <v>7.2789335783886994E-5</v>
      </c>
    </row>
    <row r="1164" spans="18:24" x14ac:dyDescent="0.2">
      <c r="R1164" s="75">
        <v>47326</v>
      </c>
      <c r="S1164" s="72">
        <v>1.2644756373969557E-2</v>
      </c>
      <c r="T1164" s="72">
        <v>1.2587147369331374E-2</v>
      </c>
      <c r="U1164" s="72">
        <f t="shared" si="36"/>
        <v>5.7609004638182332E-5</v>
      </c>
      <c r="V1164" s="72">
        <v>1.277186251117118E-2</v>
      </c>
      <c r="W1164" s="72">
        <v>1.2699121143962998E-2</v>
      </c>
      <c r="X1164" s="113">
        <f t="shared" si="37"/>
        <v>7.2741367208181695E-5</v>
      </c>
    </row>
    <row r="1165" spans="18:24" x14ac:dyDescent="0.2">
      <c r="R1165" s="75">
        <v>47333</v>
      </c>
      <c r="S1165" s="72">
        <v>1.2643640141470782E-2</v>
      </c>
      <c r="T1165" s="72">
        <v>1.2586067728426187E-2</v>
      </c>
      <c r="U1165" s="72">
        <f t="shared" si="36"/>
        <v>5.757241304459558E-5</v>
      </c>
      <c r="V1165" s="72">
        <v>1.2773096214394652E-2</v>
      </c>
      <c r="W1165" s="72">
        <v>1.2700402644969499E-2</v>
      </c>
      <c r="X1165" s="113">
        <f t="shared" si="37"/>
        <v>7.2693569425153273E-5</v>
      </c>
    </row>
    <row r="1166" spans="18:24" x14ac:dyDescent="0.2">
      <c r="R1166" s="75">
        <v>47340</v>
      </c>
      <c r="S1166" s="72">
        <v>1.2642452646883864E-2</v>
      </c>
      <c r="T1166" s="72">
        <v>1.258491768205571E-2</v>
      </c>
      <c r="U1166" s="72">
        <f t="shared" si="36"/>
        <v>5.7534964828154581E-5</v>
      </c>
      <c r="V1166" s="72">
        <v>1.2774306800445083E-2</v>
      </c>
      <c r="W1166" s="72">
        <v>1.2701660858007689E-2</v>
      </c>
      <c r="X1166" s="113">
        <f t="shared" si="37"/>
        <v>7.2645942437393404E-5</v>
      </c>
    </row>
    <row r="1167" spans="18:24" x14ac:dyDescent="0.2">
      <c r="R1167" s="75">
        <v>47347</v>
      </c>
      <c r="S1167" s="72">
        <v>1.2641193890275982E-2</v>
      </c>
      <c r="T1167" s="72">
        <v>1.2583697230282876E-2</v>
      </c>
      <c r="U1167" s="72">
        <f t="shared" si="36"/>
        <v>5.7496659993105936E-5</v>
      </c>
      <c r="V1167" s="72">
        <v>1.277549426928013E-2</v>
      </c>
      <c r="W1167" s="72">
        <v>1.27028957830322E-2</v>
      </c>
      <c r="X1167" s="113">
        <f t="shared" si="37"/>
        <v>7.2598486247929181E-5</v>
      </c>
    </row>
    <row r="1168" spans="18:24" x14ac:dyDescent="0.2">
      <c r="R1168" s="75">
        <v>47354</v>
      </c>
      <c r="S1168" s="72">
        <v>1.2639863871715165E-2</v>
      </c>
      <c r="T1168" s="72">
        <v>1.2582406373174862E-2</v>
      </c>
      <c r="U1168" s="72">
        <f t="shared" si="36"/>
        <v>5.7457498540303131E-5</v>
      </c>
      <c r="V1168" s="72">
        <v>1.2776658620857013E-2</v>
      </c>
      <c r="W1168" s="72">
        <v>1.2704107419998958E-2</v>
      </c>
      <c r="X1168" s="113">
        <f t="shared" si="37"/>
        <v>7.2551200858054707E-5</v>
      </c>
    </row>
    <row r="1169" spans="18:24" x14ac:dyDescent="0.2">
      <c r="R1169" s="75">
        <v>47361</v>
      </c>
      <c r="S1169" s="72">
        <v>1.2638137669938996E-2</v>
      </c>
      <c r="T1169" s="72">
        <v>1.2580717162153945E-2</v>
      </c>
      <c r="U1169" s="72">
        <f t="shared" si="36"/>
        <v>5.7420507785050853E-5</v>
      </c>
      <c r="V1169" s="72">
        <v>1.2776599922373207E-2</v>
      </c>
      <c r="W1169" s="72">
        <v>1.2704092836970946E-2</v>
      </c>
      <c r="X1169" s="113">
        <f t="shared" si="37"/>
        <v>7.2507085402261084E-5</v>
      </c>
    </row>
    <row r="1170" spans="18:24" x14ac:dyDescent="0.2">
      <c r="R1170" s="75">
        <v>47368</v>
      </c>
      <c r="S1170" s="72">
        <v>1.2636680551282932E-2</v>
      </c>
      <c r="T1170" s="72">
        <v>1.257930072966177E-2</v>
      </c>
      <c r="U1170" s="72">
        <f t="shared" si="36"/>
        <v>5.7379821621161495E-5</v>
      </c>
      <c r="V1170" s="72">
        <v>1.2777724485133467E-2</v>
      </c>
      <c r="W1170" s="72">
        <v>1.270526438660571E-2</v>
      </c>
      <c r="X1170" s="113">
        <f t="shared" si="37"/>
        <v>7.2460098527757019E-5</v>
      </c>
    </row>
    <row r="1171" spans="18:24" x14ac:dyDescent="0.2">
      <c r="R1171" s="75">
        <v>47375</v>
      </c>
      <c r="S1171" s="72">
        <v>1.2635152178363718E-2</v>
      </c>
      <c r="T1171" s="72">
        <v>1.2577813899391438E-2</v>
      </c>
      <c r="U1171" s="72">
        <f t="shared" si="36"/>
        <v>5.7338278972279833E-5</v>
      </c>
      <c r="V1171" s="72">
        <v>1.2778825931569846E-2</v>
      </c>
      <c r="W1171" s="72">
        <v>1.2706412649153738E-2</v>
      </c>
      <c r="X1171" s="113">
        <f t="shared" si="37"/>
        <v>7.2413282416108199E-5</v>
      </c>
    </row>
    <row r="1172" spans="18:24" x14ac:dyDescent="0.2">
      <c r="R1172" s="75">
        <v>47382</v>
      </c>
      <c r="S1172" s="72">
        <v>1.2633552551264806E-2</v>
      </c>
      <c r="T1172" s="72">
        <v>1.2576256671423765E-2</v>
      </c>
      <c r="U1172" s="72">
        <f t="shared" si="36"/>
        <v>5.7295879841040911E-5</v>
      </c>
      <c r="V1172" s="72">
        <v>1.2779903135150986E-2</v>
      </c>
      <c r="W1172" s="72">
        <v>1.2707536517047514E-2</v>
      </c>
      <c r="X1172" s="113">
        <f t="shared" si="37"/>
        <v>7.2366618103471975E-5</v>
      </c>
    </row>
    <row r="1173" spans="18:24" x14ac:dyDescent="0.2">
      <c r="R1173" s="75">
        <v>47389</v>
      </c>
      <c r="S1173" s="72">
        <v>1.2632144852370604E-2</v>
      </c>
      <c r="T1173" s="72">
        <v>1.2574896010227142E-2</v>
      </c>
      <c r="U1173" s="72">
        <f t="shared" si="36"/>
        <v>5.7248842143461931E-5</v>
      </c>
      <c r="V1173" s="72">
        <v>1.2781244226205682E-2</v>
      </c>
      <c r="W1173" s="72">
        <v>1.2708924923551161E-2</v>
      </c>
      <c r="X1173" s="113">
        <f t="shared" si="37"/>
        <v>7.2319302654520745E-5</v>
      </c>
    </row>
    <row r="1174" spans="18:24" x14ac:dyDescent="0.2">
      <c r="R1174" s="75">
        <v>47396</v>
      </c>
      <c r="S1174" s="72">
        <v>1.2630387263792947E-2</v>
      </c>
      <c r="T1174" s="72">
        <v>1.2573182722733989E-2</v>
      </c>
      <c r="U1174" s="72">
        <f t="shared" si="36"/>
        <v>5.7204541058957989E-5</v>
      </c>
      <c r="V1174" s="72">
        <v>1.2782256952889733E-2</v>
      </c>
      <c r="W1174" s="72">
        <v>1.2709984242235361E-2</v>
      </c>
      <c r="X1174" s="113">
        <f t="shared" si="37"/>
        <v>7.2272710654372116E-5</v>
      </c>
    </row>
    <row r="1175" spans="18:24" x14ac:dyDescent="0.2">
      <c r="R1175" s="75">
        <v>47403</v>
      </c>
      <c r="S1175" s="72">
        <v>1.2628558413866129E-2</v>
      </c>
      <c r="T1175" s="72">
        <v>1.2571399030483918E-2</v>
      </c>
      <c r="U1175" s="72">
        <f t="shared" si="36"/>
        <v>5.7159383382210729E-5</v>
      </c>
      <c r="V1175" s="72">
        <v>1.2783231680823704E-2</v>
      </c>
      <c r="W1175" s="72">
        <v>1.2711005641962795E-2</v>
      </c>
      <c r="X1175" s="113">
        <f t="shared" si="37"/>
        <v>7.222603886090917E-5</v>
      </c>
    </row>
    <row r="1176" spans="18:24" x14ac:dyDescent="0.2">
      <c r="R1176" s="75">
        <v>47410</v>
      </c>
      <c r="S1176" s="72">
        <v>1.2626658302689643E-2</v>
      </c>
      <c r="T1176" s="72">
        <v>1.2569544933573873E-2</v>
      </c>
      <c r="U1176" s="72">
        <f t="shared" si="36"/>
        <v>5.7113369115770196E-5</v>
      </c>
      <c r="V1176" s="72">
        <v>1.2785281065557168E-2</v>
      </c>
      <c r="W1176" s="72">
        <v>1.2713105170313498E-2</v>
      </c>
      <c r="X1176" s="113">
        <f t="shared" si="37"/>
        <v>7.2175895243669838E-5</v>
      </c>
    </row>
    <row r="1177" spans="18:24" x14ac:dyDescent="0.2">
      <c r="R1177" s="75">
        <v>47417</v>
      </c>
      <c r="S1177" s="72">
        <v>1.2624686930370639E-2</v>
      </c>
      <c r="T1177" s="72">
        <v>1.25676204321076E-2</v>
      </c>
      <c r="U1177" s="72">
        <f t="shared" si="36"/>
        <v>5.7066498263039916E-5</v>
      </c>
      <c r="V1177" s="72">
        <v>1.2785049020969767E-2</v>
      </c>
      <c r="W1177" s="72">
        <v>1.2712916870151693E-2</v>
      </c>
      <c r="X1177" s="113">
        <f t="shared" si="37"/>
        <v>7.2132150818074101E-5</v>
      </c>
    </row>
    <row r="1178" spans="18:24" x14ac:dyDescent="0.2">
      <c r="R1178" s="75">
        <v>47424</v>
      </c>
      <c r="S1178" s="72">
        <v>1.2622644297018815E-2</v>
      </c>
      <c r="T1178" s="72">
        <v>1.2565625526188845E-2</v>
      </c>
      <c r="U1178" s="72">
        <f t="shared" si="36"/>
        <v>5.7018770829969992E-5</v>
      </c>
      <c r="V1178" s="72">
        <v>1.2785612231331987E-2</v>
      </c>
      <c r="W1178" s="72">
        <v>1.2713526536761789E-2</v>
      </c>
      <c r="X1178" s="113">
        <f t="shared" si="37"/>
        <v>7.2085694570197742E-5</v>
      </c>
    </row>
    <row r="1179" spans="18:24" x14ac:dyDescent="0.2">
      <c r="R1179" s="75">
        <v>47431</v>
      </c>
      <c r="S1179" s="72">
        <v>1.2620530402746423E-2</v>
      </c>
      <c r="T1179" s="72">
        <v>1.256356021592986E-2</v>
      </c>
      <c r="U1179" s="72">
        <f t="shared" si="36"/>
        <v>5.6970186816562157E-5</v>
      </c>
      <c r="V1179" s="72">
        <v>1.2786395548972571E-2</v>
      </c>
      <c r="W1179" s="72">
        <v>1.2714357547001858E-2</v>
      </c>
      <c r="X1179" s="113">
        <f t="shared" si="37"/>
        <v>7.2038001970713486E-5</v>
      </c>
    </row>
    <row r="1180" spans="18:24" x14ac:dyDescent="0.2">
      <c r="R1180" s="75">
        <v>47438</v>
      </c>
      <c r="S1180" s="72">
        <v>1.2618345247672516E-2</v>
      </c>
      <c r="T1180" s="72">
        <v>1.2561424501441196E-2</v>
      </c>
      <c r="U1180" s="72">
        <f t="shared" si="36"/>
        <v>5.6920746231320027E-5</v>
      </c>
      <c r="V1180" s="72">
        <v>1.2787118663946438E-2</v>
      </c>
      <c r="W1180" s="72">
        <v>1.2715128808214543E-2</v>
      </c>
      <c r="X1180" s="113">
        <f t="shared" si="37"/>
        <v>7.19898557318948E-5</v>
      </c>
    </row>
    <row r="1181" spans="18:24" x14ac:dyDescent="0.2">
      <c r="R1181" s="75">
        <v>47445</v>
      </c>
      <c r="S1181" s="72">
        <v>1.2616088831918698E-2</v>
      </c>
      <c r="T1181" s="72">
        <v>1.2559218382842754E-2</v>
      </c>
      <c r="U1181" s="72">
        <f t="shared" si="36"/>
        <v>5.687044907594363E-5</v>
      </c>
      <c r="V1181" s="72">
        <v>1.2787777021504521E-2</v>
      </c>
      <c r="W1181" s="72">
        <v>1.2715835842334634E-2</v>
      </c>
      <c r="X1181" s="113">
        <f t="shared" si="37"/>
        <v>7.1941179169886238E-5</v>
      </c>
    </row>
    <row r="1182" spans="18:24" x14ac:dyDescent="0.2">
      <c r="R1182" s="75">
        <v>47452</v>
      </c>
      <c r="S1182" s="72">
        <v>1.2613595058846627E-2</v>
      </c>
      <c r="T1182" s="72">
        <v>1.2556768459067058E-2</v>
      </c>
      <c r="U1182" s="72">
        <f t="shared" si="36"/>
        <v>5.6826599779569165E-5</v>
      </c>
      <c r="V1182" s="72">
        <v>1.2788610301972609E-2</v>
      </c>
      <c r="W1182" s="72">
        <v>1.271671960639012E-2</v>
      </c>
      <c r="X1182" s="113">
        <f t="shared" si="37"/>
        <v>7.1890695582488978E-5</v>
      </c>
    </row>
    <row r="1183" spans="18:24" x14ac:dyDescent="0.2">
      <c r="R1183" s="75">
        <v>47459</v>
      </c>
      <c r="S1183" s="72">
        <v>1.261121681497368E-2</v>
      </c>
      <c r="T1183" s="72">
        <v>1.2554441972039143E-2</v>
      </c>
      <c r="U1183" s="72">
        <f t="shared" si="36"/>
        <v>5.6774842934537162E-5</v>
      </c>
      <c r="V1183" s="72">
        <v>1.2789117964359024E-2</v>
      </c>
      <c r="W1183" s="72">
        <v>1.2717277324549688E-2</v>
      </c>
      <c r="X1183" s="113">
        <f t="shared" si="37"/>
        <v>7.1840639809335818E-5</v>
      </c>
    </row>
    <row r="1184" spans="18:24" x14ac:dyDescent="0.2">
      <c r="R1184" s="75">
        <v>47466</v>
      </c>
      <c r="S1184" s="72">
        <v>1.2608767323705194E-2</v>
      </c>
      <c r="T1184" s="72">
        <v>1.2552045093976005E-2</v>
      </c>
      <c r="U1184" s="72">
        <f t="shared" si="36"/>
        <v>5.6722229729189166E-5</v>
      </c>
      <c r="V1184" s="72">
        <v>1.2789546859082278E-2</v>
      </c>
      <c r="W1184" s="72">
        <v>1.2717757041241113E-2</v>
      </c>
      <c r="X1184" s="113">
        <f t="shared" si="37"/>
        <v>7.1789817841165504E-5</v>
      </c>
    </row>
    <row r="1185" spans="18:24" x14ac:dyDescent="0.2">
      <c r="R1185" s="75">
        <v>47473</v>
      </c>
      <c r="S1185" s="72">
        <v>1.260624812814104E-2</v>
      </c>
      <c r="T1185" s="72">
        <v>1.2549579349457218E-2</v>
      </c>
      <c r="U1185" s="72">
        <f t="shared" si="36"/>
        <v>5.6668778683821586E-5</v>
      </c>
      <c r="V1185" s="72">
        <v>1.2789892456268751E-2</v>
      </c>
      <c r="W1185" s="72">
        <v>1.2718154302855047E-2</v>
      </c>
      <c r="X1185" s="113">
        <f t="shared" si="37"/>
        <v>7.1738153413703626E-5</v>
      </c>
    </row>
    <row r="1186" spans="18:24" x14ac:dyDescent="0.2">
      <c r="R1186" s="75">
        <v>47483</v>
      </c>
      <c r="S1186" s="72">
        <v>1.2602494460166491E-2</v>
      </c>
      <c r="T1186" s="72">
        <v>1.2545899241124359E-2</v>
      </c>
      <c r="U1186" s="72">
        <f t="shared" si="36"/>
        <v>5.6595219042131217E-5</v>
      </c>
      <c r="V1186" s="72">
        <v>1.2789604552942991E-2</v>
      </c>
      <c r="W1186" s="72">
        <v>1.2717936952638184E-2</v>
      </c>
      <c r="X1186" s="113">
        <f t="shared" si="37"/>
        <v>7.1667600304806817E-5</v>
      </c>
    </row>
    <row r="1187" spans="18:24" x14ac:dyDescent="0.2">
      <c r="R1187" s="75">
        <v>47490</v>
      </c>
      <c r="S1187" s="72">
        <v>1.2599894982870037E-2</v>
      </c>
      <c r="T1187" s="72">
        <v>1.2543361172029427E-2</v>
      </c>
      <c r="U1187" s="72">
        <f t="shared" si="36"/>
        <v>5.6533810840610904E-5</v>
      </c>
      <c r="V1187" s="72">
        <v>1.2790357134457425E-2</v>
      </c>
      <c r="W1187" s="72">
        <v>1.2718748427877635E-2</v>
      </c>
      <c r="X1187" s="113">
        <f t="shared" si="37"/>
        <v>7.1608706579790252E-5</v>
      </c>
    </row>
    <row r="1188" spans="18:24" x14ac:dyDescent="0.2">
      <c r="R1188" s="75">
        <v>47497</v>
      </c>
      <c r="S1188" s="72">
        <v>1.2597179815717827E-2</v>
      </c>
      <c r="T1188" s="72">
        <v>1.2540701813667772E-2</v>
      </c>
      <c r="U1188" s="72">
        <f t="shared" si="36"/>
        <v>5.6478002050055001E-5</v>
      </c>
      <c r="V1188" s="72">
        <v>1.2790382750130964E-2</v>
      </c>
      <c r="W1188" s="72">
        <v>1.2718829175390047E-2</v>
      </c>
      <c r="X1188" s="113">
        <f t="shared" si="37"/>
        <v>7.1553574740916559E-5</v>
      </c>
    </row>
    <row r="1189" spans="18:24" x14ac:dyDescent="0.2">
      <c r="R1189" s="75">
        <v>47504</v>
      </c>
      <c r="S1189" s="72">
        <v>1.2594438282692433E-2</v>
      </c>
      <c r="T1189" s="72">
        <v>1.2538018741255414E-2</v>
      </c>
      <c r="U1189" s="72">
        <f t="shared" si="36"/>
        <v>5.6419541437018744E-5</v>
      </c>
      <c r="V1189" s="72">
        <v>1.2790305007505878E-2</v>
      </c>
      <c r="W1189" s="72">
        <v>1.2718807744797361E-2</v>
      </c>
      <c r="X1189" s="113">
        <f t="shared" si="37"/>
        <v>7.1497262708516626E-5</v>
      </c>
    </row>
    <row r="1190" spans="18:24" x14ac:dyDescent="0.2">
      <c r="R1190" s="75">
        <v>47511</v>
      </c>
      <c r="S1190" s="72">
        <v>1.2591629159470227E-2</v>
      </c>
      <c r="T1190" s="72">
        <v>1.2535264223049998E-2</v>
      </c>
      <c r="U1190" s="72">
        <f t="shared" si="36"/>
        <v>5.6364936420229272E-5</v>
      </c>
      <c r="V1190" s="72">
        <v>1.2790119376769162E-2</v>
      </c>
      <c r="W1190" s="72">
        <v>1.2718679682548206E-2</v>
      </c>
      <c r="X1190" s="113">
        <f t="shared" si="37"/>
        <v>7.1439694220956293E-5</v>
      </c>
    </row>
    <row r="1191" spans="18:24" x14ac:dyDescent="0.2">
      <c r="R1191" s="75">
        <v>47518</v>
      </c>
      <c r="S1191" s="72">
        <v>1.2588806010942966E-2</v>
      </c>
      <c r="T1191" s="72">
        <v>1.2532498183274751E-2</v>
      </c>
      <c r="U1191" s="72">
        <f t="shared" si="36"/>
        <v>5.6307827668215446E-5</v>
      </c>
      <c r="V1191" s="72">
        <v>1.278982132812845E-2</v>
      </c>
      <c r="W1191" s="72">
        <v>1.2718440535108771E-2</v>
      </c>
      <c r="X1191" s="113">
        <f t="shared" si="37"/>
        <v>7.1380793019678798E-5</v>
      </c>
    </row>
    <row r="1192" spans="18:24" x14ac:dyDescent="0.2">
      <c r="R1192" s="75">
        <v>47525</v>
      </c>
      <c r="S1192" s="72">
        <v>1.2585959209166674E-2</v>
      </c>
      <c r="T1192" s="72">
        <v>1.2529708775483409E-2</v>
      </c>
      <c r="U1192" s="72">
        <f t="shared" si="36"/>
        <v>5.6250433683265391E-5</v>
      </c>
      <c r="V1192" s="72">
        <v>1.2789406331811139E-2</v>
      </c>
      <c r="W1192" s="72">
        <v>1.2718085848965457E-2</v>
      </c>
      <c r="X1192" s="113">
        <f t="shared" si="37"/>
        <v>7.1320482845681557E-5</v>
      </c>
    </row>
    <row r="1193" spans="18:24" x14ac:dyDescent="0.2">
      <c r="R1193" s="75">
        <v>47532</v>
      </c>
      <c r="S1193" s="72">
        <v>1.2583094924383692E-2</v>
      </c>
      <c r="T1193" s="72">
        <v>1.2526902095878199E-2</v>
      </c>
      <c r="U1193" s="72">
        <f t="shared" si="36"/>
        <v>5.6192828505493425E-5</v>
      </c>
      <c r="V1193" s="72">
        <v>1.2788869858069225E-2</v>
      </c>
      <c r="W1193" s="72">
        <v>1.2717611170627943E-2</v>
      </c>
      <c r="X1193" s="113">
        <f t="shared" si="37"/>
        <v>7.1258687441282109E-5</v>
      </c>
    </row>
    <row r="1194" spans="18:24" x14ac:dyDescent="0.2">
      <c r="R1194" s="75">
        <v>47539</v>
      </c>
      <c r="S1194" s="72">
        <v>1.2580219326818791E-2</v>
      </c>
      <c r="T1194" s="72">
        <v>1.2524084240641139E-2</v>
      </c>
      <c r="U1194" s="72">
        <f t="shared" si="36"/>
        <v>5.613508617765238E-5</v>
      </c>
      <c r="V1194" s="72">
        <v>1.2788207377181495E-2</v>
      </c>
      <c r="W1194" s="72">
        <v>1.2717012046631374E-2</v>
      </c>
      <c r="X1194" s="113">
        <f t="shared" si="37"/>
        <v>7.1195330550121588E-5</v>
      </c>
    </row>
    <row r="1195" spans="18:24" x14ac:dyDescent="0.2">
      <c r="R1195" s="75">
        <v>47546</v>
      </c>
      <c r="S1195" s="72">
        <v>1.2577353329691392E-2</v>
      </c>
      <c r="T1195" s="72">
        <v>1.2521278214143922E-2</v>
      </c>
      <c r="U1195" s="72">
        <f t="shared" si="36"/>
        <v>5.6075115547470078E-5</v>
      </c>
      <c r="V1195" s="72">
        <v>1.2787656150463575E-2</v>
      </c>
      <c r="W1195" s="72">
        <v>1.2716531335522448E-2</v>
      </c>
      <c r="X1195" s="113">
        <f t="shared" si="37"/>
        <v>7.1124814941127268E-5</v>
      </c>
    </row>
    <row r="1196" spans="18:24" x14ac:dyDescent="0.2">
      <c r="R1196" s="75">
        <v>47553</v>
      </c>
      <c r="S1196" s="72">
        <v>1.2574474133303129E-2</v>
      </c>
      <c r="T1196" s="72">
        <v>1.2518456807418279E-2</v>
      </c>
      <c r="U1196" s="72">
        <f t="shared" si="36"/>
        <v>5.6017325884850575E-5</v>
      </c>
      <c r="V1196" s="72">
        <v>1.2786707889181905E-2</v>
      </c>
      <c r="W1196" s="72">
        <v>1.2715650046525886E-2</v>
      </c>
      <c r="X1196" s="113">
        <f t="shared" si="37"/>
        <v>7.1057842656018985E-5</v>
      </c>
    </row>
    <row r="1197" spans="18:24" x14ac:dyDescent="0.2">
      <c r="R1197" s="75">
        <v>47560</v>
      </c>
      <c r="S1197" s="72">
        <v>1.2571601783429528E-2</v>
      </c>
      <c r="T1197" s="72">
        <v>1.2515642166449289E-2</v>
      </c>
      <c r="U1197" s="72">
        <f t="shared" si="36"/>
        <v>5.5959616980238991E-5</v>
      </c>
      <c r="V1197" s="72">
        <v>1.2785620280029166E-2</v>
      </c>
      <c r="W1197" s="72">
        <v>1.2714631195738237E-2</v>
      </c>
      <c r="X1197" s="113">
        <f t="shared" si="37"/>
        <v>7.0989084290928872E-5</v>
      </c>
    </row>
    <row r="1198" spans="18:24" x14ac:dyDescent="0.2">
      <c r="R1198" s="75">
        <v>47567</v>
      </c>
      <c r="S1198" s="72">
        <v>1.2568738370841619E-2</v>
      </c>
      <c r="T1198" s="72">
        <v>1.2512836356920224E-2</v>
      </c>
      <c r="U1198" s="72">
        <f t="shared" si="36"/>
        <v>5.5902013921395322E-5</v>
      </c>
      <c r="V1198" s="72">
        <v>1.2784391788238262E-2</v>
      </c>
      <c r="W1198" s="72">
        <v>1.2713473274219568E-2</v>
      </c>
      <c r="X1198" s="113">
        <f t="shared" si="37"/>
        <v>7.0918514018693604E-5</v>
      </c>
    </row>
    <row r="1199" spans="18:24" x14ac:dyDescent="0.2">
      <c r="R1199" s="75">
        <v>47574</v>
      </c>
      <c r="S1199" s="72">
        <v>1.2565867039676305E-2</v>
      </c>
      <c r="T1199" s="72">
        <v>1.2510020377746655E-2</v>
      </c>
      <c r="U1199" s="72">
        <f t="shared" si="36"/>
        <v>5.5846661929650002E-5</v>
      </c>
      <c r="V1199" s="72">
        <v>1.278294239238988E-2</v>
      </c>
      <c r="W1199" s="72">
        <v>1.2712092965702903E-2</v>
      </c>
      <c r="X1199" s="113">
        <f t="shared" si="37"/>
        <v>7.0849426686976982E-5</v>
      </c>
    </row>
    <row r="1200" spans="18:24" x14ac:dyDescent="0.2">
      <c r="R1200" s="75">
        <v>47581</v>
      </c>
      <c r="S1200" s="72">
        <v>1.2563021008157718E-2</v>
      </c>
      <c r="T1200" s="72">
        <v>1.2507231742178038E-2</v>
      </c>
      <c r="U1200" s="72">
        <f t="shared" si="36"/>
        <v>5.5789265979679786E-5</v>
      </c>
      <c r="V1200" s="72">
        <v>1.2781442218606212E-2</v>
      </c>
      <c r="W1200" s="72">
        <v>1.2710666854199477E-2</v>
      </c>
      <c r="X1200" s="113">
        <f t="shared" si="37"/>
        <v>7.0775364406734306E-5</v>
      </c>
    </row>
    <row r="1201" spans="18:24" x14ac:dyDescent="0.2">
      <c r="R1201" s="75">
        <v>47588</v>
      </c>
      <c r="S1201" s="72">
        <v>1.2560183937258631E-2</v>
      </c>
      <c r="T1201" s="72">
        <v>1.2504451961105459E-2</v>
      </c>
      <c r="U1201" s="72">
        <f t="shared" si="36"/>
        <v>5.5731976153172019E-5</v>
      </c>
      <c r="V1201" s="72">
        <v>1.2779801150599481E-2</v>
      </c>
      <c r="W1201" s="72">
        <v>1.2709101660527758E-2</v>
      </c>
      <c r="X1201" s="113">
        <f t="shared" si="37"/>
        <v>7.0699490071723242E-5</v>
      </c>
    </row>
    <row r="1202" spans="18:24" x14ac:dyDescent="0.2">
      <c r="R1202" s="75">
        <v>47597</v>
      </c>
      <c r="S1202" s="72">
        <v>1.2556549441266553E-2</v>
      </c>
      <c r="T1202" s="72">
        <v>1.2500890967528084E-2</v>
      </c>
      <c r="U1202" s="72">
        <f t="shared" si="36"/>
        <v>5.5658473738468689E-5</v>
      </c>
      <c r="V1202" s="72">
        <v>1.27774841783404E-2</v>
      </c>
      <c r="W1202" s="72">
        <v>1.2706884903562227E-2</v>
      </c>
      <c r="X1202" s="113">
        <f t="shared" si="37"/>
        <v>7.0599274778173488E-5</v>
      </c>
    </row>
    <row r="1203" spans="18:24" x14ac:dyDescent="0.2">
      <c r="R1203" s="75">
        <v>47602</v>
      </c>
      <c r="S1203" s="72">
        <v>1.2554536677239016E-2</v>
      </c>
      <c r="T1203" s="72">
        <v>1.2498918962376385E-2</v>
      </c>
      <c r="U1203" s="72">
        <f t="shared" si="36"/>
        <v>5.5617714862631756E-5</v>
      </c>
      <c r="V1203" s="72">
        <v>1.277609633334781E-2</v>
      </c>
      <c r="W1203" s="72">
        <v>1.2705554028025675E-2</v>
      </c>
      <c r="X1203" s="113">
        <f t="shared" si="37"/>
        <v>7.0542305322135457E-5</v>
      </c>
    </row>
    <row r="1204" spans="18:24" x14ac:dyDescent="0.2">
      <c r="R1204" s="75">
        <v>47609</v>
      </c>
      <c r="S1204" s="72">
        <v>1.2551746075446514E-2</v>
      </c>
      <c r="T1204" s="72">
        <v>1.2496187451177485E-2</v>
      </c>
      <c r="U1204" s="72">
        <f t="shared" si="36"/>
        <v>5.5558624269029522E-5</v>
      </c>
      <c r="V1204" s="72">
        <v>1.2774061953178322E-2</v>
      </c>
      <c r="W1204" s="72">
        <v>1.2703604915928167E-2</v>
      </c>
      <c r="X1204" s="113">
        <f t="shared" si="37"/>
        <v>7.0457037250155549E-5</v>
      </c>
    </row>
    <row r="1205" spans="18:24" x14ac:dyDescent="0.2">
      <c r="R1205" s="75">
        <v>47616</v>
      </c>
      <c r="S1205" s="72">
        <v>1.2548945389388663E-2</v>
      </c>
      <c r="T1205" s="72">
        <v>1.2493443625284036E-2</v>
      </c>
      <c r="U1205" s="72">
        <f t="shared" si="36"/>
        <v>5.5501764104626261E-5</v>
      </c>
      <c r="V1205" s="72">
        <v>1.2771847170065328E-2</v>
      </c>
      <c r="W1205" s="72">
        <v>1.2701473387935794E-2</v>
      </c>
      <c r="X1205" s="113">
        <f t="shared" si="37"/>
        <v>7.0373782129533324E-5</v>
      </c>
    </row>
    <row r="1206" spans="18:24" x14ac:dyDescent="0.2">
      <c r="R1206" s="75">
        <v>47623</v>
      </c>
      <c r="S1206" s="72">
        <v>1.2546153664186346E-2</v>
      </c>
      <c r="T1206" s="72">
        <v>1.249070865412058E-2</v>
      </c>
      <c r="U1206" s="72">
        <f t="shared" si="36"/>
        <v>5.5445010065765382E-5</v>
      </c>
      <c r="V1206" s="72">
        <v>1.2769491489851389E-2</v>
      </c>
      <c r="W1206" s="72">
        <v>1.2699202774875178E-2</v>
      </c>
      <c r="X1206" s="113">
        <f t="shared" si="37"/>
        <v>7.0288714976211863E-5</v>
      </c>
    </row>
    <row r="1207" spans="18:24" x14ac:dyDescent="0.2">
      <c r="R1207" s="75">
        <v>47630</v>
      </c>
      <c r="S1207" s="72">
        <v>1.2543370899819583E-2</v>
      </c>
      <c r="T1207" s="72">
        <v>1.2487982537668002E-2</v>
      </c>
      <c r="U1207" s="72">
        <f t="shared" si="36"/>
        <v>5.5388362151581258E-5</v>
      </c>
      <c r="V1207" s="72">
        <v>1.276699491304306E-2</v>
      </c>
      <c r="W1207" s="72">
        <v>1.2696793077227236E-2</v>
      </c>
      <c r="X1207" s="113">
        <f t="shared" si="37"/>
        <v>7.0201835815823441E-5</v>
      </c>
    </row>
    <row r="1208" spans="18:24" x14ac:dyDescent="0.2">
      <c r="R1208" s="75">
        <v>47637</v>
      </c>
      <c r="S1208" s="72">
        <v>1.2540597096270993E-2</v>
      </c>
      <c r="T1208" s="72">
        <v>1.2485265275909792E-2</v>
      </c>
      <c r="U1208" s="72">
        <f t="shared" si="36"/>
        <v>5.5331820361201323E-5</v>
      </c>
      <c r="V1208" s="72">
        <v>1.2764368669522387E-2</v>
      </c>
      <c r="W1208" s="72">
        <v>1.2694251035495541E-2</v>
      </c>
      <c r="X1208" s="113">
        <f t="shared" si="37"/>
        <v>7.0117634026846398E-5</v>
      </c>
    </row>
    <row r="1209" spans="18:24" x14ac:dyDescent="0.2">
      <c r="R1209" s="75">
        <v>47644</v>
      </c>
      <c r="S1209" s="72">
        <v>1.2537832253520594E-2</v>
      </c>
      <c r="T1209" s="72">
        <v>1.2482556868825968E-2</v>
      </c>
      <c r="U1209" s="72">
        <f t="shared" si="36"/>
        <v>5.5275384694625576E-5</v>
      </c>
      <c r="V1209" s="72">
        <v>1.2761600462869631E-2</v>
      </c>
      <c r="W1209" s="72">
        <v>1.2691573198809595E-2</v>
      </c>
      <c r="X1209" s="113">
        <f t="shared" si="37"/>
        <v>7.0027264060036273E-5</v>
      </c>
    </row>
    <row r="1210" spans="18:24" x14ac:dyDescent="0.2">
      <c r="R1210" s="75">
        <v>47651</v>
      </c>
      <c r="S1210" s="72">
        <v>1.2535076371550139E-2</v>
      </c>
      <c r="T1210" s="72">
        <v>1.2479857316399152E-2</v>
      </c>
      <c r="U1210" s="72">
        <f t="shared" si="36"/>
        <v>5.5219055150986657E-5</v>
      </c>
      <c r="V1210" s="72">
        <v>1.2758691366228675E-2</v>
      </c>
      <c r="W1210" s="72">
        <v>1.2688756283978364E-2</v>
      </c>
      <c r="X1210" s="113">
        <f t="shared" si="37"/>
        <v>6.9935082250310865E-5</v>
      </c>
    </row>
    <row r="1211" spans="18:24" x14ac:dyDescent="0.2">
      <c r="R1211" s="75">
        <v>47658</v>
      </c>
      <c r="S1211" s="72">
        <v>1.2532329450340513E-2</v>
      </c>
      <c r="T1211" s="72">
        <v>1.2477166618610227E-2</v>
      </c>
      <c r="U1211" s="72">
        <f t="shared" si="36"/>
        <v>5.5162831730286299E-5</v>
      </c>
      <c r="V1211" s="72">
        <v>1.2755641380222407E-2</v>
      </c>
      <c r="W1211" s="72">
        <v>1.2685800291595037E-2</v>
      </c>
      <c r="X1211" s="113">
        <f t="shared" si="37"/>
        <v>6.9841088627370373E-5</v>
      </c>
    </row>
    <row r="1212" spans="18:24" x14ac:dyDescent="0.2">
      <c r="R1212" s="75">
        <v>47665</v>
      </c>
      <c r="S1212" s="72">
        <v>1.2529591489872602E-2</v>
      </c>
      <c r="T1212" s="72">
        <v>1.2474484775441819E-2</v>
      </c>
      <c r="U1212" s="72">
        <f t="shared" si="36"/>
        <v>5.5106714430782841E-5</v>
      </c>
      <c r="V1212" s="72">
        <v>1.2752345721515219E-2</v>
      </c>
      <c r="W1212" s="72">
        <v>1.2682610495994184E-2</v>
      </c>
      <c r="X1212" s="113">
        <f t="shared" si="37"/>
        <v>6.9735225521035463E-5</v>
      </c>
    </row>
    <row r="1213" spans="18:24" x14ac:dyDescent="0.2">
      <c r="R1213" s="75">
        <v>47672</v>
      </c>
      <c r="S1213" s="72">
        <v>1.2526862490127289E-2</v>
      </c>
      <c r="T1213" s="72">
        <v>1.2471811786875679E-2</v>
      </c>
      <c r="U1213" s="72">
        <f t="shared" si="36"/>
        <v>5.5050703251610655E-5</v>
      </c>
      <c r="V1213" s="72">
        <v>1.2749056655820825E-2</v>
      </c>
      <c r="W1213" s="72">
        <v>1.2679414145666873E-2</v>
      </c>
      <c r="X1213" s="113">
        <f t="shared" si="37"/>
        <v>6.9642510153952036E-5</v>
      </c>
    </row>
    <row r="1214" spans="18:24" x14ac:dyDescent="0.2">
      <c r="R1214" s="75">
        <v>47679</v>
      </c>
      <c r="S1214" s="72">
        <v>1.2524142451086328E-2</v>
      </c>
      <c r="T1214" s="72">
        <v>1.2469147652892691E-2</v>
      </c>
      <c r="U1214" s="72">
        <f t="shared" si="36"/>
        <v>5.4994798193637104E-5</v>
      </c>
      <c r="V1214" s="72">
        <v>1.2745573819544921E-2</v>
      </c>
      <c r="W1214" s="72">
        <v>1.2676030871855764E-2</v>
      </c>
      <c r="X1214" s="113">
        <f t="shared" si="37"/>
        <v>6.9542947689156878E-5</v>
      </c>
    </row>
    <row r="1215" spans="18:24" x14ac:dyDescent="0.2">
      <c r="R1215" s="75">
        <v>47686</v>
      </c>
      <c r="S1215" s="72">
        <v>1.2521431372732341E-2</v>
      </c>
      <c r="T1215" s="72">
        <v>1.2466492373475482E-2</v>
      </c>
      <c r="U1215" s="72">
        <f t="shared" si="36"/>
        <v>5.4938999256858717E-5</v>
      </c>
      <c r="V1215" s="72">
        <v>1.2741950091807912E-2</v>
      </c>
      <c r="W1215" s="72">
        <v>1.267250851836775E-2</v>
      </c>
      <c r="X1215" s="113">
        <f t="shared" si="37"/>
        <v>6.9441573440161622E-5</v>
      </c>
    </row>
    <row r="1216" spans="18:24" x14ac:dyDescent="0.2">
      <c r="R1216" s="75">
        <v>47693</v>
      </c>
      <c r="S1216" s="72">
        <v>1.2518729255045347E-2</v>
      </c>
      <c r="T1216" s="72">
        <v>1.2463845948605801E-2</v>
      </c>
      <c r="U1216" s="72">
        <f t="shared" si="36"/>
        <v>5.4883306439545976E-5</v>
      </c>
      <c r="V1216" s="72">
        <v>1.2738185473387001E-2</v>
      </c>
      <c r="W1216" s="72">
        <v>1.2668847085948322E-2</v>
      </c>
      <c r="X1216" s="113">
        <f t="shared" si="37"/>
        <v>6.9338387438678747E-5</v>
      </c>
    </row>
    <row r="1217" spans="18:24" x14ac:dyDescent="0.2">
      <c r="R1217" s="75">
        <v>47700</v>
      </c>
      <c r="S1217" s="72">
        <v>1.2516036098005359E-2</v>
      </c>
      <c r="T1217" s="72">
        <v>1.2461208378267143E-2</v>
      </c>
      <c r="U1217" s="72">
        <f t="shared" si="36"/>
        <v>5.4827719738215555E-5</v>
      </c>
      <c r="V1217" s="72">
        <v>1.2734279965091105E-2</v>
      </c>
      <c r="W1217" s="72">
        <v>1.2665046575374683E-2</v>
      </c>
      <c r="X1217" s="113">
        <f t="shared" si="37"/>
        <v>6.9233389716422469E-5</v>
      </c>
    </row>
    <row r="1218" spans="18:24" x14ac:dyDescent="0.2">
      <c r="R1218" s="75">
        <v>47707</v>
      </c>
      <c r="S1218" s="72">
        <v>1.2513351901596739E-2</v>
      </c>
      <c r="T1218" s="72">
        <v>1.245857966244039E-2</v>
      </c>
      <c r="U1218" s="72">
        <f t="shared" si="36"/>
        <v>5.4772239156349045E-5</v>
      </c>
      <c r="V1218" s="72">
        <v>1.2730233567757817E-2</v>
      </c>
      <c r="W1218" s="72">
        <v>1.2661106987450536E-2</v>
      </c>
      <c r="X1218" s="113">
        <f t="shared" si="37"/>
        <v>6.9126580307280611E-5</v>
      </c>
    </row>
    <row r="1219" spans="18:24" x14ac:dyDescent="0.2">
      <c r="R1219" s="75">
        <v>47714</v>
      </c>
      <c r="S1219" s="72">
        <v>1.2510676665800372E-2</v>
      </c>
      <c r="T1219" s="72">
        <v>1.2455959801108165E-2</v>
      </c>
      <c r="U1219" s="72">
        <f t="shared" si="36"/>
        <v>5.4716864692206518E-5</v>
      </c>
      <c r="V1219" s="72">
        <v>1.2726046282256005E-2</v>
      </c>
      <c r="W1219" s="72">
        <v>1.265702832301174E-2</v>
      </c>
      <c r="X1219" s="113">
        <f t="shared" si="37"/>
        <v>6.9017959244264959E-5</v>
      </c>
    </row>
    <row r="1220" spans="18:24" x14ac:dyDescent="0.2">
      <c r="R1220" s="75">
        <v>47721</v>
      </c>
      <c r="S1220" s="72">
        <v>1.2508010390598009E-2</v>
      </c>
      <c r="T1220" s="72">
        <v>1.2453348794252224E-2</v>
      </c>
      <c r="U1220" s="72">
        <f t="shared" si="36"/>
        <v>5.4661596345784505E-5</v>
      </c>
      <c r="V1220" s="72">
        <v>1.2721718109484517E-2</v>
      </c>
      <c r="W1220" s="72">
        <v>1.2652810582921946E-2</v>
      </c>
      <c r="X1220" s="113">
        <f t="shared" si="37"/>
        <v>6.890752656257132E-5</v>
      </c>
    </row>
    <row r="1221" spans="18:24" x14ac:dyDescent="0.2">
      <c r="R1221" s="75">
        <v>47728</v>
      </c>
      <c r="S1221" s="72">
        <v>1.2505324220095771E-2</v>
      </c>
      <c r="T1221" s="72">
        <v>1.2450715755689533E-2</v>
      </c>
      <c r="U1221" s="72">
        <f t="shared" ref="U1221:U1284" si="38">S1221-T1221</f>
        <v>5.4608464406238552E-5</v>
      </c>
      <c r="V1221" s="72">
        <v>1.271753549692196E-2</v>
      </c>
      <c r="W1221" s="72">
        <v>1.264872777391121E-2</v>
      </c>
      <c r="X1221" s="113">
        <f t="shared" ref="X1221:X1284" si="39">V1221-W1221</f>
        <v>6.8807723010750818E-5</v>
      </c>
    </row>
    <row r="1222" spans="18:24" x14ac:dyDescent="0.2">
      <c r="R1222" s="75">
        <v>47735</v>
      </c>
      <c r="S1222" s="72">
        <v>1.2502675317848332E-2</v>
      </c>
      <c r="T1222" s="72">
        <v>1.244812191483578E-2</v>
      </c>
      <c r="U1222" s="72">
        <f t="shared" si="38"/>
        <v>5.4553403012552737E-5</v>
      </c>
      <c r="V1222" s="72">
        <v>1.2712946001823273E-2</v>
      </c>
      <c r="W1222" s="72">
        <v>1.2644252066131869E-2</v>
      </c>
      <c r="X1222" s="113">
        <f t="shared" si="39"/>
        <v>6.8693935691404445E-5</v>
      </c>
    </row>
    <row r="1223" spans="18:24" x14ac:dyDescent="0.2">
      <c r="R1223" s="75">
        <v>47742</v>
      </c>
      <c r="S1223" s="72">
        <v>1.2500035375811928E-2</v>
      </c>
      <c r="T1223" s="72">
        <v>1.24455369280819E-2</v>
      </c>
      <c r="U1223" s="72">
        <f t="shared" si="38"/>
        <v>5.4498447730028446E-5</v>
      </c>
      <c r="V1223" s="72">
        <v>1.2708216009562111E-2</v>
      </c>
      <c r="W1223" s="72">
        <v>1.2639637667685227E-2</v>
      </c>
      <c r="X1223" s="113">
        <f t="shared" si="39"/>
        <v>6.8578341876884136E-5</v>
      </c>
    </row>
    <row r="1224" spans="18:24" x14ac:dyDescent="0.2">
      <c r="R1224" s="75">
        <v>47749</v>
      </c>
      <c r="S1224" s="72">
        <v>1.2497404393967234E-2</v>
      </c>
      <c r="T1224" s="72">
        <v>1.2442960795412955E-2</v>
      </c>
      <c r="U1224" s="72">
        <f t="shared" si="38"/>
        <v>5.4443598554278563E-5</v>
      </c>
      <c r="V1224" s="72">
        <v>1.27033522408798E-2</v>
      </c>
      <c r="W1224" s="72">
        <v>1.2634891213022074E-2</v>
      </c>
      <c r="X1224" s="113">
        <f t="shared" si="39"/>
        <v>6.8461027857725371E-5</v>
      </c>
    </row>
    <row r="1225" spans="18:24" x14ac:dyDescent="0.2">
      <c r="R1225" s="75">
        <v>47756</v>
      </c>
      <c r="S1225" s="72">
        <v>1.2494813422849846E-2</v>
      </c>
      <c r="T1225" s="72">
        <v>1.2440426576506812E-2</v>
      </c>
      <c r="U1225" s="72">
        <f t="shared" si="38"/>
        <v>5.4386846343033868E-5</v>
      </c>
      <c r="V1225" s="72">
        <v>1.2698366678985927E-2</v>
      </c>
      <c r="W1225" s="72">
        <v>1.2630024531515495E-2</v>
      </c>
      <c r="X1225" s="113">
        <f t="shared" si="39"/>
        <v>6.8342147470432449E-5</v>
      </c>
    </row>
    <row r="1226" spans="18:24" x14ac:dyDescent="0.2">
      <c r="R1226" s="75">
        <v>47763</v>
      </c>
      <c r="S1226" s="72">
        <v>1.249220091082748E-2</v>
      </c>
      <c r="T1226" s="72">
        <v>1.2437868696141902E-2</v>
      </c>
      <c r="U1226" s="72">
        <f t="shared" si="38"/>
        <v>5.4332214685577293E-5</v>
      </c>
      <c r="V1226" s="72">
        <v>1.2693271466284062E-2</v>
      </c>
      <c r="W1226" s="72">
        <v>1.2625049609690669E-2</v>
      </c>
      <c r="X1226" s="113">
        <f t="shared" si="39"/>
        <v>6.8221856593393693E-5</v>
      </c>
    </row>
    <row r="1227" spans="18:24" x14ac:dyDescent="0.2">
      <c r="R1227" s="75">
        <v>47770</v>
      </c>
      <c r="S1227" s="72">
        <v>1.2489597359271394E-2</v>
      </c>
      <c r="T1227" s="72">
        <v>1.2435319670131634E-2</v>
      </c>
      <c r="U1227" s="72">
        <f t="shared" si="38"/>
        <v>5.4277689139759291E-5</v>
      </c>
      <c r="V1227" s="72">
        <v>1.2687892137747072E-2</v>
      </c>
      <c r="W1227" s="72">
        <v>1.2619798621982514E-2</v>
      </c>
      <c r="X1227" s="113">
        <f t="shared" si="39"/>
        <v>6.8093515764557772E-5</v>
      </c>
    </row>
    <row r="1228" spans="18:24" x14ac:dyDescent="0.2">
      <c r="R1228" s="75">
        <v>47777</v>
      </c>
      <c r="S1228" s="72">
        <v>1.2487002768165081E-2</v>
      </c>
      <c r="T1228" s="72">
        <v>1.2432779498457761E-2</v>
      </c>
      <c r="U1228" s="72">
        <f t="shared" si="38"/>
        <v>5.4223269707319791E-5</v>
      </c>
      <c r="V1228" s="72">
        <v>1.2682800657540049E-2</v>
      </c>
      <c r="W1228" s="72">
        <v>1.2614822990679267E-2</v>
      </c>
      <c r="X1228" s="113">
        <f t="shared" si="39"/>
        <v>6.7977666860782188E-5</v>
      </c>
    </row>
    <row r="1229" spans="18:24" x14ac:dyDescent="0.2">
      <c r="R1229" s="75">
        <v>47784</v>
      </c>
      <c r="S1229" s="72">
        <v>1.2484417137491165E-2</v>
      </c>
      <c r="T1229" s="72">
        <v>1.2430248181103774E-2</v>
      </c>
      <c r="U1229" s="72">
        <f t="shared" si="38"/>
        <v>5.4168956387391429E-5</v>
      </c>
      <c r="V1229" s="72">
        <v>1.2677449345756903E-2</v>
      </c>
      <c r="W1229" s="72">
        <v>1.2609595266016438E-2</v>
      </c>
      <c r="X1229" s="113">
        <f t="shared" si="39"/>
        <v>6.7854079740465104E-5</v>
      </c>
    </row>
    <row r="1230" spans="18:24" x14ac:dyDescent="0.2">
      <c r="R1230" s="75">
        <v>47791</v>
      </c>
      <c r="S1230" s="72">
        <v>1.2481840467229662E-2</v>
      </c>
      <c r="T1230" s="72">
        <v>1.2427725718052295E-2</v>
      </c>
      <c r="U1230" s="72">
        <f t="shared" si="38"/>
        <v>5.4114749177366916E-5</v>
      </c>
      <c r="V1230" s="72">
        <v>1.2672036951673658E-2</v>
      </c>
      <c r="W1230" s="72">
        <v>1.2604307246072751E-2</v>
      </c>
      <c r="X1230" s="113">
        <f t="shared" si="39"/>
        <v>6.7729705600906576E-5</v>
      </c>
    </row>
    <row r="1231" spans="18:24" x14ac:dyDescent="0.2">
      <c r="R1231" s="75">
        <v>47798</v>
      </c>
      <c r="S1231" s="72">
        <v>1.2479272757364931E-2</v>
      </c>
      <c r="T1231" s="72">
        <v>1.2425212109286817E-2</v>
      </c>
      <c r="U1231" s="72">
        <f t="shared" si="38"/>
        <v>5.4060648078113616E-5</v>
      </c>
      <c r="V1231" s="72">
        <v>1.2666575617113247E-2</v>
      </c>
      <c r="W1231" s="72">
        <v>1.2598970916815593E-2</v>
      </c>
      <c r="X1231" s="113">
        <f t="shared" si="39"/>
        <v>6.7604700297653822E-5</v>
      </c>
    </row>
    <row r="1232" spans="18:24" x14ac:dyDescent="0.2">
      <c r="R1232" s="75">
        <v>47805</v>
      </c>
      <c r="S1232" s="72">
        <v>1.2476714007878725E-2</v>
      </c>
      <c r="T1232" s="72">
        <v>1.2422707354789961E-2</v>
      </c>
      <c r="U1232" s="72">
        <f t="shared" si="38"/>
        <v>5.4006653088764164E-5</v>
      </c>
      <c r="V1232" s="72">
        <v>1.2661077483771233E-2</v>
      </c>
      <c r="W1232" s="72">
        <v>1.2593598264088049E-2</v>
      </c>
      <c r="X1232" s="113">
        <f t="shared" si="39"/>
        <v>6.74792196831836E-5</v>
      </c>
    </row>
    <row r="1233" spans="18:24" x14ac:dyDescent="0.2">
      <c r="R1233" s="75">
        <v>47812</v>
      </c>
      <c r="S1233" s="72">
        <v>1.2474164218753669E-2</v>
      </c>
      <c r="T1233" s="72">
        <v>1.2420211454545218E-2</v>
      </c>
      <c r="U1233" s="72">
        <f t="shared" si="38"/>
        <v>5.3952764208451201E-5</v>
      </c>
      <c r="V1233" s="72">
        <v>1.2655554693211413E-2</v>
      </c>
      <c r="W1233" s="72">
        <v>1.2588201273606714E-2</v>
      </c>
      <c r="X1233" s="113">
        <f t="shared" si="39"/>
        <v>6.7353419604699108E-5</v>
      </c>
    </row>
    <row r="1234" spans="18:24" x14ac:dyDescent="0.2">
      <c r="R1234" s="75">
        <v>47819</v>
      </c>
      <c r="S1234" s="72">
        <v>1.2471587382212447E-2</v>
      </c>
      <c r="T1234" s="72">
        <v>1.2417686439546743E-2</v>
      </c>
      <c r="U1234" s="72">
        <f t="shared" si="38"/>
        <v>5.3900942665703264E-5</v>
      </c>
      <c r="V1234" s="72">
        <v>1.2650019386863186E-2</v>
      </c>
      <c r="W1234" s="72">
        <v>1.2582791930959058E-2</v>
      </c>
      <c r="X1234" s="113">
        <f t="shared" si="39"/>
        <v>6.722745590412825E-5</v>
      </c>
    </row>
    <row r="1235" spans="18:24" x14ac:dyDescent="0.2">
      <c r="R1235" s="75">
        <v>47826</v>
      </c>
      <c r="S1235" s="72">
        <v>1.2469054961321436E-2</v>
      </c>
      <c r="T1235" s="72">
        <v>1.241520770067105E-2</v>
      </c>
      <c r="U1235" s="72">
        <f t="shared" si="38"/>
        <v>5.384726065038592E-5</v>
      </c>
      <c r="V1235" s="72">
        <v>1.2644483706021996E-2</v>
      </c>
      <c r="W1235" s="72">
        <v>1.257738222160254E-2</v>
      </c>
      <c r="X1235" s="113">
        <f t="shared" si="39"/>
        <v>6.7101484419455903E-5</v>
      </c>
    </row>
    <row r="1236" spans="18:24" x14ac:dyDescent="0.2">
      <c r="R1236" s="75">
        <v>47833</v>
      </c>
      <c r="S1236" s="72">
        <v>1.2466531500412194E-2</v>
      </c>
      <c r="T1236" s="72">
        <v>1.24127378156765E-2</v>
      </c>
      <c r="U1236" s="72">
        <f t="shared" si="38"/>
        <v>5.3793684735693389E-5</v>
      </c>
      <c r="V1236" s="72">
        <v>1.2638959791849324E-2</v>
      </c>
      <c r="W1236" s="72">
        <v>1.2571984130865493E-2</v>
      </c>
      <c r="X1236" s="113">
        <f t="shared" si="39"/>
        <v>6.6975660983830537E-5</v>
      </c>
    </row>
    <row r="1237" spans="18:24" x14ac:dyDescent="0.2">
      <c r="R1237" s="75">
        <v>47840</v>
      </c>
      <c r="S1237" s="72">
        <v>1.2464016999469784E-2</v>
      </c>
      <c r="T1237" s="72">
        <v>1.2410276784544649E-2</v>
      </c>
      <c r="U1237" s="72">
        <f t="shared" si="38"/>
        <v>5.3740214925135019E-5</v>
      </c>
      <c r="V1237" s="72">
        <v>1.263345978537006E-2</v>
      </c>
      <c r="W1237" s="72">
        <v>1.2566609643944494E-2</v>
      </c>
      <c r="X1237" s="113">
        <f t="shared" si="39"/>
        <v>6.6850141425565945E-5</v>
      </c>
    </row>
    <row r="1238" spans="18:24" x14ac:dyDescent="0.2">
      <c r="R1238" s="75">
        <v>47848</v>
      </c>
      <c r="S1238" s="72">
        <v>1.2461116010593187E-2</v>
      </c>
      <c r="T1238" s="72">
        <v>1.240743483461948E-2</v>
      </c>
      <c r="U1238" s="72">
        <f t="shared" si="38"/>
        <v>5.3681175973707695E-5</v>
      </c>
      <c r="V1238" s="72">
        <v>1.2627366326045013E-2</v>
      </c>
      <c r="W1238" s="72">
        <v>1.2560652736824112E-2</v>
      </c>
      <c r="X1238" s="113">
        <f t="shared" si="39"/>
        <v>6.6713589220900732E-5</v>
      </c>
    </row>
    <row r="1239" spans="18:24" x14ac:dyDescent="0.2">
      <c r="R1239" s="75">
        <v>47855</v>
      </c>
      <c r="S1239" s="72">
        <v>1.2458620155775257E-2</v>
      </c>
      <c r="T1239" s="72">
        <v>1.2404992227630807E-2</v>
      </c>
      <c r="U1239" s="72">
        <f t="shared" si="38"/>
        <v>5.3627928144450721E-5</v>
      </c>
      <c r="V1239" s="72">
        <v>1.2621949350741336E-2</v>
      </c>
      <c r="W1239" s="72">
        <v>1.2555360218665577E-2</v>
      </c>
      <c r="X1239" s="113">
        <f t="shared" si="39"/>
        <v>6.6589132075758894E-5</v>
      </c>
    </row>
    <row r="1240" spans="18:24" x14ac:dyDescent="0.2">
      <c r="R1240" s="75">
        <v>47862</v>
      </c>
      <c r="S1240" s="72">
        <v>1.2456172613233823E-2</v>
      </c>
      <c r="T1240" s="72">
        <v>1.2402599755554113E-2</v>
      </c>
      <c r="U1240" s="72">
        <f t="shared" si="38"/>
        <v>5.3572857679710234E-5</v>
      </c>
      <c r="V1240" s="72">
        <v>1.2616593814753614E-2</v>
      </c>
      <c r="W1240" s="72">
        <v>1.2550128354263534E-2</v>
      </c>
      <c r="X1240" s="113">
        <f t="shared" si="39"/>
        <v>6.6465460490080022E-5</v>
      </c>
    </row>
    <row r="1241" spans="18:24" x14ac:dyDescent="0.2">
      <c r="R1241" s="75">
        <v>47869</v>
      </c>
      <c r="S1241" s="72">
        <v>1.2453655324884849E-2</v>
      </c>
      <c r="T1241" s="72">
        <v>1.2400133574115735E-2</v>
      </c>
      <c r="U1241" s="72">
        <f t="shared" si="38"/>
        <v>5.3521750769114362E-5</v>
      </c>
      <c r="V1241" s="72">
        <v>1.2611311925228965E-2</v>
      </c>
      <c r="W1241" s="72">
        <v>1.254496919410456E-2</v>
      </c>
      <c r="X1241" s="113">
        <f t="shared" si="39"/>
        <v>6.6342731124404558E-5</v>
      </c>
    </row>
    <row r="1242" spans="18:24" x14ac:dyDescent="0.2">
      <c r="R1242" s="75">
        <v>47876</v>
      </c>
      <c r="S1242" s="72">
        <v>1.2451186348776844E-2</v>
      </c>
      <c r="T1242" s="72">
        <v>1.2397717527556473E-2</v>
      </c>
      <c r="U1242" s="72">
        <f t="shared" si="38"/>
        <v>5.3468821220370444E-5</v>
      </c>
      <c r="V1242" s="72">
        <v>1.2606115889193935E-2</v>
      </c>
      <c r="W1242" s="72">
        <v>1.2539894788555545E-2</v>
      </c>
      <c r="X1242" s="113">
        <f t="shared" si="39"/>
        <v>6.6221100638389971E-5</v>
      </c>
    </row>
    <row r="1243" spans="18:24" x14ac:dyDescent="0.2">
      <c r="R1243" s="75">
        <v>47883</v>
      </c>
      <c r="S1243" s="72">
        <v>1.244872633220595E-2</v>
      </c>
      <c r="T1243" s="72">
        <v>1.2395310334443188E-2</v>
      </c>
      <c r="U1243" s="72">
        <f t="shared" si="38"/>
        <v>5.3415997762762402E-5</v>
      </c>
      <c r="V1243" s="72">
        <v>1.2601017913558485E-2</v>
      </c>
      <c r="W1243" s="72">
        <v>1.2534917187873416E-2</v>
      </c>
      <c r="X1243" s="113">
        <f t="shared" si="39"/>
        <v>6.610072568506882E-5</v>
      </c>
    </row>
    <row r="1244" spans="18:24" x14ac:dyDescent="0.2">
      <c r="R1244" s="75">
        <v>47890</v>
      </c>
      <c r="S1244" s="72">
        <v>1.2446275275156182E-2</v>
      </c>
      <c r="T1244" s="72">
        <v>1.2392911994756339E-2</v>
      </c>
      <c r="U1244" s="72">
        <f t="shared" si="38"/>
        <v>5.3363280399842949E-5</v>
      </c>
      <c r="V1244" s="72">
        <v>1.2596030205120397E-2</v>
      </c>
      <c r="W1244" s="72">
        <v>1.2530048442206012E-2</v>
      </c>
      <c r="X1244" s="113">
        <f t="shared" si="39"/>
        <v>6.5981762914385858E-5</v>
      </c>
    </row>
    <row r="1245" spans="18:24" x14ac:dyDescent="0.2">
      <c r="R1245" s="75">
        <v>47897</v>
      </c>
      <c r="S1245" s="72">
        <v>1.2443833177609775E-2</v>
      </c>
      <c r="T1245" s="72">
        <v>1.2390522508483492E-2</v>
      </c>
      <c r="U1245" s="72">
        <f t="shared" si="38"/>
        <v>5.3310669126283017E-5</v>
      </c>
      <c r="V1245" s="72">
        <v>1.2591164970574553E-2</v>
      </c>
      <c r="W1245" s="72">
        <v>1.2525300601601366E-2</v>
      </c>
      <c r="X1245" s="113">
        <f t="shared" si="39"/>
        <v>6.586436897318762E-5</v>
      </c>
    </row>
    <row r="1246" spans="18:24" x14ac:dyDescent="0.2">
      <c r="R1246" s="75">
        <v>47904</v>
      </c>
      <c r="S1246" s="72">
        <v>1.2441400039549855E-2</v>
      </c>
      <c r="T1246" s="72">
        <v>1.2388141875606884E-2</v>
      </c>
      <c r="U1246" s="72">
        <f t="shared" si="38"/>
        <v>5.3258163942970782E-5</v>
      </c>
      <c r="V1246" s="72">
        <v>1.2586434416516466E-2</v>
      </c>
      <c r="W1246" s="72">
        <v>1.2520685716015206E-2</v>
      </c>
      <c r="X1246" s="113">
        <f t="shared" si="39"/>
        <v>6.5748700501260318E-5</v>
      </c>
    </row>
    <row r="1247" spans="18:24" x14ac:dyDescent="0.2">
      <c r="R1247" s="75">
        <v>47911</v>
      </c>
      <c r="S1247" s="72">
        <v>1.2439062395559477E-2</v>
      </c>
      <c r="T1247" s="72">
        <v>1.2385860412038211E-2</v>
      </c>
      <c r="U1247" s="72">
        <f t="shared" si="38"/>
        <v>5.3201983521265414E-5</v>
      </c>
      <c r="V1247" s="72">
        <v>1.2581707954932226E-2</v>
      </c>
      <c r="W1247" s="72">
        <v>1.2516088260885462E-2</v>
      </c>
      <c r="X1247" s="113">
        <f t="shared" si="39"/>
        <v>6.5619694046763904E-5</v>
      </c>
    </row>
    <row r="1248" spans="18:24" x14ac:dyDescent="0.2">
      <c r="R1248" s="75">
        <v>47918</v>
      </c>
      <c r="S1248" s="72">
        <v>1.2436648289803308E-2</v>
      </c>
      <c r="T1248" s="72">
        <v>1.2383498588431956E-2</v>
      </c>
      <c r="U1248" s="72">
        <f t="shared" si="38"/>
        <v>5.314970137135222E-5</v>
      </c>
      <c r="V1248" s="72">
        <v>1.2577320307328287E-2</v>
      </c>
      <c r="W1248" s="72">
        <v>1.2511811895724348E-2</v>
      </c>
      <c r="X1248" s="113">
        <f t="shared" si="39"/>
        <v>6.5508411603939012E-5</v>
      </c>
    </row>
    <row r="1249" spans="18:24" x14ac:dyDescent="0.2">
      <c r="R1249" s="75">
        <v>47925</v>
      </c>
      <c r="S1249" s="72">
        <v>1.2434243144133725E-2</v>
      </c>
      <c r="T1249" s="72">
        <v>1.2381145618811073E-2</v>
      </c>
      <c r="U1249" s="72">
        <f t="shared" si="38"/>
        <v>5.3097525322651912E-5</v>
      </c>
      <c r="V1249" s="72">
        <v>1.2573103304747243E-2</v>
      </c>
      <c r="W1249" s="72">
        <v>1.2507703988522124E-2</v>
      </c>
      <c r="X1249" s="113">
        <f t="shared" si="39"/>
        <v>6.5399316225119714E-5</v>
      </c>
    </row>
    <row r="1250" spans="18:24" x14ac:dyDescent="0.2">
      <c r="R1250" s="75">
        <v>47932</v>
      </c>
      <c r="S1250" s="72">
        <v>1.2431846958534219E-2</v>
      </c>
      <c r="T1250" s="72">
        <v>1.2378801503160789E-2</v>
      </c>
      <c r="U1250" s="72">
        <f t="shared" si="38"/>
        <v>5.3045455373429765E-5</v>
      </c>
      <c r="V1250" s="72">
        <v>1.2569061060167313E-2</v>
      </c>
      <c r="W1250" s="72">
        <v>1.2503768599497901E-2</v>
      </c>
      <c r="X1250" s="113">
        <f t="shared" si="39"/>
        <v>6.529246066941212E-5</v>
      </c>
    </row>
    <row r="1251" spans="18:24" x14ac:dyDescent="0.2">
      <c r="R1251" s="75">
        <v>47939</v>
      </c>
      <c r="S1251" s="72">
        <v>1.2429414209877001E-2</v>
      </c>
      <c r="T1251" s="72">
        <v>1.2376418849668672E-2</v>
      </c>
      <c r="U1251" s="72">
        <f t="shared" si="38"/>
        <v>5.2995360208328568E-5</v>
      </c>
      <c r="V1251" s="72">
        <v>1.2565190698213187E-2</v>
      </c>
      <c r="W1251" s="72">
        <v>1.2499998415898833E-2</v>
      </c>
      <c r="X1251" s="113">
        <f t="shared" si="39"/>
        <v>6.519228231435456E-5</v>
      </c>
    </row>
    <row r="1252" spans="18:24" x14ac:dyDescent="0.2">
      <c r="R1252" s="75">
        <v>47946</v>
      </c>
      <c r="S1252" s="72">
        <v>1.2427035386364322E-2</v>
      </c>
      <c r="T1252" s="72">
        <v>1.2374091889357201E-2</v>
      </c>
      <c r="U1252" s="72">
        <f t="shared" si="38"/>
        <v>5.2943497007120963E-5</v>
      </c>
      <c r="V1252" s="72">
        <v>1.2561485702949158E-2</v>
      </c>
      <c r="W1252" s="72">
        <v>1.2496395951272336E-2</v>
      </c>
      <c r="X1252" s="113">
        <f t="shared" si="39"/>
        <v>6.5089751676822294E-5</v>
      </c>
    </row>
    <row r="1253" spans="18:24" x14ac:dyDescent="0.2">
      <c r="R1253" s="75">
        <v>47955</v>
      </c>
      <c r="S1253" s="72">
        <v>1.2423990064259064E-2</v>
      </c>
      <c r="T1253" s="72">
        <v>1.2371113092618258E-2</v>
      </c>
      <c r="U1253" s="72">
        <f t="shared" si="38"/>
        <v>5.287697164080632E-5</v>
      </c>
      <c r="V1253" s="72">
        <v>1.2556978979910687E-2</v>
      </c>
      <c r="W1253" s="72">
        <v>1.2492017761632871E-2</v>
      </c>
      <c r="X1253" s="113">
        <f t="shared" si="39"/>
        <v>6.4961218277816493E-5</v>
      </c>
    </row>
    <row r="1254" spans="18:24" x14ac:dyDescent="0.2">
      <c r="R1254" s="75">
        <v>47962</v>
      </c>
      <c r="S1254" s="72">
        <v>1.2421631720032347E-2</v>
      </c>
      <c r="T1254" s="72">
        <v>1.2368806369095734E-2</v>
      </c>
      <c r="U1254" s="72">
        <f t="shared" si="38"/>
        <v>5.2825350936612503E-5</v>
      </c>
      <c r="V1254" s="72">
        <v>1.2553673515952183E-2</v>
      </c>
      <c r="W1254" s="72">
        <v>1.2488809707927345E-2</v>
      </c>
      <c r="X1254" s="113">
        <f t="shared" si="39"/>
        <v>6.4863808024838085E-5</v>
      </c>
    </row>
    <row r="1255" spans="18:24" x14ac:dyDescent="0.2">
      <c r="R1255" s="75">
        <v>47970</v>
      </c>
      <c r="S1255" s="72">
        <v>1.2419091593992121E-2</v>
      </c>
      <c r="T1255" s="72">
        <v>1.2366330640310369E-2</v>
      </c>
      <c r="U1255" s="72">
        <f t="shared" si="38"/>
        <v>5.2760953681752279E-5</v>
      </c>
      <c r="V1255" s="72">
        <v>1.2550226439101645E-2</v>
      </c>
      <c r="W1255" s="72">
        <v>1.2485478691263352E-2</v>
      </c>
      <c r="X1255" s="113">
        <f t="shared" si="39"/>
        <v>6.4747747838293443E-5</v>
      </c>
    </row>
    <row r="1256" spans="18:24" x14ac:dyDescent="0.2">
      <c r="R1256" s="75">
        <v>47976</v>
      </c>
      <c r="S1256" s="72">
        <v>1.241699038677271E-2</v>
      </c>
      <c r="T1256" s="72">
        <v>1.2364269798787924E-2</v>
      </c>
      <c r="U1256" s="72">
        <f t="shared" si="38"/>
        <v>5.2720587984786751E-5</v>
      </c>
      <c r="V1256" s="72">
        <v>1.2547795432312374E-2</v>
      </c>
      <c r="W1256" s="72">
        <v>1.2483130516101417E-2</v>
      </c>
      <c r="X1256" s="113">
        <f t="shared" si="39"/>
        <v>6.4664916210956797E-5</v>
      </c>
    </row>
    <row r="1257" spans="18:24" x14ac:dyDescent="0.2">
      <c r="R1257" s="75">
        <v>47983</v>
      </c>
      <c r="S1257" s="72">
        <v>1.2414659481194594E-2</v>
      </c>
      <c r="T1257" s="72">
        <v>1.2361990190161711E-2</v>
      </c>
      <c r="U1257" s="72">
        <f t="shared" si="38"/>
        <v>5.2669291032883536E-5</v>
      </c>
      <c r="V1257" s="72">
        <v>1.2545051515466808E-2</v>
      </c>
      <c r="W1257" s="72">
        <v>1.2480476820119749E-2</v>
      </c>
      <c r="X1257" s="113">
        <f t="shared" si="39"/>
        <v>6.457469534705898E-5</v>
      </c>
    </row>
    <row r="1258" spans="18:24" x14ac:dyDescent="0.2">
      <c r="R1258" s="75">
        <v>47990</v>
      </c>
      <c r="S1258" s="72">
        <v>1.241233753555188E-2</v>
      </c>
      <c r="T1258" s="72">
        <v>1.2359719435375767E-2</v>
      </c>
      <c r="U1258" s="72">
        <f t="shared" si="38"/>
        <v>5.2618100176113E-5</v>
      </c>
      <c r="V1258" s="72">
        <v>1.2542482407883792E-2</v>
      </c>
      <c r="W1258" s="72">
        <v>1.2477995693073996E-2</v>
      </c>
      <c r="X1258" s="113">
        <f t="shared" si="39"/>
        <v>6.448671480979544E-5</v>
      </c>
    </row>
    <row r="1259" spans="18:24" x14ac:dyDescent="0.2">
      <c r="R1259" s="75">
        <v>47997</v>
      </c>
      <c r="S1259" s="72">
        <v>1.2410024549829797E-2</v>
      </c>
      <c r="T1259" s="72">
        <v>1.2357457534416191E-2</v>
      </c>
      <c r="U1259" s="72">
        <f t="shared" si="38"/>
        <v>5.2567015413606047E-5</v>
      </c>
      <c r="V1259" s="72">
        <v>1.2539768082398713E-2</v>
      </c>
      <c r="W1259" s="72">
        <v>1.2475357724720436E-2</v>
      </c>
      <c r="X1259" s="113">
        <f t="shared" si="39"/>
        <v>6.4410357678276742E-5</v>
      </c>
    </row>
    <row r="1260" spans="18:24" x14ac:dyDescent="0.2">
      <c r="R1260" s="75">
        <v>48004</v>
      </c>
      <c r="S1260" s="72">
        <v>1.2407720524011836E-2</v>
      </c>
      <c r="T1260" s="72">
        <v>1.2355204487267343E-2</v>
      </c>
      <c r="U1260" s="72">
        <f t="shared" si="38"/>
        <v>5.251603674449358E-5</v>
      </c>
      <c r="V1260" s="72">
        <v>1.2537511367779822E-2</v>
      </c>
      <c r="W1260" s="72">
        <v>1.2473184980218962E-2</v>
      </c>
      <c r="X1260" s="113">
        <f t="shared" si="39"/>
        <v>6.4326387560860107E-5</v>
      </c>
    </row>
    <row r="1261" spans="18:24" x14ac:dyDescent="0.2">
      <c r="R1261" s="75">
        <v>48011</v>
      </c>
      <c r="S1261" s="72">
        <v>1.2405425458083229E-2</v>
      </c>
      <c r="T1261" s="72">
        <v>1.2352960293912713E-2</v>
      </c>
      <c r="U1261" s="72">
        <f t="shared" si="38"/>
        <v>5.2465164170515527E-5</v>
      </c>
      <c r="V1261" s="72">
        <v>1.2535429442355195E-2</v>
      </c>
      <c r="W1261" s="72">
        <v>1.2471184785000327E-2</v>
      </c>
      <c r="X1261" s="113">
        <f t="shared" si="39"/>
        <v>6.4244657354868215E-5</v>
      </c>
    </row>
    <row r="1262" spans="18:24" x14ac:dyDescent="0.2">
      <c r="R1262" s="75">
        <v>48018</v>
      </c>
      <c r="S1262" s="72">
        <v>1.2403139352026596E-2</v>
      </c>
      <c r="T1262" s="72">
        <v>1.2350724954337535E-2</v>
      </c>
      <c r="U1262" s="72">
        <f t="shared" si="38"/>
        <v>5.2414397689061129E-5</v>
      </c>
      <c r="V1262" s="72">
        <v>1.2533522305573582E-2</v>
      </c>
      <c r="W1262" s="72">
        <v>1.246935713854036E-2</v>
      </c>
      <c r="X1262" s="113">
        <f t="shared" si="39"/>
        <v>6.4165167033222031E-5</v>
      </c>
    </row>
    <row r="1263" spans="18:24" x14ac:dyDescent="0.2">
      <c r="R1263" s="75">
        <v>48025</v>
      </c>
      <c r="S1263" s="72">
        <v>1.2400862205828036E-2</v>
      </c>
      <c r="T1263" s="72">
        <v>1.2348498468527902E-2</v>
      </c>
      <c r="U1263" s="72">
        <f t="shared" si="38"/>
        <v>5.2363737300133856E-5</v>
      </c>
      <c r="V1263" s="72">
        <v>1.2532258986350367E-2</v>
      </c>
      <c r="W1263" s="72">
        <v>1.2468178570401363E-2</v>
      </c>
      <c r="X1263" s="113">
        <f t="shared" si="39"/>
        <v>6.4080415949003752E-5</v>
      </c>
    </row>
    <row r="1264" spans="18:24" x14ac:dyDescent="0.2">
      <c r="R1264" s="75">
        <v>48032</v>
      </c>
      <c r="S1264" s="72">
        <v>1.2398594019470169E-2</v>
      </c>
      <c r="T1264" s="72">
        <v>1.2346280836466437E-2</v>
      </c>
      <c r="U1264" s="72">
        <f t="shared" si="38"/>
        <v>5.2313183003731972E-5</v>
      </c>
      <c r="V1264" s="72">
        <v>1.2530738721467352E-2</v>
      </c>
      <c r="W1264" s="72">
        <v>1.2466732844725414E-2</v>
      </c>
      <c r="X1264" s="113">
        <f t="shared" si="39"/>
        <v>6.4005876741938389E-5</v>
      </c>
    </row>
    <row r="1265" spans="18:24" x14ac:dyDescent="0.2">
      <c r="R1265" s="75">
        <v>48039</v>
      </c>
      <c r="S1265" s="72">
        <v>1.2396334792939967E-2</v>
      </c>
      <c r="T1265" s="72">
        <v>1.2344072058140979E-2</v>
      </c>
      <c r="U1265" s="72">
        <f t="shared" si="38"/>
        <v>5.2262734798988117E-5</v>
      </c>
      <c r="V1265" s="72">
        <v>1.2529393261993196E-2</v>
      </c>
      <c r="W1265" s="72">
        <v>1.2465459684331959E-2</v>
      </c>
      <c r="X1265" s="113">
        <f t="shared" si="39"/>
        <v>6.3933577661236946E-5</v>
      </c>
    </row>
    <row r="1266" spans="18:24" x14ac:dyDescent="0.2">
      <c r="R1266" s="75">
        <v>48046</v>
      </c>
      <c r="S1266" s="72">
        <v>1.239408452622005E-2</v>
      </c>
      <c r="T1266" s="72">
        <v>1.2341872133534149E-2</v>
      </c>
      <c r="U1266" s="72">
        <f t="shared" si="38"/>
        <v>5.2212392685900555E-5</v>
      </c>
      <c r="V1266" s="72">
        <v>1.2528222607566466E-2</v>
      </c>
      <c r="W1266" s="72">
        <v>1.2464359088883202E-2</v>
      </c>
      <c r="X1266" s="113">
        <f t="shared" si="39"/>
        <v>6.3863518683263815E-5</v>
      </c>
    </row>
    <row r="1267" spans="18:24" x14ac:dyDescent="0.2">
      <c r="R1267" s="75">
        <v>48053</v>
      </c>
      <c r="S1267" s="72">
        <v>1.2391843219294778E-2</v>
      </c>
      <c r="T1267" s="72">
        <v>1.2339681062632044E-2</v>
      </c>
      <c r="U1267" s="72">
        <f t="shared" si="38"/>
        <v>5.2162156662734563E-5</v>
      </c>
      <c r="V1267" s="72">
        <v>1.2527226757872576E-2</v>
      </c>
      <c r="W1267" s="72">
        <v>1.2463431058086477E-2</v>
      </c>
      <c r="X1267" s="113">
        <f t="shared" si="39"/>
        <v>6.379569978609903E-5</v>
      </c>
    </row>
    <row r="1268" spans="18:24" x14ac:dyDescent="0.2">
      <c r="R1268" s="75">
        <v>48060</v>
      </c>
      <c r="S1268" s="72">
        <v>1.2389610872149381E-2</v>
      </c>
      <c r="T1268" s="72">
        <v>1.2337498845420763E-2</v>
      </c>
      <c r="U1268" s="72">
        <f t="shared" si="38"/>
        <v>5.2112026728617575E-5</v>
      </c>
      <c r="V1268" s="72">
        <v>1.2525750021341852E-2</v>
      </c>
      <c r="W1268" s="72">
        <v>1.2462014760125806E-2</v>
      </c>
      <c r="X1268" s="113">
        <f t="shared" si="39"/>
        <v>6.3735261216045849E-5</v>
      </c>
    </row>
    <row r="1269" spans="18:24" x14ac:dyDescent="0.2">
      <c r="R1269" s="75">
        <v>48067</v>
      </c>
      <c r="S1269" s="72">
        <v>1.2387387484769087E-2</v>
      </c>
      <c r="T1269" s="72">
        <v>1.2335325481883798E-2</v>
      </c>
      <c r="U1269" s="72">
        <f t="shared" si="38"/>
        <v>5.2062002885289518E-5</v>
      </c>
      <c r="V1269" s="72">
        <v>1.2525759471656177E-2</v>
      </c>
      <c r="W1269" s="72">
        <v>1.2462092689506644E-2</v>
      </c>
      <c r="X1269" s="113">
        <f t="shared" si="39"/>
        <v>6.3666782149533058E-5</v>
      </c>
    </row>
    <row r="1270" spans="18:24" x14ac:dyDescent="0.2">
      <c r="R1270" s="75">
        <v>48074</v>
      </c>
      <c r="S1270" s="72">
        <v>1.2385173057138257E-2</v>
      </c>
      <c r="T1270" s="72">
        <v>1.2333160972008116E-2</v>
      </c>
      <c r="U1270" s="72">
        <f t="shared" si="38"/>
        <v>5.2012085130141369E-5</v>
      </c>
      <c r="V1270" s="72">
        <v>1.2525288034738716E-2</v>
      </c>
      <c r="W1270" s="72">
        <v>1.2461682351368982E-2</v>
      </c>
      <c r="X1270" s="113">
        <f t="shared" si="39"/>
        <v>6.3605683369733629E-5</v>
      </c>
    </row>
    <row r="1271" spans="18:24" x14ac:dyDescent="0.2">
      <c r="R1271" s="75">
        <v>48081</v>
      </c>
      <c r="S1271" s="72">
        <v>1.238296758924212E-2</v>
      </c>
      <c r="T1271" s="72">
        <v>1.2331005315777206E-2</v>
      </c>
      <c r="U1271" s="72">
        <f t="shared" si="38"/>
        <v>5.196227346491479E-5</v>
      </c>
      <c r="V1271" s="72">
        <v>1.2524991401763759E-2</v>
      </c>
      <c r="W1271" s="72">
        <v>1.2461444577171661E-2</v>
      </c>
      <c r="X1271" s="113">
        <f t="shared" si="39"/>
        <v>6.3546824592097123E-5</v>
      </c>
    </row>
    <row r="1272" spans="18:24" x14ac:dyDescent="0.2">
      <c r="R1272" s="75">
        <v>48088</v>
      </c>
      <c r="S1272" s="72">
        <v>1.2380771081065037E-2</v>
      </c>
      <c r="T1272" s="72">
        <v>1.2328858513178038E-2</v>
      </c>
      <c r="U1272" s="72">
        <f t="shared" si="38"/>
        <v>5.1912567886999023E-5</v>
      </c>
      <c r="V1272" s="72">
        <v>1.2524064224913062E-2</v>
      </c>
      <c r="W1272" s="72">
        <v>1.2460570772907048E-2</v>
      </c>
      <c r="X1272" s="113">
        <f t="shared" si="39"/>
        <v>6.3493452006013751E-5</v>
      </c>
    </row>
    <row r="1273" spans="18:24" x14ac:dyDescent="0.2">
      <c r="R1273" s="75">
        <v>48095</v>
      </c>
      <c r="S1273" s="72">
        <v>1.237852549754196E-2</v>
      </c>
      <c r="T1273" s="72">
        <v>1.2326660783222634E-2</v>
      </c>
      <c r="U1273" s="72">
        <f t="shared" si="38"/>
        <v>5.1864714319326335E-5</v>
      </c>
      <c r="V1273" s="72">
        <v>1.2523801201106912E-2</v>
      </c>
      <c r="W1273" s="72">
        <v>1.2460361648043403E-2</v>
      </c>
      <c r="X1273" s="113">
        <f t="shared" si="39"/>
        <v>6.3439553063508389E-5</v>
      </c>
    </row>
    <row r="1274" spans="18:24" x14ac:dyDescent="0.2">
      <c r="R1274" s="75">
        <v>48102</v>
      </c>
      <c r="S1274" s="72">
        <v>1.2376346343589289E-2</v>
      </c>
      <c r="T1274" s="72">
        <v>1.2324531128245431E-2</v>
      </c>
      <c r="U1274" s="72">
        <f t="shared" si="38"/>
        <v>5.1815215343857524E-5</v>
      </c>
      <c r="V1274" s="72">
        <v>1.2523979011021836E-2</v>
      </c>
      <c r="W1274" s="72">
        <v>1.2460592229646445E-2</v>
      </c>
      <c r="X1274" s="113">
        <f t="shared" si="39"/>
        <v>6.3386781375390083E-5</v>
      </c>
    </row>
    <row r="1275" spans="18:24" x14ac:dyDescent="0.2">
      <c r="R1275" s="75">
        <v>48109</v>
      </c>
      <c r="S1275" s="72">
        <v>1.2374176148990317E-2</v>
      </c>
      <c r="T1275" s="72">
        <v>1.2322410326542386E-2</v>
      </c>
      <c r="U1275" s="72">
        <f t="shared" si="38"/>
        <v>5.1765822447931431E-5</v>
      </c>
      <c r="V1275" s="72">
        <v>1.2524331432720252E-2</v>
      </c>
      <c r="W1275" s="72">
        <v>1.2460995185580121E-2</v>
      </c>
      <c r="X1275" s="113">
        <f t="shared" si="39"/>
        <v>6.3336247140130184E-5</v>
      </c>
    </row>
    <row r="1276" spans="18:24" x14ac:dyDescent="0.2">
      <c r="R1276" s="75">
        <v>48116</v>
      </c>
      <c r="S1276" s="72">
        <v>1.2372254171819782E-2</v>
      </c>
      <c r="T1276" s="72">
        <v>1.2320544549946962E-2</v>
      </c>
      <c r="U1276" s="72">
        <f t="shared" si="38"/>
        <v>5.1709621872819342E-5</v>
      </c>
      <c r="V1276" s="72">
        <v>1.2524852753800183E-2</v>
      </c>
      <c r="W1276" s="72">
        <v>1.2461564873604787E-2</v>
      </c>
      <c r="X1276" s="113">
        <f t="shared" si="39"/>
        <v>6.3287880195396148E-5</v>
      </c>
    </row>
    <row r="1277" spans="18:24" x14ac:dyDescent="0.2">
      <c r="R1277" s="75">
        <v>48123</v>
      </c>
      <c r="S1277" s="72">
        <v>1.2369922935440631E-2</v>
      </c>
      <c r="T1277" s="72">
        <v>1.23182573041422E-2</v>
      </c>
      <c r="U1277" s="72">
        <f t="shared" si="38"/>
        <v>5.1665631298431283E-5</v>
      </c>
      <c r="V1277" s="72">
        <v>1.2525853602880827E-2</v>
      </c>
      <c r="W1277" s="72">
        <v>1.2462612463128089E-2</v>
      </c>
      <c r="X1277" s="113">
        <f t="shared" si="39"/>
        <v>6.3241139752737499E-5</v>
      </c>
    </row>
    <row r="1278" spans="18:24" x14ac:dyDescent="0.2">
      <c r="R1278" s="75">
        <v>48130</v>
      </c>
      <c r="S1278" s="72">
        <v>1.2367780185265945E-2</v>
      </c>
      <c r="T1278" s="72">
        <v>1.2316163623028502E-2</v>
      </c>
      <c r="U1278" s="72">
        <f t="shared" si="38"/>
        <v>5.1616562237443223E-5</v>
      </c>
      <c r="V1278" s="72">
        <v>1.2526682504444171E-2</v>
      </c>
      <c r="W1278" s="72">
        <v>1.2463485763270235E-2</v>
      </c>
      <c r="X1278" s="113">
        <f t="shared" si="39"/>
        <v>6.3196741173936199E-5</v>
      </c>
    </row>
    <row r="1279" spans="18:24" x14ac:dyDescent="0.2">
      <c r="R1279" s="75">
        <v>48137</v>
      </c>
      <c r="S1279" s="72">
        <v>1.2365646394704312E-2</v>
      </c>
      <c r="T1279" s="72">
        <v>1.2314078795443151E-2</v>
      </c>
      <c r="U1279" s="72">
        <f t="shared" si="38"/>
        <v>5.1567599261160418E-5</v>
      </c>
      <c r="V1279" s="72">
        <v>1.2527640752781245E-2</v>
      </c>
      <c r="W1279" s="72">
        <v>1.2464486728620622E-2</v>
      </c>
      <c r="X1279" s="113">
        <f t="shared" si="39"/>
        <v>6.3154024160622449E-5</v>
      </c>
    </row>
    <row r="1280" spans="18:24" x14ac:dyDescent="0.2">
      <c r="R1280" s="75">
        <v>48144</v>
      </c>
      <c r="S1280" s="72">
        <v>1.2363521563744434E-2</v>
      </c>
      <c r="T1280" s="72">
        <v>1.2312002821375718E-2</v>
      </c>
      <c r="U1280" s="72">
        <f t="shared" si="38"/>
        <v>5.1518742368715509E-5</v>
      </c>
      <c r="V1280" s="72">
        <v>1.2528715625009627E-2</v>
      </c>
      <c r="W1280" s="72">
        <v>1.2465602792547801E-2</v>
      </c>
      <c r="X1280" s="113">
        <f t="shared" si="39"/>
        <v>6.3112832461825752E-5</v>
      </c>
    </row>
    <row r="1281" spans="18:24" x14ac:dyDescent="0.2">
      <c r="R1281" s="75">
        <v>48151</v>
      </c>
      <c r="S1281" s="72">
        <v>1.2361405692370674E-2</v>
      </c>
      <c r="T1281" s="72">
        <v>1.2309935700811432E-2</v>
      </c>
      <c r="U1281" s="72">
        <f t="shared" si="38"/>
        <v>5.1469991559241132E-5</v>
      </c>
      <c r="V1281" s="72">
        <v>1.2529894398242531E-2</v>
      </c>
      <c r="W1281" s="72">
        <v>1.246682138841289E-2</v>
      </c>
      <c r="X1281" s="113">
        <f t="shared" si="39"/>
        <v>6.3073009829640869E-5</v>
      </c>
    </row>
    <row r="1282" spans="18:24" x14ac:dyDescent="0.2">
      <c r="R1282" s="75">
        <v>48158</v>
      </c>
      <c r="S1282" s="72">
        <v>1.2359298780567388E-2</v>
      </c>
      <c r="T1282" s="72">
        <v>1.2307877433734656E-2</v>
      </c>
      <c r="U1282" s="72">
        <f t="shared" si="38"/>
        <v>5.1421346832732084E-5</v>
      </c>
      <c r="V1282" s="72">
        <v>1.2530819549218818E-2</v>
      </c>
      <c r="W1282" s="72">
        <v>1.2467785052846356E-2</v>
      </c>
      <c r="X1282" s="113">
        <f t="shared" si="39"/>
        <v>6.3034496372462237E-5</v>
      </c>
    </row>
    <row r="1283" spans="18:24" x14ac:dyDescent="0.2">
      <c r="R1283" s="75">
        <v>48165</v>
      </c>
      <c r="S1283" s="72">
        <v>1.2357200828322416E-2</v>
      </c>
      <c r="T1283" s="72">
        <v>1.2305828020134094E-2</v>
      </c>
      <c r="U1283" s="72">
        <f t="shared" si="38"/>
        <v>5.1372808188322738E-5</v>
      </c>
      <c r="V1283" s="72">
        <v>1.2532167764636367E-2</v>
      </c>
      <c r="W1283" s="72">
        <v>1.2469170828867763E-2</v>
      </c>
      <c r="X1283" s="113">
        <f t="shared" si="39"/>
        <v>6.2996935768604156E-5</v>
      </c>
    </row>
    <row r="1284" spans="18:24" x14ac:dyDescent="0.2">
      <c r="R1284" s="75">
        <v>48172</v>
      </c>
      <c r="S1284" s="72">
        <v>1.2355111835620118E-2</v>
      </c>
      <c r="T1284" s="72">
        <v>1.2303787459993235E-2</v>
      </c>
      <c r="U1284" s="72">
        <f t="shared" si="38"/>
        <v>5.1324375626883925E-5</v>
      </c>
      <c r="V1284" s="72">
        <v>1.253358293833064E-2</v>
      </c>
      <c r="W1284" s="72">
        <v>1.247062264780009E-2</v>
      </c>
      <c r="X1284" s="113">
        <f t="shared" si="39"/>
        <v>6.2960290530550064E-5</v>
      </c>
    </row>
    <row r="1285" spans="18:24" x14ac:dyDescent="0.2">
      <c r="R1285" s="75">
        <v>48179</v>
      </c>
      <c r="S1285" s="72">
        <v>1.2353031802445721E-2</v>
      </c>
      <c r="T1285" s="72">
        <v>1.2301755753299915E-2</v>
      </c>
      <c r="U1285" s="72">
        <f t="shared" ref="U1285:U1348" si="40">S1285-T1285</f>
        <v>5.1276049145806621E-5</v>
      </c>
      <c r="V1285" s="72">
        <v>1.2535052277869033E-2</v>
      </c>
      <c r="W1285" s="72">
        <v>1.2472127874306165E-2</v>
      </c>
      <c r="X1285" s="113">
        <f t="shared" ref="X1285:X1348" si="41">V1285-W1285</f>
        <v>6.2924403562867812E-5</v>
      </c>
    </row>
    <row r="1286" spans="18:24" x14ac:dyDescent="0.2">
      <c r="R1286" s="75">
        <v>48186</v>
      </c>
      <c r="S1286" s="72">
        <v>1.2350895321656686E-2</v>
      </c>
      <c r="T1286" s="72">
        <v>1.2299665819856427E-2</v>
      </c>
      <c r="U1286" s="72">
        <f t="shared" si="40"/>
        <v>5.1229501800259189E-5</v>
      </c>
      <c r="V1286" s="72">
        <v>1.253690147719108E-2</v>
      </c>
      <c r="W1286" s="72">
        <v>1.2474012513185704E-2</v>
      </c>
      <c r="X1286" s="113">
        <f t="shared" si="41"/>
        <v>6.2888964005376052E-5</v>
      </c>
    </row>
    <row r="1287" spans="18:24" x14ac:dyDescent="0.2">
      <c r="R1287" s="75">
        <v>48193</v>
      </c>
      <c r="S1287" s="72">
        <v>1.2348832638185626E-2</v>
      </c>
      <c r="T1287" s="72">
        <v>1.2297651256347889E-2</v>
      </c>
      <c r="U1287" s="72">
        <f t="shared" si="40"/>
        <v>5.1181381837737613E-5</v>
      </c>
      <c r="V1287" s="72">
        <v>1.2538436474712082E-2</v>
      </c>
      <c r="W1287" s="72">
        <v>1.2475582400123527E-2</v>
      </c>
      <c r="X1287" s="113">
        <f t="shared" si="41"/>
        <v>6.2854074588555159E-5</v>
      </c>
    </row>
    <row r="1288" spans="18:24" x14ac:dyDescent="0.2">
      <c r="R1288" s="75">
        <v>48200</v>
      </c>
      <c r="S1288" s="72">
        <v>1.234677891388292E-2</v>
      </c>
      <c r="T1288" s="72">
        <v>1.2295645545932552E-2</v>
      </c>
      <c r="U1288" s="72">
        <f t="shared" si="40"/>
        <v>5.1133367950368172E-5</v>
      </c>
      <c r="V1288" s="72">
        <v>1.2539986312378374E-2</v>
      </c>
      <c r="W1288" s="72">
        <v>1.2477166851861426E-2</v>
      </c>
      <c r="X1288" s="113">
        <f t="shared" si="41"/>
        <v>6.2819460516947909E-5</v>
      </c>
    </row>
    <row r="1289" spans="18:24" x14ac:dyDescent="0.2">
      <c r="R1289" s="75">
        <v>48211</v>
      </c>
      <c r="S1289" s="72">
        <v>1.2343637175820391E-2</v>
      </c>
      <c r="T1289" s="72">
        <v>1.2292580696827078E-2</v>
      </c>
      <c r="U1289" s="72">
        <f t="shared" si="40"/>
        <v>5.105647899331274E-5</v>
      </c>
      <c r="V1289" s="72">
        <v>1.2542421152455692E-2</v>
      </c>
      <c r="W1289" s="72">
        <v>1.2479655904972808E-2</v>
      </c>
      <c r="X1289" s="113">
        <f t="shared" si="41"/>
        <v>6.2765247482884229E-5</v>
      </c>
    </row>
    <row r="1290" spans="18:24" x14ac:dyDescent="0.2">
      <c r="R1290" s="75">
        <v>48215</v>
      </c>
      <c r="S1290" s="72">
        <v>1.2342408244654185E-2</v>
      </c>
      <c r="T1290" s="72">
        <v>1.2291377406419524E-2</v>
      </c>
      <c r="U1290" s="72">
        <f t="shared" si="40"/>
        <v>5.1030838234661022E-5</v>
      </c>
      <c r="V1290" s="72">
        <v>1.2542983362994382E-2</v>
      </c>
      <c r="W1290" s="72">
        <v>1.2480237451659106E-2</v>
      </c>
      <c r="X1290" s="113">
        <f t="shared" si="41"/>
        <v>6.2745911335275809E-5</v>
      </c>
    </row>
    <row r="1291" spans="18:24" x14ac:dyDescent="0.2">
      <c r="R1291" s="75">
        <v>48221</v>
      </c>
      <c r="S1291" s="72">
        <v>1.2340671495845241E-2</v>
      </c>
      <c r="T1291" s="72">
        <v>1.2289681533116638E-2</v>
      </c>
      <c r="U1291" s="72">
        <f t="shared" si="40"/>
        <v>5.0989962728602983E-5</v>
      </c>
      <c r="V1291" s="72">
        <v>1.2544289417187089E-2</v>
      </c>
      <c r="W1291" s="72">
        <v>1.2481573209094316E-2</v>
      </c>
      <c r="X1291" s="113">
        <f t="shared" si="41"/>
        <v>6.2716208092773035E-5</v>
      </c>
    </row>
    <row r="1292" spans="18:24" x14ac:dyDescent="0.2">
      <c r="R1292" s="75">
        <v>48228</v>
      </c>
      <c r="S1292" s="72">
        <v>1.2338653608077153E-2</v>
      </c>
      <c r="T1292" s="72">
        <v>1.2287711234943231E-2</v>
      </c>
      <c r="U1292" s="72">
        <f t="shared" si="40"/>
        <v>5.0942373133921331E-5</v>
      </c>
      <c r="V1292" s="72">
        <v>1.254577972650524E-2</v>
      </c>
      <c r="W1292" s="72">
        <v>1.2483098496148778E-2</v>
      </c>
      <c r="X1292" s="113">
        <f t="shared" si="41"/>
        <v>6.2681230356461531E-5</v>
      </c>
    </row>
    <row r="1293" spans="18:24" x14ac:dyDescent="0.2">
      <c r="R1293" s="75">
        <v>48235</v>
      </c>
      <c r="S1293" s="72">
        <v>1.2336644679408022E-2</v>
      </c>
      <c r="T1293" s="72">
        <v>1.2285749789797148E-2</v>
      </c>
      <c r="U1293" s="72">
        <f t="shared" si="40"/>
        <v>5.0894889610873795E-5</v>
      </c>
      <c r="V1293" s="72">
        <v>1.2547221860880675E-2</v>
      </c>
      <c r="W1293" s="72">
        <v>1.2484576106744855E-2</v>
      </c>
      <c r="X1293" s="113">
        <f t="shared" si="41"/>
        <v>6.2645754135819826E-5</v>
      </c>
    </row>
    <row r="1294" spans="18:24" x14ac:dyDescent="0.2">
      <c r="R1294" s="75">
        <v>48242</v>
      </c>
      <c r="S1294" s="72">
        <v>1.2334644709826427E-2</v>
      </c>
      <c r="T1294" s="72">
        <v>1.228379719766521E-2</v>
      </c>
      <c r="U1294" s="72">
        <f t="shared" si="40"/>
        <v>5.0847512161217648E-5</v>
      </c>
      <c r="V1294" s="72">
        <v>1.2548603027546547E-2</v>
      </c>
      <c r="W1294" s="72">
        <v>1.2485993405207183E-2</v>
      </c>
      <c r="X1294" s="113">
        <f t="shared" si="41"/>
        <v>6.2609622339363999E-5</v>
      </c>
    </row>
    <row r="1295" spans="18:24" x14ac:dyDescent="0.2">
      <c r="R1295" s="75">
        <v>48249</v>
      </c>
      <c r="S1295" s="72">
        <v>1.2332583213109594E-2</v>
      </c>
      <c r="T1295" s="72">
        <v>1.2281781349744669E-2</v>
      </c>
      <c r="U1295" s="72">
        <f t="shared" si="40"/>
        <v>5.0801863364924316E-5</v>
      </c>
      <c r="V1295" s="72">
        <v>1.2549910433703949E-2</v>
      </c>
      <c r="W1295" s="72">
        <v>1.2487337755830533E-2</v>
      </c>
      <c r="X1295" s="113">
        <f t="shared" si="41"/>
        <v>6.2572677873415708E-5</v>
      </c>
    </row>
    <row r="1296" spans="18:24" x14ac:dyDescent="0.2">
      <c r="R1296" s="75">
        <v>48256</v>
      </c>
      <c r="S1296" s="72">
        <v>1.2330600589536722E-2</v>
      </c>
      <c r="T1296" s="72">
        <v>1.227984589717046E-2</v>
      </c>
      <c r="U1296" s="72">
        <f t="shared" si="40"/>
        <v>5.0754692366261622E-5</v>
      </c>
      <c r="V1296" s="72">
        <v>1.2551131286529816E-2</v>
      </c>
      <c r="W1296" s="72">
        <v>1.2488596522882004E-2</v>
      </c>
      <c r="X1296" s="113">
        <f t="shared" si="41"/>
        <v>6.2534763647811159E-5</v>
      </c>
    </row>
    <row r="1297" spans="18:24" x14ac:dyDescent="0.2">
      <c r="R1297" s="75">
        <v>48263</v>
      </c>
      <c r="S1297" s="72">
        <v>1.2328626924691832E-2</v>
      </c>
      <c r="T1297" s="72">
        <v>1.2277919297262407E-2</v>
      </c>
      <c r="U1297" s="72">
        <f t="shared" si="40"/>
        <v>5.0707627429424917E-5</v>
      </c>
      <c r="V1297" s="72">
        <v>1.2552252793178243E-2</v>
      </c>
      <c r="W1297" s="72">
        <v>1.248975707060586E-2</v>
      </c>
      <c r="X1297" s="113">
        <f t="shared" si="41"/>
        <v>6.2495722572383089E-5</v>
      </c>
    </row>
    <row r="1298" spans="18:24" x14ac:dyDescent="0.2">
      <c r="R1298" s="75">
        <v>48270</v>
      </c>
      <c r="S1298" s="72">
        <v>1.2326662218564266E-2</v>
      </c>
      <c r="T1298" s="72">
        <v>1.2276001550004523E-2</v>
      </c>
      <c r="U1298" s="72">
        <f t="shared" si="40"/>
        <v>5.0660668559743272E-5</v>
      </c>
      <c r="V1298" s="72">
        <v>1.2553262160789714E-2</v>
      </c>
      <c r="W1298" s="72">
        <v>1.2490806763231868E-2</v>
      </c>
      <c r="X1298" s="113">
        <f t="shared" si="41"/>
        <v>6.2455397557845474E-5</v>
      </c>
    </row>
    <row r="1299" spans="18:24" x14ac:dyDescent="0.2">
      <c r="R1299" s="75">
        <v>48277</v>
      </c>
      <c r="S1299" s="72">
        <v>1.2324852080632316E-2</v>
      </c>
      <c r="T1299" s="72">
        <v>1.2274241463940865E-2</v>
      </c>
      <c r="U1299" s="72">
        <f t="shared" si="40"/>
        <v>5.0610616691450921E-5</v>
      </c>
      <c r="V1299" s="72">
        <v>1.2555054357198928E-2</v>
      </c>
      <c r="W1299" s="72">
        <v>1.2492646555329423E-2</v>
      </c>
      <c r="X1299" s="113">
        <f t="shared" si="41"/>
        <v>6.2407801869505258E-5</v>
      </c>
    </row>
    <row r="1300" spans="18:24" x14ac:dyDescent="0.2">
      <c r="R1300" s="75">
        <v>48284</v>
      </c>
      <c r="S1300" s="72">
        <v>1.2322906438709959E-2</v>
      </c>
      <c r="T1300" s="72">
        <v>1.2272342557336733E-2</v>
      </c>
      <c r="U1300" s="72">
        <f t="shared" si="40"/>
        <v>5.0563881373226136E-5</v>
      </c>
      <c r="V1300" s="72">
        <v>1.2555756241397431E-2</v>
      </c>
      <c r="W1300" s="72">
        <v>1.2493392334324541E-2</v>
      </c>
      <c r="X1300" s="113">
        <f t="shared" si="41"/>
        <v>6.2363907072890065E-5</v>
      </c>
    </row>
    <row r="1301" spans="18:24" x14ac:dyDescent="0.2">
      <c r="R1301" s="75">
        <v>48291</v>
      </c>
      <c r="S1301" s="72">
        <v>1.2320969756096549E-2</v>
      </c>
      <c r="T1301" s="72">
        <v>1.2270452503967267E-2</v>
      </c>
      <c r="U1301" s="72">
        <f t="shared" si="40"/>
        <v>5.0517252129282653E-5</v>
      </c>
      <c r="V1301" s="72">
        <v>1.2556307594021633E-2</v>
      </c>
      <c r="W1301" s="72">
        <v>1.2493989337203502E-2</v>
      </c>
      <c r="X1301" s="113">
        <f t="shared" si="41"/>
        <v>6.231825681813144E-5</v>
      </c>
    </row>
    <row r="1302" spans="18:24" x14ac:dyDescent="0.2">
      <c r="R1302" s="75">
        <v>48298</v>
      </c>
      <c r="S1302" s="72">
        <v>1.2319042032777316E-2</v>
      </c>
      <c r="T1302" s="72">
        <v>1.2268571303819436E-2</v>
      </c>
      <c r="U1302" s="72">
        <f t="shared" si="40"/>
        <v>5.0470728957880545E-5</v>
      </c>
      <c r="V1302" s="72">
        <v>1.2556701486116918E-2</v>
      </c>
      <c r="W1302" s="72">
        <v>1.249443072009245E-2</v>
      </c>
      <c r="X1302" s="113">
        <f t="shared" si="41"/>
        <v>6.2270766024467503E-5</v>
      </c>
    </row>
    <row r="1303" spans="18:24" x14ac:dyDescent="0.2">
      <c r="R1303" s="75">
        <v>48305</v>
      </c>
      <c r="S1303" s="72">
        <v>1.2317048140226316E-2</v>
      </c>
      <c r="T1303" s="72">
        <v>1.2266622251978901E-2</v>
      </c>
      <c r="U1303" s="72">
        <f t="shared" si="40"/>
        <v>5.0425888247414632E-5</v>
      </c>
      <c r="V1303" s="72">
        <v>1.2556393265838907E-2</v>
      </c>
      <c r="W1303" s="72">
        <v>1.2494165846409154E-2</v>
      </c>
      <c r="X1303" s="113">
        <f t="shared" si="41"/>
        <v>6.222741942975285E-5</v>
      </c>
    </row>
    <row r="1304" spans="18:24" x14ac:dyDescent="0.2">
      <c r="R1304" s="75">
        <v>48312</v>
      </c>
      <c r="S1304" s="72">
        <v>1.2315137760767295E-2</v>
      </c>
      <c r="T1304" s="72">
        <v>1.2264758189279539E-2</v>
      </c>
      <c r="U1304" s="72">
        <f t="shared" si="40"/>
        <v>5.0379571487756125E-5</v>
      </c>
      <c r="V1304" s="72">
        <v>1.2556505271302172E-2</v>
      </c>
      <c r="W1304" s="72">
        <v>1.2494328632643046E-2</v>
      </c>
      <c r="X1304" s="113">
        <f t="shared" si="41"/>
        <v>6.2176638659126177E-5</v>
      </c>
    </row>
    <row r="1305" spans="18:24" x14ac:dyDescent="0.2">
      <c r="R1305" s="75">
        <v>48319</v>
      </c>
      <c r="S1305" s="72">
        <v>1.231323634024736E-2</v>
      </c>
      <c r="T1305" s="72">
        <v>1.2262902979453776E-2</v>
      </c>
      <c r="U1305" s="72">
        <f t="shared" si="40"/>
        <v>5.0333360793583873E-5</v>
      </c>
      <c r="V1305" s="72">
        <v>1.2556459443188847E-2</v>
      </c>
      <c r="W1305" s="72">
        <v>1.2494335430317164E-2</v>
      </c>
      <c r="X1305" s="113">
        <f t="shared" si="41"/>
        <v>6.2124012871683093E-5</v>
      </c>
    </row>
    <row r="1306" spans="18:24" x14ac:dyDescent="0.2">
      <c r="R1306" s="75">
        <v>48326</v>
      </c>
      <c r="S1306" s="72">
        <v>1.2311343878655968E-2</v>
      </c>
      <c r="T1306" s="72">
        <v>1.2261056622490194E-2</v>
      </c>
      <c r="U1306" s="72">
        <f t="shared" si="40"/>
        <v>5.0287256165773911E-5</v>
      </c>
      <c r="V1306" s="72">
        <v>1.255625578150985E-2</v>
      </c>
      <c r="W1306" s="72">
        <v>1.2494186239429323E-2</v>
      </c>
      <c r="X1306" s="113">
        <f t="shared" si="41"/>
        <v>6.2069542080527701E-5</v>
      </c>
    </row>
    <row r="1307" spans="18:24" x14ac:dyDescent="0.2">
      <c r="R1307" s="75">
        <v>48333</v>
      </c>
      <c r="S1307" s="72">
        <v>1.230946037597731E-2</v>
      </c>
      <c r="T1307" s="72">
        <v>1.2259219118373856E-2</v>
      </c>
      <c r="U1307" s="72">
        <f t="shared" si="40"/>
        <v>5.0241257603453673E-5</v>
      </c>
      <c r="V1307" s="72">
        <v>1.2555894286314106E-2</v>
      </c>
      <c r="W1307" s="72">
        <v>1.2493881060014469E-2</v>
      </c>
      <c r="X1307" s="113">
        <f t="shared" si="41"/>
        <v>6.2013226299636667E-5</v>
      </c>
    </row>
    <row r="1308" spans="18:24" x14ac:dyDescent="0.2">
      <c r="R1308" s="75">
        <v>48340</v>
      </c>
      <c r="S1308" s="72">
        <v>1.2307663837315843E-2</v>
      </c>
      <c r="T1308" s="72">
        <v>1.2257470019875158E-2</v>
      </c>
      <c r="U1308" s="72">
        <f t="shared" si="40"/>
        <v>5.0193817440685046E-5</v>
      </c>
      <c r="V1308" s="72">
        <v>1.255574998902075E-2</v>
      </c>
      <c r="W1308" s="72">
        <v>1.2493802918827282E-2</v>
      </c>
      <c r="X1308" s="113">
        <f t="shared" si="41"/>
        <v>6.194707019346879E-5</v>
      </c>
    </row>
    <row r="1309" spans="18:24" x14ac:dyDescent="0.2">
      <c r="R1309" s="75">
        <v>48347</v>
      </c>
      <c r="S1309" s="72">
        <v>1.2305798828692654E-2</v>
      </c>
      <c r="T1309" s="72">
        <v>1.2255650791924266E-2</v>
      </c>
      <c r="U1309" s="72">
        <f t="shared" si="40"/>
        <v>5.014803676838854E-5</v>
      </c>
      <c r="V1309" s="72">
        <v>1.2555038931586313E-2</v>
      </c>
      <c r="W1309" s="72">
        <v>1.2493152269085026E-2</v>
      </c>
      <c r="X1309" s="113">
        <f t="shared" si="41"/>
        <v>6.1886662501287049E-5</v>
      </c>
    </row>
    <row r="1310" spans="18:24" x14ac:dyDescent="0.2">
      <c r="R1310" s="75">
        <v>48354</v>
      </c>
      <c r="S1310" s="72">
        <v>1.2303942779261985E-2</v>
      </c>
      <c r="T1310" s="72">
        <v>1.2253840417095957E-2</v>
      </c>
      <c r="U1310" s="72">
        <f t="shared" si="40"/>
        <v>5.0102362166027856E-5</v>
      </c>
      <c r="V1310" s="72">
        <v>1.2554170024602958E-2</v>
      </c>
      <c r="W1310" s="72">
        <v>1.2492345615006438E-2</v>
      </c>
      <c r="X1310" s="113">
        <f t="shared" si="41"/>
        <v>6.182440959652015E-5</v>
      </c>
    </row>
    <row r="1311" spans="18:24" x14ac:dyDescent="0.2">
      <c r="R1311" s="75">
        <v>48361</v>
      </c>
      <c r="S1311" s="72">
        <v>1.2302095689008193E-2</v>
      </c>
      <c r="T1311" s="72">
        <v>1.2252038895375459E-2</v>
      </c>
      <c r="U1311" s="72">
        <f t="shared" si="40"/>
        <v>5.0056793632733895E-5</v>
      </c>
      <c r="V1311" s="72">
        <v>1.2553143268283423E-2</v>
      </c>
      <c r="W1311" s="72">
        <v>1.2491382956785774E-2</v>
      </c>
      <c r="X1311" s="113">
        <f t="shared" si="41"/>
        <v>6.1760311497648102E-5</v>
      </c>
    </row>
    <row r="1312" spans="18:24" x14ac:dyDescent="0.2">
      <c r="R1312" s="75">
        <v>48368</v>
      </c>
      <c r="S1312" s="72">
        <v>1.2300257557919985E-2</v>
      </c>
      <c r="T1312" s="72">
        <v>1.2250246226752349E-2</v>
      </c>
      <c r="U1312" s="72">
        <f t="shared" si="40"/>
        <v>5.0011331167635828E-5</v>
      </c>
      <c r="V1312" s="72">
        <v>1.2551719311930847E-2</v>
      </c>
      <c r="W1312" s="72">
        <v>1.249001533885577E-2</v>
      </c>
      <c r="X1312" s="113">
        <f t="shared" si="41"/>
        <v>6.1703973075076871E-5</v>
      </c>
    </row>
    <row r="1313" spans="18:24" x14ac:dyDescent="0.2">
      <c r="R1313" s="75">
        <v>48375</v>
      </c>
      <c r="S1313" s="72">
        <v>1.2298428385985195E-2</v>
      </c>
      <c r="T1313" s="72">
        <v>1.2248462411213589E-2</v>
      </c>
      <c r="U1313" s="72">
        <f t="shared" si="40"/>
        <v>4.996597477160622E-5</v>
      </c>
      <c r="V1313" s="72">
        <v>1.2550410818770466E-2</v>
      </c>
      <c r="W1313" s="72">
        <v>1.2488774231086209E-2</v>
      </c>
      <c r="X1313" s="113">
        <f t="shared" si="41"/>
        <v>6.1636587684257491E-5</v>
      </c>
    </row>
    <row r="1314" spans="18:24" x14ac:dyDescent="0.2">
      <c r="R1314" s="75">
        <v>48382</v>
      </c>
      <c r="S1314" s="72">
        <v>1.2296608173190792E-2</v>
      </c>
      <c r="T1314" s="72">
        <v>1.2246687448749625E-2</v>
      </c>
      <c r="U1314" s="72">
        <f t="shared" si="40"/>
        <v>4.992072444116695E-5</v>
      </c>
      <c r="V1314" s="72">
        <v>1.2548944493492E-2</v>
      </c>
      <c r="W1314" s="72">
        <v>1.2487377136069485E-2</v>
      </c>
      <c r="X1314" s="113">
        <f t="shared" si="41"/>
        <v>6.1567357422515415E-5</v>
      </c>
    </row>
    <row r="1315" spans="18:24" x14ac:dyDescent="0.2">
      <c r="R1315" s="75">
        <v>48389</v>
      </c>
      <c r="S1315" s="72">
        <v>1.2294796919523742E-2</v>
      </c>
      <c r="T1315" s="72">
        <v>1.2244921339343948E-2</v>
      </c>
      <c r="U1315" s="72">
        <f t="shared" si="40"/>
        <v>4.9875580179794404E-5</v>
      </c>
      <c r="V1315" s="72">
        <v>1.2547320336444458E-2</v>
      </c>
      <c r="W1315" s="72">
        <v>1.2485824054135388E-2</v>
      </c>
      <c r="X1315" s="113">
        <f t="shared" si="41"/>
        <v>6.1496282309069644E-5</v>
      </c>
    </row>
    <row r="1316" spans="18:24" x14ac:dyDescent="0.2">
      <c r="R1316" s="75">
        <v>48396</v>
      </c>
      <c r="S1316" s="72">
        <v>1.2292994624971881E-2</v>
      </c>
      <c r="T1316" s="72">
        <v>1.2243164082988736E-2</v>
      </c>
      <c r="U1316" s="72">
        <f t="shared" si="40"/>
        <v>4.9830541983144835E-5</v>
      </c>
      <c r="V1316" s="72">
        <v>1.2545641756703771E-2</v>
      </c>
      <c r="W1316" s="72">
        <v>1.2484229612953228E-2</v>
      </c>
      <c r="X1316" s="113">
        <f t="shared" si="41"/>
        <v>6.1412143750542991E-5</v>
      </c>
    </row>
    <row r="1317" spans="18:24" x14ac:dyDescent="0.2">
      <c r="R1317" s="75">
        <v>48403</v>
      </c>
      <c r="S1317" s="72">
        <v>1.2291201289523913E-2</v>
      </c>
      <c r="T1317" s="72">
        <v>1.2241415679669222E-2</v>
      </c>
      <c r="U1317" s="72">
        <f t="shared" si="40"/>
        <v>4.978560985469116E-5</v>
      </c>
      <c r="V1317" s="72">
        <v>1.2543667910945102E-2</v>
      </c>
      <c r="W1317" s="72">
        <v>1.2482330936047207E-2</v>
      </c>
      <c r="X1317" s="113">
        <f t="shared" si="41"/>
        <v>6.1336974897895427E-5</v>
      </c>
    </row>
    <row r="1318" spans="18:24" x14ac:dyDescent="0.2">
      <c r="R1318" s="75">
        <v>48410</v>
      </c>
      <c r="S1318" s="72">
        <v>1.2289416913165938E-2</v>
      </c>
      <c r="T1318" s="72">
        <v>1.2239676129374977E-2</v>
      </c>
      <c r="U1318" s="72">
        <f t="shared" si="40"/>
        <v>4.9740783790960461E-5</v>
      </c>
      <c r="V1318" s="72">
        <v>1.2541536218402188E-2</v>
      </c>
      <c r="W1318" s="72">
        <v>1.2480276257404926E-2</v>
      </c>
      <c r="X1318" s="113">
        <f t="shared" si="41"/>
        <v>6.1259960997261942E-5</v>
      </c>
    </row>
    <row r="1319" spans="18:24" x14ac:dyDescent="0.2">
      <c r="R1319" s="75">
        <v>48417</v>
      </c>
      <c r="S1319" s="72">
        <v>1.2287641495888395E-2</v>
      </c>
      <c r="T1319" s="72">
        <v>1.2237945432094706E-2</v>
      </c>
      <c r="U1319" s="72">
        <f t="shared" si="40"/>
        <v>4.9696063793689196E-5</v>
      </c>
      <c r="V1319" s="72">
        <v>1.2539246679592893E-2</v>
      </c>
      <c r="W1319" s="72">
        <v>1.2478065577520183E-2</v>
      </c>
      <c r="X1319" s="113">
        <f t="shared" si="41"/>
        <v>6.1181102072710089E-5</v>
      </c>
    </row>
    <row r="1320" spans="18:24" x14ac:dyDescent="0.2">
      <c r="R1320" s="75">
        <v>48424</v>
      </c>
      <c r="S1320" s="72">
        <v>1.2285875037675647E-2</v>
      </c>
      <c r="T1320" s="72">
        <v>1.2236223587816245E-2</v>
      </c>
      <c r="U1320" s="72">
        <f t="shared" si="40"/>
        <v>4.9651449859402716E-5</v>
      </c>
      <c r="V1320" s="72">
        <v>1.2536799295074194E-2</v>
      </c>
      <c r="W1320" s="72">
        <v>1.2475698896923737E-2</v>
      </c>
      <c r="X1320" s="113">
        <f t="shared" si="41"/>
        <v>6.1100398150456744E-5</v>
      </c>
    </row>
    <row r="1321" spans="18:24" x14ac:dyDescent="0.2">
      <c r="R1321" s="75">
        <v>48431</v>
      </c>
      <c r="S1321" s="72">
        <v>1.2284117538518137E-2</v>
      </c>
      <c r="T1321" s="72">
        <v>1.223451059652656E-2</v>
      </c>
      <c r="U1321" s="72">
        <f t="shared" si="40"/>
        <v>4.9606941991577405E-5</v>
      </c>
      <c r="V1321" s="72">
        <v>1.2534194065441309E-2</v>
      </c>
      <c r="W1321" s="72">
        <v>1.2473176216185025E-2</v>
      </c>
      <c r="X1321" s="113">
        <f t="shared" si="41"/>
        <v>6.1017849256283369E-5</v>
      </c>
    </row>
    <row r="1322" spans="18:24" x14ac:dyDescent="0.2">
      <c r="R1322" s="75">
        <v>48438</v>
      </c>
      <c r="S1322" s="72">
        <v>1.2282368998402829E-2</v>
      </c>
      <c r="T1322" s="72">
        <v>1.2232806458215225E-2</v>
      </c>
      <c r="U1322" s="72">
        <f t="shared" si="40"/>
        <v>4.956254018760424E-5</v>
      </c>
      <c r="V1322" s="72">
        <v>1.2531430991327284E-2</v>
      </c>
      <c r="W1322" s="72">
        <v>1.2470497535908724E-2</v>
      </c>
      <c r="X1322" s="113">
        <f t="shared" si="41"/>
        <v>6.0933455418559629E-5</v>
      </c>
    </row>
    <row r="1323" spans="18:24" x14ac:dyDescent="0.2">
      <c r="R1323" s="75">
        <v>48445</v>
      </c>
      <c r="S1323" s="72">
        <v>1.2280629417318431E-2</v>
      </c>
      <c r="T1323" s="72">
        <v>1.2231111172871813E-2</v>
      </c>
      <c r="U1323" s="72">
        <f t="shared" si="40"/>
        <v>4.9518244446617593E-5</v>
      </c>
      <c r="V1323" s="72">
        <v>1.2528510073403408E-2</v>
      </c>
      <c r="W1323" s="72">
        <v>1.2467662856739911E-2</v>
      </c>
      <c r="X1323" s="113">
        <f t="shared" si="41"/>
        <v>6.0847216663497197E-5</v>
      </c>
    </row>
    <row r="1324" spans="18:24" x14ac:dyDescent="0.2">
      <c r="R1324" s="75">
        <v>48452</v>
      </c>
      <c r="S1324" s="72">
        <v>1.2278898795251039E-2</v>
      </c>
      <c r="T1324" s="72">
        <v>1.2229424740482426E-2</v>
      </c>
      <c r="U1324" s="72">
        <f t="shared" si="40"/>
        <v>4.9474054768612261E-5</v>
      </c>
      <c r="V1324" s="72">
        <v>1.252543131237965E-2</v>
      </c>
      <c r="W1324" s="72">
        <v>1.2464672179358038E-2</v>
      </c>
      <c r="X1324" s="113">
        <f t="shared" si="41"/>
        <v>6.0759133021611594E-5</v>
      </c>
    </row>
    <row r="1325" spans="18:24" x14ac:dyDescent="0.2">
      <c r="R1325" s="75">
        <v>48459</v>
      </c>
      <c r="S1325" s="72">
        <v>1.2277089287902616E-2</v>
      </c>
      <c r="T1325" s="72">
        <v>1.2227657867731442E-2</v>
      </c>
      <c r="U1325" s="72">
        <f t="shared" si="40"/>
        <v>4.9431420171174717E-5</v>
      </c>
      <c r="V1325" s="72">
        <v>1.2522528290556768E-2</v>
      </c>
      <c r="W1325" s="72">
        <v>1.246183437635421E-2</v>
      </c>
      <c r="X1325" s="113">
        <f t="shared" si="41"/>
        <v>6.0693914202557958E-5</v>
      </c>
    </row>
    <row r="1326" spans="18:24" x14ac:dyDescent="0.2">
      <c r="R1326" s="75">
        <v>48466</v>
      </c>
      <c r="S1326" s="72">
        <v>1.2275376002245096E-2</v>
      </c>
      <c r="T1326" s="72">
        <v>1.2225988565476334E-2</v>
      </c>
      <c r="U1326" s="72">
        <f t="shared" si="40"/>
        <v>4.9387436768761478E-5</v>
      </c>
      <c r="V1326" s="72">
        <v>1.2519190795714508E-2</v>
      </c>
      <c r="W1326" s="72">
        <v>1.2458587977479845E-2</v>
      </c>
      <c r="X1326" s="113">
        <f t="shared" si="41"/>
        <v>6.0602818234662195E-5</v>
      </c>
    </row>
    <row r="1327" spans="18:24" x14ac:dyDescent="0.2">
      <c r="R1327" s="75">
        <v>48473</v>
      </c>
      <c r="S1327" s="72">
        <v>1.2273671675258741E-2</v>
      </c>
      <c r="T1327" s="72">
        <v>1.2224328115835695E-2</v>
      </c>
      <c r="U1327" s="72">
        <f t="shared" si="40"/>
        <v>4.9343559423046385E-5</v>
      </c>
      <c r="V1327" s="72">
        <v>1.251569552275858E-2</v>
      </c>
      <c r="W1327" s="72">
        <v>1.2455185644459002E-2</v>
      </c>
      <c r="X1327" s="113">
        <f t="shared" si="41"/>
        <v>6.0509878299577421E-5</v>
      </c>
    </row>
    <row r="1328" spans="18:24" x14ac:dyDescent="0.2">
      <c r="R1328" s="75">
        <v>48480</v>
      </c>
      <c r="S1328" s="72">
        <v>1.2271976306931257E-2</v>
      </c>
      <c r="T1328" s="72">
        <v>1.22226765187981E-2</v>
      </c>
      <c r="U1328" s="72">
        <f t="shared" si="40"/>
        <v>4.9299788133156872E-5</v>
      </c>
      <c r="V1328" s="72">
        <v>1.2512045622887621E-2</v>
      </c>
      <c r="W1328" s="72">
        <v>1.2451630493344067E-2</v>
      </c>
      <c r="X1328" s="113">
        <f t="shared" si="41"/>
        <v>6.041512954355413E-5</v>
      </c>
    </row>
    <row r="1329" spans="18:24" x14ac:dyDescent="0.2">
      <c r="R1329" s="75">
        <v>48487</v>
      </c>
      <c r="S1329" s="72">
        <v>1.2270380069784268E-2</v>
      </c>
      <c r="T1329" s="72">
        <v>1.22211253724722E-2</v>
      </c>
      <c r="U1329" s="72">
        <f t="shared" si="40"/>
        <v>4.9254697312067774E-5</v>
      </c>
      <c r="V1329" s="72">
        <v>1.2508143139867664E-2</v>
      </c>
      <c r="W1329" s="72">
        <v>1.2447829890356896E-2</v>
      </c>
      <c r="X1329" s="113">
        <f t="shared" si="41"/>
        <v>6.0313249510767289E-5</v>
      </c>
    </row>
    <row r="1330" spans="18:24" x14ac:dyDescent="0.2">
      <c r="R1330" s="75">
        <v>48494</v>
      </c>
      <c r="S1330" s="72">
        <v>1.2268703201581712E-2</v>
      </c>
      <c r="T1330" s="72">
        <v>1.2219492057578432E-2</v>
      </c>
      <c r="U1330" s="72">
        <f t="shared" si="40"/>
        <v>4.921114400328018E-5</v>
      </c>
      <c r="V1330" s="72">
        <v>1.2504202586950288E-2</v>
      </c>
      <c r="W1330" s="72">
        <v>1.244398750505246E-2</v>
      </c>
      <c r="X1330" s="113">
        <f t="shared" si="41"/>
        <v>6.0215081897827677E-5</v>
      </c>
    </row>
    <row r="1331" spans="18:24" x14ac:dyDescent="0.2">
      <c r="R1331" s="75">
        <v>48501</v>
      </c>
      <c r="S1331" s="72">
        <v>1.2267035292316229E-2</v>
      </c>
      <c r="T1331" s="72">
        <v>1.2217867595560487E-2</v>
      </c>
      <c r="U1331" s="72">
        <f t="shared" si="40"/>
        <v>4.9167696755742646E-5</v>
      </c>
      <c r="V1331" s="72">
        <v>1.250013557638021E-2</v>
      </c>
      <c r="W1331" s="72">
        <v>1.2440020156897406E-2</v>
      </c>
      <c r="X1331" s="113">
        <f t="shared" si="41"/>
        <v>6.011541948280387E-5</v>
      </c>
    </row>
    <row r="1332" spans="18:24" x14ac:dyDescent="0.2">
      <c r="R1332" s="75">
        <v>48508</v>
      </c>
      <c r="S1332" s="72">
        <v>1.2265376341977389E-2</v>
      </c>
      <c r="T1332" s="72">
        <v>1.2216251986408808E-2</v>
      </c>
      <c r="U1332" s="72">
        <f t="shared" si="40"/>
        <v>4.9124355568580871E-5</v>
      </c>
      <c r="V1332" s="72">
        <v>1.2495951255052542E-2</v>
      </c>
      <c r="W1332" s="72">
        <v>1.2435936890814788E-2</v>
      </c>
      <c r="X1332" s="113">
        <f t="shared" si="41"/>
        <v>6.0014364237753401E-5</v>
      </c>
    </row>
    <row r="1333" spans="18:24" x14ac:dyDescent="0.2">
      <c r="R1333" s="75">
        <v>48515</v>
      </c>
      <c r="S1333" s="72">
        <v>1.226372635055129E-2</v>
      </c>
      <c r="T1333" s="72">
        <v>1.2214645230112099E-2</v>
      </c>
      <c r="U1333" s="72">
        <f t="shared" si="40"/>
        <v>4.9081120439191037E-5</v>
      </c>
      <c r="V1333" s="72">
        <v>1.249165876980749E-2</v>
      </c>
      <c r="W1333" s="72">
        <v>1.2431746751675393E-2</v>
      </c>
      <c r="X1333" s="113">
        <f t="shared" si="41"/>
        <v>5.9912018132097025E-5</v>
      </c>
    </row>
    <row r="1334" spans="18:24" x14ac:dyDescent="0.2">
      <c r="R1334" s="75">
        <v>48522</v>
      </c>
      <c r="S1334" s="72">
        <v>1.2262085318028377E-2</v>
      </c>
      <c r="T1334" s="72">
        <v>1.2213047326659067E-2</v>
      </c>
      <c r="U1334" s="72">
        <f t="shared" si="40"/>
        <v>4.90379913693096E-5</v>
      </c>
      <c r="V1334" s="72">
        <v>1.2487402370803804E-2</v>
      </c>
      <c r="W1334" s="72">
        <v>1.2427588107918337E-2</v>
      </c>
      <c r="X1334" s="113">
        <f t="shared" si="41"/>
        <v>5.9814262885466915E-5</v>
      </c>
    </row>
    <row r="1335" spans="18:24" x14ac:dyDescent="0.2">
      <c r="R1335" s="75">
        <v>48529</v>
      </c>
      <c r="S1335" s="72">
        <v>1.2260453244397354E-2</v>
      </c>
      <c r="T1335" s="72">
        <v>1.2211458276038414E-2</v>
      </c>
      <c r="U1335" s="72">
        <f t="shared" si="40"/>
        <v>4.899496835894003E-5</v>
      </c>
      <c r="V1335" s="72">
        <v>1.2482923692708014E-2</v>
      </c>
      <c r="W1335" s="72">
        <v>1.242321401301813E-2</v>
      </c>
      <c r="X1335" s="113">
        <f t="shared" si="41"/>
        <v>5.970967968988404E-5</v>
      </c>
    </row>
    <row r="1336" spans="18:24" x14ac:dyDescent="0.2">
      <c r="R1336" s="75">
        <v>48536</v>
      </c>
      <c r="S1336" s="72">
        <v>1.2258830129645185E-2</v>
      </c>
      <c r="T1336" s="72">
        <v>1.2209878078241454E-2</v>
      </c>
      <c r="U1336" s="72">
        <f t="shared" si="40"/>
        <v>4.8952051403731642E-5</v>
      </c>
      <c r="V1336" s="72">
        <v>1.247836340567869E-2</v>
      </c>
      <c r="W1336" s="72">
        <v>1.2418759304002762E-2</v>
      </c>
      <c r="X1336" s="113">
        <f t="shared" si="41"/>
        <v>5.9604101675927654E-5</v>
      </c>
    </row>
    <row r="1337" spans="18:24" x14ac:dyDescent="0.2">
      <c r="R1337" s="75">
        <v>48543</v>
      </c>
      <c r="S1337" s="72">
        <v>1.2257215973764054E-2</v>
      </c>
      <c r="T1337" s="72">
        <v>1.2208306733256019E-2</v>
      </c>
      <c r="U1337" s="72">
        <f t="shared" si="40"/>
        <v>4.8909240508035121E-5</v>
      </c>
      <c r="V1337" s="72">
        <v>1.2473730706505018E-2</v>
      </c>
      <c r="W1337" s="72">
        <v>1.2414233075144086E-2</v>
      </c>
      <c r="X1337" s="113">
        <f t="shared" si="41"/>
        <v>5.9497631360932654E-5</v>
      </c>
    </row>
    <row r="1338" spans="18:24" x14ac:dyDescent="0.2">
      <c r="R1338" s="75">
        <v>48550</v>
      </c>
      <c r="S1338" s="72">
        <v>1.2255419976097137E-2</v>
      </c>
      <c r="T1338" s="72">
        <v>1.2206550694755514E-2</v>
      </c>
      <c r="U1338" s="72">
        <f t="shared" si="40"/>
        <v>4.8869281341623605E-5</v>
      </c>
      <c r="V1338" s="72">
        <v>1.2468894019747961E-2</v>
      </c>
      <c r="W1338" s="72">
        <v>1.2409509526291235E-2</v>
      </c>
      <c r="X1338" s="113">
        <f t="shared" si="41"/>
        <v>5.9384493456726001E-5</v>
      </c>
    </row>
    <row r="1339" spans="18:24" x14ac:dyDescent="0.2">
      <c r="R1339" s="75">
        <v>48557</v>
      </c>
      <c r="S1339" s="72">
        <v>1.2253822566678174E-2</v>
      </c>
      <c r="T1339" s="72">
        <v>1.2204995895952919E-2</v>
      </c>
      <c r="U1339" s="72">
        <f t="shared" si="40"/>
        <v>4.8826670725254928E-5</v>
      </c>
      <c r="V1339" s="72">
        <v>1.2464144630954946E-2</v>
      </c>
      <c r="W1339" s="72">
        <v>1.2404868087544924E-2</v>
      </c>
      <c r="X1339" s="113">
        <f t="shared" si="41"/>
        <v>5.9276543410022309E-5</v>
      </c>
    </row>
    <row r="1340" spans="18:24" x14ac:dyDescent="0.2">
      <c r="R1340" s="75">
        <v>48564</v>
      </c>
      <c r="S1340" s="72">
        <v>1.2252234115473826E-2</v>
      </c>
      <c r="T1340" s="72">
        <v>1.2203449949319101E-2</v>
      </c>
      <c r="U1340" s="72">
        <f t="shared" si="40"/>
        <v>4.8784166154725028E-5</v>
      </c>
      <c r="V1340" s="72">
        <v>1.2459351104200513E-2</v>
      </c>
      <c r="W1340" s="72">
        <v>1.240018308798212E-2</v>
      </c>
      <c r="X1340" s="113">
        <f t="shared" si="41"/>
        <v>5.9168016218393016E-5</v>
      </c>
    </row>
    <row r="1341" spans="18:24" x14ac:dyDescent="0.2">
      <c r="R1341" s="75">
        <v>48571</v>
      </c>
      <c r="S1341" s="72">
        <v>1.2250654622474322E-2</v>
      </c>
      <c r="T1341" s="72">
        <v>1.22019128548434E-2</v>
      </c>
      <c r="U1341" s="72">
        <f t="shared" si="40"/>
        <v>4.8741767630922084E-5</v>
      </c>
      <c r="V1341" s="72">
        <v>1.2454522585733695E-2</v>
      </c>
      <c r="W1341" s="72">
        <v>1.2395463571902637E-2</v>
      </c>
      <c r="X1341" s="113">
        <f t="shared" si="41"/>
        <v>5.9059013831058021E-5</v>
      </c>
    </row>
    <row r="1342" spans="18:24" x14ac:dyDescent="0.2">
      <c r="R1342" s="75">
        <v>48578</v>
      </c>
      <c r="S1342" s="72">
        <v>1.2249084087668116E-2</v>
      </c>
      <c r="T1342" s="72">
        <v>1.2200384612515158E-2</v>
      </c>
      <c r="U1342" s="72">
        <f t="shared" si="40"/>
        <v>4.8699475152957916E-5</v>
      </c>
      <c r="V1342" s="72">
        <v>1.2449668221716122E-2</v>
      </c>
      <c r="W1342" s="72">
        <v>1.2390718583521965E-2</v>
      </c>
      <c r="X1342" s="113">
        <f t="shared" si="41"/>
        <v>5.8949638194156356E-5</v>
      </c>
    </row>
    <row r="1343" spans="18:24" x14ac:dyDescent="0.2">
      <c r="R1343" s="75">
        <v>48585</v>
      </c>
      <c r="S1343" s="72">
        <v>1.2247522511045439E-2</v>
      </c>
      <c r="T1343" s="72">
        <v>1.2198865222326383E-2</v>
      </c>
      <c r="U1343" s="72">
        <f t="shared" si="40"/>
        <v>4.8657288719056169E-5</v>
      </c>
      <c r="V1343" s="72">
        <v>1.2444928866634144E-2</v>
      </c>
      <c r="W1343" s="72">
        <v>1.2386083054819615E-2</v>
      </c>
      <c r="X1343" s="113">
        <f t="shared" si="41"/>
        <v>5.8845811814528873E-5</v>
      </c>
    </row>
    <row r="1344" spans="18:24" x14ac:dyDescent="0.2">
      <c r="R1344" s="75">
        <v>48592</v>
      </c>
      <c r="S1344" s="72">
        <v>1.2245969892594744E-2</v>
      </c>
      <c r="T1344" s="72">
        <v>1.2197354684265527E-2</v>
      </c>
      <c r="U1344" s="72">
        <f t="shared" si="40"/>
        <v>4.8615208329216841E-5</v>
      </c>
      <c r="V1344" s="72">
        <v>1.2440046785782734E-2</v>
      </c>
      <c r="W1344" s="72">
        <v>1.2381310820118062E-2</v>
      </c>
      <c r="X1344" s="113">
        <f t="shared" si="41"/>
        <v>5.8735965664672221E-5</v>
      </c>
    </row>
    <row r="1345" spans="18:24" x14ac:dyDescent="0.2">
      <c r="R1345" s="75">
        <v>48599</v>
      </c>
      <c r="S1345" s="72">
        <v>1.224442623230626E-2</v>
      </c>
      <c r="T1345" s="72">
        <v>1.2195852998323709E-2</v>
      </c>
      <c r="U1345" s="72">
        <f t="shared" si="40"/>
        <v>4.8573233982551756E-5</v>
      </c>
      <c r="V1345" s="72">
        <v>1.2435165864137534E-2</v>
      </c>
      <c r="W1345" s="72">
        <v>1.237653981688094E-2</v>
      </c>
      <c r="X1345" s="113">
        <f t="shared" si="41"/>
        <v>5.8626047256593594E-5</v>
      </c>
    </row>
    <row r="1346" spans="18:24" x14ac:dyDescent="0.2">
      <c r="R1346" s="75">
        <v>48606</v>
      </c>
      <c r="S1346" s="72">
        <v>1.2242891530170219E-2</v>
      </c>
      <c r="T1346" s="72">
        <v>1.2194360164488494E-2</v>
      </c>
      <c r="U1346" s="72">
        <f t="shared" si="40"/>
        <v>4.8531365681725447E-5</v>
      </c>
      <c r="V1346" s="72">
        <v>1.2430295297721496E-2</v>
      </c>
      <c r="W1346" s="72">
        <v>1.2371779138639483E-2</v>
      </c>
      <c r="X1346" s="113">
        <f t="shared" si="41"/>
        <v>5.8516159082012964E-5</v>
      </c>
    </row>
    <row r="1347" spans="18:24" x14ac:dyDescent="0.2">
      <c r="R1347" s="75">
        <v>48613</v>
      </c>
      <c r="S1347" s="72">
        <v>1.2241265191629555E-2</v>
      </c>
      <c r="T1347" s="72">
        <v>1.2192774267985464E-2</v>
      </c>
      <c r="U1347" s="72">
        <f t="shared" si="40"/>
        <v>4.8490923644091757E-5</v>
      </c>
      <c r="V1347" s="72">
        <v>1.242544428246968E-2</v>
      </c>
      <c r="W1347" s="72">
        <v>1.2367037878838362E-2</v>
      </c>
      <c r="X1347" s="113">
        <f t="shared" si="41"/>
        <v>5.8406403631318035E-5</v>
      </c>
    </row>
    <row r="1348" spans="18:24" x14ac:dyDescent="0.2">
      <c r="R1348" s="75">
        <v>48620</v>
      </c>
      <c r="S1348" s="72">
        <v>1.223974781741676E-2</v>
      </c>
      <c r="T1348" s="72">
        <v>1.2191298555950197E-2</v>
      </c>
      <c r="U1348" s="72">
        <f t="shared" si="40"/>
        <v>4.8449261466562699E-5</v>
      </c>
      <c r="V1348" s="72">
        <v>1.242062201422706E-2</v>
      </c>
      <c r="W1348" s="72">
        <v>1.2362325130837898E-2</v>
      </c>
      <c r="X1348" s="113">
        <f t="shared" si="41"/>
        <v>5.8296883389161516E-5</v>
      </c>
    </row>
    <row r="1349" spans="18:24" x14ac:dyDescent="0.2">
      <c r="R1349" s="75">
        <v>48627</v>
      </c>
      <c r="S1349" s="72">
        <v>1.2238239401014638E-2</v>
      </c>
      <c r="T1349" s="72">
        <v>1.2189831695689973E-2</v>
      </c>
      <c r="U1349" s="72">
        <f t="shared" ref="U1349:U1412" si="42">S1349-T1349</f>
        <v>4.8407705324665304E-5</v>
      </c>
      <c r="V1349" s="72">
        <v>1.2415837688751598E-2</v>
      </c>
      <c r="W1349" s="72">
        <v>1.2357649987911846E-2</v>
      </c>
      <c r="X1349" s="113">
        <f t="shared" ref="X1349:X1412" si="43">V1349-W1349</f>
        <v>5.8187700839752027E-5</v>
      </c>
    </row>
    <row r="1350" spans="18:24" x14ac:dyDescent="0.2">
      <c r="R1350" s="75">
        <v>48634</v>
      </c>
      <c r="S1350" s="72">
        <v>1.2236739942415106E-2</v>
      </c>
      <c r="T1350" s="72">
        <v>1.2188373687193117E-2</v>
      </c>
      <c r="U1350" s="72">
        <f t="shared" si="42"/>
        <v>4.8366255221988716E-5</v>
      </c>
      <c r="V1350" s="72">
        <v>1.2411100501715145E-2</v>
      </c>
      <c r="W1350" s="72">
        <v>1.2353021543253148E-2</v>
      </c>
      <c r="X1350" s="113">
        <f t="shared" si="43"/>
        <v>5.8078958461996871E-5</v>
      </c>
    </row>
    <row r="1351" spans="18:24" x14ac:dyDescent="0.2">
      <c r="R1351" s="75">
        <v>48641</v>
      </c>
      <c r="S1351" s="72">
        <v>1.2235558466612043E-2</v>
      </c>
      <c r="T1351" s="72">
        <v>1.2187237442837591E-2</v>
      </c>
      <c r="U1351" s="72">
        <f t="shared" si="42"/>
        <v>4.8321023774451632E-5</v>
      </c>
      <c r="V1351" s="72">
        <v>1.2405951523266049E-2</v>
      </c>
      <c r="W1351" s="72">
        <v>1.2348008104971192E-2</v>
      </c>
      <c r="X1351" s="113">
        <f t="shared" si="43"/>
        <v>5.7943418294856622E-5</v>
      </c>
    </row>
    <row r="1352" spans="18:24" x14ac:dyDescent="0.2">
      <c r="R1352" s="75">
        <v>48648</v>
      </c>
      <c r="S1352" s="72">
        <v>1.2234078692478381E-2</v>
      </c>
      <c r="T1352" s="72">
        <v>1.2185798888785191E-2</v>
      </c>
      <c r="U1352" s="72">
        <f t="shared" si="42"/>
        <v>4.8279803693190154E-5</v>
      </c>
      <c r="V1352" s="72">
        <v>1.2401363823828932E-2</v>
      </c>
      <c r="W1352" s="72">
        <v>1.2343527695928279E-2</v>
      </c>
      <c r="X1352" s="113">
        <f t="shared" si="43"/>
        <v>5.7836127900653955E-5</v>
      </c>
    </row>
    <row r="1353" spans="18:24" x14ac:dyDescent="0.2">
      <c r="R1353" s="75">
        <v>48655</v>
      </c>
      <c r="S1353" s="72">
        <v>1.223260787704198E-2</v>
      </c>
      <c r="T1353" s="72">
        <v>1.2184369187380969E-2</v>
      </c>
      <c r="U1353" s="72">
        <f t="shared" si="42"/>
        <v>4.8238689661011386E-5</v>
      </c>
      <c r="V1353" s="72">
        <v>1.2396850886140866E-2</v>
      </c>
      <c r="W1353" s="72">
        <v>1.2339121300577745E-2</v>
      </c>
      <c r="X1353" s="113">
        <f t="shared" si="43"/>
        <v>5.7729585563121716E-5</v>
      </c>
    </row>
    <row r="1354" spans="18:24" x14ac:dyDescent="0.2">
      <c r="R1354" s="75">
        <v>48662</v>
      </c>
      <c r="S1354" s="72">
        <v>1.2231146020296759E-2</v>
      </c>
      <c r="T1354" s="72">
        <v>1.2182948338615369E-2</v>
      </c>
      <c r="U1354" s="72">
        <f t="shared" si="42"/>
        <v>4.8197681681389978E-5</v>
      </c>
      <c r="V1354" s="72">
        <v>1.2392417663164191E-2</v>
      </c>
      <c r="W1354" s="72">
        <v>1.2334793816689952E-2</v>
      </c>
      <c r="X1354" s="113">
        <f t="shared" si="43"/>
        <v>5.7623846474239362E-5</v>
      </c>
    </row>
    <row r="1355" spans="18:24" x14ac:dyDescent="0.2">
      <c r="R1355" s="75">
        <v>48669</v>
      </c>
      <c r="S1355" s="72">
        <v>1.2229587694812876E-2</v>
      </c>
      <c r="T1355" s="72">
        <v>1.2181429643785456E-2</v>
      </c>
      <c r="U1355" s="72">
        <f t="shared" si="42"/>
        <v>4.8158051027419671E-5</v>
      </c>
      <c r="V1355" s="72">
        <v>1.238827710446481E-2</v>
      </c>
      <c r="W1355" s="72">
        <v>1.2330742439212438E-2</v>
      </c>
      <c r="X1355" s="113">
        <f t="shared" si="43"/>
        <v>5.7534665252371997E-5</v>
      </c>
    </row>
    <row r="1356" spans="18:24" x14ac:dyDescent="0.2">
      <c r="R1356" s="75">
        <v>48676</v>
      </c>
      <c r="S1356" s="72">
        <v>1.2228143164507392E-2</v>
      </c>
      <c r="T1356" s="72">
        <v>1.2180025915364042E-2</v>
      </c>
      <c r="U1356" s="72">
        <f t="shared" si="42"/>
        <v>4.8117249143350346E-5</v>
      </c>
      <c r="V1356" s="72">
        <v>1.2383987166459979E-2</v>
      </c>
      <c r="W1356" s="72">
        <v>1.2326556787701363E-2</v>
      </c>
      <c r="X1356" s="113">
        <f t="shared" si="43"/>
        <v>5.7430378758615425E-5</v>
      </c>
    </row>
    <row r="1357" spans="18:24" x14ac:dyDescent="0.2">
      <c r="R1357" s="75">
        <v>48683</v>
      </c>
      <c r="S1357" s="72">
        <v>1.2226707592552457E-2</v>
      </c>
      <c r="T1357" s="72">
        <v>1.2178631039249649E-2</v>
      </c>
      <c r="U1357" s="72">
        <f t="shared" si="42"/>
        <v>4.8076553302807412E-5</v>
      </c>
      <c r="V1357" s="72">
        <v>1.2379777211623215E-2</v>
      </c>
      <c r="W1357" s="72">
        <v>1.2322450313186616E-2</v>
      </c>
      <c r="X1357" s="113">
        <f t="shared" si="43"/>
        <v>5.7326898436599327E-5</v>
      </c>
    </row>
    <row r="1358" spans="18:24" x14ac:dyDescent="0.2">
      <c r="R1358" s="75">
        <v>48690</v>
      </c>
      <c r="S1358" s="72">
        <v>1.2225280978940158E-2</v>
      </c>
      <c r="T1358" s="72">
        <v>1.2177245015432612E-2</v>
      </c>
      <c r="U1358" s="72">
        <f t="shared" si="42"/>
        <v>4.8035963507546409E-5</v>
      </c>
      <c r="V1358" s="72">
        <v>1.2375647239444324E-2</v>
      </c>
      <c r="W1358" s="72">
        <v>1.2318423015175035E-2</v>
      </c>
      <c r="X1358" s="113">
        <f t="shared" si="43"/>
        <v>5.722422426928872E-5</v>
      </c>
    </row>
    <row r="1359" spans="18:24" x14ac:dyDescent="0.2">
      <c r="R1359" s="75">
        <v>48697</v>
      </c>
      <c r="S1359" s="72">
        <v>1.2223863323658201E-2</v>
      </c>
      <c r="T1359" s="72">
        <v>1.2175867843903268E-2</v>
      </c>
      <c r="U1359" s="72">
        <f t="shared" si="42"/>
        <v>4.7995479754932291E-5</v>
      </c>
      <c r="V1359" s="72">
        <v>1.2371597249423161E-2</v>
      </c>
      <c r="W1359" s="72">
        <v>1.2314474893183949E-2</v>
      </c>
      <c r="X1359" s="113">
        <f t="shared" si="43"/>
        <v>5.7122356239211469E-5</v>
      </c>
    </row>
    <row r="1360" spans="18:24" x14ac:dyDescent="0.2">
      <c r="R1360" s="75">
        <v>48704</v>
      </c>
      <c r="S1360" s="72">
        <v>1.2222563011751997E-2</v>
      </c>
      <c r="T1360" s="72">
        <v>1.2174609150914121E-2</v>
      </c>
      <c r="U1360" s="72">
        <f t="shared" si="42"/>
        <v>4.7953860837876561E-5</v>
      </c>
      <c r="V1360" s="72">
        <v>1.2367498149385262E-2</v>
      </c>
      <c r="W1360" s="72">
        <v>1.2310491805100621E-2</v>
      </c>
      <c r="X1360" s="113">
        <f t="shared" si="43"/>
        <v>5.7006344284640798E-5</v>
      </c>
    </row>
    <row r="1361" spans="18:24" x14ac:dyDescent="0.2">
      <c r="R1361" s="75">
        <v>48711</v>
      </c>
      <c r="S1361" s="72">
        <v>1.2221163865557442E-2</v>
      </c>
      <c r="T1361" s="72">
        <v>1.2173250270356477E-2</v>
      </c>
      <c r="U1361" s="72">
        <f t="shared" si="42"/>
        <v>4.7913595200965026E-5</v>
      </c>
      <c r="V1361" s="72">
        <v>1.2363624862994287E-2</v>
      </c>
      <c r="W1361" s="72">
        <v>1.2306718613848276E-2</v>
      </c>
      <c r="X1361" s="113">
        <f t="shared" si="43"/>
        <v>5.6906249146011778E-5</v>
      </c>
    </row>
    <row r="1362" spans="18:24" x14ac:dyDescent="0.2">
      <c r="R1362" s="75">
        <v>48718</v>
      </c>
      <c r="S1362" s="72">
        <v>1.2219773677975001E-2</v>
      </c>
      <c r="T1362" s="72">
        <v>1.2171900242363603E-2</v>
      </c>
      <c r="U1362" s="72">
        <f t="shared" si="42"/>
        <v>4.7873435611398008E-5</v>
      </c>
      <c r="V1362" s="72">
        <v>1.2359831565555977E-2</v>
      </c>
      <c r="W1362" s="72">
        <v>1.2303024605340161E-2</v>
      </c>
      <c r="X1362" s="113">
        <f t="shared" si="43"/>
        <v>5.6806960215816105E-5</v>
      </c>
    </row>
    <row r="1363" spans="18:24" x14ac:dyDescent="0.2">
      <c r="R1363" s="75">
        <v>48725</v>
      </c>
      <c r="S1363" s="72">
        <v>1.2218392448993375E-2</v>
      </c>
      <c r="T1363" s="72">
        <v>1.2170559066925938E-2</v>
      </c>
      <c r="U1363" s="72">
        <f t="shared" si="42"/>
        <v>4.7833382067437313E-5</v>
      </c>
      <c r="V1363" s="72">
        <v>1.23561182566049E-2</v>
      </c>
      <c r="W1363" s="72">
        <v>1.2299409779126318E-2</v>
      </c>
      <c r="X1363" s="113">
        <f t="shared" si="43"/>
        <v>5.6708477478581779E-5</v>
      </c>
    </row>
    <row r="1364" spans="18:24" x14ac:dyDescent="0.2">
      <c r="R1364" s="75">
        <v>48732</v>
      </c>
      <c r="S1364" s="72">
        <v>1.2217020178604749E-2</v>
      </c>
      <c r="T1364" s="72">
        <v>1.2169226744033057E-2</v>
      </c>
      <c r="U1364" s="72">
        <f t="shared" si="42"/>
        <v>4.7793434571691967E-5</v>
      </c>
      <c r="V1364" s="72">
        <v>1.235254701483466E-2</v>
      </c>
      <c r="W1364" s="72">
        <v>1.2295921907284884E-2</v>
      </c>
      <c r="X1364" s="113">
        <f t="shared" si="43"/>
        <v>5.6625107549775761E-5</v>
      </c>
    </row>
    <row r="1365" spans="18:24" x14ac:dyDescent="0.2">
      <c r="R1365" s="75">
        <v>48739</v>
      </c>
      <c r="S1365" s="72">
        <v>1.2215656866799563E-2</v>
      </c>
      <c r="T1365" s="72">
        <v>1.2167903273676273E-2</v>
      </c>
      <c r="U1365" s="72">
        <f t="shared" si="42"/>
        <v>4.7753593123289403E-5</v>
      </c>
      <c r="V1365" s="72">
        <v>1.2348976907788821E-2</v>
      </c>
      <c r="W1365" s="72">
        <v>1.2292448831799536E-2</v>
      </c>
      <c r="X1365" s="113">
        <f t="shared" si="43"/>
        <v>5.6528075989284443E-5</v>
      </c>
    </row>
    <row r="1366" spans="18:24" x14ac:dyDescent="0.2">
      <c r="R1366" s="75">
        <v>48746</v>
      </c>
      <c r="S1366" s="72">
        <v>1.221430251356739E-2</v>
      </c>
      <c r="T1366" s="72">
        <v>1.2166588655848633E-2</v>
      </c>
      <c r="U1366" s="72">
        <f t="shared" si="42"/>
        <v>4.7713857718756705E-5</v>
      </c>
      <c r="V1366" s="72">
        <v>1.2345486779667013E-2</v>
      </c>
      <c r="W1366" s="72">
        <v>1.2289054929218488E-2</v>
      </c>
      <c r="X1366" s="113">
        <f t="shared" si="43"/>
        <v>5.6431850448524987E-5</v>
      </c>
    </row>
    <row r="1367" spans="18:24" x14ac:dyDescent="0.2">
      <c r="R1367" s="75">
        <v>48753</v>
      </c>
      <c r="S1367" s="72">
        <v>1.2212957118900412E-2</v>
      </c>
      <c r="T1367" s="72">
        <v>1.2165282890538842E-2</v>
      </c>
      <c r="U1367" s="72">
        <f t="shared" si="42"/>
        <v>4.7674228361570259E-5</v>
      </c>
      <c r="V1367" s="72">
        <v>1.2342076630047712E-2</v>
      </c>
      <c r="W1367" s="72">
        <v>1.2285740199133756E-2</v>
      </c>
      <c r="X1367" s="113">
        <f t="shared" si="43"/>
        <v>5.633643091395614E-5</v>
      </c>
    </row>
    <row r="1368" spans="18:24" x14ac:dyDescent="0.2">
      <c r="R1368" s="75">
        <v>48760</v>
      </c>
      <c r="S1368" s="72">
        <v>1.2211620682787333E-2</v>
      </c>
      <c r="T1368" s="72">
        <v>1.2163985977739079E-2</v>
      </c>
      <c r="U1368" s="72">
        <f t="shared" si="42"/>
        <v>4.7634705048253678E-5</v>
      </c>
      <c r="V1368" s="72">
        <v>1.2338746458516828E-2</v>
      </c>
      <c r="W1368" s="72">
        <v>1.2282504641147848E-2</v>
      </c>
      <c r="X1368" s="113">
        <f t="shared" si="43"/>
        <v>5.6241817368980068E-5</v>
      </c>
    </row>
    <row r="1369" spans="18:24" x14ac:dyDescent="0.2">
      <c r="R1369" s="75">
        <v>48767</v>
      </c>
      <c r="S1369" s="72">
        <v>1.2210293205221202E-2</v>
      </c>
      <c r="T1369" s="72">
        <v>1.2162697917440658E-2</v>
      </c>
      <c r="U1369" s="72">
        <f t="shared" si="42"/>
        <v>4.7595287780543422E-5</v>
      </c>
      <c r="V1369" s="72">
        <v>1.2335518136177353E-2</v>
      </c>
      <c r="W1369" s="72">
        <v>1.2279383626003422E-2</v>
      </c>
      <c r="X1369" s="113">
        <f t="shared" si="43"/>
        <v>5.613451017393023E-5</v>
      </c>
    </row>
    <row r="1370" spans="18:24" x14ac:dyDescent="0.2">
      <c r="R1370" s="75">
        <v>48774</v>
      </c>
      <c r="S1370" s="72">
        <v>1.2208974686191591E-2</v>
      </c>
      <c r="T1370" s="72">
        <v>1.2161418709634889E-2</v>
      </c>
      <c r="U1370" s="72">
        <f t="shared" si="42"/>
        <v>4.7555976556701296E-5</v>
      </c>
      <c r="V1370" s="72">
        <v>1.2332364734372298E-2</v>
      </c>
      <c r="W1370" s="72">
        <v>1.2276323064044286E-2</v>
      </c>
      <c r="X1370" s="113">
        <f t="shared" si="43"/>
        <v>5.6041670328011578E-5</v>
      </c>
    </row>
    <row r="1371" spans="18:24" x14ac:dyDescent="0.2">
      <c r="R1371" s="75">
        <v>48781</v>
      </c>
      <c r="S1371" s="72">
        <v>1.2207665125688943E-2</v>
      </c>
      <c r="T1371" s="72">
        <v>1.2160148354312214E-2</v>
      </c>
      <c r="U1371" s="72">
        <f t="shared" si="42"/>
        <v>4.7516771376729036E-5</v>
      </c>
      <c r="V1371" s="72">
        <v>1.2329291317670084E-2</v>
      </c>
      <c r="W1371" s="72">
        <v>1.2273341681122671E-2</v>
      </c>
      <c r="X1371" s="113">
        <f t="shared" si="43"/>
        <v>5.594963654741332E-5</v>
      </c>
    </row>
    <row r="1372" spans="18:24" x14ac:dyDescent="0.2">
      <c r="R1372" s="75">
        <v>48788</v>
      </c>
      <c r="S1372" s="72">
        <v>1.2206364523707179E-2</v>
      </c>
      <c r="T1372" s="72">
        <v>1.2158886851465683E-2</v>
      </c>
      <c r="U1372" s="72">
        <f t="shared" si="42"/>
        <v>4.7477672241495739E-5</v>
      </c>
      <c r="V1372" s="72">
        <v>1.2326297885691232E-2</v>
      </c>
      <c r="W1372" s="72">
        <v>1.2270439476875424E-2</v>
      </c>
      <c r="X1372" s="113">
        <f t="shared" si="43"/>
        <v>5.5858408815808239E-5</v>
      </c>
    </row>
    <row r="1373" spans="18:24" x14ac:dyDescent="0.2">
      <c r="R1373" s="75">
        <v>48795</v>
      </c>
      <c r="S1373" s="72">
        <v>1.2205072880234131E-2</v>
      </c>
      <c r="T1373" s="72">
        <v>1.2157634201085737E-2</v>
      </c>
      <c r="U1373" s="72">
        <f t="shared" si="42"/>
        <v>4.7438679148394114E-5</v>
      </c>
      <c r="V1373" s="72">
        <v>1.2323384438067865E-2</v>
      </c>
      <c r="W1373" s="72">
        <v>1.2267616450947991E-2</v>
      </c>
      <c r="X1373" s="113">
        <f t="shared" si="43"/>
        <v>5.5767987119873658E-5</v>
      </c>
    </row>
    <row r="1374" spans="18:24" x14ac:dyDescent="0.2">
      <c r="R1374" s="75">
        <v>48802</v>
      </c>
      <c r="S1374" s="72">
        <v>1.220379019526285E-2</v>
      </c>
      <c r="T1374" s="72">
        <v>1.2156390403163689E-2</v>
      </c>
      <c r="U1374" s="72">
        <f t="shared" si="42"/>
        <v>4.739979209916062E-5</v>
      </c>
      <c r="V1374" s="72">
        <v>1.2320550974441125E-2</v>
      </c>
      <c r="W1374" s="72">
        <v>1.2264872602996564E-2</v>
      </c>
      <c r="X1374" s="113">
        <f t="shared" si="43"/>
        <v>5.5678371444560851E-5</v>
      </c>
    </row>
    <row r="1375" spans="18:24" x14ac:dyDescent="0.2">
      <c r="R1375" s="75">
        <v>48809</v>
      </c>
      <c r="S1375" s="72">
        <v>1.2202516468784647E-2</v>
      </c>
      <c r="T1375" s="72">
        <v>1.2155155457691719E-2</v>
      </c>
      <c r="U1375" s="72">
        <f t="shared" si="42"/>
        <v>4.7361011092927896E-5</v>
      </c>
      <c r="V1375" s="72">
        <v>1.2317797494461619E-2</v>
      </c>
      <c r="W1375" s="72">
        <v>1.2262207932686354E-2</v>
      </c>
      <c r="X1375" s="113">
        <f t="shared" si="43"/>
        <v>5.5589561775265181E-5</v>
      </c>
    </row>
    <row r="1376" spans="18:24" x14ac:dyDescent="0.2">
      <c r="R1376" s="75">
        <v>48816</v>
      </c>
      <c r="S1376" s="72">
        <v>1.2201251700789095E-2</v>
      </c>
      <c r="T1376" s="72">
        <v>1.2153929364660266E-2</v>
      </c>
      <c r="U1376" s="72">
        <f t="shared" si="42"/>
        <v>4.7322336128828579E-5</v>
      </c>
      <c r="V1376" s="72">
        <v>1.2315123997790261E-2</v>
      </c>
      <c r="W1376" s="72">
        <v>1.2259622439692459E-2</v>
      </c>
      <c r="X1376" s="113">
        <f t="shared" si="43"/>
        <v>5.5501558097801815E-5</v>
      </c>
    </row>
    <row r="1377" spans="18:24" x14ac:dyDescent="0.2">
      <c r="R1377" s="75">
        <v>48823</v>
      </c>
      <c r="S1377" s="72">
        <v>1.2199877392643634E-2</v>
      </c>
      <c r="T1377" s="72">
        <v>1.2152592487411878E-2</v>
      </c>
      <c r="U1377" s="72">
        <f t="shared" si="42"/>
        <v>4.7284905231755742E-5</v>
      </c>
      <c r="V1377" s="72">
        <v>1.2312272142852852E-2</v>
      </c>
      <c r="W1377" s="72">
        <v>1.2256837420120239E-2</v>
      </c>
      <c r="X1377" s="113">
        <f t="shared" si="43"/>
        <v>5.5434722732613378E-5</v>
      </c>
    </row>
    <row r="1378" spans="18:24" x14ac:dyDescent="0.2">
      <c r="R1378" s="75">
        <v>48830</v>
      </c>
      <c r="S1378" s="72">
        <v>1.2198629943907677E-2</v>
      </c>
      <c r="T1378" s="72">
        <v>1.2151383507671823E-2</v>
      </c>
      <c r="U1378" s="72">
        <f t="shared" si="42"/>
        <v>4.7246436235853784E-5</v>
      </c>
      <c r="V1378" s="72">
        <v>1.2309730480069409E-2</v>
      </c>
      <c r="W1378" s="72">
        <v>1.2254382420257171E-2</v>
      </c>
      <c r="X1378" s="113">
        <f t="shared" si="43"/>
        <v>5.5348059812238698E-5</v>
      </c>
    </row>
    <row r="1379" spans="18:24" x14ac:dyDescent="0.2">
      <c r="R1379" s="75">
        <v>48837</v>
      </c>
      <c r="S1379" s="72">
        <v>1.2197391453323743E-2</v>
      </c>
      <c r="T1379" s="72">
        <v>1.2150183380046413E-2</v>
      </c>
      <c r="U1379" s="72">
        <f t="shared" si="42"/>
        <v>4.7208073277330356E-5</v>
      </c>
      <c r="V1379" s="72">
        <v>1.2307268786571523E-2</v>
      </c>
      <c r="W1379" s="72">
        <v>1.2252006583741802E-2</v>
      </c>
      <c r="X1379" s="113">
        <f t="shared" si="43"/>
        <v>5.52622028297204E-5</v>
      </c>
    </row>
    <row r="1380" spans="18:24" x14ac:dyDescent="0.2">
      <c r="R1380" s="75">
        <v>48844</v>
      </c>
      <c r="S1380" s="72">
        <v>1.219616192088129E-2</v>
      </c>
      <c r="T1380" s="72">
        <v>1.2148992104527743E-2</v>
      </c>
      <c r="U1380" s="72">
        <f t="shared" si="42"/>
        <v>4.7169816353546945E-5</v>
      </c>
      <c r="V1380" s="72">
        <v>1.2304887110464803E-2</v>
      </c>
      <c r="W1380" s="72">
        <v>1.2249709942240295E-2</v>
      </c>
      <c r="X1380" s="113">
        <f t="shared" si="43"/>
        <v>5.5177168224507245E-5</v>
      </c>
    </row>
    <row r="1381" spans="18:24" x14ac:dyDescent="0.2">
      <c r="R1381" s="75">
        <v>48851</v>
      </c>
      <c r="S1381" s="72">
        <v>1.2194941346573292E-2</v>
      </c>
      <c r="T1381" s="72">
        <v>1.2147809681109664E-2</v>
      </c>
      <c r="U1381" s="72">
        <f t="shared" si="42"/>
        <v>4.7131665463627515E-5</v>
      </c>
      <c r="V1381" s="72">
        <v>1.2302585584171057E-2</v>
      </c>
      <c r="W1381" s="72">
        <v>1.2247492583076832E-2</v>
      </c>
      <c r="X1381" s="113">
        <f t="shared" si="43"/>
        <v>5.509300109422452E-5</v>
      </c>
    </row>
    <row r="1382" spans="18:24" x14ac:dyDescent="0.2">
      <c r="R1382" s="75">
        <v>48858</v>
      </c>
      <c r="S1382" s="72">
        <v>1.2193851220493566E-2</v>
      </c>
      <c r="T1382" s="72">
        <v>1.2146758707286301E-2</v>
      </c>
      <c r="U1382" s="72">
        <f t="shared" si="42"/>
        <v>4.7092513207265194E-5</v>
      </c>
      <c r="V1382" s="72">
        <v>1.2300443204645057E-2</v>
      </c>
      <c r="W1382" s="72">
        <v>1.224543722941061E-2</v>
      </c>
      <c r="X1382" s="113">
        <f t="shared" si="43"/>
        <v>5.5005975234447349E-5</v>
      </c>
    </row>
    <row r="1383" spans="18:24" x14ac:dyDescent="0.2">
      <c r="R1383" s="75">
        <v>48865</v>
      </c>
      <c r="S1383" s="72">
        <v>1.2192649161644585E-2</v>
      </c>
      <c r="T1383" s="72">
        <v>1.2145594581116926E-2</v>
      </c>
      <c r="U1383" s="72">
        <f t="shared" si="42"/>
        <v>4.7054580527658429E-5</v>
      </c>
      <c r="V1383" s="72">
        <v>1.229830811207067E-2</v>
      </c>
      <c r="W1383" s="72">
        <v>1.2243384346120436E-2</v>
      </c>
      <c r="X1383" s="113">
        <f t="shared" si="43"/>
        <v>5.4923765950233919E-5</v>
      </c>
    </row>
    <row r="1384" spans="18:24" x14ac:dyDescent="0.2">
      <c r="R1384" s="75">
        <v>48872</v>
      </c>
      <c r="S1384" s="72">
        <v>1.2191456061212221E-2</v>
      </c>
      <c r="T1384" s="72">
        <v>1.2144439307324645E-2</v>
      </c>
      <c r="U1384" s="72">
        <f t="shared" si="42"/>
        <v>4.7016753887576049E-5</v>
      </c>
      <c r="V1384" s="72">
        <v>1.2296253611858954E-2</v>
      </c>
      <c r="W1384" s="72">
        <v>1.2241411037936328E-2</v>
      </c>
      <c r="X1384" s="113">
        <f t="shared" si="43"/>
        <v>5.4842573922625829E-5</v>
      </c>
    </row>
    <row r="1385" spans="18:24" x14ac:dyDescent="0.2">
      <c r="R1385" s="75">
        <v>48879</v>
      </c>
      <c r="S1385" s="72">
        <v>1.2190271919187786E-2</v>
      </c>
      <c r="T1385" s="72">
        <v>1.2143292885900766E-2</v>
      </c>
      <c r="U1385" s="72">
        <f t="shared" si="42"/>
        <v>4.6979033287019786E-5</v>
      </c>
      <c r="V1385" s="72">
        <v>1.2294279844277051E-2</v>
      </c>
      <c r="W1385" s="72">
        <v>1.2239517397372852E-2</v>
      </c>
      <c r="X1385" s="113">
        <f t="shared" si="43"/>
        <v>5.4762446904199277E-5</v>
      </c>
    </row>
    <row r="1386" spans="18:24" x14ac:dyDescent="0.2">
      <c r="R1386" s="75">
        <v>48886</v>
      </c>
      <c r="S1386" s="72">
        <v>1.2189096735563459E-2</v>
      </c>
      <c r="T1386" s="72">
        <v>1.2142155316837469E-2</v>
      </c>
      <c r="U1386" s="72">
        <f t="shared" si="42"/>
        <v>4.6941418725989642E-5</v>
      </c>
      <c r="V1386" s="72">
        <v>1.2292285135643344E-2</v>
      </c>
      <c r="W1386" s="72">
        <v>1.2237598277576835E-2</v>
      </c>
      <c r="X1386" s="113">
        <f t="shared" si="43"/>
        <v>5.4686858066508442E-5</v>
      </c>
    </row>
    <row r="1387" spans="18:24" x14ac:dyDescent="0.2">
      <c r="R1387" s="75">
        <v>48893</v>
      </c>
      <c r="S1387" s="72">
        <v>1.2187930510330553E-2</v>
      </c>
      <c r="T1387" s="72">
        <v>1.2141026600128677E-2</v>
      </c>
      <c r="U1387" s="72">
        <f t="shared" si="42"/>
        <v>4.6903910201876592E-5</v>
      </c>
      <c r="V1387" s="72">
        <v>1.229046746980318E-2</v>
      </c>
      <c r="W1387" s="72">
        <v>1.2235858565715857E-2</v>
      </c>
      <c r="X1387" s="113">
        <f t="shared" si="43"/>
        <v>5.4608904087323495E-5</v>
      </c>
    </row>
    <row r="1388" spans="18:24" x14ac:dyDescent="0.2">
      <c r="R1388" s="75">
        <v>48900</v>
      </c>
      <c r="S1388" s="72">
        <v>1.2186773243481247E-2</v>
      </c>
      <c r="T1388" s="72">
        <v>1.2139906735764826E-2</v>
      </c>
      <c r="U1388" s="72">
        <f t="shared" si="42"/>
        <v>4.6866507716420563E-5</v>
      </c>
      <c r="V1388" s="72">
        <v>1.2288730941053434E-2</v>
      </c>
      <c r="W1388" s="72">
        <v>1.2234198787370153E-2</v>
      </c>
      <c r="X1388" s="113">
        <f t="shared" si="43"/>
        <v>5.4532153683280876E-5</v>
      </c>
    </row>
    <row r="1389" spans="18:24" x14ac:dyDescent="0.2">
      <c r="R1389" s="75">
        <v>48907</v>
      </c>
      <c r="S1389" s="72">
        <v>1.2185624935008589E-2</v>
      </c>
      <c r="T1389" s="72">
        <v>1.2138795723740707E-2</v>
      </c>
      <c r="U1389" s="72">
        <f t="shared" si="42"/>
        <v>4.6829211267881629E-5</v>
      </c>
      <c r="V1389" s="72">
        <v>1.2287075690470647E-2</v>
      </c>
      <c r="W1389" s="72">
        <v>1.2232619035600755E-2</v>
      </c>
      <c r="X1389" s="113">
        <f t="shared" si="43"/>
        <v>5.445665486989229E-5</v>
      </c>
    </row>
    <row r="1390" spans="18:24" x14ac:dyDescent="0.2">
      <c r="R1390" s="75">
        <v>48914</v>
      </c>
      <c r="S1390" s="72">
        <v>1.2184233060309246E-2</v>
      </c>
      <c r="T1390" s="72">
        <v>1.2137438922573907E-2</v>
      </c>
      <c r="U1390" s="72">
        <f t="shared" si="42"/>
        <v>4.6794137735339802E-5</v>
      </c>
      <c r="V1390" s="72">
        <v>1.2285626905822503E-2</v>
      </c>
      <c r="W1390" s="72">
        <v>1.223124744754505E-2</v>
      </c>
      <c r="X1390" s="113">
        <f t="shared" si="43"/>
        <v>5.4379458277452677E-5</v>
      </c>
    </row>
    <row r="1391" spans="18:24" x14ac:dyDescent="0.2">
      <c r="R1391" s="75">
        <v>48921</v>
      </c>
      <c r="S1391" s="72">
        <v>1.2183101465280899E-2</v>
      </c>
      <c r="T1391" s="72">
        <v>1.2136344424276579E-2</v>
      </c>
      <c r="U1391" s="72">
        <f t="shared" si="42"/>
        <v>4.6757041004319433E-5</v>
      </c>
      <c r="V1391" s="72">
        <v>1.2284140480155116E-2</v>
      </c>
      <c r="W1391" s="72">
        <v>1.2229833756042729E-2</v>
      </c>
      <c r="X1391" s="113">
        <f t="shared" si="43"/>
        <v>5.4306724112386864E-5</v>
      </c>
    </row>
    <row r="1392" spans="18:24" x14ac:dyDescent="0.2">
      <c r="R1392" s="75">
        <v>48928</v>
      </c>
      <c r="S1392" s="72">
        <v>1.2181978827992879E-2</v>
      </c>
      <c r="T1392" s="72">
        <v>1.2135258777694169E-2</v>
      </c>
      <c r="U1392" s="72">
        <f t="shared" si="42"/>
        <v>4.6720050298709737E-5</v>
      </c>
      <c r="V1392" s="72">
        <v>1.2282735769251037E-2</v>
      </c>
      <c r="W1392" s="72">
        <v>1.2228500380028293E-2</v>
      </c>
      <c r="X1392" s="113">
        <f t="shared" si="43"/>
        <v>5.4235389222744013E-5</v>
      </c>
    </row>
    <row r="1393" spans="18:24" x14ac:dyDescent="0.2">
      <c r="R1393" s="75">
        <v>48935</v>
      </c>
      <c r="S1393" s="72">
        <v>1.2180865148438969E-2</v>
      </c>
      <c r="T1393" s="72">
        <v>1.2134181982817793E-2</v>
      </c>
      <c r="U1393" s="72">
        <f t="shared" si="42"/>
        <v>4.6683165621175249E-5</v>
      </c>
      <c r="V1393" s="72">
        <v>1.2281412913453386E-2</v>
      </c>
      <c r="W1393" s="72">
        <v>1.2227247412090098E-2</v>
      </c>
      <c r="X1393" s="113">
        <f t="shared" si="43"/>
        <v>5.4165501363287807E-5</v>
      </c>
    </row>
    <row r="1394" spans="18:24" x14ac:dyDescent="0.2">
      <c r="R1394" s="75">
        <v>48942</v>
      </c>
      <c r="S1394" s="72">
        <v>1.2179760426611175E-2</v>
      </c>
      <c r="T1394" s="72">
        <v>1.2133114039642123E-2</v>
      </c>
      <c r="U1394" s="72">
        <f t="shared" si="42"/>
        <v>4.6646386969051434E-5</v>
      </c>
      <c r="V1394" s="72">
        <v>1.2280172053114071E-2</v>
      </c>
      <c r="W1394" s="72">
        <v>1.222607494482748E-2</v>
      </c>
      <c r="X1394" s="113">
        <f t="shared" si="43"/>
        <v>5.4097108286590978E-5</v>
      </c>
    </row>
    <row r="1395" spans="18:24" x14ac:dyDescent="0.2">
      <c r="R1395" s="75">
        <v>48949</v>
      </c>
      <c r="S1395" s="72">
        <v>1.2178664662502392E-2</v>
      </c>
      <c r="T1395" s="72">
        <v>1.2132054948159166E-2</v>
      </c>
      <c r="U1395" s="72">
        <f t="shared" si="42"/>
        <v>4.6609714343226472E-5</v>
      </c>
      <c r="V1395" s="72">
        <v>1.2278858929973891E-2</v>
      </c>
      <c r="W1395" s="72">
        <v>1.2224826295734761E-2</v>
      </c>
      <c r="X1395" s="113">
        <f t="shared" si="43"/>
        <v>5.4032634239130697E-5</v>
      </c>
    </row>
    <row r="1396" spans="18:24" x14ac:dyDescent="0.2">
      <c r="R1396" s="75">
        <v>48956</v>
      </c>
      <c r="S1396" s="72">
        <v>1.2177577856104627E-2</v>
      </c>
      <c r="T1396" s="72">
        <v>1.2131004708362703E-2</v>
      </c>
      <c r="U1396" s="72">
        <f t="shared" si="42"/>
        <v>4.6573147741924004E-5</v>
      </c>
      <c r="V1396" s="72">
        <v>1.2277776577507234E-2</v>
      </c>
      <c r="W1396" s="72">
        <v>1.2223809336521346E-2</v>
      </c>
      <c r="X1396" s="113">
        <f t="shared" si="43"/>
        <v>5.3967240985887746E-5</v>
      </c>
    </row>
    <row r="1397" spans="18:24" x14ac:dyDescent="0.2">
      <c r="R1397" s="75">
        <v>48963</v>
      </c>
      <c r="S1397" s="72">
        <v>1.2176500007411661E-2</v>
      </c>
      <c r="T1397" s="72">
        <v>1.2129963320244741E-2</v>
      </c>
      <c r="U1397" s="72">
        <f t="shared" si="42"/>
        <v>4.6536687166920387E-5</v>
      </c>
      <c r="V1397" s="72">
        <v>1.2276776632164794E-2</v>
      </c>
      <c r="W1397" s="72">
        <v>1.2222873148717383E-2</v>
      </c>
      <c r="X1397" s="113">
        <f t="shared" si="43"/>
        <v>5.3903483447411554E-5</v>
      </c>
    </row>
    <row r="1398" spans="18:24" x14ac:dyDescent="0.2">
      <c r="R1398" s="75">
        <v>48970</v>
      </c>
      <c r="S1398" s="72">
        <v>1.2175431116415503E-2</v>
      </c>
      <c r="T1398" s="72">
        <v>1.2128930783799952E-2</v>
      </c>
      <c r="U1398" s="72">
        <f t="shared" si="42"/>
        <v>4.6500332615551088E-5</v>
      </c>
      <c r="V1398" s="72">
        <v>1.227585923511056E-2</v>
      </c>
      <c r="W1398" s="72">
        <v>1.2222017825470898E-2</v>
      </c>
      <c r="X1398" s="113">
        <f t="shared" si="43"/>
        <v>5.3841409639661386E-5</v>
      </c>
    </row>
    <row r="1399" spans="18:24" x14ac:dyDescent="0.2">
      <c r="R1399" s="75">
        <v>48977</v>
      </c>
      <c r="S1399" s="72">
        <v>1.2174239585890728E-2</v>
      </c>
      <c r="T1399" s="72">
        <v>1.2127774498275005E-2</v>
      </c>
      <c r="U1399" s="72">
        <f t="shared" si="42"/>
        <v>4.6465087615722711E-5</v>
      </c>
      <c r="V1399" s="72">
        <v>1.2275024527518231E-2</v>
      </c>
      <c r="W1399" s="72">
        <v>1.2221243459937435E-2</v>
      </c>
      <c r="X1399" s="113">
        <f t="shared" si="43"/>
        <v>5.3781067580796135E-5</v>
      </c>
    </row>
    <row r="1400" spans="18:24" x14ac:dyDescent="0.2">
      <c r="R1400" s="75">
        <v>48984</v>
      </c>
      <c r="S1400" s="72">
        <v>1.2173188005939521E-2</v>
      </c>
      <c r="T1400" s="72">
        <v>1.212675906704916E-2</v>
      </c>
      <c r="U1400" s="72">
        <f t="shared" si="42"/>
        <v>4.6428938890360691E-5</v>
      </c>
      <c r="V1400" s="72">
        <v>1.2274272650570789E-2</v>
      </c>
      <c r="W1400" s="72">
        <v>1.222055014528357E-2</v>
      </c>
      <c r="X1400" s="113">
        <f t="shared" si="43"/>
        <v>5.3722505287219155E-5</v>
      </c>
    </row>
    <row r="1401" spans="18:24" x14ac:dyDescent="0.2">
      <c r="R1401" s="75">
        <v>48991</v>
      </c>
      <c r="S1401" s="72">
        <v>1.2172145383359789E-2</v>
      </c>
      <c r="T1401" s="72">
        <v>1.2125752487173529E-2</v>
      </c>
      <c r="U1401" s="72">
        <f t="shared" si="42"/>
        <v>4.6392896186259885E-5</v>
      </c>
      <c r="V1401" s="72">
        <v>1.2273603745462248E-2</v>
      </c>
      <c r="W1401" s="72">
        <v>1.2219937974686042E-2</v>
      </c>
      <c r="X1401" s="113">
        <f t="shared" si="43"/>
        <v>5.3665770776206365E-5</v>
      </c>
    </row>
    <row r="1402" spans="18:24" x14ac:dyDescent="0.2">
      <c r="R1402" s="75">
        <v>48998</v>
      </c>
      <c r="S1402" s="72">
        <v>1.2171111718144344E-2</v>
      </c>
      <c r="T1402" s="72">
        <v>1.2124754758645419E-2</v>
      </c>
      <c r="U1402" s="72">
        <f t="shared" si="42"/>
        <v>4.6356959498925626E-5</v>
      </c>
      <c r="V1402" s="72">
        <v>1.227301795339546E-2</v>
      </c>
      <c r="W1402" s="72">
        <v>1.2219407041330418E-2</v>
      </c>
      <c r="X1402" s="113">
        <f t="shared" si="43"/>
        <v>5.3610912065042357E-5</v>
      </c>
    </row>
    <row r="1403" spans="18:24" x14ac:dyDescent="0.2">
      <c r="R1403" s="75">
        <v>49005</v>
      </c>
      <c r="S1403" s="72">
        <v>1.2170489241564792E-2</v>
      </c>
      <c r="T1403" s="72">
        <v>1.2124171046809495E-2</v>
      </c>
      <c r="U1403" s="72">
        <f t="shared" si="42"/>
        <v>4.6318194755297012E-5</v>
      </c>
      <c r="V1403" s="72">
        <v>1.2273530413326728E-2</v>
      </c>
      <c r="W1403" s="72">
        <v>1.2219978608095613E-2</v>
      </c>
      <c r="X1403" s="113">
        <f t="shared" si="43"/>
        <v>5.3551805231115066E-5</v>
      </c>
    </row>
    <row r="1404" spans="18:24" x14ac:dyDescent="0.2">
      <c r="R1404" s="75">
        <v>49012</v>
      </c>
      <c r="S1404" s="72">
        <v>1.216947530782087E-2</v>
      </c>
      <c r="T1404" s="72">
        <v>1.2123192818990746E-2</v>
      </c>
      <c r="U1404" s="72">
        <f t="shared" si="42"/>
        <v>4.6282488830123869E-5</v>
      </c>
      <c r="V1404" s="72">
        <v>1.2273141065860202E-2</v>
      </c>
      <c r="W1404" s="72">
        <v>1.2219639502087822E-2</v>
      </c>
      <c r="X1404" s="113">
        <f t="shared" si="43"/>
        <v>5.3501563772380412E-5</v>
      </c>
    </row>
    <row r="1405" spans="18:24" x14ac:dyDescent="0.2">
      <c r="R1405" s="75">
        <v>49019</v>
      </c>
      <c r="S1405" s="72">
        <v>1.2168470332333694E-2</v>
      </c>
      <c r="T1405" s="72">
        <v>1.2122223443396168E-2</v>
      </c>
      <c r="U1405" s="72">
        <f t="shared" si="42"/>
        <v>4.6246888937525807E-5</v>
      </c>
      <c r="V1405" s="72">
        <v>1.2272835269661518E-2</v>
      </c>
      <c r="W1405" s="72">
        <v>1.2219381926965301E-2</v>
      </c>
      <c r="X1405" s="113">
        <f t="shared" si="43"/>
        <v>5.3453342696217071E-5</v>
      </c>
    </row>
    <row r="1406" spans="18:24" x14ac:dyDescent="0.2">
      <c r="R1406" s="75">
        <v>49026</v>
      </c>
      <c r="S1406" s="72">
        <v>1.2167474315098918E-2</v>
      </c>
      <c r="T1406" s="72">
        <v>1.2121262920021417E-2</v>
      </c>
      <c r="U1406" s="72">
        <f t="shared" si="42"/>
        <v>4.6211395077501091E-5</v>
      </c>
      <c r="V1406" s="72">
        <v>1.2272613100797997E-2</v>
      </c>
      <c r="W1406" s="72">
        <v>1.2219205932930901E-2</v>
      </c>
      <c r="X1406" s="113">
        <f t="shared" si="43"/>
        <v>5.3407167867095331E-5</v>
      </c>
    </row>
    <row r="1407" spans="18:24" x14ac:dyDescent="0.2">
      <c r="R1407" s="75">
        <v>49033</v>
      </c>
      <c r="S1407" s="72">
        <v>1.2166487256106985E-2</v>
      </c>
      <c r="T1407" s="72">
        <v>1.2120311248857804E-2</v>
      </c>
      <c r="U1407" s="72">
        <f t="shared" si="42"/>
        <v>4.6176007249180626E-5</v>
      </c>
      <c r="V1407" s="72">
        <v>1.2271792277478943E-2</v>
      </c>
      <c r="W1407" s="72">
        <v>1.2218427309751969E-2</v>
      </c>
      <c r="X1407" s="113">
        <f t="shared" si="43"/>
        <v>5.3364967726973397E-5</v>
      </c>
    </row>
    <row r="1408" spans="18:24" x14ac:dyDescent="0.2">
      <c r="R1408" s="75">
        <v>49040</v>
      </c>
      <c r="S1408" s="72">
        <v>1.2165371986317135E-2</v>
      </c>
      <c r="T1408" s="72">
        <v>1.2119230314688111E-2</v>
      </c>
      <c r="U1408" s="72">
        <f t="shared" si="42"/>
        <v>4.6141671629024508E-5</v>
      </c>
      <c r="V1408" s="72">
        <v>1.227171945814106E-2</v>
      </c>
      <c r="W1408" s="72">
        <v>1.2218397004302453E-2</v>
      </c>
      <c r="X1408" s="113">
        <f t="shared" si="43"/>
        <v>5.3322453838607065E-5</v>
      </c>
    </row>
    <row r="1409" spans="18:24" x14ac:dyDescent="0.2">
      <c r="R1409" s="75">
        <v>49047</v>
      </c>
      <c r="S1409" s="72">
        <v>1.2164402236638774E-2</v>
      </c>
      <c r="T1409" s="72">
        <v>1.2118295747042861E-2</v>
      </c>
      <c r="U1409" s="72">
        <f t="shared" si="42"/>
        <v>4.6106489595913042E-5</v>
      </c>
      <c r="V1409" s="72">
        <v>1.2271730261832554E-2</v>
      </c>
      <c r="W1409" s="72">
        <v>1.221844827444381E-2</v>
      </c>
      <c r="X1409" s="113">
        <f t="shared" si="43"/>
        <v>5.3281987388744192E-5</v>
      </c>
    </row>
    <row r="1410" spans="18:24" x14ac:dyDescent="0.2">
      <c r="R1410" s="75">
        <v>49054</v>
      </c>
      <c r="S1410" s="72">
        <v>1.2163441444880532E-2</v>
      </c>
      <c r="T1410" s="72">
        <v>1.2117370031291774E-2</v>
      </c>
      <c r="U1410" s="72">
        <f t="shared" si="42"/>
        <v>4.6071413588758686E-5</v>
      </c>
      <c r="V1410" s="72">
        <v>1.227182468855517E-2</v>
      </c>
      <c r="W1410" s="72">
        <v>1.2218581120182591E-2</v>
      </c>
      <c r="X1410" s="113">
        <f t="shared" si="43"/>
        <v>5.3243568372579597E-5</v>
      </c>
    </row>
    <row r="1411" spans="18:24" x14ac:dyDescent="0.2">
      <c r="R1411" s="75">
        <v>49061</v>
      </c>
      <c r="S1411" s="72">
        <v>1.2162489611034506E-2</v>
      </c>
      <c r="T1411" s="72">
        <v>1.2116453167427821E-2</v>
      </c>
      <c r="U1411" s="72">
        <f t="shared" si="42"/>
        <v>4.6036443606685407E-5</v>
      </c>
      <c r="V1411" s="72">
        <v>1.2272002738320267E-2</v>
      </c>
      <c r="W1411" s="72">
        <v>1.2218795541535396E-2</v>
      </c>
      <c r="X1411" s="113">
        <f t="shared" si="43"/>
        <v>5.3207196784870944E-5</v>
      </c>
    </row>
    <row r="1412" spans="18:24" x14ac:dyDescent="0.2">
      <c r="R1412" s="75">
        <v>49068</v>
      </c>
      <c r="S1412" s="72">
        <v>1.2161686334570146E-2</v>
      </c>
      <c r="T1412" s="72">
        <v>1.2115685676000019E-2</v>
      </c>
      <c r="U1412" s="72">
        <f t="shared" si="42"/>
        <v>4.6000658570126418E-5</v>
      </c>
      <c r="V1412" s="72">
        <v>1.2273036350604382E-2</v>
      </c>
      <c r="W1412" s="72">
        <v>1.2219863230338801E-2</v>
      </c>
      <c r="X1412" s="113">
        <f t="shared" si="43"/>
        <v>5.317312026558059E-5</v>
      </c>
    </row>
    <row r="1413" spans="18:24" x14ac:dyDescent="0.2">
      <c r="R1413" s="75">
        <v>49075</v>
      </c>
      <c r="S1413" s="72">
        <v>1.2160753024901466E-2</v>
      </c>
      <c r="T1413" s="72">
        <v>1.2114787117977248E-2</v>
      </c>
      <c r="U1413" s="72">
        <f t="shared" ref="U1413:U1476" si="44">S1413-T1413</f>
        <v>4.5965906924218258E-5</v>
      </c>
      <c r="V1413" s="72">
        <v>1.2273399602821505E-2</v>
      </c>
      <c r="W1413" s="72">
        <v>1.2220258323637094E-2</v>
      </c>
      <c r="X1413" s="113">
        <f t="shared" ref="X1413:X1476" si="45">V1413-W1413</f>
        <v>5.3141279184411305E-5</v>
      </c>
    </row>
    <row r="1414" spans="18:24" x14ac:dyDescent="0.2">
      <c r="R1414" s="75">
        <v>49082</v>
      </c>
      <c r="S1414" s="72">
        <v>1.2159828673429579E-2</v>
      </c>
      <c r="T1414" s="72">
        <v>1.2113897412122172E-2</v>
      </c>
      <c r="U1414" s="72">
        <f t="shared" si="44"/>
        <v>4.5931261307407059E-5</v>
      </c>
      <c r="V1414" s="72">
        <v>1.2273846486723002E-2</v>
      </c>
      <c r="W1414" s="72">
        <v>1.2220735000957507E-2</v>
      </c>
      <c r="X1414" s="113">
        <f t="shared" si="45"/>
        <v>5.311148576549532E-5</v>
      </c>
    </row>
    <row r="1415" spans="18:24" x14ac:dyDescent="0.2">
      <c r="R1415" s="75">
        <v>49089</v>
      </c>
      <c r="S1415" s="72">
        <v>1.215891328015101E-2</v>
      </c>
      <c r="T1415" s="72">
        <v>1.2113016558428709E-2</v>
      </c>
      <c r="U1415" s="72">
        <f t="shared" si="44"/>
        <v>4.5896721722301845E-5</v>
      </c>
      <c r="V1415" s="72">
        <v>1.227437700236603E-2</v>
      </c>
      <c r="W1415" s="72">
        <v>1.2221293262358914E-2</v>
      </c>
      <c r="X1415" s="113">
        <f t="shared" si="45"/>
        <v>5.3083740007116992E-5</v>
      </c>
    </row>
    <row r="1416" spans="18:24" x14ac:dyDescent="0.2">
      <c r="R1416" s="75">
        <v>49096</v>
      </c>
      <c r="S1416" s="72">
        <v>1.2158006845056201E-2</v>
      </c>
      <c r="T1416" s="72">
        <v>1.2112144556892513E-2</v>
      </c>
      <c r="U1416" s="72">
        <f t="shared" si="44"/>
        <v>4.5862288163688036E-5</v>
      </c>
      <c r="V1416" s="72">
        <v>1.2274147333949218E-2</v>
      </c>
      <c r="W1416" s="72">
        <v>1.2221091283788307E-2</v>
      </c>
      <c r="X1416" s="113">
        <f t="shared" si="45"/>
        <v>5.3056050160911125E-5</v>
      </c>
    </row>
    <row r="1417" spans="18:24" x14ac:dyDescent="0.2">
      <c r="R1417" s="75">
        <v>49103</v>
      </c>
      <c r="S1417" s="72">
        <v>1.215710936813994E-2</v>
      </c>
      <c r="T1417" s="72">
        <v>1.2111281407506634E-2</v>
      </c>
      <c r="U1417" s="72">
        <f t="shared" si="44"/>
        <v>4.5827960633305562E-5</v>
      </c>
      <c r="V1417" s="72">
        <v>1.2274827122815727E-2</v>
      </c>
      <c r="W1417" s="72">
        <v>1.2221795159734252E-2</v>
      </c>
      <c r="X1417" s="113">
        <f t="shared" si="45"/>
        <v>5.3031963081474204E-5</v>
      </c>
    </row>
    <row r="1418" spans="18:24" x14ac:dyDescent="0.2">
      <c r="R1418" s="75">
        <v>49110</v>
      </c>
      <c r="S1418" s="72">
        <v>1.215622084939701E-2</v>
      </c>
      <c r="T1418" s="72">
        <v>1.211042711026499E-2</v>
      </c>
      <c r="U1418" s="72">
        <f t="shared" si="44"/>
        <v>4.5793739132020048E-5</v>
      </c>
      <c r="V1418" s="72">
        <v>1.2275590535106051E-2</v>
      </c>
      <c r="W1418" s="72">
        <v>1.2222580611690842E-2</v>
      </c>
      <c r="X1418" s="113">
        <f t="shared" si="45"/>
        <v>5.3009923415208576E-5</v>
      </c>
    </row>
    <row r="1419" spans="18:24" x14ac:dyDescent="0.2">
      <c r="R1419" s="75">
        <v>49117</v>
      </c>
      <c r="S1419" s="72">
        <v>1.2155341288820464E-2</v>
      </c>
      <c r="T1419" s="72">
        <v>1.2109581665162367E-2</v>
      </c>
      <c r="U1419" s="72">
        <f t="shared" si="44"/>
        <v>4.5759623658096771E-5</v>
      </c>
      <c r="V1419" s="72">
        <v>1.2276437570915849E-2</v>
      </c>
      <c r="W1419" s="72">
        <v>1.2223447639755487E-2</v>
      </c>
      <c r="X1419" s="113">
        <f t="shared" si="45"/>
        <v>5.2989931160362172E-5</v>
      </c>
    </row>
    <row r="1420" spans="18:24" x14ac:dyDescent="0.2">
      <c r="R1420" s="75">
        <v>49124</v>
      </c>
      <c r="S1420" s="72">
        <v>1.2154470686405088E-2</v>
      </c>
      <c r="T1420" s="72">
        <v>1.2108745072192685E-2</v>
      </c>
      <c r="U1420" s="72">
        <f t="shared" si="44"/>
        <v>4.5725614212403093E-5</v>
      </c>
      <c r="V1420" s="72">
        <v>1.227736823035345E-2</v>
      </c>
      <c r="W1420" s="72">
        <v>1.2224396244036513E-2</v>
      </c>
      <c r="X1420" s="113">
        <f t="shared" si="45"/>
        <v>5.2971986316936726E-5</v>
      </c>
    </row>
    <row r="1421" spans="18:24" x14ac:dyDescent="0.2">
      <c r="R1421" s="75">
        <v>49131</v>
      </c>
      <c r="S1421" s="72">
        <v>1.2153609042144799E-2</v>
      </c>
      <c r="T1421" s="72">
        <v>1.2107917331350729E-2</v>
      </c>
      <c r="U1421" s="72">
        <f t="shared" si="44"/>
        <v>4.5691710794069917E-5</v>
      </c>
      <c r="V1421" s="72">
        <v>1.2279316367377656E-2</v>
      </c>
      <c r="W1421" s="72">
        <v>1.2226356101117466E-2</v>
      </c>
      <c r="X1421" s="113">
        <f t="shared" si="45"/>
        <v>5.2960266260190444E-5</v>
      </c>
    </row>
    <row r="1422" spans="18:24" x14ac:dyDescent="0.2">
      <c r="R1422" s="75">
        <v>49138</v>
      </c>
      <c r="S1422" s="72">
        <v>1.2152756356032645E-2</v>
      </c>
      <c r="T1422" s="72">
        <v>1.2107098442630419E-2</v>
      </c>
      <c r="U1422" s="72">
        <f t="shared" si="44"/>
        <v>4.5657913402226413E-5</v>
      </c>
      <c r="V1422" s="72">
        <v>1.2280432307728106E-2</v>
      </c>
      <c r="W1422" s="72">
        <v>1.2227485453625751E-2</v>
      </c>
      <c r="X1422" s="113">
        <f t="shared" si="45"/>
        <v>5.294685410235471E-5</v>
      </c>
    </row>
    <row r="1423" spans="18:24" x14ac:dyDescent="0.2">
      <c r="R1423" s="75">
        <v>49145</v>
      </c>
      <c r="S1423" s="72">
        <v>1.2151912628064284E-2</v>
      </c>
      <c r="T1423" s="72">
        <v>1.2106288406026539E-2</v>
      </c>
      <c r="U1423" s="72">
        <f t="shared" si="44"/>
        <v>4.5624222037745146E-5</v>
      </c>
      <c r="V1423" s="72">
        <v>1.228163188066844E-2</v>
      </c>
      <c r="W1423" s="72">
        <v>1.2228696391062957E-2</v>
      </c>
      <c r="X1423" s="113">
        <f t="shared" si="45"/>
        <v>5.2935489605483374E-5</v>
      </c>
    </row>
    <row r="1424" spans="18:24" x14ac:dyDescent="0.2">
      <c r="R1424" s="75">
        <v>49152</v>
      </c>
      <c r="S1424" s="72">
        <v>1.2151077858231895E-2</v>
      </c>
      <c r="T1424" s="72">
        <v>1.2105487221533876E-2</v>
      </c>
      <c r="U1424" s="72">
        <f t="shared" si="44"/>
        <v>4.5590636698018827E-5</v>
      </c>
      <c r="V1424" s="72">
        <v>1.2282915086353806E-2</v>
      </c>
      <c r="W1424" s="72">
        <v>1.2229988913582077E-2</v>
      </c>
      <c r="X1424" s="113">
        <f t="shared" si="45"/>
        <v>5.292617277172923E-5</v>
      </c>
    </row>
    <row r="1425" spans="18:24" x14ac:dyDescent="0.2">
      <c r="R1425" s="75">
        <v>49159</v>
      </c>
      <c r="S1425" s="72">
        <v>1.2150252046532002E-2</v>
      </c>
      <c r="T1425" s="72">
        <v>1.210469488914548E-2</v>
      </c>
      <c r="U1425" s="72">
        <f t="shared" si="44"/>
        <v>4.5557157386522107E-5</v>
      </c>
      <c r="V1425" s="72">
        <v>1.2284281924947942E-2</v>
      </c>
      <c r="W1425" s="72">
        <v>1.2231363021345566E-2</v>
      </c>
      <c r="X1425" s="113">
        <f t="shared" si="45"/>
        <v>5.2918903602375972E-5</v>
      </c>
    </row>
    <row r="1426" spans="18:24" x14ac:dyDescent="0.2">
      <c r="R1426" s="75">
        <v>49166</v>
      </c>
      <c r="S1426" s="72">
        <v>1.2149435192957657E-2</v>
      </c>
      <c r="T1426" s="72">
        <v>1.2103911408857877E-2</v>
      </c>
      <c r="U1426" s="72">
        <f t="shared" si="44"/>
        <v>4.5523784099780334E-5</v>
      </c>
      <c r="V1426" s="72">
        <v>1.228573239662834E-2</v>
      </c>
      <c r="W1426" s="72">
        <v>1.2232818714525327E-2</v>
      </c>
      <c r="X1426" s="113">
        <f t="shared" si="45"/>
        <v>5.291368210301288E-5</v>
      </c>
    </row>
    <row r="1427" spans="18:24" x14ac:dyDescent="0.2">
      <c r="R1427" s="75">
        <v>49173</v>
      </c>
      <c r="S1427" s="72">
        <v>1.2148627297503642E-2</v>
      </c>
      <c r="T1427" s="72">
        <v>1.2103136780664983E-2</v>
      </c>
      <c r="U1427" s="72">
        <f t="shared" si="44"/>
        <v>4.5490516838659137E-5</v>
      </c>
      <c r="V1427" s="72">
        <v>1.2287266501581519E-2</v>
      </c>
      <c r="W1427" s="72">
        <v>1.2234355993304869E-2</v>
      </c>
      <c r="X1427" s="113">
        <f t="shared" si="45"/>
        <v>5.2910508276649698E-5</v>
      </c>
    </row>
    <row r="1428" spans="18:24" x14ac:dyDescent="0.2">
      <c r="R1428" s="75">
        <v>49180</v>
      </c>
      <c r="S1428" s="72">
        <v>1.2147828360164748E-2</v>
      </c>
      <c r="T1428" s="72">
        <v>1.2102371004561584E-2</v>
      </c>
      <c r="U1428" s="72">
        <f t="shared" si="44"/>
        <v>4.5457355603163718E-5</v>
      </c>
      <c r="V1428" s="72">
        <v>1.228888424000474E-2</v>
      </c>
      <c r="W1428" s="72">
        <v>1.2235974857877585E-2</v>
      </c>
      <c r="X1428" s="113">
        <f t="shared" si="45"/>
        <v>5.2909382127154861E-5</v>
      </c>
    </row>
    <row r="1429" spans="18:24" x14ac:dyDescent="0.2">
      <c r="R1429" s="75">
        <v>49187</v>
      </c>
      <c r="S1429" s="72">
        <v>1.2146888397848117E-2</v>
      </c>
      <c r="T1429" s="72">
        <v>1.2101463283907881E-2</v>
      </c>
      <c r="U1429" s="72">
        <f t="shared" si="44"/>
        <v>4.5425113940235698E-5</v>
      </c>
      <c r="V1429" s="72">
        <v>1.2288791263449794E-2</v>
      </c>
      <c r="W1429" s="72">
        <v>1.2235893701232011E-2</v>
      </c>
      <c r="X1429" s="113">
        <f t="shared" si="45"/>
        <v>5.2897562217782412E-5</v>
      </c>
    </row>
    <row r="1430" spans="18:24" x14ac:dyDescent="0.2">
      <c r="R1430" s="75">
        <v>49194</v>
      </c>
      <c r="S1430" s="72">
        <v>1.2146106763190459E-2</v>
      </c>
      <c r="T1430" s="72">
        <v>1.2100714604804993E-2</v>
      </c>
      <c r="U1430" s="72">
        <f t="shared" si="44"/>
        <v>4.5392158385466203E-5</v>
      </c>
      <c r="V1430" s="72">
        <v>1.2290546101419757E-2</v>
      </c>
      <c r="W1430" s="72">
        <v>1.2237646302962493E-2</v>
      </c>
      <c r="X1430" s="113">
        <f t="shared" si="45"/>
        <v>5.2899798457264197E-5</v>
      </c>
    </row>
    <row r="1431" spans="18:24" x14ac:dyDescent="0.2">
      <c r="R1431" s="75">
        <v>49201</v>
      </c>
      <c r="S1431" s="72">
        <v>1.2145334086328187E-2</v>
      </c>
      <c r="T1431" s="72">
        <v>1.2099974777478558E-2</v>
      </c>
      <c r="U1431" s="72">
        <f t="shared" si="44"/>
        <v>4.5359308849628188E-5</v>
      </c>
      <c r="V1431" s="72">
        <v>1.229238455565369E-2</v>
      </c>
      <c r="W1431" s="72">
        <v>1.2239480473751667E-2</v>
      </c>
      <c r="X1431" s="113">
        <f t="shared" si="45"/>
        <v>5.2904081902022809E-5</v>
      </c>
    </row>
    <row r="1432" spans="18:24" x14ac:dyDescent="0.2">
      <c r="R1432" s="75">
        <v>49208</v>
      </c>
      <c r="S1432" s="72">
        <v>1.2144570367256028E-2</v>
      </c>
      <c r="T1432" s="72">
        <v>1.209924380192243E-2</v>
      </c>
      <c r="U1432" s="72">
        <f t="shared" si="44"/>
        <v>4.532656533359769E-5</v>
      </c>
      <c r="V1432" s="72">
        <v>1.2294304845492434E-2</v>
      </c>
      <c r="W1432" s="72">
        <v>1.2241394472649603E-2</v>
      </c>
      <c r="X1432" s="113">
        <f t="shared" si="45"/>
        <v>5.2910372842831024E-5</v>
      </c>
    </row>
    <row r="1433" spans="18:24" x14ac:dyDescent="0.2">
      <c r="R1433" s="75">
        <v>49215</v>
      </c>
      <c r="S1433" s="72">
        <v>1.2143815605969591E-2</v>
      </c>
      <c r="T1433" s="72">
        <v>1.2098521678133094E-2</v>
      </c>
      <c r="U1433" s="72">
        <f t="shared" si="44"/>
        <v>4.5293927836496939E-5</v>
      </c>
      <c r="V1433" s="72">
        <v>1.2296300526373536E-2</v>
      </c>
      <c r="W1433" s="72">
        <v>1.2243381998810492E-2</v>
      </c>
      <c r="X1433" s="113">
        <f t="shared" si="45"/>
        <v>5.2918527563044354E-5</v>
      </c>
    </row>
    <row r="1434" spans="18:24" x14ac:dyDescent="0.2">
      <c r="R1434" s="75">
        <v>49222</v>
      </c>
      <c r="S1434" s="72">
        <v>1.2143222856236089E-2</v>
      </c>
      <c r="T1434" s="72">
        <v>1.2097962241535627E-2</v>
      </c>
      <c r="U1434" s="72">
        <f t="shared" si="44"/>
        <v>4.5260614700462498E-5</v>
      </c>
      <c r="V1434" s="72">
        <v>1.2298747210547368E-2</v>
      </c>
      <c r="W1434" s="72">
        <v>1.2245815684594284E-2</v>
      </c>
      <c r="X1434" s="113">
        <f t="shared" si="45"/>
        <v>5.2931525953084022E-5</v>
      </c>
    </row>
    <row r="1435" spans="18:24" x14ac:dyDescent="0.2">
      <c r="R1435" s="75">
        <v>49229</v>
      </c>
      <c r="S1435" s="72">
        <v>1.2142486625550977E-2</v>
      </c>
      <c r="T1435" s="72">
        <v>1.2097258429917076E-2</v>
      </c>
      <c r="U1435" s="72">
        <f t="shared" si="44"/>
        <v>4.5228195633901028E-5</v>
      </c>
      <c r="V1435" s="72">
        <v>1.2300874582370247E-2</v>
      </c>
      <c r="W1435" s="72">
        <v>1.2247931587763444E-2</v>
      </c>
      <c r="X1435" s="113">
        <f t="shared" si="45"/>
        <v>5.2942994606803434E-5</v>
      </c>
    </row>
    <row r="1436" spans="18:24" x14ac:dyDescent="0.2">
      <c r="R1436" s="75">
        <v>49236</v>
      </c>
      <c r="S1436" s="72">
        <v>1.2141759352937541E-2</v>
      </c>
      <c r="T1436" s="72">
        <v>1.2096563470348053E-2</v>
      </c>
      <c r="U1436" s="72">
        <f t="shared" si="44"/>
        <v>4.5195882589487216E-5</v>
      </c>
      <c r="V1436" s="72">
        <v>1.2303054886931317E-2</v>
      </c>
      <c r="W1436" s="72">
        <v>1.2250099060712259E-2</v>
      </c>
      <c r="X1436" s="113">
        <f t="shared" si="45"/>
        <v>5.295582621905881E-5</v>
      </c>
    </row>
    <row r="1437" spans="18:24" x14ac:dyDescent="0.2">
      <c r="R1437" s="75">
        <v>49243</v>
      </c>
      <c r="S1437" s="72">
        <v>1.2141041038391436E-2</v>
      </c>
      <c r="T1437" s="72">
        <v>1.2095877362824215E-2</v>
      </c>
      <c r="U1437" s="72">
        <f t="shared" si="44"/>
        <v>4.5163675567221062E-5</v>
      </c>
      <c r="V1437" s="72">
        <v>1.2305280963153135E-2</v>
      </c>
      <c r="W1437" s="72">
        <v>1.2252311102058835E-2</v>
      </c>
      <c r="X1437" s="113">
        <f t="shared" si="45"/>
        <v>5.2969861094299964E-5</v>
      </c>
    </row>
    <row r="1438" spans="18:24" x14ac:dyDescent="0.2">
      <c r="R1438" s="75">
        <v>49250</v>
      </c>
      <c r="S1438" s="72">
        <v>1.2140331681908317E-2</v>
      </c>
      <c r="T1438" s="72">
        <v>1.2095200107340347E-2</v>
      </c>
      <c r="U1438" s="72">
        <f t="shared" si="44"/>
        <v>4.5131574567969929E-5</v>
      </c>
      <c r="V1438" s="72">
        <v>1.2307157784307347E-2</v>
      </c>
      <c r="W1438" s="72">
        <v>1.2254176146483858E-2</v>
      </c>
      <c r="X1438" s="113">
        <f t="shared" si="45"/>
        <v>5.2981637823489025E-5</v>
      </c>
    </row>
    <row r="1439" spans="18:24" x14ac:dyDescent="0.2">
      <c r="R1439" s="75">
        <v>49257</v>
      </c>
      <c r="S1439" s="72">
        <v>1.2139631283483842E-2</v>
      </c>
      <c r="T1439" s="72">
        <v>1.2094531703893843E-2</v>
      </c>
      <c r="U1439" s="72">
        <f t="shared" si="44"/>
        <v>4.5099579589999092E-5</v>
      </c>
      <c r="V1439" s="72">
        <v>1.2309454603822037E-2</v>
      </c>
      <c r="W1439" s="72">
        <v>1.2256457000625437E-2</v>
      </c>
      <c r="X1439" s="113">
        <f t="shared" si="45"/>
        <v>5.299760319659938E-5</v>
      </c>
    </row>
    <row r="1440" spans="18:24" x14ac:dyDescent="0.2">
      <c r="R1440" s="75">
        <v>49264</v>
      </c>
      <c r="S1440" s="72">
        <v>1.2138939843112796E-2</v>
      </c>
      <c r="T1440" s="72">
        <v>1.2093872152476882E-2</v>
      </c>
      <c r="U1440" s="72">
        <f t="shared" si="44"/>
        <v>4.5067690635914107E-5</v>
      </c>
      <c r="V1440" s="72">
        <v>1.2311776411585545E-2</v>
      </c>
      <c r="W1440" s="72">
        <v>1.2258762103248692E-2</v>
      </c>
      <c r="X1440" s="113">
        <f t="shared" si="45"/>
        <v>5.3014308336853111E-5</v>
      </c>
    </row>
    <row r="1441" spans="18:24" x14ac:dyDescent="0.2">
      <c r="R1441" s="75">
        <v>49271</v>
      </c>
      <c r="S1441" s="72">
        <v>1.2138257360789098E-2</v>
      </c>
      <c r="T1441" s="72">
        <v>1.209322145308773E-2</v>
      </c>
      <c r="U1441" s="72">
        <f t="shared" si="44"/>
        <v>4.5035907701367756E-5</v>
      </c>
      <c r="V1441" s="72">
        <v>1.2314116007081004E-2</v>
      </c>
      <c r="W1441" s="72">
        <v>1.2261084414413721E-2</v>
      </c>
      <c r="X1441" s="113">
        <f t="shared" si="45"/>
        <v>5.3031592667283564E-5</v>
      </c>
    </row>
    <row r="1442" spans="18:24" x14ac:dyDescent="0.2">
      <c r="R1442" s="75">
        <v>49278</v>
      </c>
      <c r="S1442" s="72">
        <v>1.2137267933666429E-2</v>
      </c>
      <c r="T1442" s="72">
        <v>1.2092262241505836E-2</v>
      </c>
      <c r="U1442" s="72">
        <f t="shared" si="44"/>
        <v>4.5005692160593469E-5</v>
      </c>
      <c r="V1442" s="72">
        <v>1.2316847279354644E-2</v>
      </c>
      <c r="W1442" s="72">
        <v>1.2263794784417279E-2</v>
      </c>
      <c r="X1442" s="113">
        <f t="shared" si="45"/>
        <v>5.3052494937365011E-5</v>
      </c>
    </row>
    <row r="1443" spans="18:24" x14ac:dyDescent="0.2">
      <c r="R1443" s="75">
        <v>49285</v>
      </c>
      <c r="S1443" s="72">
        <v>1.213660213253398E-2</v>
      </c>
      <c r="T1443" s="72">
        <v>1.2091628024126777E-2</v>
      </c>
      <c r="U1443" s="72">
        <f t="shared" si="44"/>
        <v>4.4974108407203062E-5</v>
      </c>
      <c r="V1443" s="72">
        <v>1.231919760120651E-2</v>
      </c>
      <c r="W1443" s="72">
        <v>1.2266127205510907E-2</v>
      </c>
      <c r="X1443" s="113">
        <f t="shared" si="45"/>
        <v>5.3070395695603567E-5</v>
      </c>
    </row>
    <row r="1444" spans="18:24" x14ac:dyDescent="0.2">
      <c r="R1444" s="75">
        <v>49292</v>
      </c>
      <c r="S1444" s="72">
        <v>1.2135945288395789E-2</v>
      </c>
      <c r="T1444" s="72">
        <v>1.2091002657734329E-2</v>
      </c>
      <c r="U1444" s="72">
        <f t="shared" si="44"/>
        <v>4.4942630661459759E-5</v>
      </c>
      <c r="V1444" s="72">
        <v>1.2321543566305614E-2</v>
      </c>
      <c r="W1444" s="72">
        <v>1.226845518449368E-2</v>
      </c>
      <c r="X1444" s="113">
        <f t="shared" si="45"/>
        <v>5.3088381811934246E-5</v>
      </c>
    </row>
    <row r="1445" spans="18:24" x14ac:dyDescent="0.2">
      <c r="R1445" s="75">
        <v>49299</v>
      </c>
      <c r="S1445" s="72">
        <v>1.213529717967532E-2</v>
      </c>
      <c r="T1445" s="72">
        <v>1.2090385923066549E-2</v>
      </c>
      <c r="U1445" s="72">
        <f t="shared" si="44"/>
        <v>4.49112566087706E-5</v>
      </c>
      <c r="V1445" s="72">
        <v>1.2323878013317576E-2</v>
      </c>
      <c r="W1445" s="72">
        <v>1.227077171973643E-2</v>
      </c>
      <c r="X1445" s="113">
        <f t="shared" si="45"/>
        <v>5.3106293581146186E-5</v>
      </c>
    </row>
    <row r="1446" spans="18:24" x14ac:dyDescent="0.2">
      <c r="R1446" s="75">
        <v>49307</v>
      </c>
      <c r="S1446" s="72">
        <v>1.213472629422589E-2</v>
      </c>
      <c r="T1446" s="72">
        <v>1.2089851485283709E-2</v>
      </c>
      <c r="U1446" s="72">
        <f t="shared" si="44"/>
        <v>4.4874808942180905E-5</v>
      </c>
      <c r="V1446" s="72">
        <v>1.2326522662383033E-2</v>
      </c>
      <c r="W1446" s="72">
        <v>1.2273396194115349E-2</v>
      </c>
      <c r="X1446" s="113">
        <f t="shared" si="45"/>
        <v>5.3126468267683871E-5</v>
      </c>
    </row>
    <row r="1447" spans="18:24" x14ac:dyDescent="0.2">
      <c r="R1447" s="75">
        <v>49314</v>
      </c>
      <c r="S1447" s="72">
        <v>1.2133933941176345E-2</v>
      </c>
      <c r="T1447" s="72">
        <v>1.2089089605681558E-2</v>
      </c>
      <c r="U1447" s="72">
        <f t="shared" si="44"/>
        <v>4.4844335494786947E-5</v>
      </c>
      <c r="V1447" s="72">
        <v>1.2328449267318046E-2</v>
      </c>
      <c r="W1447" s="72">
        <v>1.2275308354902368E-2</v>
      </c>
      <c r="X1447" s="113">
        <f t="shared" si="45"/>
        <v>5.3140912415677866E-5</v>
      </c>
    </row>
    <row r="1448" spans="18:24" x14ac:dyDescent="0.2">
      <c r="R1448" s="75">
        <v>49321</v>
      </c>
      <c r="S1448" s="72">
        <v>1.2133307749875755E-2</v>
      </c>
      <c r="T1448" s="72">
        <v>1.2088494520325455E-2</v>
      </c>
      <c r="U1448" s="72">
        <f t="shared" si="44"/>
        <v>4.4813229550300093E-5</v>
      </c>
      <c r="V1448" s="72">
        <v>1.2330706512275623E-2</v>
      </c>
      <c r="W1448" s="72">
        <v>1.2277548848364728E-2</v>
      </c>
      <c r="X1448" s="113">
        <f t="shared" si="45"/>
        <v>5.3157663910894867E-5</v>
      </c>
    </row>
    <row r="1449" spans="18:24" x14ac:dyDescent="0.2">
      <c r="R1449" s="75">
        <v>49328</v>
      </c>
      <c r="S1449" s="72">
        <v>1.2132686676578963E-2</v>
      </c>
      <c r="T1449" s="72">
        <v>1.2087904487037449E-2</v>
      </c>
      <c r="U1449" s="72">
        <f t="shared" si="44"/>
        <v>4.4782189541514583E-5</v>
      </c>
      <c r="V1449" s="72">
        <v>1.2332922910941109E-2</v>
      </c>
      <c r="W1449" s="72">
        <v>1.2279749223930459E-2</v>
      </c>
      <c r="X1449" s="113">
        <f t="shared" si="45"/>
        <v>5.3173687010649867E-5</v>
      </c>
    </row>
    <row r="1450" spans="18:24" x14ac:dyDescent="0.2">
      <c r="R1450" s="75">
        <v>49335</v>
      </c>
      <c r="S1450" s="72">
        <v>1.2132069825425695E-2</v>
      </c>
      <c r="T1450" s="72">
        <v>1.2087318619302678E-2</v>
      </c>
      <c r="U1450" s="72">
        <f t="shared" si="44"/>
        <v>4.4751206123017084E-5</v>
      </c>
      <c r="V1450" s="72">
        <v>1.23350912624982E-2</v>
      </c>
      <c r="W1450" s="72">
        <v>1.2281902441369504E-2</v>
      </c>
      <c r="X1450" s="113">
        <f t="shared" si="45"/>
        <v>5.318882112869544E-5</v>
      </c>
    </row>
    <row r="1451" spans="18:24" x14ac:dyDescent="0.2">
      <c r="R1451" s="75">
        <v>49342</v>
      </c>
      <c r="S1451" s="72">
        <v>1.2131295507821851E-2</v>
      </c>
      <c r="T1451" s="72">
        <v>1.2086574536837024E-2</v>
      </c>
      <c r="U1451" s="72">
        <f t="shared" si="44"/>
        <v>4.4720970984827094E-5</v>
      </c>
      <c r="V1451" s="72">
        <v>1.2337204366104106E-2</v>
      </c>
      <c r="W1451" s="72">
        <v>1.2284001460424427E-2</v>
      </c>
      <c r="X1451" s="113">
        <f t="shared" si="45"/>
        <v>5.320290567967928E-5</v>
      </c>
    </row>
    <row r="1452" spans="18:24" x14ac:dyDescent="0.2">
      <c r="R1452" s="75">
        <v>49349</v>
      </c>
      <c r="S1452" s="72">
        <v>1.213068448697445E-2</v>
      </c>
      <c r="T1452" s="72">
        <v>1.2085994413512364E-2</v>
      </c>
      <c r="U1452" s="72">
        <f t="shared" si="44"/>
        <v>4.4690073462085381E-5</v>
      </c>
      <c r="V1452" s="72">
        <v>1.2339255020888651E-2</v>
      </c>
      <c r="W1452" s="72">
        <v>1.2286039240811732E-2</v>
      </c>
      <c r="X1452" s="113">
        <f t="shared" si="45"/>
        <v>5.3215780076918545E-5</v>
      </c>
    </row>
    <row r="1453" spans="18:24" x14ac:dyDescent="0.2">
      <c r="R1453" s="75">
        <v>49356</v>
      </c>
      <c r="S1453" s="72">
        <v>1.213007504664344E-2</v>
      </c>
      <c r="T1453" s="72">
        <v>1.2085415841688206E-2</v>
      </c>
      <c r="U1453" s="72">
        <f t="shared" si="44"/>
        <v>4.4659204955234053E-5</v>
      </c>
      <c r="V1453" s="72">
        <v>1.2341236025958248E-2</v>
      </c>
      <c r="W1453" s="72">
        <v>1.2288008742224518E-2</v>
      </c>
      <c r="X1453" s="113">
        <f t="shared" si="45"/>
        <v>5.3227283733730396E-5</v>
      </c>
    </row>
    <row r="1454" spans="18:24" x14ac:dyDescent="0.2">
      <c r="R1454" s="75">
        <v>49363</v>
      </c>
      <c r="S1454" s="72">
        <v>1.2129466280933239E-2</v>
      </c>
      <c r="T1454" s="72">
        <v>1.2084837924922077E-2</v>
      </c>
      <c r="U1454" s="72">
        <f t="shared" si="44"/>
        <v>4.4628356011161205E-5</v>
      </c>
      <c r="V1454" s="72">
        <v>1.2343140180397236E-2</v>
      </c>
      <c r="W1454" s="72">
        <v>1.2289902924336011E-2</v>
      </c>
      <c r="X1454" s="113">
        <f t="shared" si="45"/>
        <v>5.3237256061225424E-5</v>
      </c>
    </row>
    <row r="1455" spans="18:24" x14ac:dyDescent="0.2">
      <c r="R1455" s="75">
        <v>49370</v>
      </c>
      <c r="S1455" s="72">
        <v>1.2129658440683975E-2</v>
      </c>
      <c r="T1455" s="72">
        <v>1.2085064458455381E-2</v>
      </c>
      <c r="U1455" s="72">
        <f t="shared" si="44"/>
        <v>4.4593982228594356E-5</v>
      </c>
      <c r="V1455" s="72">
        <v>1.2346183183722695E-2</v>
      </c>
      <c r="W1455" s="72">
        <v>1.2292930924356011E-2</v>
      </c>
      <c r="X1455" s="113">
        <f t="shared" si="45"/>
        <v>5.325225936668454E-5</v>
      </c>
    </row>
    <row r="1456" spans="18:24" x14ac:dyDescent="0.2">
      <c r="R1456" s="75">
        <v>49377</v>
      </c>
      <c r="S1456" s="72">
        <v>1.2129047318868694E-2</v>
      </c>
      <c r="T1456" s="72">
        <v>1.2084484185134073E-2</v>
      </c>
      <c r="U1456" s="72">
        <f t="shared" si="44"/>
        <v>4.4563133734621535E-5</v>
      </c>
      <c r="V1456" s="72">
        <v>1.2347883057107666E-2</v>
      </c>
      <c r="W1456" s="72">
        <v>1.2294624967293938E-2</v>
      </c>
      <c r="X1456" s="113">
        <f t="shared" si="45"/>
        <v>5.3258089813728107E-5</v>
      </c>
    </row>
    <row r="1457" spans="18:24" x14ac:dyDescent="0.2">
      <c r="R1457" s="75">
        <v>49384</v>
      </c>
      <c r="S1457" s="72">
        <v>1.2128434137363123E-2</v>
      </c>
      <c r="T1457" s="72">
        <v>1.2083901861098274E-2</v>
      </c>
      <c r="U1457" s="72">
        <f t="shared" si="44"/>
        <v>4.4532276264849444E-5</v>
      </c>
      <c r="V1457" s="72">
        <v>1.2349484466972489E-2</v>
      </c>
      <c r="W1457" s="72">
        <v>1.2296222560062069E-2</v>
      </c>
      <c r="X1457" s="113">
        <f t="shared" si="45"/>
        <v>5.3261906910420653E-5</v>
      </c>
    </row>
    <row r="1458" spans="18:24" x14ac:dyDescent="0.2">
      <c r="R1458" s="75">
        <v>49395</v>
      </c>
      <c r="S1458" s="72">
        <v>1.2127146460163456E-2</v>
      </c>
      <c r="T1458" s="72">
        <v>1.2082661272836609E-2</v>
      </c>
      <c r="U1458" s="72">
        <f t="shared" si="44"/>
        <v>4.44851873268471E-5</v>
      </c>
      <c r="V1458" s="72">
        <v>1.2351515309776021E-2</v>
      </c>
      <c r="W1458" s="72">
        <v>1.2298252774390363E-2</v>
      </c>
      <c r="X1458" s="113">
        <f t="shared" si="45"/>
        <v>5.3262535385657783E-5</v>
      </c>
    </row>
    <row r="1459" spans="18:24" x14ac:dyDescent="0.2">
      <c r="R1459" s="75">
        <v>49398</v>
      </c>
      <c r="S1459" s="72">
        <v>1.2126721922019084E-2</v>
      </c>
      <c r="T1459" s="72">
        <v>1.2082249255876842E-2</v>
      </c>
      <c r="U1459" s="72">
        <f t="shared" si="44"/>
        <v>4.4472666142242323E-5</v>
      </c>
      <c r="V1459" s="72">
        <v>1.2351551039563034E-2</v>
      </c>
      <c r="W1459" s="72">
        <v>1.2298291026420412E-2</v>
      </c>
      <c r="X1459" s="113">
        <f t="shared" si="45"/>
        <v>5.3260013142621826E-5</v>
      </c>
    </row>
    <row r="1460" spans="18:24" x14ac:dyDescent="0.2">
      <c r="R1460" s="75">
        <v>49405</v>
      </c>
      <c r="S1460" s="72">
        <v>1.21261016951602E-2</v>
      </c>
      <c r="T1460" s="72">
        <v>1.2081659922453461E-2</v>
      </c>
      <c r="U1460" s="72">
        <f t="shared" si="44"/>
        <v>4.4441772706739838E-5</v>
      </c>
      <c r="V1460" s="72">
        <v>1.2353673858050428E-2</v>
      </c>
      <c r="W1460" s="72">
        <v>1.2300413116466005E-2</v>
      </c>
      <c r="X1460" s="113">
        <f t="shared" si="45"/>
        <v>5.3260741584423496E-5</v>
      </c>
    </row>
    <row r="1461" spans="18:24" x14ac:dyDescent="0.2">
      <c r="R1461" s="75">
        <v>49412</v>
      </c>
      <c r="S1461" s="72">
        <v>1.2125478907414432E-2</v>
      </c>
      <c r="T1461" s="72">
        <v>1.2081068042349851E-2</v>
      </c>
      <c r="U1461" s="72">
        <f t="shared" si="44"/>
        <v>4.4410865064580668E-5</v>
      </c>
      <c r="V1461" s="72">
        <v>1.2354865155721532E-2</v>
      </c>
      <c r="W1461" s="72">
        <v>1.230160901301925E-2</v>
      </c>
      <c r="X1461" s="113">
        <f t="shared" si="45"/>
        <v>5.3256142702282072E-5</v>
      </c>
    </row>
    <row r="1462" spans="18:24" x14ac:dyDescent="0.2">
      <c r="R1462" s="75">
        <v>49419</v>
      </c>
      <c r="S1462" s="72">
        <v>1.2124853558783531E-2</v>
      </c>
      <c r="T1462" s="72">
        <v>1.208047361556689E-2</v>
      </c>
      <c r="U1462" s="72">
        <f t="shared" si="44"/>
        <v>4.4379943216640849E-5</v>
      </c>
      <c r="V1462" s="72">
        <v>1.2355953870056649E-2</v>
      </c>
      <c r="W1462" s="72">
        <v>1.2302704431462339E-2</v>
      </c>
      <c r="X1462" s="113">
        <f t="shared" si="45"/>
        <v>5.3249438594310181E-5</v>
      </c>
    </row>
    <row r="1463" spans="18:24" x14ac:dyDescent="0.2">
      <c r="R1463" s="75">
        <v>49426</v>
      </c>
      <c r="S1463" s="72">
        <v>1.2124225649269257E-2</v>
      </c>
      <c r="T1463" s="72">
        <v>1.2079876642106335E-2</v>
      </c>
      <c r="U1463" s="72">
        <f t="shared" si="44"/>
        <v>4.4349007162922116E-5</v>
      </c>
      <c r="V1463" s="72">
        <v>1.2356940000884241E-2</v>
      </c>
      <c r="W1463" s="72">
        <v>1.2303699371627189E-2</v>
      </c>
      <c r="X1463" s="113">
        <f t="shared" si="45"/>
        <v>5.3240629257052252E-5</v>
      </c>
    </row>
    <row r="1464" spans="18:24" x14ac:dyDescent="0.2">
      <c r="R1464" s="75">
        <v>49433</v>
      </c>
      <c r="S1464" s="72">
        <v>1.2124070341581377E-2</v>
      </c>
      <c r="T1464" s="72">
        <v>1.2079754463480596E-2</v>
      </c>
      <c r="U1464" s="72">
        <f t="shared" si="44"/>
        <v>4.4315878100780956E-5</v>
      </c>
      <c r="V1464" s="72">
        <v>1.2357823548049618E-2</v>
      </c>
      <c r="W1464" s="72">
        <v>1.2304593833359547E-2</v>
      </c>
      <c r="X1464" s="113">
        <f t="shared" si="45"/>
        <v>5.3229714690071137E-5</v>
      </c>
    </row>
    <row r="1465" spans="18:24" x14ac:dyDescent="0.2">
      <c r="R1465" s="75">
        <v>49440</v>
      </c>
      <c r="S1465" s="72">
        <v>1.2123436697630451E-2</v>
      </c>
      <c r="T1465" s="72">
        <v>1.2079151790383635E-2</v>
      </c>
      <c r="U1465" s="72">
        <f t="shared" si="44"/>
        <v>4.4284907246816205E-5</v>
      </c>
      <c r="V1465" s="72">
        <v>1.2358604511414514E-2</v>
      </c>
      <c r="W1465" s="72">
        <v>1.2305387816522439E-2</v>
      </c>
      <c r="X1465" s="113">
        <f t="shared" si="45"/>
        <v>5.3216694892074465E-5</v>
      </c>
    </row>
    <row r="1466" spans="18:24" x14ac:dyDescent="0.2">
      <c r="R1466" s="75">
        <v>49447</v>
      </c>
      <c r="S1466" s="72">
        <v>1.212280049254269E-2</v>
      </c>
      <c r="T1466" s="72">
        <v>1.2078546570359752E-2</v>
      </c>
      <c r="U1466" s="72">
        <f t="shared" si="44"/>
        <v>4.4253922182938693E-5</v>
      </c>
      <c r="V1466" s="72">
        <v>1.235928289085492E-2</v>
      </c>
      <c r="W1466" s="72">
        <v>1.2306081320993586E-2</v>
      </c>
      <c r="X1466" s="113">
        <f t="shared" si="45"/>
        <v>5.3201569861334452E-5</v>
      </c>
    </row>
    <row r="1467" spans="18:24" x14ac:dyDescent="0.2">
      <c r="R1467" s="75">
        <v>49454</v>
      </c>
      <c r="S1467" s="72">
        <v>1.2122161726323197E-2</v>
      </c>
      <c r="T1467" s="72">
        <v>1.2077938803409793E-2</v>
      </c>
      <c r="U1467" s="72">
        <f t="shared" si="44"/>
        <v>4.4222922913403698E-5</v>
      </c>
      <c r="V1467" s="72">
        <v>1.2359858686265405E-2</v>
      </c>
      <c r="W1467" s="72">
        <v>1.230667434666583E-2</v>
      </c>
      <c r="X1467" s="113">
        <f t="shared" si="45"/>
        <v>5.3184339599575414E-5</v>
      </c>
    </row>
    <row r="1468" spans="18:24" x14ac:dyDescent="0.2">
      <c r="R1468" s="75">
        <v>49461</v>
      </c>
      <c r="S1468" s="72">
        <v>1.2121520398970272E-2</v>
      </c>
      <c r="T1468" s="72">
        <v>1.2077328489534611E-2</v>
      </c>
      <c r="U1468" s="72">
        <f t="shared" si="44"/>
        <v>4.4191909435661175E-5</v>
      </c>
      <c r="V1468" s="72">
        <v>1.236033189755437E-2</v>
      </c>
      <c r="W1468" s="72">
        <v>1.2307166893448001E-2</v>
      </c>
      <c r="X1468" s="113">
        <f t="shared" si="45"/>
        <v>5.3165004106368874E-5</v>
      </c>
    </row>
    <row r="1469" spans="18:24" x14ac:dyDescent="0.2">
      <c r="R1469" s="75">
        <v>49468</v>
      </c>
      <c r="S1469" s="72">
        <v>1.2120876510486463E-2</v>
      </c>
      <c r="T1469" s="72">
        <v>1.2076715628735904E-2</v>
      </c>
      <c r="U1469" s="72">
        <f t="shared" si="44"/>
        <v>4.4160881750559405E-5</v>
      </c>
      <c r="V1469" s="72">
        <v>1.2360702524648359E-2</v>
      </c>
      <c r="W1469" s="72">
        <v>1.2307558961264916E-2</v>
      </c>
      <c r="X1469" s="113">
        <f t="shared" si="45"/>
        <v>5.3143563383442616E-5</v>
      </c>
    </row>
    <row r="1470" spans="18:24" x14ac:dyDescent="0.2">
      <c r="R1470" s="75">
        <v>49475</v>
      </c>
      <c r="S1470" s="72">
        <v>1.2120230060873474E-2</v>
      </c>
      <c r="T1470" s="72">
        <v>1.2076100221016227E-2</v>
      </c>
      <c r="U1470" s="72">
        <f t="shared" si="44"/>
        <v>4.4129839857246639E-5</v>
      </c>
      <c r="V1470" s="72">
        <v>1.2360970567489039E-2</v>
      </c>
      <c r="W1470" s="72">
        <v>1.2307850550055651E-2</v>
      </c>
      <c r="X1470" s="113">
        <f t="shared" si="45"/>
        <v>5.3120017433388317E-5</v>
      </c>
    </row>
    <row r="1471" spans="18:24" x14ac:dyDescent="0.2">
      <c r="R1471" s="75">
        <v>49482</v>
      </c>
      <c r="S1471" s="72">
        <v>1.2119581050131304E-2</v>
      </c>
      <c r="T1471" s="72">
        <v>1.2075482266373876E-2</v>
      </c>
      <c r="U1471" s="72">
        <f t="shared" si="44"/>
        <v>4.4098783757428109E-5</v>
      </c>
      <c r="V1471" s="72">
        <v>1.2361136026033634E-2</v>
      </c>
      <c r="W1471" s="72">
        <v>1.2308041659774836E-2</v>
      </c>
      <c r="X1471" s="113">
        <f t="shared" si="45"/>
        <v>5.3094366258797654E-5</v>
      </c>
    </row>
    <row r="1472" spans="18:24" x14ac:dyDescent="0.2">
      <c r="R1472" s="75">
        <v>49489</v>
      </c>
      <c r="S1472" s="72">
        <v>1.2118459224070819E-2</v>
      </c>
      <c r="T1472" s="72">
        <v>1.2074389280642655E-2</v>
      </c>
      <c r="U1472" s="72">
        <f t="shared" si="44"/>
        <v>4.4069943428164463E-5</v>
      </c>
      <c r="V1472" s="72">
        <v>1.2361198900257083E-2</v>
      </c>
      <c r="W1472" s="72">
        <v>1.2308132290394385E-2</v>
      </c>
      <c r="X1472" s="113">
        <f t="shared" si="45"/>
        <v>5.306660986269772E-5</v>
      </c>
    </row>
    <row r="1473" spans="18:24" x14ac:dyDescent="0.2">
      <c r="R1473" s="75">
        <v>49496</v>
      </c>
      <c r="S1473" s="72">
        <v>1.2118275345267925E-2</v>
      </c>
      <c r="T1473" s="72">
        <v>1.2074238716331362E-2</v>
      </c>
      <c r="U1473" s="72">
        <f t="shared" si="44"/>
        <v>4.4036628936563321E-5</v>
      </c>
      <c r="V1473" s="72">
        <v>1.2361159190149016E-2</v>
      </c>
      <c r="W1473" s="72">
        <v>1.2308122441899176E-2</v>
      </c>
      <c r="X1473" s="113">
        <f t="shared" si="45"/>
        <v>5.3036748249839921E-5</v>
      </c>
    </row>
    <row r="1474" spans="18:24" x14ac:dyDescent="0.2">
      <c r="R1474" s="75">
        <v>49503</v>
      </c>
      <c r="S1474" s="72">
        <v>1.2117618651149268E-2</v>
      </c>
      <c r="T1474" s="72">
        <v>1.207361312093375E-2</v>
      </c>
      <c r="U1474" s="72">
        <f t="shared" si="44"/>
        <v>4.4005530215518798E-5</v>
      </c>
      <c r="V1474" s="72">
        <v>1.2361016895715483E-2</v>
      </c>
      <c r="W1474" s="72">
        <v>1.230801211429137E-2</v>
      </c>
      <c r="X1474" s="113">
        <f t="shared" si="45"/>
        <v>5.3004781424113509E-5</v>
      </c>
    </row>
    <row r="1475" spans="18:24" x14ac:dyDescent="0.2">
      <c r="R1475" s="75">
        <v>49510</v>
      </c>
      <c r="S1475" s="72">
        <v>1.211695939590568E-2</v>
      </c>
      <c r="T1475" s="72">
        <v>1.2072984978620267E-2</v>
      </c>
      <c r="U1475" s="72">
        <f t="shared" si="44"/>
        <v>4.3974417285413264E-5</v>
      </c>
      <c r="V1475" s="72">
        <v>1.236077201697852E-2</v>
      </c>
      <c r="W1475" s="72">
        <v>1.2307801307587386E-2</v>
      </c>
      <c r="X1475" s="113">
        <f t="shared" si="45"/>
        <v>5.2970709391133783E-5</v>
      </c>
    </row>
    <row r="1476" spans="18:24" x14ac:dyDescent="0.2">
      <c r="R1476" s="75">
        <v>49517</v>
      </c>
      <c r="S1476" s="72">
        <v>1.2116297579541416E-2</v>
      </c>
      <c r="T1476" s="72">
        <v>1.2072354289391764E-2</v>
      </c>
      <c r="U1476" s="72">
        <f t="shared" si="44"/>
        <v>4.3943290149651981E-5</v>
      </c>
      <c r="V1476" s="72">
        <v>1.2360424553977878E-2</v>
      </c>
      <c r="W1476" s="72">
        <v>1.230749002182006E-2</v>
      </c>
      <c r="X1476" s="113">
        <f t="shared" si="45"/>
        <v>5.2934532157817085E-5</v>
      </c>
    </row>
    <row r="1477" spans="18:24" x14ac:dyDescent="0.2">
      <c r="R1477" s="75">
        <v>49524</v>
      </c>
      <c r="S1477" s="72">
        <v>1.2115633202056475E-2</v>
      </c>
      <c r="T1477" s="72">
        <v>1.2071721053248243E-2</v>
      </c>
      <c r="U1477" s="72">
        <f t="shared" ref="U1477:U1540" si="46">S1477-T1477</f>
        <v>4.391214880823148E-5</v>
      </c>
      <c r="V1477" s="72">
        <v>1.2359974506766704E-2</v>
      </c>
      <c r="W1477" s="72">
        <v>1.2307078257037357E-2</v>
      </c>
      <c r="X1477" s="113">
        <f t="shared" ref="X1477:X1540" si="47">V1477-W1477</f>
        <v>5.289624972934677E-5</v>
      </c>
    </row>
    <row r="1478" spans="18:24" x14ac:dyDescent="0.2">
      <c r="R1478" s="75">
        <v>49531</v>
      </c>
      <c r="S1478" s="72">
        <v>1.2114966263452556E-2</v>
      </c>
      <c r="T1478" s="72">
        <v>1.2071085270193955E-2</v>
      </c>
      <c r="U1478" s="72">
        <f t="shared" si="46"/>
        <v>4.3880993258601717E-5</v>
      </c>
      <c r="V1478" s="72">
        <v>1.2359421875416724E-2</v>
      </c>
      <c r="W1478" s="72">
        <v>1.2306566013302793E-2</v>
      </c>
      <c r="X1478" s="113">
        <f t="shared" si="47"/>
        <v>5.2855862113931548E-5</v>
      </c>
    </row>
    <row r="1479" spans="18:24" x14ac:dyDescent="0.2">
      <c r="R1479" s="75">
        <v>49538</v>
      </c>
      <c r="S1479" s="72">
        <v>1.2114296763729661E-2</v>
      </c>
      <c r="T1479" s="72">
        <v>1.2070446940228048E-2</v>
      </c>
      <c r="U1479" s="72">
        <f t="shared" si="46"/>
        <v>4.3849823501612706E-5</v>
      </c>
      <c r="V1479" s="72">
        <v>1.2358766660014358E-2</v>
      </c>
      <c r="W1479" s="72">
        <v>1.2305953290695008E-2</v>
      </c>
      <c r="X1479" s="113">
        <f t="shared" si="47"/>
        <v>5.281336931934992E-5</v>
      </c>
    </row>
    <row r="1480" spans="18:24" x14ac:dyDescent="0.2">
      <c r="R1480" s="75">
        <v>49545</v>
      </c>
      <c r="S1480" s="72">
        <v>1.2113624702891191E-2</v>
      </c>
      <c r="T1480" s="72">
        <v>1.2069806063352225E-2</v>
      </c>
      <c r="U1480" s="72">
        <f t="shared" si="46"/>
        <v>4.3818639538966211E-5</v>
      </c>
      <c r="V1480" s="72">
        <v>1.2358008860663305E-2</v>
      </c>
      <c r="W1480" s="72">
        <v>1.2305240089307761E-2</v>
      </c>
      <c r="X1480" s="113">
        <f t="shared" si="47"/>
        <v>5.2768771355543587E-5</v>
      </c>
    </row>
    <row r="1481" spans="18:24" x14ac:dyDescent="0.2">
      <c r="R1481" s="75">
        <v>49552</v>
      </c>
      <c r="S1481" s="72">
        <v>1.2112485368288902E-2</v>
      </c>
      <c r="T1481" s="72">
        <v>1.2068695639215315E-2</v>
      </c>
      <c r="U1481" s="72">
        <f t="shared" si="46"/>
        <v>4.37897290735869E-5</v>
      </c>
      <c r="V1481" s="72">
        <v>1.2356802611204322E-2</v>
      </c>
      <c r="W1481" s="72">
        <v>1.2304073788544947E-2</v>
      </c>
      <c r="X1481" s="113">
        <f t="shared" si="47"/>
        <v>5.2728822659374799E-5</v>
      </c>
    </row>
    <row r="1482" spans="18:24" x14ac:dyDescent="0.2">
      <c r="R1482" s="75">
        <v>49559</v>
      </c>
      <c r="S1482" s="72">
        <v>1.2111808802218921E-2</v>
      </c>
      <c r="T1482" s="72">
        <v>1.2068050279097442E-2</v>
      </c>
      <c r="U1482" s="72">
        <f t="shared" si="46"/>
        <v>4.3758523121479806E-5</v>
      </c>
      <c r="V1482" s="72">
        <v>1.2355861723075593E-2</v>
      </c>
      <c r="W1482" s="72">
        <v>1.2303181252240303E-2</v>
      </c>
      <c r="X1482" s="113">
        <f t="shared" si="47"/>
        <v>5.2680470835290288E-5</v>
      </c>
    </row>
    <row r="1483" spans="18:24" x14ac:dyDescent="0.2">
      <c r="R1483" s="75">
        <v>49566</v>
      </c>
      <c r="S1483" s="72">
        <v>1.2111129675290162E-2</v>
      </c>
      <c r="T1483" s="72">
        <v>1.2067402372324813E-2</v>
      </c>
      <c r="U1483" s="72">
        <f t="shared" si="46"/>
        <v>4.3727302965349338E-5</v>
      </c>
      <c r="V1483" s="72">
        <v>1.2354818261254908E-2</v>
      </c>
      <c r="W1483" s="72">
        <v>1.2302188247128759E-2</v>
      </c>
      <c r="X1483" s="113">
        <f t="shared" si="47"/>
        <v>5.2630014126149594E-5</v>
      </c>
    </row>
    <row r="1484" spans="18:24" x14ac:dyDescent="0.2">
      <c r="R1484" s="75">
        <v>49573</v>
      </c>
      <c r="S1484" s="72">
        <v>1.2110447987504382E-2</v>
      </c>
      <c r="T1484" s="72">
        <v>1.2066751918900066E-2</v>
      </c>
      <c r="U1484" s="72">
        <f t="shared" si="46"/>
        <v>4.3696068604315991E-5</v>
      </c>
      <c r="V1484" s="72">
        <v>1.2353671904629897E-2</v>
      </c>
      <c r="W1484" s="72">
        <v>1.2301094452875786E-2</v>
      </c>
      <c r="X1484" s="113">
        <f t="shared" si="47"/>
        <v>5.2577451754111382E-5</v>
      </c>
    </row>
    <row r="1485" spans="18:24" x14ac:dyDescent="0.2">
      <c r="R1485" s="75">
        <v>49580</v>
      </c>
      <c r="S1485" s="72">
        <v>1.2110225981995832E-2</v>
      </c>
      <c r="T1485" s="72">
        <v>1.2066563475369422E-2</v>
      </c>
      <c r="U1485" s="72">
        <f t="shared" si="46"/>
        <v>4.366250662641083E-5</v>
      </c>
      <c r="V1485" s="72">
        <v>1.2352677487660127E-2</v>
      </c>
      <c r="W1485" s="72">
        <v>1.2300163292219094E-2</v>
      </c>
      <c r="X1485" s="113">
        <f t="shared" si="47"/>
        <v>5.2514195441033182E-5</v>
      </c>
    </row>
    <row r="1486" spans="18:24" x14ac:dyDescent="0.2">
      <c r="R1486" s="75">
        <v>49587</v>
      </c>
      <c r="S1486" s="72">
        <v>1.2109538554486024E-2</v>
      </c>
      <c r="T1486" s="72">
        <v>1.2065907317061308E-2</v>
      </c>
      <c r="U1486" s="72">
        <f t="shared" si="46"/>
        <v>4.3631237424715877E-5</v>
      </c>
      <c r="V1486" s="72">
        <v>1.2351298106120109E-2</v>
      </c>
      <c r="W1486" s="72">
        <v>1.2298841154365626E-2</v>
      </c>
      <c r="X1486" s="113">
        <f t="shared" si="47"/>
        <v>5.2456951754483588E-5</v>
      </c>
    </row>
    <row r="1487" spans="18:24" x14ac:dyDescent="0.2">
      <c r="R1487" s="75">
        <v>49594</v>
      </c>
      <c r="S1487" s="72">
        <v>1.2108848565869143E-2</v>
      </c>
      <c r="T1487" s="72">
        <v>1.2065248611852633E-2</v>
      </c>
      <c r="U1487" s="72">
        <f t="shared" si="46"/>
        <v>4.3599954016509956E-5</v>
      </c>
      <c r="V1487" s="72">
        <v>1.2349879402250904E-2</v>
      </c>
      <c r="W1487" s="72">
        <v>1.2297485009946579E-2</v>
      </c>
      <c r="X1487" s="113">
        <f t="shared" si="47"/>
        <v>5.2394392304325188E-5</v>
      </c>
    </row>
    <row r="1488" spans="18:24" x14ac:dyDescent="0.2">
      <c r="R1488" s="75">
        <v>49601</v>
      </c>
      <c r="S1488" s="72">
        <v>1.2108156016146043E-2</v>
      </c>
      <c r="T1488" s="72">
        <v>1.2064587359744245E-2</v>
      </c>
      <c r="U1488" s="72">
        <f t="shared" si="46"/>
        <v>4.3568656401798272E-5</v>
      </c>
      <c r="V1488" s="72">
        <v>1.2348216623661937E-2</v>
      </c>
      <c r="W1488" s="72">
        <v>1.2295880511262838E-2</v>
      </c>
      <c r="X1488" s="113">
        <f t="shared" si="47"/>
        <v>5.2336112399098758E-5</v>
      </c>
    </row>
    <row r="1489" spans="18:24" x14ac:dyDescent="0.2">
      <c r="R1489" s="75">
        <v>49608</v>
      </c>
      <c r="S1489" s="72">
        <v>1.2107460905319271E-2</v>
      </c>
      <c r="T1489" s="72">
        <v>1.2063923560737844E-2</v>
      </c>
      <c r="U1489" s="72">
        <f t="shared" si="46"/>
        <v>4.353734458142737E-5</v>
      </c>
      <c r="V1489" s="72">
        <v>1.2346511967175913E-2</v>
      </c>
      <c r="W1489" s="72">
        <v>1.2294239456687582E-2</v>
      </c>
      <c r="X1489" s="113">
        <f t="shared" si="47"/>
        <v>5.2272510488331203E-5</v>
      </c>
    </row>
    <row r="1490" spans="18:24" x14ac:dyDescent="0.2">
      <c r="R1490" s="75">
        <v>49615</v>
      </c>
      <c r="S1490" s="72">
        <v>1.2106763233388832E-2</v>
      </c>
      <c r="T1490" s="72">
        <v>1.2063257214833433E-2</v>
      </c>
      <c r="U1490" s="72">
        <f t="shared" si="46"/>
        <v>4.3506018555398984E-5</v>
      </c>
      <c r="V1490" s="72">
        <v>1.2344563105796015E-2</v>
      </c>
      <c r="W1490" s="72">
        <v>1.2292345417865469E-2</v>
      </c>
      <c r="X1490" s="113">
        <f t="shared" si="47"/>
        <v>5.2217687930546097E-5</v>
      </c>
    </row>
    <row r="1491" spans="18:24" x14ac:dyDescent="0.2">
      <c r="R1491" s="75">
        <v>49622</v>
      </c>
      <c r="S1491" s="72">
        <v>1.2106063000357273E-2</v>
      </c>
      <c r="T1491" s="72">
        <v>1.206258832203441E-2</v>
      </c>
      <c r="U1491" s="72">
        <f t="shared" si="46"/>
        <v>4.34746783228631E-5</v>
      </c>
      <c r="V1491" s="72">
        <v>1.2342661074704267E-2</v>
      </c>
      <c r="W1491" s="72">
        <v>1.2290510775275534E-2</v>
      </c>
      <c r="X1491" s="113">
        <f t="shared" si="47"/>
        <v>5.2150299428732616E-5</v>
      </c>
    </row>
    <row r="1492" spans="18:24" x14ac:dyDescent="0.2">
      <c r="R1492" s="75">
        <v>49629</v>
      </c>
      <c r="S1492" s="72">
        <v>1.2105360206226297E-2</v>
      </c>
      <c r="T1492" s="72">
        <v>1.2061916882341629E-2</v>
      </c>
      <c r="U1492" s="72">
        <f t="shared" si="46"/>
        <v>4.3443323884667998E-5</v>
      </c>
      <c r="V1492" s="72">
        <v>1.2340645895348135E-2</v>
      </c>
      <c r="W1492" s="72">
        <v>1.2288565115121225E-2</v>
      </c>
      <c r="X1492" s="113">
        <f t="shared" si="47"/>
        <v>5.2080780226910345E-5</v>
      </c>
    </row>
    <row r="1493" spans="18:24" x14ac:dyDescent="0.2">
      <c r="R1493" s="75">
        <v>49636</v>
      </c>
      <c r="S1493" s="72">
        <v>1.2104654850995903E-2</v>
      </c>
      <c r="T1493" s="72">
        <v>1.2061242895755088E-2</v>
      </c>
      <c r="U1493" s="72">
        <f t="shared" si="46"/>
        <v>4.3411955240815411E-5</v>
      </c>
      <c r="V1493" s="72">
        <v>1.2338516269105749E-2</v>
      </c>
      <c r="W1493" s="72">
        <v>1.2286507141945615E-2</v>
      </c>
      <c r="X1493" s="113">
        <f t="shared" si="47"/>
        <v>5.2009127160133548E-5</v>
      </c>
    </row>
    <row r="1494" spans="18:24" x14ac:dyDescent="0.2">
      <c r="R1494" s="75">
        <v>49643</v>
      </c>
      <c r="S1494" s="72">
        <v>1.2103490262789767E-2</v>
      </c>
      <c r="T1494" s="72">
        <v>1.2060107319025792E-2</v>
      </c>
      <c r="U1494" s="72">
        <f t="shared" si="46"/>
        <v>4.3382943763974752E-5</v>
      </c>
      <c r="V1494" s="72">
        <v>1.2336270897380274E-2</v>
      </c>
      <c r="W1494" s="72">
        <v>1.2284335560320325E-2</v>
      </c>
      <c r="X1494" s="113">
        <f t="shared" si="47"/>
        <v>5.1935337059948877E-5</v>
      </c>
    </row>
    <row r="1495" spans="18:24" x14ac:dyDescent="0.2">
      <c r="R1495" s="75">
        <v>49650</v>
      </c>
      <c r="S1495" s="72">
        <v>1.2102780405661963E-2</v>
      </c>
      <c r="T1495" s="72">
        <v>1.2059428852504146E-2</v>
      </c>
      <c r="U1495" s="72">
        <f t="shared" si="46"/>
        <v>4.3351553157816927E-5</v>
      </c>
      <c r="V1495" s="72">
        <v>1.233390871796106E-2</v>
      </c>
      <c r="W1495" s="72">
        <v>1.2282062566609265E-2</v>
      </c>
      <c r="X1495" s="113">
        <f t="shared" si="47"/>
        <v>5.1846151351795169E-5</v>
      </c>
    </row>
    <row r="1496" spans="18:24" x14ac:dyDescent="0.2">
      <c r="R1496" s="75">
        <v>49657</v>
      </c>
      <c r="S1496" s="72">
        <v>1.2102067987694707E-2</v>
      </c>
      <c r="T1496" s="72">
        <v>1.2058747839345314E-2</v>
      </c>
      <c r="U1496" s="72">
        <f t="shared" si="46"/>
        <v>4.3320148349393003E-5</v>
      </c>
      <c r="V1496" s="72">
        <v>1.2331400366515373E-2</v>
      </c>
      <c r="W1496" s="72">
        <v>1.2279632762045009E-2</v>
      </c>
      <c r="X1496" s="113">
        <f t="shared" si="47"/>
        <v>5.1767604470363826E-5</v>
      </c>
    </row>
    <row r="1497" spans="18:24" x14ac:dyDescent="0.2">
      <c r="R1497" s="75">
        <v>49664</v>
      </c>
      <c r="S1497" s="72">
        <v>1.2101353008885362E-2</v>
      </c>
      <c r="T1497" s="72">
        <v>1.2058064279549295E-2</v>
      </c>
      <c r="U1497" s="72">
        <f t="shared" si="46"/>
        <v>4.3288729336066201E-5</v>
      </c>
      <c r="V1497" s="72">
        <v>1.2328772091008086E-2</v>
      </c>
      <c r="W1497" s="72">
        <v>1.2277085180871963E-2</v>
      </c>
      <c r="X1497" s="113">
        <f t="shared" si="47"/>
        <v>5.1686910136123157E-5</v>
      </c>
    </row>
    <row r="1498" spans="18:24" x14ac:dyDescent="0.2">
      <c r="R1498" s="75">
        <v>49674</v>
      </c>
      <c r="S1498" s="72">
        <v>1.2100327168318584E-2</v>
      </c>
      <c r="T1498" s="72">
        <v>1.2057083347924137E-2</v>
      </c>
      <c r="U1498" s="72">
        <f t="shared" si="46"/>
        <v>4.3243820394446922E-5</v>
      </c>
      <c r="V1498" s="72">
        <v>1.2324902352331187E-2</v>
      </c>
      <c r="W1498" s="72">
        <v>1.22733195695256E-2</v>
      </c>
      <c r="X1498" s="113">
        <f t="shared" si="47"/>
        <v>5.1582782805587382E-5</v>
      </c>
    </row>
    <row r="1499" spans="18:24" x14ac:dyDescent="0.2">
      <c r="R1499" s="75">
        <v>49681</v>
      </c>
      <c r="S1499" s="72">
        <v>1.2099605970333735E-2</v>
      </c>
      <c r="T1499" s="72">
        <v>1.205639360344634E-2</v>
      </c>
      <c r="U1499" s="72">
        <f t="shared" si="46"/>
        <v>4.3212366887394535E-5</v>
      </c>
      <c r="V1499" s="72">
        <v>1.2322005989942141E-2</v>
      </c>
      <c r="W1499" s="72">
        <v>1.2270508653483253E-2</v>
      </c>
      <c r="X1499" s="113">
        <f t="shared" si="47"/>
        <v>5.1497336458887835E-5</v>
      </c>
    </row>
    <row r="1500" spans="18:24" x14ac:dyDescent="0.2">
      <c r="R1500" s="75">
        <v>49688</v>
      </c>
      <c r="S1500" s="72">
        <v>1.2099033121176241E-2</v>
      </c>
      <c r="T1500" s="72">
        <v>1.2055853026077595E-2</v>
      </c>
      <c r="U1500" s="72">
        <f t="shared" si="46"/>
        <v>4.3180095098646273E-5</v>
      </c>
      <c r="V1500" s="72">
        <v>1.2318985534596961E-2</v>
      </c>
      <c r="W1500" s="72">
        <v>1.2267575801850492E-2</v>
      </c>
      <c r="X1500" s="113">
        <f t="shared" si="47"/>
        <v>5.1409732746469927E-5</v>
      </c>
    </row>
    <row r="1501" spans="18:24" x14ac:dyDescent="0.2">
      <c r="R1501" s="75">
        <v>49695</v>
      </c>
      <c r="S1501" s="72">
        <v>1.2098155891861492E-2</v>
      </c>
      <c r="T1501" s="72">
        <v>1.2055006474596754E-2</v>
      </c>
      <c r="U1501" s="72">
        <f t="shared" si="46"/>
        <v>4.3149417264737658E-5</v>
      </c>
      <c r="V1501" s="72">
        <v>1.2315839687910078E-2</v>
      </c>
      <c r="W1501" s="72">
        <v>1.2264519719400971E-2</v>
      </c>
      <c r="X1501" s="113">
        <f t="shared" si="47"/>
        <v>5.1319968509107305E-5</v>
      </c>
    </row>
    <row r="1502" spans="18:24" x14ac:dyDescent="0.2">
      <c r="R1502" s="75">
        <v>49702</v>
      </c>
      <c r="S1502" s="72">
        <v>1.2097427011376732E-2</v>
      </c>
      <c r="T1502" s="72">
        <v>1.2054309090228478E-2</v>
      </c>
      <c r="U1502" s="72">
        <f t="shared" si="46"/>
        <v>4.3117921148253663E-5</v>
      </c>
      <c r="V1502" s="72">
        <v>1.2312567151527098E-2</v>
      </c>
      <c r="W1502" s="72">
        <v>1.2261339110937772E-2</v>
      </c>
      <c r="X1502" s="113">
        <f t="shared" si="47"/>
        <v>5.1228040589325688E-5</v>
      </c>
    </row>
    <row r="1503" spans="18:24" x14ac:dyDescent="0.2">
      <c r="R1503" s="75">
        <v>49709</v>
      </c>
      <c r="S1503" s="72">
        <v>1.2096695570061305E-2</v>
      </c>
      <c r="T1503" s="72">
        <v>1.2053609159232679E-2</v>
      </c>
      <c r="U1503" s="72">
        <f t="shared" si="46"/>
        <v>4.3086410828625799E-5</v>
      </c>
      <c r="V1503" s="72">
        <v>1.2309166627125254E-2</v>
      </c>
      <c r="W1503" s="72">
        <v>1.2258032681296042E-2</v>
      </c>
      <c r="X1503" s="113">
        <f t="shared" si="47"/>
        <v>5.1133945829211908E-5</v>
      </c>
    </row>
    <row r="1504" spans="18:24" x14ac:dyDescent="0.2">
      <c r="R1504" s="75">
        <v>49716</v>
      </c>
      <c r="S1504" s="72">
        <v>1.2095961567916086E-2</v>
      </c>
      <c r="T1504" s="72">
        <v>1.2052906681611112E-2</v>
      </c>
      <c r="U1504" s="72">
        <f t="shared" si="46"/>
        <v>4.305488630497456E-5</v>
      </c>
      <c r="V1504" s="72">
        <v>1.2305636816416474E-2</v>
      </c>
      <c r="W1504" s="72">
        <v>1.2254599135343869E-2</v>
      </c>
      <c r="X1504" s="113">
        <f t="shared" si="47"/>
        <v>5.1037681072604868E-5</v>
      </c>
    </row>
    <row r="1505" spans="18:24" x14ac:dyDescent="0.2">
      <c r="R1505" s="75">
        <v>49723</v>
      </c>
      <c r="S1505" s="72">
        <v>1.2095225004943713E-2</v>
      </c>
      <c r="T1505" s="72">
        <v>1.2052201657362899E-2</v>
      </c>
      <c r="U1505" s="72">
        <f t="shared" si="46"/>
        <v>4.3023347580814497E-5</v>
      </c>
      <c r="V1505" s="72">
        <v>1.2301976421146509E-2</v>
      </c>
      <c r="W1505" s="72">
        <v>1.225103717798052E-2</v>
      </c>
      <c r="X1505" s="113">
        <f t="shared" si="47"/>
        <v>5.0939243165988926E-5</v>
      </c>
    </row>
    <row r="1506" spans="18:24" x14ac:dyDescent="0.2">
      <c r="R1506" s="75">
        <v>49730</v>
      </c>
      <c r="S1506" s="72">
        <v>1.2094485881144186E-2</v>
      </c>
      <c r="T1506" s="72">
        <v>1.2051494086492432E-2</v>
      </c>
      <c r="U1506" s="72">
        <f t="shared" si="46"/>
        <v>4.299179465175329E-5</v>
      </c>
      <c r="V1506" s="72">
        <v>1.2298184143096682E-2</v>
      </c>
      <c r="W1506" s="72">
        <v>1.2247345514141722E-2</v>
      </c>
      <c r="X1506" s="113">
        <f t="shared" si="47"/>
        <v>5.083862895496026E-5</v>
      </c>
    </row>
    <row r="1507" spans="18:24" x14ac:dyDescent="0.2">
      <c r="R1507" s="75">
        <v>49737</v>
      </c>
      <c r="S1507" s="72">
        <v>1.2093893653344057E-2</v>
      </c>
      <c r="T1507" s="72">
        <v>1.2050934244994285E-2</v>
      </c>
      <c r="U1507" s="72">
        <f t="shared" si="46"/>
        <v>4.2959408349772799E-5</v>
      </c>
      <c r="V1507" s="72">
        <v>1.2294021209837693E-2</v>
      </c>
      <c r="W1507" s="72">
        <v>1.2243298152373027E-2</v>
      </c>
      <c r="X1507" s="113">
        <f t="shared" si="47"/>
        <v>5.0723057464665752E-5</v>
      </c>
    </row>
    <row r="1508" spans="18:24" x14ac:dyDescent="0.2">
      <c r="R1508" s="75">
        <v>49744</v>
      </c>
      <c r="S1508" s="72">
        <v>1.2093149200010296E-2</v>
      </c>
      <c r="T1508" s="72">
        <v>1.2050221375153736E-2</v>
      </c>
      <c r="U1508" s="72">
        <f t="shared" si="46"/>
        <v>4.2927824856559688E-5</v>
      </c>
      <c r="V1508" s="72">
        <v>1.2289941524524639E-2</v>
      </c>
      <c r="W1508" s="72">
        <v>1.2239323764040241E-2</v>
      </c>
      <c r="X1508" s="113">
        <f t="shared" si="47"/>
        <v>5.0617760484398741E-5</v>
      </c>
    </row>
    <row r="1509" spans="18:24" x14ac:dyDescent="0.2">
      <c r="R1509" s="75">
        <v>49751</v>
      </c>
      <c r="S1509" s="72">
        <v>1.2092402185770264E-2</v>
      </c>
      <c r="T1509" s="72">
        <v>1.2049505958610339E-2</v>
      </c>
      <c r="U1509" s="72">
        <f t="shared" si="46"/>
        <v>4.2896227159925152E-5</v>
      </c>
      <c r="V1509" s="72">
        <v>1.2285726086880472E-2</v>
      </c>
      <c r="W1509" s="72">
        <v>1.2235215809227403E-2</v>
      </c>
      <c r="X1509" s="113">
        <f t="shared" si="47"/>
        <v>5.0510277653069077E-5</v>
      </c>
    </row>
    <row r="1510" spans="18:24" x14ac:dyDescent="0.2">
      <c r="R1510" s="75">
        <v>49758</v>
      </c>
      <c r="S1510" s="72">
        <v>1.2091652610625702E-2</v>
      </c>
      <c r="T1510" s="72">
        <v>1.2048787995364961E-2</v>
      </c>
      <c r="U1510" s="72">
        <f t="shared" si="46"/>
        <v>4.2864615260741756E-5</v>
      </c>
      <c r="V1510" s="72">
        <v>1.2281374324005634E-2</v>
      </c>
      <c r="W1510" s="72">
        <v>1.2230973716407342E-2</v>
      </c>
      <c r="X1510" s="113">
        <f t="shared" si="47"/>
        <v>5.0400607598291916E-5</v>
      </c>
    </row>
    <row r="1511" spans="18:24" x14ac:dyDescent="0.2">
      <c r="R1511" s="75">
        <v>49765</v>
      </c>
      <c r="S1511" s="72">
        <v>1.2090751849801597E-2</v>
      </c>
      <c r="T1511" s="72">
        <v>1.2047918032833525E-2</v>
      </c>
      <c r="U1511" s="72">
        <f t="shared" si="46"/>
        <v>4.2833816968072119E-5</v>
      </c>
      <c r="V1511" s="72">
        <v>1.2277044962298504E-2</v>
      </c>
      <c r="W1511" s="72">
        <v>1.2226749173351507E-2</v>
      </c>
      <c r="X1511" s="113">
        <f t="shared" si="47"/>
        <v>5.0295788946996822E-5</v>
      </c>
    </row>
    <row r="1512" spans="18:24" x14ac:dyDescent="0.2">
      <c r="R1512" s="75">
        <v>49772</v>
      </c>
      <c r="S1512" s="72">
        <v>1.2089997361072521E-2</v>
      </c>
      <c r="T1512" s="72">
        <v>1.2047195182250618E-2</v>
      </c>
      <c r="U1512" s="72">
        <f t="shared" si="46"/>
        <v>4.2802178821903236E-5</v>
      </c>
      <c r="V1512" s="72">
        <v>1.227243041330116E-2</v>
      </c>
      <c r="W1512" s="72">
        <v>1.2222248508106428E-2</v>
      </c>
      <c r="X1512" s="113">
        <f t="shared" si="47"/>
        <v>5.0181905194731508E-5</v>
      </c>
    </row>
    <row r="1513" spans="18:24" x14ac:dyDescent="0.2">
      <c r="R1513" s="75">
        <v>49781</v>
      </c>
      <c r="S1513" s="72">
        <v>1.2089023541304839E-2</v>
      </c>
      <c r="T1513" s="72">
        <v>1.2046262060965762E-2</v>
      </c>
      <c r="U1513" s="72">
        <f t="shared" si="46"/>
        <v>4.2761480339076341E-5</v>
      </c>
      <c r="V1513" s="72">
        <v>1.2266297093199308E-2</v>
      </c>
      <c r="W1513" s="72">
        <v>1.2216264823609903E-2</v>
      </c>
      <c r="X1513" s="113">
        <f t="shared" si="47"/>
        <v>5.0032269589404821E-5</v>
      </c>
    </row>
    <row r="1514" spans="18:24" x14ac:dyDescent="0.2">
      <c r="R1514" s="75">
        <v>49786</v>
      </c>
      <c r="S1514" s="72">
        <v>1.20884807011698E-2</v>
      </c>
      <c r="T1514" s="72">
        <v>1.2045741841243518E-2</v>
      </c>
      <c r="U1514" s="72">
        <f t="shared" si="46"/>
        <v>4.2738859926281722E-5</v>
      </c>
      <c r="V1514" s="72">
        <v>1.2262792311918812E-2</v>
      </c>
      <c r="W1514" s="72">
        <v>1.2212844735378484E-2</v>
      </c>
      <c r="X1514" s="113">
        <f t="shared" si="47"/>
        <v>4.9947576540327471E-5</v>
      </c>
    </row>
    <row r="1515" spans="18:24" x14ac:dyDescent="0.2">
      <c r="R1515" s="75">
        <v>49793</v>
      </c>
      <c r="S1515" s="72">
        <v>1.2087718529997031E-2</v>
      </c>
      <c r="T1515" s="72">
        <v>1.2045011350823715E-2</v>
      </c>
      <c r="U1515" s="72">
        <f t="shared" si="46"/>
        <v>4.2707179173316276E-5</v>
      </c>
      <c r="V1515" s="72">
        <v>1.2257768761525222E-2</v>
      </c>
      <c r="W1515" s="72">
        <v>1.220794162980666E-2</v>
      </c>
      <c r="X1515" s="113">
        <f t="shared" si="47"/>
        <v>4.9827131718561957E-5</v>
      </c>
    </row>
    <row r="1516" spans="18:24" x14ac:dyDescent="0.2">
      <c r="R1516" s="75">
        <v>49801</v>
      </c>
      <c r="S1516" s="72">
        <v>1.2086991894563918E-2</v>
      </c>
      <c r="T1516" s="72">
        <v>1.2044321778284446E-2</v>
      </c>
      <c r="U1516" s="72">
        <f t="shared" si="46"/>
        <v>4.2670116279472023E-5</v>
      </c>
      <c r="V1516" s="72">
        <v>1.2251650943904078E-2</v>
      </c>
      <c r="W1516" s="72">
        <v>1.2201972007399973E-2</v>
      </c>
      <c r="X1516" s="113">
        <f t="shared" si="47"/>
        <v>4.9678936504104348E-5</v>
      </c>
    </row>
    <row r="1517" spans="18:24" x14ac:dyDescent="0.2">
      <c r="R1517" s="75">
        <v>49808</v>
      </c>
      <c r="S1517" s="72">
        <v>1.2086224027284591E-2</v>
      </c>
      <c r="T1517" s="72">
        <v>1.2043585624354458E-2</v>
      </c>
      <c r="U1517" s="72">
        <f t="shared" si="46"/>
        <v>4.263840293013306E-5</v>
      </c>
      <c r="V1517" s="72">
        <v>1.2246325336956031E-2</v>
      </c>
      <c r="W1517" s="72">
        <v>1.2196771692690686E-2</v>
      </c>
      <c r="X1517" s="113">
        <f t="shared" si="47"/>
        <v>4.955364426534499E-5</v>
      </c>
    </row>
    <row r="1518" spans="18:24" x14ac:dyDescent="0.2">
      <c r="R1518" s="75">
        <v>49815</v>
      </c>
      <c r="S1518" s="72">
        <v>1.2085453599112898E-2</v>
      </c>
      <c r="T1518" s="72">
        <v>1.2042846923734652E-2</v>
      </c>
      <c r="U1518" s="72">
        <f t="shared" si="46"/>
        <v>4.2606675378245237E-5</v>
      </c>
      <c r="V1518" s="72">
        <v>1.2240863396106862E-2</v>
      </c>
      <c r="W1518" s="72">
        <v>1.2191437231016558E-2</v>
      </c>
      <c r="X1518" s="113">
        <f t="shared" si="47"/>
        <v>4.9426165090304258E-5</v>
      </c>
    </row>
    <row r="1519" spans="18:24" x14ac:dyDescent="0.2">
      <c r="R1519" s="75">
        <v>49822</v>
      </c>
      <c r="S1519" s="72">
        <v>1.2084680610048837E-2</v>
      </c>
      <c r="T1519" s="72">
        <v>1.2042105676425033E-2</v>
      </c>
      <c r="U1519" s="72">
        <f t="shared" si="46"/>
        <v>4.2574933623803352E-5</v>
      </c>
      <c r="V1519" s="72">
        <v>1.2235265122490442E-2</v>
      </c>
      <c r="W1519" s="72">
        <v>1.218596862346889E-2</v>
      </c>
      <c r="X1519" s="113">
        <f t="shared" si="47"/>
        <v>4.9296499021552267E-5</v>
      </c>
    </row>
    <row r="1520" spans="18:24" x14ac:dyDescent="0.2">
      <c r="R1520" s="75">
        <v>49829</v>
      </c>
      <c r="S1520" s="72">
        <v>1.2083905060095013E-2</v>
      </c>
      <c r="T1520" s="72">
        <v>1.2041361882428206E-2</v>
      </c>
      <c r="U1520" s="72">
        <f t="shared" si="46"/>
        <v>4.2543177666807402E-5</v>
      </c>
      <c r="V1520" s="72">
        <v>1.2229779897884483E-2</v>
      </c>
      <c r="W1520" s="72">
        <v>1.2180606740514258E-2</v>
      </c>
      <c r="X1520" s="113">
        <f t="shared" si="47"/>
        <v>4.9173157370225803E-5</v>
      </c>
    </row>
    <row r="1521" spans="18:24" x14ac:dyDescent="0.2">
      <c r="R1521" s="75">
        <v>49836</v>
      </c>
      <c r="S1521" s="72">
        <v>1.2083126949253167E-2</v>
      </c>
      <c r="T1521" s="72">
        <v>1.2040615541746775E-2</v>
      </c>
      <c r="U1521" s="72">
        <f t="shared" si="46"/>
        <v>4.2511407506391763E-5</v>
      </c>
      <c r="V1521" s="72">
        <v>1.2223918898419055E-2</v>
      </c>
      <c r="W1521" s="72">
        <v>1.2174879619263135E-2</v>
      </c>
      <c r="X1521" s="113">
        <f t="shared" si="47"/>
        <v>4.9039279155919588E-5</v>
      </c>
    </row>
    <row r="1522" spans="18:24" x14ac:dyDescent="0.2">
      <c r="R1522" s="75">
        <v>49843</v>
      </c>
      <c r="S1522" s="72">
        <v>1.2082346277525035E-2</v>
      </c>
      <c r="T1522" s="72">
        <v>1.2039866654379873E-2</v>
      </c>
      <c r="U1522" s="72">
        <f t="shared" si="46"/>
        <v>4.2479623145161988E-5</v>
      </c>
      <c r="V1522" s="72">
        <v>1.2217921574187504E-2</v>
      </c>
      <c r="W1522" s="72">
        <v>1.2169018359916409E-2</v>
      </c>
      <c r="X1522" s="113">
        <f t="shared" si="47"/>
        <v>4.8903214271095105E-5</v>
      </c>
    </row>
    <row r="1523" spans="18:24" x14ac:dyDescent="0.2">
      <c r="R1523" s="75">
        <v>49850</v>
      </c>
      <c r="S1523" s="72">
        <v>1.2081563044910617E-2</v>
      </c>
      <c r="T1523" s="72">
        <v>1.2039115220330975E-2</v>
      </c>
      <c r="U1523" s="72">
        <f t="shared" si="46"/>
        <v>4.2447824579641691E-5</v>
      </c>
      <c r="V1523" s="72">
        <v>1.2211787926429499E-2</v>
      </c>
      <c r="W1523" s="72">
        <v>1.2163022963665695E-2</v>
      </c>
      <c r="X1523" s="113">
        <f t="shared" si="47"/>
        <v>4.8764962763804195E-5</v>
      </c>
    </row>
    <row r="1524" spans="18:24" x14ac:dyDescent="0.2">
      <c r="R1524" s="75">
        <v>49857</v>
      </c>
      <c r="S1524" s="72">
        <v>1.2080777251412522E-2</v>
      </c>
      <c r="T1524" s="72">
        <v>1.2038361239600082E-2</v>
      </c>
      <c r="U1524" s="72">
        <f t="shared" si="46"/>
        <v>4.2416011812439897E-5</v>
      </c>
      <c r="V1524" s="72">
        <v>1.220493869652243E-2</v>
      </c>
      <c r="W1524" s="72">
        <v>1.2156332503083837E-2</v>
      </c>
      <c r="X1524" s="113">
        <f t="shared" si="47"/>
        <v>4.8606193438592918E-5</v>
      </c>
    </row>
    <row r="1525" spans="18:24" x14ac:dyDescent="0.2">
      <c r="R1525" s="75">
        <v>49864</v>
      </c>
      <c r="S1525" s="72">
        <v>1.2079988897033352E-2</v>
      </c>
      <c r="T1525" s="72">
        <v>1.2037604712189799E-2</v>
      </c>
      <c r="U1525" s="72">
        <f t="shared" si="46"/>
        <v>4.2384184843553135E-5</v>
      </c>
      <c r="V1525" s="72">
        <v>1.2198812559805556E-2</v>
      </c>
      <c r="W1525" s="72">
        <v>1.2150339979349552E-2</v>
      </c>
      <c r="X1525" s="113">
        <f t="shared" si="47"/>
        <v>4.84725804560035E-5</v>
      </c>
    </row>
    <row r="1526" spans="18:24" x14ac:dyDescent="0.2">
      <c r="R1526" s="75">
        <v>49871</v>
      </c>
      <c r="S1526" s="72">
        <v>1.2079197981773111E-2</v>
      </c>
      <c r="T1526" s="72">
        <v>1.2036845638100997E-2</v>
      </c>
      <c r="U1526" s="72">
        <f t="shared" si="46"/>
        <v>4.2352343672114046E-5</v>
      </c>
      <c r="V1526" s="72">
        <v>1.2192259990974112E-2</v>
      </c>
      <c r="W1526" s="72">
        <v>1.2143932383520841E-2</v>
      </c>
      <c r="X1526" s="113">
        <f t="shared" si="47"/>
        <v>4.8327607453270763E-5</v>
      </c>
    </row>
    <row r="1527" spans="18:24" x14ac:dyDescent="0.2">
      <c r="R1527" s="75">
        <v>49878</v>
      </c>
      <c r="S1527" s="72">
        <v>1.2078404505633534E-2</v>
      </c>
      <c r="T1527" s="72">
        <v>1.2036084017335412E-2</v>
      </c>
      <c r="U1527" s="72">
        <f t="shared" si="46"/>
        <v>4.2320488298122627E-5</v>
      </c>
      <c r="V1527" s="72">
        <v>1.2185571099473864E-2</v>
      </c>
      <c r="W1527" s="72">
        <v>1.2137390651529953E-2</v>
      </c>
      <c r="X1527" s="113">
        <f t="shared" si="47"/>
        <v>4.8180447943911228E-5</v>
      </c>
    </row>
    <row r="1528" spans="18:24" x14ac:dyDescent="0.2">
      <c r="R1528" s="75">
        <v>49885</v>
      </c>
      <c r="S1528" s="72">
        <v>1.2077608468616363E-2</v>
      </c>
      <c r="T1528" s="72">
        <v>1.2035319849893913E-2</v>
      </c>
      <c r="U1528" s="72">
        <f t="shared" si="46"/>
        <v>4.2288618722449711E-5</v>
      </c>
      <c r="V1528" s="72">
        <v>1.2178745886694566E-2</v>
      </c>
      <c r="W1528" s="72">
        <v>1.213071478471321E-2</v>
      </c>
      <c r="X1528" s="113">
        <f t="shared" si="47"/>
        <v>4.8031101981356114E-5</v>
      </c>
    </row>
    <row r="1529" spans="18:24" x14ac:dyDescent="0.2">
      <c r="R1529" s="75">
        <v>49892</v>
      </c>
      <c r="S1529" s="72">
        <v>1.2076809870723329E-2</v>
      </c>
      <c r="T1529" s="72">
        <v>1.203455313577737E-2</v>
      </c>
      <c r="U1529" s="72">
        <f t="shared" si="46"/>
        <v>4.225673494595919E-5</v>
      </c>
      <c r="V1529" s="72">
        <v>1.2171784354053351E-2</v>
      </c>
      <c r="W1529" s="72">
        <v>1.212390478443604E-2</v>
      </c>
      <c r="X1529" s="113">
        <f t="shared" si="47"/>
        <v>4.7879569617310588E-5</v>
      </c>
    </row>
    <row r="1530" spans="18:24" x14ac:dyDescent="0.2">
      <c r="R1530" s="75">
        <v>49899</v>
      </c>
      <c r="S1530" s="72">
        <v>1.2076008711956177E-2</v>
      </c>
      <c r="T1530" s="72">
        <v>1.2033783874990125E-2</v>
      </c>
      <c r="U1530" s="72">
        <f t="shared" si="46"/>
        <v>4.2224836966052448E-5</v>
      </c>
      <c r="V1530" s="72">
        <v>1.2164686502996881E-2</v>
      </c>
      <c r="W1530" s="72">
        <v>1.2116960652090376E-2</v>
      </c>
      <c r="X1530" s="113">
        <f t="shared" si="47"/>
        <v>4.7725850906505177E-5</v>
      </c>
    </row>
    <row r="1531" spans="18:24" x14ac:dyDescent="0.2">
      <c r="R1531" s="75">
        <v>49906</v>
      </c>
      <c r="S1531" s="72">
        <v>1.2075204992316639E-2</v>
      </c>
      <c r="T1531" s="72">
        <v>1.2033012067530444E-2</v>
      </c>
      <c r="U1531" s="72">
        <f t="shared" si="46"/>
        <v>4.2192924786195463E-5</v>
      </c>
      <c r="V1531" s="72">
        <v>1.2157452335000502E-2</v>
      </c>
      <c r="W1531" s="72">
        <v>1.2109882389095949E-2</v>
      </c>
      <c r="X1531" s="113">
        <f t="shared" si="47"/>
        <v>4.7569945904553379E-5</v>
      </c>
    </row>
    <row r="1532" spans="18:24" x14ac:dyDescent="0.2">
      <c r="R1532" s="75">
        <v>49913</v>
      </c>
      <c r="S1532" s="72">
        <v>1.2074398711804718E-2</v>
      </c>
      <c r="T1532" s="72">
        <v>1.2032237713401799E-2</v>
      </c>
      <c r="U1532" s="72">
        <f t="shared" si="46"/>
        <v>4.2160998402918787E-5</v>
      </c>
      <c r="V1532" s="72">
        <v>1.2150081851566056E-2</v>
      </c>
      <c r="W1532" s="72">
        <v>1.2102669996899429E-2</v>
      </c>
      <c r="X1532" s="113">
        <f t="shared" si="47"/>
        <v>4.7411854666626341E-5</v>
      </c>
    </row>
    <row r="1533" spans="18:24" x14ac:dyDescent="0.2">
      <c r="R1533" s="75">
        <v>49920</v>
      </c>
      <c r="S1533" s="72">
        <v>1.2073445875960808E-2</v>
      </c>
      <c r="T1533" s="72">
        <v>1.2031315942330287E-2</v>
      </c>
      <c r="U1533" s="72">
        <f t="shared" si="46"/>
        <v>4.2129933630520242E-5</v>
      </c>
      <c r="V1533" s="72">
        <v>1.2143708848886344E-2</v>
      </c>
      <c r="W1533" s="72">
        <v>1.2096425467140234E-2</v>
      </c>
      <c r="X1533" s="113">
        <f t="shared" si="47"/>
        <v>4.7283381746110811E-5</v>
      </c>
    </row>
    <row r="1534" spans="18:24" x14ac:dyDescent="0.2">
      <c r="R1534" s="75">
        <v>49927</v>
      </c>
      <c r="S1534" s="72">
        <v>1.2072634683794183E-2</v>
      </c>
      <c r="T1534" s="72">
        <v>1.2030536702773889E-2</v>
      </c>
      <c r="U1534" s="72">
        <f t="shared" si="46"/>
        <v>4.2097981020294134E-5</v>
      </c>
      <c r="V1534" s="72">
        <v>1.2136095716250654E-2</v>
      </c>
      <c r="W1534" s="72">
        <v>1.2088974310359593E-2</v>
      </c>
      <c r="X1534" s="113">
        <f t="shared" si="47"/>
        <v>4.7121405891061008E-5</v>
      </c>
    </row>
    <row r="1535" spans="18:24" x14ac:dyDescent="0.2">
      <c r="R1535" s="75">
        <v>49934</v>
      </c>
      <c r="S1535" s="72">
        <v>1.2071820930845202E-2</v>
      </c>
      <c r="T1535" s="72">
        <v>1.2029754916636524E-2</v>
      </c>
      <c r="U1535" s="72">
        <f t="shared" si="46"/>
        <v>4.2066014208677963E-5</v>
      </c>
      <c r="V1535" s="72">
        <v>1.2128346552726311E-2</v>
      </c>
      <c r="W1535" s="72">
        <v>1.2081389304246008E-2</v>
      </c>
      <c r="X1535" s="113">
        <f t="shared" si="47"/>
        <v>4.6957248480302555E-5</v>
      </c>
    </row>
    <row r="1536" spans="18:24" x14ac:dyDescent="0.2">
      <c r="R1536" s="75">
        <v>49941</v>
      </c>
      <c r="S1536" s="72">
        <v>1.2071004617114744E-2</v>
      </c>
      <c r="T1536" s="72">
        <v>1.2028970583919068E-2</v>
      </c>
      <c r="U1536" s="72">
        <f t="shared" si="46"/>
        <v>4.2034033195676931E-5</v>
      </c>
      <c r="V1536" s="72">
        <v>1.212047044663148E-2</v>
      </c>
      <c r="W1536" s="72">
        <v>1.2073679391815533E-2</v>
      </c>
      <c r="X1536" s="113">
        <f t="shared" si="47"/>
        <v>4.6791054815946073E-5</v>
      </c>
    </row>
    <row r="1537" spans="18:24" x14ac:dyDescent="0.2">
      <c r="R1537" s="75">
        <v>49948</v>
      </c>
      <c r="S1537" s="72">
        <v>1.207032889623408E-2</v>
      </c>
      <c r="T1537" s="72">
        <v>1.2028327742768448E-2</v>
      </c>
      <c r="U1537" s="72">
        <f t="shared" si="46"/>
        <v>4.2001153465632407E-5</v>
      </c>
      <c r="V1537" s="72">
        <v>1.2112078924731411E-2</v>
      </c>
      <c r="W1537" s="72">
        <v>1.2065466880807427E-2</v>
      </c>
      <c r="X1537" s="113">
        <f t="shared" si="47"/>
        <v>4.6612043923983937E-5</v>
      </c>
    </row>
    <row r="1538" spans="18:24" x14ac:dyDescent="0.2">
      <c r="R1538" s="75">
        <v>49955</v>
      </c>
      <c r="S1538" s="72">
        <v>1.2069507250528693E-2</v>
      </c>
      <c r="T1538" s="72">
        <v>1.2027538108654699E-2</v>
      </c>
      <c r="U1538" s="72">
        <f t="shared" si="46"/>
        <v>4.1969141873994531E-5</v>
      </c>
      <c r="V1538" s="72">
        <v>1.2104006901197426E-2</v>
      </c>
      <c r="W1538" s="72">
        <v>1.2057564199668054E-2</v>
      </c>
      <c r="X1538" s="113">
        <f t="shared" si="47"/>
        <v>4.6442701529371758E-5</v>
      </c>
    </row>
    <row r="1539" spans="18:24" x14ac:dyDescent="0.2">
      <c r="R1539" s="75">
        <v>49962</v>
      </c>
      <c r="S1539" s="72">
        <v>1.2068683043962219E-2</v>
      </c>
      <c r="T1539" s="72">
        <v>1.2026745927881546E-2</v>
      </c>
      <c r="U1539" s="72">
        <f t="shared" si="46"/>
        <v>4.1937116080673423E-5</v>
      </c>
      <c r="V1539" s="72">
        <v>1.2095870857588046E-2</v>
      </c>
      <c r="W1539" s="72">
        <v>1.2049598528876946E-2</v>
      </c>
      <c r="X1539" s="113">
        <f t="shared" si="47"/>
        <v>4.6272328711099986E-5</v>
      </c>
    </row>
    <row r="1540" spans="18:24" x14ac:dyDescent="0.2">
      <c r="R1540" s="75">
        <v>49969</v>
      </c>
      <c r="S1540" s="72">
        <v>1.2067856276538131E-2</v>
      </c>
      <c r="T1540" s="72">
        <v>1.2025951200452464E-2</v>
      </c>
      <c r="U1540" s="72">
        <f t="shared" si="46"/>
        <v>4.1905076085667348E-5</v>
      </c>
      <c r="V1540" s="72">
        <v>1.2087691031982177E-2</v>
      </c>
      <c r="W1540" s="72">
        <v>1.2041589783010023E-2</v>
      </c>
      <c r="X1540" s="113">
        <f t="shared" si="47"/>
        <v>4.6101248972153439E-5</v>
      </c>
    </row>
    <row r="1541" spans="18:24" x14ac:dyDescent="0.2">
      <c r="R1541" s="75">
        <v>49976</v>
      </c>
      <c r="S1541" s="72">
        <v>1.2067026948257299E-2</v>
      </c>
      <c r="T1541" s="72">
        <v>1.2025153926366583E-2</v>
      </c>
      <c r="U1541" s="72">
        <f t="shared" ref="U1541:U1604" si="48">S1541-T1541</f>
        <v>4.1873021890716233E-5</v>
      </c>
      <c r="V1541" s="72">
        <v>1.2079487662127559E-2</v>
      </c>
      <c r="W1541" s="72">
        <v>1.2033557876327856E-2</v>
      </c>
      <c r="X1541" s="113">
        <f t="shared" ref="X1541:X1604" si="49">V1541-W1541</f>
        <v>4.5929785799703193E-5</v>
      </c>
    </row>
    <row r="1542" spans="18:24" x14ac:dyDescent="0.2">
      <c r="R1542" s="75">
        <v>49983</v>
      </c>
      <c r="S1542" s="72">
        <v>1.2066195059120592E-2</v>
      </c>
      <c r="T1542" s="72">
        <v>1.2024354105625639E-2</v>
      </c>
      <c r="U1542" s="72">
        <f t="shared" si="48"/>
        <v>4.1840953494952718E-5</v>
      </c>
      <c r="V1542" s="72">
        <v>1.2071674315230768E-2</v>
      </c>
      <c r="W1542" s="72">
        <v>1.2025905179545354E-2</v>
      </c>
      <c r="X1542" s="113">
        <f t="shared" si="49"/>
        <v>4.5769135685413617E-5</v>
      </c>
    </row>
    <row r="1543" spans="18:24" x14ac:dyDescent="0.2">
      <c r="R1543" s="75">
        <v>49990</v>
      </c>
      <c r="S1543" s="72">
        <v>1.2065360609130616E-2</v>
      </c>
      <c r="T1543" s="72">
        <v>1.2023551738233112E-2</v>
      </c>
      <c r="U1543" s="72">
        <f t="shared" si="48"/>
        <v>4.1808870897504236E-5</v>
      </c>
      <c r="V1543" s="72">
        <v>1.2063474968831138E-2</v>
      </c>
      <c r="W1543" s="72">
        <v>1.2017877243338724E-2</v>
      </c>
      <c r="X1543" s="113">
        <f t="shared" si="49"/>
        <v>4.559772549241406E-5</v>
      </c>
    </row>
    <row r="1544" spans="18:24" x14ac:dyDescent="0.2">
      <c r="R1544" s="75">
        <v>49997</v>
      </c>
      <c r="S1544" s="72">
        <v>1.2064523598288242E-2</v>
      </c>
      <c r="T1544" s="72">
        <v>1.2022746824189001E-2</v>
      </c>
      <c r="U1544" s="72">
        <f t="shared" si="48"/>
        <v>4.1776774099241618E-5</v>
      </c>
      <c r="V1544" s="72">
        <v>1.2055310839538529E-2</v>
      </c>
      <c r="W1544" s="72">
        <v>1.2009883968451214E-2</v>
      </c>
      <c r="X1544" s="113">
        <f t="shared" si="49"/>
        <v>4.542687108731458E-5</v>
      </c>
    </row>
    <row r="1545" spans="18:24" x14ac:dyDescent="0.2">
      <c r="R1545" s="75">
        <v>50004</v>
      </c>
      <c r="S1545" s="72">
        <v>1.2063684026595205E-2</v>
      </c>
      <c r="T1545" s="72">
        <v>1.202193936349504E-2</v>
      </c>
      <c r="U1545" s="72">
        <f t="shared" si="48"/>
        <v>4.1744663100164864E-5</v>
      </c>
      <c r="V1545" s="72">
        <v>1.204720227493159E-2</v>
      </c>
      <c r="W1545" s="72">
        <v>1.2001945377244933E-2</v>
      </c>
      <c r="X1545" s="113">
        <f t="shared" si="49"/>
        <v>4.5256897686656375E-5</v>
      </c>
    </row>
    <row r="1546" spans="18:24" x14ac:dyDescent="0.2">
      <c r="R1546" s="75">
        <v>50011</v>
      </c>
      <c r="S1546" s="72">
        <v>1.2062559363362979E-2</v>
      </c>
      <c r="T1546" s="72">
        <v>1.2020845017399751E-2</v>
      </c>
      <c r="U1546" s="72">
        <f t="shared" si="48"/>
        <v>4.1714345963228538E-5</v>
      </c>
      <c r="V1546" s="72">
        <v>1.2038825947081111E-2</v>
      </c>
      <c r="W1546" s="72">
        <v>1.1993747907357714E-2</v>
      </c>
      <c r="X1546" s="113">
        <f t="shared" si="49"/>
        <v>4.5078039723396926E-5</v>
      </c>
    </row>
    <row r="1547" spans="18:24" x14ac:dyDescent="0.2">
      <c r="R1547" s="75">
        <v>50018</v>
      </c>
      <c r="S1547" s="72">
        <v>1.2061715092301917E-2</v>
      </c>
      <c r="T1547" s="72">
        <v>1.2020032881373766E-2</v>
      </c>
      <c r="U1547" s="72">
        <f t="shared" si="48"/>
        <v>4.1682210928151164E-5</v>
      </c>
      <c r="V1547" s="72">
        <v>1.2030906285887454E-2</v>
      </c>
      <c r="W1547" s="72">
        <v>1.1985995217337647E-2</v>
      </c>
      <c r="X1547" s="113">
        <f t="shared" si="49"/>
        <v>4.4911068549806366E-5</v>
      </c>
    </row>
    <row r="1548" spans="18:24" x14ac:dyDescent="0.2">
      <c r="R1548" s="75">
        <v>50025</v>
      </c>
      <c r="S1548" s="72">
        <v>1.2060868260563851E-2</v>
      </c>
      <c r="T1548" s="72">
        <v>1.2019218198868309E-2</v>
      </c>
      <c r="U1548" s="72">
        <f t="shared" si="48"/>
        <v>4.1650061695541751E-5</v>
      </c>
      <c r="V1548" s="72">
        <v>1.2023104735455845E-2</v>
      </c>
      <c r="W1548" s="72">
        <v>1.1978358757427072E-2</v>
      </c>
      <c r="X1548" s="113">
        <f t="shared" si="49"/>
        <v>4.4745978028773101E-5</v>
      </c>
    </row>
    <row r="1549" spans="18:24" x14ac:dyDescent="0.2">
      <c r="R1549" s="75">
        <v>50032</v>
      </c>
      <c r="S1549" s="72">
        <v>1.2060018868148781E-2</v>
      </c>
      <c r="T1549" s="72">
        <v>1.2018400969885157E-2</v>
      </c>
      <c r="U1549" s="72">
        <f t="shared" si="48"/>
        <v>4.1617898263623943E-5</v>
      </c>
      <c r="V1549" s="72">
        <v>1.201544153095587E-2</v>
      </c>
      <c r="W1549" s="72">
        <v>1.1970858439399322E-2</v>
      </c>
      <c r="X1549" s="113">
        <f t="shared" si="49"/>
        <v>4.4583091556547882E-5</v>
      </c>
    </row>
    <row r="1550" spans="18:24" x14ac:dyDescent="0.2">
      <c r="R1550" s="75">
        <v>50040</v>
      </c>
      <c r="S1550" s="72">
        <v>1.2059044998439461E-2</v>
      </c>
      <c r="T1550" s="72">
        <v>1.2017463875771739E-2</v>
      </c>
      <c r="U1550" s="72">
        <f t="shared" si="48"/>
        <v>4.158112266772207E-5</v>
      </c>
      <c r="V1550" s="72">
        <v>1.200714401509265E-2</v>
      </c>
      <c r="W1550" s="72">
        <v>1.196273511982301E-2</v>
      </c>
      <c r="X1550" s="113">
        <f t="shared" si="49"/>
        <v>4.4408895269640661E-5</v>
      </c>
    </row>
    <row r="1551" spans="18:24" x14ac:dyDescent="0.2">
      <c r="R1551" s="75">
        <v>50047</v>
      </c>
      <c r="S1551" s="72">
        <v>1.205819011886522E-2</v>
      </c>
      <c r="T1551" s="72">
        <v>1.2016641190056632E-2</v>
      </c>
      <c r="U1551" s="72">
        <f t="shared" si="48"/>
        <v>4.1548928808587959E-5</v>
      </c>
      <c r="V1551" s="72">
        <v>1.199982315860367E-2</v>
      </c>
      <c r="W1551" s="72">
        <v>1.1955571690716541E-2</v>
      </c>
      <c r="X1551" s="113">
        <f t="shared" si="49"/>
        <v>4.4251467887128706E-5</v>
      </c>
    </row>
    <row r="1552" spans="18:24" x14ac:dyDescent="0.2">
      <c r="R1552" s="75">
        <v>50054</v>
      </c>
      <c r="S1552" s="72">
        <v>1.2057332678620192E-2</v>
      </c>
      <c r="T1552" s="72">
        <v>1.2015815957870046E-2</v>
      </c>
      <c r="U1552" s="72">
        <f t="shared" si="48"/>
        <v>4.1516720750145453E-5</v>
      </c>
      <c r="V1552" s="72">
        <v>1.1992703197723349E-2</v>
      </c>
      <c r="W1552" s="72">
        <v>1.1948605953576738E-2</v>
      </c>
      <c r="X1552" s="113">
        <f t="shared" si="49"/>
        <v>4.4097244146610801E-5</v>
      </c>
    </row>
    <row r="1553" spans="18:24" x14ac:dyDescent="0.2">
      <c r="R1553" s="75">
        <v>50061</v>
      </c>
      <c r="S1553" s="72">
        <v>1.2056472677705266E-2</v>
      </c>
      <c r="T1553" s="72">
        <v>1.2014988179211095E-2</v>
      </c>
      <c r="U1553" s="72">
        <f t="shared" si="48"/>
        <v>4.1484498494170907E-5</v>
      </c>
      <c r="V1553" s="72">
        <v>1.198580447769187E-2</v>
      </c>
      <c r="W1553" s="72">
        <v>1.1941857928516899E-2</v>
      </c>
      <c r="X1553" s="113">
        <f t="shared" si="49"/>
        <v>4.3946549174970692E-5</v>
      </c>
    </row>
    <row r="1554" spans="18:24" x14ac:dyDescent="0.2">
      <c r="R1554" s="75">
        <v>50068</v>
      </c>
      <c r="S1554" s="72">
        <v>1.2055610116121329E-2</v>
      </c>
      <c r="T1554" s="72">
        <v>1.2014157854084218E-2</v>
      </c>
      <c r="U1554" s="72">
        <f t="shared" si="48"/>
        <v>4.1452262037111609E-5</v>
      </c>
      <c r="V1554" s="72">
        <v>1.1979147343538768E-2</v>
      </c>
      <c r="W1554" s="72">
        <v>1.1935347635447178E-2</v>
      </c>
      <c r="X1554" s="113">
        <f t="shared" si="49"/>
        <v>4.3799708091589451E-5</v>
      </c>
    </row>
    <row r="1555" spans="18:24" x14ac:dyDescent="0.2">
      <c r="R1555" s="75">
        <v>50075</v>
      </c>
      <c r="S1555" s="72">
        <v>1.2054605636642079E-2</v>
      </c>
      <c r="T1555" s="72">
        <v>1.2013184701572794E-2</v>
      </c>
      <c r="U1555" s="72">
        <f t="shared" si="48"/>
        <v>4.1420935069284501E-5</v>
      </c>
      <c r="V1555" s="72">
        <v>1.1972752140105871E-2</v>
      </c>
      <c r="W1555" s="72">
        <v>1.1929095094095326E-2</v>
      </c>
      <c r="X1555" s="113">
        <f t="shared" si="49"/>
        <v>4.3657046010545097E-5</v>
      </c>
    </row>
    <row r="1556" spans="18:24" x14ac:dyDescent="0.2">
      <c r="R1556" s="75">
        <v>50082</v>
      </c>
      <c r="S1556" s="72">
        <v>1.2053738165634693E-2</v>
      </c>
      <c r="T1556" s="72">
        <v>1.2012349493230757E-2</v>
      </c>
      <c r="U1556" s="72">
        <f t="shared" si="48"/>
        <v>4.1388672403936191E-5</v>
      </c>
      <c r="V1556" s="72">
        <v>1.1966639212072494E-2</v>
      </c>
      <c r="W1556" s="72">
        <v>1.1923120324036732E-2</v>
      </c>
      <c r="X1556" s="113">
        <f t="shared" si="49"/>
        <v>4.3518888035762315E-5</v>
      </c>
    </row>
    <row r="1557" spans="18:24" x14ac:dyDescent="0.2">
      <c r="R1557" s="75">
        <v>50089</v>
      </c>
      <c r="S1557" s="72">
        <v>1.2052868134048144E-2</v>
      </c>
      <c r="T1557" s="72">
        <v>1.2011511738507634E-2</v>
      </c>
      <c r="U1557" s="72">
        <f t="shared" si="48"/>
        <v>4.1356395540509405E-5</v>
      </c>
      <c r="V1557" s="72">
        <v>1.1960828903982366E-2</v>
      </c>
      <c r="W1557" s="72">
        <v>1.1917443344715182E-2</v>
      </c>
      <c r="X1557" s="113">
        <f t="shared" si="49"/>
        <v>4.3385559267184598E-5</v>
      </c>
    </row>
    <row r="1558" spans="18:24" x14ac:dyDescent="0.2">
      <c r="R1558" s="75">
        <v>50096</v>
      </c>
      <c r="S1558" s="72">
        <v>1.2051995541883326E-2</v>
      </c>
      <c r="T1558" s="72">
        <v>1.201067143740343E-2</v>
      </c>
      <c r="U1558" s="72">
        <f t="shared" si="48"/>
        <v>4.132410447989579E-5</v>
      </c>
      <c r="V1558" s="72">
        <v>1.1955341560276313E-2</v>
      </c>
      <c r="W1558" s="72">
        <v>1.191208417547597E-2</v>
      </c>
      <c r="X1558" s="113">
        <f t="shared" si="49"/>
        <v>4.3257384800342302E-5</v>
      </c>
    </row>
    <row r="1559" spans="18:24" x14ac:dyDescent="0.2">
      <c r="R1559" s="75">
        <v>50103</v>
      </c>
      <c r="S1559" s="72">
        <v>1.2051535865008961E-2</v>
      </c>
      <c r="T1559" s="72">
        <v>1.2010246863781378E-2</v>
      </c>
      <c r="U1559" s="72">
        <f t="shared" si="48"/>
        <v>4.1289001227582181E-5</v>
      </c>
      <c r="V1559" s="72">
        <v>1.1950095676979472E-2</v>
      </c>
      <c r="W1559" s="72">
        <v>1.1906976515162725E-2</v>
      </c>
      <c r="X1559" s="113">
        <f t="shared" si="49"/>
        <v>4.3119161816746951E-5</v>
      </c>
    </row>
    <row r="1560" spans="18:24" x14ac:dyDescent="0.2">
      <c r="R1560" s="75">
        <v>50110</v>
      </c>
      <c r="S1560" s="72">
        <v>1.2050657514928466E-2</v>
      </c>
      <c r="T1560" s="72">
        <v>1.2009400839732299E-2</v>
      </c>
      <c r="U1560" s="72">
        <f t="shared" si="48"/>
        <v>4.125667519616627E-5</v>
      </c>
      <c r="V1560" s="72">
        <v>1.1945398242889938E-2</v>
      </c>
      <c r="W1560" s="72">
        <v>1.1902394653268918E-2</v>
      </c>
      <c r="X1560" s="113">
        <f t="shared" si="49"/>
        <v>4.3003589621020202E-5</v>
      </c>
    </row>
    <row r="1561" spans="18:24" x14ac:dyDescent="0.2">
      <c r="R1561" s="75">
        <v>50117</v>
      </c>
      <c r="S1561" s="72">
        <v>1.2049776604025982E-2</v>
      </c>
      <c r="T1561" s="72">
        <v>1.2008552269060309E-2</v>
      </c>
      <c r="U1561" s="72">
        <f t="shared" si="48"/>
        <v>4.1224334965672682E-5</v>
      </c>
      <c r="V1561" s="72">
        <v>1.1941083722961656E-2</v>
      </c>
      <c r="W1561" s="72">
        <v>1.1898189593157495E-2</v>
      </c>
      <c r="X1561" s="113">
        <f t="shared" si="49"/>
        <v>4.2894129804160394E-5</v>
      </c>
    </row>
    <row r="1562" spans="18:24" x14ac:dyDescent="0.2">
      <c r="R1562" s="75">
        <v>50124</v>
      </c>
      <c r="S1562" s="72">
        <v>1.204889313230151E-2</v>
      </c>
      <c r="T1562" s="72">
        <v>1.2007701151765407E-2</v>
      </c>
      <c r="U1562" s="72">
        <f t="shared" si="48"/>
        <v>4.1191980536103151E-5</v>
      </c>
      <c r="V1562" s="72">
        <v>1.1937158971856239E-2</v>
      </c>
      <c r="W1562" s="72">
        <v>1.1894368079997665E-2</v>
      </c>
      <c r="X1562" s="113">
        <f t="shared" si="49"/>
        <v>4.2790891858573987E-5</v>
      </c>
    </row>
    <row r="1563" spans="18:24" x14ac:dyDescent="0.2">
      <c r="R1563" s="75">
        <v>50131</v>
      </c>
      <c r="S1563" s="72">
        <v>1.2047869474512205E-2</v>
      </c>
      <c r="T1563" s="72">
        <v>1.2006708920953282E-2</v>
      </c>
      <c r="U1563" s="72">
        <f t="shared" si="48"/>
        <v>4.1160553558922813E-5</v>
      </c>
      <c r="V1563" s="72">
        <v>1.1933544577368047E-2</v>
      </c>
      <c r="W1563" s="72">
        <v>1.1890847327685077E-2</v>
      </c>
      <c r="X1563" s="113">
        <f t="shared" si="49"/>
        <v>4.2697249682970007E-5</v>
      </c>
    </row>
    <row r="1564" spans="18:24" x14ac:dyDescent="0.2">
      <c r="R1564" s="75">
        <v>50139</v>
      </c>
      <c r="S1564" s="72">
        <v>1.2046853973173802E-2</v>
      </c>
      <c r="T1564" s="72">
        <v>1.2005730427214501E-2</v>
      </c>
      <c r="U1564" s="72">
        <f t="shared" si="48"/>
        <v>4.1123545959300886E-5</v>
      </c>
      <c r="V1564" s="72">
        <v>1.1929950336790314E-2</v>
      </c>
      <c r="W1564" s="72">
        <v>1.1887356845544815E-2</v>
      </c>
      <c r="X1564" s="113">
        <f t="shared" si="49"/>
        <v>4.2593491245499632E-5</v>
      </c>
    </row>
    <row r="1565" spans="18:24" x14ac:dyDescent="0.2">
      <c r="R1565" s="75">
        <v>50146</v>
      </c>
      <c r="S1565" s="72">
        <v>1.2045962665860131E-2</v>
      </c>
      <c r="T1565" s="72">
        <v>1.2004871516763166E-2</v>
      </c>
      <c r="U1565" s="72">
        <f t="shared" si="48"/>
        <v>4.1091149096965721E-5</v>
      </c>
      <c r="V1565" s="72">
        <v>1.1927223048464644E-2</v>
      </c>
      <c r="W1565" s="72">
        <v>1.1884713678791804E-2</v>
      </c>
      <c r="X1565" s="113">
        <f t="shared" si="49"/>
        <v>4.2509369672840552E-5</v>
      </c>
    </row>
    <row r="1566" spans="18:24" x14ac:dyDescent="0.2">
      <c r="R1566" s="75">
        <v>50153</v>
      </c>
      <c r="S1566" s="72">
        <v>1.2045068797815054E-2</v>
      </c>
      <c r="T1566" s="72">
        <v>1.2004010059780057E-2</v>
      </c>
      <c r="U1566" s="72">
        <f t="shared" si="48"/>
        <v>4.1058738034997766E-5</v>
      </c>
      <c r="V1566" s="72">
        <v>1.1924885585810173E-2</v>
      </c>
      <c r="W1566" s="72">
        <v>1.1882454115198086E-2</v>
      </c>
      <c r="X1566" s="113">
        <f t="shared" si="49"/>
        <v>4.2431470612086519E-5</v>
      </c>
    </row>
    <row r="1567" spans="18:24" x14ac:dyDescent="0.2">
      <c r="R1567" s="75">
        <v>50160</v>
      </c>
      <c r="S1567" s="72">
        <v>1.2044309112971299E-2</v>
      </c>
      <c r="T1567" s="72">
        <v>1.2003283750939408E-2</v>
      </c>
      <c r="U1567" s="72">
        <f t="shared" si="48"/>
        <v>4.1025362031890666E-5</v>
      </c>
      <c r="V1567" s="72">
        <v>1.1922937947445708E-2</v>
      </c>
      <c r="W1567" s="72">
        <v>1.1880578153450613E-2</v>
      </c>
      <c r="X1567" s="113">
        <f t="shared" si="49"/>
        <v>4.235979399509586E-5</v>
      </c>
    </row>
    <row r="1568" spans="18:24" x14ac:dyDescent="0.2">
      <c r="R1568" s="75">
        <v>50167</v>
      </c>
      <c r="S1568" s="72">
        <v>1.2043409910524015E-2</v>
      </c>
      <c r="T1568" s="72">
        <v>1.2002416990146704E-2</v>
      </c>
      <c r="U1568" s="72">
        <f t="shared" si="48"/>
        <v>4.0992920377310935E-5</v>
      </c>
      <c r="V1568" s="72">
        <v>1.1922054979469559E-2</v>
      </c>
      <c r="W1568" s="72">
        <v>1.1879763817764465E-2</v>
      </c>
      <c r="X1568" s="113">
        <f t="shared" si="49"/>
        <v>4.2291161705093616E-5</v>
      </c>
    </row>
    <row r="1569" spans="18:24" x14ac:dyDescent="0.2">
      <c r="R1569" s="75">
        <v>50174</v>
      </c>
      <c r="S1569" s="72">
        <v>1.2042508147267773E-2</v>
      </c>
      <c r="T1569" s="72">
        <v>1.2001547682744119E-2</v>
      </c>
      <c r="U1569" s="72">
        <f t="shared" si="48"/>
        <v>4.0960464523653525E-5</v>
      </c>
      <c r="V1569" s="72">
        <v>1.192097041208484E-2</v>
      </c>
      <c r="W1569" s="72">
        <v>1.1878737155038448E-2</v>
      </c>
      <c r="X1569" s="113">
        <f t="shared" si="49"/>
        <v>4.2233257046392012E-5</v>
      </c>
    </row>
    <row r="1570" spans="18:24" x14ac:dyDescent="0.2">
      <c r="R1570" s="75">
        <v>50181</v>
      </c>
      <c r="S1570" s="72">
        <v>1.2041603823205184E-2</v>
      </c>
      <c r="T1570" s="72">
        <v>1.2000675828733393E-2</v>
      </c>
      <c r="U1570" s="72">
        <f t="shared" si="48"/>
        <v>4.0927994471791004E-5</v>
      </c>
      <c r="V1570" s="72">
        <v>1.1920275704797874E-2</v>
      </c>
      <c r="W1570" s="72">
        <v>1.1878094129379492E-2</v>
      </c>
      <c r="X1570" s="113">
        <f t="shared" si="49"/>
        <v>4.2181575418381856E-5</v>
      </c>
    </row>
    <row r="1571" spans="18:24" x14ac:dyDescent="0.2">
      <c r="R1571" s="75">
        <v>50188</v>
      </c>
      <c r="S1571" s="72">
        <v>1.2040696938336244E-2</v>
      </c>
      <c r="T1571" s="72">
        <v>1.1999801428116264E-2</v>
      </c>
      <c r="U1571" s="72">
        <f t="shared" si="48"/>
        <v>4.0895510219979975E-5</v>
      </c>
      <c r="V1571" s="72">
        <v>1.1919970857192222E-2</v>
      </c>
      <c r="W1571" s="72">
        <v>1.1877834740407685E-2</v>
      </c>
      <c r="X1571" s="113">
        <f t="shared" si="49"/>
        <v>4.2136116784536812E-5</v>
      </c>
    </row>
    <row r="1572" spans="18:24" x14ac:dyDescent="0.2">
      <c r="R1572" s="75">
        <v>50195</v>
      </c>
      <c r="S1572" s="72">
        <v>1.2039787492663561E-2</v>
      </c>
      <c r="T1572" s="72">
        <v>1.1998924480893599E-2</v>
      </c>
      <c r="U1572" s="72">
        <f t="shared" si="48"/>
        <v>4.0863011769962099E-5</v>
      </c>
      <c r="V1572" s="72">
        <v>1.1919047087753131E-2</v>
      </c>
      <c r="W1572" s="72">
        <v>1.1876952342025085E-2</v>
      </c>
      <c r="X1572" s="113">
        <f t="shared" si="49"/>
        <v>4.2094745728046487E-5</v>
      </c>
    </row>
    <row r="1573" spans="18:24" x14ac:dyDescent="0.2">
      <c r="R1573" s="75">
        <v>50202</v>
      </c>
      <c r="S1573" s="72">
        <v>1.203887548618974E-2</v>
      </c>
      <c r="T1573" s="72">
        <v>1.1998044987068874E-2</v>
      </c>
      <c r="U1573" s="72">
        <f t="shared" si="48"/>
        <v>4.0830499120866545E-5</v>
      </c>
      <c r="V1573" s="72">
        <v>1.1919438379022681E-2</v>
      </c>
      <c r="W1573" s="72">
        <v>1.1877377976251092E-2</v>
      </c>
      <c r="X1573" s="113">
        <f t="shared" si="49"/>
        <v>4.2060402771588665E-5</v>
      </c>
    </row>
    <row r="1574" spans="18:24" x14ac:dyDescent="0.2">
      <c r="R1574" s="75">
        <v>50209</v>
      </c>
      <c r="S1574" s="72">
        <v>1.2037960918914785E-2</v>
      </c>
      <c r="T1574" s="72">
        <v>1.199716294664209E-2</v>
      </c>
      <c r="U1574" s="72">
        <f t="shared" si="48"/>
        <v>4.0797972272695049E-5</v>
      </c>
      <c r="V1574" s="72">
        <v>1.1920219491362518E-2</v>
      </c>
      <c r="W1574" s="72">
        <v>1.1878187209371387E-2</v>
      </c>
      <c r="X1574" s="113">
        <f t="shared" si="49"/>
        <v>4.2032281991130974E-5</v>
      </c>
    </row>
    <row r="1575" spans="18:24" x14ac:dyDescent="0.2">
      <c r="R1575" s="75">
        <v>50216</v>
      </c>
      <c r="S1575" s="72">
        <v>1.2037043790842169E-2</v>
      </c>
      <c r="T1575" s="72">
        <v>1.1996278359614984E-2</v>
      </c>
      <c r="U1575" s="72">
        <f t="shared" si="48"/>
        <v>4.0765431227184068E-5</v>
      </c>
      <c r="V1575" s="72">
        <v>1.1922650063429302E-2</v>
      </c>
      <c r="W1575" s="72">
        <v>1.188063355173103E-2</v>
      </c>
      <c r="X1575" s="113">
        <f t="shared" si="49"/>
        <v>4.2016511698271183E-5</v>
      </c>
    </row>
    <row r="1576" spans="18:24" x14ac:dyDescent="0.2">
      <c r="R1576" s="75">
        <v>50223</v>
      </c>
      <c r="S1576" s="72">
        <v>1.2036124101972761E-2</v>
      </c>
      <c r="T1576" s="72">
        <v>1.1995391225990162E-2</v>
      </c>
      <c r="U1576" s="72">
        <f t="shared" si="48"/>
        <v>4.0732875982598879E-5</v>
      </c>
      <c r="V1576" s="72">
        <v>1.1924294516164577E-2</v>
      </c>
      <c r="W1576" s="72">
        <v>1.188229234843146E-2</v>
      </c>
      <c r="X1576" s="113">
        <f t="shared" si="49"/>
        <v>4.2002167733116644E-5</v>
      </c>
    </row>
    <row r="1577" spans="18:24" x14ac:dyDescent="0.2">
      <c r="R1577" s="75">
        <v>50230</v>
      </c>
      <c r="S1577" s="72">
        <v>1.2035201852309167E-2</v>
      </c>
      <c r="T1577" s="72">
        <v>1.1994501545769363E-2</v>
      </c>
      <c r="U1577" s="72">
        <f t="shared" si="48"/>
        <v>4.0700306539803374E-5</v>
      </c>
      <c r="V1577" s="72">
        <v>1.1926328830994716E-2</v>
      </c>
      <c r="W1577" s="72">
        <v>1.1884334784300924E-2</v>
      </c>
      <c r="X1577" s="113">
        <f t="shared" si="49"/>
        <v>4.1994046693791254E-5</v>
      </c>
    </row>
    <row r="1578" spans="18:24" x14ac:dyDescent="0.2">
      <c r="R1578" s="75">
        <v>50237</v>
      </c>
      <c r="S1578" s="72">
        <v>1.2034277041851386E-2</v>
      </c>
      <c r="T1578" s="72">
        <v>1.1993609318954325E-2</v>
      </c>
      <c r="U1578" s="72">
        <f t="shared" si="48"/>
        <v>4.0667722897061095E-5</v>
      </c>
      <c r="V1578" s="72">
        <v>1.1928753009141108E-2</v>
      </c>
      <c r="W1578" s="72">
        <v>1.188676086054577E-2</v>
      </c>
      <c r="X1578" s="113">
        <f t="shared" si="49"/>
        <v>4.1992148595338535E-5</v>
      </c>
    </row>
    <row r="1579" spans="18:24" x14ac:dyDescent="0.2">
      <c r="R1579" s="75">
        <v>50244</v>
      </c>
      <c r="S1579" s="72">
        <v>1.2033349670603767E-2</v>
      </c>
      <c r="T1579" s="72">
        <v>1.1992714545545046E-2</v>
      </c>
      <c r="U1579" s="72">
        <f t="shared" si="48"/>
        <v>4.0635125058720994E-5</v>
      </c>
      <c r="V1579" s="72">
        <v>1.1931567052059795E-2</v>
      </c>
      <c r="W1579" s="72">
        <v>1.1889570578600118E-2</v>
      </c>
      <c r="X1579" s="113">
        <f t="shared" si="49"/>
        <v>4.199647345967672E-5</v>
      </c>
    </row>
    <row r="1580" spans="18:24" x14ac:dyDescent="0.2">
      <c r="R1580" s="75">
        <v>50251</v>
      </c>
      <c r="S1580" s="72">
        <v>1.2032419738565437E-2</v>
      </c>
      <c r="T1580" s="72">
        <v>1.1991817225546741E-2</v>
      </c>
      <c r="U1580" s="72">
        <f t="shared" si="48"/>
        <v>4.0602513018695927E-5</v>
      </c>
      <c r="V1580" s="72">
        <v>1.1933092449868454E-2</v>
      </c>
      <c r="W1580" s="72">
        <v>1.1891098226831782E-2</v>
      </c>
      <c r="X1580" s="113">
        <f t="shared" si="49"/>
        <v>4.1994223036672523E-5</v>
      </c>
    </row>
    <row r="1581" spans="18:24" x14ac:dyDescent="0.2">
      <c r="R1581" s="75">
        <v>50258</v>
      </c>
      <c r="S1581" s="72">
        <v>1.2031487245740741E-2</v>
      </c>
      <c r="T1581" s="72">
        <v>1.1990917358957671E-2</v>
      </c>
      <c r="U1581" s="72">
        <f t="shared" si="48"/>
        <v>4.0569886783069567E-5</v>
      </c>
      <c r="V1581" s="72">
        <v>1.1938364739208023E-2</v>
      </c>
      <c r="W1581" s="72">
        <v>1.1896340947006669E-2</v>
      </c>
      <c r="X1581" s="113">
        <f t="shared" si="49"/>
        <v>4.2023792201353535E-5</v>
      </c>
    </row>
    <row r="1582" spans="18:24" x14ac:dyDescent="0.2">
      <c r="R1582" s="75">
        <v>50265</v>
      </c>
      <c r="S1582" s="72">
        <v>1.2030552192129678E-2</v>
      </c>
      <c r="T1582" s="72">
        <v>1.1990014945781313E-2</v>
      </c>
      <c r="U1582" s="72">
        <f t="shared" si="48"/>
        <v>4.053724634836553E-5</v>
      </c>
      <c r="V1582" s="72">
        <v>1.194234838752075E-2</v>
      </c>
      <c r="W1582" s="72">
        <v>1.1900301601360401E-2</v>
      </c>
      <c r="X1582" s="113">
        <f t="shared" si="49"/>
        <v>4.204678616034907E-5</v>
      </c>
    </row>
    <row r="1583" spans="18:24" x14ac:dyDescent="0.2">
      <c r="R1583" s="75">
        <v>50272</v>
      </c>
      <c r="S1583" s="72">
        <v>1.2029614577734859E-2</v>
      </c>
      <c r="T1583" s="72">
        <v>1.1989109986018534E-2</v>
      </c>
      <c r="U1583" s="72">
        <f t="shared" si="48"/>
        <v>4.0504591716325478E-5</v>
      </c>
      <c r="V1583" s="72">
        <v>1.1946721908770422E-2</v>
      </c>
      <c r="W1583" s="72">
        <v>1.1904645905525838E-2</v>
      </c>
      <c r="X1583" s="113">
        <f t="shared" si="49"/>
        <v>4.2076003244583687E-5</v>
      </c>
    </row>
    <row r="1584" spans="18:24" x14ac:dyDescent="0.2">
      <c r="R1584" s="75">
        <v>50279</v>
      </c>
      <c r="S1584" s="72">
        <v>1.2028674402558016E-2</v>
      </c>
      <c r="T1584" s="72">
        <v>1.198820247967281E-2</v>
      </c>
      <c r="U1584" s="72">
        <f t="shared" si="48"/>
        <v>4.0471922885206013E-5</v>
      </c>
      <c r="V1584" s="72">
        <v>1.1949470989239984E-2</v>
      </c>
      <c r="W1584" s="72">
        <v>1.1907377693679574E-2</v>
      </c>
      <c r="X1584" s="113">
        <f t="shared" si="49"/>
        <v>4.2093295560409472E-5</v>
      </c>
    </row>
    <row r="1585" spans="18:24" x14ac:dyDescent="0.2">
      <c r="R1585" s="75">
        <v>50286</v>
      </c>
      <c r="S1585" s="72">
        <v>1.2027598768394597E-2</v>
      </c>
      <c r="T1585" s="72">
        <v>1.1987158538168962E-2</v>
      </c>
      <c r="U1585" s="72">
        <f t="shared" si="48"/>
        <v>4.0440230225634657E-5</v>
      </c>
      <c r="V1585" s="72">
        <v>1.1953154750664687E-2</v>
      </c>
      <c r="W1585" s="72">
        <v>1.191103390831919E-2</v>
      </c>
      <c r="X1585" s="113">
        <f t="shared" si="49"/>
        <v>4.2120842345496831E-5</v>
      </c>
    </row>
    <row r="1586" spans="18:24" x14ac:dyDescent="0.2">
      <c r="R1586" s="75">
        <v>50293</v>
      </c>
      <c r="S1586" s="72">
        <v>1.2026653686098218E-2</v>
      </c>
      <c r="T1586" s="72">
        <v>1.1986246150892022E-2</v>
      </c>
      <c r="U1586" s="72">
        <f t="shared" si="48"/>
        <v>4.0407535206196318E-5</v>
      </c>
      <c r="V1586" s="72">
        <v>1.1958557767387334E-2</v>
      </c>
      <c r="W1586" s="72">
        <v>1.1916391271540084E-2</v>
      </c>
      <c r="X1586" s="113">
        <f t="shared" si="49"/>
        <v>4.2166495847250143E-5</v>
      </c>
    </row>
    <row r="1587" spans="18:24" x14ac:dyDescent="0.2">
      <c r="R1587" s="75">
        <v>50300</v>
      </c>
      <c r="S1587" s="72">
        <v>1.2025706043108205E-2</v>
      </c>
      <c r="T1587" s="72">
        <v>1.1985331217117565E-2</v>
      </c>
      <c r="U1587" s="72">
        <f t="shared" si="48"/>
        <v>4.037482599063974E-5</v>
      </c>
      <c r="V1587" s="72">
        <v>1.1964350496424995E-2</v>
      </c>
      <c r="W1587" s="72">
        <v>1.192213212653412E-2</v>
      </c>
      <c r="X1587" s="113">
        <f t="shared" si="49"/>
        <v>4.221836989087499E-5</v>
      </c>
    </row>
    <row r="1588" spans="18:24" x14ac:dyDescent="0.2">
      <c r="R1588" s="75">
        <v>50307</v>
      </c>
      <c r="S1588" s="72">
        <v>1.2024755839427193E-2</v>
      </c>
      <c r="T1588" s="72">
        <v>1.1984413736849981E-2</v>
      </c>
      <c r="U1588" s="72">
        <f t="shared" si="48"/>
        <v>4.0342102577211117E-5</v>
      </c>
      <c r="V1588" s="72">
        <v>1.1970523581690937E-2</v>
      </c>
      <c r="W1588" s="72">
        <v>1.1928247255440793E-2</v>
      </c>
      <c r="X1588" s="113">
        <f t="shared" si="49"/>
        <v>4.2276326250144033E-5</v>
      </c>
    </row>
    <row r="1589" spans="18:24" x14ac:dyDescent="0.2">
      <c r="R1589" s="75">
        <v>50314</v>
      </c>
      <c r="S1589" s="72">
        <v>1.2024331129668036E-2</v>
      </c>
      <c r="T1589" s="72">
        <v>1.1984025762837004E-2</v>
      </c>
      <c r="U1589" s="72">
        <f t="shared" si="48"/>
        <v>4.0305366831031725E-5</v>
      </c>
      <c r="V1589" s="72">
        <v>1.1977844438220069E-2</v>
      </c>
      <c r="W1589" s="72">
        <v>1.1935496452234035E-2</v>
      </c>
      <c r="X1589" s="113">
        <f t="shared" si="49"/>
        <v>4.2347985986034009E-5</v>
      </c>
    </row>
    <row r="1590" spans="18:24" x14ac:dyDescent="0.2">
      <c r="R1590" s="75">
        <v>50321</v>
      </c>
      <c r="S1590" s="72">
        <v>1.2022979575178786E-2</v>
      </c>
      <c r="T1590" s="72">
        <v>1.1982703963428754E-2</v>
      </c>
      <c r="U1590" s="72">
        <f t="shared" si="48"/>
        <v>4.0275611750031914E-5</v>
      </c>
      <c r="V1590" s="72">
        <v>1.1984717171714909E-2</v>
      </c>
      <c r="W1590" s="72">
        <v>1.1942299934297473E-2</v>
      </c>
      <c r="X1590" s="113">
        <f t="shared" si="49"/>
        <v>4.241723741743586E-5</v>
      </c>
    </row>
    <row r="1591" spans="18:24" x14ac:dyDescent="0.2">
      <c r="R1591" s="75">
        <v>50328</v>
      </c>
      <c r="S1591" s="72">
        <v>1.2022021474579928E-2</v>
      </c>
      <c r="T1591" s="72">
        <v>1.1981778631044125E-2</v>
      </c>
      <c r="U1591" s="72">
        <f t="shared" si="48"/>
        <v>4.0242843535803069E-5</v>
      </c>
      <c r="V1591" s="72">
        <v>1.1991886587414265E-2</v>
      </c>
      <c r="W1591" s="72">
        <v>1.1949395252580713E-2</v>
      </c>
      <c r="X1591" s="113">
        <f t="shared" si="49"/>
        <v>4.2491334833551914E-5</v>
      </c>
    </row>
    <row r="1592" spans="18:24" x14ac:dyDescent="0.2">
      <c r="R1592" s="75">
        <v>50335</v>
      </c>
      <c r="S1592" s="72">
        <v>1.2021060813213819E-2</v>
      </c>
      <c r="T1592" s="72">
        <v>1.1980850752088715E-2</v>
      </c>
      <c r="U1592" s="72">
        <f t="shared" si="48"/>
        <v>4.0210061125103835E-5</v>
      </c>
      <c r="V1592" s="72">
        <v>1.1999325515661286E-2</v>
      </c>
      <c r="W1592" s="72">
        <v>1.1956755638895216E-2</v>
      </c>
      <c r="X1592" s="113">
        <f t="shared" si="49"/>
        <v>4.256987676607045E-5</v>
      </c>
    </row>
    <row r="1593" spans="18:24" x14ac:dyDescent="0.2">
      <c r="R1593" s="75">
        <v>50342</v>
      </c>
      <c r="S1593" s="72">
        <v>1.2020097591083068E-2</v>
      </c>
      <c r="T1593" s="72">
        <v>1.1979920326566871E-2</v>
      </c>
      <c r="U1593" s="72">
        <f t="shared" si="48"/>
        <v>4.0177264516197755E-5</v>
      </c>
      <c r="V1593" s="72">
        <v>1.2007006786511435E-2</v>
      </c>
      <c r="W1593" s="72">
        <v>1.1964354324772219E-2</v>
      </c>
      <c r="X1593" s="113">
        <f t="shared" si="49"/>
        <v>4.2652461739215233E-5</v>
      </c>
    </row>
    <row r="1594" spans="18:24" x14ac:dyDescent="0.2">
      <c r="R1594" s="75">
        <v>50349</v>
      </c>
      <c r="S1594" s="72">
        <v>1.2019131808187672E-2</v>
      </c>
      <c r="T1594" s="72">
        <v>1.1978987354476851E-2</v>
      </c>
      <c r="U1594" s="72">
        <f t="shared" si="48"/>
        <v>4.0144453710821287E-5</v>
      </c>
      <c r="V1594" s="72">
        <v>1.2014054587770285E-2</v>
      </c>
      <c r="W1594" s="72">
        <v>1.1971324884877834E-2</v>
      </c>
      <c r="X1594" s="113">
        <f t="shared" si="49"/>
        <v>4.2729702892450871E-5</v>
      </c>
    </row>
    <row r="1595" spans="18:24" x14ac:dyDescent="0.2">
      <c r="R1595" s="75">
        <v>50356</v>
      </c>
      <c r="S1595" s="72">
        <v>1.2018163464531108E-2</v>
      </c>
      <c r="T1595" s="72">
        <v>1.1978051835823872E-2</v>
      </c>
      <c r="U1595" s="72">
        <f t="shared" si="48"/>
        <v>4.0111628707236238E-5</v>
      </c>
      <c r="V1595" s="72">
        <v>1.2022136860217173E-2</v>
      </c>
      <c r="W1595" s="72">
        <v>1.1979317755762768E-2</v>
      </c>
      <c r="X1595" s="113">
        <f t="shared" si="49"/>
        <v>4.2819104454404691E-5</v>
      </c>
    </row>
    <row r="1596" spans="18:24" x14ac:dyDescent="0.2">
      <c r="R1596" s="75">
        <v>50363</v>
      </c>
      <c r="S1596" s="72">
        <v>1.2017192560115112E-2</v>
      </c>
      <c r="T1596" s="72">
        <v>1.1977113770607931E-2</v>
      </c>
      <c r="U1596" s="72">
        <f t="shared" si="48"/>
        <v>4.0078789507180801E-5</v>
      </c>
      <c r="V1596" s="72">
        <v>1.2030382595646436E-2</v>
      </c>
      <c r="W1596" s="72">
        <v>1.1987471212200512E-2</v>
      </c>
      <c r="X1596" s="113">
        <f t="shared" si="49"/>
        <v>4.2911383445923962E-5</v>
      </c>
    </row>
    <row r="1597" spans="18:24" x14ac:dyDescent="0.2">
      <c r="R1597" s="75">
        <v>50370</v>
      </c>
      <c r="S1597" s="72">
        <v>1.2016219094941424E-2</v>
      </c>
      <c r="T1597" s="72">
        <v>1.1976173158831638E-2</v>
      </c>
      <c r="U1597" s="72">
        <f t="shared" si="48"/>
        <v>4.0045936109785879E-5</v>
      </c>
      <c r="V1597" s="72">
        <v>1.203876447345793E-2</v>
      </c>
      <c r="W1597" s="72">
        <v>1.1995758337300693E-2</v>
      </c>
      <c r="X1597" s="113">
        <f t="shared" si="49"/>
        <v>4.3006136157236474E-5</v>
      </c>
    </row>
    <row r="1598" spans="18:24" x14ac:dyDescent="0.2">
      <c r="R1598" s="75">
        <v>50377</v>
      </c>
      <c r="S1598" s="72">
        <v>1.2014982843274069E-2</v>
      </c>
      <c r="T1598" s="72">
        <v>1.1974967736773756E-2</v>
      </c>
      <c r="U1598" s="72">
        <f t="shared" si="48"/>
        <v>4.0015106500312925E-5</v>
      </c>
      <c r="V1598" s="72">
        <v>1.2048097307406734E-2</v>
      </c>
      <c r="W1598" s="72">
        <v>1.2004985327375529E-2</v>
      </c>
      <c r="X1598" s="113">
        <f t="shared" si="49"/>
        <v>4.3111980031205685E-5</v>
      </c>
    </row>
    <row r="1599" spans="18:24" x14ac:dyDescent="0.2">
      <c r="R1599" s="75">
        <v>50384</v>
      </c>
      <c r="S1599" s="72">
        <v>1.2014004687606494E-2</v>
      </c>
      <c r="T1599" s="72">
        <v>1.1974022458468347E-2</v>
      </c>
      <c r="U1599" s="72">
        <f t="shared" si="48"/>
        <v>3.9982229138146863E-5</v>
      </c>
      <c r="V1599" s="72">
        <v>1.2056662044906609E-2</v>
      </c>
      <c r="W1599" s="72">
        <v>1.2013451653107439E-2</v>
      </c>
      <c r="X1599" s="113">
        <f t="shared" si="49"/>
        <v>4.321039179916962E-5</v>
      </c>
    </row>
    <row r="1600" spans="18:24" x14ac:dyDescent="0.2">
      <c r="R1600" s="75">
        <v>50391</v>
      </c>
      <c r="S1600" s="72">
        <v>1.2013023971351622E-2</v>
      </c>
      <c r="T1600" s="72">
        <v>1.1973074633770509E-2</v>
      </c>
      <c r="U1600" s="72">
        <f t="shared" si="48"/>
        <v>3.9949337581113298E-5</v>
      </c>
      <c r="V1600" s="72">
        <v>1.2065278924832687E-2</v>
      </c>
      <c r="W1600" s="72">
        <v>1.2021968888804824E-2</v>
      </c>
      <c r="X1600" s="113">
        <f t="shared" si="49"/>
        <v>4.3310036027862514E-5</v>
      </c>
    </row>
    <row r="1601" spans="18:24" x14ac:dyDescent="0.2">
      <c r="R1601" s="75">
        <v>50398</v>
      </c>
      <c r="S1601" s="72">
        <v>1.2012040694511228E-2</v>
      </c>
      <c r="T1601" s="72">
        <v>1.1972124262682904E-2</v>
      </c>
      <c r="U1601" s="72">
        <f t="shared" si="48"/>
        <v>3.991643182832405E-5</v>
      </c>
      <c r="V1601" s="72">
        <v>1.2073920773980179E-2</v>
      </c>
      <c r="W1601" s="72">
        <v>1.2030510262820366E-2</v>
      </c>
      <c r="X1601" s="113">
        <f t="shared" si="49"/>
        <v>4.3410511159813064E-5</v>
      </c>
    </row>
    <row r="1602" spans="18:24" x14ac:dyDescent="0.2">
      <c r="R1602" s="75">
        <v>50405</v>
      </c>
      <c r="S1602" s="72">
        <v>1.2011054857087089E-2</v>
      </c>
      <c r="T1602" s="72">
        <v>1.1971171345208198E-2</v>
      </c>
      <c r="U1602" s="72">
        <f t="shared" si="48"/>
        <v>3.9883511878890943E-5</v>
      </c>
      <c r="V1602" s="72">
        <v>1.2081759746543399E-2</v>
      </c>
      <c r="W1602" s="72">
        <v>1.2038256871720049E-2</v>
      </c>
      <c r="X1602" s="113">
        <f t="shared" si="49"/>
        <v>4.3502874823349996E-5</v>
      </c>
    </row>
    <row r="1603" spans="18:24" x14ac:dyDescent="0.2">
      <c r="R1603" s="75">
        <v>50412</v>
      </c>
      <c r="S1603" s="72">
        <v>1.2010066459082758E-2</v>
      </c>
      <c r="T1603" s="72">
        <v>1.1970215881347279E-2</v>
      </c>
      <c r="U1603" s="72">
        <f t="shared" si="48"/>
        <v>3.985057773547851E-5</v>
      </c>
      <c r="V1603" s="72">
        <v>1.2090384721200971E-2</v>
      </c>
      <c r="W1603" s="72">
        <v>1.2046780729924952E-2</v>
      </c>
      <c r="X1603" s="113">
        <f t="shared" si="49"/>
        <v>4.3603991276019299E-5</v>
      </c>
    </row>
    <row r="1604" spans="18:24" x14ac:dyDescent="0.2">
      <c r="R1604" s="75">
        <v>50419</v>
      </c>
      <c r="S1604" s="72">
        <v>1.2009075500499122E-2</v>
      </c>
      <c r="T1604" s="72">
        <v>1.1969257871102812E-2</v>
      </c>
      <c r="U1604" s="72">
        <f t="shared" si="48"/>
        <v>3.9817629396310394E-5</v>
      </c>
      <c r="V1604" s="72">
        <v>1.209895458142928E-2</v>
      </c>
      <c r="W1604" s="72">
        <v>1.2055249826284411E-2</v>
      </c>
      <c r="X1604" s="113">
        <f t="shared" si="49"/>
        <v>4.3704755144868823E-5</v>
      </c>
    </row>
    <row r="1605" spans="18:24" x14ac:dyDescent="0.2">
      <c r="R1605" s="75">
        <v>50426</v>
      </c>
      <c r="S1605" s="72">
        <v>1.2008081981337071E-2</v>
      </c>
      <c r="T1605" s="72">
        <v>1.1968297314476573E-2</v>
      </c>
      <c r="U1605" s="72">
        <f t="shared" ref="U1605:U1668" si="50">S1605-T1605</f>
        <v>3.9784666860498419E-5</v>
      </c>
      <c r="V1605" s="72">
        <v>1.2107442002959953E-2</v>
      </c>
      <c r="W1605" s="72">
        <v>1.2063637240337426E-2</v>
      </c>
      <c r="X1605" s="113">
        <f t="shared" ref="X1605:X1668" si="51">V1605-W1605</f>
        <v>4.3804762622527346E-5</v>
      </c>
    </row>
    <row r="1606" spans="18:24" x14ac:dyDescent="0.2">
      <c r="R1606" s="75">
        <v>50433</v>
      </c>
      <c r="S1606" s="72">
        <v>1.2007085901600156E-2</v>
      </c>
      <c r="T1606" s="72">
        <v>1.1967334211468561E-2</v>
      </c>
      <c r="U1606" s="72">
        <f t="shared" si="50"/>
        <v>3.9751690131595296E-5</v>
      </c>
      <c r="V1606" s="72">
        <v>1.2115819661069289E-2</v>
      </c>
      <c r="W1606" s="72">
        <v>1.2071916051178711E-2</v>
      </c>
      <c r="X1606" s="113">
        <f t="shared" si="51"/>
        <v>4.3903609890578663E-5</v>
      </c>
    </row>
    <row r="1607" spans="18:24" x14ac:dyDescent="0.2">
      <c r="R1607" s="75">
        <v>50440</v>
      </c>
      <c r="S1607" s="72">
        <v>1.200595906431573E-2</v>
      </c>
      <c r="T1607" s="72">
        <v>1.1966239326505014E-2</v>
      </c>
      <c r="U1607" s="72">
        <f t="shared" si="50"/>
        <v>3.9719737810715861E-5</v>
      </c>
      <c r="V1607" s="72">
        <v>1.2124060230591514E-2</v>
      </c>
      <c r="W1607" s="72">
        <v>1.2080059337473716E-2</v>
      </c>
      <c r="X1607" s="113">
        <f t="shared" si="51"/>
        <v>4.4000893117797368E-5</v>
      </c>
    </row>
    <row r="1608" spans="18:24" x14ac:dyDescent="0.2">
      <c r="R1608" s="75">
        <v>50447</v>
      </c>
      <c r="S1608" s="72">
        <v>1.200495807966326E-2</v>
      </c>
      <c r="T1608" s="72">
        <v>1.196527134475363E-2</v>
      </c>
      <c r="U1608" s="72">
        <f t="shared" si="50"/>
        <v>3.9686734909630261E-5</v>
      </c>
      <c r="V1608" s="72">
        <v>1.2132136385936439E-2</v>
      </c>
      <c r="W1608" s="72">
        <v>1.2088040177472307E-2</v>
      </c>
      <c r="X1608" s="113">
        <f t="shared" si="51"/>
        <v>4.4096208464131786E-5</v>
      </c>
    </row>
    <row r="1609" spans="18:24" x14ac:dyDescent="0.2">
      <c r="R1609" s="75">
        <v>50454</v>
      </c>
      <c r="S1609" s="72">
        <v>1.2003954534524137E-2</v>
      </c>
      <c r="T1609" s="72">
        <v>1.1964300816708285E-2</v>
      </c>
      <c r="U1609" s="72">
        <f t="shared" si="50"/>
        <v>3.9653717815852502E-5</v>
      </c>
      <c r="V1609" s="72">
        <v>1.2140020801107571E-2</v>
      </c>
      <c r="W1609" s="72">
        <v>1.2095831649032621E-2</v>
      </c>
      <c r="X1609" s="113">
        <f t="shared" si="51"/>
        <v>4.4189152074949889E-5</v>
      </c>
    </row>
    <row r="1610" spans="18:24" x14ac:dyDescent="0.2">
      <c r="R1610" s="75">
        <v>50461</v>
      </c>
      <c r="S1610" s="72">
        <v>1.2002948428898359E-2</v>
      </c>
      <c r="T1610" s="72">
        <v>1.1963327742372569E-2</v>
      </c>
      <c r="U1610" s="72">
        <f t="shared" si="50"/>
        <v>3.9620686525789969E-5</v>
      </c>
      <c r="V1610" s="72">
        <v>1.2147686149730373E-2</v>
      </c>
      <c r="W1610" s="72">
        <v>1.210340682964005E-2</v>
      </c>
      <c r="X1610" s="113">
        <f t="shared" si="51"/>
        <v>4.4279320090323537E-5</v>
      </c>
    </row>
    <row r="1611" spans="18:24" x14ac:dyDescent="0.2">
      <c r="R1611" s="75">
        <v>50468</v>
      </c>
      <c r="S1611" s="72">
        <v>1.2002321704025971E-2</v>
      </c>
      <c r="T1611" s="72">
        <v>1.1962737206116007E-2</v>
      </c>
      <c r="U1611" s="72">
        <f t="shared" si="50"/>
        <v>3.9584497909963753E-5</v>
      </c>
      <c r="V1611" s="72">
        <v>1.2158229056416807E-2</v>
      </c>
      <c r="W1611" s="72">
        <v>1.211383151725517E-2</v>
      </c>
      <c r="X1611" s="113">
        <f t="shared" si="51"/>
        <v>4.4397539161637051E-5</v>
      </c>
    </row>
    <row r="1612" spans="18:24" x14ac:dyDescent="0.2">
      <c r="R1612" s="75">
        <v>50475</v>
      </c>
      <c r="S1612" s="72">
        <v>1.200130982771801E-2</v>
      </c>
      <c r="T1612" s="72">
        <v>1.1961758396150754E-2</v>
      </c>
      <c r="U1612" s="72">
        <f t="shared" si="50"/>
        <v>3.9551431567256407E-5</v>
      </c>
      <c r="V1612" s="72">
        <v>1.2165262833158072E-2</v>
      </c>
      <c r="W1612" s="72">
        <v>1.2120783370518541E-2</v>
      </c>
      <c r="X1612" s="113">
        <f t="shared" si="51"/>
        <v>4.4479462639530898E-5</v>
      </c>
    </row>
    <row r="1613" spans="18:24" x14ac:dyDescent="0.2">
      <c r="R1613" s="75">
        <v>50482</v>
      </c>
      <c r="S1613" s="72">
        <v>1.2000295390683636E-2</v>
      </c>
      <c r="T1613" s="72">
        <v>1.1960777039655557E-2</v>
      </c>
      <c r="U1613" s="72">
        <f t="shared" si="50"/>
        <v>3.9518351028078672E-5</v>
      </c>
      <c r="V1613" s="72">
        <v>1.2171995440208E-2</v>
      </c>
      <c r="W1613" s="72">
        <v>1.2127438043241519E-2</v>
      </c>
      <c r="X1613" s="113">
        <f t="shared" si="51"/>
        <v>4.4557396966481144E-5</v>
      </c>
    </row>
    <row r="1614" spans="18:24" x14ac:dyDescent="0.2">
      <c r="R1614" s="75">
        <v>50489</v>
      </c>
      <c r="S1614" s="72">
        <v>1.1999278392924586E-2</v>
      </c>
      <c r="T1614" s="72">
        <v>1.1959793136630417E-2</v>
      </c>
      <c r="U1614" s="72">
        <f t="shared" si="50"/>
        <v>3.9485256294168741E-5</v>
      </c>
      <c r="V1614" s="72">
        <v>1.2178412155734666E-2</v>
      </c>
      <c r="W1614" s="72">
        <v>1.213378103120091E-2</v>
      </c>
      <c r="X1614" s="113">
        <f t="shared" si="51"/>
        <v>4.4631124533756408E-5</v>
      </c>
    </row>
    <row r="1615" spans="18:24" x14ac:dyDescent="0.2">
      <c r="R1615" s="75">
        <v>50496</v>
      </c>
      <c r="S1615" s="72">
        <v>1.1998132405344808E-2</v>
      </c>
      <c r="T1615" s="72">
        <v>1.1958679201154582E-2</v>
      </c>
      <c r="U1615" s="72">
        <f t="shared" si="50"/>
        <v>3.9453204190225549E-5</v>
      </c>
      <c r="V1615" s="72">
        <v>1.2182912650416187E-2</v>
      </c>
      <c r="W1615" s="72">
        <v>1.2138227099550503E-2</v>
      </c>
      <c r="X1615" s="113">
        <f t="shared" si="51"/>
        <v>4.4685550865683835E-5</v>
      </c>
    </row>
    <row r="1616" spans="18:24" x14ac:dyDescent="0.2">
      <c r="R1616" s="75">
        <v>50503</v>
      </c>
      <c r="S1616" s="72">
        <v>1.1997110503057183E-2</v>
      </c>
      <c r="T1616" s="72">
        <v>1.1957690419768144E-2</v>
      </c>
      <c r="U1616" s="72">
        <f t="shared" si="50"/>
        <v>3.942008328903894E-5</v>
      </c>
      <c r="V1616" s="72">
        <v>1.2188763197990461E-2</v>
      </c>
      <c r="W1616" s="72">
        <v>1.2144011462464837E-2</v>
      </c>
      <c r="X1616" s="113">
        <f t="shared" si="51"/>
        <v>4.4751735525623906E-5</v>
      </c>
    </row>
    <row r="1617" spans="18:24" x14ac:dyDescent="0.2">
      <c r="R1617" s="75">
        <v>50510</v>
      </c>
      <c r="S1617" s="72">
        <v>1.199608604013302E-2</v>
      </c>
      <c r="T1617" s="72">
        <v>1.1956699091938649E-2</v>
      </c>
      <c r="U1617" s="72">
        <f t="shared" si="50"/>
        <v>3.9386948194370872E-5</v>
      </c>
      <c r="V1617" s="72">
        <v>1.2194297050425549E-2</v>
      </c>
      <c r="W1617" s="72">
        <v>1.2149483348890773E-2</v>
      </c>
      <c r="X1617" s="113">
        <f t="shared" si="51"/>
        <v>4.4813701534775902E-5</v>
      </c>
    </row>
    <row r="1618" spans="18:24" x14ac:dyDescent="0.2">
      <c r="R1618" s="75">
        <v>50517</v>
      </c>
      <c r="S1618" s="72">
        <v>1.1995059016573197E-2</v>
      </c>
      <c r="T1618" s="72">
        <v>1.195570521767049E-2</v>
      </c>
      <c r="U1618" s="72">
        <f t="shared" si="50"/>
        <v>3.9353798902706794E-5</v>
      </c>
      <c r="V1618" s="72">
        <v>1.2199514205065218E-2</v>
      </c>
      <c r="W1618" s="72">
        <v>1.2154642756237155E-2</v>
      </c>
      <c r="X1618" s="113">
        <f t="shared" si="51"/>
        <v>4.4871448828063404E-5</v>
      </c>
    </row>
    <row r="1619" spans="18:24" x14ac:dyDescent="0.2">
      <c r="R1619" s="75">
        <v>50524</v>
      </c>
      <c r="S1619" s="72">
        <v>1.1994029432381228E-2</v>
      </c>
      <c r="T1619" s="72">
        <v>1.1954708796965422E-2</v>
      </c>
      <c r="U1619" s="72">
        <f t="shared" si="50"/>
        <v>3.9320635415805716E-5</v>
      </c>
      <c r="V1619" s="72">
        <v>1.2204414659405241E-2</v>
      </c>
      <c r="W1619" s="72">
        <v>1.2159489682059604E-2</v>
      </c>
      <c r="X1619" s="113">
        <f t="shared" si="51"/>
        <v>4.4924977345636719E-5</v>
      </c>
    </row>
    <row r="1620" spans="18:24" x14ac:dyDescent="0.2">
      <c r="R1620" s="75">
        <v>50531</v>
      </c>
      <c r="S1620" s="72">
        <v>1.1993122631265044E-2</v>
      </c>
      <c r="T1620" s="72">
        <v>1.1953836241482831E-2</v>
      </c>
      <c r="U1620" s="72">
        <f t="shared" si="50"/>
        <v>3.9286389782212938E-5</v>
      </c>
      <c r="V1620" s="72">
        <v>1.2210261194730456E-2</v>
      </c>
      <c r="W1620" s="72">
        <v>1.216527630745029E-2</v>
      </c>
      <c r="X1620" s="113">
        <f t="shared" si="51"/>
        <v>4.4984887280165656E-5</v>
      </c>
    </row>
    <row r="1621" spans="18:24" x14ac:dyDescent="0.2">
      <c r="R1621" s="75">
        <v>50538</v>
      </c>
      <c r="S1621" s="72">
        <v>1.1992087708488872E-2</v>
      </c>
      <c r="T1621" s="72">
        <v>1.1952834512808907E-2</v>
      </c>
      <c r="U1621" s="72">
        <f t="shared" si="50"/>
        <v>3.9253195679964797E-5</v>
      </c>
      <c r="V1621" s="72">
        <v>1.2214460801364516E-2</v>
      </c>
      <c r="W1621" s="72">
        <v>1.2169431721322644E-2</v>
      </c>
      <c r="X1621" s="113">
        <f t="shared" si="51"/>
        <v>4.5029080041872685E-5</v>
      </c>
    </row>
    <row r="1622" spans="18:24" x14ac:dyDescent="0.2">
      <c r="R1622" s="75">
        <v>50545</v>
      </c>
      <c r="S1622" s="72">
        <v>1.199105022500453E-2</v>
      </c>
      <c r="T1622" s="72">
        <v>1.1951830237622417E-2</v>
      </c>
      <c r="U1622" s="72">
        <f t="shared" si="50"/>
        <v>3.921998738211363E-5</v>
      </c>
      <c r="V1622" s="72">
        <v>1.2218343668725488E-2</v>
      </c>
      <c r="W1622" s="72">
        <v>1.2173274615406453E-2</v>
      </c>
      <c r="X1622" s="113">
        <f t="shared" si="51"/>
        <v>4.5069053319034963E-5</v>
      </c>
    </row>
    <row r="1623" spans="18:24" x14ac:dyDescent="0.2">
      <c r="R1623" s="75">
        <v>50552</v>
      </c>
      <c r="S1623" s="72">
        <v>1.199001018081376E-2</v>
      </c>
      <c r="T1623" s="72">
        <v>1.1950823415923361E-2</v>
      </c>
      <c r="U1623" s="72">
        <f t="shared" si="50"/>
        <v>3.9186764890399364E-5</v>
      </c>
      <c r="V1623" s="72">
        <v>1.2221909794918542E-2</v>
      </c>
      <c r="W1623" s="72">
        <v>1.2176804987851158E-2</v>
      </c>
      <c r="X1623" s="113">
        <f t="shared" si="51"/>
        <v>4.5104807067384081E-5</v>
      </c>
    </row>
    <row r="1624" spans="18:24" x14ac:dyDescent="0.2">
      <c r="R1624" s="75">
        <v>50559</v>
      </c>
      <c r="S1624" s="72">
        <v>1.1988967575918299E-2</v>
      </c>
      <c r="T1624" s="72">
        <v>1.1949814047716084E-2</v>
      </c>
      <c r="U1624" s="72">
        <f t="shared" si="50"/>
        <v>3.915352820221471E-5</v>
      </c>
      <c r="V1624" s="72">
        <v>1.2224166349600786E-2</v>
      </c>
      <c r="W1624" s="72">
        <v>1.2179037013155886E-2</v>
      </c>
      <c r="X1624" s="113">
        <f t="shared" si="51"/>
        <v>4.5129336444899373E-5</v>
      </c>
    </row>
    <row r="1625" spans="18:24" x14ac:dyDescent="0.2">
      <c r="R1625" s="75">
        <v>50566</v>
      </c>
      <c r="S1625" s="72">
        <v>1.1987922410320753E-2</v>
      </c>
      <c r="T1625" s="72">
        <v>1.1948802133000584E-2</v>
      </c>
      <c r="U1625" s="72">
        <f t="shared" si="50"/>
        <v>3.9120277320168692E-5</v>
      </c>
      <c r="V1625" s="72">
        <v>1.2227166558065838E-2</v>
      </c>
      <c r="W1625" s="72">
        <v>1.218200900681078E-2</v>
      </c>
      <c r="X1625" s="113">
        <f t="shared" si="51"/>
        <v>4.5157551255057757E-5</v>
      </c>
    </row>
    <row r="1626" spans="18:24" x14ac:dyDescent="0.2">
      <c r="R1626" s="75">
        <v>50573</v>
      </c>
      <c r="S1626" s="72">
        <v>1.1986874684022859E-2</v>
      </c>
      <c r="T1626" s="72">
        <v>1.194778767177947E-2</v>
      </c>
      <c r="U1626" s="72">
        <f t="shared" si="50"/>
        <v>3.9087012243388744E-5</v>
      </c>
      <c r="V1626" s="72">
        <v>1.2229850052957054E-2</v>
      </c>
      <c r="W1626" s="72">
        <v>1.2184668505980739E-2</v>
      </c>
      <c r="X1626" s="113">
        <f t="shared" si="51"/>
        <v>4.5181546976314976E-5</v>
      </c>
    </row>
    <row r="1627" spans="18:24" x14ac:dyDescent="0.2">
      <c r="R1627" s="75">
        <v>50580</v>
      </c>
      <c r="S1627" s="72">
        <v>1.1985824397026355E-2</v>
      </c>
      <c r="T1627" s="72">
        <v>1.1946770664055348E-2</v>
      </c>
      <c r="U1627" s="72">
        <f t="shared" si="50"/>
        <v>3.9053732971007504E-5</v>
      </c>
      <c r="V1627" s="72">
        <v>1.2232216832987594E-2</v>
      </c>
      <c r="W1627" s="72">
        <v>1.2187015509406006E-2</v>
      </c>
      <c r="X1627" s="113">
        <f t="shared" si="51"/>
        <v>4.5201323581588529E-5</v>
      </c>
    </row>
    <row r="1628" spans="18:24" x14ac:dyDescent="0.2">
      <c r="R1628" s="75">
        <v>50587</v>
      </c>
      <c r="S1628" s="72">
        <v>1.1984771549333847E-2</v>
      </c>
      <c r="T1628" s="72">
        <v>1.1945751109829086E-2</v>
      </c>
      <c r="U1628" s="72">
        <f t="shared" si="50"/>
        <v>3.9020439504761431E-5</v>
      </c>
      <c r="V1628" s="72">
        <v>1.223498925287954E-2</v>
      </c>
      <c r="W1628" s="72">
        <v>1.2189768971277704E-2</v>
      </c>
      <c r="X1628" s="113">
        <f t="shared" si="51"/>
        <v>4.5220281601835929E-5</v>
      </c>
    </row>
    <row r="1629" spans="18:24" x14ac:dyDescent="0.2">
      <c r="R1629" s="75">
        <v>50594</v>
      </c>
      <c r="S1629" s="72">
        <v>1.1983716140947075E-2</v>
      </c>
      <c r="T1629" s="72">
        <v>1.1944729009102421E-2</v>
      </c>
      <c r="U1629" s="72">
        <f t="shared" si="50"/>
        <v>3.8987131844653994E-5</v>
      </c>
      <c r="V1629" s="72">
        <v>1.2236654900938159E-2</v>
      </c>
      <c r="W1629" s="72">
        <v>1.2191424183466951E-2</v>
      </c>
      <c r="X1629" s="113">
        <f t="shared" si="51"/>
        <v>4.5230717471207715E-5</v>
      </c>
    </row>
    <row r="1630" spans="18:24" x14ac:dyDescent="0.2">
      <c r="R1630" s="75">
        <v>50601</v>
      </c>
      <c r="S1630" s="72">
        <v>1.1982658171866906E-2</v>
      </c>
      <c r="T1630" s="72">
        <v>1.1943704361879701E-2</v>
      </c>
      <c r="U1630" s="72">
        <f t="shared" si="50"/>
        <v>3.8953809987205337E-5</v>
      </c>
      <c r="V1630" s="72">
        <v>1.2238003798894073E-2</v>
      </c>
      <c r="W1630" s="72">
        <v>1.2192766865279996E-2</v>
      </c>
      <c r="X1630" s="113">
        <f t="shared" si="51"/>
        <v>4.5236933614077254E-5</v>
      </c>
    </row>
    <row r="1631" spans="18:24" x14ac:dyDescent="0.2">
      <c r="R1631" s="75">
        <v>50608</v>
      </c>
      <c r="S1631" s="72">
        <v>1.1981597642098555E-2</v>
      </c>
      <c r="T1631" s="72">
        <v>1.1942677168160052E-2</v>
      </c>
      <c r="U1631" s="72">
        <f t="shared" si="50"/>
        <v>3.8920473938502606E-5</v>
      </c>
      <c r="V1631" s="72">
        <v>1.2239035946091031E-2</v>
      </c>
      <c r="W1631" s="72">
        <v>1.2193797016070903E-2</v>
      </c>
      <c r="X1631" s="113">
        <f t="shared" si="51"/>
        <v>4.5238930020128146E-5</v>
      </c>
    </row>
    <row r="1632" spans="18:24" x14ac:dyDescent="0.2">
      <c r="R1632" s="75">
        <v>50615</v>
      </c>
      <c r="S1632" s="72">
        <v>1.198053455164115E-2</v>
      </c>
      <c r="T1632" s="72">
        <v>1.1941647427946954E-2</v>
      </c>
      <c r="U1632" s="72">
        <f t="shared" si="50"/>
        <v>3.8887123694196848E-5</v>
      </c>
      <c r="V1632" s="72">
        <v>1.2239751342024921E-2</v>
      </c>
      <c r="W1632" s="72">
        <v>1.2194514635343726E-2</v>
      </c>
      <c r="X1632" s="113">
        <f t="shared" si="51"/>
        <v>4.5236706681195046E-5</v>
      </c>
    </row>
    <row r="1633" spans="18:24" x14ac:dyDescent="0.2">
      <c r="R1633" s="75">
        <v>50622</v>
      </c>
      <c r="S1633" s="72">
        <v>1.1979468900497302E-2</v>
      </c>
      <c r="T1633" s="72">
        <v>1.1940615141242141E-2</v>
      </c>
      <c r="U1633" s="72">
        <f t="shared" si="50"/>
        <v>3.885375925516063E-5</v>
      </c>
      <c r="V1633" s="72">
        <v>1.2240149986346345E-2</v>
      </c>
      <c r="W1633" s="72">
        <v>1.2194919722753363E-2</v>
      </c>
      <c r="X1633" s="113">
        <f t="shared" si="51"/>
        <v>4.5230263592982781E-5</v>
      </c>
    </row>
    <row r="1634" spans="18:24" x14ac:dyDescent="0.2">
      <c r="R1634" s="75">
        <v>50629</v>
      </c>
      <c r="S1634" s="72">
        <v>1.1978400688670482E-2</v>
      </c>
      <c r="T1634" s="72">
        <v>1.1939580308048224E-2</v>
      </c>
      <c r="U1634" s="72">
        <f t="shared" si="50"/>
        <v>3.8820380622257844E-5</v>
      </c>
      <c r="V1634" s="72">
        <v>1.2240231878861051E-2</v>
      </c>
      <c r="W1634" s="72">
        <v>1.2195012278104272E-2</v>
      </c>
      <c r="X1634" s="113">
        <f t="shared" si="51"/>
        <v>4.5219600756778514E-5</v>
      </c>
    </row>
    <row r="1635" spans="18:24" x14ac:dyDescent="0.2">
      <c r="R1635" s="75">
        <v>50636</v>
      </c>
      <c r="S1635" s="72">
        <v>1.1977329916161562E-2</v>
      </c>
      <c r="T1635" s="72">
        <v>1.1938542928365199E-2</v>
      </c>
      <c r="U1635" s="72">
        <f t="shared" si="50"/>
        <v>3.878698779636279E-5</v>
      </c>
      <c r="V1635" s="72">
        <v>1.2239997019529068E-2</v>
      </c>
      <c r="W1635" s="72">
        <v>1.2194792301352619E-2</v>
      </c>
      <c r="X1635" s="113">
        <f t="shared" si="51"/>
        <v>4.5204718176448944E-5</v>
      </c>
    </row>
    <row r="1636" spans="18:24" x14ac:dyDescent="0.2">
      <c r="R1636" s="75">
        <v>50643</v>
      </c>
      <c r="S1636" s="72">
        <v>1.1976256582972277E-2</v>
      </c>
      <c r="T1636" s="72">
        <v>1.193750300219828E-2</v>
      </c>
      <c r="U1636" s="72">
        <f t="shared" si="50"/>
        <v>3.8753580773997348E-5</v>
      </c>
      <c r="V1636" s="72">
        <v>1.2239445408465145E-2</v>
      </c>
      <c r="W1636" s="72">
        <v>1.2194259792603267E-2</v>
      </c>
      <c r="X1636" s="113">
        <f t="shared" si="51"/>
        <v>4.5185615861878525E-5</v>
      </c>
    </row>
    <row r="1637" spans="18:24" x14ac:dyDescent="0.2">
      <c r="R1637" s="75">
        <v>50650</v>
      </c>
      <c r="S1637" s="72">
        <v>1.1975059051066177E-2</v>
      </c>
      <c r="T1637" s="72">
        <v>1.1936337785618534E-2</v>
      </c>
      <c r="U1637" s="72">
        <f t="shared" si="50"/>
        <v>3.8721265447643274E-5</v>
      </c>
      <c r="V1637" s="72">
        <v>1.2238379731896433E-2</v>
      </c>
      <c r="W1637" s="72">
        <v>1.2193209680930973E-2</v>
      </c>
      <c r="X1637" s="113">
        <f t="shared" si="51"/>
        <v>4.517005096545991E-5</v>
      </c>
    </row>
    <row r="1638" spans="18:24" x14ac:dyDescent="0.2">
      <c r="R1638" s="75">
        <v>50657</v>
      </c>
      <c r="S1638" s="72">
        <v>1.1973980815240278E-2</v>
      </c>
      <c r="T1638" s="72">
        <v>1.1935292982966228E-2</v>
      </c>
      <c r="U1638" s="72">
        <f t="shared" si="50"/>
        <v>3.8687832274050815E-5</v>
      </c>
      <c r="V1638" s="72">
        <v>1.2237307925003028E-2</v>
      </c>
      <c r="W1638" s="72">
        <v>1.2192163903691581E-2</v>
      </c>
      <c r="X1638" s="113">
        <f t="shared" si="51"/>
        <v>4.5144021311447832E-5</v>
      </c>
    </row>
    <row r="1639" spans="18:24" x14ac:dyDescent="0.2">
      <c r="R1639" s="75">
        <v>50664</v>
      </c>
      <c r="S1639" s="72">
        <v>1.1972900018823519E-2</v>
      </c>
      <c r="T1639" s="72">
        <v>1.1934245633914785E-2</v>
      </c>
      <c r="U1639" s="72">
        <f t="shared" si="50"/>
        <v>3.8654384908734171E-5</v>
      </c>
      <c r="V1639" s="72">
        <v>1.2235919487769115E-2</v>
      </c>
      <c r="W1639" s="72">
        <v>1.2190805714090574E-2</v>
      </c>
      <c r="X1639" s="113">
        <f t="shared" si="51"/>
        <v>4.5113773678540775E-5</v>
      </c>
    </row>
    <row r="1640" spans="18:24" x14ac:dyDescent="0.2">
      <c r="R1640" s="75">
        <v>50671</v>
      </c>
      <c r="S1640" s="72">
        <v>1.1971816661816778E-2</v>
      </c>
      <c r="T1640" s="72">
        <v>1.1933195738467722E-2</v>
      </c>
      <c r="U1640" s="72">
        <f t="shared" si="50"/>
        <v>3.8620923349056563E-5</v>
      </c>
      <c r="V1640" s="72">
        <v>1.2234220305796531E-2</v>
      </c>
      <c r="W1640" s="72">
        <v>1.2189140926625121E-2</v>
      </c>
      <c r="X1640" s="113">
        <f t="shared" si="51"/>
        <v>4.50793791714095E-5</v>
      </c>
    </row>
    <row r="1641" spans="18:24" x14ac:dyDescent="0.2">
      <c r="R1641" s="75">
        <v>50678</v>
      </c>
      <c r="S1641" s="72">
        <v>1.1970851506908161E-2</v>
      </c>
      <c r="T1641" s="72">
        <v>1.1932265174145256E-2</v>
      </c>
      <c r="U1641" s="72">
        <f t="shared" si="50"/>
        <v>3.8586332762904213E-5</v>
      </c>
      <c r="V1641" s="72">
        <v>1.2232186199420406E-2</v>
      </c>
      <c r="W1641" s="72">
        <v>1.2187147791207831E-2</v>
      </c>
      <c r="X1641" s="113">
        <f t="shared" si="51"/>
        <v>4.503840821257557E-5</v>
      </c>
    </row>
    <row r="1642" spans="18:24" x14ac:dyDescent="0.2">
      <c r="R1642" s="75">
        <v>50685</v>
      </c>
      <c r="S1642" s="72">
        <v>1.1969762809685354E-2</v>
      </c>
      <c r="T1642" s="72">
        <v>1.1931209969106259E-2</v>
      </c>
      <c r="U1642" s="72">
        <f t="shared" si="50"/>
        <v>3.8552840579094902E-5</v>
      </c>
      <c r="V1642" s="72">
        <v>1.2229898885331943E-2</v>
      </c>
      <c r="W1642" s="72">
        <v>1.2184902791292192E-2</v>
      </c>
      <c r="X1642" s="113">
        <f t="shared" si="51"/>
        <v>4.4996094039750217E-5</v>
      </c>
    </row>
    <row r="1643" spans="18:24" x14ac:dyDescent="0.2">
      <c r="R1643" s="75">
        <v>50692</v>
      </c>
      <c r="S1643" s="72">
        <v>1.1968671551797821E-2</v>
      </c>
      <c r="T1643" s="72">
        <v>1.193015221759553E-2</v>
      </c>
      <c r="U1643" s="72">
        <f t="shared" si="50"/>
        <v>3.8519334202291589E-5</v>
      </c>
      <c r="V1643" s="72">
        <v>1.2227353444520845E-2</v>
      </c>
      <c r="W1643" s="72">
        <v>1.2182403175968236E-2</v>
      </c>
      <c r="X1643" s="113">
        <f t="shared" si="51"/>
        <v>4.4950268552609168E-5</v>
      </c>
    </row>
    <row r="1644" spans="18:24" x14ac:dyDescent="0.2">
      <c r="R1644" s="75">
        <v>50699</v>
      </c>
      <c r="S1644" s="72">
        <v>1.1967577733249041E-2</v>
      </c>
      <c r="T1644" s="72">
        <v>1.1929091919616549E-2</v>
      </c>
      <c r="U1644" s="72">
        <f t="shared" si="50"/>
        <v>3.8485813632492538E-5</v>
      </c>
      <c r="V1644" s="72">
        <v>1.2224566963109083E-2</v>
      </c>
      <c r="W1644" s="72">
        <v>1.2179665824959515E-2</v>
      </c>
      <c r="X1644" s="113">
        <f t="shared" si="51"/>
        <v>4.4901138149568143E-5</v>
      </c>
    </row>
    <row r="1645" spans="18:24" x14ac:dyDescent="0.2">
      <c r="R1645" s="75">
        <v>50706</v>
      </c>
      <c r="S1645" s="72">
        <v>1.1966481354038145E-2</v>
      </c>
      <c r="T1645" s="72">
        <v>1.1928029075170182E-2</v>
      </c>
      <c r="U1645" s="72">
        <f t="shared" si="50"/>
        <v>3.8452278867963027E-5</v>
      </c>
      <c r="V1645" s="72">
        <v>1.2221556527212032E-2</v>
      </c>
      <c r="W1645" s="72">
        <v>1.2176707617987387E-2</v>
      </c>
      <c r="X1645" s="113">
        <f t="shared" si="51"/>
        <v>4.4848909224645336E-5</v>
      </c>
    </row>
    <row r="1646" spans="18:24" x14ac:dyDescent="0.2">
      <c r="R1646" s="75">
        <v>50713</v>
      </c>
      <c r="S1646" s="72">
        <v>1.1965382414169475E-2</v>
      </c>
      <c r="T1646" s="72">
        <v>1.1926963684258168E-2</v>
      </c>
      <c r="U1646" s="72">
        <f t="shared" si="50"/>
        <v>3.8418729911306876E-5</v>
      </c>
      <c r="V1646" s="72">
        <v>1.2218439734716827E-2</v>
      </c>
      <c r="W1646" s="72">
        <v>1.2173642450155188E-2</v>
      </c>
      <c r="X1646" s="113">
        <f t="shared" si="51"/>
        <v>4.4797284561639075E-5</v>
      </c>
    </row>
    <row r="1647" spans="18:24" x14ac:dyDescent="0.2">
      <c r="R1647" s="75">
        <v>50720</v>
      </c>
      <c r="S1647" s="72">
        <v>1.1964280913643034E-2</v>
      </c>
      <c r="T1647" s="72">
        <v>1.1925895746883115E-2</v>
      </c>
      <c r="U1647" s="72">
        <f t="shared" si="50"/>
        <v>3.8385166759918529E-5</v>
      </c>
      <c r="V1647" s="72">
        <v>1.2215039072152021E-2</v>
      </c>
      <c r="W1647" s="72">
        <v>1.2170299487703798E-2</v>
      </c>
      <c r="X1647" s="113">
        <f t="shared" si="51"/>
        <v>4.4739584448222694E-5</v>
      </c>
    </row>
    <row r="1648" spans="18:24" x14ac:dyDescent="0.2">
      <c r="R1648" s="75">
        <v>50727</v>
      </c>
      <c r="S1648" s="72">
        <v>1.1963176852464031E-2</v>
      </c>
      <c r="T1648" s="72">
        <v>1.1924825263046758E-2</v>
      </c>
      <c r="U1648" s="72">
        <f t="shared" si="50"/>
        <v>3.8351589417272638E-5</v>
      </c>
      <c r="V1648" s="72">
        <v>1.2211464060443033E-2</v>
      </c>
      <c r="W1648" s="72">
        <v>1.2166784675378411E-2</v>
      </c>
      <c r="X1648" s="113">
        <f t="shared" si="51"/>
        <v>4.4679385064621407E-5</v>
      </c>
    </row>
    <row r="1649" spans="18:24" x14ac:dyDescent="0.2">
      <c r="R1649" s="75">
        <v>50734</v>
      </c>
      <c r="S1649" s="72">
        <v>1.196207023063247E-2</v>
      </c>
      <c r="T1649" s="72">
        <v>1.1923752232751706E-2</v>
      </c>
      <c r="U1649" s="72">
        <f t="shared" si="50"/>
        <v>3.8317997880763649E-5</v>
      </c>
      <c r="V1649" s="72">
        <v>1.2207731879323742E-2</v>
      </c>
      <c r="W1649" s="72">
        <v>1.2163114985390947E-2</v>
      </c>
      <c r="X1649" s="113">
        <f t="shared" si="51"/>
        <v>4.4616893932794902E-5</v>
      </c>
    </row>
    <row r="1650" spans="18:24" x14ac:dyDescent="0.2">
      <c r="R1650" s="75">
        <v>50741</v>
      </c>
      <c r="S1650" s="72">
        <v>1.1960723453107391E-2</v>
      </c>
      <c r="T1650" s="72">
        <v>1.192243679118743E-2</v>
      </c>
      <c r="U1650" s="72">
        <f t="shared" si="50"/>
        <v>3.8286661919961773E-5</v>
      </c>
      <c r="V1650" s="72">
        <v>1.2203743041879071E-2</v>
      </c>
      <c r="W1650" s="72">
        <v>1.215919453131334E-2</v>
      </c>
      <c r="X1650" s="113">
        <f t="shared" si="51"/>
        <v>4.4548510565730476E-5</v>
      </c>
    </row>
    <row r="1651" spans="18:24" x14ac:dyDescent="0.2">
      <c r="R1651" s="75">
        <v>50748</v>
      </c>
      <c r="S1651" s="72">
        <v>1.1959612149518684E-2</v>
      </c>
      <c r="T1651" s="72">
        <v>1.192135910303449E-2</v>
      </c>
      <c r="U1651" s="72">
        <f t="shared" si="50"/>
        <v>3.8253046484193476E-5</v>
      </c>
      <c r="V1651" s="72">
        <v>1.2199747684979244E-2</v>
      </c>
      <c r="W1651" s="72">
        <v>1.2155265660224216E-2</v>
      </c>
      <c r="X1651" s="113">
        <f t="shared" si="51"/>
        <v>4.4482024755028091E-5</v>
      </c>
    </row>
    <row r="1652" spans="18:24" x14ac:dyDescent="0.2">
      <c r="R1652" s="75">
        <v>50755</v>
      </c>
      <c r="S1652" s="72">
        <v>1.1958498285446595E-2</v>
      </c>
      <c r="T1652" s="72">
        <v>1.1920278868590373E-2</v>
      </c>
      <c r="U1652" s="72">
        <f t="shared" si="50"/>
        <v>3.821941685622221E-5</v>
      </c>
      <c r="V1652" s="72">
        <v>1.219564797481229E-2</v>
      </c>
      <c r="W1652" s="72">
        <v>1.2151234089663747E-2</v>
      </c>
      <c r="X1652" s="113">
        <f t="shared" si="51"/>
        <v>4.4413885148543095E-5</v>
      </c>
    </row>
    <row r="1653" spans="18:24" x14ac:dyDescent="0.2">
      <c r="R1653" s="75">
        <v>50762</v>
      </c>
      <c r="S1653" s="72">
        <v>1.1957381860892902E-2</v>
      </c>
      <c r="T1653" s="72">
        <v>1.1919196087856854E-2</v>
      </c>
      <c r="U1653" s="72">
        <f t="shared" si="50"/>
        <v>3.8185773036047976E-5</v>
      </c>
      <c r="V1653" s="72">
        <v>1.2191460996869474E-2</v>
      </c>
      <c r="W1653" s="72">
        <v>1.2147116698746303E-2</v>
      </c>
      <c r="X1653" s="113">
        <f t="shared" si="51"/>
        <v>4.4344298123170228E-5</v>
      </c>
    </row>
    <row r="1654" spans="18:24" x14ac:dyDescent="0.2">
      <c r="R1654" s="75">
        <v>50769</v>
      </c>
      <c r="S1654" s="72">
        <v>1.1956262875862045E-2</v>
      </c>
      <c r="T1654" s="72">
        <v>1.1918110760836598E-2</v>
      </c>
      <c r="U1654" s="72">
        <f t="shared" si="50"/>
        <v>3.8152115025447131E-5</v>
      </c>
      <c r="V1654" s="72">
        <v>1.2187203836510296E-2</v>
      </c>
      <c r="W1654" s="72">
        <v>1.2142930366456688E-2</v>
      </c>
      <c r="X1654" s="113">
        <f t="shared" si="51"/>
        <v>4.4273470053608072E-5</v>
      </c>
    </row>
    <row r="1655" spans="18:24" x14ac:dyDescent="0.2">
      <c r="R1655" s="75">
        <v>50776</v>
      </c>
      <c r="S1655" s="72">
        <v>1.1955141330354913E-2</v>
      </c>
      <c r="T1655" s="72">
        <v>1.1917022887531381E-2</v>
      </c>
      <c r="U1655" s="72">
        <f t="shared" si="50"/>
        <v>3.8118442823531495E-5</v>
      </c>
      <c r="V1655" s="72">
        <v>1.218300028742976E-2</v>
      </c>
      <c r="W1655" s="72">
        <v>1.2138794846192527E-2</v>
      </c>
      <c r="X1655" s="113">
        <f t="shared" si="51"/>
        <v>4.4205441237232801E-5</v>
      </c>
    </row>
    <row r="1656" spans="18:24" x14ac:dyDescent="0.2">
      <c r="R1656" s="75">
        <v>50783</v>
      </c>
      <c r="S1656" s="72">
        <v>1.1954017224373281E-2</v>
      </c>
      <c r="T1656" s="72">
        <v>1.1915932467943868E-2</v>
      </c>
      <c r="U1656" s="72">
        <f t="shared" si="50"/>
        <v>3.8084756429412892E-5</v>
      </c>
      <c r="V1656" s="72">
        <v>1.2178648944126404E-2</v>
      </c>
      <c r="W1656" s="72">
        <v>1.2134516225922069E-2</v>
      </c>
      <c r="X1656" s="113">
        <f t="shared" si="51"/>
        <v>4.4132718204335092E-5</v>
      </c>
    </row>
    <row r="1657" spans="18:24" x14ac:dyDescent="0.2">
      <c r="R1657" s="75">
        <v>50790</v>
      </c>
      <c r="S1657" s="72">
        <v>1.1952890557918927E-2</v>
      </c>
      <c r="T1657" s="72">
        <v>1.1914839502074948E-2</v>
      </c>
      <c r="U1657" s="72">
        <f t="shared" si="50"/>
        <v>3.8051055843979498E-5</v>
      </c>
      <c r="V1657" s="72">
        <v>1.2174277865214099E-2</v>
      </c>
      <c r="W1657" s="72">
        <v>1.213021850173714E-2</v>
      </c>
      <c r="X1657" s="113">
        <f t="shared" si="51"/>
        <v>4.4059363476959407E-5</v>
      </c>
    </row>
    <row r="1658" spans="18:24" x14ac:dyDescent="0.2">
      <c r="R1658" s="75">
        <v>50797</v>
      </c>
      <c r="S1658" s="72">
        <v>1.1951761330995403E-2</v>
      </c>
      <c r="T1658" s="72">
        <v>1.1913743989928172E-2</v>
      </c>
      <c r="U1658" s="72">
        <f t="shared" si="50"/>
        <v>3.8017341067231314E-5</v>
      </c>
      <c r="V1658" s="72">
        <v>1.2169904229295696E-2</v>
      </c>
      <c r="W1658" s="72">
        <v>1.2125918644752195E-2</v>
      </c>
      <c r="X1658" s="113">
        <f t="shared" si="51"/>
        <v>4.3985584543500267E-5</v>
      </c>
    </row>
    <row r="1659" spans="18:24" x14ac:dyDescent="0.2">
      <c r="R1659" s="75">
        <v>50804</v>
      </c>
      <c r="S1659" s="72">
        <v>1.1950512699291932E-2</v>
      </c>
      <c r="T1659" s="72">
        <v>1.1912527932447211E-2</v>
      </c>
      <c r="U1659" s="72">
        <f t="shared" si="50"/>
        <v>3.7984766844720991E-5</v>
      </c>
      <c r="V1659" s="72">
        <v>1.2165545214825213E-2</v>
      </c>
      <c r="W1659" s="72">
        <v>1.2121633625934632E-2</v>
      </c>
      <c r="X1659" s="113">
        <f t="shared" si="51"/>
        <v>4.3911588890581041E-5</v>
      </c>
    </row>
    <row r="1660" spans="18:24" x14ac:dyDescent="0.2">
      <c r="R1660" s="75">
        <v>50811</v>
      </c>
      <c r="S1660" s="72">
        <v>1.1949378571917448E-2</v>
      </c>
      <c r="T1660" s="72">
        <v>1.1911427545983915E-2</v>
      </c>
      <c r="U1660" s="72">
        <f t="shared" si="50"/>
        <v>3.7951025933532709E-5</v>
      </c>
      <c r="V1660" s="72">
        <v>1.2161218000106512E-2</v>
      </c>
      <c r="W1660" s="72">
        <v>1.2117380416108752E-2</v>
      </c>
      <c r="X1660" s="113">
        <f t="shared" si="51"/>
        <v>4.3837583997759569E-5</v>
      </c>
    </row>
    <row r="1661" spans="18:24" x14ac:dyDescent="0.2">
      <c r="R1661" s="75">
        <v>50818</v>
      </c>
      <c r="S1661" s="72">
        <v>1.1948241884159595E-2</v>
      </c>
      <c r="T1661" s="72">
        <v>1.1910324613328147E-2</v>
      </c>
      <c r="U1661" s="72">
        <f t="shared" si="50"/>
        <v>3.7917270831447705E-5</v>
      </c>
      <c r="V1661" s="72">
        <v>1.2156939763295065E-2</v>
      </c>
      <c r="W1661" s="72">
        <v>1.2113175985954445E-2</v>
      </c>
      <c r="X1661" s="113">
        <f t="shared" si="51"/>
        <v>4.3763777340619439E-5</v>
      </c>
    </row>
    <row r="1662" spans="18:24" x14ac:dyDescent="0.2">
      <c r="R1662" s="75">
        <v>50825</v>
      </c>
      <c r="S1662" s="72">
        <v>1.1947102636021971E-2</v>
      </c>
      <c r="T1662" s="72">
        <v>1.1909219134482604E-2</v>
      </c>
      <c r="U1662" s="72">
        <f t="shared" si="50"/>
        <v>3.7883501539366302E-5</v>
      </c>
      <c r="V1662" s="72">
        <v>1.2152727682404579E-2</v>
      </c>
      <c r="W1662" s="72">
        <v>1.2109037306012043E-2</v>
      </c>
      <c r="X1662" s="113">
        <f t="shared" si="51"/>
        <v>4.3690376392535937E-5</v>
      </c>
    </row>
    <row r="1663" spans="18:24" x14ac:dyDescent="0.2">
      <c r="R1663" s="75">
        <v>50832</v>
      </c>
      <c r="S1663" s="72">
        <v>1.1946308657755174E-2</v>
      </c>
      <c r="T1663" s="72">
        <v>1.1908462431610001E-2</v>
      </c>
      <c r="U1663" s="72">
        <f t="shared" si="50"/>
        <v>3.7846226145173134E-5</v>
      </c>
      <c r="V1663" s="72">
        <v>1.2148363793387955E-2</v>
      </c>
      <c r="W1663" s="72">
        <v>1.2104762972252065E-2</v>
      </c>
      <c r="X1663" s="113">
        <f t="shared" si="51"/>
        <v>4.3600821135889728E-5</v>
      </c>
    </row>
    <row r="1664" spans="18:24" x14ac:dyDescent="0.2">
      <c r="R1664" s="75">
        <v>50839</v>
      </c>
      <c r="S1664" s="72">
        <v>1.1945163626406307E-2</v>
      </c>
      <c r="T1664" s="72">
        <v>1.1907351204683872E-2</v>
      </c>
      <c r="U1664" s="72">
        <f t="shared" si="50"/>
        <v>3.7812421722434666E-5</v>
      </c>
      <c r="V1664" s="72">
        <v>1.2144380140945628E-2</v>
      </c>
      <c r="W1664" s="72">
        <v>1.2100850895250795E-2</v>
      </c>
      <c r="X1664" s="113">
        <f t="shared" si="51"/>
        <v>4.3529245694833019E-5</v>
      </c>
    </row>
    <row r="1665" spans="18:24" x14ac:dyDescent="0.2">
      <c r="R1665" s="75">
        <v>50846</v>
      </c>
      <c r="S1665" s="72">
        <v>1.1944016034441373E-2</v>
      </c>
      <c r="T1665" s="72">
        <v>1.1906237431333804E-2</v>
      </c>
      <c r="U1665" s="72">
        <f t="shared" si="50"/>
        <v>3.7778603107569558E-5</v>
      </c>
      <c r="V1665" s="72">
        <v>1.2140514241977369E-2</v>
      </c>
      <c r="W1665" s="72">
        <v>1.2097055542840379E-2</v>
      </c>
      <c r="X1665" s="113">
        <f t="shared" si="51"/>
        <v>4.3458699136989312E-5</v>
      </c>
    </row>
    <row r="1666" spans="18:24" x14ac:dyDescent="0.2">
      <c r="R1666" s="75">
        <v>50853</v>
      </c>
      <c r="S1666" s="72">
        <v>1.1942865881861241E-2</v>
      </c>
      <c r="T1666" s="72">
        <v>1.1905121111559792E-2</v>
      </c>
      <c r="U1666" s="72">
        <f t="shared" si="50"/>
        <v>3.7744770301448641E-5</v>
      </c>
      <c r="V1666" s="72">
        <v>1.2136775349028146E-2</v>
      </c>
      <c r="W1666" s="72">
        <v>1.2093386055822049E-2</v>
      </c>
      <c r="X1666" s="113">
        <f t="shared" si="51"/>
        <v>4.3389293206096136E-5</v>
      </c>
    </row>
    <row r="1667" spans="18:24" x14ac:dyDescent="0.2">
      <c r="R1667" s="75">
        <v>50860</v>
      </c>
      <c r="S1667" s="72">
        <v>1.1941598127550249E-2</v>
      </c>
      <c r="T1667" s="72">
        <v>1.1903886031040912E-2</v>
      </c>
      <c r="U1667" s="72">
        <f t="shared" si="50"/>
        <v>3.7712096509337489E-5</v>
      </c>
      <c r="V1667" s="72">
        <v>1.2133194917354316E-2</v>
      </c>
      <c r="W1667" s="72">
        <v>1.2089864792246711E-2</v>
      </c>
      <c r="X1667" s="113">
        <f t="shared" si="51"/>
        <v>4.3330125107604242E-5</v>
      </c>
    </row>
    <row r="1668" spans="18:24" x14ac:dyDescent="0.2">
      <c r="R1668" s="75">
        <v>50867</v>
      </c>
      <c r="S1668" s="72">
        <v>1.1940443074904194E-2</v>
      </c>
      <c r="T1668" s="72">
        <v>1.1902764837332488E-2</v>
      </c>
      <c r="U1668" s="72">
        <f t="shared" si="50"/>
        <v>3.7678237571706422E-5</v>
      </c>
      <c r="V1668" s="72">
        <v>1.2129684101590744E-2</v>
      </c>
      <c r="W1668" s="72">
        <v>1.2086421326384969E-2</v>
      </c>
      <c r="X1668" s="113">
        <f t="shared" si="51"/>
        <v>4.3262775205775081E-5</v>
      </c>
    </row>
    <row r="1669" spans="18:24" x14ac:dyDescent="0.2">
      <c r="R1669" s="75">
        <v>50874</v>
      </c>
      <c r="S1669" s="72">
        <v>1.1939285461731401E-2</v>
      </c>
      <c r="T1669" s="72">
        <v>1.1901641097288173E-2</v>
      </c>
      <c r="U1669" s="72">
        <f t="shared" ref="U1669:U1732" si="52">S1669-T1669</f>
        <v>3.7644364443227205E-5</v>
      </c>
      <c r="V1669" s="72">
        <v>1.2126300796846184E-2</v>
      </c>
      <c r="W1669" s="72">
        <v>1.2083104224853812E-2</v>
      </c>
      <c r="X1669" s="113">
        <f t="shared" ref="X1669:X1732" si="53">V1669-W1669</f>
        <v>4.3196571992372423E-5</v>
      </c>
    </row>
    <row r="1670" spans="18:24" x14ac:dyDescent="0.2">
      <c r="R1670" s="75">
        <v>50881</v>
      </c>
      <c r="S1670" s="72">
        <v>1.1938125288034509E-2</v>
      </c>
      <c r="T1670" s="72">
        <v>1.1900514810909726E-2</v>
      </c>
      <c r="U1670" s="72">
        <f t="shared" si="52"/>
        <v>3.7610477124782812E-5</v>
      </c>
      <c r="V1670" s="72">
        <v>1.2123045002464984E-2</v>
      </c>
      <c r="W1670" s="72">
        <v>1.2079913487017245E-2</v>
      </c>
      <c r="X1670" s="113">
        <f t="shared" si="53"/>
        <v>4.3131515447738383E-5</v>
      </c>
    </row>
    <row r="1671" spans="18:24" x14ac:dyDescent="0.2">
      <c r="R1671" s="75">
        <v>50888</v>
      </c>
      <c r="S1671" s="72">
        <v>1.1936962553815272E-2</v>
      </c>
      <c r="T1671" s="72">
        <v>1.1899385978199782E-2</v>
      </c>
      <c r="U1671" s="72">
        <f t="shared" si="52"/>
        <v>3.7576575615490271E-5</v>
      </c>
      <c r="V1671" s="72">
        <v>1.2119916717819012E-2</v>
      </c>
      <c r="W1671" s="72">
        <v>1.2076849112264608E-2</v>
      </c>
      <c r="X1671" s="113">
        <f t="shared" si="53"/>
        <v>4.3067605554404295E-5</v>
      </c>
    </row>
    <row r="1672" spans="18:24" x14ac:dyDescent="0.2">
      <c r="R1672" s="75">
        <v>50895</v>
      </c>
      <c r="S1672" s="72">
        <v>1.1935911193605516E-2</v>
      </c>
      <c r="T1672" s="72">
        <v>1.1898369718162407E-2</v>
      </c>
      <c r="U1672" s="72">
        <f t="shared" si="52"/>
        <v>3.7541475443108804E-5</v>
      </c>
      <c r="V1672" s="72">
        <v>1.2117019997076844E-2</v>
      </c>
      <c r="W1672" s="72">
        <v>1.207402305548861E-2</v>
      </c>
      <c r="X1672" s="113">
        <f t="shared" si="53"/>
        <v>4.2996941588234472E-5</v>
      </c>
    </row>
    <row r="1673" spans="18:24" x14ac:dyDescent="0.2">
      <c r="R1673" s="75">
        <v>50902</v>
      </c>
      <c r="S1673" s="72">
        <v>1.1934743116787638E-2</v>
      </c>
      <c r="T1673" s="72">
        <v>1.1897235573491186E-2</v>
      </c>
      <c r="U1673" s="72">
        <f t="shared" si="52"/>
        <v>3.7507543296452089E-5</v>
      </c>
      <c r="V1673" s="72">
        <v>1.2114173766672363E-2</v>
      </c>
      <c r="W1673" s="72">
        <v>1.2071238203198763E-2</v>
      </c>
      <c r="X1673" s="113">
        <f t="shared" si="53"/>
        <v>4.2935563473600266E-5</v>
      </c>
    </row>
    <row r="1674" spans="18:24" x14ac:dyDescent="0.2">
      <c r="R1674" s="75">
        <v>50909</v>
      </c>
      <c r="S1674" s="72">
        <v>1.1933572479373676E-2</v>
      </c>
      <c r="T1674" s="72">
        <v>1.1896098882414271E-2</v>
      </c>
      <c r="U1674" s="72">
        <f t="shared" si="52"/>
        <v>3.7473596959405192E-5</v>
      </c>
      <c r="V1674" s="72">
        <v>1.2111455057051921E-2</v>
      </c>
      <c r="W1674" s="72">
        <v>1.206857972493371E-2</v>
      </c>
      <c r="X1674" s="113">
        <f t="shared" si="53"/>
        <v>4.2875332118210915E-5</v>
      </c>
    </row>
    <row r="1675" spans="18:24" x14ac:dyDescent="0.2">
      <c r="R1675" s="75">
        <v>50916</v>
      </c>
      <c r="S1675" s="72">
        <v>1.1932399281365368E-2</v>
      </c>
      <c r="T1675" s="72">
        <v>1.1894959644935135E-2</v>
      </c>
      <c r="U1675" s="72">
        <f t="shared" si="52"/>
        <v>3.7439636430233389E-5</v>
      </c>
      <c r="V1675" s="72">
        <v>1.2108863867681754E-2</v>
      </c>
      <c r="W1675" s="72">
        <v>1.2066047620175583E-2</v>
      </c>
      <c r="X1675" s="113">
        <f t="shared" si="53"/>
        <v>4.2816247506171148E-5</v>
      </c>
    </row>
    <row r="1676" spans="18:24" x14ac:dyDescent="0.2">
      <c r="R1676" s="75">
        <v>50923</v>
      </c>
      <c r="S1676" s="72">
        <v>1.1931223522766191E-2</v>
      </c>
      <c r="T1676" s="72">
        <v>1.189381786105378E-2</v>
      </c>
      <c r="U1676" s="72">
        <f t="shared" si="52"/>
        <v>3.7405661712411331E-5</v>
      </c>
      <c r="V1676" s="72">
        <v>1.2106187920319086E-2</v>
      </c>
      <c r="W1676" s="72">
        <v>1.2063422665060301E-2</v>
      </c>
      <c r="X1676" s="113">
        <f t="shared" si="53"/>
        <v>4.276525525878476E-5</v>
      </c>
    </row>
    <row r="1677" spans="18:24" x14ac:dyDescent="0.2">
      <c r="R1677" s="75">
        <v>50930</v>
      </c>
      <c r="S1677" s="72">
        <v>1.1930045203576146E-2</v>
      </c>
      <c r="T1677" s="72">
        <v>1.1892673530774549E-2</v>
      </c>
      <c r="U1677" s="72">
        <f t="shared" si="52"/>
        <v>3.7371672801597006E-5</v>
      </c>
      <c r="V1677" s="72">
        <v>1.2103824682249588E-2</v>
      </c>
      <c r="W1677" s="72">
        <v>1.206111645733147E-2</v>
      </c>
      <c r="X1677" s="113">
        <f t="shared" si="53"/>
        <v>4.2708224918117793E-5</v>
      </c>
    </row>
    <row r="1678" spans="18:24" x14ac:dyDescent="0.2">
      <c r="R1678" s="75">
        <v>50937</v>
      </c>
      <c r="S1678" s="72">
        <v>1.1928864323800442E-2</v>
      </c>
      <c r="T1678" s="72">
        <v>1.1891526654099182E-2</v>
      </c>
      <c r="U1678" s="72">
        <f t="shared" si="52"/>
        <v>3.733766970125986E-5</v>
      </c>
      <c r="V1678" s="72">
        <v>1.2101588950202004E-2</v>
      </c>
      <c r="W1678" s="72">
        <v>1.2058936609085955E-2</v>
      </c>
      <c r="X1678" s="113">
        <f t="shared" si="53"/>
        <v>4.2652341116049264E-5</v>
      </c>
    </row>
    <row r="1679" spans="18:24" x14ac:dyDescent="0.2">
      <c r="R1679" s="75">
        <v>50944</v>
      </c>
      <c r="S1679" s="72">
        <v>1.1927680883439082E-2</v>
      </c>
      <c r="T1679" s="72">
        <v>1.1890377231028546E-2</v>
      </c>
      <c r="U1679" s="72">
        <f t="shared" si="52"/>
        <v>3.7303652410536001E-5</v>
      </c>
      <c r="V1679" s="72">
        <v>1.2099480723742149E-2</v>
      </c>
      <c r="W1679" s="72">
        <v>1.2056883119906599E-2</v>
      </c>
      <c r="X1679" s="113">
        <f t="shared" si="53"/>
        <v>4.2597603835549391E-5</v>
      </c>
    </row>
    <row r="1680" spans="18:24" x14ac:dyDescent="0.2">
      <c r="R1680" s="75">
        <v>50951</v>
      </c>
      <c r="S1680" s="72">
        <v>1.1926494882495541E-2</v>
      </c>
      <c r="T1680" s="72">
        <v>1.1889225261566116E-2</v>
      </c>
      <c r="U1680" s="72">
        <f t="shared" si="52"/>
        <v>3.7269620929425429E-5</v>
      </c>
      <c r="V1680" s="72">
        <v>1.2097500002463353E-2</v>
      </c>
      <c r="W1680" s="72">
        <v>1.2054955989400278E-2</v>
      </c>
      <c r="X1680" s="113">
        <f t="shared" si="53"/>
        <v>4.2544013063075189E-5</v>
      </c>
    </row>
    <row r="1681" spans="18:24" x14ac:dyDescent="0.2">
      <c r="R1681" s="75">
        <v>50958</v>
      </c>
      <c r="S1681" s="72">
        <v>1.1925306320970688E-2</v>
      </c>
      <c r="T1681" s="72">
        <v>1.1888070745715369E-2</v>
      </c>
      <c r="U1681" s="72">
        <f t="shared" si="52"/>
        <v>3.723557525531912E-5</v>
      </c>
      <c r="V1681" s="72">
        <v>1.2095994629961542E-2</v>
      </c>
      <c r="W1681" s="72">
        <v>1.2053508809395803E-2</v>
      </c>
      <c r="X1681" s="113">
        <f t="shared" si="53"/>
        <v>4.2485820565738713E-5</v>
      </c>
    </row>
    <row r="1682" spans="18:24" x14ac:dyDescent="0.2">
      <c r="R1682" s="75">
        <v>50965</v>
      </c>
      <c r="S1682" s="72">
        <v>1.1924115198869736E-2</v>
      </c>
      <c r="T1682" s="72">
        <v>1.1886913683476304E-2</v>
      </c>
      <c r="U1682" s="72">
        <f t="shared" si="52"/>
        <v>3.7201515393431653E-5</v>
      </c>
      <c r="V1682" s="72">
        <v>1.2094296069492491E-2</v>
      </c>
      <c r="W1682" s="72">
        <v>1.2051861306763851E-2</v>
      </c>
      <c r="X1682" s="113">
        <f t="shared" si="53"/>
        <v>4.2434762728639844E-5</v>
      </c>
    </row>
    <row r="1683" spans="18:24" x14ac:dyDescent="0.2">
      <c r="R1683" s="75">
        <v>50972</v>
      </c>
      <c r="S1683" s="72">
        <v>1.1922921516191816E-2</v>
      </c>
      <c r="T1683" s="72">
        <v>1.1885754074853266E-2</v>
      </c>
      <c r="U1683" s="72">
        <f t="shared" si="52"/>
        <v>3.7167441338550183E-5</v>
      </c>
      <c r="V1683" s="72">
        <v>1.2092725025903505E-2</v>
      </c>
      <c r="W1683" s="72">
        <v>1.2050340174384224E-2</v>
      </c>
      <c r="X1683" s="113">
        <f t="shared" si="53"/>
        <v>4.2384851519281647E-5</v>
      </c>
    </row>
    <row r="1684" spans="18:24" x14ac:dyDescent="0.2">
      <c r="R1684" s="75">
        <v>50979</v>
      </c>
      <c r="S1684" s="72">
        <v>1.1921725272942142E-2</v>
      </c>
      <c r="T1684" s="72">
        <v>1.1884591919846256E-2</v>
      </c>
      <c r="U1684" s="72">
        <f t="shared" si="52"/>
        <v>3.7133353095885821E-5</v>
      </c>
      <c r="V1684" s="72">
        <v>1.2091281498885156E-2</v>
      </c>
      <c r="W1684" s="72">
        <v>1.2048945411961248E-2</v>
      </c>
      <c r="X1684" s="113">
        <f t="shared" si="53"/>
        <v>4.2336086923907765E-5</v>
      </c>
    </row>
    <row r="1685" spans="18:24" x14ac:dyDescent="0.2">
      <c r="R1685" s="75">
        <v>50986</v>
      </c>
      <c r="S1685" s="72">
        <v>1.1920526469120713E-2</v>
      </c>
      <c r="T1685" s="72">
        <v>1.1883427218458746E-2</v>
      </c>
      <c r="U1685" s="72">
        <f t="shared" si="52"/>
        <v>3.7099250661967384E-5</v>
      </c>
      <c r="V1685" s="72">
        <v>1.2089965488155089E-2</v>
      </c>
      <c r="W1685" s="72">
        <v>1.204767701922331E-2</v>
      </c>
      <c r="X1685" s="113">
        <f t="shared" si="53"/>
        <v>4.2288468931778525E-5</v>
      </c>
    </row>
    <row r="1686" spans="18:24" x14ac:dyDescent="0.2">
      <c r="R1686" s="75">
        <v>50993</v>
      </c>
      <c r="S1686" s="72">
        <v>1.1919325104730136E-2</v>
      </c>
      <c r="T1686" s="72">
        <v>1.1882259970692479E-2</v>
      </c>
      <c r="U1686" s="72">
        <f t="shared" si="52"/>
        <v>3.706513403765703E-5</v>
      </c>
      <c r="V1686" s="72">
        <v>1.2088776993452866E-2</v>
      </c>
      <c r="W1686" s="72">
        <v>1.2046534995923727E-2</v>
      </c>
      <c r="X1686" s="113">
        <f t="shared" si="53"/>
        <v>4.2241997529139305E-5</v>
      </c>
    </row>
    <row r="1687" spans="18:24" x14ac:dyDescent="0.2">
      <c r="R1687" s="75">
        <v>51000</v>
      </c>
      <c r="S1687" s="72">
        <v>1.1918121179773887E-2</v>
      </c>
      <c r="T1687" s="72">
        <v>1.1881090176550925E-2</v>
      </c>
      <c r="U1687" s="72">
        <f t="shared" si="52"/>
        <v>3.7031003222961698E-5</v>
      </c>
      <c r="V1687" s="72">
        <v>1.2087716014547273E-2</v>
      </c>
      <c r="W1687" s="72">
        <v>1.204551934183988E-2</v>
      </c>
      <c r="X1687" s="113">
        <f t="shared" si="53"/>
        <v>4.2196672707392816E-5</v>
      </c>
    </row>
    <row r="1688" spans="18:24" x14ac:dyDescent="0.2">
      <c r="R1688" s="75">
        <v>51007</v>
      </c>
      <c r="S1688" s="72">
        <v>1.1916914694254571E-2</v>
      </c>
      <c r="T1688" s="72">
        <v>1.1879917836035824E-2</v>
      </c>
      <c r="U1688" s="72">
        <f t="shared" si="52"/>
        <v>3.6996858218747014E-5</v>
      </c>
      <c r="V1688" s="72">
        <v>1.2086782551227729E-2</v>
      </c>
      <c r="W1688" s="72">
        <v>1.2044630056774079E-2</v>
      </c>
      <c r="X1688" s="113">
        <f t="shared" si="53"/>
        <v>4.2152494453650061E-5</v>
      </c>
    </row>
    <row r="1689" spans="18:24" x14ac:dyDescent="0.2">
      <c r="R1689" s="75">
        <v>51014</v>
      </c>
      <c r="S1689" s="72">
        <v>1.1915595491142232E-2</v>
      </c>
      <c r="T1689" s="72">
        <v>1.1878631569246146E-2</v>
      </c>
      <c r="U1689" s="72">
        <f t="shared" si="52"/>
        <v>3.696392189608648E-5</v>
      </c>
      <c r="V1689" s="72">
        <v>1.208522445950053E-2</v>
      </c>
      <c r="W1689" s="72">
        <v>1.2043109882597765E-2</v>
      </c>
      <c r="X1689" s="113">
        <f t="shared" si="53"/>
        <v>4.2114576902764489E-5</v>
      </c>
    </row>
    <row r="1690" spans="18:24" x14ac:dyDescent="0.2">
      <c r="R1690" s="75">
        <v>51021</v>
      </c>
      <c r="S1690" s="72">
        <v>1.1914384107433285E-2</v>
      </c>
      <c r="T1690" s="72">
        <v>1.1877454356657637E-2</v>
      </c>
      <c r="U1690" s="72">
        <f t="shared" si="52"/>
        <v>3.6929750775648029E-5</v>
      </c>
      <c r="V1690" s="72">
        <v>1.2084509689667757E-2</v>
      </c>
      <c r="W1690" s="72">
        <v>1.2042437319527474E-2</v>
      </c>
      <c r="X1690" s="113">
        <f t="shared" si="53"/>
        <v>4.2072370140283644E-5</v>
      </c>
    </row>
    <row r="1691" spans="18:24" x14ac:dyDescent="0.2">
      <c r="R1691" s="75">
        <v>51028</v>
      </c>
      <c r="S1691" s="72">
        <v>1.1913170163246792E-2</v>
      </c>
      <c r="T1691" s="72">
        <v>1.1876274597780673E-2</v>
      </c>
      <c r="U1691" s="72">
        <f t="shared" si="52"/>
        <v>3.6895565466118704E-5</v>
      </c>
      <c r="V1691" s="72">
        <v>1.2083922378273514E-2</v>
      </c>
      <c r="W1691" s="72">
        <v>1.2041891069000903E-2</v>
      </c>
      <c r="X1691" s="113">
        <f t="shared" si="53"/>
        <v>4.2031309272610659E-5</v>
      </c>
    </row>
    <row r="1692" spans="18:24" x14ac:dyDescent="0.2">
      <c r="R1692" s="75">
        <v>51035</v>
      </c>
      <c r="S1692" s="72">
        <v>1.1911953658587148E-2</v>
      </c>
      <c r="T1692" s="72">
        <v>1.1875092292619648E-2</v>
      </c>
      <c r="U1692" s="72">
        <f t="shared" si="52"/>
        <v>3.686136596750024E-5</v>
      </c>
      <c r="V1692" s="72">
        <v>1.2083459033204827E-2</v>
      </c>
      <c r="W1692" s="72">
        <v>1.2041467677148338E-2</v>
      </c>
      <c r="X1692" s="113">
        <f t="shared" si="53"/>
        <v>4.1991356056489751E-5</v>
      </c>
    </row>
    <row r="1693" spans="18:24" x14ac:dyDescent="0.2">
      <c r="R1693" s="75">
        <v>51042</v>
      </c>
      <c r="S1693" s="72">
        <v>1.191073459345523E-2</v>
      </c>
      <c r="T1693" s="72">
        <v>1.1873907441176314E-2</v>
      </c>
      <c r="U1693" s="72">
        <f t="shared" si="52"/>
        <v>3.68271522789166E-5</v>
      </c>
      <c r="V1693" s="72">
        <v>1.2083110079855096E-2</v>
      </c>
      <c r="W1693" s="72">
        <v>1.2041157674209853E-2</v>
      </c>
      <c r="X1693" s="113">
        <f t="shared" si="53"/>
        <v>4.1952405645242705E-5</v>
      </c>
    </row>
    <row r="1694" spans="18:24" x14ac:dyDescent="0.2">
      <c r="R1694" s="75">
        <v>51049</v>
      </c>
      <c r="S1694" s="72">
        <v>1.1909622009428984E-2</v>
      </c>
      <c r="T1694" s="72">
        <v>1.1872830319218907E-2</v>
      </c>
      <c r="U1694" s="72">
        <f t="shared" si="52"/>
        <v>3.6791690210076153E-5</v>
      </c>
      <c r="V1694" s="72">
        <v>1.2083089678048959E-2</v>
      </c>
      <c r="W1694" s="72">
        <v>1.2041176304973766E-2</v>
      </c>
      <c r="X1694" s="113">
        <f t="shared" si="53"/>
        <v>4.1913373075193328E-5</v>
      </c>
    </row>
    <row r="1695" spans="18:24" x14ac:dyDescent="0.2">
      <c r="R1695" s="75">
        <v>51056</v>
      </c>
      <c r="S1695" s="72">
        <v>1.1908397600029028E-2</v>
      </c>
      <c r="T1695" s="72">
        <v>1.1871640154151538E-2</v>
      </c>
      <c r="U1695" s="72">
        <f t="shared" si="52"/>
        <v>3.6757445877489553E-5</v>
      </c>
      <c r="V1695" s="72">
        <v>1.2082942844302485E-2</v>
      </c>
      <c r="W1695" s="72">
        <v>1.2041066727045833E-2</v>
      </c>
      <c r="X1695" s="113">
        <f t="shared" si="53"/>
        <v>4.1876117256652023E-5</v>
      </c>
    </row>
    <row r="1696" spans="18:24" x14ac:dyDescent="0.2">
      <c r="R1696" s="75">
        <v>51063</v>
      </c>
      <c r="S1696" s="72">
        <v>1.1907170630084252E-2</v>
      </c>
      <c r="T1696" s="72">
        <v>1.187044744272713E-2</v>
      </c>
      <c r="U1696" s="72">
        <f t="shared" si="52"/>
        <v>3.6723187357121795E-5</v>
      </c>
      <c r="V1696" s="72">
        <v>1.2082878614370511E-2</v>
      </c>
      <c r="W1696" s="72">
        <v>1.2041039098204104E-2</v>
      </c>
      <c r="X1696" s="113">
        <f t="shared" si="53"/>
        <v>4.1839516166406604E-5</v>
      </c>
    </row>
    <row r="1697" spans="18:24" x14ac:dyDescent="0.2">
      <c r="R1697" s="75">
        <v>51070</v>
      </c>
      <c r="S1697" s="72">
        <v>1.1905941099597262E-2</v>
      </c>
      <c r="T1697" s="72">
        <v>1.1869252184950897E-2</v>
      </c>
      <c r="U1697" s="72">
        <f t="shared" si="52"/>
        <v>3.6688914646365589E-5</v>
      </c>
      <c r="V1697" s="72">
        <v>1.2082886849942735E-2</v>
      </c>
      <c r="W1697" s="72">
        <v>1.2041083391154613E-2</v>
      </c>
      <c r="X1697" s="113">
        <f t="shared" si="53"/>
        <v>4.1803458788122055E-5</v>
      </c>
    </row>
    <row r="1698" spans="18:24" x14ac:dyDescent="0.2">
      <c r="R1698" s="75">
        <v>51077</v>
      </c>
      <c r="S1698" s="72">
        <v>1.1904709008570668E-2</v>
      </c>
      <c r="T1698" s="72">
        <v>1.186805438082284E-2</v>
      </c>
      <c r="U1698" s="72">
        <f t="shared" si="52"/>
        <v>3.6654627747828225E-5</v>
      </c>
      <c r="V1698" s="72">
        <v>1.2082724409157079E-2</v>
      </c>
      <c r="W1698" s="72">
        <v>1.2040955620239813E-2</v>
      </c>
      <c r="X1698" s="113">
        <f t="shared" si="53"/>
        <v>4.1768788917265903E-5</v>
      </c>
    </row>
    <row r="1699" spans="18:24" x14ac:dyDescent="0.2">
      <c r="R1699" s="75">
        <v>51084</v>
      </c>
      <c r="S1699" s="72">
        <v>1.1903474357006205E-2</v>
      </c>
      <c r="T1699" s="72">
        <v>1.1866854030347302E-2</v>
      </c>
      <c r="U1699" s="72">
        <f t="shared" si="52"/>
        <v>3.6620326658902413E-5</v>
      </c>
      <c r="V1699" s="72">
        <v>1.2082847738488004E-2</v>
      </c>
      <c r="W1699" s="72">
        <v>1.2041114227190683E-2</v>
      </c>
      <c r="X1699" s="113">
        <f t="shared" si="53"/>
        <v>4.1733511297320849E-5</v>
      </c>
    </row>
    <row r="1700" spans="18:24" x14ac:dyDescent="0.2">
      <c r="R1700" s="75">
        <v>51091</v>
      </c>
      <c r="S1700" s="72">
        <v>1.190223714490561E-2</v>
      </c>
      <c r="T1700" s="72">
        <v>1.1865651133524283E-2</v>
      </c>
      <c r="U1700" s="72">
        <f t="shared" si="52"/>
        <v>3.6586011381326347E-5</v>
      </c>
      <c r="V1700" s="72">
        <v>1.2083014103765163E-2</v>
      </c>
      <c r="W1700" s="72">
        <v>1.2041315648621426E-2</v>
      </c>
      <c r="X1700" s="113">
        <f t="shared" si="53"/>
        <v>4.1698455143736671E-5</v>
      </c>
    </row>
    <row r="1701" spans="18:24" x14ac:dyDescent="0.2">
      <c r="R1701" s="75">
        <v>51098</v>
      </c>
      <c r="S1701" s="72">
        <v>1.1900997372274097E-2</v>
      </c>
      <c r="T1701" s="72">
        <v>1.1864445690358997E-2</v>
      </c>
      <c r="U1701" s="72">
        <f t="shared" si="52"/>
        <v>3.6551681915100026E-5</v>
      </c>
      <c r="V1701" s="72">
        <v>1.208321331133121E-2</v>
      </c>
      <c r="W1701" s="72">
        <v>1.2041549802491785E-2</v>
      </c>
      <c r="X1701" s="113">
        <f t="shared" si="53"/>
        <v>4.1663508839424532E-5</v>
      </c>
    </row>
    <row r="1702" spans="18:24" x14ac:dyDescent="0.2">
      <c r="R1702" s="75">
        <v>51105</v>
      </c>
      <c r="S1702" s="72">
        <v>1.1899647786439925E-2</v>
      </c>
      <c r="T1702" s="72">
        <v>1.1863129195848858E-2</v>
      </c>
      <c r="U1702" s="72">
        <f t="shared" si="52"/>
        <v>3.6518590591066644E-5</v>
      </c>
      <c r="V1702" s="72">
        <v>1.2083660169953605E-2</v>
      </c>
      <c r="W1702" s="72">
        <v>1.2042032727817228E-2</v>
      </c>
      <c r="X1702" s="113">
        <f t="shared" si="53"/>
        <v>4.1627442136376799E-5</v>
      </c>
    </row>
    <row r="1703" spans="18:24" x14ac:dyDescent="0.2">
      <c r="R1703" s="75">
        <v>51112</v>
      </c>
      <c r="S1703" s="72">
        <v>1.189840311672318E-2</v>
      </c>
      <c r="T1703" s="72">
        <v>1.1861918881706323E-2</v>
      </c>
      <c r="U1703" s="72">
        <f t="shared" si="52"/>
        <v>3.6484235016856492E-5</v>
      </c>
      <c r="V1703" s="72">
        <v>1.2083890294316885E-2</v>
      </c>
      <c r="W1703" s="72">
        <v>1.2042297978544404E-2</v>
      </c>
      <c r="X1703" s="113">
        <f t="shared" si="53"/>
        <v>4.1592315772481098E-5</v>
      </c>
    </row>
    <row r="1704" spans="18:24" x14ac:dyDescent="0.2">
      <c r="R1704" s="75">
        <v>51119</v>
      </c>
      <c r="S1704" s="72">
        <v>1.1897155891070314E-2</v>
      </c>
      <c r="T1704" s="72">
        <v>1.1860706025760538E-2</v>
      </c>
      <c r="U1704" s="72">
        <f t="shared" si="52"/>
        <v>3.6449865309776119E-5</v>
      </c>
      <c r="V1704" s="72">
        <v>1.208412191610006E-2</v>
      </c>
      <c r="W1704" s="72">
        <v>1.2042564960060205E-2</v>
      </c>
      <c r="X1704" s="113">
        <f t="shared" si="53"/>
        <v>4.1556956039854806E-5</v>
      </c>
    </row>
    <row r="1705" spans="18:24" x14ac:dyDescent="0.2">
      <c r="R1705" s="75">
        <v>51126</v>
      </c>
      <c r="S1705" s="72">
        <v>1.189590650684874E-2</v>
      </c>
      <c r="T1705" s="72">
        <v>1.1859491020526532E-2</v>
      </c>
      <c r="U1705" s="72">
        <f t="shared" si="52"/>
        <v>3.641548632220791E-5</v>
      </c>
      <c r="V1705" s="72">
        <v>1.2084344896994573E-2</v>
      </c>
      <c r="W1705" s="72">
        <v>1.2042823645065426E-2</v>
      </c>
      <c r="X1705" s="113">
        <f t="shared" si="53"/>
        <v>4.1521251929146907E-5</v>
      </c>
    </row>
    <row r="1706" spans="18:24" x14ac:dyDescent="0.2">
      <c r="R1706" s="75">
        <v>51133</v>
      </c>
      <c r="S1706" s="72">
        <v>1.1894656053577262E-2</v>
      </c>
      <c r="T1706" s="72">
        <v>1.1858274942208927E-2</v>
      </c>
      <c r="U1706" s="72">
        <f t="shared" si="52"/>
        <v>3.6381111368334954E-5</v>
      </c>
      <c r="V1706" s="72">
        <v>1.2084549098686632E-2</v>
      </c>
      <c r="W1706" s="72">
        <v>1.2043064006253427E-2</v>
      </c>
      <c r="X1706" s="113">
        <f t="shared" si="53"/>
        <v>4.1485092433204279E-5</v>
      </c>
    </row>
    <row r="1707" spans="18:24" x14ac:dyDescent="0.2">
      <c r="R1707" s="75">
        <v>51140</v>
      </c>
      <c r="S1707" s="72">
        <v>1.1893405691226461E-2</v>
      </c>
      <c r="T1707" s="72">
        <v>1.1857058936610295E-2</v>
      </c>
      <c r="U1707" s="72">
        <f t="shared" si="52"/>
        <v>3.634675461616603E-5</v>
      </c>
      <c r="V1707" s="72">
        <v>1.2084527399586124E-2</v>
      </c>
      <c r="W1707" s="72">
        <v>1.2043077512181527E-2</v>
      </c>
      <c r="X1707" s="113">
        <f t="shared" si="53"/>
        <v>4.144988740459668E-5</v>
      </c>
    </row>
    <row r="1708" spans="18:24" x14ac:dyDescent="0.2">
      <c r="R1708" s="75">
        <v>51147</v>
      </c>
      <c r="S1708" s="72">
        <v>1.1892156579765162E-2</v>
      </c>
      <c r="T1708" s="72">
        <v>1.1855844149527062E-2</v>
      </c>
      <c r="U1708" s="72">
        <f t="shared" si="52"/>
        <v>3.6312430238100504E-5</v>
      </c>
      <c r="V1708" s="72">
        <v>1.2084671080480119E-2</v>
      </c>
      <c r="W1708" s="72">
        <v>1.204325849564403E-2</v>
      </c>
      <c r="X1708" s="113">
        <f t="shared" si="53"/>
        <v>4.1412584836088631E-5</v>
      </c>
    </row>
    <row r="1709" spans="18:24" x14ac:dyDescent="0.2">
      <c r="R1709" s="75">
        <v>51154</v>
      </c>
      <c r="S1709" s="72">
        <v>1.1890909879162191E-2</v>
      </c>
      <c r="T1709" s="72">
        <v>1.1854631726758286E-2</v>
      </c>
      <c r="U1709" s="72">
        <f t="shared" si="52"/>
        <v>3.6278152403904432E-5</v>
      </c>
      <c r="V1709" s="72">
        <v>1.2084766054275541E-2</v>
      </c>
      <c r="W1709" s="72">
        <v>1.204339155506729E-2</v>
      </c>
      <c r="X1709" s="113">
        <f t="shared" si="53"/>
        <v>4.1374499208251397E-5</v>
      </c>
    </row>
    <row r="1710" spans="18:24" x14ac:dyDescent="0.2">
      <c r="R1710" s="75">
        <v>51161</v>
      </c>
      <c r="S1710" s="72">
        <v>1.1889666749382855E-2</v>
      </c>
      <c r="T1710" s="72">
        <v>1.185342281409776E-2</v>
      </c>
      <c r="U1710" s="72">
        <f t="shared" si="52"/>
        <v>3.6243935285094203E-5</v>
      </c>
      <c r="V1710" s="72">
        <v>1.2084802127289129E-2</v>
      </c>
      <c r="W1710" s="72">
        <v>1.2043466608378987E-2</v>
      </c>
      <c r="X1710" s="113">
        <f t="shared" si="53"/>
        <v>4.1335518910142269E-5</v>
      </c>
    </row>
    <row r="1711" spans="18:24" x14ac:dyDescent="0.2">
      <c r="R1711" s="75">
        <v>51168</v>
      </c>
      <c r="S1711" s="72">
        <v>1.1888319565349192E-2</v>
      </c>
      <c r="T1711" s="72">
        <v>1.1852108542912632E-2</v>
      </c>
      <c r="U1711" s="72">
        <f t="shared" si="52"/>
        <v>3.6211022436560825E-5</v>
      </c>
      <c r="V1711" s="72">
        <v>1.2084769105841574E-2</v>
      </c>
      <c r="W1711" s="72">
        <v>1.2043473573508559E-2</v>
      </c>
      <c r="X1711" s="113">
        <f t="shared" si="53"/>
        <v>4.1295532333014695E-5</v>
      </c>
    </row>
    <row r="1712" spans="18:24" x14ac:dyDescent="0.2">
      <c r="R1712" s="75">
        <v>51175</v>
      </c>
      <c r="S1712" s="72">
        <v>1.1887086379299028E-2</v>
      </c>
      <c r="T1712" s="72">
        <v>1.1850909418794409E-2</v>
      </c>
      <c r="U1712" s="72">
        <f t="shared" si="52"/>
        <v>3.617696050461916E-5</v>
      </c>
      <c r="V1712" s="72">
        <v>1.2084656796260159E-2</v>
      </c>
      <c r="W1712" s="72">
        <v>1.2043402368392469E-2</v>
      </c>
      <c r="X1712" s="113">
        <f t="shared" si="53"/>
        <v>4.125442786769018E-5</v>
      </c>
    </row>
    <row r="1713" spans="18:24" x14ac:dyDescent="0.2">
      <c r="R1713" s="75">
        <v>51182</v>
      </c>
      <c r="S1713" s="72">
        <v>1.1885860182971442E-2</v>
      </c>
      <c r="T1713" s="72">
        <v>1.1849717181917185E-2</v>
      </c>
      <c r="U1713" s="72">
        <f t="shared" si="52"/>
        <v>3.6143001054256274E-5</v>
      </c>
      <c r="V1713" s="72">
        <v>1.2084455004884462E-2</v>
      </c>
      <c r="W1713" s="72">
        <v>1.2043242910975969E-2</v>
      </c>
      <c r="X1713" s="113">
        <f t="shared" si="53"/>
        <v>4.1212093908492634E-5</v>
      </c>
    </row>
    <row r="1714" spans="18:24" x14ac:dyDescent="0.2">
      <c r="R1714" s="75">
        <v>51189</v>
      </c>
      <c r="S1714" s="72">
        <v>1.1884642149174951E-2</v>
      </c>
      <c r="T1714" s="72">
        <v>1.1848532990764049E-2</v>
      </c>
      <c r="U1714" s="72">
        <f t="shared" si="52"/>
        <v>3.6109158410901898E-5</v>
      </c>
      <c r="V1714" s="72">
        <v>1.2084153538067677E-2</v>
      </c>
      <c r="W1714" s="72">
        <v>1.2042985119220114E-2</v>
      </c>
      <c r="X1714" s="113">
        <f t="shared" si="53"/>
        <v>4.1168418847563684E-5</v>
      </c>
    </row>
    <row r="1715" spans="18:24" x14ac:dyDescent="0.2">
      <c r="R1715" s="75">
        <v>51196</v>
      </c>
      <c r="S1715" s="72">
        <v>1.1883657156140684E-2</v>
      </c>
      <c r="T1715" s="72">
        <v>1.1847584089243638E-2</v>
      </c>
      <c r="U1715" s="72">
        <f t="shared" si="52"/>
        <v>3.6073066897046244E-5</v>
      </c>
      <c r="V1715" s="72">
        <v>1.2084243889676645E-2</v>
      </c>
      <c r="W1715" s="72">
        <v>1.2043130441366743E-2</v>
      </c>
      <c r="X1715" s="113">
        <f t="shared" si="53"/>
        <v>4.1113448309901962E-5</v>
      </c>
    </row>
    <row r="1716" spans="18:24" x14ac:dyDescent="0.2">
      <c r="R1716" s="75">
        <v>51203</v>
      </c>
      <c r="S1716" s="72">
        <v>1.188246065549256E-2</v>
      </c>
      <c r="T1716" s="72">
        <v>1.184642113303752E-2</v>
      </c>
      <c r="U1716" s="72">
        <f t="shared" si="52"/>
        <v>3.6039522455040898E-5</v>
      </c>
      <c r="V1716" s="72">
        <v>1.2083673289140362E-2</v>
      </c>
      <c r="W1716" s="72">
        <v>1.2042607039195246E-2</v>
      </c>
      <c r="X1716" s="113">
        <f t="shared" si="53"/>
        <v>4.1066249945116012E-5</v>
      </c>
    </row>
    <row r="1717" spans="18:24" x14ac:dyDescent="0.2">
      <c r="R1717" s="75">
        <v>51210</v>
      </c>
      <c r="S1717" s="72">
        <v>1.1881275850329016E-2</v>
      </c>
      <c r="T1717" s="72">
        <v>1.1845269712344815E-2</v>
      </c>
      <c r="U1717" s="72">
        <f t="shared" si="52"/>
        <v>3.600613798420034E-5</v>
      </c>
      <c r="V1717" s="72">
        <v>1.2082972297157622E-2</v>
      </c>
      <c r="W1717" s="72">
        <v>1.2041954923057383E-2</v>
      </c>
      <c r="X1717" s="113">
        <f t="shared" si="53"/>
        <v>4.1017374100239465E-5</v>
      </c>
    </row>
    <row r="1718" spans="18:24" x14ac:dyDescent="0.2">
      <c r="R1718" s="75">
        <v>51217</v>
      </c>
      <c r="S1718" s="72">
        <v>1.1880103494977088E-2</v>
      </c>
      <c r="T1718" s="72">
        <v>1.1844130572279062E-2</v>
      </c>
      <c r="U1718" s="72">
        <f t="shared" si="52"/>
        <v>3.5972922698026058E-5</v>
      </c>
      <c r="V1718" s="72">
        <v>1.2082134355451921E-2</v>
      </c>
      <c r="W1718" s="72">
        <v>1.2041167606475561E-2</v>
      </c>
      <c r="X1718" s="113">
        <f t="shared" si="53"/>
        <v>4.0966748976360018E-5</v>
      </c>
    </row>
    <row r="1719" spans="18:24" x14ac:dyDescent="0.2">
      <c r="R1719" s="75">
        <v>51224</v>
      </c>
      <c r="S1719" s="72">
        <v>1.1878943659118429E-2</v>
      </c>
      <c r="T1719" s="72">
        <v>1.184300378166781E-2</v>
      </c>
      <c r="U1719" s="72">
        <f t="shared" si="52"/>
        <v>3.5939877450619565E-5</v>
      </c>
      <c r="V1719" s="72">
        <v>1.2080902061507272E-2</v>
      </c>
      <c r="W1719" s="72">
        <v>1.2039978768905642E-2</v>
      </c>
      <c r="X1719" s="113">
        <f t="shared" si="53"/>
        <v>4.0923292601630426E-5</v>
      </c>
    </row>
    <row r="1720" spans="18:24" x14ac:dyDescent="0.2">
      <c r="R1720" s="75">
        <v>51231</v>
      </c>
      <c r="S1720" s="72">
        <v>1.1877680180794171E-2</v>
      </c>
      <c r="T1720" s="72">
        <v>1.1841772043617516E-2</v>
      </c>
      <c r="U1720" s="72">
        <f t="shared" si="52"/>
        <v>3.5908137176654878E-5</v>
      </c>
      <c r="V1720" s="72">
        <v>1.207981859386642E-2</v>
      </c>
      <c r="W1720" s="72">
        <v>1.2038949056176569E-2</v>
      </c>
      <c r="X1720" s="113">
        <f t="shared" si="53"/>
        <v>4.0869537689851645E-5</v>
      </c>
    </row>
    <row r="1721" spans="18:24" x14ac:dyDescent="0.2">
      <c r="R1721" s="75">
        <v>51238</v>
      </c>
      <c r="S1721" s="72">
        <v>1.1876544527050817E-2</v>
      </c>
      <c r="T1721" s="72">
        <v>1.1840669106007262E-2</v>
      </c>
      <c r="U1721" s="72">
        <f t="shared" si="52"/>
        <v>3.5875421043555372E-5</v>
      </c>
      <c r="V1721" s="72">
        <v>1.2078597584939231E-2</v>
      </c>
      <c r="W1721" s="72">
        <v>1.2037783557815578E-2</v>
      </c>
      <c r="X1721" s="113">
        <f t="shared" si="53"/>
        <v>4.081402712365241E-5</v>
      </c>
    </row>
    <row r="1722" spans="18:24" x14ac:dyDescent="0.2">
      <c r="R1722" s="75">
        <v>51245</v>
      </c>
      <c r="S1722" s="72">
        <v>1.1875421392349971E-2</v>
      </c>
      <c r="T1722" s="72">
        <v>1.1839578517411128E-2</v>
      </c>
      <c r="U1722" s="72">
        <f t="shared" si="52"/>
        <v>3.584287493884307E-5</v>
      </c>
      <c r="V1722" s="72">
        <v>1.207723903497949E-2</v>
      </c>
      <c r="W1722" s="72">
        <v>1.2036482274061603E-2</v>
      </c>
      <c r="X1722" s="113">
        <f t="shared" si="53"/>
        <v>4.0756760917887158E-5</v>
      </c>
    </row>
    <row r="1723" spans="18:24" x14ac:dyDescent="0.2">
      <c r="R1723" s="75">
        <v>51252</v>
      </c>
      <c r="S1723" s="72">
        <v>1.1874310776683725E-2</v>
      </c>
      <c r="T1723" s="72">
        <v>1.1838500277820329E-2</v>
      </c>
      <c r="U1723" s="72">
        <f t="shared" si="52"/>
        <v>3.581049886339574E-5</v>
      </c>
      <c r="V1723" s="72">
        <v>1.207574294427112E-2</v>
      </c>
      <c r="W1723" s="72">
        <v>1.2035045205184154E-2</v>
      </c>
      <c r="X1723" s="113">
        <f t="shared" si="53"/>
        <v>4.0697739086966236E-5</v>
      </c>
    </row>
    <row r="1724" spans="18:24" x14ac:dyDescent="0.2">
      <c r="R1724" s="75">
        <v>51260</v>
      </c>
      <c r="S1724" s="72">
        <v>1.1873416227629925E-2</v>
      </c>
      <c r="T1724" s="72">
        <v>1.1837645787189613E-2</v>
      </c>
      <c r="U1724" s="72">
        <f t="shared" si="52"/>
        <v>3.5770440440311899E-5</v>
      </c>
      <c r="V1724" s="72">
        <v>1.207393531874385E-2</v>
      </c>
      <c r="W1724" s="72">
        <v>1.2033314431657411E-2</v>
      </c>
      <c r="X1724" s="113">
        <f t="shared" si="53"/>
        <v>4.062088708643892E-5</v>
      </c>
    </row>
    <row r="1725" spans="18:24" x14ac:dyDescent="0.2">
      <c r="R1725" s="75">
        <v>51267</v>
      </c>
      <c r="S1725" s="72">
        <v>1.1872335014263427E-2</v>
      </c>
      <c r="T1725" s="72">
        <v>1.1836596552591684E-2</v>
      </c>
      <c r="U1725" s="72">
        <f t="shared" si="52"/>
        <v>3.5738461671742938E-5</v>
      </c>
      <c r="V1725" s="72">
        <v>1.2072124729414791E-2</v>
      </c>
      <c r="W1725" s="72">
        <v>1.2031566881557107E-2</v>
      </c>
      <c r="X1725" s="113">
        <f t="shared" si="53"/>
        <v>4.055784785768346E-5</v>
      </c>
    </row>
    <row r="1726" spans="18:24" x14ac:dyDescent="0.2">
      <c r="R1726" s="75">
        <v>51274</v>
      </c>
      <c r="S1726" s="72">
        <v>1.1871266321142196E-2</v>
      </c>
      <c r="T1726" s="72">
        <v>1.1835559668191217E-2</v>
      </c>
      <c r="U1726" s="72">
        <f t="shared" si="52"/>
        <v>3.5706652950979675E-5</v>
      </c>
      <c r="V1726" s="72">
        <v>1.2070176591298235E-2</v>
      </c>
      <c r="W1726" s="72">
        <v>1.2029683538384449E-2</v>
      </c>
      <c r="X1726" s="113">
        <f t="shared" si="53"/>
        <v>4.0493052913785285E-5</v>
      </c>
    </row>
    <row r="1727" spans="18:24" x14ac:dyDescent="0.2">
      <c r="R1727" s="75">
        <v>51281</v>
      </c>
      <c r="S1727" s="72">
        <v>1.1870210148255175E-2</v>
      </c>
      <c r="T1727" s="72">
        <v>1.1834535133977152E-2</v>
      </c>
      <c r="U1727" s="72">
        <f t="shared" si="52"/>
        <v>3.567501427802211E-5</v>
      </c>
      <c r="V1727" s="72">
        <v>1.2068090904804667E-2</v>
      </c>
      <c r="W1727" s="72">
        <v>1.202766440253177E-2</v>
      </c>
      <c r="X1727" s="113">
        <f t="shared" si="53"/>
        <v>4.0426502272896542E-5</v>
      </c>
    </row>
    <row r="1728" spans="18:24" x14ac:dyDescent="0.2">
      <c r="R1728" s="75">
        <v>51288</v>
      </c>
      <c r="S1728" s="72">
        <v>1.186916649559131E-2</v>
      </c>
      <c r="T1728" s="72">
        <v>1.1833522949939291E-2</v>
      </c>
      <c r="U1728" s="72">
        <f t="shared" si="52"/>
        <v>3.5643545652018493E-5</v>
      </c>
      <c r="V1728" s="72">
        <v>1.2065867670373952E-2</v>
      </c>
      <c r="W1728" s="72">
        <v>1.2025509474419063E-2</v>
      </c>
      <c r="X1728" s="113">
        <f t="shared" si="53"/>
        <v>4.0358195954888487E-5</v>
      </c>
    </row>
    <row r="1729" spans="18:24" x14ac:dyDescent="0.2">
      <c r="R1729" s="75">
        <v>51295</v>
      </c>
      <c r="S1729" s="72">
        <v>1.1868135363141248E-2</v>
      </c>
      <c r="T1729" s="72">
        <v>1.1832523116069978E-2</v>
      </c>
      <c r="U1729" s="72">
        <f t="shared" si="52"/>
        <v>3.5612247071270531E-5</v>
      </c>
      <c r="V1729" s="72">
        <v>1.2063506888474469E-2</v>
      </c>
      <c r="W1729" s="72">
        <v>1.2023218754494828E-2</v>
      </c>
      <c r="X1729" s="113">
        <f t="shared" si="53"/>
        <v>4.0288133979641053E-5</v>
      </c>
    </row>
    <row r="1730" spans="18:24" x14ac:dyDescent="0.2">
      <c r="R1730" s="75">
        <v>51302</v>
      </c>
      <c r="S1730" s="72">
        <v>1.1867116750894783E-2</v>
      </c>
      <c r="T1730" s="72">
        <v>1.1831535632358154E-2</v>
      </c>
      <c r="U1730" s="72">
        <f t="shared" si="52"/>
        <v>3.5581118536628237E-5</v>
      </c>
      <c r="V1730" s="72">
        <v>1.2061008559603553E-2</v>
      </c>
      <c r="W1730" s="72">
        <v>1.2020792243235229E-2</v>
      </c>
      <c r="X1730" s="113">
        <f t="shared" si="53"/>
        <v>4.0216316368323068E-5</v>
      </c>
    </row>
    <row r="1731" spans="18:24" x14ac:dyDescent="0.2">
      <c r="R1731" s="75">
        <v>51309</v>
      </c>
      <c r="S1731" s="72">
        <v>1.186611065884171E-2</v>
      </c>
      <c r="T1731" s="72">
        <v>1.1830560498793621E-2</v>
      </c>
      <c r="U1731" s="72">
        <f t="shared" si="52"/>
        <v>3.5550160048088142E-5</v>
      </c>
      <c r="V1731" s="72">
        <v>1.2058372684287916E-2</v>
      </c>
      <c r="W1731" s="72">
        <v>1.2018229941145375E-2</v>
      </c>
      <c r="X1731" s="113">
        <f t="shared" si="53"/>
        <v>4.0142743142540516E-5</v>
      </c>
    </row>
    <row r="1732" spans="18:24" x14ac:dyDescent="0.2">
      <c r="R1732" s="75">
        <v>51316</v>
      </c>
      <c r="S1732" s="72">
        <v>1.1864737048877598E-2</v>
      </c>
      <c r="T1732" s="72">
        <v>1.1829214676178009E-2</v>
      </c>
      <c r="U1732" s="72">
        <f t="shared" si="52"/>
        <v>3.5522372699589577E-5</v>
      </c>
      <c r="V1732" s="72">
        <v>1.2055599263083222E-2</v>
      </c>
      <c r="W1732" s="72">
        <v>1.2015531848758891E-2</v>
      </c>
      <c r="X1732" s="113">
        <f t="shared" si="53"/>
        <v>4.0067414324331321E-5</v>
      </c>
    </row>
    <row r="1733" spans="18:24" x14ac:dyDescent="0.2">
      <c r="R1733" s="75">
        <v>51323</v>
      </c>
      <c r="S1733" s="72">
        <v>1.1864136035278324E-2</v>
      </c>
      <c r="T1733" s="72">
        <v>1.1828647282072401E-2</v>
      </c>
      <c r="U1733" s="72">
        <f t="shared" ref="U1733:U1796" si="54">S1733-T1733</f>
        <v>3.5488753205923165E-5</v>
      </c>
      <c r="V1733" s="72">
        <v>1.2052688296573653E-2</v>
      </c>
      <c r="W1733" s="72">
        <v>1.2012697966636196E-2</v>
      </c>
      <c r="X1733" s="113">
        <f t="shared" ref="X1733:X1796" si="55">V1733-W1733</f>
        <v>3.9990329937457728E-5</v>
      </c>
    </row>
    <row r="1734" spans="18:24" x14ac:dyDescent="0.2">
      <c r="R1734" s="75">
        <v>51330</v>
      </c>
      <c r="S1734" s="72">
        <v>1.1863167503747604E-2</v>
      </c>
      <c r="T1734" s="72">
        <v>1.1827709198897007E-2</v>
      </c>
      <c r="U1734" s="72">
        <f t="shared" si="54"/>
        <v>3.545830485059652E-5</v>
      </c>
      <c r="V1734" s="72">
        <v>1.2049639785373203E-2</v>
      </c>
      <c r="W1734" s="72">
        <v>1.2009728295367519E-2</v>
      </c>
      <c r="X1734" s="113">
        <f t="shared" si="55"/>
        <v>3.9911490005683711E-5</v>
      </c>
    </row>
    <row r="1735" spans="18:24" x14ac:dyDescent="0.2">
      <c r="R1735" s="75">
        <v>51337</v>
      </c>
      <c r="S1735" s="72">
        <v>1.1862211492372009E-2</v>
      </c>
      <c r="T1735" s="72">
        <v>1.1826783465832333E-2</v>
      </c>
      <c r="U1735" s="72">
        <f t="shared" si="54"/>
        <v>3.5428026539675514E-5</v>
      </c>
      <c r="V1735" s="72">
        <v>1.2046453730123955E-2</v>
      </c>
      <c r="W1735" s="72">
        <v>1.2006622835570744E-2</v>
      </c>
      <c r="X1735" s="113">
        <f t="shared" si="55"/>
        <v>3.98308945532104E-5</v>
      </c>
    </row>
    <row r="1736" spans="18:24" x14ac:dyDescent="0.2">
      <c r="R1736" s="75">
        <v>51344</v>
      </c>
      <c r="S1736" s="72">
        <v>1.1861268001141333E-2</v>
      </c>
      <c r="T1736" s="72">
        <v>1.1825870082869878E-2</v>
      </c>
      <c r="U1736" s="72">
        <f t="shared" si="54"/>
        <v>3.5397918271454915E-5</v>
      </c>
      <c r="V1736" s="72">
        <v>1.2043130131497371E-2</v>
      </c>
      <c r="W1736" s="72">
        <v>1.200338158789141E-2</v>
      </c>
      <c r="X1736" s="113">
        <f t="shared" si="55"/>
        <v>3.97485436059615E-5</v>
      </c>
    </row>
    <row r="1737" spans="18:24" x14ac:dyDescent="0.2">
      <c r="R1737" s="75">
        <v>51351</v>
      </c>
      <c r="S1737" s="72">
        <v>1.1860337030048776E-2</v>
      </c>
      <c r="T1737" s="72">
        <v>1.1824969050001136E-2</v>
      </c>
      <c r="U1737" s="72">
        <f t="shared" si="54"/>
        <v>3.5367980047639955E-5</v>
      </c>
      <c r="V1737" s="72">
        <v>1.2039668990193431E-2</v>
      </c>
      <c r="W1737" s="72">
        <v>1.2000004553004867E-2</v>
      </c>
      <c r="X1737" s="113">
        <f t="shared" si="55"/>
        <v>3.9664437188563148E-5</v>
      </c>
    </row>
    <row r="1738" spans="18:24" x14ac:dyDescent="0.2">
      <c r="R1738" s="75">
        <v>51358</v>
      </c>
      <c r="S1738" s="72">
        <v>1.1859418579082433E-2</v>
      </c>
      <c r="T1738" s="72">
        <v>1.1824080367216752E-2</v>
      </c>
      <c r="U1738" s="72">
        <f t="shared" si="54"/>
        <v>3.5338211865680591E-5</v>
      </c>
      <c r="V1738" s="72">
        <v>1.2036070306942362E-2</v>
      </c>
      <c r="W1738" s="72">
        <v>1.1996491731612827E-2</v>
      </c>
      <c r="X1738" s="113">
        <f t="shared" si="55"/>
        <v>3.9578575329534196E-5</v>
      </c>
    </row>
    <row r="1739" spans="18:24" x14ac:dyDescent="0.2">
      <c r="R1739" s="75">
        <v>51365</v>
      </c>
      <c r="S1739" s="72">
        <v>1.1858512648233796E-2</v>
      </c>
      <c r="T1739" s="72">
        <v>1.1823204034509077E-2</v>
      </c>
      <c r="U1739" s="72">
        <f t="shared" si="54"/>
        <v>3.530861372471987E-5</v>
      </c>
      <c r="V1739" s="72">
        <v>1.2032334082502474E-2</v>
      </c>
      <c r="W1739" s="72">
        <v>1.1992843124446808E-2</v>
      </c>
      <c r="X1739" s="113">
        <f t="shared" si="55"/>
        <v>3.9490958055665715E-5</v>
      </c>
    </row>
    <row r="1740" spans="18:24" x14ac:dyDescent="0.2">
      <c r="R1740" s="75">
        <v>51372</v>
      </c>
      <c r="S1740" s="72">
        <v>1.1857619237496066E-2</v>
      </c>
      <c r="T1740" s="72">
        <v>1.1822340051867901E-2</v>
      </c>
      <c r="U1740" s="72">
        <f t="shared" si="54"/>
        <v>3.5279185628164789E-5</v>
      </c>
      <c r="V1740" s="72">
        <v>1.2028460317660602E-2</v>
      </c>
      <c r="W1740" s="72">
        <v>1.1989058732265559E-2</v>
      </c>
      <c r="X1740" s="113">
        <f t="shared" si="55"/>
        <v>3.9401585395042876E-5</v>
      </c>
    </row>
    <row r="1741" spans="18:24" x14ac:dyDescent="0.2">
      <c r="R1741" s="75">
        <v>51379</v>
      </c>
      <c r="S1741" s="72">
        <v>1.1856334992042705E-2</v>
      </c>
      <c r="T1741" s="72">
        <v>1.182108236230427E-2</v>
      </c>
      <c r="U1741" s="72">
        <f t="shared" si="54"/>
        <v>3.5252629738434516E-5</v>
      </c>
      <c r="V1741" s="72">
        <v>1.2024978611723547E-2</v>
      </c>
      <c r="W1741" s="72">
        <v>1.1985644984355321E-2</v>
      </c>
      <c r="X1741" s="113">
        <f t="shared" si="55"/>
        <v>3.9333627368225849E-5</v>
      </c>
    </row>
    <row r="1742" spans="18:24" x14ac:dyDescent="0.2">
      <c r="R1742" s="75">
        <v>51386</v>
      </c>
      <c r="S1742" s="72">
        <v>1.1855464024549412E-2</v>
      </c>
      <c r="T1742" s="72">
        <v>1.1820240516144893E-2</v>
      </c>
      <c r="U1742" s="72">
        <f t="shared" si="54"/>
        <v>3.522350840451903E-5</v>
      </c>
      <c r="V1742" s="72">
        <v>1.2020869612189112E-2</v>
      </c>
      <c r="W1742" s="72">
        <v>1.1981628352614741E-2</v>
      </c>
      <c r="X1742" s="113">
        <f t="shared" si="55"/>
        <v>3.9241259574371301E-5</v>
      </c>
    </row>
    <row r="1743" spans="18:24" x14ac:dyDescent="0.2">
      <c r="R1743" s="75">
        <v>51393</v>
      </c>
      <c r="S1743" s="72">
        <v>1.1854605575899227E-2</v>
      </c>
      <c r="T1743" s="72">
        <v>1.1819411018809019E-2</v>
      </c>
      <c r="U1743" s="72">
        <f t="shared" si="54"/>
        <v>3.5194557090207843E-5</v>
      </c>
      <c r="V1743" s="72">
        <v>1.2016623100599894E-2</v>
      </c>
      <c r="W1743" s="72">
        <v>1.1977475963721458E-2</v>
      </c>
      <c r="X1743" s="113">
        <f t="shared" si="55"/>
        <v>3.9147136878435462E-5</v>
      </c>
    </row>
    <row r="1744" spans="18:24" x14ac:dyDescent="0.2">
      <c r="R1744" s="75">
        <v>51400</v>
      </c>
      <c r="S1744" s="72">
        <v>1.1853759646085116E-2</v>
      </c>
      <c r="T1744" s="72">
        <v>1.181859387028962E-2</v>
      </c>
      <c r="U1744" s="72">
        <f t="shared" si="54"/>
        <v>3.5165775795495749E-5</v>
      </c>
      <c r="V1744" s="72">
        <v>1.2012243126599606E-2</v>
      </c>
      <c r="W1744" s="72">
        <v>1.1973191806361982E-2</v>
      </c>
      <c r="X1744" s="113">
        <f t="shared" si="55"/>
        <v>3.9051320237624629E-5</v>
      </c>
    </row>
    <row r="1745" spans="18:24" x14ac:dyDescent="0.2">
      <c r="R1745" s="75">
        <v>51407</v>
      </c>
      <c r="S1745" s="72">
        <v>1.1853339985143598E-2</v>
      </c>
      <c r="T1745" s="72">
        <v>1.1818205389396777E-2</v>
      </c>
      <c r="U1745" s="72">
        <f t="shared" si="54"/>
        <v>3.5134595746820832E-5</v>
      </c>
      <c r="V1745" s="72">
        <v>1.2007579063843331E-2</v>
      </c>
      <c r="W1745" s="72">
        <v>1.1968631239783816E-2</v>
      </c>
      <c r="X1745" s="113">
        <f t="shared" si="55"/>
        <v>3.8947824059514316E-5</v>
      </c>
    </row>
    <row r="1746" spans="18:24" x14ac:dyDescent="0.2">
      <c r="R1746" s="75">
        <v>51414</v>
      </c>
      <c r="S1746" s="72">
        <v>1.1852521694882516E-2</v>
      </c>
      <c r="T1746" s="72">
        <v>1.1817415506992187E-2</v>
      </c>
      <c r="U1746" s="72">
        <f t="shared" si="54"/>
        <v>3.5106187890328322E-5</v>
      </c>
      <c r="V1746" s="72">
        <v>1.2002973860507736E-2</v>
      </c>
      <c r="W1746" s="72">
        <v>1.1964124592466513E-2</v>
      </c>
      <c r="X1746" s="113">
        <f t="shared" si="55"/>
        <v>3.884926804122342E-5</v>
      </c>
    </row>
    <row r="1747" spans="18:24" x14ac:dyDescent="0.2">
      <c r="R1747" s="75">
        <v>51421</v>
      </c>
      <c r="S1747" s="72">
        <v>1.1851715924671961E-2</v>
      </c>
      <c r="T1747" s="72">
        <v>1.1816637974598823E-2</v>
      </c>
      <c r="U1747" s="72">
        <f t="shared" si="54"/>
        <v>3.5077950073137895E-5</v>
      </c>
      <c r="V1747" s="72">
        <v>1.199828462932636E-2</v>
      </c>
      <c r="W1747" s="72">
        <v>1.1959534867288135E-2</v>
      </c>
      <c r="X1747" s="113">
        <f t="shared" si="55"/>
        <v>3.8749762038225305E-5</v>
      </c>
    </row>
    <row r="1748" spans="18:24" x14ac:dyDescent="0.2">
      <c r="R1748" s="75">
        <v>51428</v>
      </c>
      <c r="S1748" s="72">
        <v>1.185092267450513E-2</v>
      </c>
      <c r="T1748" s="72">
        <v>1.1815872792210734E-2</v>
      </c>
      <c r="U1748" s="72">
        <f t="shared" si="54"/>
        <v>3.5049882294396068E-5</v>
      </c>
      <c r="V1748" s="72">
        <v>1.1992847802603054E-2</v>
      </c>
      <c r="W1748" s="72">
        <v>1.1954223086625198E-2</v>
      </c>
      <c r="X1748" s="113">
        <f t="shared" si="55"/>
        <v>3.8624715977856119E-5</v>
      </c>
    </row>
    <row r="1749" spans="18:24" x14ac:dyDescent="0.2">
      <c r="R1749" s="75">
        <v>51435</v>
      </c>
      <c r="S1749" s="72">
        <v>1.1850141944374374E-2</v>
      </c>
      <c r="T1749" s="72">
        <v>1.1815119959819414E-2</v>
      </c>
      <c r="U1749" s="72">
        <f t="shared" si="54"/>
        <v>3.5021984554959792E-5</v>
      </c>
      <c r="V1749" s="72">
        <v>1.1988719207703226E-2</v>
      </c>
      <c r="W1749" s="72">
        <v>1.1950170327566005E-2</v>
      </c>
      <c r="X1749" s="113">
        <f t="shared" si="55"/>
        <v>3.8548880137221145E-5</v>
      </c>
    </row>
    <row r="1750" spans="18:24" x14ac:dyDescent="0.2">
      <c r="R1750" s="75">
        <v>51442</v>
      </c>
      <c r="S1750" s="72">
        <v>1.1849373734270334E-2</v>
      </c>
      <c r="T1750" s="72">
        <v>1.1814379477418062E-2</v>
      </c>
      <c r="U1750" s="72">
        <f t="shared" si="54"/>
        <v>3.4994256852272088E-5</v>
      </c>
      <c r="V1750" s="72">
        <v>1.198404125327766E-2</v>
      </c>
      <c r="W1750" s="72">
        <v>1.1945587152061675E-2</v>
      </c>
      <c r="X1750" s="113">
        <f t="shared" si="55"/>
        <v>3.8454101215985512E-5</v>
      </c>
    </row>
    <row r="1751" spans="18:24" x14ac:dyDescent="0.2">
      <c r="R1751" s="75">
        <v>51449</v>
      </c>
      <c r="S1751" s="72">
        <v>1.1848618044185357E-2</v>
      </c>
      <c r="T1751" s="72">
        <v>1.181365134499902E-2</v>
      </c>
      <c r="U1751" s="72">
        <f t="shared" si="54"/>
        <v>3.4966699186336422E-5</v>
      </c>
      <c r="V1751" s="72">
        <v>1.197917339364802E-2</v>
      </c>
      <c r="W1751" s="72">
        <v>1.1940820249470564E-2</v>
      </c>
      <c r="X1751" s="113">
        <f t="shared" si="55"/>
        <v>3.8353144177456083E-5</v>
      </c>
    </row>
    <row r="1752" spans="18:24" x14ac:dyDescent="0.2">
      <c r="R1752" s="75">
        <v>51456</v>
      </c>
      <c r="S1752" s="72">
        <v>1.1847874874114343E-2</v>
      </c>
      <c r="T1752" s="72">
        <v>1.1812935562555492E-2</v>
      </c>
      <c r="U1752" s="72">
        <f t="shared" si="54"/>
        <v>3.4939311558851091E-5</v>
      </c>
      <c r="V1752" s="72">
        <v>1.1974301316943513E-2</v>
      </c>
      <c r="W1752" s="72">
        <v>1.193604887875281E-2</v>
      </c>
      <c r="X1752" s="113">
        <f t="shared" si="55"/>
        <v>3.8252438190703245E-5</v>
      </c>
    </row>
    <row r="1753" spans="18:24" x14ac:dyDescent="0.2">
      <c r="R1753" s="75">
        <v>51463</v>
      </c>
      <c r="S1753" s="72">
        <v>1.1847144224047935E-2</v>
      </c>
      <c r="T1753" s="72">
        <v>1.1812232130080669E-2</v>
      </c>
      <c r="U1753" s="72">
        <f t="shared" si="54"/>
        <v>3.491209396726605E-5</v>
      </c>
      <c r="V1753" s="72">
        <v>1.1969441392913453E-2</v>
      </c>
      <c r="W1753" s="72">
        <v>1.1931289163328362E-2</v>
      </c>
      <c r="X1753" s="113">
        <f t="shared" si="55"/>
        <v>3.8152229585090153E-5</v>
      </c>
    </row>
    <row r="1754" spans="18:24" x14ac:dyDescent="0.2">
      <c r="R1754" s="75">
        <v>51470</v>
      </c>
      <c r="S1754" s="72">
        <v>1.184584331738936E-2</v>
      </c>
      <c r="T1754" s="72">
        <v>1.1810955245622701E-2</v>
      </c>
      <c r="U1754" s="72">
        <f t="shared" si="54"/>
        <v>3.4888071766658868E-5</v>
      </c>
      <c r="V1754" s="72">
        <v>1.1964474825171769E-2</v>
      </c>
      <c r="W1754" s="72">
        <v>1.1926427624110411E-2</v>
      </c>
      <c r="X1754" s="113">
        <f t="shared" si="55"/>
        <v>3.8047201061357921E-5</v>
      </c>
    </row>
    <row r="1755" spans="18:24" x14ac:dyDescent="0.2">
      <c r="R1755" s="75">
        <v>51477</v>
      </c>
      <c r="S1755" s="72">
        <v>1.184513422337119E-2</v>
      </c>
      <c r="T1755" s="72">
        <v>1.18102730739027E-2</v>
      </c>
      <c r="U1755" s="72">
        <f t="shared" si="54"/>
        <v>3.4861149468490282E-5</v>
      </c>
      <c r="V1755" s="72">
        <v>1.1959699478192382E-2</v>
      </c>
      <c r="W1755" s="72">
        <v>1.1921750562919326E-2</v>
      </c>
      <c r="X1755" s="113">
        <f t="shared" si="55"/>
        <v>3.7948915273056452E-5</v>
      </c>
    </row>
    <row r="1756" spans="18:24" x14ac:dyDescent="0.2">
      <c r="R1756" s="75">
        <v>51484</v>
      </c>
      <c r="S1756" s="72">
        <v>1.184443764768961E-2</v>
      </c>
      <c r="T1756" s="72">
        <v>1.1809603250510392E-2</v>
      </c>
      <c r="U1756" s="72">
        <f t="shared" si="54"/>
        <v>3.4834397179217547E-5</v>
      </c>
      <c r="V1756" s="72">
        <v>1.1954986627766425E-2</v>
      </c>
      <c r="W1756" s="72">
        <v>1.1917134743325966E-2</v>
      </c>
      <c r="X1756" s="113">
        <f t="shared" si="55"/>
        <v>3.7851884440458575E-5</v>
      </c>
    </row>
    <row r="1757" spans="18:24" x14ac:dyDescent="0.2">
      <c r="R1757" s="75">
        <v>51491</v>
      </c>
      <c r="S1757" s="72">
        <v>1.1843753590335737E-2</v>
      </c>
      <c r="T1757" s="72">
        <v>1.1808945775439561E-2</v>
      </c>
      <c r="U1757" s="72">
        <f t="shared" si="54"/>
        <v>3.4807814896176126E-5</v>
      </c>
      <c r="V1757" s="72">
        <v>1.1950352553607735E-2</v>
      </c>
      <c r="W1757" s="72">
        <v>1.1912596200080566E-2</v>
      </c>
      <c r="X1757" s="113">
        <f t="shared" si="55"/>
        <v>3.7756353527169245E-5</v>
      </c>
    </row>
    <row r="1758" spans="18:24" x14ac:dyDescent="0.2">
      <c r="R1758" s="75">
        <v>51501</v>
      </c>
      <c r="S1758" s="72">
        <v>1.1842499490740375E-2</v>
      </c>
      <c r="T1758" s="72">
        <v>1.1807727935819544E-2</v>
      </c>
      <c r="U1758" s="72">
        <f t="shared" si="54"/>
        <v>3.4771554920830922E-5</v>
      </c>
      <c r="V1758" s="72">
        <v>1.1944137314090993E-2</v>
      </c>
      <c r="W1758" s="72">
        <v>1.1906500481255433E-2</v>
      </c>
      <c r="X1758" s="113">
        <f t="shared" si="55"/>
        <v>3.7636832835559811E-5</v>
      </c>
    </row>
    <row r="1759" spans="18:24" x14ac:dyDescent="0.2">
      <c r="R1759" s="75">
        <v>51508</v>
      </c>
      <c r="S1759" s="72">
        <v>1.1842294722802724E-2</v>
      </c>
      <c r="T1759" s="72">
        <v>1.1807551454174062E-2</v>
      </c>
      <c r="U1759" s="72">
        <f t="shared" si="54"/>
        <v>3.4743268628661256E-5</v>
      </c>
      <c r="V1759" s="72">
        <v>1.1939526390252052E-2</v>
      </c>
      <c r="W1759" s="72">
        <v>1.1901994290344513E-2</v>
      </c>
      <c r="X1759" s="113">
        <f t="shared" si="55"/>
        <v>3.7532099907538682E-5</v>
      </c>
    </row>
    <row r="1760" spans="18:24" x14ac:dyDescent="0.2">
      <c r="R1760" s="75">
        <v>51515</v>
      </c>
      <c r="S1760" s="72">
        <v>1.1841654458523327E-2</v>
      </c>
      <c r="T1760" s="72">
        <v>1.1806937178063645E-2</v>
      </c>
      <c r="U1760" s="72">
        <f t="shared" si="54"/>
        <v>3.4717280459681601E-5</v>
      </c>
      <c r="V1760" s="72">
        <v>1.1935285997178455E-2</v>
      </c>
      <c r="W1760" s="72">
        <v>1.1897842425928729E-2</v>
      </c>
      <c r="X1760" s="113">
        <f t="shared" si="55"/>
        <v>3.7443571249726193E-5</v>
      </c>
    </row>
    <row r="1761" spans="18:24" x14ac:dyDescent="0.2">
      <c r="R1761" s="75">
        <v>51522</v>
      </c>
      <c r="S1761" s="72">
        <v>1.1841178843794818E-2</v>
      </c>
      <c r="T1761" s="72">
        <v>1.1806488055039284E-2</v>
      </c>
      <c r="U1761" s="72">
        <f t="shared" si="54"/>
        <v>3.4690788755533525E-5</v>
      </c>
      <c r="V1761" s="72">
        <v>1.1931196474634993E-2</v>
      </c>
      <c r="W1761" s="72">
        <v>1.1893838847331292E-2</v>
      </c>
      <c r="X1761" s="113">
        <f t="shared" si="55"/>
        <v>3.7357627303700319E-5</v>
      </c>
    </row>
    <row r="1762" spans="18:24" x14ac:dyDescent="0.2">
      <c r="R1762" s="75">
        <v>51529</v>
      </c>
      <c r="S1762" s="72">
        <v>1.1840411486095924E-2</v>
      </c>
      <c r="T1762" s="72">
        <v>1.1805745671937354E-2</v>
      </c>
      <c r="U1762" s="72">
        <f t="shared" si="54"/>
        <v>3.4665814158570118E-5</v>
      </c>
      <c r="V1762" s="72">
        <v>1.1927274101660444E-2</v>
      </c>
      <c r="W1762" s="72">
        <v>1.1889999588650212E-2</v>
      </c>
      <c r="X1762" s="113">
        <f t="shared" si="55"/>
        <v>3.7274513010231852E-5</v>
      </c>
    </row>
    <row r="1763" spans="18:24" x14ac:dyDescent="0.2">
      <c r="R1763" s="75">
        <v>51536</v>
      </c>
      <c r="S1763" s="72">
        <v>1.1839808777938257E-2</v>
      </c>
      <c r="T1763" s="72">
        <v>1.180516844191094E-2</v>
      </c>
      <c r="U1763" s="72">
        <f t="shared" si="54"/>
        <v>3.4640336027317795E-5</v>
      </c>
      <c r="V1763" s="72">
        <v>1.1923535157205739E-2</v>
      </c>
      <c r="W1763" s="72">
        <v>1.1886340683897845E-2</v>
      </c>
      <c r="X1763" s="113">
        <f t="shared" si="55"/>
        <v>3.7194473307893688E-5</v>
      </c>
    </row>
    <row r="1764" spans="18:24" x14ac:dyDescent="0.2">
      <c r="R1764" s="75">
        <v>51543</v>
      </c>
      <c r="S1764" s="72">
        <v>1.1839218588476121E-2</v>
      </c>
      <c r="T1764" s="72">
        <v>1.1804603560566602E-2</v>
      </c>
      <c r="U1764" s="72">
        <f t="shared" si="54"/>
        <v>3.4615027909518439E-5</v>
      </c>
      <c r="V1764" s="72">
        <v>1.1919995920146269E-2</v>
      </c>
      <c r="W1764" s="72">
        <v>1.1882878167013644E-2</v>
      </c>
      <c r="X1764" s="113">
        <f t="shared" si="55"/>
        <v>3.7117753132625414E-5</v>
      </c>
    </row>
    <row r="1765" spans="18:24" x14ac:dyDescent="0.2">
      <c r="R1765" s="75">
        <v>51550</v>
      </c>
      <c r="S1765" s="72">
        <v>1.1838640917704243E-2</v>
      </c>
      <c r="T1765" s="72">
        <v>1.1804051027902584E-2</v>
      </c>
      <c r="U1765" s="72">
        <f t="shared" si="54"/>
        <v>3.4589889801659238E-5</v>
      </c>
      <c r="V1765" s="72">
        <v>1.1916672669300771E-2</v>
      </c>
      <c r="W1765" s="72">
        <v>1.1879628071882599E-2</v>
      </c>
      <c r="X1765" s="113">
        <f t="shared" si="55"/>
        <v>3.704459741817219E-5</v>
      </c>
    </row>
    <row r="1766" spans="18:24" x14ac:dyDescent="0.2">
      <c r="R1766" s="75">
        <v>51557</v>
      </c>
      <c r="S1766" s="72">
        <v>1.1838075765618234E-2</v>
      </c>
      <c r="T1766" s="72">
        <v>1.1803510843910103E-2</v>
      </c>
      <c r="U1766" s="72">
        <f t="shared" si="54"/>
        <v>3.4564921708130775E-5</v>
      </c>
      <c r="V1766" s="72">
        <v>1.1913581683443612E-2</v>
      </c>
      <c r="W1766" s="72">
        <v>1.187660643234797E-2</v>
      </c>
      <c r="X1766" s="113">
        <f t="shared" si="55"/>
        <v>3.6975251095642397E-5</v>
      </c>
    </row>
    <row r="1767" spans="18:24" x14ac:dyDescent="0.2">
      <c r="R1767" s="75">
        <v>51564</v>
      </c>
      <c r="S1767" s="72">
        <v>1.18376805133269E-2</v>
      </c>
      <c r="T1767" s="72">
        <v>1.1803140995674834E-2</v>
      </c>
      <c r="U1767" s="72">
        <f t="shared" si="54"/>
        <v>3.4539517652065407E-5</v>
      </c>
      <c r="V1767" s="72">
        <v>1.1910923905228845E-2</v>
      </c>
      <c r="W1767" s="72">
        <v>1.1874017650287153E-2</v>
      </c>
      <c r="X1767" s="113">
        <f t="shared" si="55"/>
        <v>3.6906254941692501E-5</v>
      </c>
    </row>
    <row r="1768" spans="18:24" x14ac:dyDescent="0.2">
      <c r="R1768" s="75">
        <v>51571</v>
      </c>
      <c r="S1768" s="72">
        <v>1.1837141275081538E-2</v>
      </c>
      <c r="T1768" s="72">
        <v>1.1802626374214607E-2</v>
      </c>
      <c r="U1768" s="72">
        <f t="shared" si="54"/>
        <v>3.4514900866930778E-5</v>
      </c>
      <c r="V1768" s="72">
        <v>1.1908386877901928E-2</v>
      </c>
      <c r="W1768" s="72">
        <v>1.18715409619649E-2</v>
      </c>
      <c r="X1768" s="113">
        <f t="shared" si="55"/>
        <v>3.684591593702824E-5</v>
      </c>
    </row>
    <row r="1769" spans="18:24" x14ac:dyDescent="0.2">
      <c r="R1769" s="75">
        <v>51578</v>
      </c>
      <c r="S1769" s="72">
        <v>1.1836614555915864E-2</v>
      </c>
      <c r="T1769" s="72">
        <v>1.1802124101817021E-2</v>
      </c>
      <c r="U1769" s="72">
        <f t="shared" si="54"/>
        <v>3.4490454098843465E-5</v>
      </c>
      <c r="V1769" s="72">
        <v>1.1906130042712765E-2</v>
      </c>
      <c r="W1769" s="72">
        <v>1.1869339935204049E-2</v>
      </c>
      <c r="X1769" s="113">
        <f t="shared" si="55"/>
        <v>3.6790107508715558E-5</v>
      </c>
    </row>
    <row r="1770" spans="18:24" x14ac:dyDescent="0.2">
      <c r="R1770" s="75">
        <v>51585</v>
      </c>
      <c r="S1770" s="72">
        <v>1.18361003558264E-2</v>
      </c>
      <c r="T1770" s="72">
        <v>1.18016341784786E-2</v>
      </c>
      <c r="U1770" s="72">
        <f t="shared" si="54"/>
        <v>3.4466177347799998E-5</v>
      </c>
      <c r="V1770" s="72">
        <v>1.1904158915334922E-2</v>
      </c>
      <c r="W1770" s="72">
        <v>1.186742000270411E-2</v>
      </c>
      <c r="X1770" s="113">
        <f t="shared" si="55"/>
        <v>3.6738912630812637E-5</v>
      </c>
    </row>
    <row r="1771" spans="18:24" x14ac:dyDescent="0.2">
      <c r="R1771" s="75">
        <v>51592</v>
      </c>
      <c r="S1771" s="72">
        <v>1.1835437785276813E-2</v>
      </c>
      <c r="T1771" s="72">
        <v>1.180099515387667E-2</v>
      </c>
      <c r="U1771" s="72">
        <f t="shared" si="54"/>
        <v>3.4442631400143087E-5</v>
      </c>
      <c r="V1771" s="72">
        <v>1.1902298919202753E-2</v>
      </c>
      <c r="W1771" s="72">
        <v>1.1865606060519051E-2</v>
      </c>
      <c r="X1771" s="113">
        <f t="shared" si="55"/>
        <v>3.6692858683701896E-5</v>
      </c>
    </row>
    <row r="1772" spans="18:24" x14ac:dyDescent="0.2">
      <c r="R1772" s="75">
        <v>51599</v>
      </c>
      <c r="S1772" s="72">
        <v>1.1834947745191818E-2</v>
      </c>
      <c r="T1772" s="72">
        <v>1.1800529061822928E-2</v>
      </c>
      <c r="U1772" s="72">
        <f t="shared" si="54"/>
        <v>3.441868336889059E-5</v>
      </c>
      <c r="V1772" s="72">
        <v>1.1900878965027091E-2</v>
      </c>
      <c r="W1772" s="72">
        <v>1.1864228400404974E-2</v>
      </c>
      <c r="X1772" s="113">
        <f t="shared" si="55"/>
        <v>3.665056462211734E-5</v>
      </c>
    </row>
    <row r="1773" spans="18:24" x14ac:dyDescent="0.2">
      <c r="R1773" s="75">
        <v>51606</v>
      </c>
      <c r="S1773" s="72">
        <v>1.1834470223756678E-2</v>
      </c>
      <c r="T1773" s="72">
        <v>1.1800075318408217E-2</v>
      </c>
      <c r="U1773" s="72">
        <f t="shared" si="54"/>
        <v>3.4394905348461222E-5</v>
      </c>
      <c r="V1773" s="72">
        <v>1.1899744769664326E-2</v>
      </c>
      <c r="W1773" s="72">
        <v>1.1863131884887464E-2</v>
      </c>
      <c r="X1773" s="113">
        <f t="shared" si="55"/>
        <v>3.6612884776861254E-5</v>
      </c>
    </row>
    <row r="1774" spans="18:24" x14ac:dyDescent="0.2">
      <c r="R1774" s="75">
        <v>51615</v>
      </c>
      <c r="S1774" s="72">
        <v>1.1833874662369218E-2</v>
      </c>
      <c r="T1774" s="72">
        <v>1.1799510078952975E-2</v>
      </c>
      <c r="U1774" s="72">
        <f t="shared" si="54"/>
        <v>3.4364583416242669E-5</v>
      </c>
      <c r="V1774" s="72">
        <v>1.1898706408207617E-2</v>
      </c>
      <c r="W1774" s="72">
        <v>1.1862135188909691E-2</v>
      </c>
      <c r="X1774" s="113">
        <f t="shared" si="55"/>
        <v>3.6571219297926172E-5</v>
      </c>
    </row>
    <row r="1775" spans="18:24" x14ac:dyDescent="0.2">
      <c r="R1775" s="75">
        <v>51620</v>
      </c>
      <c r="S1775" s="72">
        <v>1.1833552736818386E-2</v>
      </c>
      <c r="T1775" s="72">
        <v>1.1799204877484483E-2</v>
      </c>
      <c r="U1775" s="72">
        <f t="shared" si="54"/>
        <v>3.4347859333903191E-5</v>
      </c>
      <c r="V1775" s="72">
        <v>1.1898333653535898E-2</v>
      </c>
      <c r="W1775" s="72">
        <v>1.186178228588966E-2</v>
      </c>
      <c r="X1775" s="113">
        <f t="shared" si="55"/>
        <v>3.6551367646237357E-5</v>
      </c>
    </row>
    <row r="1776" spans="18:24" x14ac:dyDescent="0.2">
      <c r="R1776" s="75">
        <v>51627</v>
      </c>
      <c r="S1776" s="72">
        <v>1.183327805560939E-2</v>
      </c>
      <c r="T1776" s="72">
        <v>1.179895396842036E-2</v>
      </c>
      <c r="U1776" s="72">
        <f t="shared" si="54"/>
        <v>3.4324087189029073E-5</v>
      </c>
      <c r="V1776" s="72">
        <v>1.1898333290342952E-2</v>
      </c>
      <c r="W1776" s="72">
        <v>1.1861804644377087E-2</v>
      </c>
      <c r="X1776" s="113">
        <f t="shared" si="55"/>
        <v>3.6528645965865081E-5</v>
      </c>
    </row>
    <row r="1777" spans="18:24" x14ac:dyDescent="0.2">
      <c r="R1777" s="75">
        <v>51634</v>
      </c>
      <c r="S1777" s="72">
        <v>1.1832851488918725E-2</v>
      </c>
      <c r="T1777" s="72">
        <v>1.1798550488367513E-2</v>
      </c>
      <c r="U1777" s="72">
        <f t="shared" si="54"/>
        <v>3.4301000551212324E-5</v>
      </c>
      <c r="V1777" s="72">
        <v>1.1898362538776627E-2</v>
      </c>
      <c r="W1777" s="72">
        <v>1.1861852787025215E-2</v>
      </c>
      <c r="X1777" s="113">
        <f t="shared" si="55"/>
        <v>3.6509751751411662E-5</v>
      </c>
    </row>
    <row r="1778" spans="18:24" x14ac:dyDescent="0.2">
      <c r="R1778" s="75">
        <v>51641</v>
      </c>
      <c r="S1778" s="72">
        <v>1.1832437441267777E-2</v>
      </c>
      <c r="T1778" s="72">
        <v>1.179815935733821E-2</v>
      </c>
      <c r="U1778" s="72">
        <f t="shared" si="54"/>
        <v>3.4278083929566855E-5</v>
      </c>
      <c r="V1778" s="72">
        <v>1.1898677554238603E-2</v>
      </c>
      <c r="W1778" s="72">
        <v>1.1862182082384022E-2</v>
      </c>
      <c r="X1778" s="113">
        <f t="shared" si="55"/>
        <v>3.6495471854580686E-5</v>
      </c>
    </row>
    <row r="1779" spans="18:24" x14ac:dyDescent="0.2">
      <c r="R1779" s="75">
        <v>51648</v>
      </c>
      <c r="S1779" s="72">
        <v>1.1832035912652203E-2</v>
      </c>
      <c r="T1779" s="72">
        <v>1.1797780575330711E-2</v>
      </c>
      <c r="U1779" s="72">
        <f t="shared" si="54"/>
        <v>3.4255337321492316E-5</v>
      </c>
      <c r="V1779" s="72">
        <v>1.1899278336867032E-2</v>
      </c>
      <c r="W1779" s="72">
        <v>1.1862792530595568E-2</v>
      </c>
      <c r="X1779" s="113">
        <f t="shared" si="55"/>
        <v>3.6485806271463819E-5</v>
      </c>
    </row>
    <row r="1780" spans="18:24" x14ac:dyDescent="0.2">
      <c r="R1780" s="75">
        <v>51655</v>
      </c>
      <c r="S1780" s="72">
        <v>1.1831646903067658E-2</v>
      </c>
      <c r="T1780" s="72">
        <v>1.1797414142339804E-2</v>
      </c>
      <c r="U1780" s="72">
        <f t="shared" si="54"/>
        <v>3.4232760727854333E-5</v>
      </c>
      <c r="V1780" s="72">
        <v>1.1899806623213494E-2</v>
      </c>
      <c r="W1780" s="72">
        <v>1.1863328300787838E-2</v>
      </c>
      <c r="X1780" s="113">
        <f t="shared" si="55"/>
        <v>3.647832242565513E-5</v>
      </c>
    </row>
    <row r="1781" spans="18:24" x14ac:dyDescent="0.2">
      <c r="R1781" s="75">
        <v>51662</v>
      </c>
      <c r="S1781" s="72">
        <v>1.1831270412511535E-2</v>
      </c>
      <c r="T1781" s="72">
        <v>1.1797060058363751E-2</v>
      </c>
      <c r="U1781" s="72">
        <f t="shared" si="54"/>
        <v>3.4210354147783811E-5</v>
      </c>
      <c r="V1781" s="72">
        <v>1.1900958491064867E-2</v>
      </c>
      <c r="W1781" s="72">
        <v>1.1864480935277987E-2</v>
      </c>
      <c r="X1781" s="113">
        <f t="shared" si="55"/>
        <v>3.6477555786880098E-5</v>
      </c>
    </row>
    <row r="1782" spans="18:24" x14ac:dyDescent="0.2">
      <c r="R1782" s="75">
        <v>51669</v>
      </c>
      <c r="S1782" s="72">
        <v>1.183090644098036E-2</v>
      </c>
      <c r="T1782" s="72">
        <v>1.1796718323396471E-2</v>
      </c>
      <c r="U1782" s="72">
        <f t="shared" si="54"/>
        <v>3.4188117583889774E-5</v>
      </c>
      <c r="V1782" s="72">
        <v>1.1902396117763647E-2</v>
      </c>
      <c r="W1782" s="72">
        <v>1.1865914714470845E-2</v>
      </c>
      <c r="X1782" s="113">
        <f t="shared" si="55"/>
        <v>3.6481403292801598E-5</v>
      </c>
    </row>
    <row r="1783" spans="18:24" x14ac:dyDescent="0.2">
      <c r="R1783" s="75">
        <v>51676</v>
      </c>
      <c r="S1783" s="72">
        <v>1.1830554988470656E-2</v>
      </c>
      <c r="T1783" s="72">
        <v>1.1796388937437962E-2</v>
      </c>
      <c r="U1783" s="72">
        <f t="shared" si="54"/>
        <v>3.41660510326941E-5</v>
      </c>
      <c r="V1783" s="72">
        <v>1.190411950393272E-2</v>
      </c>
      <c r="W1783" s="72">
        <v>1.1867629638979258E-2</v>
      </c>
      <c r="X1783" s="113">
        <f t="shared" si="55"/>
        <v>3.6489864953461945E-5</v>
      </c>
    </row>
    <row r="1784" spans="18:24" x14ac:dyDescent="0.2">
      <c r="R1784" s="75">
        <v>51683</v>
      </c>
      <c r="S1784" s="72">
        <v>1.183021605497808E-2</v>
      </c>
      <c r="T1784" s="72">
        <v>1.1796071900483013E-2</v>
      </c>
      <c r="U1784" s="72">
        <f t="shared" si="54"/>
        <v>3.4144154495067622E-5</v>
      </c>
      <c r="V1784" s="72">
        <v>1.1907010856174493E-2</v>
      </c>
      <c r="W1784" s="72">
        <v>1.1870500378920233E-2</v>
      </c>
      <c r="X1784" s="113">
        <f t="shared" si="55"/>
        <v>3.6510477254260432E-5</v>
      </c>
    </row>
    <row r="1785" spans="18:24" x14ac:dyDescent="0.2">
      <c r="R1785" s="75">
        <v>51690</v>
      </c>
      <c r="S1785" s="72">
        <v>1.1829889640500026E-2</v>
      </c>
      <c r="T1785" s="72">
        <v>1.1795767212529016E-2</v>
      </c>
      <c r="U1785" s="72">
        <f t="shared" si="54"/>
        <v>3.4122427971010338E-5</v>
      </c>
      <c r="V1785" s="72">
        <v>1.1908884166476596E-2</v>
      </c>
      <c r="W1785" s="72">
        <v>1.1872359452843017E-2</v>
      </c>
      <c r="X1785" s="113">
        <f t="shared" si="55"/>
        <v>3.6524713633578898E-5</v>
      </c>
    </row>
    <row r="1786" spans="18:24" x14ac:dyDescent="0.2">
      <c r="R1786" s="75">
        <v>51697</v>
      </c>
      <c r="S1786" s="72">
        <v>1.1829575745033015E-2</v>
      </c>
      <c r="T1786" s="72">
        <v>1.1795474873574232E-2</v>
      </c>
      <c r="U1786" s="72">
        <f t="shared" si="54"/>
        <v>3.4100871458782323E-5</v>
      </c>
      <c r="V1786" s="72">
        <v>1.1911485333560061E-2</v>
      </c>
      <c r="W1786" s="72">
        <v>1.1874937985092041E-2</v>
      </c>
      <c r="X1786" s="113">
        <f t="shared" si="55"/>
        <v>3.6547348468019686E-5</v>
      </c>
    </row>
    <row r="1787" spans="18:24" x14ac:dyDescent="0.2">
      <c r="R1787" s="75">
        <v>51704</v>
      </c>
      <c r="S1787" s="72">
        <v>1.1829274368574443E-2</v>
      </c>
      <c r="T1787" s="72">
        <v>1.1795194883615188E-2</v>
      </c>
      <c r="U1787" s="72">
        <f t="shared" si="54"/>
        <v>3.4079484959254405E-5</v>
      </c>
      <c r="V1787" s="72">
        <v>1.1914372273386823E-2</v>
      </c>
      <c r="W1787" s="72">
        <v>1.1877797675658129E-2</v>
      </c>
      <c r="X1787" s="113">
        <f t="shared" si="55"/>
        <v>3.6574597728693953E-5</v>
      </c>
    </row>
    <row r="1788" spans="18:24" x14ac:dyDescent="0.2">
      <c r="R1788" s="75">
        <v>51711</v>
      </c>
      <c r="S1788" s="72">
        <v>1.1828985511121704E-2</v>
      </c>
      <c r="T1788" s="72">
        <v>1.1794927242648408E-2</v>
      </c>
      <c r="U1788" s="72">
        <f t="shared" si="54"/>
        <v>3.4058268473295683E-5</v>
      </c>
      <c r="V1788" s="72">
        <v>1.1917544987215003E-2</v>
      </c>
      <c r="W1788" s="72">
        <v>1.1880938525768993E-2</v>
      </c>
      <c r="X1788" s="113">
        <f t="shared" si="55"/>
        <v>3.6606461446009667E-5</v>
      </c>
    </row>
    <row r="1789" spans="18:24" x14ac:dyDescent="0.2">
      <c r="R1789" s="75">
        <v>51718</v>
      </c>
      <c r="S1789" s="72">
        <v>1.1828709172670451E-2</v>
      </c>
      <c r="T1789" s="72">
        <v>1.1794671950672153E-2</v>
      </c>
      <c r="U1789" s="72">
        <f t="shared" si="54"/>
        <v>3.4037221998297132E-5</v>
      </c>
      <c r="V1789" s="72">
        <v>1.1921003476426108E-2</v>
      </c>
      <c r="W1789" s="72">
        <v>1.188436053676834E-2</v>
      </c>
      <c r="X1789" s="113">
        <f t="shared" si="55"/>
        <v>3.6642939657768187E-5</v>
      </c>
    </row>
    <row r="1790" spans="18:24" x14ac:dyDescent="0.2">
      <c r="R1790" s="75">
        <v>51725</v>
      </c>
      <c r="S1790" s="72">
        <v>1.1828445353220687E-2</v>
      </c>
      <c r="T1790" s="72">
        <v>1.179442900768295E-2</v>
      </c>
      <c r="U1790" s="72">
        <f t="shared" si="54"/>
        <v>3.4016345537736872E-5</v>
      </c>
      <c r="V1790" s="72">
        <v>1.1924747742526755E-2</v>
      </c>
      <c r="W1790" s="72">
        <v>1.1888063710124129E-2</v>
      </c>
      <c r="X1790" s="113">
        <f t="shared" si="55"/>
        <v>3.6684032402626091E-5</v>
      </c>
    </row>
    <row r="1791" spans="18:24" x14ac:dyDescent="0.2">
      <c r="R1791" s="75">
        <v>51732</v>
      </c>
      <c r="S1791" s="72">
        <v>1.1828194052768066E-2</v>
      </c>
      <c r="T1791" s="72">
        <v>1.1794198413680795E-2</v>
      </c>
      <c r="U1791" s="72">
        <f t="shared" si="54"/>
        <v>3.3995639087271157E-5</v>
      </c>
      <c r="V1791" s="72">
        <v>1.1928777787146513E-2</v>
      </c>
      <c r="W1791" s="72">
        <v>1.1892048047422915E-2</v>
      </c>
      <c r="X1791" s="113">
        <f t="shared" si="55"/>
        <v>3.6729739723597582E-5</v>
      </c>
    </row>
    <row r="1792" spans="18:24" x14ac:dyDescent="0.2">
      <c r="R1792" s="75">
        <v>51739</v>
      </c>
      <c r="S1792" s="72">
        <v>1.1827955271309981E-2</v>
      </c>
      <c r="T1792" s="72">
        <v>1.1793980168661348E-2</v>
      </c>
      <c r="U1792" s="72">
        <f t="shared" si="54"/>
        <v>3.3975102648632974E-5</v>
      </c>
      <c r="V1792" s="72">
        <v>1.1933093612041801E-2</v>
      </c>
      <c r="W1792" s="72">
        <v>1.1896313550371159E-2</v>
      </c>
      <c r="X1792" s="113">
        <f t="shared" si="55"/>
        <v>3.6780061670642697E-5</v>
      </c>
    </row>
    <row r="1793" spans="18:24" x14ac:dyDescent="0.2">
      <c r="R1793" s="75">
        <v>51746</v>
      </c>
      <c r="S1793" s="72">
        <v>1.1827548705460145E-2</v>
      </c>
      <c r="T1793" s="72">
        <v>1.1793593658915132E-2</v>
      </c>
      <c r="U1793" s="72">
        <f t="shared" si="54"/>
        <v>3.3955046545013079E-5</v>
      </c>
      <c r="V1793" s="72">
        <v>1.19364474814683E-2</v>
      </c>
      <c r="W1793" s="72">
        <v>1.1899625916827869E-2</v>
      </c>
      <c r="X1793" s="113">
        <f t="shared" si="55"/>
        <v>3.6821564640431015E-5</v>
      </c>
    </row>
    <row r="1794" spans="18:24" x14ac:dyDescent="0.2">
      <c r="R1794" s="75">
        <v>51753</v>
      </c>
      <c r="S1794" s="72">
        <v>1.1827334074813704E-2</v>
      </c>
      <c r="T1794" s="72">
        <v>1.1793399236147138E-2</v>
      </c>
      <c r="U1794" s="72">
        <f t="shared" si="54"/>
        <v>3.3934838666566103E-5</v>
      </c>
      <c r="V1794" s="72">
        <v>1.1941293725322431E-2</v>
      </c>
      <c r="W1794" s="72">
        <v>1.1904413273457232E-2</v>
      </c>
      <c r="X1794" s="113">
        <f t="shared" si="55"/>
        <v>3.6880451865199324E-5</v>
      </c>
    </row>
    <row r="1795" spans="18:24" x14ac:dyDescent="0.2">
      <c r="R1795" s="75">
        <v>51760</v>
      </c>
      <c r="S1795" s="72">
        <v>1.1827131962745084E-2</v>
      </c>
      <c r="T1795" s="72">
        <v>1.1793217161951417E-2</v>
      </c>
      <c r="U1795" s="72">
        <f t="shared" si="54"/>
        <v>3.391480079366696E-5</v>
      </c>
      <c r="V1795" s="72">
        <v>1.194642495409003E-2</v>
      </c>
      <c r="W1795" s="72">
        <v>1.1909481012663531E-2</v>
      </c>
      <c r="X1795" s="113">
        <f t="shared" si="55"/>
        <v>3.6943941426498608E-5</v>
      </c>
    </row>
    <row r="1796" spans="18:24" x14ac:dyDescent="0.2">
      <c r="R1796" s="75">
        <v>51767</v>
      </c>
      <c r="S1796" s="72">
        <v>1.1826942369251652E-2</v>
      </c>
      <c r="T1796" s="72">
        <v>1.1793047436329729E-2</v>
      </c>
      <c r="U1796" s="72">
        <f t="shared" si="54"/>
        <v>3.3894932921923332E-5</v>
      </c>
      <c r="V1796" s="72">
        <v>1.1951827252840353E-2</v>
      </c>
      <c r="W1796" s="72">
        <v>1.191481543444651E-2</v>
      </c>
      <c r="X1796" s="113">
        <f t="shared" si="55"/>
        <v>3.7011818393842266E-5</v>
      </c>
    </row>
    <row r="1797" spans="18:24" x14ac:dyDescent="0.2">
      <c r="R1797" s="75">
        <v>51774</v>
      </c>
      <c r="S1797" s="72">
        <v>1.1826949148871575E-2</v>
      </c>
      <c r="T1797" s="72">
        <v>1.1793074178249959E-2</v>
      </c>
      <c r="U1797" s="72">
        <f t="shared" ref="U1797:U1860" si="56">S1797-T1797</f>
        <v>3.3874970621615777E-5</v>
      </c>
      <c r="V1797" s="72">
        <v>1.1957475807463513E-2</v>
      </c>
      <c r="W1797" s="72">
        <v>1.1920392108000661E-2</v>
      </c>
      <c r="X1797" s="113">
        <f t="shared" ref="X1797:X1860" si="57">V1797-W1797</f>
        <v>3.7083699462852476E-5</v>
      </c>
    </row>
    <row r="1798" spans="18:24" x14ac:dyDescent="0.2">
      <c r="R1798" s="75">
        <v>51781</v>
      </c>
      <c r="S1798" s="72">
        <v>1.1826785481339874E-2</v>
      </c>
      <c r="T1798" s="72">
        <v>1.1792930027091992E-2</v>
      </c>
      <c r="U1798" s="72">
        <f t="shared" si="56"/>
        <v>3.3855454247881667E-5</v>
      </c>
      <c r="V1798" s="72">
        <v>1.1964048643808917E-2</v>
      </c>
      <c r="W1798" s="72">
        <v>1.1926881434818421E-2</v>
      </c>
      <c r="X1798" s="113">
        <f t="shared" si="57"/>
        <v>3.7167208990496192E-5</v>
      </c>
    </row>
    <row r="1799" spans="18:24" x14ac:dyDescent="0.2">
      <c r="R1799" s="75">
        <v>51788</v>
      </c>
      <c r="S1799" s="72">
        <v>1.1826634332790544E-2</v>
      </c>
      <c r="T1799" s="72">
        <v>1.1792798224906306E-2</v>
      </c>
      <c r="U1799" s="72">
        <f t="shared" si="56"/>
        <v>3.3836107884238631E-5</v>
      </c>
      <c r="V1799" s="72">
        <v>1.1969411107309539E-2</v>
      </c>
      <c r="W1799" s="72">
        <v>1.1932173187027715E-2</v>
      </c>
      <c r="X1799" s="113">
        <f t="shared" si="57"/>
        <v>3.7237920281823697E-5</v>
      </c>
    </row>
    <row r="1800" spans="18:24" x14ac:dyDescent="0.2">
      <c r="R1800" s="75">
        <v>51795</v>
      </c>
      <c r="S1800" s="72">
        <v>1.1826495703220113E-2</v>
      </c>
      <c r="T1800" s="72">
        <v>1.1792678771690291E-2</v>
      </c>
      <c r="U1800" s="72">
        <f t="shared" si="56"/>
        <v>3.3816931529822777E-5</v>
      </c>
      <c r="V1800" s="72">
        <v>1.1975647563453132E-2</v>
      </c>
      <c r="W1800" s="72">
        <v>1.1938328080249618E-2</v>
      </c>
      <c r="X1800" s="113">
        <f t="shared" si="57"/>
        <v>3.7319483203514595E-5</v>
      </c>
    </row>
    <row r="1801" spans="18:24" x14ac:dyDescent="0.2">
      <c r="R1801" s="75">
        <v>51802</v>
      </c>
      <c r="S1801" s="72">
        <v>1.1826369592630316E-2</v>
      </c>
      <c r="T1801" s="72">
        <v>1.1792571667443949E-2</v>
      </c>
      <c r="U1801" s="72">
        <f t="shared" si="56"/>
        <v>3.3797925186367095E-5</v>
      </c>
      <c r="V1801" s="72">
        <v>1.1982029697263138E-2</v>
      </c>
      <c r="W1801" s="72">
        <v>1.1944626200692809E-2</v>
      </c>
      <c r="X1801" s="113">
        <f t="shared" si="57"/>
        <v>3.7403496570328348E-5</v>
      </c>
    </row>
    <row r="1802" spans="18:24" x14ac:dyDescent="0.2">
      <c r="R1802" s="75">
        <v>51809</v>
      </c>
      <c r="S1802" s="72">
        <v>1.182625600101681E-2</v>
      </c>
      <c r="T1802" s="72">
        <v>1.1792476912165542E-2</v>
      </c>
      <c r="U1802" s="72">
        <f t="shared" si="56"/>
        <v>3.3779088851267763E-5</v>
      </c>
      <c r="V1802" s="72">
        <v>1.1988532363523978E-2</v>
      </c>
      <c r="W1802" s="72">
        <v>1.1951042791574737E-2</v>
      </c>
      <c r="X1802" s="113">
        <f t="shared" si="57"/>
        <v>3.7489571949241365E-5</v>
      </c>
    </row>
    <row r="1803" spans="18:24" x14ac:dyDescent="0.2">
      <c r="R1803" s="75">
        <v>51816</v>
      </c>
      <c r="S1803" s="72">
        <v>1.182615492838133E-2</v>
      </c>
      <c r="T1803" s="72">
        <v>1.1792394505855073E-2</v>
      </c>
      <c r="U1803" s="72">
        <f t="shared" si="56"/>
        <v>3.3760422526257772E-5</v>
      </c>
      <c r="V1803" s="72">
        <v>1.1995130416719213E-2</v>
      </c>
      <c r="W1803" s="72">
        <v>1.1957553095819888E-2</v>
      </c>
      <c r="X1803" s="113">
        <f t="shared" si="57"/>
        <v>3.7577320899324917E-5</v>
      </c>
    </row>
    <row r="1804" spans="18:24" x14ac:dyDescent="0.2">
      <c r="R1804" s="75">
        <v>51823</v>
      </c>
      <c r="S1804" s="72">
        <v>1.1826066374720405E-2</v>
      </c>
      <c r="T1804" s="72">
        <v>1.1792324448509929E-2</v>
      </c>
      <c r="U1804" s="72">
        <f t="shared" si="56"/>
        <v>3.3741926210476697E-5</v>
      </c>
      <c r="V1804" s="72">
        <v>1.2001798711012659E-2</v>
      </c>
      <c r="W1804" s="72">
        <v>1.1964132356042229E-2</v>
      </c>
      <c r="X1804" s="113">
        <f t="shared" si="57"/>
        <v>3.7666354970430221E-5</v>
      </c>
    </row>
    <row r="1805" spans="18:24" x14ac:dyDescent="0.2">
      <c r="R1805" s="75">
        <v>51830</v>
      </c>
      <c r="S1805" s="72">
        <v>1.1825990340034032E-2</v>
      </c>
      <c r="T1805" s="72">
        <v>1.1792266740131853E-2</v>
      </c>
      <c r="U1805" s="72">
        <f t="shared" si="56"/>
        <v>3.3723599902179408E-5</v>
      </c>
      <c r="V1805" s="72">
        <v>1.2008512100243122E-2</v>
      </c>
      <c r="W1805" s="72">
        <v>1.1970755814539063E-2</v>
      </c>
      <c r="X1805" s="113">
        <f t="shared" si="57"/>
        <v>3.775628570405927E-5</v>
      </c>
    </row>
    <row r="1806" spans="18:24" x14ac:dyDescent="0.2">
      <c r="R1806" s="75">
        <v>51837</v>
      </c>
      <c r="S1806" s="72">
        <v>1.182573495566891E-2</v>
      </c>
      <c r="T1806" s="72">
        <v>1.1792029351276982E-2</v>
      </c>
      <c r="U1806" s="72">
        <f t="shared" si="56"/>
        <v>3.3705604391927324E-5</v>
      </c>
      <c r="V1806" s="72">
        <v>1.2015245437912967E-2</v>
      </c>
      <c r="W1806" s="72">
        <v>1.1977398713282232E-2</v>
      </c>
      <c r="X1806" s="113">
        <f t="shared" si="57"/>
        <v>3.784672463073499E-5</v>
      </c>
    </row>
    <row r="1807" spans="18:24" x14ac:dyDescent="0.2">
      <c r="R1807" s="75">
        <v>51844</v>
      </c>
      <c r="S1807" s="72">
        <v>1.1825683066419089E-2</v>
      </c>
      <c r="T1807" s="72">
        <v>1.1791995459868622E-2</v>
      </c>
      <c r="U1807" s="72">
        <f t="shared" si="56"/>
        <v>3.3687606550467097E-5</v>
      </c>
      <c r="V1807" s="72">
        <v>1.2021973577186375E-2</v>
      </c>
      <c r="W1807" s="72">
        <v>1.1984036293913735E-2</v>
      </c>
      <c r="X1807" s="113">
        <f t="shared" si="57"/>
        <v>3.793728327263976E-5</v>
      </c>
    </row>
    <row r="1808" spans="18:24" x14ac:dyDescent="0.2">
      <c r="R1808" s="75">
        <v>51851</v>
      </c>
      <c r="S1808" s="72">
        <v>1.1825643695733037E-2</v>
      </c>
      <c r="T1808" s="72">
        <v>1.1791973917020237E-2</v>
      </c>
      <c r="U1808" s="72">
        <f t="shared" si="56"/>
        <v>3.3669778712800899E-5</v>
      </c>
      <c r="V1808" s="72">
        <v>1.2028671370887135E-2</v>
      </c>
      <c r="W1808" s="72">
        <v>1.1990643797746165E-2</v>
      </c>
      <c r="X1808" s="113">
        <f t="shared" si="57"/>
        <v>3.8027573140969953E-5</v>
      </c>
    </row>
    <row r="1809" spans="18:24" x14ac:dyDescent="0.2">
      <c r="R1809" s="75">
        <v>51858</v>
      </c>
      <c r="S1809" s="72">
        <v>1.182561684360724E-2</v>
      </c>
      <c r="T1809" s="72">
        <v>1.179196472273183E-2</v>
      </c>
      <c r="U1809" s="72">
        <f t="shared" si="56"/>
        <v>3.365212087541071E-5</v>
      </c>
      <c r="V1809" s="72">
        <v>1.2035313671502164E-2</v>
      </c>
      <c r="W1809" s="72">
        <v>1.1997196465764026E-2</v>
      </c>
      <c r="X1809" s="113">
        <f t="shared" si="57"/>
        <v>3.8117205738137303E-5</v>
      </c>
    </row>
    <row r="1810" spans="18:24" x14ac:dyDescent="0.2">
      <c r="R1810" s="75">
        <v>51866</v>
      </c>
      <c r="S1810" s="72">
        <v>1.1825406004948746E-2</v>
      </c>
      <c r="T1810" s="72">
        <v>1.1791773742285905E-2</v>
      </c>
      <c r="U1810" s="72">
        <f t="shared" si="56"/>
        <v>3.3632262662841583E-5</v>
      </c>
      <c r="V1810" s="72">
        <v>1.2042182395405167E-2</v>
      </c>
      <c r="W1810" s="72">
        <v>1.2003970993204098E-2</v>
      </c>
      <c r="X1810" s="113">
        <f t="shared" si="57"/>
        <v>3.8211402201069125E-5</v>
      </c>
    </row>
    <row r="1811" spans="18:24" x14ac:dyDescent="0.2">
      <c r="R1811" s="75">
        <v>51873</v>
      </c>
      <c r="S1811" s="72">
        <v>1.182560145768086E-2</v>
      </c>
      <c r="T1811" s="72">
        <v>1.1791986602573065E-2</v>
      </c>
      <c r="U1811" s="72">
        <f t="shared" si="56"/>
        <v>3.3614855107794855E-5</v>
      </c>
      <c r="V1811" s="72">
        <v>1.2048640515621448E-2</v>
      </c>
      <c r="W1811" s="72">
        <v>1.2010341912109014E-2</v>
      </c>
      <c r="X1811" s="113">
        <f t="shared" si="57"/>
        <v>3.8298603512433582E-5</v>
      </c>
    </row>
    <row r="1812" spans="18:24" x14ac:dyDescent="0.2">
      <c r="R1812" s="75">
        <v>51880</v>
      </c>
      <c r="S1812" s="72">
        <v>1.182541668152215E-2</v>
      </c>
      <c r="T1812" s="72">
        <v>1.1791818859116177E-2</v>
      </c>
      <c r="U1812" s="72">
        <f t="shared" si="56"/>
        <v>3.3597822405972977E-5</v>
      </c>
      <c r="V1812" s="72">
        <v>1.2054965400199074E-2</v>
      </c>
      <c r="W1812" s="72">
        <v>1.2016581453692976E-2</v>
      </c>
      <c r="X1812" s="113">
        <f t="shared" si="57"/>
        <v>3.8383946506098665E-5</v>
      </c>
    </row>
    <row r="1813" spans="18:24" x14ac:dyDescent="0.2">
      <c r="R1813" s="75">
        <v>51887</v>
      </c>
      <c r="S1813" s="72">
        <v>1.1825440797037068E-2</v>
      </c>
      <c r="T1813" s="72">
        <v>1.1791859939767058E-2</v>
      </c>
      <c r="U1813" s="72">
        <f t="shared" si="56"/>
        <v>3.3580857270010256E-5</v>
      </c>
      <c r="V1813" s="72">
        <v>1.2061131762245908E-2</v>
      </c>
      <c r="W1813" s="72">
        <v>1.2022664721730346E-2</v>
      </c>
      <c r="X1813" s="113">
        <f t="shared" si="57"/>
        <v>3.8467040515561754E-5</v>
      </c>
    </row>
    <row r="1814" spans="18:24" x14ac:dyDescent="0.2">
      <c r="R1814" s="75">
        <v>51894</v>
      </c>
      <c r="S1814" s="72">
        <v>1.182547743070117E-2</v>
      </c>
      <c r="T1814" s="72">
        <v>1.1791913368575102E-2</v>
      </c>
      <c r="U1814" s="72">
        <f t="shared" si="56"/>
        <v>3.3564062126067995E-5</v>
      </c>
      <c r="V1814" s="72">
        <v>1.2067114314594231E-2</v>
      </c>
      <c r="W1814" s="72">
        <v>1.2028566819725655E-2</v>
      </c>
      <c r="X1814" s="113">
        <f t="shared" si="57"/>
        <v>3.8547494868576559E-5</v>
      </c>
    </row>
    <row r="1815" spans="18:24" x14ac:dyDescent="0.2">
      <c r="R1815" s="75">
        <v>51901</v>
      </c>
      <c r="S1815" s="72">
        <v>1.1825526582517121E-2</v>
      </c>
      <c r="T1815" s="72">
        <v>1.1791979145541198E-2</v>
      </c>
      <c r="U1815" s="72">
        <f t="shared" si="56"/>
        <v>3.3547436975922551E-5</v>
      </c>
      <c r="V1815" s="72">
        <v>1.2072887769818408E-2</v>
      </c>
      <c r="W1815" s="72">
        <v>1.2034262850934787E-2</v>
      </c>
      <c r="X1815" s="113">
        <f t="shared" si="57"/>
        <v>3.8624918883621226E-5</v>
      </c>
    </row>
    <row r="1816" spans="18:24" x14ac:dyDescent="0.2">
      <c r="R1816" s="75">
        <v>51908</v>
      </c>
      <c r="S1816" s="72">
        <v>1.1825588252485808E-2</v>
      </c>
      <c r="T1816" s="72">
        <v>1.1792057270665346E-2</v>
      </c>
      <c r="U1816" s="72">
        <f t="shared" si="56"/>
        <v>3.3530981820462102E-5</v>
      </c>
      <c r="V1816" s="72">
        <v>1.207842684026183E-2</v>
      </c>
      <c r="W1816" s="72">
        <v>1.2039727918388837E-2</v>
      </c>
      <c r="X1816" s="113">
        <f t="shared" si="57"/>
        <v>3.8698921872993078E-5</v>
      </c>
    </row>
    <row r="1817" spans="18:24" x14ac:dyDescent="0.2">
      <c r="R1817" s="75">
        <v>51915</v>
      </c>
      <c r="S1817" s="72">
        <v>1.1825662440606344E-2</v>
      </c>
      <c r="T1817" s="72">
        <v>1.1792147743948433E-2</v>
      </c>
      <c r="U1817" s="72">
        <f t="shared" si="56"/>
        <v>3.3514696657910292E-5</v>
      </c>
      <c r="V1817" s="72">
        <v>1.2083706238065617E-2</v>
      </c>
      <c r="W1817" s="72">
        <v>1.204493712492237E-2</v>
      </c>
      <c r="X1817" s="113">
        <f t="shared" si="57"/>
        <v>3.8769113143247505E-5</v>
      </c>
    </row>
    <row r="1818" spans="18:24" x14ac:dyDescent="0.2">
      <c r="R1818" s="75">
        <v>51922</v>
      </c>
      <c r="S1818" s="72">
        <v>1.1825749146881392E-2</v>
      </c>
      <c r="T1818" s="72">
        <v>1.1792250565391349E-2</v>
      </c>
      <c r="U1818" s="72">
        <f t="shared" si="56"/>
        <v>3.3498581490043478E-5</v>
      </c>
      <c r="V1818" s="72">
        <v>1.2088700675196887E-2</v>
      </c>
      <c r="W1818" s="72">
        <v>1.2049865573200804E-2</v>
      </c>
      <c r="X1818" s="113">
        <f t="shared" si="57"/>
        <v>3.8835101996082672E-5</v>
      </c>
    </row>
    <row r="1819" spans="18:24" x14ac:dyDescent="0.2">
      <c r="R1819" s="75">
        <v>51929</v>
      </c>
      <c r="S1819" s="72">
        <v>1.1826255544391637E-2</v>
      </c>
      <c r="T1819" s="72">
        <v>1.1792772926104122E-2</v>
      </c>
      <c r="U1819" s="72">
        <f t="shared" si="56"/>
        <v>3.3482618287514546E-5</v>
      </c>
      <c r="V1819" s="72">
        <v>1.2094614972488472E-2</v>
      </c>
      <c r="W1819" s="72">
        <v>1.2055707103115621E-2</v>
      </c>
      <c r="X1819" s="113">
        <f t="shared" si="57"/>
        <v>3.890786937285097E-5</v>
      </c>
    </row>
    <row r="1820" spans="18:24" x14ac:dyDescent="0.2">
      <c r="R1820" s="75">
        <v>51936</v>
      </c>
      <c r="S1820" s="72">
        <v>1.1826369082731237E-2</v>
      </c>
      <c r="T1820" s="72">
        <v>1.1792902216351325E-2</v>
      </c>
      <c r="U1820" s="72">
        <f t="shared" si="56"/>
        <v>3.3466866379911614E-5</v>
      </c>
      <c r="V1820" s="72">
        <v>1.2098885328836571E-2</v>
      </c>
      <c r="W1820" s="72">
        <v>1.2059922214029408E-2</v>
      </c>
      <c r="X1820" s="113">
        <f t="shared" si="57"/>
        <v>3.8963114807163274E-5</v>
      </c>
    </row>
    <row r="1821" spans="18:24" x14ac:dyDescent="0.2">
      <c r="R1821" s="75">
        <v>51943</v>
      </c>
      <c r="S1821" s="72">
        <v>1.1826495140048864E-2</v>
      </c>
      <c r="T1821" s="72">
        <v>1.1793043855569072E-2</v>
      </c>
      <c r="U1821" s="72">
        <f t="shared" si="56"/>
        <v>3.3451284479792467E-5</v>
      </c>
      <c r="V1821" s="72">
        <v>1.2102796216343022E-2</v>
      </c>
      <c r="W1821" s="72">
        <v>1.2063783209772963E-2</v>
      </c>
      <c r="X1821" s="113">
        <f t="shared" si="57"/>
        <v>3.9013006570059669E-5</v>
      </c>
    </row>
    <row r="1822" spans="18:24" x14ac:dyDescent="0.2">
      <c r="R1822" s="75">
        <v>51950</v>
      </c>
      <c r="S1822" s="72">
        <v>1.1826633716345389E-2</v>
      </c>
      <c r="T1822" s="72">
        <v>1.1793197843760834E-2</v>
      </c>
      <c r="U1822" s="72">
        <f t="shared" si="56"/>
        <v>3.3435872584555021E-5</v>
      </c>
      <c r="V1822" s="72">
        <v>1.2106339111061492E-2</v>
      </c>
      <c r="W1822" s="72">
        <v>1.2067281698113292E-2</v>
      </c>
      <c r="X1822" s="113">
        <f t="shared" si="57"/>
        <v>3.9057412948200268E-5</v>
      </c>
    </row>
    <row r="1823" spans="18:24" x14ac:dyDescent="0.2">
      <c r="R1823" s="75">
        <v>51957</v>
      </c>
      <c r="S1823" s="72">
        <v>1.1826577585970268E-2</v>
      </c>
      <c r="T1823" s="72">
        <v>1.1793156993414889E-2</v>
      </c>
      <c r="U1823" s="72">
        <f t="shared" si="56"/>
        <v>3.3420592555379047E-5</v>
      </c>
      <c r="V1823" s="72">
        <v>1.2109210981237619E-2</v>
      </c>
      <c r="W1823" s="72">
        <v>1.2070116843335608E-2</v>
      </c>
      <c r="X1823" s="113">
        <f t="shared" si="57"/>
        <v>3.9094137902010925E-5</v>
      </c>
    </row>
    <row r="1824" spans="18:24" x14ac:dyDescent="0.2">
      <c r="R1824" s="75">
        <v>51966</v>
      </c>
      <c r="S1824" s="72">
        <v>1.182678908992308E-2</v>
      </c>
      <c r="T1824" s="72">
        <v>1.1793387859276703E-2</v>
      </c>
      <c r="U1824" s="72">
        <f t="shared" si="56"/>
        <v>3.3401230646377608E-5</v>
      </c>
      <c r="V1824" s="72">
        <v>1.2112785684058148E-2</v>
      </c>
      <c r="W1824" s="72">
        <v>1.2073649067271028E-2</v>
      </c>
      <c r="X1824" s="113">
        <f t="shared" si="57"/>
        <v>3.9136616787120021E-5</v>
      </c>
    </row>
    <row r="1825" spans="18:24" x14ac:dyDescent="0.2">
      <c r="R1825" s="75">
        <v>51973</v>
      </c>
      <c r="S1825" s="72">
        <v>1.1826967899939545E-2</v>
      </c>
      <c r="T1825" s="72">
        <v>1.1793581534269229E-2</v>
      </c>
      <c r="U1825" s="72">
        <f t="shared" si="56"/>
        <v>3.3386365670316775E-5</v>
      </c>
      <c r="V1825" s="72">
        <v>1.2115145342538125E-2</v>
      </c>
      <c r="W1825" s="72">
        <v>1.207598195725364E-2</v>
      </c>
      <c r="X1825" s="113">
        <f t="shared" si="57"/>
        <v>3.9163385284484917E-5</v>
      </c>
    </row>
    <row r="1826" spans="18:24" x14ac:dyDescent="0.2">
      <c r="R1826" s="75">
        <v>51980</v>
      </c>
      <c r="S1826" s="72">
        <v>1.1827159228528561E-2</v>
      </c>
      <c r="T1826" s="72">
        <v>1.1793787557836666E-2</v>
      </c>
      <c r="U1826" s="72">
        <f t="shared" si="56"/>
        <v>3.3371670691895172E-5</v>
      </c>
      <c r="V1826" s="72">
        <v>1.2117136916866965E-2</v>
      </c>
      <c r="W1826" s="72">
        <v>1.2077952249928884E-2</v>
      </c>
      <c r="X1826" s="113">
        <f t="shared" si="57"/>
        <v>3.9184666938080551E-5</v>
      </c>
    </row>
    <row r="1827" spans="18:24" x14ac:dyDescent="0.2">
      <c r="R1827" s="75">
        <v>51988</v>
      </c>
      <c r="S1827" s="72">
        <v>1.1828027127738557E-2</v>
      </c>
      <c r="T1827" s="72">
        <v>1.1794671770205521E-2</v>
      </c>
      <c r="U1827" s="72">
        <f t="shared" si="56"/>
        <v>3.33553575330367E-5</v>
      </c>
      <c r="V1827" s="72">
        <v>1.2119333426406602E-2</v>
      </c>
      <c r="W1827" s="72">
        <v>1.2080130266658069E-2</v>
      </c>
      <c r="X1827" s="113">
        <f t="shared" si="57"/>
        <v>3.9203159748533653E-5</v>
      </c>
    </row>
    <row r="1828" spans="18:24" x14ac:dyDescent="0.2">
      <c r="R1828" s="75">
        <v>51994</v>
      </c>
      <c r="S1828" s="72">
        <v>1.1827791426510515E-2</v>
      </c>
      <c r="T1828" s="72">
        <v>1.1794448535904598E-2</v>
      </c>
      <c r="U1828" s="72">
        <f t="shared" si="56"/>
        <v>3.334289060591758E-5</v>
      </c>
      <c r="V1828" s="72">
        <v>1.2120501260770505E-2</v>
      </c>
      <c r="W1828" s="72">
        <v>1.2081290219605108E-2</v>
      </c>
      <c r="X1828" s="113">
        <f t="shared" si="57"/>
        <v>3.9211041165396546E-5</v>
      </c>
    </row>
    <row r="1829" spans="18:24" x14ac:dyDescent="0.2">
      <c r="R1829" s="75">
        <v>52001</v>
      </c>
      <c r="S1829" s="72">
        <v>1.1828021212556357E-2</v>
      </c>
      <c r="T1829" s="72">
        <v>1.1794692495232989E-2</v>
      </c>
      <c r="U1829" s="72">
        <f t="shared" si="56"/>
        <v>3.3328717323368243E-5</v>
      </c>
      <c r="V1829" s="72">
        <v>1.2121309782237057E-2</v>
      </c>
      <c r="W1829" s="72">
        <v>1.2082095095237057E-2</v>
      </c>
      <c r="X1829" s="113">
        <f t="shared" si="57"/>
        <v>3.9214686999999512E-5</v>
      </c>
    </row>
    <row r="1830" spans="18:24" x14ac:dyDescent="0.2">
      <c r="R1830" s="75">
        <v>52008</v>
      </c>
      <c r="S1830" s="72">
        <v>1.1828263517596738E-2</v>
      </c>
      <c r="T1830" s="72">
        <v>1.17949488035493E-2</v>
      </c>
      <c r="U1830" s="72">
        <f t="shared" si="56"/>
        <v>3.3314714047438798E-5</v>
      </c>
      <c r="V1830" s="72">
        <v>1.212175017926171E-2</v>
      </c>
      <c r="W1830" s="72">
        <v>1.2082537334017278E-2</v>
      </c>
      <c r="X1830" s="113">
        <f t="shared" si="57"/>
        <v>3.9212845244432012E-5</v>
      </c>
    </row>
    <row r="1831" spans="18:24" x14ac:dyDescent="0.2">
      <c r="R1831" s="75">
        <v>52015</v>
      </c>
      <c r="S1831" s="72">
        <v>1.1828518341632522E-2</v>
      </c>
      <c r="T1831" s="72">
        <v>1.1795217460856135E-2</v>
      </c>
      <c r="U1831" s="72">
        <f t="shared" si="56"/>
        <v>3.3300880776387584E-5</v>
      </c>
      <c r="V1831" s="72">
        <v>1.2121573494537453E-2</v>
      </c>
      <c r="W1831" s="72">
        <v>1.2082364722764522E-2</v>
      </c>
      <c r="X1831" s="113">
        <f t="shared" si="57"/>
        <v>3.9208771772930931E-5</v>
      </c>
    </row>
    <row r="1832" spans="18:24" x14ac:dyDescent="0.2">
      <c r="R1832" s="75">
        <v>52022</v>
      </c>
      <c r="S1832" s="72">
        <v>1.1828785684667189E-2</v>
      </c>
      <c r="T1832" s="72">
        <v>1.1795498467156973E-2</v>
      </c>
      <c r="U1832" s="72">
        <f t="shared" si="56"/>
        <v>3.3287217510216335E-5</v>
      </c>
      <c r="V1832" s="72">
        <v>1.212135654781195E-2</v>
      </c>
      <c r="W1832" s="72">
        <v>1.208215941582848E-2</v>
      </c>
      <c r="X1832" s="113">
        <f t="shared" si="57"/>
        <v>3.9197131983470523E-5</v>
      </c>
    </row>
    <row r="1833" spans="18:24" x14ac:dyDescent="0.2">
      <c r="R1833" s="75">
        <v>52029</v>
      </c>
      <c r="S1833" s="72">
        <v>1.1829065546701606E-2</v>
      </c>
      <c r="T1833" s="72">
        <v>1.1795791822453548E-2</v>
      </c>
      <c r="U1833" s="72">
        <f t="shared" si="56"/>
        <v>3.327372424805769E-5</v>
      </c>
      <c r="V1833" s="72">
        <v>1.2120771513469668E-2</v>
      </c>
      <c r="W1833" s="72">
        <v>1.208159150818975E-2</v>
      </c>
      <c r="X1833" s="113">
        <f t="shared" si="57"/>
        <v>3.9180005279918634E-5</v>
      </c>
    </row>
    <row r="1834" spans="18:24" x14ac:dyDescent="0.2">
      <c r="R1834" s="75">
        <v>52036</v>
      </c>
      <c r="S1834" s="72">
        <v>1.1829357927740116E-2</v>
      </c>
      <c r="T1834" s="72">
        <v>1.1796097526747601E-2</v>
      </c>
      <c r="U1834" s="72">
        <f t="shared" si="56"/>
        <v>3.3260400992515468E-5</v>
      </c>
      <c r="V1834" s="72">
        <v>1.2119818391836902E-2</v>
      </c>
      <c r="W1834" s="72">
        <v>1.2080661000159778E-2</v>
      </c>
      <c r="X1834" s="113">
        <f t="shared" si="57"/>
        <v>3.9157391677124495E-5</v>
      </c>
    </row>
    <row r="1835" spans="18:24" x14ac:dyDescent="0.2">
      <c r="R1835" s="75">
        <v>52043</v>
      </c>
      <c r="S1835" s="72">
        <v>1.182966282778446E-2</v>
      </c>
      <c r="T1835" s="72">
        <v>1.1796415580043474E-2</v>
      </c>
      <c r="U1835" s="72">
        <f t="shared" si="56"/>
        <v>3.324724774098585E-5</v>
      </c>
      <c r="V1835" s="72">
        <v>1.2118430296322402E-2</v>
      </c>
      <c r="W1835" s="72">
        <v>1.2079308973582812E-2</v>
      </c>
      <c r="X1835" s="113">
        <f t="shared" si="57"/>
        <v>3.9121322739589862E-5</v>
      </c>
    </row>
    <row r="1836" spans="18:24" x14ac:dyDescent="0.2">
      <c r="R1836" s="75">
        <v>52050</v>
      </c>
      <c r="S1836" s="72">
        <v>1.1829980246838109E-2</v>
      </c>
      <c r="T1836" s="72">
        <v>1.1796745982343777E-2</v>
      </c>
      <c r="U1836" s="72">
        <f t="shared" si="56"/>
        <v>3.3234264494332727E-5</v>
      </c>
      <c r="V1836" s="72">
        <v>1.2116661948757249E-2</v>
      </c>
      <c r="W1836" s="72">
        <v>1.2077575393153926E-2</v>
      </c>
      <c r="X1836" s="113">
        <f t="shared" si="57"/>
        <v>3.9086555603322706E-5</v>
      </c>
    </row>
    <row r="1837" spans="18:24" x14ac:dyDescent="0.2">
      <c r="R1837" s="75">
        <v>52057</v>
      </c>
      <c r="S1837" s="72">
        <v>1.1830310184904543E-2</v>
      </c>
      <c r="T1837" s="72">
        <v>1.1797088733651982E-2</v>
      </c>
      <c r="U1837" s="72">
        <f t="shared" si="56"/>
        <v>3.3221451252561304E-5</v>
      </c>
      <c r="V1837" s="72">
        <v>1.211452547938551E-2</v>
      </c>
      <c r="W1837" s="72">
        <v>1.2075479178397741E-2</v>
      </c>
      <c r="X1837" s="113">
        <f t="shared" si="57"/>
        <v>3.9046300987768609E-5</v>
      </c>
    </row>
    <row r="1838" spans="18:24" x14ac:dyDescent="0.2">
      <c r="R1838" s="75">
        <v>52064</v>
      </c>
      <c r="S1838" s="72">
        <v>1.1830652641985497E-2</v>
      </c>
      <c r="T1838" s="72">
        <v>1.1797443833970698E-2</v>
      </c>
      <c r="U1838" s="72">
        <f t="shared" si="56"/>
        <v>3.3208808014799016E-5</v>
      </c>
      <c r="V1838" s="72">
        <v>1.2112020889419119E-2</v>
      </c>
      <c r="W1838" s="72">
        <v>1.2073020330484937E-2</v>
      </c>
      <c r="X1838" s="113">
        <f t="shared" si="57"/>
        <v>3.9000558934182764E-5</v>
      </c>
    </row>
    <row r="1839" spans="18:24" x14ac:dyDescent="0.2">
      <c r="R1839" s="75">
        <v>52071</v>
      </c>
      <c r="S1839" s="72">
        <v>1.1831007618084446E-2</v>
      </c>
      <c r="T1839" s="72">
        <v>1.1797811283303396E-2</v>
      </c>
      <c r="U1839" s="72">
        <f t="shared" si="56"/>
        <v>3.319633478104933E-5</v>
      </c>
      <c r="V1839" s="72">
        <v>1.2109148180278015E-2</v>
      </c>
      <c r="W1839" s="72">
        <v>1.2070198850790324E-2</v>
      </c>
      <c r="X1839" s="113">
        <f t="shared" si="57"/>
        <v>3.8949329487690532E-5</v>
      </c>
    </row>
    <row r="1840" spans="18:24" x14ac:dyDescent="0.2">
      <c r="R1840" s="75">
        <v>52078</v>
      </c>
      <c r="S1840" s="72">
        <v>1.1831375113206605E-2</v>
      </c>
      <c r="T1840" s="72">
        <v>1.1798191081654428E-2</v>
      </c>
      <c r="U1840" s="72">
        <f t="shared" si="56"/>
        <v>3.3184031552177876E-5</v>
      </c>
      <c r="V1840" s="72">
        <v>1.2106369873095865E-2</v>
      </c>
      <c r="W1840" s="72">
        <v>1.2067463386366706E-2</v>
      </c>
      <c r="X1840" s="113">
        <f t="shared" si="57"/>
        <v>3.8906486729158724E-5</v>
      </c>
    </row>
    <row r="1841" spans="18:24" x14ac:dyDescent="0.2">
      <c r="R1841" s="75">
        <v>52085</v>
      </c>
      <c r="S1841" s="72">
        <v>1.1831755127353712E-2</v>
      </c>
      <c r="T1841" s="72">
        <v>1.1798583229025524E-2</v>
      </c>
      <c r="U1841" s="72">
        <f t="shared" si="56"/>
        <v>3.3171898328188121E-5</v>
      </c>
      <c r="V1841" s="72">
        <v>1.2102298411196182E-2</v>
      </c>
      <c r="W1841" s="72">
        <v>1.2063468002558433E-2</v>
      </c>
      <c r="X1841" s="113">
        <f t="shared" si="57"/>
        <v>3.8830408637748753E-5</v>
      </c>
    </row>
    <row r="1842" spans="18:24" x14ac:dyDescent="0.2">
      <c r="R1842" s="75">
        <v>52092</v>
      </c>
      <c r="S1842" s="72">
        <v>1.183214766053098E-2</v>
      </c>
      <c r="T1842" s="72">
        <v>1.1798987725422771E-2</v>
      </c>
      <c r="U1842" s="72">
        <f t="shared" si="56"/>
        <v>3.3159935108209235E-5</v>
      </c>
      <c r="V1842" s="72">
        <v>1.2098321355139227E-2</v>
      </c>
      <c r="W1842" s="72">
        <v>1.2059558637782016E-2</v>
      </c>
      <c r="X1842" s="113">
        <f t="shared" si="57"/>
        <v>3.8762717357211304E-5</v>
      </c>
    </row>
    <row r="1843" spans="18:24" x14ac:dyDescent="0.2">
      <c r="R1843" s="75">
        <v>52099</v>
      </c>
      <c r="S1843" s="72">
        <v>1.1832552712740144E-2</v>
      </c>
      <c r="T1843" s="72">
        <v>1.1799404570847905E-2</v>
      </c>
      <c r="U1843" s="72">
        <f t="shared" si="56"/>
        <v>3.3148141892239483E-5</v>
      </c>
      <c r="V1843" s="72">
        <v>1.2093976187675971E-2</v>
      </c>
      <c r="W1843" s="72">
        <v>1.2055286648742081E-2</v>
      </c>
      <c r="X1843" s="113">
        <f t="shared" si="57"/>
        <v>3.8689538933890308E-5</v>
      </c>
    </row>
    <row r="1844" spans="18:24" x14ac:dyDescent="0.2">
      <c r="R1844" s="75">
        <v>52106</v>
      </c>
      <c r="S1844" s="72">
        <v>1.1832970283985552E-2</v>
      </c>
      <c r="T1844" s="72">
        <v>1.1799833765306139E-2</v>
      </c>
      <c r="U1844" s="72">
        <f t="shared" si="56"/>
        <v>3.3136518679413238E-5</v>
      </c>
      <c r="V1844" s="72">
        <v>1.2090042593174354E-2</v>
      </c>
      <c r="W1844" s="72">
        <v>1.2051413109528834E-2</v>
      </c>
      <c r="X1844" s="113">
        <f t="shared" si="57"/>
        <v>3.8629483645519561E-5</v>
      </c>
    </row>
    <row r="1845" spans="18:24" x14ac:dyDescent="0.2">
      <c r="R1845" s="75">
        <v>52113</v>
      </c>
      <c r="S1845" s="72">
        <v>1.1833173003992104E-2</v>
      </c>
      <c r="T1845" s="72">
        <v>1.1800048238207279E-2</v>
      </c>
      <c r="U1845" s="72">
        <f t="shared" si="56"/>
        <v>3.3124765784825136E-5</v>
      </c>
      <c r="V1845" s="72">
        <v>1.2085600641007757E-2</v>
      </c>
      <c r="W1845" s="72">
        <v>1.2047041116472194E-2</v>
      </c>
      <c r="X1845" s="113">
        <f t="shared" si="57"/>
        <v>3.8559524535563064E-5</v>
      </c>
    </row>
    <row r="1846" spans="18:24" x14ac:dyDescent="0.2">
      <c r="R1846" s="75">
        <v>52120</v>
      </c>
      <c r="S1846" s="72">
        <v>1.1833614704608407E-2</v>
      </c>
      <c r="T1846" s="72">
        <v>1.180050123384125E-2</v>
      </c>
      <c r="U1846" s="72">
        <f t="shared" si="56"/>
        <v>3.3113470767157441E-5</v>
      </c>
      <c r="V1846" s="72">
        <v>1.2080283508215354E-2</v>
      </c>
      <c r="W1846" s="72">
        <v>1.2041811646049972E-2</v>
      </c>
      <c r="X1846" s="113">
        <f t="shared" si="57"/>
        <v>3.8471862165382481E-5</v>
      </c>
    </row>
    <row r="1847" spans="18:24" x14ac:dyDescent="0.2">
      <c r="R1847" s="75">
        <v>52127</v>
      </c>
      <c r="S1847" s="72">
        <v>1.1834068923862264E-2</v>
      </c>
      <c r="T1847" s="72">
        <v>1.1800966578116011E-2</v>
      </c>
      <c r="U1847" s="72">
        <f t="shared" si="56"/>
        <v>3.310234574625294E-5</v>
      </c>
      <c r="V1847" s="72">
        <v>1.2074600041846441E-2</v>
      </c>
      <c r="W1847" s="72">
        <v>1.2036221303266365E-2</v>
      </c>
      <c r="X1847" s="113">
        <f t="shared" si="57"/>
        <v>3.8378738580075941E-5</v>
      </c>
    </row>
    <row r="1848" spans="18:24" x14ac:dyDescent="0.2">
      <c r="R1848" s="75">
        <v>52134</v>
      </c>
      <c r="S1848" s="72">
        <v>1.1835456603053067E-2</v>
      </c>
      <c r="T1848" s="72">
        <v>1.1802363864830087E-2</v>
      </c>
      <c r="U1848" s="72">
        <f t="shared" si="56"/>
        <v>3.3092738222979465E-5</v>
      </c>
      <c r="V1848" s="72">
        <v>1.2068568719451554E-2</v>
      </c>
      <c r="W1848" s="72">
        <v>1.2030288300142876E-2</v>
      </c>
      <c r="X1848" s="113">
        <f t="shared" si="57"/>
        <v>3.8280419308677968E-5</v>
      </c>
    </row>
    <row r="1849" spans="18:24" x14ac:dyDescent="0.2">
      <c r="R1849" s="75">
        <v>52141</v>
      </c>
      <c r="S1849" s="72">
        <v>1.1835245925912622E-2</v>
      </c>
      <c r="T1849" s="72">
        <v>1.18021649732311E-2</v>
      </c>
      <c r="U1849" s="72">
        <f t="shared" si="56"/>
        <v>3.308095268152178E-5</v>
      </c>
      <c r="V1849" s="72">
        <v>1.2061847819184296E-2</v>
      </c>
      <c r="W1849" s="72">
        <v>1.2023678364809972E-2</v>
      </c>
      <c r="X1849" s="113">
        <f t="shared" si="57"/>
        <v>3.816945437432398E-5</v>
      </c>
    </row>
    <row r="1850" spans="18:24" x14ac:dyDescent="0.2">
      <c r="R1850" s="75">
        <v>52148</v>
      </c>
      <c r="S1850" s="72">
        <v>1.1835738611467585E-2</v>
      </c>
      <c r="T1850" s="72">
        <v>1.1802668261974824E-2</v>
      </c>
      <c r="U1850" s="72">
        <f t="shared" si="56"/>
        <v>3.3070349492760748E-5</v>
      </c>
      <c r="V1850" s="72">
        <v>1.2055190681452237E-2</v>
      </c>
      <c r="W1850" s="72">
        <v>1.2017128948535162E-2</v>
      </c>
      <c r="X1850" s="113">
        <f t="shared" si="57"/>
        <v>3.8061732917074945E-5</v>
      </c>
    </row>
    <row r="1851" spans="18:24" x14ac:dyDescent="0.2">
      <c r="R1851" s="75">
        <v>52155</v>
      </c>
      <c r="S1851" s="72">
        <v>1.1836243816090069E-2</v>
      </c>
      <c r="T1851" s="72">
        <v>1.1803183899780322E-2</v>
      </c>
      <c r="U1851" s="72">
        <f t="shared" si="56"/>
        <v>3.3059916309747042E-5</v>
      </c>
      <c r="V1851" s="72">
        <v>1.2048273299825175E-2</v>
      </c>
      <c r="W1851" s="72">
        <v>1.2010323225165685E-2</v>
      </c>
      <c r="X1851" s="113">
        <f t="shared" si="57"/>
        <v>3.7950074659490532E-5</v>
      </c>
    </row>
    <row r="1852" spans="18:24" x14ac:dyDescent="0.2">
      <c r="R1852" s="75">
        <v>52162</v>
      </c>
      <c r="S1852" s="72">
        <v>1.1836761539784418E-2</v>
      </c>
      <c r="T1852" s="72">
        <v>1.1803711886655412E-2</v>
      </c>
      <c r="U1852" s="72">
        <f t="shared" si="56"/>
        <v>3.3049653129006012E-5</v>
      </c>
      <c r="V1852" s="72">
        <v>1.2041123623959321E-2</v>
      </c>
      <c r="W1852" s="72">
        <v>1.20032887427467E-2</v>
      </c>
      <c r="X1852" s="113">
        <f t="shared" si="57"/>
        <v>3.7834881212620713E-5</v>
      </c>
    </row>
    <row r="1853" spans="18:24" x14ac:dyDescent="0.2">
      <c r="R1853" s="75">
        <v>52169</v>
      </c>
      <c r="S1853" s="72">
        <v>1.1837291782555848E-2</v>
      </c>
      <c r="T1853" s="72">
        <v>1.180425222260357E-2</v>
      </c>
      <c r="U1853" s="72">
        <f t="shared" si="56"/>
        <v>3.3039559952277586E-5</v>
      </c>
      <c r="V1853" s="72">
        <v>1.2033769603195982E-2</v>
      </c>
      <c r="W1853" s="72">
        <v>1.1996053049019002E-2</v>
      </c>
      <c r="X1853" s="113">
        <f t="shared" si="57"/>
        <v>3.7716554176980485E-5</v>
      </c>
    </row>
    <row r="1854" spans="18:24" x14ac:dyDescent="0.2">
      <c r="R1854" s="75">
        <v>52176</v>
      </c>
      <c r="S1854" s="72">
        <v>1.183783454440957E-2</v>
      </c>
      <c r="T1854" s="72">
        <v>1.180480490763001E-2</v>
      </c>
      <c r="U1854" s="72">
        <f t="shared" si="56"/>
        <v>3.3029636779560029E-5</v>
      </c>
      <c r="V1854" s="72">
        <v>1.2026647314491557E-2</v>
      </c>
      <c r="W1854" s="72">
        <v>1.1989043338910873E-2</v>
      </c>
      <c r="X1854" s="113">
        <f t="shared" si="57"/>
        <v>3.7603975580684582E-5</v>
      </c>
    </row>
    <row r="1855" spans="18:24" x14ac:dyDescent="0.2">
      <c r="R1855" s="75">
        <v>52183</v>
      </c>
      <c r="S1855" s="72">
        <v>1.1838389825350798E-2</v>
      </c>
      <c r="T1855" s="72">
        <v>1.1805369941739946E-2</v>
      </c>
      <c r="U1855" s="72">
        <f t="shared" si="56"/>
        <v>3.3019883610851605E-5</v>
      </c>
      <c r="V1855" s="72">
        <v>1.2018967129502805E-2</v>
      </c>
      <c r="W1855" s="72">
        <v>1.1981486547024708E-2</v>
      </c>
      <c r="X1855" s="113">
        <f t="shared" si="57"/>
        <v>3.7480582478096464E-5</v>
      </c>
    </row>
    <row r="1856" spans="18:24" x14ac:dyDescent="0.2">
      <c r="R1856" s="75">
        <v>52190</v>
      </c>
      <c r="S1856" s="72">
        <v>1.1838957625384745E-2</v>
      </c>
      <c r="T1856" s="72">
        <v>1.1805947324939458E-2</v>
      </c>
      <c r="U1856" s="72">
        <f t="shared" si="56"/>
        <v>3.3010300445286689E-5</v>
      </c>
      <c r="V1856" s="72">
        <v>1.2011163802516239E-2</v>
      </c>
      <c r="W1856" s="72">
        <v>1.1973808579948439E-2</v>
      </c>
      <c r="X1856" s="113">
        <f t="shared" si="57"/>
        <v>3.7355222567800328E-5</v>
      </c>
    </row>
    <row r="1857" spans="18:24" x14ac:dyDescent="0.2">
      <c r="R1857" s="75">
        <v>52197</v>
      </c>
      <c r="S1857" s="72">
        <v>1.1839537944515756E-2</v>
      </c>
      <c r="T1857" s="72">
        <v>1.1806537057232893E-2</v>
      </c>
      <c r="U1857" s="72">
        <f t="shared" si="56"/>
        <v>3.3000887282863545E-5</v>
      </c>
      <c r="V1857" s="72">
        <v>1.2003265434851583E-2</v>
      </c>
      <c r="W1857" s="72">
        <v>1.1966037135242998E-2</v>
      </c>
      <c r="X1857" s="113">
        <f t="shared" si="57"/>
        <v>3.7228299608584731E-5</v>
      </c>
    </row>
    <row r="1858" spans="18:24" x14ac:dyDescent="0.2">
      <c r="R1858" s="75">
        <v>52204</v>
      </c>
      <c r="S1858" s="72">
        <v>1.1839652443673465E-2</v>
      </c>
      <c r="T1858" s="72">
        <v>1.1806661705971777E-2</v>
      </c>
      <c r="U1858" s="72">
        <f t="shared" si="56"/>
        <v>3.2990737701688033E-5</v>
      </c>
      <c r="V1858" s="72">
        <v>1.1994912527428426E-2</v>
      </c>
      <c r="W1858" s="72">
        <v>1.1957820556993974E-2</v>
      </c>
      <c r="X1858" s="113">
        <f t="shared" si="57"/>
        <v>3.709197043445106E-5</v>
      </c>
    </row>
    <row r="1859" spans="18:24" x14ac:dyDescent="0.2">
      <c r="R1859" s="75">
        <v>52211</v>
      </c>
      <c r="S1859" s="72">
        <v>1.1840255972932034E-2</v>
      </c>
      <c r="T1859" s="72">
        <v>1.1807274332185536E-2</v>
      </c>
      <c r="U1859" s="72">
        <f t="shared" si="56"/>
        <v>3.2981640746498897E-5</v>
      </c>
      <c r="V1859" s="72">
        <v>1.1986919352549519E-2</v>
      </c>
      <c r="W1859" s="72">
        <v>1.1949956077694975E-2</v>
      </c>
      <c r="X1859" s="113">
        <f t="shared" si="57"/>
        <v>3.6963274854544606E-5</v>
      </c>
    </row>
    <row r="1860" spans="18:24" x14ac:dyDescent="0.2">
      <c r="R1860" s="75">
        <v>52218</v>
      </c>
      <c r="S1860" s="72">
        <v>1.184087202048012E-2</v>
      </c>
      <c r="T1860" s="72">
        <v>1.1807899306698566E-2</v>
      </c>
      <c r="U1860" s="72">
        <f t="shared" si="56"/>
        <v>3.2972713781553864E-5</v>
      </c>
      <c r="V1860" s="72">
        <v>1.1978917467312902E-2</v>
      </c>
      <c r="W1860" s="72">
        <v>1.1942083210747596E-2</v>
      </c>
      <c r="X1860" s="113">
        <f t="shared" si="57"/>
        <v>3.6834256565306672E-5</v>
      </c>
    </row>
    <row r="1861" spans="18:24" x14ac:dyDescent="0.2">
      <c r="R1861" s="75">
        <v>52229</v>
      </c>
      <c r="S1861" s="72">
        <v>1.1842350259014426E-2</v>
      </c>
      <c r="T1861" s="72">
        <v>1.1809390238384234E-2</v>
      </c>
      <c r="U1861" s="72">
        <f t="shared" ref="U1861:U1924" si="58">S1861-T1861</f>
        <v>3.296002063019228E-5</v>
      </c>
      <c r="V1861" s="72">
        <v>1.1966392694798834E-2</v>
      </c>
      <c r="W1861" s="72">
        <v>1.1929760867557383E-2</v>
      </c>
      <c r="X1861" s="113">
        <f t="shared" ref="X1861:X1924" si="59">V1861-W1861</f>
        <v>3.6631827241451198E-5</v>
      </c>
    </row>
    <row r="1862" spans="18:24" x14ac:dyDescent="0.2">
      <c r="R1862" s="75">
        <v>52233</v>
      </c>
      <c r="S1862" s="72">
        <v>1.1842234275821539E-2</v>
      </c>
      <c r="T1862" s="72">
        <v>1.1809280118834309E-2</v>
      </c>
      <c r="U1862" s="72">
        <f t="shared" si="58"/>
        <v>3.2954156987230476E-5</v>
      </c>
      <c r="V1862" s="72">
        <v>1.196220084198601E-2</v>
      </c>
      <c r="W1862" s="72">
        <v>1.1925634794769135E-2</v>
      </c>
      <c r="X1862" s="113">
        <f t="shared" si="59"/>
        <v>3.6566047216874537E-5</v>
      </c>
    </row>
    <row r="1863" spans="18:24" x14ac:dyDescent="0.2">
      <c r="R1863" s="75">
        <v>52239</v>
      </c>
      <c r="S1863" s="72">
        <v>1.1842795272921869E-2</v>
      </c>
      <c r="T1863" s="72">
        <v>1.1809848320093685E-2</v>
      </c>
      <c r="U1863" s="72">
        <f t="shared" si="58"/>
        <v>3.2946952828183385E-5</v>
      </c>
      <c r="V1863" s="72">
        <v>1.1955452993594576E-2</v>
      </c>
      <c r="W1863" s="72">
        <v>1.1918996446995777E-2</v>
      </c>
      <c r="X1863" s="113">
        <f t="shared" si="59"/>
        <v>3.6456546598799891E-5</v>
      </c>
    </row>
    <row r="1864" spans="18:24" x14ac:dyDescent="0.2">
      <c r="R1864" s="75">
        <v>52246</v>
      </c>
      <c r="S1864" s="72">
        <v>1.1843461393689303E-2</v>
      </c>
      <c r="T1864" s="72">
        <v>1.1810522687863312E-2</v>
      </c>
      <c r="U1864" s="72">
        <f t="shared" si="58"/>
        <v>3.2938705825991121E-5</v>
      </c>
      <c r="V1864" s="72">
        <v>1.1947676141317285E-2</v>
      </c>
      <c r="W1864" s="72">
        <v>1.1911346154912855E-2</v>
      </c>
      <c r="X1864" s="113">
        <f t="shared" si="59"/>
        <v>3.6329986404430234E-5</v>
      </c>
    </row>
    <row r="1865" spans="18:24" x14ac:dyDescent="0.2">
      <c r="R1865" s="75">
        <v>52253</v>
      </c>
      <c r="S1865" s="72">
        <v>1.1844140032775563E-2</v>
      </c>
      <c r="T1865" s="72">
        <v>1.1811209403964185E-2</v>
      </c>
      <c r="U1865" s="72">
        <f t="shared" si="58"/>
        <v>3.2930628811378426E-5</v>
      </c>
      <c r="V1865" s="72">
        <v>1.1940029043084851E-2</v>
      </c>
      <c r="W1865" s="72">
        <v>1.1903823950338708E-2</v>
      </c>
      <c r="X1865" s="113">
        <f t="shared" si="59"/>
        <v>3.6205092746143322E-5</v>
      </c>
    </row>
    <row r="1866" spans="18:24" x14ac:dyDescent="0.2">
      <c r="R1866" s="75">
        <v>52260</v>
      </c>
      <c r="S1866" s="72">
        <v>1.1844831190188643E-2</v>
      </c>
      <c r="T1866" s="72">
        <v>1.1811908468400745E-2</v>
      </c>
      <c r="U1866" s="72">
        <f t="shared" si="58"/>
        <v>3.2922721787898013E-5</v>
      </c>
      <c r="V1866" s="72">
        <v>1.1932539796295714E-2</v>
      </c>
      <c r="W1866" s="72">
        <v>1.1896457527032228E-2</v>
      </c>
      <c r="X1866" s="113">
        <f t="shared" si="59"/>
        <v>3.6082269263486288E-5</v>
      </c>
    </row>
    <row r="1867" spans="18:24" x14ac:dyDescent="0.2">
      <c r="R1867" s="75">
        <v>52267</v>
      </c>
      <c r="S1867" s="72">
        <v>1.1845287594474592E-2</v>
      </c>
      <c r="T1867" s="72">
        <v>1.1812373168523082E-2</v>
      </c>
      <c r="U1867" s="72">
        <f t="shared" si="58"/>
        <v>3.2914425951510382E-5</v>
      </c>
      <c r="V1867" s="72">
        <v>1.1925236497959677E-2</v>
      </c>
      <c r="W1867" s="72">
        <v>1.1889274578377351E-2</v>
      </c>
      <c r="X1867" s="113">
        <f t="shared" si="59"/>
        <v>3.5961919582326238E-5</v>
      </c>
    </row>
    <row r="1868" spans="18:24" x14ac:dyDescent="0.2">
      <c r="R1868" s="75">
        <v>52274</v>
      </c>
      <c r="S1868" s="72">
        <v>1.1846002870890666E-2</v>
      </c>
      <c r="T1868" s="72">
        <v>1.1813096023940851E-2</v>
      </c>
      <c r="U1868" s="72">
        <f t="shared" si="58"/>
        <v>3.290684694981505E-5</v>
      </c>
      <c r="V1868" s="72">
        <v>1.1918147244724842E-2</v>
      </c>
      <c r="W1868" s="72">
        <v>1.1882302797405592E-2</v>
      </c>
      <c r="X1868" s="113">
        <f t="shared" si="59"/>
        <v>3.5844447319249503E-5</v>
      </c>
    </row>
    <row r="1869" spans="18:24" x14ac:dyDescent="0.2">
      <c r="R1869" s="75">
        <v>52281</v>
      </c>
      <c r="S1869" s="72">
        <v>1.18467306652386E-2</v>
      </c>
      <c r="T1869" s="72">
        <v>1.1813831227307801E-2</v>
      </c>
      <c r="U1869" s="72">
        <f t="shared" si="58"/>
        <v>3.2899437930798692E-5</v>
      </c>
      <c r="V1869" s="72">
        <v>1.1911300132903226E-2</v>
      </c>
      <c r="W1869" s="72">
        <v>1.1875569876824307E-2</v>
      </c>
      <c r="X1869" s="113">
        <f t="shared" si="59"/>
        <v>3.5730256078919664E-5</v>
      </c>
    </row>
    <row r="1870" spans="18:24" x14ac:dyDescent="0.2">
      <c r="R1870" s="75">
        <v>52288</v>
      </c>
      <c r="S1870" s="72">
        <v>1.1847470977526477E-2</v>
      </c>
      <c r="T1870" s="72">
        <v>1.1814578778628423E-2</v>
      </c>
      <c r="U1870" s="72">
        <f t="shared" si="58"/>
        <v>3.289219889805392E-5</v>
      </c>
      <c r="V1870" s="72">
        <v>1.1904723258503442E-2</v>
      </c>
      <c r="W1870" s="72">
        <v>1.1869103509045392E-2</v>
      </c>
      <c r="X1870" s="113">
        <f t="shared" si="59"/>
        <v>3.5619749458050062E-5</v>
      </c>
    </row>
    <row r="1871" spans="18:24" x14ac:dyDescent="0.2">
      <c r="R1871" s="75">
        <v>52295</v>
      </c>
      <c r="S1871" s="72">
        <v>1.1848976920984884E-2</v>
      </c>
      <c r="T1871" s="72">
        <v>1.181608996758348E-2</v>
      </c>
      <c r="U1871" s="72">
        <f t="shared" si="58"/>
        <v>3.2886953401404032E-5</v>
      </c>
      <c r="V1871" s="72">
        <v>1.1897815908478767E-2</v>
      </c>
      <c r="W1871" s="72">
        <v>1.1862326016288992E-2</v>
      </c>
      <c r="X1871" s="113">
        <f t="shared" si="59"/>
        <v>3.5489892189774844E-5</v>
      </c>
    </row>
    <row r="1872" spans="18:24" x14ac:dyDescent="0.2">
      <c r="R1872" s="75">
        <v>52302</v>
      </c>
      <c r="S1872" s="72">
        <v>1.184974502732168E-2</v>
      </c>
      <c r="T1872" s="72">
        <v>1.1816864937026012E-2</v>
      </c>
      <c r="U1872" s="72">
        <f t="shared" si="58"/>
        <v>3.2880090295667533E-5</v>
      </c>
      <c r="V1872" s="72">
        <v>1.1891990697069615E-2</v>
      </c>
      <c r="W1872" s="72">
        <v>1.1856600984605861E-2</v>
      </c>
      <c r="X1872" s="113">
        <f t="shared" si="59"/>
        <v>3.5389712463754913E-5</v>
      </c>
    </row>
    <row r="1873" spans="18:24" x14ac:dyDescent="0.2">
      <c r="R1873" s="75">
        <v>52309</v>
      </c>
      <c r="S1873" s="72">
        <v>1.1850525652859803E-2</v>
      </c>
      <c r="T1873" s="72">
        <v>1.1817652255665861E-2</v>
      </c>
      <c r="U1873" s="72">
        <f t="shared" si="58"/>
        <v>3.2873397193941903E-5</v>
      </c>
      <c r="V1873" s="72">
        <v>1.1886517305140678E-2</v>
      </c>
      <c r="W1873" s="72">
        <v>1.1851222915769139E-2</v>
      </c>
      <c r="X1873" s="113">
        <f t="shared" si="59"/>
        <v>3.5294389371538434E-5</v>
      </c>
    </row>
    <row r="1874" spans="18:24" x14ac:dyDescent="0.2">
      <c r="R1874" s="75">
        <v>52316</v>
      </c>
      <c r="S1874" s="72">
        <v>1.1851318797606206E-2</v>
      </c>
      <c r="T1874" s="72">
        <v>1.1818451923511716E-2</v>
      </c>
      <c r="U1874" s="72">
        <f t="shared" si="58"/>
        <v>3.2866874094490683E-5</v>
      </c>
      <c r="V1874" s="72">
        <v>1.1881402493471849E-2</v>
      </c>
      <c r="W1874" s="72">
        <v>1.1846198473478528E-2</v>
      </c>
      <c r="X1874" s="113">
        <f t="shared" si="59"/>
        <v>3.520401999332172E-5</v>
      </c>
    </row>
    <row r="1875" spans="18:24" x14ac:dyDescent="0.2">
      <c r="R1875" s="75">
        <v>52323</v>
      </c>
      <c r="S1875" s="72">
        <v>1.1851869650445563E-2</v>
      </c>
      <c r="T1875" s="72">
        <v>1.1819009786460576E-2</v>
      </c>
      <c r="U1875" s="72">
        <f t="shared" si="58"/>
        <v>3.2859863984987386E-5</v>
      </c>
      <c r="V1875" s="72">
        <v>1.1876711162361305E-2</v>
      </c>
      <c r="W1875" s="72">
        <v>1.1841582795695941E-2</v>
      </c>
      <c r="X1875" s="113">
        <f t="shared" si="59"/>
        <v>3.5128366665363592E-5</v>
      </c>
    </row>
    <row r="1876" spans="18:24" x14ac:dyDescent="0.2">
      <c r="R1876" s="75">
        <v>52330</v>
      </c>
      <c r="S1876" s="72">
        <v>1.1852686912534776E-2</v>
      </c>
      <c r="T1876" s="72">
        <v>1.1819833243654876E-2</v>
      </c>
      <c r="U1876" s="72">
        <f t="shared" si="58"/>
        <v>3.2853668879900474E-5</v>
      </c>
      <c r="V1876" s="72">
        <v>1.1872237131604502E-2</v>
      </c>
      <c r="W1876" s="72">
        <v>1.1837190278932508E-2</v>
      </c>
      <c r="X1876" s="113">
        <f t="shared" si="59"/>
        <v>3.5046852671994158E-5</v>
      </c>
    </row>
    <row r="1877" spans="18:24" x14ac:dyDescent="0.2">
      <c r="R1877" s="75">
        <v>52337</v>
      </c>
      <c r="S1877" s="72">
        <v>1.1853516693442498E-2</v>
      </c>
      <c r="T1877" s="72">
        <v>1.1820669049670043E-2</v>
      </c>
      <c r="U1877" s="72">
        <f t="shared" si="58"/>
        <v>3.2847643772454527E-5</v>
      </c>
      <c r="V1877" s="72">
        <v>1.1868121651433642E-2</v>
      </c>
      <c r="W1877" s="72">
        <v>1.1833151359682749E-2</v>
      </c>
      <c r="X1877" s="113">
        <f t="shared" si="59"/>
        <v>3.4970291750893029E-5</v>
      </c>
    </row>
    <row r="1878" spans="18:24" x14ac:dyDescent="0.2">
      <c r="R1878" s="75">
        <v>52344</v>
      </c>
      <c r="S1878" s="72">
        <v>1.1854358993174876E-2</v>
      </c>
      <c r="T1878" s="72">
        <v>1.1821517204513105E-2</v>
      </c>
      <c r="U1878" s="72">
        <f t="shared" si="58"/>
        <v>3.2841788661771773E-5</v>
      </c>
      <c r="V1878" s="72">
        <v>1.1864364719612263E-2</v>
      </c>
      <c r="W1878" s="72">
        <v>1.1829466035780526E-2</v>
      </c>
      <c r="X1878" s="113">
        <f t="shared" si="59"/>
        <v>3.4898683831736249E-5</v>
      </c>
    </row>
    <row r="1879" spans="18:24" x14ac:dyDescent="0.2">
      <c r="R1879" s="75">
        <v>52351</v>
      </c>
      <c r="S1879" s="72">
        <v>1.1855472309738699E-2</v>
      </c>
      <c r="T1879" s="72">
        <v>1.1822635501078697E-2</v>
      </c>
      <c r="U1879" s="72">
        <f t="shared" si="58"/>
        <v>3.2836808660001437E-5</v>
      </c>
      <c r="V1879" s="72">
        <v>1.1860966334098281E-2</v>
      </c>
      <c r="W1879" s="72">
        <v>1.1826134305250591E-2</v>
      </c>
      <c r="X1879" s="113">
        <f t="shared" si="59"/>
        <v>3.4832028847690127E-5</v>
      </c>
    </row>
    <row r="1880" spans="18:24" x14ac:dyDescent="0.2">
      <c r="R1880" s="75">
        <v>52358</v>
      </c>
      <c r="S1880" s="72">
        <v>1.1856340569901596E-2</v>
      </c>
      <c r="T1880" s="72">
        <v>1.1823509264316114E-2</v>
      </c>
      <c r="U1880" s="72">
        <f t="shared" si="58"/>
        <v>3.2831305585482792E-5</v>
      </c>
      <c r="V1880" s="72">
        <v>1.1858243943604387E-2</v>
      </c>
      <c r="W1880" s="72">
        <v>1.1823478112459282E-2</v>
      </c>
      <c r="X1880" s="113">
        <f t="shared" si="59"/>
        <v>3.4765831145104967E-5</v>
      </c>
    </row>
    <row r="1881" spans="18:24" x14ac:dyDescent="0.2">
      <c r="R1881" s="75">
        <v>52365</v>
      </c>
      <c r="S1881" s="72">
        <v>1.1857221349329251E-2</v>
      </c>
      <c r="T1881" s="72">
        <v>1.1824395376813405E-2</v>
      </c>
      <c r="U1881" s="72">
        <f t="shared" si="58"/>
        <v>3.2825972515845847E-5</v>
      </c>
      <c r="V1881" s="72">
        <v>1.1855639218751376E-2</v>
      </c>
      <c r="W1881" s="72">
        <v>1.1820929081821962E-2</v>
      </c>
      <c r="X1881" s="113">
        <f t="shared" si="59"/>
        <v>3.4710136929414284E-5</v>
      </c>
    </row>
    <row r="1882" spans="18:24" x14ac:dyDescent="0.2">
      <c r="R1882" s="75">
        <v>52372</v>
      </c>
      <c r="S1882" s="72">
        <v>1.1858114648028609E-2</v>
      </c>
      <c r="T1882" s="72">
        <v>1.1825293838578391E-2</v>
      </c>
      <c r="U1882" s="72">
        <f t="shared" si="58"/>
        <v>3.2820809450218036E-5</v>
      </c>
      <c r="V1882" s="72">
        <v>1.1853393070389016E-2</v>
      </c>
      <c r="W1882" s="72">
        <v>1.1818733674324875E-2</v>
      </c>
      <c r="X1882" s="113">
        <f t="shared" si="59"/>
        <v>3.4659396064140938E-5</v>
      </c>
    </row>
    <row r="1883" spans="18:24" x14ac:dyDescent="0.2">
      <c r="R1883" s="75">
        <v>52379</v>
      </c>
      <c r="S1883" s="72">
        <v>1.1859020466010102E-2</v>
      </c>
      <c r="T1883" s="72">
        <v>1.1826204649621499E-2</v>
      </c>
      <c r="U1883" s="72">
        <f t="shared" si="58"/>
        <v>3.2815816388602828E-5</v>
      </c>
      <c r="V1883" s="72">
        <v>1.1851505497276149E-2</v>
      </c>
      <c r="W1883" s="72">
        <v>1.1816891888772418E-2</v>
      </c>
      <c r="X1883" s="113">
        <f t="shared" si="59"/>
        <v>3.4613608503731089E-5</v>
      </c>
    </row>
    <row r="1884" spans="18:24" x14ac:dyDescent="0.2">
      <c r="R1884" s="75">
        <v>52386</v>
      </c>
      <c r="S1884" s="72">
        <v>1.1859938803280677E-2</v>
      </c>
      <c r="T1884" s="72">
        <v>1.1827127809950549E-2</v>
      </c>
      <c r="U1884" s="72">
        <f t="shared" si="58"/>
        <v>3.2810993330127658E-5</v>
      </c>
      <c r="V1884" s="72">
        <v>1.1849352543315875E-2</v>
      </c>
      <c r="W1884" s="72">
        <v>1.1814779497320399E-2</v>
      </c>
      <c r="X1884" s="113">
        <f t="shared" si="59"/>
        <v>3.4573045995476073E-5</v>
      </c>
    </row>
    <row r="1885" spans="18:24" x14ac:dyDescent="0.2">
      <c r="R1885" s="75">
        <v>52393</v>
      </c>
      <c r="S1885" s="72">
        <v>1.1860869659850762E-2</v>
      </c>
      <c r="T1885" s="72">
        <v>1.1828063319572492E-2</v>
      </c>
      <c r="U1885" s="72">
        <f t="shared" si="58"/>
        <v>3.2806340278270646E-5</v>
      </c>
      <c r="V1885" s="72">
        <v>1.1848105403679287E-2</v>
      </c>
      <c r="W1885" s="72">
        <v>1.1813569296157509E-2</v>
      </c>
      <c r="X1885" s="113">
        <f t="shared" si="59"/>
        <v>3.4536107521777881E-5</v>
      </c>
    </row>
    <row r="1886" spans="18:24" x14ac:dyDescent="0.2">
      <c r="R1886" s="75">
        <v>52400</v>
      </c>
      <c r="S1886" s="72">
        <v>1.1861813035729047E-2</v>
      </c>
      <c r="T1886" s="72">
        <v>1.1829011178498623E-2</v>
      </c>
      <c r="U1886" s="72">
        <f t="shared" si="58"/>
        <v>3.2801857230424503E-5</v>
      </c>
      <c r="V1886" s="72">
        <v>1.1847216801514323E-2</v>
      </c>
      <c r="W1886" s="72">
        <v>1.181271267984651E-2</v>
      </c>
      <c r="X1886" s="113">
        <f t="shared" si="59"/>
        <v>3.4504121667812415E-5</v>
      </c>
    </row>
    <row r="1887" spans="18:24" x14ac:dyDescent="0.2">
      <c r="R1887" s="75">
        <v>52407</v>
      </c>
      <c r="S1887" s="72">
        <v>1.1862768930924219E-2</v>
      </c>
      <c r="T1887" s="72">
        <v>1.1829971386736761E-2</v>
      </c>
      <c r="U1887" s="72">
        <f t="shared" si="58"/>
        <v>3.2797544187458325E-5</v>
      </c>
      <c r="V1887" s="72">
        <v>1.1847540939441868E-2</v>
      </c>
      <c r="W1887" s="72">
        <v>1.1813060948826073E-2</v>
      </c>
      <c r="X1887" s="113">
        <f t="shared" si="59"/>
        <v>3.4479990615794709E-5</v>
      </c>
    </row>
    <row r="1888" spans="18:24" x14ac:dyDescent="0.2">
      <c r="R1888" s="75">
        <v>52414</v>
      </c>
      <c r="S1888" s="72">
        <v>1.1863737345444969E-2</v>
      </c>
      <c r="T1888" s="72">
        <v>1.1830943944297335E-2</v>
      </c>
      <c r="U1888" s="72">
        <f t="shared" si="58"/>
        <v>3.2793401147633919E-5</v>
      </c>
      <c r="V1888" s="72">
        <v>1.1847446230899783E-2</v>
      </c>
      <c r="W1888" s="72">
        <v>1.1812987261796262E-2</v>
      </c>
      <c r="X1888" s="113">
        <f t="shared" si="59"/>
        <v>3.4458969103520753E-5</v>
      </c>
    </row>
    <row r="1889" spans="18:24" x14ac:dyDescent="0.2">
      <c r="R1889" s="75">
        <v>52421</v>
      </c>
      <c r="S1889" s="72">
        <v>1.1864718279299981E-2</v>
      </c>
      <c r="T1889" s="72">
        <v>1.1831928851186424E-2</v>
      </c>
      <c r="U1889" s="72">
        <f t="shared" si="58"/>
        <v>3.278942811355684E-5</v>
      </c>
      <c r="V1889" s="72">
        <v>1.1847710094322507E-2</v>
      </c>
      <c r="W1889" s="72">
        <v>1.1813267193580682E-2</v>
      </c>
      <c r="X1889" s="113">
        <f t="shared" si="59"/>
        <v>3.4442900741825724E-5</v>
      </c>
    </row>
    <row r="1890" spans="18:24" x14ac:dyDescent="0.2">
      <c r="R1890" s="75">
        <v>52428</v>
      </c>
      <c r="S1890" s="72">
        <v>1.1865711732501423E-2</v>
      </c>
      <c r="T1890" s="72">
        <v>1.1832926107415324E-2</v>
      </c>
      <c r="U1890" s="72">
        <f t="shared" si="58"/>
        <v>3.2785625086099654E-5</v>
      </c>
      <c r="V1890" s="72">
        <v>1.184833252985616E-2</v>
      </c>
      <c r="W1890" s="72">
        <v>1.1813900744331036E-2</v>
      </c>
      <c r="X1890" s="113">
        <f t="shared" si="59"/>
        <v>3.4431785525123812E-5</v>
      </c>
    </row>
    <row r="1891" spans="18:24" x14ac:dyDescent="0.2">
      <c r="R1891" s="75">
        <v>52435</v>
      </c>
      <c r="S1891" s="72">
        <v>1.1866717705055378E-2</v>
      </c>
      <c r="T1891" s="72">
        <v>1.1833935712992724E-2</v>
      </c>
      <c r="U1891" s="72">
        <f t="shared" si="58"/>
        <v>3.2781992062653337E-5</v>
      </c>
      <c r="V1891" s="72">
        <v>1.1849313537844122E-2</v>
      </c>
      <c r="W1891" s="72">
        <v>1.1814887914392861E-2</v>
      </c>
      <c r="X1891" s="113">
        <f t="shared" si="59"/>
        <v>3.442562345126049E-5</v>
      </c>
    </row>
    <row r="1892" spans="18:24" x14ac:dyDescent="0.2">
      <c r="R1892" s="75">
        <v>52442</v>
      </c>
      <c r="S1892" s="72">
        <v>1.1867736196973138E-2</v>
      </c>
      <c r="T1892" s="72">
        <v>1.1834957667929922E-2</v>
      </c>
      <c r="U1892" s="72">
        <f t="shared" si="58"/>
        <v>3.2778529043216154E-5</v>
      </c>
      <c r="V1892" s="72">
        <v>1.184941446199808E-2</v>
      </c>
      <c r="W1892" s="72">
        <v>1.1814998251425939E-2</v>
      </c>
      <c r="X1892" s="113">
        <f t="shared" si="59"/>
        <v>3.4416210572140241E-5</v>
      </c>
    </row>
    <row r="1893" spans="18:24" x14ac:dyDescent="0.2">
      <c r="R1893" s="75">
        <v>52449</v>
      </c>
      <c r="S1893" s="72">
        <v>1.1868767208265131E-2</v>
      </c>
      <c r="T1893" s="72">
        <v>1.1835991972235602E-2</v>
      </c>
      <c r="U1893" s="72">
        <f t="shared" si="58"/>
        <v>3.2775236029529767E-5</v>
      </c>
      <c r="V1893" s="72">
        <v>1.1852351273549253E-2</v>
      </c>
      <c r="W1893" s="72">
        <v>1.1817923114793983E-2</v>
      </c>
      <c r="X1893" s="113">
        <f t="shared" si="59"/>
        <v>3.4428158755270624E-5</v>
      </c>
    </row>
    <row r="1894" spans="18:24" x14ac:dyDescent="0.2">
      <c r="R1894" s="75">
        <v>52456</v>
      </c>
      <c r="S1894" s="72">
        <v>1.1869810738940913E-2</v>
      </c>
      <c r="T1894" s="72">
        <v>1.1837038625917586E-2</v>
      </c>
      <c r="U1894" s="72">
        <f t="shared" si="58"/>
        <v>3.2772113023327165E-5</v>
      </c>
      <c r="V1894" s="72">
        <v>1.185440800294422E-2</v>
      </c>
      <c r="W1894" s="72">
        <v>1.181997114678701E-2</v>
      </c>
      <c r="X1894" s="113">
        <f t="shared" si="59"/>
        <v>3.44368561572099E-5</v>
      </c>
    </row>
    <row r="1895" spans="18:24" x14ac:dyDescent="0.2">
      <c r="R1895" s="75">
        <v>52463</v>
      </c>
      <c r="S1895" s="72">
        <v>1.1870866789008307E-2</v>
      </c>
      <c r="T1895" s="72">
        <v>1.1838097628989777E-2</v>
      </c>
      <c r="U1895" s="72">
        <f t="shared" si="58"/>
        <v>3.2769160018529878E-5</v>
      </c>
      <c r="V1895" s="72">
        <v>1.185682330814952E-2</v>
      </c>
      <c r="W1895" s="72">
        <v>1.1822372801398539E-2</v>
      </c>
      <c r="X1895" s="113">
        <f t="shared" si="59"/>
        <v>3.445050675098156E-5</v>
      </c>
    </row>
    <row r="1896" spans="18:24" x14ac:dyDescent="0.2">
      <c r="R1896" s="75">
        <v>52470</v>
      </c>
      <c r="S1896" s="72">
        <v>1.1871935358480346E-2</v>
      </c>
      <c r="T1896" s="72">
        <v>1.1839168981458257E-2</v>
      </c>
      <c r="U1896" s="72">
        <f t="shared" si="58"/>
        <v>3.2766377022088941E-5</v>
      </c>
      <c r="V1896" s="72">
        <v>1.1859597190500002E-2</v>
      </c>
      <c r="W1896" s="72">
        <v>1.1825128079936766E-2</v>
      </c>
      <c r="X1896" s="113">
        <f t="shared" si="59"/>
        <v>3.4469110563236163E-5</v>
      </c>
    </row>
    <row r="1897" spans="18:24" x14ac:dyDescent="0.2">
      <c r="R1897" s="75">
        <v>52477</v>
      </c>
      <c r="S1897" s="72">
        <v>1.1872741276298244E-2</v>
      </c>
      <c r="T1897" s="72">
        <v>1.1839978435144343E-2</v>
      </c>
      <c r="U1897" s="72">
        <f t="shared" si="58"/>
        <v>3.2762841153900421E-5</v>
      </c>
      <c r="V1897" s="72">
        <v>1.1860569250857047E-2</v>
      </c>
      <c r="W1897" s="72">
        <v>1.1826094542556209E-2</v>
      </c>
      <c r="X1897" s="113">
        <f t="shared" si="59"/>
        <v>3.4474708300837736E-5</v>
      </c>
    </row>
    <row r="1898" spans="18:24" x14ac:dyDescent="0.2">
      <c r="R1898" s="75">
        <v>52484</v>
      </c>
      <c r="S1898" s="72">
        <v>1.1873833954377251E-2</v>
      </c>
      <c r="T1898" s="72">
        <v>1.1841073568371522E-2</v>
      </c>
      <c r="U1898" s="72">
        <f t="shared" si="58"/>
        <v>3.276038600572885E-5</v>
      </c>
      <c r="V1898" s="72">
        <v>1.186395739451499E-2</v>
      </c>
      <c r="W1898" s="72">
        <v>1.1829455595952687E-2</v>
      </c>
      <c r="X1898" s="113">
        <f t="shared" si="59"/>
        <v>3.4501798562302372E-5</v>
      </c>
    </row>
    <row r="1899" spans="18:24" x14ac:dyDescent="0.2">
      <c r="R1899" s="75">
        <v>52491</v>
      </c>
      <c r="S1899" s="72">
        <v>1.1874939151474168E-2</v>
      </c>
      <c r="T1899" s="72">
        <v>1.1842181050617212E-2</v>
      </c>
      <c r="U1899" s="72">
        <f t="shared" si="58"/>
        <v>3.2758100856955519E-5</v>
      </c>
      <c r="V1899" s="72">
        <v>1.1867703790611195E-2</v>
      </c>
      <c r="W1899" s="72">
        <v>1.1833169953157354E-2</v>
      </c>
      <c r="X1899" s="113">
        <f t="shared" si="59"/>
        <v>3.4533837453840435E-5</v>
      </c>
    </row>
    <row r="1900" spans="18:24" x14ac:dyDescent="0.2">
      <c r="R1900" s="75">
        <v>52498</v>
      </c>
      <c r="S1900" s="72">
        <v>1.1876056867600415E-2</v>
      </c>
      <c r="T1900" s="72">
        <v>1.1843300881891955E-2</v>
      </c>
      <c r="U1900" s="72">
        <f t="shared" si="58"/>
        <v>3.2755985708459931E-5</v>
      </c>
      <c r="V1900" s="72">
        <v>1.1871798843420133E-2</v>
      </c>
      <c r="W1900" s="72">
        <v>1.1837228150984808E-2</v>
      </c>
      <c r="X1900" s="113">
        <f t="shared" si="59"/>
        <v>3.4570692435325484E-5</v>
      </c>
    </row>
    <row r="1901" spans="18:24" x14ac:dyDescent="0.2">
      <c r="R1901" s="75">
        <v>52505</v>
      </c>
      <c r="S1901" s="72">
        <v>1.1878303250435988E-2</v>
      </c>
      <c r="T1901" s="72">
        <v>1.1845545316416736E-2</v>
      </c>
      <c r="U1901" s="72">
        <f t="shared" si="58"/>
        <v>3.2757934019252144E-5</v>
      </c>
      <c r="V1901" s="72">
        <v>1.1876851823975682E-2</v>
      </c>
      <c r="W1901" s="72">
        <v>1.1842234016191612E-2</v>
      </c>
      <c r="X1901" s="113">
        <f t="shared" si="59"/>
        <v>3.4617807784069476E-5</v>
      </c>
    </row>
    <row r="1902" spans="18:24" x14ac:dyDescent="0.2">
      <c r="R1902" s="75">
        <v>52512</v>
      </c>
      <c r="S1902" s="72">
        <v>1.1878609683363552E-2</v>
      </c>
      <c r="T1902" s="72">
        <v>1.1845856434201132E-2</v>
      </c>
      <c r="U1902" s="72">
        <f t="shared" si="58"/>
        <v>3.2753249162419812E-5</v>
      </c>
      <c r="V1902" s="72">
        <v>1.188159816803401E-2</v>
      </c>
      <c r="W1902" s="72">
        <v>1.1846934509010195E-2</v>
      </c>
      <c r="X1902" s="113">
        <f t="shared" si="59"/>
        <v>3.4663659023815435E-5</v>
      </c>
    </row>
    <row r="1903" spans="18:24" x14ac:dyDescent="0.2">
      <c r="R1903" s="75">
        <v>52519</v>
      </c>
      <c r="S1903" s="72">
        <v>1.1879765888953082E-2</v>
      </c>
      <c r="T1903" s="72">
        <v>1.1847014232745126E-2</v>
      </c>
      <c r="U1903" s="72">
        <f t="shared" si="58"/>
        <v>3.2751656207955296E-5</v>
      </c>
      <c r="V1903" s="72">
        <v>1.1889281185057146E-2</v>
      </c>
      <c r="W1903" s="72">
        <v>1.185454299846634E-2</v>
      </c>
      <c r="X1903" s="113">
        <f t="shared" si="59"/>
        <v>3.4738186590806477E-5</v>
      </c>
    </row>
    <row r="1904" spans="18:24" x14ac:dyDescent="0.2">
      <c r="R1904" s="75">
        <v>52526</v>
      </c>
      <c r="S1904" s="72">
        <v>1.1880934614029798E-2</v>
      </c>
      <c r="T1904" s="72">
        <v>1.1848184380770559E-2</v>
      </c>
      <c r="U1904" s="72">
        <f t="shared" si="58"/>
        <v>3.2750233259239842E-5</v>
      </c>
      <c r="V1904" s="72">
        <v>1.1891916113249608E-2</v>
      </c>
      <c r="W1904" s="72">
        <v>1.1857149352181733E-2</v>
      </c>
      <c r="X1904" s="113">
        <f t="shared" si="59"/>
        <v>3.4766761067875698E-5</v>
      </c>
    </row>
    <row r="1905" spans="18:24" x14ac:dyDescent="0.2">
      <c r="R1905" s="75">
        <v>52533</v>
      </c>
      <c r="S1905" s="72">
        <v>1.1882115858606735E-2</v>
      </c>
      <c r="T1905" s="72">
        <v>1.1849366878289592E-2</v>
      </c>
      <c r="U1905" s="72">
        <f t="shared" si="58"/>
        <v>3.2748980317142545E-5</v>
      </c>
      <c r="V1905" s="72">
        <v>1.189744496543705E-2</v>
      </c>
      <c r="W1905" s="72">
        <v>1.1862621544075231E-2</v>
      </c>
      <c r="X1905" s="113">
        <f t="shared" si="59"/>
        <v>3.4823421361818499E-5</v>
      </c>
    </row>
    <row r="1906" spans="18:24" x14ac:dyDescent="0.2">
      <c r="R1906" s="75">
        <v>52540</v>
      </c>
      <c r="S1906" s="72">
        <v>1.1883309622695185E-2</v>
      </c>
      <c r="T1906" s="72">
        <v>1.1850561725311785E-2</v>
      </c>
      <c r="U1906" s="72">
        <f t="shared" si="58"/>
        <v>3.2747897383399865E-5</v>
      </c>
      <c r="V1906" s="72">
        <v>1.1902501488233476E-2</v>
      </c>
      <c r="W1906" s="72">
        <v>1.1867624958469941E-2</v>
      </c>
      <c r="X1906" s="113">
        <f t="shared" si="59"/>
        <v>3.487652976353478E-5</v>
      </c>
    </row>
    <row r="1907" spans="18:24" x14ac:dyDescent="0.2">
      <c r="R1907" s="75">
        <v>52547</v>
      </c>
      <c r="S1907" s="72">
        <v>1.1884515906304707E-2</v>
      </c>
      <c r="T1907" s="72">
        <v>1.185176892185104E-2</v>
      </c>
      <c r="U1907" s="72">
        <f t="shared" si="58"/>
        <v>3.274698445366632E-5</v>
      </c>
      <c r="V1907" s="72">
        <v>1.1908440065352325E-2</v>
      </c>
      <c r="W1907" s="72">
        <v>1.1873501215547795E-2</v>
      </c>
      <c r="X1907" s="113">
        <f t="shared" si="59"/>
        <v>3.4938849804530547E-5</v>
      </c>
    </row>
    <row r="1908" spans="18:24" x14ac:dyDescent="0.2">
      <c r="R1908" s="75">
        <v>52554</v>
      </c>
      <c r="S1908" s="72">
        <v>1.1885734709450072E-2</v>
      </c>
      <c r="T1908" s="72">
        <v>1.1852988467916045E-2</v>
      </c>
      <c r="U1908" s="72">
        <f t="shared" si="58"/>
        <v>3.2746241534027318E-5</v>
      </c>
      <c r="V1908" s="72">
        <v>1.1914556037227641E-2</v>
      </c>
      <c r="W1908" s="72">
        <v>1.1879552417001117E-2</v>
      </c>
      <c r="X1908" s="113">
        <f t="shared" si="59"/>
        <v>3.5003620226523383E-5</v>
      </c>
    </row>
    <row r="1909" spans="18:24" x14ac:dyDescent="0.2">
      <c r="R1909" s="75">
        <v>52561</v>
      </c>
      <c r="S1909" s="72">
        <v>1.1886966032140837E-2</v>
      </c>
      <c r="T1909" s="72">
        <v>1.18542203635207E-2</v>
      </c>
      <c r="U1909" s="72">
        <f t="shared" si="58"/>
        <v>3.2745668620137378E-5</v>
      </c>
      <c r="V1909" s="72">
        <v>1.1920827911857401E-2</v>
      </c>
      <c r="W1909" s="72">
        <v>1.18857573677126E-2</v>
      </c>
      <c r="X1909" s="113">
        <f t="shared" si="59"/>
        <v>3.5070544144800292E-5</v>
      </c>
    </row>
    <row r="1910" spans="18:24" x14ac:dyDescent="0.2">
      <c r="R1910" s="75">
        <v>52568</v>
      </c>
      <c r="S1910" s="72">
        <v>1.1887922577813483E-2</v>
      </c>
      <c r="T1910" s="72">
        <v>1.1855178393603704E-2</v>
      </c>
      <c r="U1910" s="72">
        <f t="shared" si="58"/>
        <v>3.2744184209778857E-5</v>
      </c>
      <c r="V1910" s="72">
        <v>1.1927933028800589E-2</v>
      </c>
      <c r="W1910" s="72">
        <v>1.1892787023765772E-2</v>
      </c>
      <c r="X1910" s="113">
        <f t="shared" si="59"/>
        <v>3.5146005034816102E-5</v>
      </c>
    </row>
    <row r="1911" spans="18:24" x14ac:dyDescent="0.2">
      <c r="R1911" s="75">
        <v>52575</v>
      </c>
      <c r="S1911" s="72">
        <v>1.188917800397739E-2</v>
      </c>
      <c r="T1911" s="72">
        <v>1.1856434064915688E-2</v>
      </c>
      <c r="U1911" s="72">
        <f t="shared" si="58"/>
        <v>3.2743939061701671E-5</v>
      </c>
      <c r="V1911" s="72">
        <v>1.1934449774967984E-2</v>
      </c>
      <c r="W1911" s="72">
        <v>1.1899233463672245E-2</v>
      </c>
      <c r="X1911" s="113">
        <f t="shared" si="59"/>
        <v>3.5216311295738559E-5</v>
      </c>
    </row>
    <row r="1912" spans="18:24" x14ac:dyDescent="0.2">
      <c r="R1912" s="75">
        <v>52582</v>
      </c>
      <c r="S1912" s="72">
        <v>1.1890445949305023E-2</v>
      </c>
      <c r="T1912" s="72">
        <v>1.1857702085390243E-2</v>
      </c>
      <c r="U1912" s="72">
        <f t="shared" si="58"/>
        <v>3.274386391478E-5</v>
      </c>
      <c r="V1912" s="72">
        <v>1.1941056355534533E-2</v>
      </c>
      <c r="W1912" s="72">
        <v>1.1905768497132631E-2</v>
      </c>
      <c r="X1912" s="113">
        <f t="shared" si="59"/>
        <v>3.5287858401901809E-5</v>
      </c>
    </row>
    <row r="1913" spans="18:24" x14ac:dyDescent="0.2">
      <c r="R1913" s="75">
        <v>52589</v>
      </c>
      <c r="S1913" s="72">
        <v>1.1891726413806925E-2</v>
      </c>
      <c r="T1913" s="72">
        <v>1.1858982455037909E-2</v>
      </c>
      <c r="U1913" s="72">
        <f t="shared" si="58"/>
        <v>3.2743958769015577E-5</v>
      </c>
      <c r="V1913" s="72">
        <v>1.1947731394220255E-2</v>
      </c>
      <c r="W1913" s="72">
        <v>1.1912371043164725E-2</v>
      </c>
      <c r="X1913" s="113">
        <f t="shared" si="59"/>
        <v>3.5360351055530037E-5</v>
      </c>
    </row>
    <row r="1914" spans="18:24" x14ac:dyDescent="0.2">
      <c r="R1914" s="75">
        <v>52596</v>
      </c>
      <c r="S1914" s="72">
        <v>1.1893019397496271E-2</v>
      </c>
      <c r="T1914" s="72">
        <v>1.1860275173871867E-2</v>
      </c>
      <c r="U1914" s="72">
        <f t="shared" si="58"/>
        <v>3.2744223624404933E-5</v>
      </c>
      <c r="V1914" s="72">
        <v>1.1953773589335404E-2</v>
      </c>
      <c r="W1914" s="72">
        <v>1.1918346514456437E-2</v>
      </c>
      <c r="X1914" s="113">
        <f t="shared" si="59"/>
        <v>3.5427074878966944E-5</v>
      </c>
    </row>
    <row r="1915" spans="18:24" x14ac:dyDescent="0.2">
      <c r="R1915" s="75">
        <v>52603</v>
      </c>
      <c r="S1915" s="72">
        <v>1.1894324900386239E-2</v>
      </c>
      <c r="T1915" s="72">
        <v>1.186158024190353E-2</v>
      </c>
      <c r="U1915" s="72">
        <f t="shared" si="58"/>
        <v>3.2744658482708813E-5</v>
      </c>
      <c r="V1915" s="72">
        <v>1.1960529534585674E-2</v>
      </c>
      <c r="W1915" s="72">
        <v>1.1925028849686211E-2</v>
      </c>
      <c r="X1915" s="113">
        <f t="shared" si="59"/>
        <v>3.5500684899462606E-5</v>
      </c>
    </row>
    <row r="1916" spans="18:24" x14ac:dyDescent="0.2">
      <c r="R1916" s="75">
        <v>52610</v>
      </c>
      <c r="S1916" s="72">
        <v>1.1895642922487369E-2</v>
      </c>
      <c r="T1916" s="72">
        <v>1.1862897659146958E-2</v>
      </c>
      <c r="U1916" s="72">
        <f t="shared" si="58"/>
        <v>3.2745263340410932E-5</v>
      </c>
      <c r="V1916" s="72">
        <v>1.1967290931407006E-2</v>
      </c>
      <c r="W1916" s="72">
        <v>1.193171656134759E-2</v>
      </c>
      <c r="X1916" s="113">
        <f t="shared" si="59"/>
        <v>3.5574370059415425E-5</v>
      </c>
    </row>
    <row r="1917" spans="18:24" x14ac:dyDescent="0.2">
      <c r="R1917" s="75">
        <v>52617</v>
      </c>
      <c r="S1917" s="72">
        <v>1.1896973463813717E-2</v>
      </c>
      <c r="T1917" s="72">
        <v>1.1864227425611813E-2</v>
      </c>
      <c r="U1917" s="72">
        <f t="shared" si="58"/>
        <v>3.274603820190361E-5</v>
      </c>
      <c r="V1917" s="72">
        <v>1.1974036285643933E-2</v>
      </c>
      <c r="W1917" s="72">
        <v>1.1938388452219019E-2</v>
      </c>
      <c r="X1917" s="113">
        <f t="shared" si="59"/>
        <v>3.5647833424913913E-5</v>
      </c>
    </row>
    <row r="1918" spans="18:24" x14ac:dyDescent="0.2">
      <c r="R1918" s="75">
        <v>52624</v>
      </c>
      <c r="S1918" s="72">
        <v>1.1898316524375821E-2</v>
      </c>
      <c r="T1918" s="72">
        <v>1.1865569541313025E-2</v>
      </c>
      <c r="U1918" s="72">
        <f t="shared" si="58"/>
        <v>3.2746983062796262E-5</v>
      </c>
      <c r="V1918" s="72">
        <v>1.1980744102849356E-2</v>
      </c>
      <c r="W1918" s="72">
        <v>1.1945023324796522E-2</v>
      </c>
      <c r="X1918" s="113">
        <f t="shared" si="59"/>
        <v>3.5720778052833468E-5</v>
      </c>
    </row>
    <row r="1919" spans="18:24" x14ac:dyDescent="0.2">
      <c r="R1919" s="75">
        <v>52631</v>
      </c>
      <c r="S1919" s="72">
        <v>1.1899376467706446E-2</v>
      </c>
      <c r="T1919" s="72">
        <v>1.1866629560550734E-2</v>
      </c>
      <c r="U1919" s="72">
        <f t="shared" si="58"/>
        <v>3.2746907155711824E-5</v>
      </c>
      <c r="V1919" s="72">
        <v>1.1987392888288052E-2</v>
      </c>
      <c r="W1919" s="72">
        <v>1.1951599981295033E-2</v>
      </c>
      <c r="X1919" s="113">
        <f t="shared" si="59"/>
        <v>3.5792906993018653E-5</v>
      </c>
    </row>
    <row r="1920" spans="18:24" x14ac:dyDescent="0.2">
      <c r="R1920" s="75">
        <v>52638</v>
      </c>
      <c r="S1920" s="72">
        <v>1.1900743627421662E-2</v>
      </c>
      <c r="T1920" s="72">
        <v>1.1867995447707891E-2</v>
      </c>
      <c r="U1920" s="72">
        <f t="shared" si="58"/>
        <v>3.2748179713770753E-5</v>
      </c>
      <c r="V1920" s="72">
        <v>1.1993961146940629E-2</v>
      </c>
      <c r="W1920" s="72">
        <v>1.1958097223653227E-2</v>
      </c>
      <c r="X1920" s="113">
        <f t="shared" si="59"/>
        <v>3.5863923287401955E-5</v>
      </c>
    </row>
    <row r="1921" spans="18:24" x14ac:dyDescent="0.2">
      <c r="R1921" s="75">
        <v>52645</v>
      </c>
      <c r="S1921" s="72">
        <v>1.1902123305992163E-2</v>
      </c>
      <c r="T1921" s="72">
        <v>1.186937368372476E-2</v>
      </c>
      <c r="U1921" s="72">
        <f t="shared" si="58"/>
        <v>3.2749622267402856E-5</v>
      </c>
      <c r="V1921" s="72">
        <v>1.2000427383514509E-2</v>
      </c>
      <c r="W1921" s="72">
        <v>1.1964493853540099E-2</v>
      </c>
      <c r="X1921" s="113">
        <f t="shared" si="59"/>
        <v>3.5933529974409989E-5</v>
      </c>
    </row>
    <row r="1922" spans="18:24" x14ac:dyDescent="0.2">
      <c r="R1922" s="75">
        <v>52652</v>
      </c>
      <c r="S1922" s="72">
        <v>1.1903515503433049E-2</v>
      </c>
      <c r="T1922" s="72">
        <v>1.1870764268615552E-2</v>
      </c>
      <c r="U1922" s="72">
        <f t="shared" si="58"/>
        <v>3.2751234817496311E-5</v>
      </c>
      <c r="V1922" s="72">
        <v>1.2006770102449195E-2</v>
      </c>
      <c r="W1922" s="72">
        <v>1.1970768672365954E-2</v>
      </c>
      <c r="X1922" s="113">
        <f t="shared" si="59"/>
        <v>3.6001430083240638E-5</v>
      </c>
    </row>
    <row r="1923" spans="18:24" x14ac:dyDescent="0.2">
      <c r="R1923" s="75">
        <v>52659</v>
      </c>
      <c r="S1923" s="72">
        <v>1.1905519108918341E-2</v>
      </c>
      <c r="T1923" s="72">
        <v>1.1872763610235352E-2</v>
      </c>
      <c r="U1923" s="72">
        <f t="shared" si="58"/>
        <v>3.2755498682989631E-5</v>
      </c>
      <c r="V1923" s="72">
        <v>1.2015264549906196E-2</v>
      </c>
      <c r="W1923" s="72">
        <v>1.1979177391335123E-2</v>
      </c>
      <c r="X1923" s="113">
        <f t="shared" si="59"/>
        <v>3.6087158571073558E-5</v>
      </c>
    </row>
    <row r="1924" spans="18:24" x14ac:dyDescent="0.2">
      <c r="R1924" s="75">
        <v>52666</v>
      </c>
      <c r="S1924" s="72">
        <v>1.1906938226275011E-2</v>
      </c>
      <c r="T1924" s="72">
        <v>1.1874180750375371E-2</v>
      </c>
      <c r="U1924" s="72">
        <f t="shared" si="58"/>
        <v>3.2757475899640454E-5</v>
      </c>
      <c r="V1924" s="72">
        <v>1.2021239599990151E-2</v>
      </c>
      <c r="W1924" s="72">
        <v>1.1985089621393765E-2</v>
      </c>
      <c r="X1924" s="113">
        <f t="shared" si="59"/>
        <v>3.6149978596385426E-5</v>
      </c>
    </row>
    <row r="1925" spans="18:24" x14ac:dyDescent="0.2">
      <c r="R1925" s="75">
        <v>52673</v>
      </c>
      <c r="S1925" s="72">
        <v>1.1908369863380399E-2</v>
      </c>
      <c r="T1925" s="72">
        <v>1.1875610240255751E-2</v>
      </c>
      <c r="U1925" s="72">
        <f t="shared" ref="U1925:U1988" si="60">S1925-T1925</f>
        <v>3.2759623124647627E-5</v>
      </c>
      <c r="V1925" s="72">
        <v>1.2027026630960277E-2</v>
      </c>
      <c r="W1925" s="72">
        <v>1.1990816430123796E-2</v>
      </c>
      <c r="X1925" s="113">
        <f t="shared" ref="X1925:X1988" si="61">V1925-W1925</f>
        <v>3.6210200836481188E-5</v>
      </c>
    </row>
    <row r="1926" spans="18:24" x14ac:dyDescent="0.2">
      <c r="R1926" s="75">
        <v>52680</v>
      </c>
      <c r="S1926" s="72">
        <v>1.1909814020247534E-2</v>
      </c>
      <c r="T1926" s="72">
        <v>1.1877052079887786E-2</v>
      </c>
      <c r="U1926" s="72">
        <f t="shared" si="60"/>
        <v>3.276194035974761E-5</v>
      </c>
      <c r="V1926" s="72">
        <v>1.2032613999110363E-2</v>
      </c>
      <c r="W1926" s="72">
        <v>1.1996346334696758E-2</v>
      </c>
      <c r="X1926" s="113">
        <f t="shared" si="61"/>
        <v>3.626766441360528E-5</v>
      </c>
    </row>
    <row r="1927" spans="18:24" x14ac:dyDescent="0.2">
      <c r="R1927" s="75">
        <v>52687</v>
      </c>
      <c r="S1927" s="72">
        <v>1.191096743724695E-2</v>
      </c>
      <c r="T1927" s="72">
        <v>1.1878204300298012E-2</v>
      </c>
      <c r="U1927" s="72">
        <f t="shared" si="60"/>
        <v>3.276313694893819E-5</v>
      </c>
      <c r="V1927" s="72">
        <v>1.2036449681558916E-2</v>
      </c>
      <c r="W1927" s="72">
        <v>1.2000139828829161E-2</v>
      </c>
      <c r="X1927" s="113">
        <f t="shared" si="61"/>
        <v>3.6309852729754857E-5</v>
      </c>
    </row>
    <row r="1928" spans="18:24" x14ac:dyDescent="0.2">
      <c r="R1928" s="75">
        <v>52694</v>
      </c>
      <c r="S1928" s="72">
        <v>1.1912435690899236E-2</v>
      </c>
      <c r="T1928" s="72">
        <v>1.1879669909057641E-2</v>
      </c>
      <c r="U1928" s="72">
        <f t="shared" si="60"/>
        <v>3.2765781841595509E-5</v>
      </c>
      <c r="V1928" s="72">
        <v>1.2041678814033266E-2</v>
      </c>
      <c r="W1928" s="72">
        <v>1.2005316446951299E-2</v>
      </c>
      <c r="X1928" s="113">
        <f t="shared" si="61"/>
        <v>3.6362367081967106E-5</v>
      </c>
    </row>
    <row r="1929" spans="18:24" x14ac:dyDescent="0.2">
      <c r="R1929" s="75">
        <v>52701</v>
      </c>
      <c r="S1929" s="72">
        <v>1.1913916463934852E-2</v>
      </c>
      <c r="T1929" s="72">
        <v>1.1881147867195054E-2</v>
      </c>
      <c r="U1929" s="72">
        <f t="shared" si="60"/>
        <v>3.2768596739798928E-5</v>
      </c>
      <c r="V1929" s="72">
        <v>1.2046707644680906E-2</v>
      </c>
      <c r="W1929" s="72">
        <v>1.2010295530727398E-2</v>
      </c>
      <c r="X1929" s="113">
        <f t="shared" si="61"/>
        <v>3.6412113953507644E-5</v>
      </c>
    </row>
    <row r="1930" spans="18:24" x14ac:dyDescent="0.2">
      <c r="R1930" s="75">
        <v>52708</v>
      </c>
      <c r="S1930" s="72">
        <v>1.1915409756367857E-2</v>
      </c>
      <c r="T1930" s="72">
        <v>1.188263817472694E-2</v>
      </c>
      <c r="U1930" s="72">
        <f t="shared" si="60"/>
        <v>3.2771581640916869E-5</v>
      </c>
      <c r="V1930" s="72">
        <v>1.2051536171976062E-2</v>
      </c>
      <c r="W1930" s="72">
        <v>1.2015077078667067E-2</v>
      </c>
      <c r="X1930" s="113">
        <f t="shared" si="61"/>
        <v>3.645909330899505E-5</v>
      </c>
    </row>
    <row r="1931" spans="18:24" x14ac:dyDescent="0.2">
      <c r="R1931" s="75">
        <v>52715</v>
      </c>
      <c r="S1931" s="72">
        <v>1.1916915568213183E-2</v>
      </c>
      <c r="T1931" s="72">
        <v>1.1884140831664723E-2</v>
      </c>
      <c r="U1931" s="72">
        <f t="shared" si="60"/>
        <v>3.2774736548460415E-5</v>
      </c>
      <c r="V1931" s="72">
        <v>1.2056164394452366E-2</v>
      </c>
      <c r="W1931" s="72">
        <v>1.2019661089338444E-2</v>
      </c>
      <c r="X1931" s="113">
        <f t="shared" si="61"/>
        <v>3.6503305113922205E-5</v>
      </c>
    </row>
    <row r="1932" spans="18:24" x14ac:dyDescent="0.2">
      <c r="R1932" s="75">
        <v>52722</v>
      </c>
      <c r="S1932" s="72">
        <v>1.191874187724383E-2</v>
      </c>
      <c r="T1932" s="72">
        <v>1.1885962463237207E-2</v>
      </c>
      <c r="U1932" s="72">
        <f t="shared" si="60"/>
        <v>3.2779414006622529E-5</v>
      </c>
      <c r="V1932" s="72">
        <v>1.2061931459224573E-2</v>
      </c>
      <c r="W1932" s="72">
        <v>1.2025377137271972E-2</v>
      </c>
      <c r="X1932" s="113">
        <f t="shared" si="61"/>
        <v>3.6554321952601138E-5</v>
      </c>
    </row>
    <row r="1933" spans="18:24" x14ac:dyDescent="0.2">
      <c r="R1933" s="75">
        <v>52729</v>
      </c>
      <c r="S1933" s="72">
        <v>1.1920273672841151E-2</v>
      </c>
      <c r="T1933" s="72">
        <v>1.1887490751520959E-2</v>
      </c>
      <c r="U1933" s="72">
        <f t="shared" si="60"/>
        <v>3.278292132019231E-5</v>
      </c>
      <c r="V1933" s="72">
        <v>1.2066116563706037E-2</v>
      </c>
      <c r="W1933" s="72">
        <v>1.2029524153147189E-2</v>
      </c>
      <c r="X1933" s="113">
        <f t="shared" si="61"/>
        <v>3.6592410558847557E-5</v>
      </c>
    </row>
    <row r="1934" spans="18:24" x14ac:dyDescent="0.2">
      <c r="R1934" s="75">
        <v>52736</v>
      </c>
      <c r="S1934" s="72">
        <v>1.1921817988314045E-2</v>
      </c>
      <c r="T1934" s="72">
        <v>1.1889031389667581E-2</v>
      </c>
      <c r="U1934" s="72">
        <f t="shared" si="60"/>
        <v>3.2786598646463924E-5</v>
      </c>
      <c r="V1934" s="72">
        <v>1.2070101339145973E-2</v>
      </c>
      <c r="W1934" s="72">
        <v>1.2033473607965429E-2</v>
      </c>
      <c r="X1934" s="113">
        <f t="shared" si="61"/>
        <v>3.6627731180544076E-5</v>
      </c>
    </row>
    <row r="1935" spans="18:24" x14ac:dyDescent="0.2">
      <c r="R1935" s="75">
        <v>52743</v>
      </c>
      <c r="S1935" s="72">
        <v>1.1923374823678147E-2</v>
      </c>
      <c r="T1935" s="72">
        <v>1.1890584377692715E-2</v>
      </c>
      <c r="U1935" s="72">
        <f t="shared" si="60"/>
        <v>3.2790445985432168E-5</v>
      </c>
      <c r="V1935" s="72">
        <v>1.2073885784314398E-2</v>
      </c>
      <c r="W1935" s="72">
        <v>1.2037225500523354E-2</v>
      </c>
      <c r="X1935" s="113">
        <f t="shared" si="61"/>
        <v>3.6660283791043607E-5</v>
      </c>
    </row>
    <row r="1936" spans="18:24" x14ac:dyDescent="0.2">
      <c r="R1936" s="75">
        <v>52750</v>
      </c>
      <c r="S1936" s="72">
        <v>1.1924944178948231E-2</v>
      </c>
      <c r="T1936" s="72">
        <v>1.1892149715612E-2</v>
      </c>
      <c r="U1936" s="72">
        <f t="shared" si="60"/>
        <v>3.2794463336231414E-5</v>
      </c>
      <c r="V1936" s="72">
        <v>1.2076300887494109E-2</v>
      </c>
      <c r="W1936" s="72">
        <v>1.2039618037705977E-2</v>
      </c>
      <c r="X1936" s="113">
        <f t="shared" si="61"/>
        <v>3.668284978813191E-5</v>
      </c>
    </row>
    <row r="1937" spans="18:24" x14ac:dyDescent="0.2">
      <c r="R1937" s="75">
        <v>52757</v>
      </c>
      <c r="S1937" s="72">
        <v>1.1926526054139068E-2</v>
      </c>
      <c r="T1937" s="72">
        <v>1.1893727403439337E-2</v>
      </c>
      <c r="U1937" s="72">
        <f t="shared" si="60"/>
        <v>3.2798650699730758E-5</v>
      </c>
      <c r="V1937" s="72">
        <v>1.2079727253675055E-2</v>
      </c>
      <c r="W1937" s="72">
        <v>1.2043016798015236E-2</v>
      </c>
      <c r="X1937" s="113">
        <f t="shared" si="61"/>
        <v>3.6710455659819466E-5</v>
      </c>
    </row>
    <row r="1938" spans="18:24" x14ac:dyDescent="0.2">
      <c r="R1938" s="75">
        <v>52764</v>
      </c>
      <c r="S1938" s="72">
        <v>1.1928120449267167E-2</v>
      </c>
      <c r="T1938" s="72">
        <v>1.1895317441189499E-2</v>
      </c>
      <c r="U1938" s="72">
        <f t="shared" si="60"/>
        <v>3.2803008077668394E-5</v>
      </c>
      <c r="V1938" s="72">
        <v>1.2082953306477438E-2</v>
      </c>
      <c r="W1938" s="72">
        <v>1.2046218012689998E-2</v>
      </c>
      <c r="X1938" s="113">
        <f t="shared" si="61"/>
        <v>3.6735293787440101E-5</v>
      </c>
    </row>
    <row r="1939" spans="18:24" x14ac:dyDescent="0.2">
      <c r="R1939" s="75">
        <v>52771</v>
      </c>
      <c r="S1939" s="72">
        <v>1.1929727364345558E-2</v>
      </c>
      <c r="T1939" s="72">
        <v>1.1896919828877254E-2</v>
      </c>
      <c r="U1939" s="72">
        <f t="shared" si="60"/>
        <v>3.2807535468304394E-5</v>
      </c>
      <c r="V1939" s="72">
        <v>1.2085979044922805E-2</v>
      </c>
      <c r="W1939" s="72">
        <v>1.2049221680772779E-2</v>
      </c>
      <c r="X1939" s="113">
        <f t="shared" si="61"/>
        <v>3.6757364150026214E-5</v>
      </c>
    </row>
    <row r="1940" spans="18:24" x14ac:dyDescent="0.2">
      <c r="R1940" s="75">
        <v>52778</v>
      </c>
      <c r="S1940" s="72">
        <v>1.1931346799390752E-2</v>
      </c>
      <c r="T1940" s="72">
        <v>1.1898534566518243E-2</v>
      </c>
      <c r="U1940" s="72">
        <f t="shared" si="60"/>
        <v>3.2812232872509589E-5</v>
      </c>
      <c r="V1940" s="72">
        <v>1.2088804468091676E-2</v>
      </c>
      <c r="W1940" s="72">
        <v>1.2052027801363318E-2</v>
      </c>
      <c r="X1940" s="113">
        <f t="shared" si="61"/>
        <v>3.6776666728358803E-5</v>
      </c>
    </row>
    <row r="1941" spans="18:24" x14ac:dyDescent="0.2">
      <c r="R1941" s="75">
        <v>52785</v>
      </c>
      <c r="S1941" s="72">
        <v>1.193297875441752E-2</v>
      </c>
      <c r="T1941" s="72">
        <v>1.1900161654127238E-2</v>
      </c>
      <c r="U1941" s="72">
        <f t="shared" si="60"/>
        <v>3.2817100290282245E-5</v>
      </c>
      <c r="V1941" s="72">
        <v>1.2092385458552493E-2</v>
      </c>
      <c r="W1941" s="72">
        <v>1.2055587988689914E-2</v>
      </c>
      <c r="X1941" s="113">
        <f t="shared" si="61"/>
        <v>3.6797469862579271E-5</v>
      </c>
    </row>
    <row r="1942" spans="18:24" x14ac:dyDescent="0.2">
      <c r="R1942" s="75">
        <v>52792</v>
      </c>
      <c r="S1942" s="72">
        <v>1.1934623229442368E-2</v>
      </c>
      <c r="T1942" s="72">
        <v>1.1901801091720744E-2</v>
      </c>
      <c r="U1942" s="72">
        <f t="shared" si="60"/>
        <v>3.2822137721624095E-5</v>
      </c>
      <c r="V1942" s="72">
        <v>1.2094767562582652E-2</v>
      </c>
      <c r="W1942" s="72">
        <v>1.2057956916826578E-2</v>
      </c>
      <c r="X1942" s="113">
        <f t="shared" si="61"/>
        <v>3.6810645756073582E-5</v>
      </c>
    </row>
    <row r="1943" spans="18:24" x14ac:dyDescent="0.2">
      <c r="R1943" s="75">
        <v>52799</v>
      </c>
      <c r="S1943" s="72">
        <v>1.193628022448094E-2</v>
      </c>
      <c r="T1943" s="72">
        <v>1.1903452879312668E-2</v>
      </c>
      <c r="U1943" s="72">
        <f t="shared" si="60"/>
        <v>3.2827345168271599E-5</v>
      </c>
      <c r="V1943" s="72">
        <v>1.2096949328729754E-2</v>
      </c>
      <c r="W1943" s="72">
        <v>1.2060128275253403E-2</v>
      </c>
      <c r="X1943" s="113">
        <f t="shared" si="61"/>
        <v>3.6821053476351201E-5</v>
      </c>
    </row>
    <row r="1944" spans="18:24" x14ac:dyDescent="0.2">
      <c r="R1944" s="75">
        <v>52806</v>
      </c>
      <c r="S1944" s="72">
        <v>1.1937949739548872E-2</v>
      </c>
      <c r="T1944" s="72">
        <v>1.1905117016920383E-2</v>
      </c>
      <c r="U1944" s="72">
        <f t="shared" si="60"/>
        <v>3.2832722628488298E-5</v>
      </c>
      <c r="V1944" s="72">
        <v>1.209893075632036E-2</v>
      </c>
      <c r="W1944" s="72">
        <v>1.2062102063308551E-2</v>
      </c>
      <c r="X1944" s="113">
        <f t="shared" si="61"/>
        <v>3.6828693011808564E-5</v>
      </c>
    </row>
    <row r="1945" spans="18:24" x14ac:dyDescent="0.2">
      <c r="R1945" s="75">
        <v>52813</v>
      </c>
      <c r="S1945" s="72">
        <v>1.1939631774662672E-2</v>
      </c>
      <c r="T1945" s="72">
        <v>1.1906793504557792E-2</v>
      </c>
      <c r="U1945" s="72">
        <f t="shared" si="60"/>
        <v>3.2838270104879747E-5</v>
      </c>
      <c r="V1945" s="72">
        <v>1.2100711844742483E-2</v>
      </c>
      <c r="W1945" s="72">
        <v>1.2063878280391216E-2</v>
      </c>
      <c r="X1945" s="113">
        <f t="shared" si="61"/>
        <v>3.6833564351267112E-5</v>
      </c>
    </row>
    <row r="1946" spans="18:24" x14ac:dyDescent="0.2">
      <c r="R1946" s="75">
        <v>52820</v>
      </c>
      <c r="S1946" s="72">
        <v>1.1941326329837982E-2</v>
      </c>
      <c r="T1946" s="72">
        <v>1.1908482342242274E-2</v>
      </c>
      <c r="U1946" s="72">
        <f t="shared" si="60"/>
        <v>3.2843987595707752E-5</v>
      </c>
      <c r="V1946" s="72">
        <v>1.2102292593447748E-2</v>
      </c>
      <c r="W1946" s="72">
        <v>1.2065456925960751E-2</v>
      </c>
      <c r="X1946" s="113">
        <f t="shared" si="61"/>
        <v>3.6835667486996918E-5</v>
      </c>
    </row>
    <row r="1947" spans="18:24" x14ac:dyDescent="0.2">
      <c r="R1947" s="75">
        <v>52827</v>
      </c>
      <c r="S1947" s="72">
        <v>1.1943033405088704E-2</v>
      </c>
      <c r="T1947" s="72">
        <v>1.191018352998773E-2</v>
      </c>
      <c r="U1947" s="72">
        <f t="shared" si="60"/>
        <v>3.2849875100974049E-5</v>
      </c>
      <c r="V1947" s="72">
        <v>1.2103673001946225E-2</v>
      </c>
      <c r="W1947" s="72">
        <v>1.2066837999537542E-2</v>
      </c>
      <c r="X1947" s="113">
        <f t="shared" si="61"/>
        <v>3.6835002408683315E-5</v>
      </c>
    </row>
    <row r="1948" spans="18:24" x14ac:dyDescent="0.2">
      <c r="R1948" s="75">
        <v>52834</v>
      </c>
      <c r="S1948" s="72">
        <v>1.194475300043569E-2</v>
      </c>
      <c r="T1948" s="72">
        <v>1.1911897067812406E-2</v>
      </c>
      <c r="U1948" s="72">
        <f t="shared" si="60"/>
        <v>3.2855932623284193E-5</v>
      </c>
      <c r="V1948" s="72">
        <v>1.2104853069814164E-2</v>
      </c>
      <c r="W1948" s="72">
        <v>1.2068021500700849E-2</v>
      </c>
      <c r="X1948" s="113">
        <f t="shared" si="61"/>
        <v>3.6831569113314824E-5</v>
      </c>
    </row>
    <row r="1949" spans="18:24" x14ac:dyDescent="0.2">
      <c r="R1949" s="75">
        <v>52841</v>
      </c>
      <c r="S1949" s="72">
        <v>1.1946161017617791E-2</v>
      </c>
      <c r="T1949" s="72">
        <v>1.1913300421693458E-2</v>
      </c>
      <c r="U1949" s="72">
        <f t="shared" si="60"/>
        <v>3.2860595924333325E-5</v>
      </c>
      <c r="V1949" s="72">
        <v>1.2104802958367814E-2</v>
      </c>
      <c r="W1949" s="72">
        <v>1.2067976902378414E-2</v>
      </c>
      <c r="X1949" s="113">
        <f t="shared" si="61"/>
        <v>3.6826055989399101E-5</v>
      </c>
    </row>
    <row r="1950" spans="18:24" x14ac:dyDescent="0.2">
      <c r="R1950" s="75">
        <v>52848</v>
      </c>
      <c r="S1950" s="72">
        <v>1.1947904701125703E-2</v>
      </c>
      <c r="T1950" s="72">
        <v>1.1915037720161181E-2</v>
      </c>
      <c r="U1950" s="72">
        <f t="shared" si="60"/>
        <v>3.2866980964522605E-5</v>
      </c>
      <c r="V1950" s="72">
        <v>1.2105653751951906E-2</v>
      </c>
      <c r="W1950" s="72">
        <v>1.2068835676150951E-2</v>
      </c>
      <c r="X1950" s="113">
        <f t="shared" si="61"/>
        <v>3.6818075800955016E-5</v>
      </c>
    </row>
    <row r="1951" spans="18:24" x14ac:dyDescent="0.2">
      <c r="R1951" s="75">
        <v>52855</v>
      </c>
      <c r="S1951" s="72">
        <v>1.1949660904351624E-2</v>
      </c>
      <c r="T1951" s="72">
        <v>1.1916787368336974E-2</v>
      </c>
      <c r="U1951" s="72">
        <f t="shared" si="60"/>
        <v>3.2873536014650304E-5</v>
      </c>
      <c r="V1951" s="72">
        <v>1.210630426847609E-2</v>
      </c>
      <c r="W1951" s="72">
        <v>1.2069496940100627E-2</v>
      </c>
      <c r="X1951" s="113">
        <f t="shared" si="61"/>
        <v>3.6807328375463785E-5</v>
      </c>
    </row>
    <row r="1952" spans="18:24" x14ac:dyDescent="0.2">
      <c r="R1952" s="75">
        <v>52862</v>
      </c>
      <c r="S1952" s="72">
        <v>1.1951429627314002E-2</v>
      </c>
      <c r="T1952" s="72">
        <v>1.191854936624016E-2</v>
      </c>
      <c r="U1952" s="72">
        <f t="shared" si="60"/>
        <v>3.2880261073842121E-5</v>
      </c>
      <c r="V1952" s="72">
        <v>1.2106757227343411E-2</v>
      </c>
      <c r="W1952" s="72">
        <v>1.2069963376280914E-2</v>
      </c>
      <c r="X1952" s="113">
        <f t="shared" si="61"/>
        <v>3.679385106249676E-5</v>
      </c>
    </row>
    <row r="1953" spans="18:24" x14ac:dyDescent="0.2">
      <c r="R1953" s="75">
        <v>52869</v>
      </c>
      <c r="S1953" s="72">
        <v>1.1953210870029526E-2</v>
      </c>
      <c r="T1953" s="72">
        <v>1.1920323713884797E-2</v>
      </c>
      <c r="U1953" s="72">
        <f t="shared" si="60"/>
        <v>3.2887156144729632E-5</v>
      </c>
      <c r="V1953" s="72">
        <v>1.2107020085134633E-2</v>
      </c>
      <c r="W1953" s="72">
        <v>1.2070242338864333E-2</v>
      </c>
      <c r="X1953" s="113">
        <f t="shared" si="61"/>
        <v>3.6777746270300754E-5</v>
      </c>
    </row>
    <row r="1954" spans="18:24" x14ac:dyDescent="0.2">
      <c r="R1954" s="75">
        <v>52876</v>
      </c>
      <c r="S1954" s="72">
        <v>1.1955333495417577E-2</v>
      </c>
      <c r="T1954" s="72">
        <v>1.1922437647318153E-2</v>
      </c>
      <c r="U1954" s="72">
        <f t="shared" si="60"/>
        <v>3.2895848099423822E-5</v>
      </c>
      <c r="V1954" s="72">
        <v>1.2107244099425585E-2</v>
      </c>
      <c r="W1954" s="72">
        <v>1.2070485983045866E-2</v>
      </c>
      <c r="X1954" s="113">
        <f t="shared" si="61"/>
        <v>3.675811637971968E-5</v>
      </c>
    </row>
    <row r="1955" spans="18:24" x14ac:dyDescent="0.2">
      <c r="R1955" s="75">
        <v>52883</v>
      </c>
      <c r="S1955" s="72">
        <v>1.1957140731889356E-2</v>
      </c>
      <c r="T1955" s="72">
        <v>1.192423763615005E-2</v>
      </c>
      <c r="U1955" s="72">
        <f t="shared" si="60"/>
        <v>3.2903095739306165E-5</v>
      </c>
      <c r="V1955" s="72">
        <v>1.2107140296491426E-2</v>
      </c>
      <c r="W1955" s="72">
        <v>1.2070403355744381E-2</v>
      </c>
      <c r="X1955" s="113">
        <f t="shared" si="61"/>
        <v>3.6736940747045255E-5</v>
      </c>
    </row>
    <row r="1956" spans="18:24" x14ac:dyDescent="0.2">
      <c r="R1956" s="75">
        <v>52890</v>
      </c>
      <c r="S1956" s="72">
        <v>1.1958960488589467E-2</v>
      </c>
      <c r="T1956" s="72">
        <v>1.1926049975193238E-2</v>
      </c>
      <c r="U1956" s="72">
        <f t="shared" si="60"/>
        <v>3.2910513396228885E-5</v>
      </c>
      <c r="V1956" s="72">
        <v>1.2106871144566503E-2</v>
      </c>
      <c r="W1956" s="72">
        <v>1.2070157667002942E-2</v>
      </c>
      <c r="X1956" s="113">
        <f t="shared" si="61"/>
        <v>3.6713477563560595E-5</v>
      </c>
    </row>
    <row r="1957" spans="18:24" x14ac:dyDescent="0.2">
      <c r="R1957" s="75">
        <v>52897</v>
      </c>
      <c r="S1957" s="72">
        <v>1.1960792765537024E-2</v>
      </c>
      <c r="T1957" s="72">
        <v>1.192787466446509E-2</v>
      </c>
      <c r="U1957" s="72">
        <f t="shared" si="60"/>
        <v>3.2918101071933645E-5</v>
      </c>
      <c r="V1957" s="72">
        <v>1.2106444539271677E-2</v>
      </c>
      <c r="W1957" s="72">
        <v>1.2069756704002557E-2</v>
      </c>
      <c r="X1957" s="113">
        <f t="shared" si="61"/>
        <v>3.668783526912002E-5</v>
      </c>
    </row>
    <row r="1958" spans="18:24" x14ac:dyDescent="0.2">
      <c r="R1958" s="75">
        <v>52904</v>
      </c>
      <c r="S1958" s="72">
        <v>1.196263756274767E-2</v>
      </c>
      <c r="T1958" s="72">
        <v>1.1929711703981249E-2</v>
      </c>
      <c r="U1958" s="72">
        <f t="shared" si="60"/>
        <v>3.2925858766420443E-5</v>
      </c>
      <c r="V1958" s="72">
        <v>1.2105760718996631E-2</v>
      </c>
      <c r="W1958" s="72">
        <v>1.2069099092730991E-2</v>
      </c>
      <c r="X1958" s="113">
        <f t="shared" si="61"/>
        <v>3.6661626265640374E-5</v>
      </c>
    </row>
    <row r="1959" spans="18:24" x14ac:dyDescent="0.2">
      <c r="R1959" s="75">
        <v>52911</v>
      </c>
      <c r="S1959" s="72">
        <v>1.1964494880240517E-2</v>
      </c>
      <c r="T1959" s="72">
        <v>1.1931561093759958E-2</v>
      </c>
      <c r="U1959" s="72">
        <f t="shared" si="60"/>
        <v>3.2933786480558377E-5</v>
      </c>
      <c r="V1959" s="72">
        <v>1.2105049687541922E-2</v>
      </c>
      <c r="W1959" s="72">
        <v>1.2068417641245254E-2</v>
      </c>
      <c r="X1959" s="113">
        <f t="shared" si="61"/>
        <v>3.6632046296667872E-5</v>
      </c>
    </row>
    <row r="1960" spans="18:24" x14ac:dyDescent="0.2">
      <c r="R1960" s="75">
        <v>52918</v>
      </c>
      <c r="S1960" s="72">
        <v>1.1966364718032075E-2</v>
      </c>
      <c r="T1960" s="72">
        <v>1.1933422833819466E-2</v>
      </c>
      <c r="U1960" s="72">
        <f t="shared" si="60"/>
        <v>3.2941884212609254E-5</v>
      </c>
      <c r="V1960" s="72">
        <v>1.2104204127748248E-2</v>
      </c>
      <c r="W1960" s="72">
        <v>1.2067603525661027E-2</v>
      </c>
      <c r="X1960" s="113">
        <f t="shared" si="61"/>
        <v>3.6600602087221573E-5</v>
      </c>
    </row>
    <row r="1961" spans="18:24" x14ac:dyDescent="0.2">
      <c r="R1961" s="75">
        <v>52925</v>
      </c>
      <c r="S1961" s="72">
        <v>1.1968247076141459E-2</v>
      </c>
      <c r="T1961" s="72">
        <v>1.1935296924175411E-2</v>
      </c>
      <c r="U1961" s="72">
        <f t="shared" si="60"/>
        <v>3.2950151966047725E-5</v>
      </c>
      <c r="V1961" s="72">
        <v>1.2103231978684235E-2</v>
      </c>
      <c r="W1961" s="72">
        <v>1.2066664576011061E-2</v>
      </c>
      <c r="X1961" s="113">
        <f t="shared" si="61"/>
        <v>3.6567402673173821E-5</v>
      </c>
    </row>
    <row r="1962" spans="18:24" x14ac:dyDescent="0.2">
      <c r="R1962" s="75">
        <v>52932</v>
      </c>
      <c r="S1962" s="72">
        <v>1.1969469036419156E-2</v>
      </c>
      <c r="T1962" s="72">
        <v>1.1936513900322687E-2</v>
      </c>
      <c r="U1962" s="72">
        <f t="shared" si="60"/>
        <v>3.2955136096468607E-5</v>
      </c>
      <c r="V1962" s="72">
        <v>1.2102226060912519E-2</v>
      </c>
      <c r="W1962" s="72">
        <v>1.2065695328358413E-2</v>
      </c>
      <c r="X1962" s="113">
        <f t="shared" si="61"/>
        <v>3.6530732554105813E-5</v>
      </c>
    </row>
    <row r="1963" spans="18:24" x14ac:dyDescent="0.2">
      <c r="R1963" s="75">
        <v>52939</v>
      </c>
      <c r="S1963" s="72">
        <v>1.1971374520058475E-2</v>
      </c>
      <c r="T1963" s="72">
        <v>1.1938410801373145E-2</v>
      </c>
      <c r="U1963" s="72">
        <f t="shared" si="60"/>
        <v>3.2963718685330434E-5</v>
      </c>
      <c r="V1963" s="72">
        <v>1.2101020544831712E-2</v>
      </c>
      <c r="W1963" s="72">
        <v>1.2064526251980729E-2</v>
      </c>
      <c r="X1963" s="113">
        <f t="shared" si="61"/>
        <v>3.649429285098281E-5</v>
      </c>
    </row>
    <row r="1964" spans="18:24" x14ac:dyDescent="0.2">
      <c r="R1964" s="75">
        <v>52946</v>
      </c>
      <c r="S1964" s="72">
        <v>1.1973292512298173E-2</v>
      </c>
      <c r="T1964" s="72">
        <v>1.1940320041158081E-2</v>
      </c>
      <c r="U1964" s="72">
        <f t="shared" si="60"/>
        <v>3.2972471140091386E-5</v>
      </c>
      <c r="V1964" s="72">
        <v>1.2099712845306781E-2</v>
      </c>
      <c r="W1964" s="72">
        <v>1.2063256412183461E-2</v>
      </c>
      <c r="X1964" s="113">
        <f t="shared" si="61"/>
        <v>3.6456433123320878E-5</v>
      </c>
    </row>
    <row r="1965" spans="18:24" x14ac:dyDescent="0.2">
      <c r="R1965" s="75">
        <v>52953</v>
      </c>
      <c r="S1965" s="72">
        <v>1.1975222051135326E-2</v>
      </c>
      <c r="T1965" s="72">
        <v>1.1942240669933213E-2</v>
      </c>
      <c r="U1965" s="72">
        <f t="shared" si="60"/>
        <v>3.2981381202112914E-5</v>
      </c>
      <c r="V1965" s="72">
        <v>1.2098310858060485E-2</v>
      </c>
      <c r="W1965" s="72">
        <v>1.206189359624951E-2</v>
      </c>
      <c r="X1965" s="113">
        <f t="shared" si="61"/>
        <v>3.6417261810974336E-5</v>
      </c>
    </row>
    <row r="1966" spans="18:24" x14ac:dyDescent="0.2">
      <c r="R1966" s="75">
        <v>52960</v>
      </c>
      <c r="S1966" s="72">
        <v>1.1977160498868322E-2</v>
      </c>
      <c r="T1966" s="72">
        <v>1.1944170083622474E-2</v>
      </c>
      <c r="U1966" s="72">
        <f t="shared" si="60"/>
        <v>3.2990415245848226E-5</v>
      </c>
      <c r="V1966" s="72">
        <v>1.2096822478810309E-2</v>
      </c>
      <c r="W1966" s="72">
        <v>1.20604455914552E-2</v>
      </c>
      <c r="X1966" s="113">
        <f t="shared" si="61"/>
        <v>3.6376887355108953E-5</v>
      </c>
    </row>
    <row r="1967" spans="18:24" x14ac:dyDescent="0.2">
      <c r="R1967" s="75">
        <v>52967</v>
      </c>
      <c r="S1967" s="72">
        <v>1.1979105047226213E-2</v>
      </c>
      <c r="T1967" s="72">
        <v>1.1946105509744953E-2</v>
      </c>
      <c r="U1967" s="72">
        <f t="shared" si="60"/>
        <v>3.2999537481259722E-5</v>
      </c>
      <c r="V1967" s="72">
        <v>1.2095185298117289E-2</v>
      </c>
      <c r="W1967" s="72">
        <v>1.2058847845227968E-2</v>
      </c>
      <c r="X1967" s="113">
        <f t="shared" si="61"/>
        <v>3.6337452889320665E-5</v>
      </c>
    </row>
    <row r="1968" spans="18:24" x14ac:dyDescent="0.2">
      <c r="R1968" s="75">
        <v>52974</v>
      </c>
      <c r="S1968" s="72">
        <v>1.1981052887925614E-2</v>
      </c>
      <c r="T1968" s="72">
        <v>1.1948044175816186E-2</v>
      </c>
      <c r="U1968" s="72">
        <f t="shared" si="60"/>
        <v>3.3008712109428018E-5</v>
      </c>
      <c r="V1968" s="72">
        <v>1.2093549318327639E-2</v>
      </c>
      <c r="W1968" s="72">
        <v>1.2057254298296873E-2</v>
      </c>
      <c r="X1968" s="113">
        <f t="shared" si="61"/>
        <v>3.6295020030765665E-5</v>
      </c>
    </row>
    <row r="1969" spans="18:24" x14ac:dyDescent="0.2">
      <c r="R1969" s="75">
        <v>52981</v>
      </c>
      <c r="S1969" s="72">
        <v>1.1983001212681366E-2</v>
      </c>
      <c r="T1969" s="72">
        <v>1.1949983309343715E-2</v>
      </c>
      <c r="U1969" s="72">
        <f t="shared" si="60"/>
        <v>3.3017903337650978E-5</v>
      </c>
      <c r="V1969" s="72">
        <v>1.2091850261796371E-2</v>
      </c>
      <c r="W1969" s="72">
        <v>1.2055598557553246E-2</v>
      </c>
      <c r="X1969" s="113">
        <f t="shared" si="61"/>
        <v>3.6251704243124919E-5</v>
      </c>
    </row>
    <row r="1970" spans="18:24" x14ac:dyDescent="0.2">
      <c r="R1970" s="75">
        <v>52988</v>
      </c>
      <c r="S1970" s="72">
        <v>1.1984947213201202E-2</v>
      </c>
      <c r="T1970" s="72">
        <v>1.1951920137835081E-2</v>
      </c>
      <c r="U1970" s="72">
        <f t="shared" si="60"/>
        <v>3.3027075366121039E-5</v>
      </c>
      <c r="V1970" s="72">
        <v>1.2090096067530722E-2</v>
      </c>
      <c r="W1970" s="72">
        <v>1.2053888452972871E-2</v>
      </c>
      <c r="X1970" s="113">
        <f t="shared" si="61"/>
        <v>3.6207614557850695E-5</v>
      </c>
    </row>
    <row r="1971" spans="18:24" x14ac:dyDescent="0.2">
      <c r="R1971" s="75">
        <v>52995</v>
      </c>
      <c r="S1971" s="72">
        <v>1.1986551666965427E-2</v>
      </c>
      <c r="T1971" s="72">
        <v>1.1953517204412135E-2</v>
      </c>
      <c r="U1971" s="72">
        <f t="shared" si="60"/>
        <v>3.3034462553292038E-5</v>
      </c>
      <c r="V1971" s="72">
        <v>1.2088294674514975E-2</v>
      </c>
      <c r="W1971" s="72">
        <v>1.205213181450945E-2</v>
      </c>
      <c r="X1971" s="113">
        <f t="shared" si="61"/>
        <v>3.6162860005524433E-5</v>
      </c>
    </row>
    <row r="1972" spans="18:24" x14ac:dyDescent="0.2">
      <c r="R1972" s="75">
        <v>53002</v>
      </c>
      <c r="S1972" s="72">
        <v>1.1988485807510229E-2</v>
      </c>
      <c r="T1972" s="72">
        <v>1.1955442303644519E-2</v>
      </c>
      <c r="U1972" s="72">
        <f t="shared" si="60"/>
        <v>3.3043503865709534E-5</v>
      </c>
      <c r="V1972" s="72">
        <v>1.2086454021707344E-2</v>
      </c>
      <c r="W1972" s="72">
        <v>1.2050336472091956E-2</v>
      </c>
      <c r="X1972" s="113">
        <f t="shared" si="61"/>
        <v>3.6117549615388364E-5</v>
      </c>
    </row>
    <row r="1973" spans="18:24" x14ac:dyDescent="0.2">
      <c r="R1973" s="75">
        <v>53009</v>
      </c>
      <c r="S1973" s="72">
        <v>1.1990409343504087E-2</v>
      </c>
      <c r="T1973" s="72">
        <v>1.1957356923065727E-2</v>
      </c>
      <c r="U1973" s="72">
        <f t="shared" si="60"/>
        <v>3.3052420438359903E-5</v>
      </c>
      <c r="V1973" s="72">
        <v>1.2084582048041762E-2</v>
      </c>
      <c r="W1973" s="72">
        <v>1.2048510255625951E-2</v>
      </c>
      <c r="X1973" s="113">
        <f t="shared" si="61"/>
        <v>3.6071792415810419E-5</v>
      </c>
    </row>
    <row r="1974" spans="18:24" x14ac:dyDescent="0.2">
      <c r="R1974" s="75">
        <v>53016</v>
      </c>
      <c r="S1974" s="72">
        <v>1.1992319435172739E-2</v>
      </c>
      <c r="T1974" s="72">
        <v>1.1959258259100859E-2</v>
      </c>
      <c r="U1974" s="72">
        <f t="shared" si="60"/>
        <v>3.3061176071880194E-5</v>
      </c>
      <c r="V1974" s="72">
        <v>1.2082686692422127E-2</v>
      </c>
      <c r="W1974" s="72">
        <v>1.2046660994986967E-2</v>
      </c>
      <c r="X1974" s="113">
        <f t="shared" si="61"/>
        <v>3.6025697435160264E-5</v>
      </c>
    </row>
    <row r="1975" spans="18:24" x14ac:dyDescent="0.2">
      <c r="R1975" s="75">
        <v>53023</v>
      </c>
      <c r="S1975" s="72">
        <v>1.1995205258988364E-2</v>
      </c>
      <c r="T1975" s="72">
        <v>1.1962130549629224E-2</v>
      </c>
      <c r="U1975" s="72">
        <f t="shared" si="60"/>
        <v>3.3074709359140128E-5</v>
      </c>
      <c r="V1975" s="72">
        <v>1.2081107766107636E-2</v>
      </c>
      <c r="W1975" s="72">
        <v>1.2045138919855643E-2</v>
      </c>
      <c r="X1975" s="113">
        <f t="shared" si="61"/>
        <v>3.5968846251992898E-5</v>
      </c>
    </row>
    <row r="1976" spans="18:24" x14ac:dyDescent="0.2">
      <c r="R1976" s="75">
        <v>53030</v>
      </c>
      <c r="S1976" s="72">
        <v>1.1997075132083857E-2</v>
      </c>
      <c r="T1976" s="72">
        <v>1.1963992157681283E-2</v>
      </c>
      <c r="U1976" s="72">
        <f t="shared" si="60"/>
        <v>3.3082974402574503E-5</v>
      </c>
      <c r="V1976" s="72">
        <v>1.2079190786554906E-2</v>
      </c>
      <c r="W1976" s="72">
        <v>1.2043268375842627E-2</v>
      </c>
      <c r="X1976" s="113">
        <f t="shared" si="61"/>
        <v>3.5922410712279154E-5</v>
      </c>
    </row>
    <row r="1977" spans="18:24" x14ac:dyDescent="0.2">
      <c r="R1977" s="75">
        <v>53037</v>
      </c>
      <c r="S1977" s="72">
        <v>1.1998923022462832E-2</v>
      </c>
      <c r="T1977" s="72">
        <v>1.1965832052792332E-2</v>
      </c>
      <c r="U1977" s="72">
        <f t="shared" si="60"/>
        <v>3.3090969670499654E-5</v>
      </c>
      <c r="V1977" s="72">
        <v>1.2077274262302918E-2</v>
      </c>
      <c r="W1977" s="72">
        <v>1.2041398297552986E-2</v>
      </c>
      <c r="X1977" s="113">
        <f t="shared" si="61"/>
        <v>3.5875964749932168E-5</v>
      </c>
    </row>
    <row r="1978" spans="18:24" x14ac:dyDescent="0.2">
      <c r="R1978" s="75">
        <v>53044</v>
      </c>
      <c r="S1978" s="72">
        <v>1.2000747409525992E-2</v>
      </c>
      <c r="T1978" s="72">
        <v>1.1967648733746696E-2</v>
      </c>
      <c r="U1978" s="72">
        <f t="shared" si="60"/>
        <v>3.3098675779295872E-5</v>
      </c>
      <c r="V1978" s="72">
        <v>1.2075362469674196E-2</v>
      </c>
      <c r="W1978" s="72">
        <v>1.2039532902581163E-2</v>
      </c>
      <c r="X1978" s="113">
        <f t="shared" si="61"/>
        <v>3.5829567093033365E-5</v>
      </c>
    </row>
    <row r="1979" spans="18:24" x14ac:dyDescent="0.2">
      <c r="R1979" s="75">
        <v>53051</v>
      </c>
      <c r="S1979" s="72">
        <v>1.2002548207799099E-2</v>
      </c>
      <c r="T1979" s="72">
        <v>1.1969442116159705E-2</v>
      </c>
      <c r="U1979" s="72">
        <f t="shared" si="60"/>
        <v>3.310609163939375E-5</v>
      </c>
      <c r="V1979" s="72">
        <v>1.2073253027164089E-2</v>
      </c>
      <c r="W1979" s="72">
        <v>1.2037463512331693E-2</v>
      </c>
      <c r="X1979" s="113">
        <f t="shared" si="61"/>
        <v>3.5789514832396813E-5</v>
      </c>
    </row>
    <row r="1980" spans="18:24" x14ac:dyDescent="0.2">
      <c r="R1980" s="75">
        <v>53058</v>
      </c>
      <c r="S1980" s="72">
        <v>1.2004002993284095E-2</v>
      </c>
      <c r="T1980" s="72">
        <v>1.1970891331129978E-2</v>
      </c>
      <c r="U1980" s="72">
        <f t="shared" si="60"/>
        <v>3.3111662154116858E-5</v>
      </c>
      <c r="V1980" s="72">
        <v>1.2071350303755312E-2</v>
      </c>
      <c r="W1980" s="72">
        <v>1.2035607089234261E-2</v>
      </c>
      <c r="X1980" s="113">
        <f t="shared" si="61"/>
        <v>3.5743214521051503E-5</v>
      </c>
    </row>
    <row r="1981" spans="18:24" x14ac:dyDescent="0.2">
      <c r="R1981" s="75">
        <v>53065</v>
      </c>
      <c r="S1981" s="72">
        <v>1.2005758240358815E-2</v>
      </c>
      <c r="T1981" s="72">
        <v>1.1972639722498365E-2</v>
      </c>
      <c r="U1981" s="72">
        <f t="shared" si="60"/>
        <v>3.3118517860449351E-5</v>
      </c>
      <c r="V1981" s="72">
        <v>1.206945255168616E-2</v>
      </c>
      <c r="W1981" s="72">
        <v>1.2033755585879257E-2</v>
      </c>
      <c r="X1981" s="113">
        <f t="shared" si="61"/>
        <v>3.5696965806903194E-5</v>
      </c>
    </row>
    <row r="1982" spans="18:24" x14ac:dyDescent="0.2">
      <c r="R1982" s="75">
        <v>53072</v>
      </c>
      <c r="S1982" s="72">
        <v>1.2007489899327121E-2</v>
      </c>
      <c r="T1982" s="72">
        <v>1.197436481599938E-2</v>
      </c>
      <c r="U1982" s="72">
        <f t="shared" si="60"/>
        <v>3.3125083327740709E-5</v>
      </c>
      <c r="V1982" s="72">
        <v>1.2067559770942218E-2</v>
      </c>
      <c r="W1982" s="72">
        <v>1.203190900225445E-2</v>
      </c>
      <c r="X1982" s="113">
        <f t="shared" si="61"/>
        <v>3.565076868776787E-5</v>
      </c>
    </row>
    <row r="1983" spans="18:24" x14ac:dyDescent="0.2">
      <c r="R1983" s="75">
        <v>53079</v>
      </c>
      <c r="S1983" s="72">
        <v>1.2009197970159148E-2</v>
      </c>
      <c r="T1983" s="72">
        <v>1.1976066611601402E-2</v>
      </c>
      <c r="U1983" s="72">
        <f t="shared" si="60"/>
        <v>3.3131358557746474E-5</v>
      </c>
      <c r="V1983" s="72">
        <v>1.206567196150907E-2</v>
      </c>
      <c r="W1983" s="72">
        <v>1.2030067338345425E-2</v>
      </c>
      <c r="X1983" s="113">
        <f t="shared" si="61"/>
        <v>3.560462316364553E-5</v>
      </c>
    </row>
    <row r="1984" spans="18:24" x14ac:dyDescent="0.2">
      <c r="R1984" s="75">
        <v>53086</v>
      </c>
      <c r="S1984" s="72">
        <v>1.20111983662104E-2</v>
      </c>
      <c r="T1984" s="72">
        <v>1.1978059549008746E-2</v>
      </c>
      <c r="U1984" s="72">
        <f t="shared" si="60"/>
        <v>3.3138817201653833E-5</v>
      </c>
      <c r="V1984" s="72">
        <v>1.2063996123168042E-2</v>
      </c>
      <c r="W1984" s="72">
        <v>1.202844385832327E-2</v>
      </c>
      <c r="X1984" s="113">
        <f t="shared" si="61"/>
        <v>3.5552264844772308E-5</v>
      </c>
    </row>
    <row r="1985" spans="18:24" x14ac:dyDescent="0.2">
      <c r="R1985" s="75">
        <v>53093</v>
      </c>
      <c r="S1985" s="72">
        <v>1.2012857631081987E-2</v>
      </c>
      <c r="T1985" s="72">
        <v>1.1979713139518483E-2</v>
      </c>
      <c r="U1985" s="72">
        <f t="shared" si="60"/>
        <v>3.3144491563504019E-5</v>
      </c>
      <c r="V1985" s="72">
        <v>1.2062119133492527E-2</v>
      </c>
      <c r="W1985" s="72">
        <v>1.2026612905079196E-2</v>
      </c>
      <c r="X1985" s="113">
        <f t="shared" si="61"/>
        <v>3.5506228413331037E-5</v>
      </c>
    </row>
    <row r="1986" spans="18:24" x14ac:dyDescent="0.2">
      <c r="R1986" s="75">
        <v>53100</v>
      </c>
      <c r="S1986" s="72">
        <v>1.2014493306946306E-2</v>
      </c>
      <c r="T1986" s="72">
        <v>1.1981343431273991E-2</v>
      </c>
      <c r="U1986" s="72">
        <f t="shared" si="60"/>
        <v>3.3149875672315587E-5</v>
      </c>
      <c r="V1986" s="72">
        <v>1.2060247115609882E-2</v>
      </c>
      <c r="W1986" s="72">
        <v>1.2024786872025399E-2</v>
      </c>
      <c r="X1986" s="113">
        <f t="shared" si="61"/>
        <v>3.5460243584483492E-5</v>
      </c>
    </row>
    <row r="1987" spans="18:24" x14ac:dyDescent="0.2">
      <c r="R1987" s="75">
        <v>53107</v>
      </c>
      <c r="S1987" s="72">
        <v>1.2016105393773813E-2</v>
      </c>
      <c r="T1987" s="72">
        <v>1.1982950424245726E-2</v>
      </c>
      <c r="U1987" s="72">
        <f t="shared" si="60"/>
        <v>3.3154969528086803E-5</v>
      </c>
      <c r="V1987" s="72">
        <v>1.2058380069505926E-2</v>
      </c>
      <c r="W1987" s="72">
        <v>1.2022965759148987E-2</v>
      </c>
      <c r="X1987" s="113">
        <f t="shared" si="61"/>
        <v>3.5414310356939038E-5</v>
      </c>
    </row>
    <row r="1988" spans="18:24" x14ac:dyDescent="0.2">
      <c r="R1988" s="75">
        <v>53114</v>
      </c>
      <c r="S1988" s="72">
        <v>1.2017693891535838E-2</v>
      </c>
      <c r="T1988" s="72">
        <v>1.1984534118402411E-2</v>
      </c>
      <c r="U1988" s="72">
        <f t="shared" si="60"/>
        <v>3.315977313342669E-5</v>
      </c>
      <c r="V1988" s="72">
        <v>1.2056307483512966E-2</v>
      </c>
      <c r="W1988" s="72">
        <v>1.2020932814055672E-2</v>
      </c>
      <c r="X1988" s="113">
        <f t="shared" si="61"/>
        <v>3.537466945729463E-5</v>
      </c>
    </row>
    <row r="1989" spans="18:24" x14ac:dyDescent="0.2">
      <c r="R1989" s="75">
        <v>53121</v>
      </c>
      <c r="S1989" s="72">
        <v>1.2019258800201967E-2</v>
      </c>
      <c r="T1989" s="72">
        <v>1.1986094513717977E-2</v>
      </c>
      <c r="U1989" s="72">
        <f t="shared" ref="U1989:U2052" si="62">S1989-T1989</f>
        <v>3.3164286483989766E-5</v>
      </c>
      <c r="V1989" s="72">
        <v>1.2054449501649304E-2</v>
      </c>
      <c r="W1989" s="72">
        <v>1.2019120668153921E-2</v>
      </c>
      <c r="X1989" s="113">
        <f t="shared" ref="X1989:X2052" si="63">V1989-W1989</f>
        <v>3.5328833495383224E-5</v>
      </c>
    </row>
    <row r="1990" spans="18:24" x14ac:dyDescent="0.2">
      <c r="R1990" s="75">
        <v>53128</v>
      </c>
      <c r="S1990" s="72">
        <v>1.2020800119746137E-2</v>
      </c>
      <c r="T1990" s="72">
        <v>1.1987631610164624E-2</v>
      </c>
      <c r="U1990" s="72">
        <f t="shared" si="62"/>
        <v>3.316850958151249E-5</v>
      </c>
      <c r="V1990" s="72">
        <v>1.2052596490996843E-2</v>
      </c>
      <c r="W1990" s="72">
        <v>1.2017313441872289E-2</v>
      </c>
      <c r="X1990" s="113">
        <f t="shared" si="63"/>
        <v>3.528304912455392E-5</v>
      </c>
    </row>
    <row r="1991" spans="18:24" x14ac:dyDescent="0.2">
      <c r="R1991" s="75">
        <v>53135</v>
      </c>
      <c r="S1991" s="72">
        <v>1.2022317850139675E-2</v>
      </c>
      <c r="T1991" s="72">
        <v>1.1989145407713677E-2</v>
      </c>
      <c r="U1991" s="72">
        <f t="shared" si="62"/>
        <v>3.317244242599833E-5</v>
      </c>
      <c r="V1991" s="72">
        <v>1.2050748451543355E-2</v>
      </c>
      <c r="W1991" s="72">
        <v>1.2015511135198113E-2</v>
      </c>
      <c r="X1991" s="113">
        <f t="shared" si="63"/>
        <v>3.5237316345242131E-5</v>
      </c>
    </row>
    <row r="1992" spans="18:24" x14ac:dyDescent="0.2">
      <c r="R1992" s="75">
        <v>53142</v>
      </c>
      <c r="S1992" s="72">
        <v>1.2023811991354775E-2</v>
      </c>
      <c r="T1992" s="72">
        <v>1.1990635906339937E-2</v>
      </c>
      <c r="U1992" s="72">
        <f t="shared" si="62"/>
        <v>3.3176085014838264E-5</v>
      </c>
      <c r="V1992" s="72">
        <v>1.2048905383273549E-2</v>
      </c>
      <c r="W1992" s="72">
        <v>1.2013713748116975E-2</v>
      </c>
      <c r="X1992" s="113">
        <f t="shared" si="63"/>
        <v>3.5191635156573559E-5</v>
      </c>
    </row>
    <row r="1993" spans="18:24" x14ac:dyDescent="0.2">
      <c r="R1993" s="75">
        <v>53149</v>
      </c>
      <c r="S1993" s="72">
        <v>1.2025282543365372E-2</v>
      </c>
      <c r="T1993" s="72">
        <v>1.1992103106014734E-2</v>
      </c>
      <c r="U1993" s="72">
        <f t="shared" si="62"/>
        <v>3.3179437350637844E-5</v>
      </c>
      <c r="V1993" s="72">
        <v>1.2047282199428388E-2</v>
      </c>
      <c r="W1993" s="72">
        <v>1.2012142404842423E-2</v>
      </c>
      <c r="X1993" s="113">
        <f t="shared" si="63"/>
        <v>3.5139794585964737E-5</v>
      </c>
    </row>
    <row r="1994" spans="18:24" x14ac:dyDescent="0.2">
      <c r="R1994" s="75">
        <v>53156</v>
      </c>
      <c r="S1994" s="72">
        <v>1.2026729506143663E-2</v>
      </c>
      <c r="T1994" s="72">
        <v>1.1993547006713739E-2</v>
      </c>
      <c r="U1994" s="72">
        <f t="shared" si="62"/>
        <v>3.3182499429924156E-5</v>
      </c>
      <c r="V1994" s="72">
        <v>1.2045449955375135E-2</v>
      </c>
      <c r="W1994" s="72">
        <v>1.2010355732821769E-2</v>
      </c>
      <c r="X1994" s="113">
        <f t="shared" si="63"/>
        <v>3.5094222553365764E-5</v>
      </c>
    </row>
    <row r="1995" spans="18:24" x14ac:dyDescent="0.2">
      <c r="R1995" s="75">
        <v>53163</v>
      </c>
      <c r="S1995" s="72">
        <v>1.2028152879664451E-2</v>
      </c>
      <c r="T1995" s="72">
        <v>1.1994967608410886E-2</v>
      </c>
      <c r="U1995" s="72">
        <f t="shared" si="62"/>
        <v>3.3185271253564561E-5</v>
      </c>
      <c r="V1995" s="72">
        <v>1.2043622682986251E-2</v>
      </c>
      <c r="W1995" s="72">
        <v>1.2008573980869769E-2</v>
      </c>
      <c r="X1995" s="113">
        <f t="shared" si="63"/>
        <v>3.5048702116482339E-5</v>
      </c>
    </row>
    <row r="1996" spans="18:24" x14ac:dyDescent="0.2">
      <c r="R1996" s="75">
        <v>53170</v>
      </c>
      <c r="S1996" s="72">
        <v>1.2029552663902536E-2</v>
      </c>
      <c r="T1996" s="72">
        <v>1.199636491108011E-2</v>
      </c>
      <c r="U1996" s="72">
        <f t="shared" si="62"/>
        <v>3.318775282242642E-5</v>
      </c>
      <c r="V1996" s="72">
        <v>1.2041800382248847E-2</v>
      </c>
      <c r="W1996" s="72">
        <v>1.200679714897138E-2</v>
      </c>
      <c r="X1996" s="113">
        <f t="shared" si="63"/>
        <v>3.5003233277467252E-5</v>
      </c>
    </row>
    <row r="1997" spans="18:24" x14ac:dyDescent="0.2">
      <c r="R1997" s="75">
        <v>53177</v>
      </c>
      <c r="S1997" s="72">
        <v>1.2030928858831856E-2</v>
      </c>
      <c r="T1997" s="72">
        <v>1.199773891469621E-2</v>
      </c>
      <c r="U1997" s="72">
        <f t="shared" si="62"/>
        <v>3.3189944135645841E-5</v>
      </c>
      <c r="V1997" s="72">
        <v>1.2039983053148308E-2</v>
      </c>
      <c r="W1997" s="72">
        <v>1.200502523711414E-2</v>
      </c>
      <c r="X1997" s="113">
        <f t="shared" si="63"/>
        <v>3.4957816034167713E-5</v>
      </c>
    </row>
    <row r="1998" spans="18:24" x14ac:dyDescent="0.2">
      <c r="R1998" s="75">
        <v>53184</v>
      </c>
      <c r="S1998" s="72">
        <v>1.2032281464428947E-2</v>
      </c>
      <c r="T1998" s="72">
        <v>1.1999089619237468E-2</v>
      </c>
      <c r="U1998" s="72">
        <f t="shared" si="62"/>
        <v>3.3191845191479427E-5</v>
      </c>
      <c r="V1998" s="72">
        <v>1.203817069567131E-2</v>
      </c>
      <c r="W1998" s="72">
        <v>1.2003258245284296E-2</v>
      </c>
      <c r="X1998" s="113">
        <f t="shared" si="63"/>
        <v>3.4912450387013932E-5</v>
      </c>
    </row>
    <row r="1999" spans="18:24" x14ac:dyDescent="0.2">
      <c r="R1999" s="75">
        <v>53191</v>
      </c>
      <c r="S1999" s="72">
        <v>1.2033610480666009E-2</v>
      </c>
      <c r="T1999" s="72">
        <v>1.2000417024676947E-2</v>
      </c>
      <c r="U1999" s="72">
        <f t="shared" si="62"/>
        <v>3.3193455989061552E-5</v>
      </c>
      <c r="V1999" s="72">
        <v>1.2036363309803674E-2</v>
      </c>
      <c r="W1999" s="72">
        <v>1.2001496173468525E-2</v>
      </c>
      <c r="X1999" s="113">
        <f t="shared" si="63"/>
        <v>3.4867136335148957E-5</v>
      </c>
    </row>
    <row r="2000" spans="18:24" x14ac:dyDescent="0.2">
      <c r="R2000" s="75">
        <v>53198</v>
      </c>
      <c r="S2000" s="72">
        <v>1.2034915907523057E-2</v>
      </c>
      <c r="T2000" s="72">
        <v>1.2001721130992057E-2</v>
      </c>
      <c r="U2000" s="72">
        <f t="shared" si="62"/>
        <v>3.3194776530999504E-5</v>
      </c>
      <c r="V2000" s="72">
        <v>1.2034560895531217E-2</v>
      </c>
      <c r="W2000" s="72">
        <v>1.1999739021653506E-2</v>
      </c>
      <c r="X2000" s="113">
        <f t="shared" si="63"/>
        <v>3.482187387771063E-5</v>
      </c>
    </row>
    <row r="2001" spans="18:24" x14ac:dyDescent="0.2">
      <c r="R2001" s="75">
        <v>53205</v>
      </c>
      <c r="S2001" s="72">
        <v>1.2035909641044012E-2</v>
      </c>
      <c r="T2001" s="72">
        <v>1.2002714959634248E-2</v>
      </c>
      <c r="U2001" s="72">
        <f t="shared" si="62"/>
        <v>3.3194681409763963E-5</v>
      </c>
      <c r="V2001" s="72">
        <v>1.2032393630365078E-2</v>
      </c>
      <c r="W2001" s="72">
        <v>1.1997606695001401E-2</v>
      </c>
      <c r="X2001" s="113">
        <f t="shared" si="63"/>
        <v>3.4786935363677329E-5</v>
      </c>
    </row>
    <row r="2002" spans="18:24" x14ac:dyDescent="0.2">
      <c r="R2002" s="75">
        <v>53212</v>
      </c>
      <c r="S2002" s="72">
        <v>1.203716953196703E-2</v>
      </c>
      <c r="T2002" s="72">
        <v>1.2003974089940202E-2</v>
      </c>
      <c r="U2002" s="72">
        <f t="shared" si="62"/>
        <v>3.3195442026828087E-5</v>
      </c>
      <c r="V2002" s="72">
        <v>1.2030599682588891E-2</v>
      </c>
      <c r="W2002" s="72">
        <v>1.1995857916555148E-2</v>
      </c>
      <c r="X2002" s="113">
        <f t="shared" si="63"/>
        <v>3.4741766033742974E-5</v>
      </c>
    </row>
    <row r="2003" spans="18:24" x14ac:dyDescent="0.2">
      <c r="R2003" s="75">
        <v>53219</v>
      </c>
      <c r="S2003" s="72">
        <v>1.2038405834224081E-2</v>
      </c>
      <c r="T2003" s="72">
        <v>1.2005209921825381E-2</v>
      </c>
      <c r="U2003" s="72">
        <f t="shared" si="62"/>
        <v>3.3195912398699748E-5</v>
      </c>
      <c r="V2003" s="72">
        <v>1.202881070549911E-2</v>
      </c>
      <c r="W2003" s="72">
        <v>1.1994114057215345E-2</v>
      </c>
      <c r="X2003" s="113">
        <f t="shared" si="63"/>
        <v>3.4696648283764203E-5</v>
      </c>
    </row>
    <row r="2004" spans="18:24" x14ac:dyDescent="0.2">
      <c r="R2004" s="75">
        <v>53226</v>
      </c>
      <c r="S2004" s="72">
        <v>1.2039618547793207E-2</v>
      </c>
      <c r="T2004" s="72">
        <v>1.2006422455268702E-2</v>
      </c>
      <c r="U2004" s="72">
        <f t="shared" si="62"/>
        <v>3.3196092524504645E-5</v>
      </c>
      <c r="V2004" s="72">
        <v>1.2027026699083366E-2</v>
      </c>
      <c r="W2004" s="72">
        <v>1.199237511696874E-2</v>
      </c>
      <c r="X2004" s="113">
        <f t="shared" si="63"/>
        <v>3.4651582114625726E-5</v>
      </c>
    </row>
    <row r="2005" spans="18:24" x14ac:dyDescent="0.2">
      <c r="R2005" s="75">
        <v>53233</v>
      </c>
      <c r="S2005" s="72">
        <v>1.2040807672652446E-2</v>
      </c>
      <c r="T2005" s="72">
        <v>1.2007611690249085E-2</v>
      </c>
      <c r="U2005" s="72">
        <f t="shared" si="62"/>
        <v>3.3195982403361537E-5</v>
      </c>
      <c r="V2005" s="72">
        <v>1.2025247663327528E-2</v>
      </c>
      <c r="W2005" s="72">
        <v>1.1990641095802527E-2</v>
      </c>
      <c r="X2005" s="113">
        <f t="shared" si="63"/>
        <v>3.4606567525000478E-5</v>
      </c>
    </row>
    <row r="2006" spans="18:24" x14ac:dyDescent="0.2">
      <c r="R2006" s="75">
        <v>53240</v>
      </c>
      <c r="S2006" s="72">
        <v>1.2042253090360874E-2</v>
      </c>
      <c r="T2006" s="72">
        <v>1.2009056485996339E-2</v>
      </c>
      <c r="U2006" s="72">
        <f t="shared" si="62"/>
        <v>3.3196604364535073E-5</v>
      </c>
      <c r="V2006" s="72">
        <v>1.2023548981216462E-2</v>
      </c>
      <c r="W2006" s="72">
        <v>1.1988989421391575E-2</v>
      </c>
      <c r="X2006" s="113">
        <f t="shared" si="63"/>
        <v>3.4559559824887814E-5</v>
      </c>
    </row>
    <row r="2007" spans="18:24" x14ac:dyDescent="0.2">
      <c r="R2007" s="75">
        <v>53247</v>
      </c>
      <c r="S2007" s="72">
        <v>1.2043393390910512E-2</v>
      </c>
      <c r="T2007" s="72">
        <v>1.2010197497812673E-2</v>
      </c>
      <c r="U2007" s="72">
        <f t="shared" si="62"/>
        <v>3.3195893097838491E-5</v>
      </c>
      <c r="V2007" s="72">
        <v>1.202178018289239E-2</v>
      </c>
      <c r="W2007" s="72">
        <v>1.1987265532476001E-2</v>
      </c>
      <c r="X2007" s="113">
        <f t="shared" si="63"/>
        <v>3.4514650416388529E-5</v>
      </c>
    </row>
    <row r="2008" spans="18:24" x14ac:dyDescent="0.2">
      <c r="R2008" s="75">
        <v>53254</v>
      </c>
      <c r="S2008" s="72">
        <v>1.2044510101902016E-2</v>
      </c>
      <c r="T2008" s="72">
        <v>1.2011315210330865E-2</v>
      </c>
      <c r="U2008" s="72">
        <f t="shared" si="62"/>
        <v>3.319489157115052E-5</v>
      </c>
      <c r="V2008" s="72">
        <v>1.2020016355362203E-2</v>
      </c>
      <c r="W2008" s="72">
        <v>1.1985546562773598E-2</v>
      </c>
      <c r="X2008" s="113">
        <f t="shared" si="63"/>
        <v>3.4469792588604636E-5</v>
      </c>
    </row>
    <row r="2009" spans="18:24" x14ac:dyDescent="0.2">
      <c r="R2009" s="75">
        <v>53261</v>
      </c>
      <c r="S2009" s="72">
        <v>1.2045603223316272E-2</v>
      </c>
      <c r="T2009" s="72">
        <v>1.2012409623530061E-2</v>
      </c>
      <c r="U2009" s="72">
        <f t="shared" si="62"/>
        <v>3.3193599786211087E-5</v>
      </c>
      <c r="V2009" s="72">
        <v>1.2018257498612288E-2</v>
      </c>
      <c r="W2009" s="72">
        <v>1.1983832512271185E-2</v>
      </c>
      <c r="X2009" s="113">
        <f t="shared" si="63"/>
        <v>3.4424986341102456E-5</v>
      </c>
    </row>
    <row r="2010" spans="18:24" x14ac:dyDescent="0.2">
      <c r="R2010" s="75">
        <v>53268</v>
      </c>
      <c r="S2010" s="72">
        <v>1.2046672755132427E-2</v>
      </c>
      <c r="T2010" s="72">
        <v>1.2013480737391146E-2</v>
      </c>
      <c r="U2010" s="72">
        <f t="shared" si="62"/>
        <v>3.3192017741280264E-5</v>
      </c>
      <c r="V2010" s="72">
        <v>1.2016427043985414E-2</v>
      </c>
      <c r="W2010" s="72">
        <v>1.1982044775736141E-2</v>
      </c>
      <c r="X2010" s="113">
        <f t="shared" si="63"/>
        <v>3.4382268249272957E-5</v>
      </c>
    </row>
    <row r="2011" spans="18:24" x14ac:dyDescent="0.2">
      <c r="R2011" s="75">
        <v>53275</v>
      </c>
      <c r="S2011" s="72">
        <v>1.2047718697330496E-2</v>
      </c>
      <c r="T2011" s="72">
        <v>1.2014528551895873E-2</v>
      </c>
      <c r="U2011" s="72">
        <f t="shared" si="62"/>
        <v>3.3190145434623328E-5</v>
      </c>
      <c r="V2011" s="72">
        <v>1.2014677831912105E-2</v>
      </c>
      <c r="W2011" s="72">
        <v>1.1980340268786412E-2</v>
      </c>
      <c r="X2011" s="113">
        <f t="shared" si="63"/>
        <v>3.4337563125692513E-5</v>
      </c>
    </row>
    <row r="2012" spans="18:24" x14ac:dyDescent="0.2">
      <c r="R2012" s="75">
        <v>53282</v>
      </c>
      <c r="S2012" s="72">
        <v>1.2048741049893104E-2</v>
      </c>
      <c r="T2012" s="72">
        <v>1.201555306702339E-2</v>
      </c>
      <c r="U2012" s="72">
        <f t="shared" si="62"/>
        <v>3.3187982869713195E-5</v>
      </c>
      <c r="V2012" s="72">
        <v>1.2012933590407724E-2</v>
      </c>
      <c r="W2012" s="72">
        <v>1.1978640680828748E-2</v>
      </c>
      <c r="X2012" s="113">
        <f t="shared" si="63"/>
        <v>3.4292909578976377E-5</v>
      </c>
    </row>
    <row r="2013" spans="18:24" x14ac:dyDescent="0.2">
      <c r="R2013" s="75">
        <v>53289</v>
      </c>
      <c r="S2013" s="72">
        <v>1.2049739812801132E-2</v>
      </c>
      <c r="T2013" s="72">
        <v>1.2016554282758057E-2</v>
      </c>
      <c r="U2013" s="72">
        <f t="shared" si="62"/>
        <v>3.3185530043075215E-5</v>
      </c>
      <c r="V2013" s="72">
        <v>1.201119431945814E-2</v>
      </c>
      <c r="W2013" s="72">
        <v>1.1976946011850783E-2</v>
      </c>
      <c r="X2013" s="113">
        <f t="shared" si="63"/>
        <v>3.4248307607356865E-5</v>
      </c>
    </row>
    <row r="2014" spans="18:24" x14ac:dyDescent="0.2">
      <c r="R2014" s="75">
        <v>53296</v>
      </c>
      <c r="S2014" s="72">
        <v>1.2050181464507759E-2</v>
      </c>
      <c r="T2014" s="72">
        <v>1.2017000393076849E-2</v>
      </c>
      <c r="U2014" s="72">
        <f t="shared" si="62"/>
        <v>3.3181071430909981E-5</v>
      </c>
      <c r="V2014" s="72">
        <v>1.2009537776107802E-2</v>
      </c>
      <c r="W2014" s="72">
        <v>1.1975336047317608E-2</v>
      </c>
      <c r="X2014" s="113">
        <f t="shared" si="63"/>
        <v>3.4201728790194189E-5</v>
      </c>
    </row>
    <row r="2015" spans="18:24" x14ac:dyDescent="0.2">
      <c r="R2015" s="75">
        <v>53303</v>
      </c>
      <c r="S2015" s="72">
        <v>1.2051136354179093E-2</v>
      </c>
      <c r="T2015" s="72">
        <v>1.2017958274604723E-2</v>
      </c>
      <c r="U2015" s="72">
        <f t="shared" si="62"/>
        <v>3.317807957436969E-5</v>
      </c>
      <c r="V2015" s="72">
        <v>1.2007808743764128E-2</v>
      </c>
      <c r="W2015" s="72">
        <v>1.1973651511750746E-2</v>
      </c>
      <c r="X2015" s="113">
        <f t="shared" si="63"/>
        <v>3.4157232013382402E-5</v>
      </c>
    </row>
    <row r="2016" spans="18:24" x14ac:dyDescent="0.2">
      <c r="R2016" s="75">
        <v>53310</v>
      </c>
      <c r="S2016" s="72">
        <v>1.2052067655716314E-2</v>
      </c>
      <c r="T2016" s="72">
        <v>1.2018892858236541E-2</v>
      </c>
      <c r="U2016" s="72">
        <f t="shared" si="62"/>
        <v>3.3174797479773588E-5</v>
      </c>
      <c r="V2016" s="72">
        <v>1.2006084682110247E-2</v>
      </c>
      <c r="W2016" s="72">
        <v>1.1971971895295596E-2</v>
      </c>
      <c r="X2016" s="113">
        <f t="shared" si="63"/>
        <v>3.4112786814650964E-5</v>
      </c>
    </row>
    <row r="2017" spans="18:24" x14ac:dyDescent="0.2">
      <c r="R2017" s="75">
        <v>53317</v>
      </c>
      <c r="S2017" s="72">
        <v>1.2052975369104324E-2</v>
      </c>
      <c r="T2017" s="72">
        <v>1.2019804143957202E-2</v>
      </c>
      <c r="U2017" s="72">
        <f t="shared" si="62"/>
        <v>3.3171225147121675E-5</v>
      </c>
      <c r="V2017" s="72">
        <v>1.2004365591131229E-2</v>
      </c>
      <c r="W2017" s="72">
        <v>1.1970297197940299E-2</v>
      </c>
      <c r="X2017" s="113">
        <f t="shared" si="63"/>
        <v>3.4068393190929414E-5</v>
      </c>
    </row>
    <row r="2018" spans="18:24" x14ac:dyDescent="0.2">
      <c r="R2018" s="75">
        <v>53325</v>
      </c>
      <c r="S2018" s="72">
        <v>1.2054243855641515E-2</v>
      </c>
      <c r="T2018" s="72">
        <v>1.2021076295836056E-2</v>
      </c>
      <c r="U2018" s="72">
        <f t="shared" si="62"/>
        <v>3.3167559805459546E-5</v>
      </c>
      <c r="V2018" s="72">
        <v>1.2002407002252894E-2</v>
      </c>
      <c r="W2018" s="72">
        <v>1.1968389281476801E-2</v>
      </c>
      <c r="X2018" s="113">
        <f t="shared" si="63"/>
        <v>3.4017720776092358E-5</v>
      </c>
    </row>
    <row r="2019" spans="18:24" x14ac:dyDescent="0.2">
      <c r="R2019" s="75">
        <v>53332</v>
      </c>
      <c r="S2019" s="72">
        <v>1.2054841039665476E-2</v>
      </c>
      <c r="T2019" s="72">
        <v>1.2021678446846984E-2</v>
      </c>
      <c r="U2019" s="72">
        <f t="shared" si="62"/>
        <v>3.3162592818491987E-5</v>
      </c>
      <c r="V2019" s="72">
        <v>1.2000619273602567E-2</v>
      </c>
      <c r="W2019" s="72">
        <v>1.1966643818053947E-2</v>
      </c>
      <c r="X2019" s="113">
        <f t="shared" si="63"/>
        <v>3.3975455548619984E-5</v>
      </c>
    </row>
    <row r="2020" spans="18:24" x14ac:dyDescent="0.2">
      <c r="R2020" s="75">
        <v>53339</v>
      </c>
      <c r="S2020" s="72">
        <v>1.2055674618768109E-2</v>
      </c>
      <c r="T2020" s="72">
        <v>1.2022516510456605E-2</v>
      </c>
      <c r="U2020" s="72">
        <f t="shared" si="62"/>
        <v>3.3158108311504009E-5</v>
      </c>
      <c r="V2020" s="72">
        <v>1.1998915506242885E-2</v>
      </c>
      <c r="W2020" s="72">
        <v>1.1964984284281225E-2</v>
      </c>
      <c r="X2020" s="113">
        <f t="shared" si="63"/>
        <v>3.3931221961660055E-5</v>
      </c>
    </row>
    <row r="2021" spans="18:24" x14ac:dyDescent="0.2">
      <c r="R2021" s="75">
        <v>53346</v>
      </c>
      <c r="S2021" s="72">
        <v>1.2056484609656692E-2</v>
      </c>
      <c r="T2021" s="72">
        <v>1.2023331276092009E-2</v>
      </c>
      <c r="U2021" s="72">
        <f t="shared" si="62"/>
        <v>3.3153333564683862E-5</v>
      </c>
      <c r="V2021" s="72">
        <v>1.1997216709333333E-2</v>
      </c>
      <c r="W2021" s="72">
        <v>1.1963329669386624E-2</v>
      </c>
      <c r="X2021" s="113">
        <f t="shared" si="63"/>
        <v>3.3887039946708941E-5</v>
      </c>
    </row>
    <row r="2022" spans="18:24" x14ac:dyDescent="0.2">
      <c r="R2022" s="75">
        <v>53353</v>
      </c>
      <c r="S2022" s="72">
        <v>1.2057271012319681E-2</v>
      </c>
      <c r="T2022" s="72">
        <v>1.2024122743737209E-2</v>
      </c>
      <c r="U2022" s="72">
        <f t="shared" si="62"/>
        <v>3.314826858247244E-5</v>
      </c>
      <c r="V2022" s="72">
        <v>1.1995522882861985E-2</v>
      </c>
      <c r="W2022" s="72">
        <v>1.1961679973358664E-2</v>
      </c>
      <c r="X2022" s="113">
        <f t="shared" si="63"/>
        <v>3.384290950332082E-5</v>
      </c>
    </row>
    <row r="2023" spans="18:24" x14ac:dyDescent="0.2">
      <c r="R2023" s="75">
        <v>53360</v>
      </c>
      <c r="S2023" s="72">
        <v>1.2057781980067664E-2</v>
      </c>
      <c r="T2023" s="72">
        <v>1.2024639737296363E-2</v>
      </c>
      <c r="U2023" s="72">
        <f t="shared" si="62"/>
        <v>3.314224277130122E-5</v>
      </c>
      <c r="V2023" s="72">
        <v>1.1993834026815592E-2</v>
      </c>
      <c r="W2023" s="72">
        <v>1.1960035196185419E-2</v>
      </c>
      <c r="X2023" s="113">
        <f t="shared" si="63"/>
        <v>3.3798830630172097E-5</v>
      </c>
    </row>
    <row r="2024" spans="18:24" x14ac:dyDescent="0.2">
      <c r="R2024" s="75">
        <v>53367</v>
      </c>
      <c r="S2024" s="72">
        <v>1.2058522866330567E-2</v>
      </c>
      <c r="T2024" s="72">
        <v>1.2025386248168358E-2</v>
      </c>
      <c r="U2024" s="72">
        <f t="shared" si="62"/>
        <v>3.3136618162208503E-5</v>
      </c>
      <c r="V2024" s="72">
        <v>1.1992150141182673E-2</v>
      </c>
      <c r="W2024" s="72">
        <v>1.1958395337853643E-2</v>
      </c>
      <c r="X2024" s="113">
        <f t="shared" si="63"/>
        <v>3.3754803329030456E-5</v>
      </c>
    </row>
    <row r="2025" spans="18:24" x14ac:dyDescent="0.2">
      <c r="R2025" s="75">
        <v>53374</v>
      </c>
      <c r="S2025" s="72">
        <v>1.2059240165116327E-2</v>
      </c>
      <c r="T2025" s="72">
        <v>1.2026109461787686E-2</v>
      </c>
      <c r="U2025" s="72">
        <f t="shared" si="62"/>
        <v>3.3130703328641126E-5</v>
      </c>
      <c r="V2025" s="72">
        <v>1.1990471225949094E-2</v>
      </c>
      <c r="W2025" s="72">
        <v>1.1956760398352733E-2</v>
      </c>
      <c r="X2025" s="113">
        <f t="shared" si="63"/>
        <v>3.3710827596360529E-5</v>
      </c>
    </row>
    <row r="2026" spans="18:24" x14ac:dyDescent="0.2">
      <c r="R2026" s="75">
        <v>53381</v>
      </c>
      <c r="S2026" s="72">
        <v>1.2059933876408782E-2</v>
      </c>
      <c r="T2026" s="72">
        <v>1.2026809378142671E-2</v>
      </c>
      <c r="U2026" s="72">
        <f t="shared" si="62"/>
        <v>3.3124498266111357E-5</v>
      </c>
      <c r="V2026" s="72">
        <v>1.1988797281103374E-2</v>
      </c>
      <c r="W2026" s="72">
        <v>1.1955130377669E-2</v>
      </c>
      <c r="X2026" s="113">
        <f t="shared" si="63"/>
        <v>3.366690343437409E-5</v>
      </c>
    </row>
    <row r="2027" spans="18:24" x14ac:dyDescent="0.2">
      <c r="R2027" s="75">
        <v>53388</v>
      </c>
      <c r="S2027" s="72">
        <v>1.2061828477151227E-2</v>
      </c>
      <c r="T2027" s="72">
        <v>1.202870755824585E-2</v>
      </c>
      <c r="U2027" s="72">
        <f t="shared" si="62"/>
        <v>3.3120918905376467E-5</v>
      </c>
      <c r="V2027" s="72">
        <v>1.1987455214268257E-2</v>
      </c>
      <c r="W2027" s="72">
        <v>1.195384018782457E-2</v>
      </c>
      <c r="X2027" s="113">
        <f t="shared" si="63"/>
        <v>3.361502644368651E-5</v>
      </c>
    </row>
    <row r="2028" spans="18:24" x14ac:dyDescent="0.2">
      <c r="R2028" s="75">
        <v>53395</v>
      </c>
      <c r="S2028" s="72">
        <v>1.2062466696050234E-2</v>
      </c>
      <c r="T2028" s="72">
        <v>1.2029352667167025E-2</v>
      </c>
      <c r="U2028" s="72">
        <f t="shared" si="62"/>
        <v>3.3114028883209079E-5</v>
      </c>
      <c r="V2028" s="72">
        <v>1.1985792409490928E-2</v>
      </c>
      <c r="W2028" s="72">
        <v>1.1952221195754217E-2</v>
      </c>
      <c r="X2028" s="113">
        <f t="shared" si="63"/>
        <v>3.3571213736710223E-5</v>
      </c>
    </row>
    <row r="2029" spans="18:24" x14ac:dyDescent="0.2">
      <c r="R2029" s="75">
        <v>53402</v>
      </c>
      <c r="S2029" s="72">
        <v>1.2063081323479186E-2</v>
      </c>
      <c r="T2029" s="72">
        <v>1.202997447490424E-2</v>
      </c>
      <c r="U2029" s="72">
        <f t="shared" si="62"/>
        <v>3.3106848574946182E-5</v>
      </c>
      <c r="V2029" s="72">
        <v>1.1984134575750803E-2</v>
      </c>
      <c r="W2029" s="72">
        <v>1.1950607123143732E-2</v>
      </c>
      <c r="X2029" s="113">
        <f t="shared" si="63"/>
        <v>3.3527452607071823E-5</v>
      </c>
    </row>
    <row r="2030" spans="18:24" x14ac:dyDescent="0.2">
      <c r="R2030" s="75">
        <v>53413</v>
      </c>
      <c r="S2030" s="72">
        <v>1.2063522061056832E-2</v>
      </c>
      <c r="T2030" s="72">
        <v>1.2030428093371452E-2</v>
      </c>
      <c r="U2030" s="72">
        <f t="shared" si="62"/>
        <v>3.3093967685379408E-5</v>
      </c>
      <c r="V2030" s="72">
        <v>1.1981456607650955E-2</v>
      </c>
      <c r="W2030" s="72">
        <v>1.1947995824902904E-2</v>
      </c>
      <c r="X2030" s="113">
        <f t="shared" si="63"/>
        <v>3.3460782748051185E-5</v>
      </c>
    </row>
    <row r="2031" spans="18:24" x14ac:dyDescent="0.2">
      <c r="R2031" s="75">
        <v>53416</v>
      </c>
      <c r="S2031" s="72">
        <v>1.2063525554209928E-2</v>
      </c>
      <c r="T2031" s="72">
        <v>1.2030435429718014E-2</v>
      </c>
      <c r="U2031" s="72">
        <f t="shared" si="62"/>
        <v>3.3090124491914549E-5</v>
      </c>
      <c r="V2031" s="72">
        <v>1.1980584993752909E-2</v>
      </c>
      <c r="W2031" s="72">
        <v>1.1947138930609254E-2</v>
      </c>
      <c r="X2031" s="113">
        <f t="shared" si="63"/>
        <v>3.3446063143654711E-5</v>
      </c>
    </row>
    <row r="2032" spans="18:24" x14ac:dyDescent="0.2">
      <c r="R2032" s="75">
        <v>53423</v>
      </c>
      <c r="S2032" s="72">
        <v>1.2064074407388218E-2</v>
      </c>
      <c r="T2032" s="72">
        <v>1.2030992271207856E-2</v>
      </c>
      <c r="U2032" s="72">
        <f t="shared" si="62"/>
        <v>3.3082136180362376E-5</v>
      </c>
      <c r="V2032" s="72">
        <v>1.1979190900626616E-2</v>
      </c>
      <c r="W2032" s="72">
        <v>1.1945794421942277E-2</v>
      </c>
      <c r="X2032" s="113">
        <f t="shared" si="63"/>
        <v>3.3396478684338468E-5</v>
      </c>
    </row>
    <row r="2033" spans="18:24" x14ac:dyDescent="0.2">
      <c r="R2033" s="75">
        <v>53430</v>
      </c>
      <c r="S2033" s="72">
        <v>1.2064599671419171E-2</v>
      </c>
      <c r="T2033" s="72">
        <v>1.2031525813803455E-2</v>
      </c>
      <c r="U2033" s="72">
        <f t="shared" si="62"/>
        <v>3.3073857615716074E-5</v>
      </c>
      <c r="V2033" s="72">
        <v>1.1977552950909567E-2</v>
      </c>
      <c r="W2033" s="72">
        <v>1.1944200027045087E-2</v>
      </c>
      <c r="X2033" s="113">
        <f t="shared" si="63"/>
        <v>3.3352923864480091E-5</v>
      </c>
    </row>
    <row r="2034" spans="18:24" x14ac:dyDescent="0.2">
      <c r="R2034" s="75">
        <v>53437</v>
      </c>
      <c r="S2034" s="72">
        <v>1.2065101346295756E-2</v>
      </c>
      <c r="T2034" s="72">
        <v>1.2032036057493391E-2</v>
      </c>
      <c r="U2034" s="72">
        <f t="shared" si="62"/>
        <v>3.3065288802364493E-5</v>
      </c>
      <c r="V2034" s="72">
        <v>1.1975919972166205E-2</v>
      </c>
      <c r="W2034" s="72">
        <v>1.1942610551546409E-2</v>
      </c>
      <c r="X2034" s="113">
        <f t="shared" si="63"/>
        <v>3.3309420619796401E-5</v>
      </c>
    </row>
    <row r="2035" spans="18:24" x14ac:dyDescent="0.2">
      <c r="R2035" s="75">
        <v>53444</v>
      </c>
      <c r="S2035" s="72">
        <v>1.2065579432007435E-2</v>
      </c>
      <c r="T2035" s="72">
        <v>1.2032523002268003E-2</v>
      </c>
      <c r="U2035" s="72">
        <f t="shared" si="62"/>
        <v>3.3056429739431598E-5</v>
      </c>
      <c r="V2035" s="72">
        <v>1.1974291964385727E-2</v>
      </c>
      <c r="W2035" s="72">
        <v>1.1941025995434141E-2</v>
      </c>
      <c r="X2035" s="113">
        <f t="shared" si="63"/>
        <v>3.3265968951586705E-5</v>
      </c>
    </row>
    <row r="2036" spans="18:24" x14ac:dyDescent="0.2">
      <c r="R2036" s="75">
        <v>53451</v>
      </c>
      <c r="S2036" s="72">
        <v>1.2066723153391716E-2</v>
      </c>
      <c r="T2036" s="72">
        <v>1.2033674694979265E-2</v>
      </c>
      <c r="U2036" s="72">
        <f t="shared" si="62"/>
        <v>3.3048458412451159E-5</v>
      </c>
      <c r="V2036" s="72">
        <v>1.197266892755474E-2</v>
      </c>
      <c r="W2036" s="72">
        <v>1.1939446358696185E-2</v>
      </c>
      <c r="X2036" s="113">
        <f t="shared" si="63"/>
        <v>3.3222568858555165E-5</v>
      </c>
    </row>
    <row r="2037" spans="18:24" x14ac:dyDescent="0.2">
      <c r="R2037" s="75">
        <v>53458</v>
      </c>
      <c r="S2037" s="72">
        <v>1.2067149048680965E-2</v>
      </c>
      <c r="T2037" s="72">
        <v>1.2034110092862118E-2</v>
      </c>
      <c r="U2037" s="72">
        <f t="shared" si="62"/>
        <v>3.3038955818846805E-5</v>
      </c>
      <c r="V2037" s="72">
        <v>1.1971050861660712E-2</v>
      </c>
      <c r="W2037" s="72">
        <v>1.1937871641320446E-2</v>
      </c>
      <c r="X2037" s="113">
        <f t="shared" si="63"/>
        <v>3.3179220340266366E-5</v>
      </c>
    </row>
    <row r="2038" spans="18:24" x14ac:dyDescent="0.2">
      <c r="R2038" s="75">
        <v>53465</v>
      </c>
      <c r="S2038" s="72">
        <v>1.2067551352412569E-2</v>
      </c>
      <c r="T2038" s="72">
        <v>1.2034522189474272E-2</v>
      </c>
      <c r="U2038" s="72">
        <f t="shared" si="62"/>
        <v>3.3029162938296927E-5</v>
      </c>
      <c r="V2038" s="72">
        <v>1.1969437766691977E-2</v>
      </c>
      <c r="W2038" s="72">
        <v>1.1936301843296119E-2</v>
      </c>
      <c r="X2038" s="113">
        <f t="shared" si="63"/>
        <v>3.3135923395858149E-5</v>
      </c>
    </row>
    <row r="2039" spans="18:24" x14ac:dyDescent="0.2">
      <c r="R2039" s="75">
        <v>53472</v>
      </c>
      <c r="S2039" s="72">
        <v>1.2067930064579726E-2</v>
      </c>
      <c r="T2039" s="72">
        <v>1.2034910984806371E-2</v>
      </c>
      <c r="U2039" s="72">
        <f t="shared" si="62"/>
        <v>3.301907977335504E-5</v>
      </c>
      <c r="V2039" s="72">
        <v>1.1967829642635573E-2</v>
      </c>
      <c r="W2039" s="72">
        <v>1.193473696460981E-2</v>
      </c>
      <c r="X2039" s="113">
        <f t="shared" si="63"/>
        <v>3.3092678025762462E-5</v>
      </c>
    </row>
    <row r="2040" spans="18:24" x14ac:dyDescent="0.2">
      <c r="R2040" s="75">
        <v>53479</v>
      </c>
      <c r="S2040" s="72">
        <v>1.2068285185175635E-2</v>
      </c>
      <c r="T2040" s="72">
        <v>1.2035276478852464E-2</v>
      </c>
      <c r="U2040" s="72">
        <f t="shared" si="62"/>
        <v>3.3008706323171128E-5</v>
      </c>
      <c r="V2040" s="72">
        <v>1.1966226489480264E-2</v>
      </c>
      <c r="W2040" s="72">
        <v>1.193317700525115E-2</v>
      </c>
      <c r="X2040" s="113">
        <f t="shared" si="63"/>
        <v>3.3049484229113676E-5</v>
      </c>
    </row>
    <row r="2041" spans="18:24" x14ac:dyDescent="0.2">
      <c r="R2041" s="75">
        <v>53486</v>
      </c>
      <c r="S2041" s="72">
        <v>1.2068616714194342E-2</v>
      </c>
      <c r="T2041" s="72">
        <v>1.2035618671606596E-2</v>
      </c>
      <c r="U2041" s="72">
        <f t="shared" si="62"/>
        <v>3.2998042587745191E-5</v>
      </c>
      <c r="V2041" s="72">
        <v>1.1964628307212224E-2</v>
      </c>
      <c r="W2041" s="72">
        <v>1.1931621965207606E-2</v>
      </c>
      <c r="X2041" s="113">
        <f t="shared" si="63"/>
        <v>3.3006342004617689E-5</v>
      </c>
    </row>
    <row r="2042" spans="18:24" x14ac:dyDescent="0.2">
      <c r="R2042" s="75">
        <v>53493</v>
      </c>
      <c r="S2042" s="72">
        <v>1.2068924651626491E-2</v>
      </c>
      <c r="T2042" s="72">
        <v>1.2035937563059413E-2</v>
      </c>
      <c r="U2042" s="72">
        <f t="shared" si="62"/>
        <v>3.298708856707723E-5</v>
      </c>
      <c r="V2042" s="72">
        <v>1.1963035095821086E-2</v>
      </c>
      <c r="W2042" s="72">
        <v>1.1930071844467514E-2</v>
      </c>
      <c r="X2042" s="113">
        <f t="shared" si="63"/>
        <v>3.2963251353572073E-5</v>
      </c>
    </row>
    <row r="2043" spans="18:24" x14ac:dyDescent="0.2">
      <c r="R2043" s="75">
        <v>53500</v>
      </c>
      <c r="S2043" s="72">
        <v>1.2069208997469532E-2</v>
      </c>
      <c r="T2043" s="72">
        <v>1.2036233153208368E-2</v>
      </c>
      <c r="U2043" s="72">
        <f t="shared" si="62"/>
        <v>3.2975844261163775E-5</v>
      </c>
      <c r="V2043" s="72">
        <v>1.1961446855293449E-2</v>
      </c>
      <c r="W2043" s="72">
        <v>1.1928526643018774E-2</v>
      </c>
      <c r="X2043" s="113">
        <f t="shared" si="63"/>
        <v>3.2920212274675786E-5</v>
      </c>
    </row>
    <row r="2044" spans="18:24" x14ac:dyDescent="0.2">
      <c r="R2044" s="75">
        <v>53507</v>
      </c>
      <c r="S2044" s="72">
        <v>1.2068820689754909E-2</v>
      </c>
      <c r="T2044" s="72">
        <v>1.2035857052826275E-2</v>
      </c>
      <c r="U2044" s="72">
        <f t="shared" si="62"/>
        <v>3.2963636928633536E-5</v>
      </c>
      <c r="V2044" s="72">
        <v>1.1959863585617653E-2</v>
      </c>
      <c r="W2044" s="72">
        <v>1.1926986360850584E-2</v>
      </c>
      <c r="X2044" s="113">
        <f t="shared" si="63"/>
        <v>3.2877224767068405E-5</v>
      </c>
    </row>
    <row r="2045" spans="18:24" x14ac:dyDescent="0.2">
      <c r="R2045" s="75">
        <v>53514</v>
      </c>
      <c r="S2045" s="72">
        <v>1.2069706914366181E-2</v>
      </c>
      <c r="T2045" s="72">
        <v>1.2036754429570017E-2</v>
      </c>
      <c r="U2045" s="72">
        <f t="shared" si="62"/>
        <v>3.2952484796164305E-5</v>
      </c>
      <c r="V2045" s="72">
        <v>1.1958285286782028E-2</v>
      </c>
      <c r="W2045" s="72">
        <v>1.1925450997950848E-2</v>
      </c>
      <c r="X2045" s="113">
        <f t="shared" si="63"/>
        <v>3.2834288831180142E-5</v>
      </c>
    </row>
    <row r="2046" spans="18:24" x14ac:dyDescent="0.2">
      <c r="R2046" s="75">
        <v>53521</v>
      </c>
      <c r="S2046" s="72">
        <v>1.2069920485409585E-2</v>
      </c>
      <c r="T2046" s="72">
        <v>1.2036980115773361E-2</v>
      </c>
      <c r="U2046" s="72">
        <f t="shared" si="62"/>
        <v>3.2940369636224806E-5</v>
      </c>
      <c r="V2046" s="72">
        <v>1.1956711958774045E-2</v>
      </c>
      <c r="W2046" s="72">
        <v>1.192392055430876E-2</v>
      </c>
      <c r="X2046" s="113">
        <f t="shared" si="63"/>
        <v>3.2791404465284946E-5</v>
      </c>
    </row>
    <row r="2047" spans="18:24" x14ac:dyDescent="0.2">
      <c r="R2047" s="75">
        <v>53528</v>
      </c>
      <c r="S2047" s="72">
        <v>1.2070110464845173E-2</v>
      </c>
      <c r="T2047" s="72">
        <v>1.2037182500652428E-2</v>
      </c>
      <c r="U2047" s="72">
        <f t="shared" si="62"/>
        <v>3.2927964192745046E-5</v>
      </c>
      <c r="V2047" s="72">
        <v>1.1955143601581172E-2</v>
      </c>
      <c r="W2047" s="72">
        <v>1.1922395029911792E-2</v>
      </c>
      <c r="X2047" s="113">
        <f t="shared" si="63"/>
        <v>3.2748571669379348E-5</v>
      </c>
    </row>
    <row r="2048" spans="18:24" x14ac:dyDescent="0.2">
      <c r="R2048" s="75">
        <v>53535</v>
      </c>
      <c r="S2048" s="72">
        <v>1.2070276852669542E-2</v>
      </c>
      <c r="T2048" s="72">
        <v>1.2037361584204671E-2</v>
      </c>
      <c r="U2048" s="72">
        <f t="shared" si="62"/>
        <v>3.2915268464871542E-5</v>
      </c>
      <c r="V2048" s="72">
        <v>1.1953580215193041E-2</v>
      </c>
      <c r="W2048" s="72">
        <v>1.192087442474871E-2</v>
      </c>
      <c r="X2048" s="113">
        <f t="shared" si="63"/>
        <v>3.270579044433071E-5</v>
      </c>
    </row>
    <row r="2049" spans="18:24" x14ac:dyDescent="0.2">
      <c r="R2049" s="75">
        <v>53542</v>
      </c>
      <c r="S2049" s="72">
        <v>1.2070419648877591E-2</v>
      </c>
      <c r="T2049" s="72">
        <v>1.2037517366424137E-2</v>
      </c>
      <c r="U2049" s="72">
        <f t="shared" si="62"/>
        <v>3.2902282453454307E-5</v>
      </c>
      <c r="V2049" s="72">
        <v>1.1952021799596254E-2</v>
      </c>
      <c r="W2049" s="72">
        <v>1.1919358738808276E-2</v>
      </c>
      <c r="X2049" s="113">
        <f t="shared" si="63"/>
        <v>3.2663060787977566E-5</v>
      </c>
    </row>
    <row r="2050" spans="18:24" x14ac:dyDescent="0.2">
      <c r="R2050" s="75">
        <v>53549</v>
      </c>
      <c r="S2050" s="72">
        <v>1.2070538853469322E-2</v>
      </c>
      <c r="T2050" s="72">
        <v>1.2037649847311673E-2</v>
      </c>
      <c r="U2050" s="72">
        <f t="shared" si="62"/>
        <v>3.2889006157648532E-5</v>
      </c>
      <c r="V2050" s="72">
        <v>1.195046835477958E-2</v>
      </c>
      <c r="W2050" s="72">
        <v>1.1917847972078829E-2</v>
      </c>
      <c r="X2050" s="113">
        <f t="shared" si="63"/>
        <v>3.2620382700750128E-5</v>
      </c>
    </row>
    <row r="2051" spans="18:24" x14ac:dyDescent="0.2">
      <c r="R2051" s="75">
        <v>53556</v>
      </c>
      <c r="S2051" s="72">
        <v>1.2070634466441328E-2</v>
      </c>
      <c r="T2051" s="72">
        <v>1.2037759026862179E-2</v>
      </c>
      <c r="U2051" s="72">
        <f t="shared" si="62"/>
        <v>3.2875439579149041E-5</v>
      </c>
      <c r="V2051" s="72">
        <v>1.1948919880731351E-2</v>
      </c>
      <c r="W2051" s="72">
        <v>1.1916342124549565E-2</v>
      </c>
      <c r="X2051" s="113">
        <f t="shared" si="63"/>
        <v>3.2577756181786238E-5</v>
      </c>
    </row>
    <row r="2052" spans="18:24" x14ac:dyDescent="0.2">
      <c r="R2052" s="75">
        <v>53563</v>
      </c>
      <c r="S2052" s="72">
        <v>1.2070706487790213E-2</v>
      </c>
      <c r="T2052" s="72">
        <v>1.2037844905074806E-2</v>
      </c>
      <c r="U2052" s="72">
        <f t="shared" si="62"/>
        <v>3.2861582715407525E-5</v>
      </c>
      <c r="V2052" s="72">
        <v>1.1947376377439469E-2</v>
      </c>
      <c r="W2052" s="72">
        <v>1.1914841196208384E-2</v>
      </c>
      <c r="X2052" s="113">
        <f t="shared" si="63"/>
        <v>3.2535181231085897E-5</v>
      </c>
    </row>
    <row r="2053" spans="18:24" x14ac:dyDescent="0.2">
      <c r="R2053" s="75">
        <v>53570</v>
      </c>
      <c r="S2053" s="72">
        <v>1.2070151220045688E-2</v>
      </c>
      <c r="T2053" s="72">
        <v>1.2037303886100123E-2</v>
      </c>
      <c r="U2053" s="72">
        <f t="shared" ref="U2053:U2116" si="64">S2053-T2053</f>
        <v>3.2847333945564688E-5</v>
      </c>
      <c r="V2053" s="72">
        <v>1.1945479532120428E-2</v>
      </c>
      <c r="W2053" s="72">
        <v>1.1912979089363052E-2</v>
      </c>
      <c r="X2053" s="113">
        <f t="shared" ref="X2053:X2116" si="65">V2053-W2053</f>
        <v>3.2500442757375445E-5</v>
      </c>
    </row>
    <row r="2054" spans="18:24" x14ac:dyDescent="0.2">
      <c r="R2054" s="75">
        <v>53577</v>
      </c>
      <c r="S2054" s="72">
        <v>1.2070181110495364E-2</v>
      </c>
      <c r="T2054" s="72">
        <v>1.2037348150343383E-2</v>
      </c>
      <c r="U2054" s="72">
        <f t="shared" si="64"/>
        <v>3.2832960151980492E-5</v>
      </c>
      <c r="V2054" s="72">
        <v>1.1943944753201225E-2</v>
      </c>
      <c r="W2054" s="72">
        <v>1.1911486790836093E-2</v>
      </c>
      <c r="X2054" s="113">
        <f t="shared" si="65"/>
        <v>3.2457962365131654E-5</v>
      </c>
    </row>
    <row r="2055" spans="18:24" x14ac:dyDescent="0.2">
      <c r="R2055" s="75">
        <v>53584</v>
      </c>
      <c r="S2055" s="72">
        <v>1.2070187411690534E-2</v>
      </c>
      <c r="T2055" s="72">
        <v>1.2037369115578206E-2</v>
      </c>
      <c r="U2055" s="72">
        <f t="shared" si="64"/>
        <v>3.2818296112327797E-5</v>
      </c>
      <c r="V2055" s="72">
        <v>1.1942414944323196E-2</v>
      </c>
      <c r="W2055" s="72">
        <v>1.1909999410793758E-2</v>
      </c>
      <c r="X2055" s="113">
        <f t="shared" si="65"/>
        <v>3.2415533529438559E-5</v>
      </c>
    </row>
    <row r="2056" spans="18:24" x14ac:dyDescent="0.2">
      <c r="R2056" s="75">
        <v>53591</v>
      </c>
      <c r="S2056" s="72">
        <v>1.2070170123629442E-2</v>
      </c>
      <c r="T2056" s="72">
        <v>1.203736678180547E-2</v>
      </c>
      <c r="U2056" s="72">
        <f t="shared" si="64"/>
        <v>3.2803341823971557E-5</v>
      </c>
      <c r="V2056" s="72">
        <v>1.1940890105474859E-2</v>
      </c>
      <c r="W2056" s="72">
        <v>1.1908516949224564E-2</v>
      </c>
      <c r="X2056" s="113">
        <f t="shared" si="65"/>
        <v>3.2373156250294424E-5</v>
      </c>
    </row>
    <row r="2057" spans="18:24" x14ac:dyDescent="0.2">
      <c r="R2057" s="75">
        <v>53598</v>
      </c>
      <c r="S2057" s="72">
        <v>1.207071272018864E-2</v>
      </c>
      <c r="T2057" s="72">
        <v>1.203792477602466E-2</v>
      </c>
      <c r="U2057" s="72">
        <f t="shared" si="64"/>
        <v>3.2787944163980773E-5</v>
      </c>
      <c r="V2057" s="72">
        <v>1.1939460986306496E-2</v>
      </c>
      <c r="W2057" s="72">
        <v>1.1907132093667958E-2</v>
      </c>
      <c r="X2057" s="113">
        <f t="shared" si="65"/>
        <v>3.232889263853761E-5</v>
      </c>
    </row>
    <row r="2058" spans="18:24" x14ac:dyDescent="0.2">
      <c r="R2058" s="75">
        <v>53605</v>
      </c>
      <c r="S2058" s="72">
        <v>1.2070643191797086E-2</v>
      </c>
      <c r="T2058" s="72">
        <v>1.2037870846190445E-2</v>
      </c>
      <c r="U2058" s="72">
        <f t="shared" si="64"/>
        <v>3.2772345606640885E-5</v>
      </c>
      <c r="V2058" s="72">
        <v>1.1937946392405209E-2</v>
      </c>
      <c r="W2058" s="72">
        <v>1.1905659771781131E-2</v>
      </c>
      <c r="X2058" s="113">
        <f t="shared" si="65"/>
        <v>3.2286620624077597E-5</v>
      </c>
    </row>
    <row r="2059" spans="18:24" x14ac:dyDescent="0.2">
      <c r="R2059" s="75">
        <v>53612</v>
      </c>
      <c r="S2059" s="72">
        <v>1.2070550071784109E-2</v>
      </c>
      <c r="T2059" s="72">
        <v>1.2037793615015797E-2</v>
      </c>
      <c r="U2059" s="72">
        <f t="shared" si="64"/>
        <v>3.2756456768312514E-5</v>
      </c>
      <c r="V2059" s="72">
        <v>1.193680251887729E-2</v>
      </c>
      <c r="W2059" s="72">
        <v>1.1904565851335895E-2</v>
      </c>
      <c r="X2059" s="113">
        <f t="shared" si="65"/>
        <v>3.2236667541395148E-5</v>
      </c>
    </row>
    <row r="2060" spans="18:24" x14ac:dyDescent="0.2">
      <c r="R2060" s="75">
        <v>53619</v>
      </c>
      <c r="S2060" s="72">
        <v>1.2070433360151411E-2</v>
      </c>
      <c r="T2060" s="72">
        <v>1.203769308250242E-2</v>
      </c>
      <c r="U2060" s="72">
        <f t="shared" si="64"/>
        <v>3.2740277648990457E-5</v>
      </c>
      <c r="V2060" s="72">
        <v>1.1934932115088229E-2</v>
      </c>
      <c r="W2060" s="72">
        <v>1.1902729883819437E-2</v>
      </c>
      <c r="X2060" s="113">
        <f t="shared" si="65"/>
        <v>3.2202231268792583E-5</v>
      </c>
    </row>
    <row r="2061" spans="18:24" x14ac:dyDescent="0.2">
      <c r="R2061" s="75">
        <v>53626</v>
      </c>
      <c r="S2061" s="72">
        <v>1.207029305690154E-2</v>
      </c>
      <c r="T2061" s="72">
        <v>1.2037569248652012E-2</v>
      </c>
      <c r="U2061" s="72">
        <f t="shared" si="64"/>
        <v>3.2723808249528197E-5</v>
      </c>
      <c r="V2061" s="72">
        <v>1.1933432431649698E-2</v>
      </c>
      <c r="W2061" s="72">
        <v>1.1901272317723486E-2</v>
      </c>
      <c r="X2061" s="113">
        <f t="shared" si="65"/>
        <v>3.2160113926212042E-5</v>
      </c>
    </row>
    <row r="2062" spans="18:24" x14ac:dyDescent="0.2">
      <c r="R2062" s="75">
        <v>53633</v>
      </c>
      <c r="S2062" s="72">
        <v>1.2070129162035351E-2</v>
      </c>
      <c r="T2062" s="72">
        <v>1.2037422113466274E-2</v>
      </c>
      <c r="U2062" s="72">
        <f t="shared" si="64"/>
        <v>3.2707048569077454E-5</v>
      </c>
      <c r="V2062" s="72">
        <v>1.1931845442372848E-2</v>
      </c>
      <c r="W2062" s="72">
        <v>1.1899725467135944E-2</v>
      </c>
      <c r="X2062" s="113">
        <f t="shared" si="65"/>
        <v>3.2119975236903978E-5</v>
      </c>
    </row>
    <row r="2063" spans="18:24" x14ac:dyDescent="0.2">
      <c r="R2063" s="75">
        <v>53640</v>
      </c>
      <c r="S2063" s="72">
        <v>1.2069941675557945E-2</v>
      </c>
      <c r="T2063" s="72">
        <v>1.2037251676949459E-2</v>
      </c>
      <c r="U2063" s="72">
        <f t="shared" si="64"/>
        <v>3.2689998608486509E-5</v>
      </c>
      <c r="V2063" s="72">
        <v>1.1930355393415699E-2</v>
      </c>
      <c r="W2063" s="72">
        <v>1.1898277434574904E-2</v>
      </c>
      <c r="X2063" s="113">
        <f t="shared" si="65"/>
        <v>3.2077958840795104E-5</v>
      </c>
    </row>
    <row r="2064" spans="18:24" x14ac:dyDescent="0.2">
      <c r="R2064" s="75">
        <v>53647</v>
      </c>
      <c r="S2064" s="72">
        <v>1.2069730597471871E-2</v>
      </c>
      <c r="T2064" s="72">
        <v>1.2037057939103268E-2</v>
      </c>
      <c r="U2064" s="72">
        <f t="shared" si="64"/>
        <v>3.2672658368603641E-5</v>
      </c>
      <c r="V2064" s="72">
        <v>1.1928870314398149E-2</v>
      </c>
      <c r="W2064" s="72">
        <v>1.1896834320400446E-2</v>
      </c>
      <c r="X2064" s="113">
        <f t="shared" si="65"/>
        <v>3.2035993997703294E-5</v>
      </c>
    </row>
    <row r="2065" spans="18:24" x14ac:dyDescent="0.2">
      <c r="R2065" s="75">
        <v>53654</v>
      </c>
      <c r="S2065" s="72">
        <v>1.2069495927780532E-2</v>
      </c>
      <c r="T2065" s="72">
        <v>1.2036840899931952E-2</v>
      </c>
      <c r="U2065" s="72">
        <f t="shared" si="64"/>
        <v>3.265502784858057E-5</v>
      </c>
      <c r="V2065" s="72">
        <v>1.1927390205309597E-2</v>
      </c>
      <c r="W2065" s="72">
        <v>1.1895396124602413E-2</v>
      </c>
      <c r="X2065" s="113">
        <f t="shared" si="65"/>
        <v>3.1994080707184458E-5</v>
      </c>
    </row>
    <row r="2066" spans="18:24" x14ac:dyDescent="0.2">
      <c r="R2066" s="75">
        <v>53661</v>
      </c>
      <c r="S2066" s="72">
        <v>1.2068520241909297E-2</v>
      </c>
      <c r="T2066" s="72">
        <v>1.2035882167732659E-2</v>
      </c>
      <c r="U2066" s="72">
        <f t="shared" si="64"/>
        <v>3.2638074176638554E-5</v>
      </c>
      <c r="V2066" s="72">
        <v>1.1926008566208625E-2</v>
      </c>
      <c r="W2066" s="72">
        <v>1.1894058265658756E-2</v>
      </c>
      <c r="X2066" s="113">
        <f t="shared" si="65"/>
        <v>3.1950300549869054E-5</v>
      </c>
    </row>
    <row r="2067" spans="18:24" x14ac:dyDescent="0.2">
      <c r="R2067" s="75">
        <v>53668</v>
      </c>
      <c r="S2067" s="72">
        <v>1.2068245166308778E-2</v>
      </c>
      <c r="T2067" s="72">
        <v>1.2035625217753143E-2</v>
      </c>
      <c r="U2067" s="72">
        <f t="shared" si="64"/>
        <v>3.2619948555634437E-5</v>
      </c>
      <c r="V2067" s="72">
        <v>1.1924538703392549E-2</v>
      </c>
      <c r="W2067" s="72">
        <v>1.1892630210854236E-2</v>
      </c>
      <c r="X2067" s="113">
        <f t="shared" si="65"/>
        <v>3.1908492538312849E-5</v>
      </c>
    </row>
    <row r="2068" spans="18:24" x14ac:dyDescent="0.2">
      <c r="R2068" s="75">
        <v>53675</v>
      </c>
      <c r="S2068" s="72">
        <v>1.2067946502273941E-2</v>
      </c>
      <c r="T2068" s="72">
        <v>1.2035344969569373E-2</v>
      </c>
      <c r="U2068" s="72">
        <f t="shared" si="64"/>
        <v>3.2601532704568115E-5</v>
      </c>
      <c r="V2068" s="72">
        <v>1.1923073810641709E-2</v>
      </c>
      <c r="W2068" s="72">
        <v>1.1891207074560591E-2</v>
      </c>
      <c r="X2068" s="113">
        <f t="shared" si="65"/>
        <v>3.1866736081118119E-5</v>
      </c>
    </row>
    <row r="2069" spans="18:24" x14ac:dyDescent="0.2">
      <c r="R2069" s="75">
        <v>53682</v>
      </c>
      <c r="S2069" s="72">
        <v>1.2067624249810116E-2</v>
      </c>
      <c r="T2069" s="72">
        <v>1.2035041423187565E-2</v>
      </c>
      <c r="U2069" s="72">
        <f t="shared" si="64"/>
        <v>3.2582826622551408E-5</v>
      </c>
      <c r="V2069" s="72">
        <v>1.192161388794513E-2</v>
      </c>
      <c r="W2069" s="72">
        <v>1.1889788856768157E-2</v>
      </c>
      <c r="X2069" s="113">
        <f t="shared" si="65"/>
        <v>3.1825031176973412E-5</v>
      </c>
    </row>
    <row r="2070" spans="18:24" x14ac:dyDescent="0.2">
      <c r="R2070" s="75">
        <v>53692</v>
      </c>
      <c r="S2070" s="72">
        <v>1.2066778329190463E-2</v>
      </c>
      <c r="T2070" s="72">
        <v>1.2034222068268784E-2</v>
      </c>
      <c r="U2070" s="72">
        <f t="shared" si="64"/>
        <v>3.2556260921679653E-5</v>
      </c>
      <c r="V2070" s="72">
        <v>1.1919252424347519E-2</v>
      </c>
      <c r="W2070" s="72">
        <v>1.1887481155360665E-2</v>
      </c>
      <c r="X2070" s="113">
        <f t="shared" si="65"/>
        <v>3.1771268986853507E-5</v>
      </c>
    </row>
    <row r="2071" spans="18:24" x14ac:dyDescent="0.2">
      <c r="R2071" s="75">
        <v>53699</v>
      </c>
      <c r="S2071" s="72">
        <v>1.2066913817887468E-2</v>
      </c>
      <c r="T2071" s="72">
        <v>1.2034377983469614E-2</v>
      </c>
      <c r="U2071" s="72">
        <f t="shared" si="64"/>
        <v>3.2535834417854459E-5</v>
      </c>
      <c r="V2071" s="72">
        <v>1.191808905298232E-2</v>
      </c>
      <c r="W2071" s="72">
        <v>1.188636509051611E-2</v>
      </c>
      <c r="X2071" s="113">
        <f t="shared" si="65"/>
        <v>3.1723962466210023E-5</v>
      </c>
    </row>
    <row r="2072" spans="18:24" x14ac:dyDescent="0.2">
      <c r="R2072" s="75">
        <v>53706</v>
      </c>
      <c r="S2072" s="72">
        <v>1.2066677521847754E-2</v>
      </c>
      <c r="T2072" s="72">
        <v>1.2034161788318582E-2</v>
      </c>
      <c r="U2072" s="72">
        <f t="shared" si="64"/>
        <v>3.2515733529171753E-5</v>
      </c>
      <c r="V2072" s="72">
        <v>1.1916646170388255E-2</v>
      </c>
      <c r="W2072" s="72">
        <v>1.188496373607527E-2</v>
      </c>
      <c r="X2072" s="113">
        <f t="shared" si="65"/>
        <v>3.1682434312984772E-5</v>
      </c>
    </row>
    <row r="2073" spans="18:24" x14ac:dyDescent="0.2">
      <c r="R2073" s="75">
        <v>53713</v>
      </c>
      <c r="S2073" s="72">
        <v>1.2066080577763537E-2</v>
      </c>
      <c r="T2073" s="72">
        <v>1.2033584478750099E-2</v>
      </c>
      <c r="U2073" s="72">
        <f t="shared" si="64"/>
        <v>3.2496099013437987E-5</v>
      </c>
      <c r="V2073" s="72">
        <v>1.1915208257800137E-2</v>
      </c>
      <c r="W2073" s="72">
        <v>1.1883567300088205E-2</v>
      </c>
      <c r="X2073" s="113">
        <f t="shared" si="65"/>
        <v>3.1640957711931775E-5</v>
      </c>
    </row>
    <row r="2074" spans="18:24" x14ac:dyDescent="0.2">
      <c r="R2074" s="75">
        <v>53720</v>
      </c>
      <c r="S2074" s="72">
        <v>1.2065628573924344E-2</v>
      </c>
      <c r="T2074" s="72">
        <v>1.2033152777974752E-2</v>
      </c>
      <c r="U2074" s="72">
        <f t="shared" si="64"/>
        <v>3.2475795949591518E-5</v>
      </c>
      <c r="V2074" s="72">
        <v>1.1913775315206982E-2</v>
      </c>
      <c r="W2074" s="72">
        <v>1.1882175782545254E-2</v>
      </c>
      <c r="X2074" s="113">
        <f t="shared" si="65"/>
        <v>3.1599532661727436E-5</v>
      </c>
    </row>
    <row r="2075" spans="18:24" x14ac:dyDescent="0.2">
      <c r="R2075" s="75">
        <v>53727</v>
      </c>
      <c r="S2075" s="72">
        <v>1.2065152980912338E-2</v>
      </c>
      <c r="T2075" s="72">
        <v>1.2032697778265634E-2</v>
      </c>
      <c r="U2075" s="72">
        <f t="shared" si="64"/>
        <v>3.2455202646703915E-5</v>
      </c>
      <c r="V2075" s="72">
        <v>1.1912347342597813E-2</v>
      </c>
      <c r="W2075" s="72">
        <v>1.1880789183436755E-2</v>
      </c>
      <c r="X2075" s="113">
        <f t="shared" si="65"/>
        <v>3.1558159161058572E-5</v>
      </c>
    </row>
    <row r="2076" spans="18:24" x14ac:dyDescent="0.2">
      <c r="R2076" s="75">
        <v>53734</v>
      </c>
      <c r="S2076" s="72">
        <v>1.2064653798734547E-2</v>
      </c>
      <c r="T2076" s="72">
        <v>1.2032219479629772E-2</v>
      </c>
      <c r="U2076" s="72">
        <f t="shared" si="64"/>
        <v>3.2434319104775178E-5</v>
      </c>
      <c r="V2076" s="72">
        <v>1.1910924339962966E-2</v>
      </c>
      <c r="W2076" s="72">
        <v>1.1879407502751287E-2</v>
      </c>
      <c r="X2076" s="113">
        <f t="shared" si="65"/>
        <v>3.1516837211678986E-5</v>
      </c>
    </row>
    <row r="2077" spans="18:24" x14ac:dyDescent="0.2">
      <c r="R2077" s="75">
        <v>53741</v>
      </c>
      <c r="S2077" s="72">
        <v>1.2064131027400633E-2</v>
      </c>
      <c r="T2077" s="72">
        <v>1.2031717882076827E-2</v>
      </c>
      <c r="U2077" s="72">
        <f t="shared" si="64"/>
        <v>3.2413145323805306E-5</v>
      </c>
      <c r="V2077" s="72">
        <v>1.1909506307291023E-2</v>
      </c>
      <c r="W2077" s="72">
        <v>1.1878030740479188E-2</v>
      </c>
      <c r="X2077" s="113">
        <f t="shared" si="65"/>
        <v>3.1475566811834874E-5</v>
      </c>
    </row>
    <row r="2078" spans="18:24" x14ac:dyDescent="0.2">
      <c r="R2078" s="75">
        <v>53748</v>
      </c>
      <c r="S2078" s="72">
        <v>1.2063584666920259E-2</v>
      </c>
      <c r="T2078" s="72">
        <v>1.2031192985615587E-2</v>
      </c>
      <c r="U2078" s="72">
        <f t="shared" si="64"/>
        <v>3.2391681304672071E-5</v>
      </c>
      <c r="V2078" s="72">
        <v>1.1908093244571439E-2</v>
      </c>
      <c r="W2078" s="72">
        <v>1.1876658896609917E-2</v>
      </c>
      <c r="X2078" s="113">
        <f t="shared" si="65"/>
        <v>3.1434347961522766E-5</v>
      </c>
    </row>
    <row r="2079" spans="18:24" x14ac:dyDescent="0.2">
      <c r="R2079" s="75">
        <v>53755</v>
      </c>
      <c r="S2079" s="72">
        <v>1.206317133483051E-2</v>
      </c>
      <c r="T2079" s="72">
        <v>1.2030801936407111E-2</v>
      </c>
      <c r="U2079" s="72">
        <f t="shared" si="64"/>
        <v>3.2369398423399282E-5</v>
      </c>
      <c r="V2079" s="72">
        <v>1.1906880505313088E-2</v>
      </c>
      <c r="W2079" s="72">
        <v>1.1875491102130733E-2</v>
      </c>
      <c r="X2079" s="113">
        <f t="shared" si="65"/>
        <v>3.138940318235528E-5</v>
      </c>
    </row>
    <row r="2080" spans="18:24" x14ac:dyDescent="0.2">
      <c r="R2080" s="75">
        <v>53762</v>
      </c>
      <c r="S2080" s="72">
        <v>1.206257609123349E-2</v>
      </c>
      <c r="T2080" s="72">
        <v>1.2030228758826061E-2</v>
      </c>
      <c r="U2080" s="72">
        <f t="shared" si="64"/>
        <v>3.234733240742825E-5</v>
      </c>
      <c r="V2080" s="72">
        <v>1.1905477999968618E-2</v>
      </c>
      <c r="W2080" s="72">
        <v>1.1874129708121904E-2</v>
      </c>
      <c r="X2080" s="113">
        <f t="shared" si="65"/>
        <v>3.1348291846713949E-5</v>
      </c>
    </row>
    <row r="2081" spans="18:24" x14ac:dyDescent="0.2">
      <c r="R2081" s="75">
        <v>53769</v>
      </c>
      <c r="S2081" s="72">
        <v>1.2061957257733394E-2</v>
      </c>
      <c r="T2081" s="72">
        <v>1.2029632281589762E-2</v>
      </c>
      <c r="U2081" s="72">
        <f t="shared" si="64"/>
        <v>3.2324976143631445E-5</v>
      </c>
      <c r="V2081" s="72">
        <v>1.1904080464882267E-2</v>
      </c>
      <c r="W2081" s="72">
        <v>1.1872773232818082E-2</v>
      </c>
      <c r="X2081" s="113">
        <f t="shared" si="65"/>
        <v>3.1307232064185092E-5</v>
      </c>
    </row>
    <row r="2082" spans="18:24" x14ac:dyDescent="0.2">
      <c r="R2082" s="75">
        <v>53776</v>
      </c>
      <c r="S2082" s="72">
        <v>1.206131483434065E-2</v>
      </c>
      <c r="T2082" s="72">
        <v>1.2029012504708642E-2</v>
      </c>
      <c r="U2082" s="72">
        <f t="shared" si="64"/>
        <v>3.2302329632008867E-5</v>
      </c>
      <c r="V2082" s="72">
        <v>1.1902687900042303E-2</v>
      </c>
      <c r="W2082" s="72">
        <v>1.1871421676209278E-2</v>
      </c>
      <c r="X2082" s="113">
        <f t="shared" si="65"/>
        <v>3.1266223833025311E-5</v>
      </c>
    </row>
    <row r="2083" spans="18:24" x14ac:dyDescent="0.2">
      <c r="R2083" s="75">
        <v>53783</v>
      </c>
      <c r="S2083" s="72">
        <v>1.2060499027665822E-2</v>
      </c>
      <c r="T2083" s="72">
        <v>1.2028219020016967E-2</v>
      </c>
      <c r="U2083" s="72">
        <f t="shared" si="64"/>
        <v>3.2280007648854622E-5</v>
      </c>
      <c r="V2083" s="72">
        <v>1.1901201376813976E-2</v>
      </c>
      <c r="W2083" s="72">
        <v>1.1869974229856986E-2</v>
      </c>
      <c r="X2083" s="113">
        <f t="shared" si="65"/>
        <v>3.1227146956989971E-5</v>
      </c>
    </row>
    <row r="2084" spans="18:24" x14ac:dyDescent="0.2">
      <c r="R2084" s="75">
        <v>53790</v>
      </c>
      <c r="S2084" s="72">
        <v>1.2059811132521898E-2</v>
      </c>
      <c r="T2084" s="72">
        <v>1.2027554330311493E-2</v>
      </c>
      <c r="U2084" s="72">
        <f t="shared" si="64"/>
        <v>3.2256802210405347E-5</v>
      </c>
      <c r="V2084" s="72">
        <v>1.1899818443001047E-2</v>
      </c>
      <c r="W2084" s="72">
        <v>1.1868632203389327E-2</v>
      </c>
      <c r="X2084" s="113">
        <f t="shared" si="65"/>
        <v>3.118623961172011E-5</v>
      </c>
    </row>
    <row r="2085" spans="18:24" x14ac:dyDescent="0.2">
      <c r="R2085" s="75">
        <v>53799</v>
      </c>
      <c r="S2085" s="72">
        <v>1.2058892034420536E-2</v>
      </c>
      <c r="T2085" s="72">
        <v>1.2026665494241253E-2</v>
      </c>
      <c r="U2085" s="72">
        <f t="shared" si="64"/>
        <v>3.2226540179283031E-5</v>
      </c>
      <c r="V2085" s="72">
        <v>1.1898047688167792E-2</v>
      </c>
      <c r="W2085" s="72">
        <v>1.1866913967967406E-2</v>
      </c>
      <c r="X2085" s="113">
        <f t="shared" si="65"/>
        <v>3.1133720200386336E-5</v>
      </c>
    </row>
    <row r="2086" spans="18:24" x14ac:dyDescent="0.2">
      <c r="R2086" s="75">
        <v>53804</v>
      </c>
      <c r="S2086" s="72">
        <v>1.205836457503799E-2</v>
      </c>
      <c r="T2086" s="72">
        <v>1.2026155054407555E-2</v>
      </c>
      <c r="U2086" s="72">
        <f t="shared" si="64"/>
        <v>3.2209520630434654E-5</v>
      </c>
      <c r="V2086" s="72">
        <v>1.1897067485508206E-2</v>
      </c>
      <c r="W2086" s="72">
        <v>1.1865962905939584E-2</v>
      </c>
      <c r="X2086" s="113">
        <f t="shared" si="65"/>
        <v>3.1104579568621074E-5</v>
      </c>
    </row>
    <row r="2087" spans="18:24" x14ac:dyDescent="0.2">
      <c r="R2087" s="75">
        <v>53811</v>
      </c>
      <c r="S2087" s="72">
        <v>1.2057605912722603E-2</v>
      </c>
      <c r="T2087" s="72">
        <v>1.2025420468233688E-2</v>
      </c>
      <c r="U2087" s="72">
        <f t="shared" si="64"/>
        <v>3.2185444488914972E-5</v>
      </c>
      <c r="V2087" s="72">
        <v>1.1895699461806016E-2</v>
      </c>
      <c r="W2087" s="72">
        <v>1.1864635634936973E-2</v>
      </c>
      <c r="X2087" s="113">
        <f t="shared" si="65"/>
        <v>3.1063826869043298E-5</v>
      </c>
    </row>
    <row r="2088" spans="18:24" x14ac:dyDescent="0.2">
      <c r="R2088" s="75">
        <v>53818</v>
      </c>
      <c r="S2088" s="72">
        <v>1.2056964906912824E-2</v>
      </c>
      <c r="T2088" s="72">
        <v>1.2024804551529695E-2</v>
      </c>
      <c r="U2088" s="72">
        <f t="shared" si="64"/>
        <v>3.2160355383129002E-5</v>
      </c>
      <c r="V2088" s="72">
        <v>1.189443688561061E-2</v>
      </c>
      <c r="W2088" s="72">
        <v>1.1863415628578778E-2</v>
      </c>
      <c r="X2088" s="113">
        <f t="shared" si="65"/>
        <v>3.102125703183245E-5</v>
      </c>
    </row>
    <row r="2089" spans="18:24" x14ac:dyDescent="0.2">
      <c r="R2089" s="75">
        <v>53825</v>
      </c>
      <c r="S2089" s="72">
        <v>1.2056157354619092E-2</v>
      </c>
      <c r="T2089" s="72">
        <v>1.2024021677467595E-2</v>
      </c>
      <c r="U2089" s="72">
        <f t="shared" si="64"/>
        <v>3.2135677151497177E-5</v>
      </c>
      <c r="V2089" s="72">
        <v>1.1893079112208639E-2</v>
      </c>
      <c r="W2089" s="72">
        <v>1.1862098502551401E-2</v>
      </c>
      <c r="X2089" s="113">
        <f t="shared" si="65"/>
        <v>3.0980609657237784E-5</v>
      </c>
    </row>
    <row r="2090" spans="18:24" x14ac:dyDescent="0.2">
      <c r="R2090" s="75">
        <v>53832</v>
      </c>
      <c r="S2090" s="72">
        <v>1.205532621253611E-2</v>
      </c>
      <c r="T2090" s="72">
        <v>1.2023215503860594E-2</v>
      </c>
      <c r="U2090" s="72">
        <f t="shared" si="64"/>
        <v>3.2110708675515964E-5</v>
      </c>
      <c r="V2090" s="72">
        <v>1.1891726308970948E-2</v>
      </c>
      <c r="W2090" s="72">
        <v>1.1860786295138672E-2</v>
      </c>
      <c r="X2090" s="113">
        <f t="shared" si="65"/>
        <v>3.0940013832275737E-5</v>
      </c>
    </row>
    <row r="2091" spans="18:24" x14ac:dyDescent="0.2">
      <c r="R2091" s="75">
        <v>53839</v>
      </c>
      <c r="S2091" s="72">
        <v>1.2054471480680382E-2</v>
      </c>
      <c r="T2091" s="72">
        <v>1.2022386030723461E-2</v>
      </c>
      <c r="U2091" s="72">
        <f t="shared" si="64"/>
        <v>3.2085449956920087E-5</v>
      </c>
      <c r="V2091" s="72">
        <v>1.1890378475886676E-2</v>
      </c>
      <c r="W2091" s="72">
        <v>1.1859479006330163E-2</v>
      </c>
      <c r="X2091" s="113">
        <f t="shared" si="65"/>
        <v>3.0899469556512627E-5</v>
      </c>
    </row>
    <row r="2092" spans="18:24" x14ac:dyDescent="0.2">
      <c r="R2092" s="75">
        <v>53846</v>
      </c>
      <c r="S2092" s="72">
        <v>1.205359315906755E-2</v>
      </c>
      <c r="T2092" s="72">
        <v>1.2021533258070099E-2</v>
      </c>
      <c r="U2092" s="72">
        <f t="shared" si="64"/>
        <v>3.2059900997451207E-5</v>
      </c>
      <c r="V2092" s="72">
        <v>1.1888933893340337E-2</v>
      </c>
      <c r="W2092" s="72">
        <v>1.1858073056761662E-2</v>
      </c>
      <c r="X2092" s="113">
        <f t="shared" si="65"/>
        <v>3.0860836578674999E-5</v>
      </c>
    </row>
    <row r="2093" spans="18:24" x14ac:dyDescent="0.2">
      <c r="R2093" s="75">
        <v>53853</v>
      </c>
      <c r="S2093" s="72">
        <v>1.2052691247711515E-2</v>
      </c>
      <c r="T2093" s="72">
        <v>1.2020657185916148E-2</v>
      </c>
      <c r="U2093" s="72">
        <f t="shared" si="64"/>
        <v>3.2034061795367663E-5</v>
      </c>
      <c r="V2093" s="72">
        <v>1.1887595689583568E-2</v>
      </c>
      <c r="W2093" s="72">
        <v>1.1856775296424872E-2</v>
      </c>
      <c r="X2093" s="113">
        <f t="shared" si="65"/>
        <v>3.0820393158695683E-5</v>
      </c>
    </row>
    <row r="2094" spans="18:24" x14ac:dyDescent="0.2">
      <c r="R2094" s="75">
        <v>53860</v>
      </c>
      <c r="S2094" s="72">
        <v>1.2051765746631395E-2</v>
      </c>
      <c r="T2094" s="72">
        <v>1.2019757814278114E-2</v>
      </c>
      <c r="U2094" s="72">
        <f t="shared" si="64"/>
        <v>3.2007932353280213E-5</v>
      </c>
      <c r="V2094" s="72">
        <v>1.1886262455782177E-2</v>
      </c>
      <c r="W2094" s="72">
        <v>1.1855482454498243E-2</v>
      </c>
      <c r="X2094" s="113">
        <f t="shared" si="65"/>
        <v>3.0780001283934114E-5</v>
      </c>
    </row>
    <row r="2095" spans="18:24" x14ac:dyDescent="0.2">
      <c r="R2095" s="75">
        <v>53867</v>
      </c>
      <c r="S2095" s="72">
        <v>1.2050816655841089E-2</v>
      </c>
      <c r="T2095" s="72">
        <v>1.2018835143170771E-2</v>
      </c>
      <c r="U2095" s="72">
        <f t="shared" si="64"/>
        <v>3.1981512670318027E-5</v>
      </c>
      <c r="V2095" s="72">
        <v>1.1884934191926988E-2</v>
      </c>
      <c r="W2095" s="72">
        <v>1.1854194530972164E-2</v>
      </c>
      <c r="X2095" s="113">
        <f t="shared" si="65"/>
        <v>3.0739660954823972E-5</v>
      </c>
    </row>
    <row r="2096" spans="18:24" x14ac:dyDescent="0.2">
      <c r="R2096" s="75">
        <v>53874</v>
      </c>
      <c r="S2096" s="72">
        <v>1.2049843975359711E-2</v>
      </c>
      <c r="T2096" s="72">
        <v>1.2017889172610626E-2</v>
      </c>
      <c r="U2096" s="72">
        <f t="shared" si="64"/>
        <v>3.1954802749084923E-5</v>
      </c>
      <c r="V2096" s="72">
        <v>1.1883816858821707E-2</v>
      </c>
      <c r="W2096" s="72">
        <v>1.1853121188025621E-2</v>
      </c>
      <c r="X2096" s="113">
        <f t="shared" si="65"/>
        <v>3.0695670796086066E-5</v>
      </c>
    </row>
    <row r="2097" spans="18:24" x14ac:dyDescent="0.2">
      <c r="R2097" s="75">
        <v>53881</v>
      </c>
      <c r="S2097" s="72">
        <v>1.2048847705203774E-2</v>
      </c>
      <c r="T2097" s="72">
        <v>1.2016919902615057E-2</v>
      </c>
      <c r="U2097" s="72">
        <f t="shared" si="64"/>
        <v>3.1927802588717011E-5</v>
      </c>
      <c r="V2097" s="72">
        <v>1.1882395850039383E-2</v>
      </c>
      <c r="W2097" s="72">
        <v>1.1851738563638574E-2</v>
      </c>
      <c r="X2097" s="113">
        <f t="shared" si="65"/>
        <v>3.0657286400809225E-5</v>
      </c>
    </row>
    <row r="2098" spans="18:24" x14ac:dyDescent="0.2">
      <c r="R2098" s="75">
        <v>53888</v>
      </c>
      <c r="S2098" s="72">
        <v>1.204782784539065E-2</v>
      </c>
      <c r="T2098" s="72">
        <v>1.201592733320144E-2</v>
      </c>
      <c r="U2098" s="72">
        <f t="shared" si="64"/>
        <v>3.190051218921082E-5</v>
      </c>
      <c r="V2098" s="72">
        <v>1.1881082807746662E-2</v>
      </c>
      <c r="W2098" s="72">
        <v>1.185046570479199E-2</v>
      </c>
      <c r="X2098" s="113">
        <f t="shared" si="65"/>
        <v>3.0617102954672709E-5</v>
      </c>
    </row>
    <row r="2099" spans="18:24" x14ac:dyDescent="0.2">
      <c r="R2099" s="75">
        <v>53895</v>
      </c>
      <c r="S2099" s="72">
        <v>1.2046784395940329E-2</v>
      </c>
      <c r="T2099" s="72">
        <v>1.2014911464386284E-2</v>
      </c>
      <c r="U2099" s="72">
        <f t="shared" si="64"/>
        <v>3.187293155404447E-5</v>
      </c>
      <c r="V2099" s="72">
        <v>1.1879774735527425E-2</v>
      </c>
      <c r="W2099" s="72">
        <v>1.1849197764473164E-2</v>
      </c>
      <c r="X2099" s="113">
        <f t="shared" si="65"/>
        <v>3.0576971054260479E-5</v>
      </c>
    </row>
    <row r="2100" spans="18:24" x14ac:dyDescent="0.2">
      <c r="R2100" s="75">
        <v>53902</v>
      </c>
      <c r="S2100" s="72">
        <v>1.2045717356871053E-2</v>
      </c>
      <c r="T2100" s="72">
        <v>1.2013872296189575E-2</v>
      </c>
      <c r="U2100" s="72">
        <f t="shared" si="64"/>
        <v>3.1845060681478035E-5</v>
      </c>
      <c r="V2100" s="72">
        <v>1.187847163337168E-2</v>
      </c>
      <c r="W2100" s="72">
        <v>1.1847934742672974E-2</v>
      </c>
      <c r="X2100" s="113">
        <f t="shared" si="65"/>
        <v>3.0536890698705174E-5</v>
      </c>
    </row>
    <row r="2101" spans="18:24" x14ac:dyDescent="0.2">
      <c r="R2101" s="75">
        <v>53909</v>
      </c>
      <c r="S2101" s="72">
        <v>1.2044626728201068E-2</v>
      </c>
      <c r="T2101" s="72">
        <v>1.2012809828628688E-2</v>
      </c>
      <c r="U2101" s="72">
        <f t="shared" si="64"/>
        <v>3.1816899572380611E-5</v>
      </c>
      <c r="V2101" s="72">
        <v>1.1877173501268998E-2</v>
      </c>
      <c r="W2101" s="72">
        <v>1.1846676639380559E-2</v>
      </c>
      <c r="X2101" s="113">
        <f t="shared" si="65"/>
        <v>3.0496861888438739E-5</v>
      </c>
    </row>
    <row r="2102" spans="18:24" x14ac:dyDescent="0.2">
      <c r="R2102" s="75">
        <v>53916</v>
      </c>
      <c r="S2102" s="72">
        <v>1.2043512509950361E-2</v>
      </c>
      <c r="T2102" s="72">
        <v>1.2011724061721E-2</v>
      </c>
      <c r="U2102" s="72">
        <f t="shared" si="64"/>
        <v>3.1788448229361221E-5</v>
      </c>
      <c r="V2102" s="72">
        <v>1.1875880339209824E-2</v>
      </c>
      <c r="W2102" s="72">
        <v>1.1845423454587231E-2</v>
      </c>
      <c r="X2102" s="113">
        <f t="shared" si="65"/>
        <v>3.0456884622592079E-5</v>
      </c>
    </row>
    <row r="2103" spans="18:24" x14ac:dyDescent="0.2">
      <c r="R2103" s="75">
        <v>53923</v>
      </c>
      <c r="S2103" s="72">
        <v>1.2042374702140651E-2</v>
      </c>
      <c r="T2103" s="72">
        <v>1.2010614995489104E-2</v>
      </c>
      <c r="U2103" s="72">
        <f t="shared" si="64"/>
        <v>3.1759706651547301E-5</v>
      </c>
      <c r="V2103" s="72">
        <v>1.1874592147184164E-2</v>
      </c>
      <c r="W2103" s="72">
        <v>1.1844175188283866E-2</v>
      </c>
      <c r="X2103" s="113">
        <f t="shared" si="65"/>
        <v>3.041695890029783E-5</v>
      </c>
    </row>
    <row r="2104" spans="18:24" x14ac:dyDescent="0.2">
      <c r="R2104" s="75">
        <v>53930</v>
      </c>
      <c r="S2104" s="72">
        <v>1.2041213304791056E-2</v>
      </c>
      <c r="T2104" s="72">
        <v>1.2009482629951246E-2</v>
      </c>
      <c r="U2104" s="72">
        <f t="shared" si="64"/>
        <v>3.1730674839809681E-5</v>
      </c>
      <c r="V2104" s="72">
        <v>1.1873308925182898E-2</v>
      </c>
      <c r="W2104" s="72">
        <v>1.184293184046134E-2</v>
      </c>
      <c r="X2104" s="113">
        <f t="shared" si="65"/>
        <v>3.0377084721557729E-5</v>
      </c>
    </row>
    <row r="2105" spans="18:24" x14ac:dyDescent="0.2">
      <c r="R2105" s="75">
        <v>53937</v>
      </c>
      <c r="S2105" s="72">
        <v>1.2039916281960198E-2</v>
      </c>
      <c r="T2105" s="72">
        <v>1.2008213837219612E-2</v>
      </c>
      <c r="U2105" s="72">
        <f t="shared" si="64"/>
        <v>3.1702444740586144E-5</v>
      </c>
      <c r="V2105" s="72">
        <v>1.1871819155358638E-2</v>
      </c>
      <c r="W2105" s="72">
        <v>1.1841478232196169E-2</v>
      </c>
      <c r="X2105" s="113">
        <f t="shared" si="65"/>
        <v>3.0340923162468572E-5</v>
      </c>
    </row>
    <row r="2106" spans="18:24" x14ac:dyDescent="0.2">
      <c r="R2106" s="75">
        <v>53944</v>
      </c>
      <c r="S2106" s="72">
        <v>1.2038709430855872E-2</v>
      </c>
      <c r="T2106" s="72">
        <v>1.2007036576569327E-2</v>
      </c>
      <c r="U2106" s="72">
        <f t="shared" si="64"/>
        <v>3.1672854286544233E-5</v>
      </c>
      <c r="V2106" s="72">
        <v>1.1870545247144556E-2</v>
      </c>
      <c r="W2106" s="72">
        <v>1.1840244099615864E-2</v>
      </c>
      <c r="X2106" s="113">
        <f t="shared" si="65"/>
        <v>3.0301147528692327E-5</v>
      </c>
    </row>
    <row r="2107" spans="18:24" x14ac:dyDescent="0.2">
      <c r="R2107" s="75">
        <v>53951</v>
      </c>
      <c r="S2107" s="72">
        <v>1.2037478991058349E-2</v>
      </c>
      <c r="T2107" s="72">
        <v>1.2005836017445565E-2</v>
      </c>
      <c r="U2107" s="72">
        <f t="shared" si="64"/>
        <v>3.1642973612784273E-5</v>
      </c>
      <c r="V2107" s="72">
        <v>1.1869276308591203E-2</v>
      </c>
      <c r="W2107" s="72">
        <v>1.1839014885159049E-2</v>
      </c>
      <c r="X2107" s="113">
        <f t="shared" si="65"/>
        <v>3.02614234321541E-5</v>
      </c>
    </row>
    <row r="2108" spans="18:24" x14ac:dyDescent="0.2">
      <c r="R2108" s="75">
        <v>53958</v>
      </c>
      <c r="S2108" s="72">
        <v>1.203622496258871E-2</v>
      </c>
      <c r="T2108" s="72">
        <v>1.2004612159868524E-2</v>
      </c>
      <c r="U2108" s="72">
        <f t="shared" si="64"/>
        <v>3.1612802720185768E-5</v>
      </c>
      <c r="V2108" s="72">
        <v>1.186801233968935E-2</v>
      </c>
      <c r="W2108" s="72">
        <v>1.1837790588815622E-2</v>
      </c>
      <c r="X2108" s="113">
        <f t="shared" si="65"/>
        <v>3.0221750873728193E-5</v>
      </c>
    </row>
    <row r="2109" spans="18:24" x14ac:dyDescent="0.2">
      <c r="R2109" s="75">
        <v>53965</v>
      </c>
      <c r="S2109" s="72">
        <v>1.2035052475695479E-2</v>
      </c>
      <c r="T2109" s="72">
        <v>1.200347131338759E-2</v>
      </c>
      <c r="U2109" s="72">
        <f t="shared" si="64"/>
        <v>3.1581162307888627E-5</v>
      </c>
      <c r="V2109" s="72">
        <v>1.1866860336666476E-2</v>
      </c>
      <c r="W2109" s="72">
        <v>1.1836680028348865E-2</v>
      </c>
      <c r="X2109" s="113">
        <f t="shared" si="65"/>
        <v>3.0180308317610469E-5</v>
      </c>
    </row>
    <row r="2110" spans="18:24" x14ac:dyDescent="0.2">
      <c r="R2110" s="75">
        <v>53972</v>
      </c>
      <c r="S2110" s="72">
        <v>1.2033749541561851E-2</v>
      </c>
      <c r="T2110" s="72">
        <v>1.2002199152450996E-2</v>
      </c>
      <c r="U2110" s="72">
        <f t="shared" si="64"/>
        <v>3.1550389110854629E-5</v>
      </c>
      <c r="V2110" s="72">
        <v>1.1865606620810536E-2</v>
      </c>
      <c r="W2110" s="72">
        <v>1.1835465879698831E-2</v>
      </c>
      <c r="X2110" s="113">
        <f t="shared" si="65"/>
        <v>3.0140741111704672E-5</v>
      </c>
    </row>
    <row r="2111" spans="18:24" x14ac:dyDescent="0.2">
      <c r="R2111" s="75">
        <v>53979</v>
      </c>
      <c r="S2111" s="72">
        <v>1.2032423018044733E-2</v>
      </c>
      <c r="T2111" s="72">
        <v>1.2000903692357885E-2</v>
      </c>
      <c r="U2111" s="72">
        <f t="shared" si="64"/>
        <v>3.1519325686847968E-5</v>
      </c>
      <c r="V2111" s="72">
        <v>1.186435787474442E-2</v>
      </c>
      <c r="W2111" s="72">
        <v>1.1834256649299957E-2</v>
      </c>
      <c r="X2111" s="113">
        <f t="shared" si="65"/>
        <v>3.0101225444462837E-5</v>
      </c>
    </row>
    <row r="2112" spans="18:24" x14ac:dyDescent="0.2">
      <c r="R2112" s="75">
        <v>53986</v>
      </c>
      <c r="S2112" s="72">
        <v>1.2031072905166716E-2</v>
      </c>
      <c r="T2112" s="72">
        <v>1.1999584933131715E-2</v>
      </c>
      <c r="U2112" s="72">
        <f t="shared" si="64"/>
        <v>3.1487972035001283E-5</v>
      </c>
      <c r="V2112" s="72">
        <v>1.1863114098457649E-2</v>
      </c>
      <c r="W2112" s="72">
        <v>1.1833052337142635E-2</v>
      </c>
      <c r="X2112" s="113">
        <f t="shared" si="65"/>
        <v>3.0061761315014132E-5</v>
      </c>
    </row>
    <row r="2113" spans="18:24" x14ac:dyDescent="0.2">
      <c r="R2113" s="75">
        <v>53993</v>
      </c>
      <c r="S2113" s="72">
        <v>1.2029699202953865E-2</v>
      </c>
      <c r="T2113" s="72">
        <v>1.1998242874795948E-2</v>
      </c>
      <c r="U2113" s="72">
        <f t="shared" si="64"/>
        <v>3.1456328157916658E-5</v>
      </c>
      <c r="V2113" s="72">
        <v>1.1861875291942794E-2</v>
      </c>
      <c r="W2113" s="72">
        <v>1.1831852943219878E-2</v>
      </c>
      <c r="X2113" s="113">
        <f t="shared" si="65"/>
        <v>3.0022348722916203E-5</v>
      </c>
    </row>
    <row r="2114" spans="18:24" x14ac:dyDescent="0.2">
      <c r="R2114" s="75">
        <v>54000</v>
      </c>
      <c r="S2114" s="72">
        <v>1.2028301911428771E-2</v>
      </c>
      <c r="T2114" s="72">
        <v>1.1996877517374042E-2</v>
      </c>
      <c r="U2114" s="72">
        <f t="shared" si="64"/>
        <v>3.1424394054728466E-5</v>
      </c>
      <c r="V2114" s="72">
        <v>1.1860532888419151E-2</v>
      </c>
      <c r="W2114" s="72">
        <v>1.1830548090639053E-2</v>
      </c>
      <c r="X2114" s="113">
        <f t="shared" si="65"/>
        <v>2.9984797780097452E-5</v>
      </c>
    </row>
    <row r="2115" spans="18:24" x14ac:dyDescent="0.2">
      <c r="R2115" s="75">
        <v>54007</v>
      </c>
      <c r="S2115" s="72">
        <v>1.202688103061837E-2</v>
      </c>
      <c r="T2115" s="72">
        <v>1.1995488860891195E-2</v>
      </c>
      <c r="U2115" s="72">
        <f t="shared" si="64"/>
        <v>3.1392169727174901E-5</v>
      </c>
      <c r="V2115" s="72">
        <v>1.1859303706811224E-2</v>
      </c>
      <c r="W2115" s="72">
        <v>1.1829358220839879E-2</v>
      </c>
      <c r="X2115" s="113">
        <f t="shared" si="65"/>
        <v>2.9945485971344735E-5</v>
      </c>
    </row>
    <row r="2116" spans="18:24" x14ac:dyDescent="0.2">
      <c r="R2116" s="75">
        <v>54014</v>
      </c>
      <c r="S2116" s="72">
        <v>1.2025436560547859E-2</v>
      </c>
      <c r="T2116" s="72">
        <v>1.1994076905369999E-2</v>
      </c>
      <c r="U2116" s="72">
        <f t="shared" si="64"/>
        <v>3.1359655177859783E-5</v>
      </c>
      <c r="V2116" s="72">
        <v>1.1858079494779258E-2</v>
      </c>
      <c r="W2116" s="72">
        <v>1.1828173269082504E-2</v>
      </c>
      <c r="X2116" s="113">
        <f t="shared" si="65"/>
        <v>2.9906225696754371E-5</v>
      </c>
    </row>
    <row r="2117" spans="18:24" x14ac:dyDescent="0.2">
      <c r="R2117" s="75">
        <v>54021</v>
      </c>
      <c r="S2117" s="72">
        <v>1.2023968501242434E-2</v>
      </c>
      <c r="T2117" s="72">
        <v>1.1992641650839991E-2</v>
      </c>
      <c r="U2117" s="72">
        <f t="shared" ref="U2117:U2180" si="66">S2117-T2117</f>
        <v>3.1326850402442832E-5</v>
      </c>
      <c r="V2117" s="72">
        <v>1.1856860252314467E-2</v>
      </c>
      <c r="W2117" s="72">
        <v>1.1826993235359021E-2</v>
      </c>
      <c r="X2117" s="113">
        <f t="shared" ref="X2117:X2180" si="67">V2117-W2117</f>
        <v>2.9867016955445122E-5</v>
      </c>
    </row>
    <row r="2118" spans="18:24" x14ac:dyDescent="0.2">
      <c r="R2118" s="75">
        <v>54028</v>
      </c>
      <c r="S2118" s="72">
        <v>1.2022387306080596E-2</v>
      </c>
      <c r="T2118" s="72">
        <v>1.1991092174147667E-2</v>
      </c>
      <c r="U2118" s="72">
        <f t="shared" si="66"/>
        <v>3.1295131932928752E-5</v>
      </c>
      <c r="V2118" s="72">
        <v>1.1855755805605238E-2</v>
      </c>
      <c r="W2118" s="72">
        <v>1.1825929746790803E-2</v>
      </c>
      <c r="X2118" s="113">
        <f t="shared" si="67"/>
        <v>2.9826058814434384E-5</v>
      </c>
    </row>
    <row r="2119" spans="18:24" x14ac:dyDescent="0.2">
      <c r="R2119" s="75">
        <v>54035</v>
      </c>
      <c r="S2119" s="72">
        <v>1.2020873803790947E-2</v>
      </c>
      <c r="T2119" s="72">
        <v>1.198961203510337E-2</v>
      </c>
      <c r="U2119" s="72">
        <f t="shared" si="66"/>
        <v>3.1261768687576574E-5</v>
      </c>
      <c r="V2119" s="72">
        <v>1.1854546817521386E-2</v>
      </c>
      <c r="W2119" s="72">
        <v>1.1824759862080167E-2</v>
      </c>
      <c r="X2119" s="113">
        <f t="shared" si="67"/>
        <v>2.9786955441219592E-5</v>
      </c>
    </row>
    <row r="2120" spans="18:24" x14ac:dyDescent="0.2">
      <c r="R2120" s="75">
        <v>54042</v>
      </c>
      <c r="S2120" s="72">
        <v>1.2019336713125208E-2</v>
      </c>
      <c r="T2120" s="72">
        <v>1.1988108597892162E-2</v>
      </c>
      <c r="U2120" s="72">
        <f t="shared" si="66"/>
        <v>3.1228115233046527E-5</v>
      </c>
      <c r="V2120" s="72">
        <v>1.1853342799143492E-2</v>
      </c>
      <c r="W2120" s="72">
        <v>1.182359489554163E-2</v>
      </c>
      <c r="X2120" s="113">
        <f t="shared" si="67"/>
        <v>2.9747903601861844E-5</v>
      </c>
    </row>
    <row r="2121" spans="18:24" x14ac:dyDescent="0.2">
      <c r="R2121" s="75">
        <v>54049</v>
      </c>
      <c r="S2121" s="72">
        <v>1.201777603411325E-2</v>
      </c>
      <c r="T2121" s="72">
        <v>1.198658186254215E-2</v>
      </c>
      <c r="U2121" s="72">
        <f t="shared" si="66"/>
        <v>3.1194171571099355E-5</v>
      </c>
      <c r="V2121" s="72">
        <v>1.1852143750462819E-2</v>
      </c>
      <c r="W2121" s="72">
        <v>1.1822434847165584E-2</v>
      </c>
      <c r="X2121" s="113">
        <f t="shared" si="67"/>
        <v>2.9708903297235439E-5</v>
      </c>
    </row>
    <row r="2122" spans="18:24" x14ac:dyDescent="0.2">
      <c r="R2122" s="75">
        <v>54057</v>
      </c>
      <c r="S2122" s="72">
        <v>1.2015963517297933E-2</v>
      </c>
      <c r="T2122" s="72">
        <v>1.1984808493839276E-2</v>
      </c>
      <c r="U2122" s="72">
        <f t="shared" si="66"/>
        <v>3.1155023458656617E-5</v>
      </c>
      <c r="V2122" s="72">
        <v>1.1850668361031247E-2</v>
      </c>
      <c r="W2122" s="72">
        <v>1.18210021750224E-2</v>
      </c>
      <c r="X2122" s="113">
        <f t="shared" si="67"/>
        <v>2.9666186008846587E-5</v>
      </c>
    </row>
    <row r="2123" spans="18:24" x14ac:dyDescent="0.2">
      <c r="R2123" s="75">
        <v>54064</v>
      </c>
      <c r="S2123" s="72">
        <v>1.2014352291918882E-2</v>
      </c>
      <c r="T2123" s="72">
        <v>1.198323183399308E-2</v>
      </c>
      <c r="U2123" s="72">
        <f t="shared" si="66"/>
        <v>3.1120457925802245E-5</v>
      </c>
      <c r="V2123" s="72">
        <v>1.1849479645708589E-2</v>
      </c>
      <c r="W2123" s="72">
        <v>1.1819852351884598E-2</v>
      </c>
      <c r="X2123" s="113">
        <f t="shared" si="67"/>
        <v>2.9627293823990264E-5</v>
      </c>
    </row>
    <row r="2124" spans="18:24" x14ac:dyDescent="0.2">
      <c r="R2124" s="75">
        <v>54071</v>
      </c>
      <c r="S2124" s="72">
        <v>1.2012717478280572E-2</v>
      </c>
      <c r="T2124" s="72">
        <v>1.1981631876091529E-2</v>
      </c>
      <c r="U2124" s="72">
        <f t="shared" si="66"/>
        <v>3.1085602189043562E-5</v>
      </c>
      <c r="V2124" s="72">
        <v>1.1848295899888979E-2</v>
      </c>
      <c r="W2124" s="72">
        <v>1.1818707446719201E-2</v>
      </c>
      <c r="X2124" s="113">
        <f t="shared" si="67"/>
        <v>2.9588453169778275E-5</v>
      </c>
    </row>
    <row r="2125" spans="18:24" x14ac:dyDescent="0.2">
      <c r="R2125" s="75">
        <v>54078</v>
      </c>
      <c r="S2125" s="72">
        <v>1.2011059076411994E-2</v>
      </c>
      <c r="T2125" s="72">
        <v>1.1980008620163613E-2</v>
      </c>
      <c r="U2125" s="72">
        <f t="shared" si="66"/>
        <v>3.105045624838057E-5</v>
      </c>
      <c r="V2125" s="72">
        <v>1.184711712356276E-2</v>
      </c>
      <c r="W2125" s="72">
        <v>1.1817567459516542E-2</v>
      </c>
      <c r="X2125" s="113">
        <f t="shared" si="67"/>
        <v>2.9549664046217561E-5</v>
      </c>
    </row>
    <row r="2126" spans="18:24" x14ac:dyDescent="0.2">
      <c r="R2126" s="75">
        <v>54085</v>
      </c>
      <c r="S2126" s="72">
        <v>1.2009377086343011E-2</v>
      </c>
      <c r="T2126" s="72">
        <v>1.197836206623832E-2</v>
      </c>
      <c r="U2126" s="72">
        <f t="shared" si="66"/>
        <v>3.1015020104691038E-5</v>
      </c>
      <c r="V2126" s="72">
        <v>1.1845943316721584E-2</v>
      </c>
      <c r="W2126" s="72">
        <v>1.1816432390268718E-2</v>
      </c>
      <c r="X2126" s="113">
        <f t="shared" si="67"/>
        <v>2.9510926452865766E-5</v>
      </c>
    </row>
    <row r="2127" spans="18:24" x14ac:dyDescent="0.2">
      <c r="R2127" s="75">
        <v>54092</v>
      </c>
      <c r="S2127" s="72">
        <v>1.2007597692504923E-2</v>
      </c>
      <c r="T2127" s="72">
        <v>1.1976616823058173E-2</v>
      </c>
      <c r="U2127" s="72">
        <f t="shared" si="66"/>
        <v>3.0980869446750603E-5</v>
      </c>
      <c r="V2127" s="72">
        <v>1.1844774479357105E-2</v>
      </c>
      <c r="W2127" s="72">
        <v>1.1815302238967384E-2</v>
      </c>
      <c r="X2127" s="113">
        <f t="shared" si="67"/>
        <v>2.9472240389721155E-5</v>
      </c>
    </row>
    <row r="2128" spans="18:24" x14ac:dyDescent="0.2">
      <c r="R2128" s="75">
        <v>54099</v>
      </c>
      <c r="S2128" s="72">
        <v>1.2005870268517072E-2</v>
      </c>
      <c r="T2128" s="72">
        <v>1.1974925393545277E-2</v>
      </c>
      <c r="U2128" s="72">
        <f t="shared" si="66"/>
        <v>3.0944874971794434E-5</v>
      </c>
      <c r="V2128" s="72">
        <v>1.1843610611459663E-2</v>
      </c>
      <c r="W2128" s="72">
        <v>1.1814177005604195E-2</v>
      </c>
      <c r="X2128" s="113">
        <f t="shared" si="67"/>
        <v>2.9433605855468808E-5</v>
      </c>
    </row>
    <row r="2129" spans="18:24" x14ac:dyDescent="0.2">
      <c r="R2129" s="75">
        <v>54106</v>
      </c>
      <c r="S2129" s="72">
        <v>1.2004119257195356E-2</v>
      </c>
      <c r="T2129" s="72">
        <v>1.1973210666885059E-2</v>
      </c>
      <c r="U2129" s="72">
        <f t="shared" si="66"/>
        <v>3.0908590310296802E-5</v>
      </c>
      <c r="V2129" s="72">
        <v>1.1842451713021351E-2</v>
      </c>
      <c r="W2129" s="72">
        <v>1.1813056690169927E-2</v>
      </c>
      <c r="X2129" s="113">
        <f t="shared" si="67"/>
        <v>2.9395022851423647E-5</v>
      </c>
    </row>
    <row r="2130" spans="18:24" x14ac:dyDescent="0.2">
      <c r="R2130" s="75">
        <v>54113</v>
      </c>
      <c r="S2130" s="72">
        <v>1.2002344658569086E-2</v>
      </c>
      <c r="T2130" s="72">
        <v>1.1971472643109493E-2</v>
      </c>
      <c r="U2130" s="72">
        <f t="shared" si="66"/>
        <v>3.0872015459593172E-5</v>
      </c>
      <c r="V2130" s="72">
        <v>1.1841297784032945E-2</v>
      </c>
      <c r="W2130" s="72">
        <v>1.1811941292657552E-2</v>
      </c>
      <c r="X2130" s="113">
        <f t="shared" si="67"/>
        <v>2.9356491375392979E-5</v>
      </c>
    </row>
    <row r="2131" spans="18:24" x14ac:dyDescent="0.2">
      <c r="R2131" s="75">
        <v>54120</v>
      </c>
      <c r="S2131" s="72">
        <v>1.2000679990549502E-2</v>
      </c>
      <c r="T2131" s="72">
        <v>1.1969848170352583E-2</v>
      </c>
      <c r="U2131" s="72">
        <f t="shared" si="66"/>
        <v>3.0831820196919324E-5</v>
      </c>
      <c r="V2131" s="72">
        <v>1.1840376823406889E-2</v>
      </c>
      <c r="W2131" s="72">
        <v>1.1811062352806375E-2</v>
      </c>
      <c r="X2131" s="113">
        <f t="shared" si="67"/>
        <v>2.9314470600514189E-5</v>
      </c>
    </row>
    <row r="2132" spans="18:24" x14ac:dyDescent="0.2">
      <c r="R2132" s="75">
        <v>54127</v>
      </c>
      <c r="S2132" s="72">
        <v>1.1998854726319308E-2</v>
      </c>
      <c r="T2132" s="72">
        <v>1.1968060105579817E-2</v>
      </c>
      <c r="U2132" s="72">
        <f t="shared" si="66"/>
        <v>3.0794620739491713E-5</v>
      </c>
      <c r="V2132" s="72">
        <v>1.1839233468232005E-2</v>
      </c>
      <c r="W2132" s="72">
        <v>1.1809957421388708E-2</v>
      </c>
      <c r="X2132" s="113">
        <f t="shared" si="67"/>
        <v>2.9276046843296558E-5</v>
      </c>
    </row>
    <row r="2133" spans="18:24" x14ac:dyDescent="0.2">
      <c r="R2133" s="75">
        <v>54134</v>
      </c>
      <c r="S2133" s="72">
        <v>1.1997005873334686E-2</v>
      </c>
      <c r="T2133" s="72">
        <v>1.196624874225961E-2</v>
      </c>
      <c r="U2133" s="72">
        <f t="shared" si="66"/>
        <v>3.0757131075075453E-5</v>
      </c>
      <c r="V2133" s="72">
        <v>1.1838095082813031E-2</v>
      </c>
      <c r="W2133" s="72">
        <v>1.1808857408194698E-2</v>
      </c>
      <c r="X2133" s="113">
        <f t="shared" si="67"/>
        <v>2.9237674618333084E-5</v>
      </c>
    </row>
    <row r="2134" spans="18:24" x14ac:dyDescent="0.2">
      <c r="R2134" s="75">
        <v>54141</v>
      </c>
      <c r="S2134" s="72">
        <v>1.1995133431628653E-2</v>
      </c>
      <c r="T2134" s="72">
        <v>1.1964414080423244E-2</v>
      </c>
      <c r="U2134" s="72">
        <f t="shared" si="66"/>
        <v>3.0719351205408738E-5</v>
      </c>
      <c r="V2134" s="72">
        <v>1.1836961667142147E-2</v>
      </c>
      <c r="W2134" s="72">
        <v>1.1807762313216955E-2</v>
      </c>
      <c r="X2134" s="113">
        <f t="shared" si="67"/>
        <v>2.9199353925191823E-5</v>
      </c>
    </row>
    <row r="2135" spans="18:24" x14ac:dyDescent="0.2">
      <c r="R2135" s="75">
        <v>54148</v>
      </c>
      <c r="S2135" s="72">
        <v>1.1993177711785638E-2</v>
      </c>
      <c r="T2135" s="72">
        <v>1.1962494675927634E-2</v>
      </c>
      <c r="U2135" s="72">
        <f t="shared" si="66"/>
        <v>3.0683035858004165E-5</v>
      </c>
      <c r="V2135" s="72">
        <v>1.1835717934436132E-2</v>
      </c>
      <c r="W2135" s="72">
        <v>1.1806555088693042E-2</v>
      </c>
      <c r="X2135" s="113">
        <f t="shared" si="67"/>
        <v>2.9162845743089388E-5</v>
      </c>
    </row>
    <row r="2136" spans="18:24" x14ac:dyDescent="0.2">
      <c r="R2136" s="75">
        <v>54157</v>
      </c>
      <c r="S2136" s="72">
        <v>1.1990707546008219E-2</v>
      </c>
      <c r="T2136" s="72">
        <v>1.1960073855312017E-2</v>
      </c>
      <c r="U2136" s="72">
        <f t="shared" si="66"/>
        <v>3.0633690696202018E-5</v>
      </c>
      <c r="V2136" s="72">
        <v>1.1834273968766474E-2</v>
      </c>
      <c r="W2136" s="72">
        <v>1.1805160253522398E-2</v>
      </c>
      <c r="X2136" s="113">
        <f t="shared" si="67"/>
        <v>2.9113715244076521E-5</v>
      </c>
    </row>
    <row r="2137" spans="18:24" x14ac:dyDescent="0.2">
      <c r="R2137" s="75">
        <v>54164</v>
      </c>
      <c r="S2137" s="72">
        <v>1.1988759348426938E-2</v>
      </c>
      <c r="T2137" s="72">
        <v>1.1958164368948705E-2</v>
      </c>
      <c r="U2137" s="72">
        <f t="shared" si="66"/>
        <v>3.0594979478233003E-5</v>
      </c>
      <c r="V2137" s="72">
        <v>1.1833156563848153E-2</v>
      </c>
      <c r="W2137" s="72">
        <v>1.1804081002323387E-2</v>
      </c>
      <c r="X2137" s="113">
        <f t="shared" si="67"/>
        <v>2.9075561524765856E-5</v>
      </c>
    </row>
    <row r="2138" spans="18:24" x14ac:dyDescent="0.2">
      <c r="R2138" s="75">
        <v>54171</v>
      </c>
      <c r="S2138" s="72">
        <v>1.1986787563043179E-2</v>
      </c>
      <c r="T2138" s="72">
        <v>1.1956231584971005E-2</v>
      </c>
      <c r="U2138" s="72">
        <f t="shared" si="66"/>
        <v>3.0555978072173418E-5</v>
      </c>
      <c r="V2138" s="72">
        <v>1.1832044128474608E-2</v>
      </c>
      <c r="W2138" s="72">
        <v>1.1803006669142281E-2</v>
      </c>
      <c r="X2138" s="113">
        <f t="shared" si="67"/>
        <v>2.9037459332326501E-5</v>
      </c>
    </row>
    <row r="2139" spans="18:24" x14ac:dyDescent="0.2">
      <c r="R2139" s="75">
        <v>54178</v>
      </c>
      <c r="S2139" s="72">
        <v>1.1984844379511389E-2</v>
      </c>
      <c r="T2139" s="72">
        <v>1.1954329542826951E-2</v>
      </c>
      <c r="U2139" s="72">
        <f t="shared" si="66"/>
        <v>3.0514836684437593E-5</v>
      </c>
      <c r="V2139" s="72">
        <v>1.1830936662638413E-2</v>
      </c>
      <c r="W2139" s="72">
        <v>1.1801937253970782E-2</v>
      </c>
      <c r="X2139" s="113">
        <f t="shared" si="67"/>
        <v>2.8999408667631024E-5</v>
      </c>
    </row>
    <row r="2140" spans="18:24" x14ac:dyDescent="0.2">
      <c r="R2140" s="75">
        <v>54185</v>
      </c>
      <c r="S2140" s="72">
        <v>1.1982823666630017E-2</v>
      </c>
      <c r="T2140" s="72">
        <v>1.1952348433941315E-2</v>
      </c>
      <c r="U2140" s="72">
        <f t="shared" si="66"/>
        <v>3.0475232688701934E-5</v>
      </c>
      <c r="V2140" s="72">
        <v>1.1830185176147805E-2</v>
      </c>
      <c r="W2140" s="72">
        <v>1.1801229011783041E-2</v>
      </c>
      <c r="X2140" s="113">
        <f t="shared" si="67"/>
        <v>2.895616436476324E-5</v>
      </c>
    </row>
    <row r="2141" spans="18:24" x14ac:dyDescent="0.2">
      <c r="R2141" s="75">
        <v>54192</v>
      </c>
      <c r="S2141" s="72">
        <v>1.1980779365283552E-2</v>
      </c>
      <c r="T2141" s="72">
        <v>1.1950344026786278E-2</v>
      </c>
      <c r="U2141" s="72">
        <f t="shared" si="66"/>
        <v>3.0435338497274145E-5</v>
      </c>
      <c r="V2141" s="72">
        <v>1.1829088606488214E-2</v>
      </c>
      <c r="W2141" s="72">
        <v>1.1800170382674367E-2</v>
      </c>
      <c r="X2141" s="113">
        <f t="shared" si="67"/>
        <v>2.8918223813846969E-5</v>
      </c>
    </row>
    <row r="2142" spans="18:24" x14ac:dyDescent="0.2">
      <c r="R2142" s="75">
        <v>54199</v>
      </c>
      <c r="S2142" s="72">
        <v>1.1978711475506748E-2</v>
      </c>
      <c r="T2142" s="72">
        <v>1.1948316321397465E-2</v>
      </c>
      <c r="U2142" s="72">
        <f t="shared" si="66"/>
        <v>3.0395154109283395E-5</v>
      </c>
      <c r="V2142" s="72">
        <v>1.1827997006836254E-2</v>
      </c>
      <c r="W2142" s="72">
        <v>1.1799116672041211E-2</v>
      </c>
      <c r="X2142" s="113">
        <f t="shared" si="67"/>
        <v>2.8880334795042609E-5</v>
      </c>
    </row>
    <row r="2143" spans="18:24" x14ac:dyDescent="0.2">
      <c r="R2143" s="75">
        <v>54206</v>
      </c>
      <c r="S2143" s="72">
        <v>1.1976619997338702E-2</v>
      </c>
      <c r="T2143" s="72">
        <v>1.1946265317813974E-2</v>
      </c>
      <c r="U2143" s="72">
        <f t="shared" si="66"/>
        <v>3.0354679524727951E-5</v>
      </c>
      <c r="V2143" s="72">
        <v>1.1826910377185048E-2</v>
      </c>
      <c r="W2143" s="72">
        <v>1.1798067879875408E-2</v>
      </c>
      <c r="X2143" s="113">
        <f t="shared" si="67"/>
        <v>2.8842497309640794E-5</v>
      </c>
    </row>
    <row r="2144" spans="18:24" x14ac:dyDescent="0.2">
      <c r="R2144" s="75">
        <v>54213</v>
      </c>
      <c r="S2144" s="72">
        <v>1.1974504930816778E-2</v>
      </c>
      <c r="T2144" s="72">
        <v>1.1944191016068821E-2</v>
      </c>
      <c r="U2144" s="72">
        <f t="shared" si="66"/>
        <v>3.0313914747956763E-5</v>
      </c>
      <c r="V2144" s="72">
        <v>1.1825473876218909E-2</v>
      </c>
      <c r="W2144" s="72">
        <v>1.1796663947973888E-2</v>
      </c>
      <c r="X2144" s="113">
        <f t="shared" si="67"/>
        <v>2.8809928245021946E-5</v>
      </c>
    </row>
    <row r="2145" spans="18:24" x14ac:dyDescent="0.2">
      <c r="R2145" s="75">
        <v>54220</v>
      </c>
      <c r="S2145" s="72">
        <v>1.1972366275979206E-2</v>
      </c>
      <c r="T2145" s="72">
        <v>1.1942093416201977E-2</v>
      </c>
      <c r="U2145" s="72">
        <f t="shared" si="66"/>
        <v>3.0272859777229905E-5</v>
      </c>
      <c r="V2145" s="72">
        <v>1.1824396227429907E-2</v>
      </c>
      <c r="W2145" s="72">
        <v>1.1795624040692291E-2</v>
      </c>
      <c r="X2145" s="113">
        <f t="shared" si="67"/>
        <v>2.8772186737616515E-5</v>
      </c>
    </row>
    <row r="2146" spans="18:24" x14ac:dyDescent="0.2">
      <c r="R2146" s="75">
        <v>54227</v>
      </c>
      <c r="S2146" s="72">
        <v>1.1970204032863347E-2</v>
      </c>
      <c r="T2146" s="72">
        <v>1.1939972518248193E-2</v>
      </c>
      <c r="U2146" s="72">
        <f t="shared" si="66"/>
        <v>3.0231514615154664E-5</v>
      </c>
      <c r="V2146" s="72">
        <v>1.1823323548119722E-2</v>
      </c>
      <c r="W2146" s="72">
        <v>1.1794589051364388E-2</v>
      </c>
      <c r="X2146" s="113">
        <f t="shared" si="67"/>
        <v>2.8734496755333794E-5</v>
      </c>
    </row>
    <row r="2147" spans="18:24" x14ac:dyDescent="0.2">
      <c r="R2147" s="75">
        <v>54234</v>
      </c>
      <c r="S2147" s="72">
        <v>1.1968018201509169E-2</v>
      </c>
      <c r="T2147" s="72">
        <v>1.1937828322246571E-2</v>
      </c>
      <c r="U2147" s="72">
        <f t="shared" si="66"/>
        <v>3.0189879262598404E-5</v>
      </c>
      <c r="V2147" s="72">
        <v>1.1822613558415872E-2</v>
      </c>
      <c r="W2147" s="72">
        <v>1.1793921895725864E-2</v>
      </c>
      <c r="X2147" s="113">
        <f t="shared" si="67"/>
        <v>2.8691662690007863E-5</v>
      </c>
    </row>
    <row r="2148" spans="18:24" x14ac:dyDescent="0.2">
      <c r="R2148" s="75">
        <v>54241</v>
      </c>
      <c r="S2148" s="72">
        <v>1.1965808781956638E-2</v>
      </c>
      <c r="T2148" s="72">
        <v>1.193566082823534E-2</v>
      </c>
      <c r="U2148" s="72">
        <f t="shared" si="66"/>
        <v>3.0147953721297582E-5</v>
      </c>
      <c r="V2148" s="72">
        <v>1.1821551778641231E-2</v>
      </c>
      <c r="W2148" s="72">
        <v>1.1792897695777786E-2</v>
      </c>
      <c r="X2148" s="113">
        <f t="shared" si="67"/>
        <v>2.8654082863444758E-5</v>
      </c>
    </row>
    <row r="2149" spans="18:24" x14ac:dyDescent="0.2">
      <c r="R2149" s="75">
        <v>54248</v>
      </c>
      <c r="S2149" s="72">
        <v>1.1963575774243987E-2</v>
      </c>
      <c r="T2149" s="72">
        <v>1.1933470036251864E-2</v>
      </c>
      <c r="U2149" s="72">
        <f t="shared" si="66"/>
        <v>3.010573799212303E-5</v>
      </c>
      <c r="V2149" s="72">
        <v>1.1820494968817492E-2</v>
      </c>
      <c r="W2149" s="72">
        <v>1.1791878414249789E-2</v>
      </c>
      <c r="X2149" s="113">
        <f t="shared" si="67"/>
        <v>2.8616554567702929E-5</v>
      </c>
    </row>
    <row r="2150" spans="18:24" x14ac:dyDescent="0.2">
      <c r="R2150" s="75">
        <v>54255</v>
      </c>
      <c r="S2150" s="72">
        <v>1.1961319178412923E-2</v>
      </c>
      <c r="T2150" s="72">
        <v>1.1931255946337845E-2</v>
      </c>
      <c r="U2150" s="72">
        <f t="shared" si="66"/>
        <v>3.0063232075078217E-5</v>
      </c>
      <c r="V2150" s="72">
        <v>1.1819443128936923E-2</v>
      </c>
      <c r="W2150" s="72">
        <v>1.1790864051134135E-2</v>
      </c>
      <c r="X2150" s="113">
        <f t="shared" si="67"/>
        <v>2.8579077802787581E-5</v>
      </c>
    </row>
    <row r="2151" spans="18:24" x14ac:dyDescent="0.2">
      <c r="R2151" s="75">
        <v>54262</v>
      </c>
      <c r="S2151" s="72">
        <v>1.195903899450341E-2</v>
      </c>
      <c r="T2151" s="72">
        <v>1.1929018558528908E-2</v>
      </c>
      <c r="U2151" s="72">
        <f t="shared" si="66"/>
        <v>3.0020435974501686E-5</v>
      </c>
      <c r="V2151" s="72">
        <v>1.1818396258990923E-2</v>
      </c>
      <c r="W2151" s="72">
        <v>1.1789854606423518E-2</v>
      </c>
      <c r="X2151" s="113">
        <f t="shared" si="67"/>
        <v>2.854165256740461E-5</v>
      </c>
    </row>
    <row r="2152" spans="18:24" x14ac:dyDescent="0.2">
      <c r="R2152" s="75">
        <v>54269</v>
      </c>
      <c r="S2152" s="72">
        <v>1.1956735222558025E-2</v>
      </c>
      <c r="T2152" s="72">
        <v>1.1926757872868499E-2</v>
      </c>
      <c r="U2152" s="72">
        <f t="shared" si="66"/>
        <v>2.9977349689526075E-5</v>
      </c>
      <c r="V2152" s="72">
        <v>1.1816991830876094E-2</v>
      </c>
      <c r="W2152" s="72">
        <v>1.1788482392007405E-2</v>
      </c>
      <c r="X2152" s="113">
        <f t="shared" si="67"/>
        <v>2.8509438868689133E-5</v>
      </c>
    </row>
    <row r="2153" spans="18:24" x14ac:dyDescent="0.2">
      <c r="R2153" s="75">
        <v>54276</v>
      </c>
      <c r="S2153" s="72">
        <v>1.1954407862614997E-2</v>
      </c>
      <c r="T2153" s="72">
        <v>1.1924473889394844E-2</v>
      </c>
      <c r="U2153" s="72">
        <f t="shared" si="66"/>
        <v>2.9933973220153121E-5</v>
      </c>
      <c r="V2153" s="72">
        <v>1.1816317428870404E-2</v>
      </c>
      <c r="W2153" s="72">
        <v>1.1787850472185168E-2</v>
      </c>
      <c r="X2153" s="113">
        <f t="shared" si="67"/>
        <v>2.84669566852358E-5</v>
      </c>
    </row>
    <row r="2154" spans="18:24" x14ac:dyDescent="0.2">
      <c r="R2154" s="75">
        <v>54283</v>
      </c>
      <c r="S2154" s="72">
        <v>1.1952056914719509E-2</v>
      </c>
      <c r="T2154" s="72">
        <v>1.1922166608148783E-2</v>
      </c>
      <c r="U2154" s="72">
        <f t="shared" si="66"/>
        <v>2.9890306570726569E-5</v>
      </c>
      <c r="V2154" s="72">
        <v>1.1815285468680416E-2</v>
      </c>
      <c r="W2154" s="72">
        <v>1.1786855782642823E-2</v>
      </c>
      <c r="X2154" s="113">
        <f t="shared" si="67"/>
        <v>2.8429686037593008E-5</v>
      </c>
    </row>
    <row r="2155" spans="18:24" x14ac:dyDescent="0.2">
      <c r="R2155" s="75">
        <v>54290</v>
      </c>
      <c r="S2155" s="72">
        <v>1.1949682378912398E-2</v>
      </c>
      <c r="T2155" s="72">
        <v>1.191983602917202E-2</v>
      </c>
      <c r="U2155" s="72">
        <f t="shared" si="66"/>
        <v>2.9846349740377323E-5</v>
      </c>
      <c r="V2155" s="72">
        <v>1.1814258478393196E-2</v>
      </c>
      <c r="W2155" s="72">
        <v>1.1785866011474572E-2</v>
      </c>
      <c r="X2155" s="113">
        <f t="shared" si="67"/>
        <v>2.8392466918623904E-5</v>
      </c>
    </row>
    <row r="2156" spans="18:24" x14ac:dyDescent="0.2">
      <c r="R2156" s="75">
        <v>54297</v>
      </c>
      <c r="S2156" s="72">
        <v>1.1947284255236236E-2</v>
      </c>
      <c r="T2156" s="72">
        <v>1.1917482152506263E-2</v>
      </c>
      <c r="U2156" s="72">
        <f t="shared" si="66"/>
        <v>2.9802102729972746E-5</v>
      </c>
      <c r="V2156" s="72">
        <v>1.1812870074623068E-2</v>
      </c>
      <c r="W2156" s="72">
        <v>1.1784509643892228E-2</v>
      </c>
      <c r="X2156" s="113">
        <f t="shared" si="67"/>
        <v>2.8360430730839728E-5</v>
      </c>
    </row>
    <row r="2157" spans="18:24" x14ac:dyDescent="0.2">
      <c r="R2157" s="75">
        <v>54304</v>
      </c>
      <c r="S2157" s="72">
        <v>1.194484200749381E-2</v>
      </c>
      <c r="T2157" s="72">
        <v>1.1915082190671092E-2</v>
      </c>
      <c r="U2157" s="72">
        <f t="shared" si="66"/>
        <v>2.9759816822717833E-5</v>
      </c>
      <c r="V2157" s="72">
        <v>1.1811607327006316E-2</v>
      </c>
      <c r="W2157" s="72">
        <v>1.1783280602359511E-2</v>
      </c>
      <c r="X2157" s="113">
        <f t="shared" si="67"/>
        <v>2.832672464680476E-5</v>
      </c>
    </row>
    <row r="2158" spans="18:24" x14ac:dyDescent="0.2">
      <c r="R2158" s="75">
        <v>54311</v>
      </c>
      <c r="S2158" s="72">
        <v>1.1942398473996949E-2</v>
      </c>
      <c r="T2158" s="72">
        <v>1.1912683462129581E-2</v>
      </c>
      <c r="U2158" s="72">
        <f t="shared" si="66"/>
        <v>2.9715011867367802E-5</v>
      </c>
      <c r="V2158" s="72">
        <v>1.1810593637239493E-2</v>
      </c>
      <c r="W2158" s="72">
        <v>1.1782303989084399E-2</v>
      </c>
      <c r="X2158" s="113">
        <f t="shared" si="67"/>
        <v>2.8289648155094618E-5</v>
      </c>
    </row>
    <row r="2159" spans="18:24" x14ac:dyDescent="0.2">
      <c r="R2159" s="75">
        <v>54318</v>
      </c>
      <c r="S2159" s="72">
        <v>1.1939931353524199E-2</v>
      </c>
      <c r="T2159" s="72">
        <v>1.1910261436775678E-2</v>
      </c>
      <c r="U2159" s="72">
        <f t="shared" si="66"/>
        <v>2.9669916748520375E-5</v>
      </c>
      <c r="V2159" s="72">
        <v>1.1809584916519723E-2</v>
      </c>
      <c r="W2159" s="72">
        <v>1.1781332293340422E-2</v>
      </c>
      <c r="X2159" s="113">
        <f t="shared" si="67"/>
        <v>2.8252623179301009E-5</v>
      </c>
    </row>
    <row r="2160" spans="18:24" x14ac:dyDescent="0.2">
      <c r="R2160" s="75">
        <v>54325</v>
      </c>
      <c r="S2160" s="72">
        <v>1.1937440646118602E-2</v>
      </c>
      <c r="T2160" s="72">
        <v>1.1907816114651549E-2</v>
      </c>
      <c r="U2160" s="72">
        <f t="shared" si="66"/>
        <v>2.9624531467053322E-5</v>
      </c>
      <c r="V2160" s="72">
        <v>1.1808581164839939E-2</v>
      </c>
      <c r="W2160" s="72">
        <v>1.1780365515121394E-2</v>
      </c>
      <c r="X2160" s="113">
        <f t="shared" si="67"/>
        <v>2.8215649718544428E-5</v>
      </c>
    </row>
    <row r="2161" spans="18:24" x14ac:dyDescent="0.2">
      <c r="R2161" s="75">
        <v>54332</v>
      </c>
      <c r="S2161" s="72">
        <v>1.1934979216113218E-2</v>
      </c>
      <c r="T2161" s="72">
        <v>1.1905409737145109E-2</v>
      </c>
      <c r="U2161" s="72">
        <f t="shared" si="66"/>
        <v>2.9569478968108354E-5</v>
      </c>
      <c r="V2161" s="72">
        <v>1.1807706019654038E-2</v>
      </c>
      <c r="W2161" s="72">
        <v>1.1779528990976704E-2</v>
      </c>
      <c r="X2161" s="113">
        <f t="shared" si="67"/>
        <v>2.8177028677333835E-5</v>
      </c>
    </row>
    <row r="2162" spans="18:24" x14ac:dyDescent="0.2">
      <c r="R2162" s="75">
        <v>54339</v>
      </c>
      <c r="S2162" s="72">
        <v>1.1932400170398563E-2</v>
      </c>
      <c r="T2162" s="72">
        <v>1.1902869643406141E-2</v>
      </c>
      <c r="U2162" s="72">
        <f t="shared" si="66"/>
        <v>2.9530526992421757E-5</v>
      </c>
      <c r="V2162" s="72">
        <v>1.1806712528474605E-2</v>
      </c>
      <c r="W2162" s="72">
        <v>1.1778572367827657E-2</v>
      </c>
      <c r="X2162" s="113">
        <f t="shared" si="67"/>
        <v>2.8140160646948284E-5</v>
      </c>
    </row>
    <row r="2163" spans="18:24" x14ac:dyDescent="0.2">
      <c r="R2163" s="75">
        <v>54346</v>
      </c>
      <c r="S2163" s="72">
        <v>1.1929836932878066E-2</v>
      </c>
      <c r="T2163" s="72">
        <v>1.1900352684111243E-2</v>
      </c>
      <c r="U2163" s="72">
        <f t="shared" si="66"/>
        <v>2.9484248766822874E-5</v>
      </c>
      <c r="V2163" s="72">
        <v>1.1805724006477598E-2</v>
      </c>
      <c r="W2163" s="72">
        <v>1.1777620662344446E-2</v>
      </c>
      <c r="X2163" s="113">
        <f t="shared" si="67"/>
        <v>2.8103344133152339E-5</v>
      </c>
    </row>
    <row r="2164" spans="18:24" x14ac:dyDescent="0.2">
      <c r="R2164" s="75">
        <v>54353</v>
      </c>
      <c r="S2164" s="72">
        <v>1.1927250107847363E-2</v>
      </c>
      <c r="T2164" s="72">
        <v>1.1897812427472291E-2</v>
      </c>
      <c r="U2164" s="72">
        <f t="shared" si="66"/>
        <v>2.9437680375072467E-5</v>
      </c>
      <c r="V2164" s="72">
        <v>1.1804740453655115E-2</v>
      </c>
      <c r="W2164" s="72">
        <v>1.1776673874520041E-2</v>
      </c>
      <c r="X2164" s="113">
        <f t="shared" si="67"/>
        <v>2.8066579135073433E-5</v>
      </c>
    </row>
    <row r="2165" spans="18:24" x14ac:dyDescent="0.2">
      <c r="R2165" s="75">
        <v>54360</v>
      </c>
      <c r="S2165" s="72">
        <v>1.1924639695353373E-2</v>
      </c>
      <c r="T2165" s="72">
        <v>1.1895248873537073E-2</v>
      </c>
      <c r="U2165" s="72">
        <f t="shared" si="66"/>
        <v>2.9390821816299706E-5</v>
      </c>
      <c r="V2165" s="72">
        <v>1.1803761870000127E-2</v>
      </c>
      <c r="W2165" s="72">
        <v>1.1775732004346976E-2</v>
      </c>
      <c r="X2165" s="113">
        <f t="shared" si="67"/>
        <v>2.8029865653150451E-5</v>
      </c>
    </row>
    <row r="2166" spans="18:24" x14ac:dyDescent="0.2">
      <c r="R2166" s="75">
        <v>54367</v>
      </c>
      <c r="S2166" s="72">
        <v>1.1922005695441277E-2</v>
      </c>
      <c r="T2166" s="72">
        <v>1.1892662022349901E-2</v>
      </c>
      <c r="U2166" s="72">
        <f t="shared" si="66"/>
        <v>2.9343673091375422E-5</v>
      </c>
      <c r="V2166" s="72">
        <v>1.1802663004186245E-2</v>
      </c>
      <c r="W2166" s="72">
        <v>1.1774668113424008E-2</v>
      </c>
      <c r="X2166" s="113">
        <f t="shared" si="67"/>
        <v>2.7994890762236477E-5</v>
      </c>
    </row>
    <row r="2167" spans="18:24" x14ac:dyDescent="0.2">
      <c r="R2167" s="75">
        <v>54374</v>
      </c>
      <c r="S2167" s="72">
        <v>1.1919348108159733E-2</v>
      </c>
      <c r="T2167" s="72">
        <v>1.1890051873957695E-2</v>
      </c>
      <c r="U2167" s="72">
        <f t="shared" si="66"/>
        <v>2.9296234202037807E-5</v>
      </c>
      <c r="V2167" s="72">
        <v>1.1801694035579235E-2</v>
      </c>
      <c r="W2167" s="72">
        <v>1.1773735757678693E-2</v>
      </c>
      <c r="X2167" s="113">
        <f t="shared" si="67"/>
        <v>2.7958277900542658E-5</v>
      </c>
    </row>
    <row r="2168" spans="18:24" x14ac:dyDescent="0.2">
      <c r="R2168" s="75">
        <v>54381</v>
      </c>
      <c r="S2168" s="72">
        <v>1.1916666933557396E-2</v>
      </c>
      <c r="T2168" s="72">
        <v>1.1887418428405636E-2</v>
      </c>
      <c r="U2168" s="72">
        <f t="shared" si="66"/>
        <v>2.9248505151759779E-5</v>
      </c>
      <c r="V2168" s="72">
        <v>1.1800730035953033E-2</v>
      </c>
      <c r="W2168" s="72">
        <v>1.1772808319401798E-2</v>
      </c>
      <c r="X2168" s="113">
        <f t="shared" si="67"/>
        <v>2.7921716551235209E-5</v>
      </c>
    </row>
    <row r="2169" spans="18:24" x14ac:dyDescent="0.2">
      <c r="R2169" s="75">
        <v>54388</v>
      </c>
      <c r="S2169" s="72">
        <v>1.1913962171681185E-2</v>
      </c>
      <c r="T2169" s="72">
        <v>1.1884761685742378E-2</v>
      </c>
      <c r="U2169" s="72">
        <f t="shared" si="66"/>
        <v>2.9200485938806614E-5</v>
      </c>
      <c r="V2169" s="72">
        <v>1.1799771005301456E-2</v>
      </c>
      <c r="W2169" s="72">
        <v>1.17718857985867E-2</v>
      </c>
      <c r="X2169" s="113">
        <f t="shared" si="67"/>
        <v>2.7885206714756486E-5</v>
      </c>
    </row>
    <row r="2170" spans="18:24" x14ac:dyDescent="0.2">
      <c r="R2170" s="75">
        <v>54395</v>
      </c>
      <c r="S2170" s="72">
        <v>1.1911238609712882E-2</v>
      </c>
      <c r="T2170" s="72">
        <v>1.1882081348490559E-2</v>
      </c>
      <c r="U2170" s="72">
        <f t="shared" si="66"/>
        <v>2.9157261222323427E-5</v>
      </c>
      <c r="V2170" s="72">
        <v>1.1798943488984187E-2</v>
      </c>
      <c r="W2170" s="72">
        <v>1.1771096418013285E-2</v>
      </c>
      <c r="X2170" s="113">
        <f t="shared" si="67"/>
        <v>2.7847070970902013E-5</v>
      </c>
    </row>
    <row r="2171" spans="18:24" x14ac:dyDescent="0.2">
      <c r="R2171" s="75">
        <v>54402</v>
      </c>
      <c r="S2171" s="72">
        <v>1.1908490224610269E-2</v>
      </c>
      <c r="T2171" s="72">
        <v>1.1879381517823973E-2</v>
      </c>
      <c r="U2171" s="72">
        <f t="shared" si="66"/>
        <v>2.9108706786296068E-5</v>
      </c>
      <c r="V2171" s="72">
        <v>1.1797994720182203E-2</v>
      </c>
      <c r="W2171" s="72">
        <v>1.1770184053604209E-2</v>
      </c>
      <c r="X2171" s="113">
        <f t="shared" si="67"/>
        <v>2.7810666577993831E-5</v>
      </c>
    </row>
    <row r="2172" spans="18:24" x14ac:dyDescent="0.2">
      <c r="R2172" s="75">
        <v>54409</v>
      </c>
      <c r="S2172" s="72">
        <v>1.1905718253891528E-2</v>
      </c>
      <c r="T2172" s="72">
        <v>1.1876658391675399E-2</v>
      </c>
      <c r="U2172" s="72">
        <f t="shared" si="66"/>
        <v>2.9059862216129773E-5</v>
      </c>
      <c r="V2172" s="72">
        <v>1.1797050920497204E-2</v>
      </c>
      <c r="W2172" s="72">
        <v>1.1769276606798598E-2</v>
      </c>
      <c r="X2172" s="113">
        <f t="shared" si="67"/>
        <v>2.7774313698606529E-5</v>
      </c>
    </row>
    <row r="2173" spans="18:24" x14ac:dyDescent="0.2">
      <c r="R2173" s="75">
        <v>54416</v>
      </c>
      <c r="S2173" s="72">
        <v>1.1902922697605511E-2</v>
      </c>
      <c r="T2173" s="72">
        <v>1.1873911970092799E-2</v>
      </c>
      <c r="U2173" s="72">
        <f t="shared" si="66"/>
        <v>2.901072751271272E-5</v>
      </c>
      <c r="V2173" s="72">
        <v>1.1796112089922166E-2</v>
      </c>
      <c r="W2173" s="72">
        <v>1.1768374077590307E-2</v>
      </c>
      <c r="X2173" s="113">
        <f t="shared" si="67"/>
        <v>2.7738012331858866E-5</v>
      </c>
    </row>
    <row r="2174" spans="18:24" x14ac:dyDescent="0.2">
      <c r="R2174" s="75">
        <v>54423</v>
      </c>
      <c r="S2174" s="72">
        <v>1.1900103555800179E-2</v>
      </c>
      <c r="T2174" s="72">
        <v>1.1871142253124134E-2</v>
      </c>
      <c r="U2174" s="72">
        <f t="shared" si="66"/>
        <v>2.8961302676044909E-5</v>
      </c>
      <c r="V2174" s="72">
        <v>1.1795050386404129E-2</v>
      </c>
      <c r="W2174" s="72">
        <v>1.1767346956199239E-2</v>
      </c>
      <c r="X2174" s="113">
        <f t="shared" si="67"/>
        <v>2.7703430204889523E-5</v>
      </c>
    </row>
    <row r="2175" spans="18:24" x14ac:dyDescent="0.2">
      <c r="R2175" s="75">
        <v>54430</v>
      </c>
      <c r="S2175" s="72">
        <v>1.1897260828526157E-2</v>
      </c>
      <c r="T2175" s="72">
        <v>1.1868349240817366E-2</v>
      </c>
      <c r="U2175" s="72">
        <f t="shared" si="66"/>
        <v>2.8911587708790876E-5</v>
      </c>
      <c r="V2175" s="72">
        <v>1.1794121169447488E-2</v>
      </c>
      <c r="W2175" s="72">
        <v>1.1766453940012717E-2</v>
      </c>
      <c r="X2175" s="113">
        <f t="shared" si="67"/>
        <v>2.7667229434771845E-5</v>
      </c>
    </row>
    <row r="2176" spans="18:24" x14ac:dyDescent="0.2">
      <c r="R2176" s="75">
        <v>54437</v>
      </c>
      <c r="S2176" s="72">
        <v>1.1894394515833184E-2</v>
      </c>
      <c r="T2176" s="72">
        <v>1.1865532933221346E-2</v>
      </c>
      <c r="U2176" s="72">
        <f t="shared" si="66"/>
        <v>2.8861582611838799E-5</v>
      </c>
      <c r="V2176" s="72">
        <v>1.179319692141601E-2</v>
      </c>
      <c r="W2176" s="72">
        <v>1.1765565841240734E-2</v>
      </c>
      <c r="X2176" s="113">
        <f t="shared" si="67"/>
        <v>2.7631080175276324E-5</v>
      </c>
    </row>
    <row r="2177" spans="18:24" x14ac:dyDescent="0.2">
      <c r="R2177" s="75">
        <v>54444</v>
      </c>
      <c r="S2177" s="72">
        <v>1.1891504617770998E-2</v>
      </c>
      <c r="T2177" s="72">
        <v>1.186269333038581E-2</v>
      </c>
      <c r="U2177" s="72">
        <f t="shared" si="66"/>
        <v>2.8811287385188677E-5</v>
      </c>
      <c r="V2177" s="72">
        <v>1.1792277642302626E-2</v>
      </c>
      <c r="W2177" s="72">
        <v>1.1764682659876671E-2</v>
      </c>
      <c r="X2177" s="113">
        <f t="shared" si="67"/>
        <v>2.75949824259554E-5</v>
      </c>
    </row>
    <row r="2178" spans="18:24" x14ac:dyDescent="0.2">
      <c r="R2178" s="75">
        <v>54451</v>
      </c>
      <c r="S2178" s="72">
        <v>1.1888591134392001E-2</v>
      </c>
      <c r="T2178" s="72">
        <v>1.185983043235872E-2</v>
      </c>
      <c r="U2178" s="72">
        <f t="shared" si="66"/>
        <v>2.8760702033281405E-5</v>
      </c>
      <c r="V2178" s="72">
        <v>1.1791363332099387E-2</v>
      </c>
      <c r="W2178" s="72">
        <v>1.1763804395914783E-2</v>
      </c>
      <c r="X2178" s="113">
        <f t="shared" si="67"/>
        <v>2.7558936184604241E-5</v>
      </c>
    </row>
    <row r="2179" spans="18:24" x14ac:dyDescent="0.2">
      <c r="R2179" s="75">
        <v>54458</v>
      </c>
      <c r="S2179" s="72">
        <v>1.1885672211300075E-2</v>
      </c>
      <c r="T2179" s="72">
        <v>1.185695964243735E-2</v>
      </c>
      <c r="U2179" s="72">
        <f t="shared" si="66"/>
        <v>2.8712568862724469E-5</v>
      </c>
      <c r="V2179" s="72">
        <v>1.1790453990800994E-2</v>
      </c>
      <c r="W2179" s="72">
        <v>1.1762931049348446E-2</v>
      </c>
      <c r="X2179" s="113">
        <f t="shared" si="67"/>
        <v>2.7522941452548175E-5</v>
      </c>
    </row>
    <row r="2180" spans="18:24" x14ac:dyDescent="0.2">
      <c r="R2180" s="75">
        <v>54465</v>
      </c>
      <c r="S2180" s="72">
        <v>1.1882713339631047E-2</v>
      </c>
      <c r="T2180" s="72">
        <v>1.185405191372965E-2</v>
      </c>
      <c r="U2180" s="72">
        <f t="shared" si="66"/>
        <v>2.8661425901396753E-5</v>
      </c>
      <c r="V2180" s="72">
        <v>1.1789549618400379E-2</v>
      </c>
      <c r="W2180" s="72">
        <v>1.1762062620170594E-2</v>
      </c>
      <c r="X2180" s="113">
        <f t="shared" si="67"/>
        <v>2.7486998229785467E-5</v>
      </c>
    </row>
    <row r="2181" spans="18:24" x14ac:dyDescent="0.2">
      <c r="R2181" s="75">
        <v>54472</v>
      </c>
      <c r="S2181" s="72">
        <v>1.1879730883548496E-2</v>
      </c>
      <c r="T2181" s="72">
        <v>1.1851120890718833E-2</v>
      </c>
      <c r="U2181" s="72">
        <f t="shared" ref="U2181:U2244" si="68">S2181-T2181</f>
        <v>2.8609992829662853E-5</v>
      </c>
      <c r="V2181" s="72">
        <v>1.1788650214889595E-2</v>
      </c>
      <c r="W2181" s="72">
        <v>1.1761199108375047E-2</v>
      </c>
      <c r="X2181" s="113">
        <f t="shared" ref="X2181:X2244" si="69">V2181-W2181</f>
        <v>2.7451106514548435E-5</v>
      </c>
    </row>
    <row r="2182" spans="18:24" x14ac:dyDescent="0.2">
      <c r="R2182" s="75">
        <v>54479</v>
      </c>
      <c r="S2182" s="72">
        <v>1.1876724843106312E-2</v>
      </c>
      <c r="T2182" s="72">
        <v>1.1848166573456996E-2</v>
      </c>
      <c r="U2182" s="72">
        <f t="shared" si="68"/>
        <v>2.8558269649316473E-5</v>
      </c>
      <c r="V2182" s="72">
        <v>1.1787755780263342E-2</v>
      </c>
      <c r="W2182" s="72">
        <v>1.1760340513956059E-2</v>
      </c>
      <c r="X2182" s="113">
        <f t="shared" si="69"/>
        <v>2.7415266307282901E-5</v>
      </c>
    </row>
    <row r="2183" spans="18:24" x14ac:dyDescent="0.2">
      <c r="R2183" s="75">
        <v>54486</v>
      </c>
      <c r="S2183" s="72">
        <v>1.1873618869818506E-2</v>
      </c>
      <c r="T2183" s="72">
        <v>1.1845121118916819E-2</v>
      </c>
      <c r="U2183" s="72">
        <f t="shared" si="68"/>
        <v>2.8497750901686908E-5</v>
      </c>
      <c r="V2183" s="72">
        <v>1.178752050003449E-2</v>
      </c>
      <c r="W2183" s="72">
        <v>1.1760149249325098E-2</v>
      </c>
      <c r="X2183" s="113">
        <f t="shared" si="69"/>
        <v>2.7371250709392475E-5</v>
      </c>
    </row>
    <row r="2184" spans="18:24" x14ac:dyDescent="0.2">
      <c r="R2184" s="75">
        <v>54493</v>
      </c>
      <c r="S2184" s="72">
        <v>1.1870560304935406E-2</v>
      </c>
      <c r="T2184" s="72">
        <v>1.1842114925480027E-2</v>
      </c>
      <c r="U2184" s="72">
        <f t="shared" si="68"/>
        <v>2.8445379455378783E-5</v>
      </c>
      <c r="V2184" s="72">
        <v>1.1786637633664372E-2</v>
      </c>
      <c r="W2184" s="72">
        <v>1.1759302107901852E-2</v>
      </c>
      <c r="X2184" s="113">
        <f t="shared" si="69"/>
        <v>2.7335525762520185E-5</v>
      </c>
    </row>
    <row r="2185" spans="18:24" x14ac:dyDescent="0.2">
      <c r="R2185" s="75">
        <v>54500</v>
      </c>
      <c r="S2185" s="72">
        <v>1.1867478153609069E-2</v>
      </c>
      <c r="T2185" s="72">
        <v>1.1839085435738351E-2</v>
      </c>
      <c r="U2185" s="72">
        <f t="shared" si="68"/>
        <v>2.8392717870718079E-5</v>
      </c>
      <c r="V2185" s="72">
        <v>1.1785759736977843E-2</v>
      </c>
      <c r="W2185" s="72">
        <v>1.1758459884644265E-2</v>
      </c>
      <c r="X2185" s="113">
        <f t="shared" si="69"/>
        <v>2.7299852333578442E-5</v>
      </c>
    </row>
    <row r="2186" spans="18:24" x14ac:dyDescent="0.2">
      <c r="R2186" s="75">
        <v>54507</v>
      </c>
      <c r="S2186" s="72">
        <v>1.1864372415896846E-2</v>
      </c>
      <c r="T2186" s="72">
        <v>1.183603264974392E-2</v>
      </c>
      <c r="U2186" s="72">
        <f t="shared" si="68"/>
        <v>2.8339766152926313E-5</v>
      </c>
      <c r="V2186" s="72">
        <v>1.1784886809968026E-2</v>
      </c>
      <c r="W2186" s="72">
        <v>1.1757622579545891E-2</v>
      </c>
      <c r="X2186" s="113">
        <f t="shared" si="69"/>
        <v>2.7264230422135299E-5</v>
      </c>
    </row>
    <row r="2187" spans="18:24" x14ac:dyDescent="0.2">
      <c r="R2187" s="75">
        <v>54514</v>
      </c>
      <c r="S2187" s="72">
        <v>1.1861275858170367E-2</v>
      </c>
      <c r="T2187" s="72">
        <v>1.1832986405688702E-2</v>
      </c>
      <c r="U2187" s="72">
        <f t="shared" si="68"/>
        <v>2.8289452481665769E-5</v>
      </c>
      <c r="V2187" s="72">
        <v>1.1783622322982147E-2</v>
      </c>
      <c r="W2187" s="72">
        <v>1.1756388756860362E-2</v>
      </c>
      <c r="X2187" s="113">
        <f t="shared" si="69"/>
        <v>2.7233566121784639E-5</v>
      </c>
    </row>
    <row r="2188" spans="18:24" x14ac:dyDescent="0.2">
      <c r="R2188" s="75">
        <v>54521</v>
      </c>
      <c r="S2188" s="72">
        <v>1.1858124736239067E-2</v>
      </c>
      <c r="T2188" s="72">
        <v>1.1829888793013329E-2</v>
      </c>
      <c r="U2188" s="72">
        <f t="shared" si="68"/>
        <v>2.8235943225738552E-5</v>
      </c>
      <c r="V2188" s="72">
        <v>1.1782758354967639E-2</v>
      </c>
      <c r="W2188" s="72">
        <v>1.1755560315097523E-2</v>
      </c>
      <c r="X2188" s="113">
        <f t="shared" si="69"/>
        <v>2.7198039870116736E-5</v>
      </c>
    </row>
    <row r="2189" spans="18:24" x14ac:dyDescent="0.2">
      <c r="R2189" s="75">
        <v>54528</v>
      </c>
      <c r="S2189" s="72">
        <v>1.1854950028833973E-2</v>
      </c>
      <c r="T2189" s="72">
        <v>1.1826767884985495E-2</v>
      </c>
      <c r="U2189" s="72">
        <f t="shared" si="68"/>
        <v>2.8182143848478128E-5</v>
      </c>
      <c r="V2189" s="72">
        <v>1.1781899356118756E-2</v>
      </c>
      <c r="W2189" s="72">
        <v>1.1754736790989598E-2</v>
      </c>
      <c r="X2189" s="113">
        <f t="shared" si="69"/>
        <v>2.7162565129157726E-5</v>
      </c>
    </row>
    <row r="2190" spans="18:24" x14ac:dyDescent="0.2">
      <c r="R2190" s="75">
        <v>54535</v>
      </c>
      <c r="S2190" s="72">
        <v>1.185175173601306E-2</v>
      </c>
      <c r="T2190" s="72">
        <v>1.1823623681657906E-2</v>
      </c>
      <c r="U2190" s="72">
        <f t="shared" si="68"/>
        <v>2.8128054355154586E-5</v>
      </c>
      <c r="V2190" s="72">
        <v>1.1781045326429384E-2</v>
      </c>
      <c r="W2190" s="72">
        <v>1.1753918184532225E-2</v>
      </c>
      <c r="X2190" s="113">
        <f t="shared" si="69"/>
        <v>2.7127141897159007E-5</v>
      </c>
    </row>
    <row r="2191" spans="18:24" x14ac:dyDescent="0.2">
      <c r="R2191" s="75">
        <v>54542</v>
      </c>
      <c r="S2191" s="72">
        <v>1.1848529857832548E-2</v>
      </c>
      <c r="T2191" s="72">
        <v>1.1820456183088537E-2</v>
      </c>
      <c r="U2191" s="72">
        <f t="shared" si="68"/>
        <v>2.8073674744010652E-5</v>
      </c>
      <c r="V2191" s="72">
        <v>1.1780196265892533E-2</v>
      </c>
      <c r="W2191" s="72">
        <v>1.1753104495717537E-2</v>
      </c>
      <c r="X2191" s="113">
        <f t="shared" si="69"/>
        <v>2.7091770174996616E-5</v>
      </c>
    </row>
    <row r="2192" spans="18:24" x14ac:dyDescent="0.2">
      <c r="R2192" s="75">
        <v>54549</v>
      </c>
      <c r="S2192" s="72">
        <v>1.1845242678679944E-2</v>
      </c>
      <c r="T2192" s="72">
        <v>1.1817226715572263E-2</v>
      </c>
      <c r="U2192" s="72">
        <f t="shared" si="68"/>
        <v>2.8015963107681438E-5</v>
      </c>
      <c r="V2192" s="72">
        <v>1.177975361075137E-2</v>
      </c>
      <c r="W2192" s="72">
        <v>1.1752702029947147E-2</v>
      </c>
      <c r="X2192" s="113">
        <f t="shared" si="69"/>
        <v>2.7051580804222583E-5</v>
      </c>
    </row>
    <row r="2193" spans="18:24" x14ac:dyDescent="0.2">
      <c r="R2193" s="75">
        <v>54556</v>
      </c>
      <c r="S2193" s="72">
        <v>1.1841971837853932E-2</v>
      </c>
      <c r="T2193" s="72">
        <v>1.1814010857362972E-2</v>
      </c>
      <c r="U2193" s="72">
        <f t="shared" si="68"/>
        <v>2.7960980490959741E-5</v>
      </c>
      <c r="V2193" s="72">
        <v>1.1778915471294176E-2</v>
      </c>
      <c r="W2193" s="72">
        <v>1.1751899151787494E-2</v>
      </c>
      <c r="X2193" s="113">
        <f t="shared" si="69"/>
        <v>2.7016319506682762E-5</v>
      </c>
    </row>
    <row r="2194" spans="18:24" x14ac:dyDescent="0.2">
      <c r="R2194" s="75">
        <v>54563</v>
      </c>
      <c r="S2194" s="72">
        <v>1.1838677411103402E-2</v>
      </c>
      <c r="T2194" s="72">
        <v>1.1810771703349264E-2</v>
      </c>
      <c r="U2194" s="72">
        <f t="shared" si="68"/>
        <v>2.7905707754138226E-5</v>
      </c>
      <c r="V2194" s="72">
        <v>1.1778082301462127E-2</v>
      </c>
      <c r="W2194" s="72">
        <v>1.1751101191737199E-2</v>
      </c>
      <c r="X2194" s="113">
        <f t="shared" si="69"/>
        <v>2.6981109724927635E-5</v>
      </c>
    </row>
    <row r="2195" spans="18:24" x14ac:dyDescent="0.2">
      <c r="R2195" s="75">
        <v>54570</v>
      </c>
      <c r="S2195" s="72">
        <v>1.1835359398485699E-2</v>
      </c>
      <c r="T2195" s="72">
        <v>1.1807509253588486E-2</v>
      </c>
      <c r="U2195" s="72">
        <f t="shared" si="68"/>
        <v>2.7850144897213422E-5</v>
      </c>
      <c r="V2195" s="72">
        <v>1.1777254101247482E-2</v>
      </c>
      <c r="W2195" s="72">
        <v>1.1750308149791108E-2</v>
      </c>
      <c r="X2195" s="113">
        <f t="shared" si="69"/>
        <v>2.6945951456374198E-5</v>
      </c>
    </row>
    <row r="2196" spans="18:24" x14ac:dyDescent="0.2">
      <c r="R2196" s="75">
        <v>54577</v>
      </c>
      <c r="S2196" s="72">
        <v>1.1832017800059907E-2</v>
      </c>
      <c r="T2196" s="72">
        <v>1.1804223508137982E-2</v>
      </c>
      <c r="U2196" s="72">
        <f t="shared" si="68"/>
        <v>2.7794291921925257E-5</v>
      </c>
      <c r="V2196" s="72">
        <v>1.1776025500276817E-2</v>
      </c>
      <c r="W2196" s="72">
        <v>1.1749109816084338E-2</v>
      </c>
      <c r="X2196" s="113">
        <f t="shared" si="69"/>
        <v>2.6915684192479333E-5</v>
      </c>
    </row>
    <row r="2197" spans="18:24" x14ac:dyDescent="0.2">
      <c r="R2197" s="75">
        <v>54584</v>
      </c>
      <c r="S2197" s="72">
        <v>1.1828652615888585E-2</v>
      </c>
      <c r="T2197" s="72">
        <v>1.1800914467056837E-2</v>
      </c>
      <c r="U2197" s="72">
        <f t="shared" si="68"/>
        <v>2.7738148831748383E-5</v>
      </c>
      <c r="V2197" s="72">
        <v>1.1775206254523177E-2</v>
      </c>
      <c r="W2197" s="72">
        <v>1.17483256330039E-2</v>
      </c>
      <c r="X2197" s="113">
        <f t="shared" si="69"/>
        <v>2.6880621519276976E-5</v>
      </c>
    </row>
    <row r="2198" spans="18:24" x14ac:dyDescent="0.2">
      <c r="R2198" s="75">
        <v>54591</v>
      </c>
      <c r="S2198" s="72">
        <v>1.1825263846029947E-2</v>
      </c>
      <c r="T2198" s="72">
        <v>1.1797582130404133E-2</v>
      </c>
      <c r="U2198" s="72">
        <f t="shared" si="68"/>
        <v>2.7681715625813702E-5</v>
      </c>
      <c r="V2198" s="72">
        <v>1.1774391977878813E-2</v>
      </c>
      <c r="W2198" s="72">
        <v>1.1747546367525088E-2</v>
      </c>
      <c r="X2198" s="113">
        <f t="shared" si="69"/>
        <v>2.6845610353725194E-5</v>
      </c>
    </row>
    <row r="2199" spans="18:24" x14ac:dyDescent="0.2">
      <c r="R2199" s="75">
        <v>54598</v>
      </c>
      <c r="S2199" s="72">
        <v>1.1821851490546551E-2</v>
      </c>
      <c r="T2199" s="72">
        <v>1.1794226498238953E-2</v>
      </c>
      <c r="U2199" s="72">
        <f t="shared" si="68"/>
        <v>2.7624992307597601E-5</v>
      </c>
      <c r="V2199" s="72">
        <v>1.1773582670336302E-2</v>
      </c>
      <c r="W2199" s="72">
        <v>1.1746772019642224E-2</v>
      </c>
      <c r="X2199" s="113">
        <f t="shared" si="69"/>
        <v>2.6810650694077121E-5</v>
      </c>
    </row>
    <row r="2200" spans="18:24" x14ac:dyDescent="0.2">
      <c r="R2200" s="75">
        <v>54605</v>
      </c>
      <c r="S2200" s="72">
        <v>1.1818415549498348E-2</v>
      </c>
      <c r="T2200" s="72">
        <v>1.179084757062125E-2</v>
      </c>
      <c r="U2200" s="72">
        <f t="shared" si="68"/>
        <v>2.7567978877098345E-5</v>
      </c>
      <c r="V2200" s="72">
        <v>1.1773187644224758E-2</v>
      </c>
      <c r="W2200" s="72">
        <v>1.174641671140066E-2</v>
      </c>
      <c r="X2200" s="113">
        <f t="shared" si="69"/>
        <v>2.6770932824098093E-5</v>
      </c>
    </row>
    <row r="2201" spans="18:24" x14ac:dyDescent="0.2">
      <c r="R2201" s="75">
        <v>54612</v>
      </c>
      <c r="S2201" s="72">
        <v>1.1814956022948769E-2</v>
      </c>
      <c r="T2201" s="72">
        <v>1.1787445347610975E-2</v>
      </c>
      <c r="U2201" s="72">
        <f t="shared" si="68"/>
        <v>2.7510675337794055E-5</v>
      </c>
      <c r="V2201" s="72">
        <v>1.1772389261586476E-2</v>
      </c>
      <c r="W2201" s="72">
        <v>1.174565317795043E-2</v>
      </c>
      <c r="X2201" s="113">
        <f t="shared" si="69"/>
        <v>2.6736083636045432E-5</v>
      </c>
    </row>
    <row r="2202" spans="18:24" x14ac:dyDescent="0.2">
      <c r="R2202" s="75">
        <v>54619</v>
      </c>
      <c r="S2202" s="72">
        <v>1.181147291096037E-2</v>
      </c>
      <c r="T2202" s="72">
        <v>1.1784019829268081E-2</v>
      </c>
      <c r="U2202" s="72">
        <f t="shared" si="68"/>
        <v>2.745308169228855E-5</v>
      </c>
      <c r="V2202" s="72">
        <v>1.1771595848522626E-2</v>
      </c>
      <c r="W2202" s="72">
        <v>1.1744894562561859E-2</v>
      </c>
      <c r="X2202" s="113">
        <f t="shared" si="69"/>
        <v>2.6701285960767721E-5</v>
      </c>
    </row>
    <row r="2203" spans="18:24" x14ac:dyDescent="0.2">
      <c r="R2203" s="75">
        <v>54626</v>
      </c>
      <c r="S2203" s="72">
        <v>1.1807966213594841E-2</v>
      </c>
      <c r="T2203" s="72">
        <v>1.1780571015655996E-2</v>
      </c>
      <c r="U2203" s="72">
        <f t="shared" si="68"/>
        <v>2.7395197938845373E-5</v>
      </c>
      <c r="V2203" s="72">
        <v>1.1770807405027188E-2</v>
      </c>
      <c r="W2203" s="72">
        <v>1.1744140865228927E-2</v>
      </c>
      <c r="X2203" s="113">
        <f t="shared" si="69"/>
        <v>2.6666539798261488E-5</v>
      </c>
    </row>
    <row r="2204" spans="18:24" x14ac:dyDescent="0.2">
      <c r="R2204" s="75">
        <v>54633</v>
      </c>
      <c r="S2204" s="72">
        <v>1.180443593091648E-2</v>
      </c>
      <c r="T2204" s="72">
        <v>1.1777098906832931E-2</v>
      </c>
      <c r="U2204" s="72">
        <f t="shared" si="68"/>
        <v>2.7337024083548198E-5</v>
      </c>
      <c r="V2204" s="72">
        <v>1.1770023931094145E-2</v>
      </c>
      <c r="W2204" s="72">
        <v>1.1743392085947766E-2</v>
      </c>
      <c r="X2204" s="113">
        <f t="shared" si="69"/>
        <v>2.6631845146379146E-5</v>
      </c>
    </row>
    <row r="2205" spans="18:24" x14ac:dyDescent="0.2">
      <c r="R2205" s="75">
        <v>54640</v>
      </c>
      <c r="S2205" s="72">
        <v>1.1800882062987843E-2</v>
      </c>
      <c r="T2205" s="72">
        <v>1.1773603502863186E-2</v>
      </c>
      <c r="U2205" s="72">
        <f t="shared" si="68"/>
        <v>2.7278560124657097E-5</v>
      </c>
      <c r="V2205" s="72">
        <v>1.1769245426717912E-2</v>
      </c>
      <c r="W2205" s="72">
        <v>1.1742648224711504E-2</v>
      </c>
      <c r="X2205" s="113">
        <f t="shared" si="69"/>
        <v>2.6597202006407861E-5</v>
      </c>
    </row>
    <row r="2206" spans="18:24" x14ac:dyDescent="0.2">
      <c r="R2206" s="75">
        <v>54647</v>
      </c>
      <c r="S2206" s="72">
        <v>1.1797304609874097E-2</v>
      </c>
      <c r="T2206" s="72">
        <v>1.1770084803807581E-2</v>
      </c>
      <c r="U2206" s="72">
        <f t="shared" si="68"/>
        <v>2.721980606651582E-5</v>
      </c>
      <c r="V2206" s="72">
        <v>1.1768471891891182E-2</v>
      </c>
      <c r="W2206" s="72">
        <v>1.174190928151455E-2</v>
      </c>
      <c r="X2206" s="113">
        <f t="shared" si="69"/>
        <v>2.656261037663199E-5</v>
      </c>
    </row>
    <row r="2207" spans="18:24" x14ac:dyDescent="0.2">
      <c r="R2207" s="75">
        <v>54654</v>
      </c>
      <c r="S2207" s="72">
        <v>1.1793703571637802E-2</v>
      </c>
      <c r="T2207" s="72">
        <v>1.1766542809728674E-2</v>
      </c>
      <c r="U2207" s="72">
        <f t="shared" si="68"/>
        <v>2.7160761909127834E-5</v>
      </c>
      <c r="V2207" s="72">
        <v>1.1767703326609659E-2</v>
      </c>
      <c r="W2207" s="72">
        <v>1.1741175256351316E-2</v>
      </c>
      <c r="X2207" s="113">
        <f t="shared" si="69"/>
        <v>2.6528070258342168E-5</v>
      </c>
    </row>
    <row r="2208" spans="18:24" x14ac:dyDescent="0.2">
      <c r="R2208" s="75">
        <v>54661</v>
      </c>
      <c r="S2208" s="72">
        <v>1.1790078948346727E-2</v>
      </c>
      <c r="T2208" s="72">
        <v>1.1762977520690762E-2</v>
      </c>
      <c r="U2208" s="72">
        <f t="shared" si="68"/>
        <v>2.7101427655964322E-5</v>
      </c>
      <c r="V2208" s="72">
        <v>1.1766939730866462E-2</v>
      </c>
      <c r="W2208" s="72">
        <v>1.1740446149216221E-2</v>
      </c>
      <c r="X2208" s="113">
        <f t="shared" si="69"/>
        <v>2.6493581650240822E-5</v>
      </c>
    </row>
    <row r="2209" spans="18:24" x14ac:dyDescent="0.2">
      <c r="R2209" s="75">
        <v>54668</v>
      </c>
      <c r="S2209" s="72">
        <v>1.1786503021651858E-2</v>
      </c>
      <c r="T2209" s="72">
        <v>1.175945778783587E-2</v>
      </c>
      <c r="U2209" s="72">
        <f t="shared" si="68"/>
        <v>2.7045233815987252E-5</v>
      </c>
      <c r="V2209" s="72">
        <v>1.1765484260043247E-2</v>
      </c>
      <c r="W2209" s="72">
        <v>1.1739017210513987E-2</v>
      </c>
      <c r="X2209" s="113">
        <f t="shared" si="69"/>
        <v>2.646704952925967E-5</v>
      </c>
    </row>
    <row r="2210" spans="18:24" x14ac:dyDescent="0.2">
      <c r="R2210" s="75">
        <v>54675</v>
      </c>
      <c r="S2210" s="72">
        <v>1.1782833033037312E-2</v>
      </c>
      <c r="T2210" s="72">
        <v>1.1755847690714409E-2</v>
      </c>
      <c r="U2210" s="72">
        <f t="shared" si="68"/>
        <v>2.6985342322902867E-5</v>
      </c>
      <c r="V2210" s="72">
        <v>1.176472895159939E-2</v>
      </c>
      <c r="W2210" s="72">
        <v>1.1738296300186751E-2</v>
      </c>
      <c r="X2210" s="113">
        <f t="shared" si="69"/>
        <v>2.6432651412638952E-5</v>
      </c>
    </row>
    <row r="2211" spans="18:24" x14ac:dyDescent="0.2">
      <c r="R2211" s="75">
        <v>54682</v>
      </c>
      <c r="S2211" s="72">
        <v>1.1779139460292073E-2</v>
      </c>
      <c r="T2211" s="72">
        <v>1.1752214299543181E-2</v>
      </c>
      <c r="U2211" s="72">
        <f t="shared" si="68"/>
        <v>2.6925160748892188E-5</v>
      </c>
      <c r="V2211" s="72">
        <v>1.1763978604860836E-2</v>
      </c>
      <c r="W2211" s="72">
        <v>1.1737580300169465E-2</v>
      </c>
      <c r="X2211" s="113">
        <f t="shared" si="69"/>
        <v>2.6398304691371485E-5</v>
      </c>
    </row>
    <row r="2212" spans="18:24" x14ac:dyDescent="0.2">
      <c r="R2212" s="75">
        <v>54689</v>
      </c>
      <c r="S2212" s="72">
        <v>1.1775422303482903E-2</v>
      </c>
      <c r="T2212" s="72">
        <v>1.1748557614386311E-2</v>
      </c>
      <c r="U2212" s="72">
        <f t="shared" si="68"/>
        <v>2.6864689096591995E-5</v>
      </c>
      <c r="V2212" s="72">
        <v>1.1763232602943359E-2</v>
      </c>
      <c r="W2212" s="72">
        <v>1.1736868602670298E-2</v>
      </c>
      <c r="X2212" s="113">
        <f t="shared" si="69"/>
        <v>2.6364000273060295E-5</v>
      </c>
    </row>
    <row r="2213" spans="18:24" x14ac:dyDescent="0.2">
      <c r="R2213" s="75">
        <v>54696</v>
      </c>
      <c r="S2213" s="72">
        <v>1.1771602058348717E-2</v>
      </c>
      <c r="T2213" s="72">
        <v>1.1744801653343908E-2</v>
      </c>
      <c r="U2213" s="72">
        <f t="shared" si="68"/>
        <v>2.6800405004809638E-5</v>
      </c>
      <c r="V2213" s="72">
        <v>1.1762629185086177E-2</v>
      </c>
      <c r="W2213" s="72">
        <v>1.1736301053432896E-2</v>
      </c>
      <c r="X2213" s="113">
        <f t="shared" si="69"/>
        <v>2.63281316532811E-5</v>
      </c>
    </row>
    <row r="2214" spans="18:24" x14ac:dyDescent="0.2">
      <c r="R2214" s="75">
        <v>54703</v>
      </c>
      <c r="S2214" s="72">
        <v>1.1767835926106997E-2</v>
      </c>
      <c r="T2214" s="72">
        <v>1.1741096595894368E-2</v>
      </c>
      <c r="U2214" s="72">
        <f t="shared" si="68"/>
        <v>2.6739330212629392E-5</v>
      </c>
      <c r="V2214" s="72">
        <v>1.1761886327804555E-2</v>
      </c>
      <c r="W2214" s="72">
        <v>1.173559250005385E-2</v>
      </c>
      <c r="X2214" s="113">
        <f t="shared" si="69"/>
        <v>2.6293827750704934E-5</v>
      </c>
    </row>
    <row r="2215" spans="18:24" x14ac:dyDescent="0.2">
      <c r="R2215" s="75">
        <v>54710</v>
      </c>
      <c r="S2215" s="72">
        <v>1.1764046209275346E-2</v>
      </c>
      <c r="T2215" s="72">
        <v>1.1737368243940243E-2</v>
      </c>
      <c r="U2215" s="72">
        <f t="shared" si="68"/>
        <v>2.6677965335102777E-5</v>
      </c>
      <c r="V2215" s="72">
        <v>1.1761142299060006E-2</v>
      </c>
      <c r="W2215" s="72">
        <v>1.1734882814211011E-2</v>
      </c>
      <c r="X2215" s="113">
        <f t="shared" si="69"/>
        <v>2.6259484848994985E-5</v>
      </c>
    </row>
    <row r="2216" spans="18:24" x14ac:dyDescent="0.2">
      <c r="R2216" s="75">
        <v>54717</v>
      </c>
      <c r="S2216" s="72">
        <v>1.1760232907922401E-2</v>
      </c>
      <c r="T2216" s="72">
        <v>1.1733616597544958E-2</v>
      </c>
      <c r="U2216" s="72">
        <f t="shared" si="68"/>
        <v>2.6616310377442637E-5</v>
      </c>
      <c r="V2216" s="72">
        <v>1.1760395307928198E-2</v>
      </c>
      <c r="W2216" s="72">
        <v>1.1734170231376953E-2</v>
      </c>
      <c r="X2216" s="113">
        <f t="shared" si="69"/>
        <v>2.6225076551245757E-5</v>
      </c>
    </row>
    <row r="2217" spans="18:24" x14ac:dyDescent="0.2">
      <c r="R2217" s="75">
        <v>54724</v>
      </c>
      <c r="S2217" s="72">
        <v>1.1756396022116804E-2</v>
      </c>
      <c r="T2217" s="72">
        <v>1.1729841656777156E-2</v>
      </c>
      <c r="U2217" s="72">
        <f t="shared" si="68"/>
        <v>2.6554365339647237E-5</v>
      </c>
      <c r="V2217" s="72">
        <v>1.1759643563489632E-2</v>
      </c>
      <c r="W2217" s="72">
        <v>1.1733452987026886E-2</v>
      </c>
      <c r="X2217" s="113">
        <f t="shared" si="69"/>
        <v>2.6190576462746182E-5</v>
      </c>
    </row>
    <row r="2218" spans="18:24" x14ac:dyDescent="0.2">
      <c r="R2218" s="75">
        <v>54731</v>
      </c>
      <c r="S2218" s="72">
        <v>1.1752535551928065E-2</v>
      </c>
      <c r="T2218" s="72">
        <v>1.1726043421702871E-2</v>
      </c>
      <c r="U2218" s="72">
        <f t="shared" si="68"/>
        <v>2.6492130225194699E-5</v>
      </c>
      <c r="V2218" s="72">
        <v>1.1758749286759202E-2</v>
      </c>
      <c r="W2218" s="72">
        <v>1.1732591677055308E-2</v>
      </c>
      <c r="X2218" s="113">
        <f t="shared" si="69"/>
        <v>2.6157609703893886E-5</v>
      </c>
    </row>
    <row r="2219" spans="18:24" x14ac:dyDescent="0.2">
      <c r="R2219" s="75">
        <v>54738</v>
      </c>
      <c r="S2219" s="72">
        <v>1.1748651497423957E-2</v>
      </c>
      <c r="T2219" s="72">
        <v>1.1722221892389873E-2</v>
      </c>
      <c r="U2219" s="72">
        <f t="shared" si="68"/>
        <v>2.6429605034083287E-5</v>
      </c>
      <c r="V2219" s="72">
        <v>1.1757984042871497E-2</v>
      </c>
      <c r="W2219" s="72">
        <v>1.1731861173316482E-2</v>
      </c>
      <c r="X2219" s="113">
        <f t="shared" si="69"/>
        <v>2.6122869555014749E-5</v>
      </c>
    </row>
    <row r="2220" spans="18:24" x14ac:dyDescent="0.2">
      <c r="R2220" s="75">
        <v>54745</v>
      </c>
      <c r="S2220" s="72">
        <v>1.1744743858676594E-2</v>
      </c>
      <c r="T2220" s="72">
        <v>1.1718377068906806E-2</v>
      </c>
      <c r="U2220" s="72">
        <f t="shared" si="68"/>
        <v>2.6366789769787652E-5</v>
      </c>
      <c r="V2220" s="72">
        <v>1.1757208847114188E-2</v>
      </c>
      <c r="W2220" s="72">
        <v>1.1731120886115219E-2</v>
      </c>
      <c r="X2220" s="113">
        <f t="shared" si="69"/>
        <v>2.6087960998968929E-5</v>
      </c>
    </row>
    <row r="2221" spans="18:24" x14ac:dyDescent="0.2">
      <c r="R2221" s="75">
        <v>54752</v>
      </c>
      <c r="S2221" s="72">
        <v>1.1740812635755486E-2</v>
      </c>
      <c r="T2221" s="72">
        <v>1.1714508951321439E-2</v>
      </c>
      <c r="U2221" s="72">
        <f t="shared" si="68"/>
        <v>2.6303684434047722E-5</v>
      </c>
      <c r="V2221" s="72">
        <v>1.1756421898741203E-2</v>
      </c>
      <c r="W2221" s="72">
        <v>1.1730369041245983E-2</v>
      </c>
      <c r="X2221" s="113">
        <f t="shared" si="69"/>
        <v>2.6052857495219295E-5</v>
      </c>
    </row>
    <row r="2222" spans="18:24" x14ac:dyDescent="0.2">
      <c r="R2222" s="75">
        <v>54759</v>
      </c>
      <c r="S2222" s="72">
        <v>1.1737049249562759E-2</v>
      </c>
      <c r="T2222" s="72">
        <v>1.1710801503613588E-2</v>
      </c>
      <c r="U2222" s="72">
        <f t="shared" si="68"/>
        <v>2.6247745949170564E-5</v>
      </c>
      <c r="V2222" s="72">
        <v>1.1755750859653876E-2</v>
      </c>
      <c r="W2222" s="72">
        <v>1.1729735084324259E-2</v>
      </c>
      <c r="X2222" s="113">
        <f t="shared" si="69"/>
        <v>2.6015775329617241E-5</v>
      </c>
    </row>
    <row r="2223" spans="18:24" x14ac:dyDescent="0.2">
      <c r="R2223" s="75">
        <v>54766</v>
      </c>
      <c r="S2223" s="72">
        <v>1.1733074486405926E-2</v>
      </c>
      <c r="T2223" s="72">
        <v>1.1706890379780788E-2</v>
      </c>
      <c r="U2223" s="72">
        <f t="shared" si="68"/>
        <v>2.6184106625137815E-5</v>
      </c>
      <c r="V2223" s="72">
        <v>1.1754932986193052E-2</v>
      </c>
      <c r="W2223" s="72">
        <v>1.1728952815992389E-2</v>
      </c>
      <c r="X2223" s="113">
        <f t="shared" si="69"/>
        <v>2.5980170200662692E-5</v>
      </c>
    </row>
    <row r="2224" spans="18:24" x14ac:dyDescent="0.2">
      <c r="R2224" s="75">
        <v>54773</v>
      </c>
      <c r="S2224" s="72">
        <v>1.1729076140727379E-2</v>
      </c>
      <c r="T2224" s="72">
        <v>1.1702955963471595E-2</v>
      </c>
      <c r="U2224" s="72">
        <f t="shared" si="68"/>
        <v>2.6120177255783972E-5</v>
      </c>
      <c r="V2224" s="72">
        <v>1.1754097823060554E-2</v>
      </c>
      <c r="W2224" s="72">
        <v>1.1728153534542133E-2</v>
      </c>
      <c r="X2224" s="113">
        <f t="shared" si="69"/>
        <v>2.5944288518420927E-5</v>
      </c>
    </row>
    <row r="2225" spans="18:24" x14ac:dyDescent="0.2">
      <c r="R2225" s="75">
        <v>54780</v>
      </c>
      <c r="S2225" s="72">
        <v>1.1725054212595509E-2</v>
      </c>
      <c r="T2225" s="72">
        <v>1.16989982547544E-2</v>
      </c>
      <c r="U2225" s="72">
        <f t="shared" si="68"/>
        <v>2.6055957841109034E-5</v>
      </c>
      <c r="V2225" s="72">
        <v>1.1753243579359723E-2</v>
      </c>
      <c r="W2225" s="72">
        <v>1.1727335475471978E-2</v>
      </c>
      <c r="X2225" s="113">
        <f t="shared" si="69"/>
        <v>2.5908103887745462E-5</v>
      </c>
    </row>
    <row r="2226" spans="18:24" x14ac:dyDescent="0.2">
      <c r="R2226" s="75">
        <v>54787</v>
      </c>
      <c r="S2226" s="72">
        <v>1.172100870208137E-2</v>
      </c>
      <c r="T2226" s="72">
        <v>1.1695017253698481E-2</v>
      </c>
      <c r="U2226" s="72">
        <f t="shared" si="68"/>
        <v>2.5991448382889359E-5</v>
      </c>
      <c r="V2226" s="72">
        <v>1.1752368464197409E-2</v>
      </c>
      <c r="W2226" s="72">
        <v>1.1726496874283048E-2</v>
      </c>
      <c r="X2226" s="113">
        <f t="shared" si="69"/>
        <v>2.5871589914360643E-5</v>
      </c>
    </row>
    <row r="2227" spans="18:24" x14ac:dyDescent="0.2">
      <c r="R2227" s="75">
        <v>54794</v>
      </c>
      <c r="S2227" s="72">
        <v>1.1716939609258681E-2</v>
      </c>
      <c r="T2227" s="72">
        <v>1.1691012960373115E-2</v>
      </c>
      <c r="U2227" s="72">
        <f t="shared" si="68"/>
        <v>2.5926648885565839E-5</v>
      </c>
      <c r="V2227" s="72">
        <v>1.1751352562220258E-2</v>
      </c>
      <c r="W2227" s="72">
        <v>1.1725515905840393E-2</v>
      </c>
      <c r="X2227" s="113">
        <f t="shared" si="69"/>
        <v>2.5836656379864958E-5</v>
      </c>
    </row>
    <row r="2228" spans="18:24" x14ac:dyDescent="0.2">
      <c r="R2228" s="75">
        <v>54801</v>
      </c>
      <c r="S2228" s="72">
        <v>1.1712846934195831E-2</v>
      </c>
      <c r="T2228" s="72">
        <v>1.1686985374846692E-2</v>
      </c>
      <c r="U2228" s="72">
        <f t="shared" si="68"/>
        <v>2.5861559349138474E-5</v>
      </c>
      <c r="V2228" s="72">
        <v>1.1750432924930623E-2</v>
      </c>
      <c r="W2228" s="72">
        <v>1.1724633479781097E-2</v>
      </c>
      <c r="X2228" s="113">
        <f t="shared" si="69"/>
        <v>2.5799445149526576E-5</v>
      </c>
    </row>
    <row r="2229" spans="18:24" x14ac:dyDescent="0.2">
      <c r="R2229" s="75">
        <v>54808</v>
      </c>
      <c r="S2229" s="72">
        <v>1.1708730676968315E-2</v>
      </c>
      <c r="T2229" s="72">
        <v>1.1682934497190267E-2</v>
      </c>
      <c r="U2229" s="72">
        <f t="shared" si="68"/>
        <v>2.5796179778048156E-5</v>
      </c>
      <c r="V2229" s="72">
        <v>1.1749487129180837E-2</v>
      </c>
      <c r="W2229" s="72">
        <v>1.1723725302518643E-2</v>
      </c>
      <c r="X2229" s="113">
        <f t="shared" si="69"/>
        <v>2.576182666219444E-5</v>
      </c>
    </row>
    <row r="2230" spans="18:24" x14ac:dyDescent="0.2">
      <c r="R2230" s="75">
        <v>54815</v>
      </c>
      <c r="S2230" s="72">
        <v>1.17045908376463E-2</v>
      </c>
      <c r="T2230" s="72">
        <v>1.1678860327474894E-2</v>
      </c>
      <c r="U2230" s="72">
        <f t="shared" si="68"/>
        <v>2.5730510171406706E-5</v>
      </c>
      <c r="V2230" s="72">
        <v>1.1748513374257072E-2</v>
      </c>
      <c r="W2230" s="72">
        <v>1.1722789599879295E-2</v>
      </c>
      <c r="X2230" s="113">
        <f t="shared" si="69"/>
        <v>2.5723774377777245E-5</v>
      </c>
    </row>
    <row r="2231" spans="18:24" x14ac:dyDescent="0.2">
      <c r="R2231" s="75">
        <v>54822</v>
      </c>
      <c r="S2231" s="72">
        <v>1.1700539214181476E-2</v>
      </c>
      <c r="T2231" s="72">
        <v>1.1674870730623477E-2</v>
      </c>
      <c r="U2231" s="72">
        <f t="shared" si="68"/>
        <v>2.5668483557998722E-5</v>
      </c>
      <c r="V2231" s="72">
        <v>1.1747509859450792E-2</v>
      </c>
      <c r="W2231" s="72">
        <v>1.1721824597690641E-2</v>
      </c>
      <c r="X2231" s="113">
        <f t="shared" si="69"/>
        <v>2.5685261760150999E-5</v>
      </c>
    </row>
    <row r="2232" spans="18:24" x14ac:dyDescent="0.2">
      <c r="R2232" s="75">
        <v>54829</v>
      </c>
      <c r="S2232" s="72">
        <v>1.1696354031116648E-2</v>
      </c>
      <c r="T2232" s="72">
        <v>1.1670751774068769E-2</v>
      </c>
      <c r="U2232" s="72">
        <f t="shared" si="68"/>
        <v>2.5602257047879079E-5</v>
      </c>
      <c r="V2232" s="72">
        <v>1.1746474784059206E-2</v>
      </c>
      <c r="W2232" s="72">
        <v>1.1720828521787335E-2</v>
      </c>
      <c r="X2232" s="113">
        <f t="shared" si="69"/>
        <v>2.5646262271871584E-5</v>
      </c>
    </row>
    <row r="2233" spans="18:24" x14ac:dyDescent="0.2">
      <c r="R2233" s="75">
        <v>54836</v>
      </c>
      <c r="S2233" s="72">
        <v>1.1692145266889629E-2</v>
      </c>
      <c r="T2233" s="72">
        <v>1.1666609526372459E-2</v>
      </c>
      <c r="U2233" s="72">
        <f t="shared" si="68"/>
        <v>2.5535740517170294E-5</v>
      </c>
      <c r="V2233" s="72">
        <v>1.1745406347383941E-2</v>
      </c>
      <c r="W2233" s="72">
        <v>1.1719799598008448E-2</v>
      </c>
      <c r="X2233" s="113">
        <f t="shared" si="69"/>
        <v>2.5606749375493149E-5</v>
      </c>
    </row>
    <row r="2234" spans="18:24" x14ac:dyDescent="0.2">
      <c r="R2234" s="75">
        <v>54843</v>
      </c>
      <c r="S2234" s="72">
        <v>1.1687912921573168E-2</v>
      </c>
      <c r="T2234" s="72">
        <v>1.1662443987603709E-2</v>
      </c>
      <c r="U2234" s="72">
        <f t="shared" si="68"/>
        <v>2.5468933969459776E-5</v>
      </c>
      <c r="V2234" s="72">
        <v>1.1744302748731918E-2</v>
      </c>
      <c r="W2234" s="72">
        <v>1.1718736052197911E-2</v>
      </c>
      <c r="X2234" s="113">
        <f t="shared" si="69"/>
        <v>2.5566696534006991E-5</v>
      </c>
    </row>
    <row r="2235" spans="18:24" x14ac:dyDescent="0.2">
      <c r="R2235" s="75">
        <v>54850</v>
      </c>
      <c r="S2235" s="72">
        <v>1.1683299217108785E-2</v>
      </c>
      <c r="T2235" s="72">
        <v>1.165790946375338E-2</v>
      </c>
      <c r="U2235" s="72">
        <f t="shared" si="68"/>
        <v>2.5389753355404762E-5</v>
      </c>
      <c r="V2235" s="72">
        <v>1.1743636983798583E-2</v>
      </c>
      <c r="W2235" s="72">
        <v>1.1718122393342688E-2</v>
      </c>
      <c r="X2235" s="113">
        <f t="shared" si="69"/>
        <v>2.5514590455895034E-5</v>
      </c>
    </row>
    <row r="2236" spans="18:24" x14ac:dyDescent="0.2">
      <c r="R2236" s="75">
        <v>54857</v>
      </c>
      <c r="S2236" s="72">
        <v>1.167901424032756E-2</v>
      </c>
      <c r="T2236" s="72">
        <v>1.1653691943136287E-2</v>
      </c>
      <c r="U2236" s="72">
        <f t="shared" si="68"/>
        <v>2.5322297191272825E-5</v>
      </c>
      <c r="V2236" s="72">
        <v>1.1742442640129457E-2</v>
      </c>
      <c r="W2236" s="72">
        <v>1.1716969495404281E-2</v>
      </c>
      <c r="X2236" s="113">
        <f t="shared" si="69"/>
        <v>2.5473144725176103E-5</v>
      </c>
    </row>
    <row r="2237" spans="18:24" x14ac:dyDescent="0.2">
      <c r="R2237" s="75">
        <v>54864</v>
      </c>
      <c r="S2237" s="72">
        <v>1.1674705680559467E-2</v>
      </c>
      <c r="T2237" s="72">
        <v>1.1649451129569017E-2</v>
      </c>
      <c r="U2237" s="72">
        <f t="shared" si="68"/>
        <v>2.5254550990450042E-5</v>
      </c>
      <c r="V2237" s="72">
        <v>1.1741207721220819E-2</v>
      </c>
      <c r="W2237" s="72">
        <v>1.1715776641962881E-2</v>
      </c>
      <c r="X2237" s="113">
        <f t="shared" si="69"/>
        <v>2.5431079257938125E-5</v>
      </c>
    </row>
    <row r="2238" spans="18:24" x14ac:dyDescent="0.2">
      <c r="R2238" s="75">
        <v>54871</v>
      </c>
      <c r="S2238" s="72">
        <v>1.167037353787923E-2</v>
      </c>
      <c r="T2238" s="72">
        <v>1.1645187023128899E-2</v>
      </c>
      <c r="U2238" s="72">
        <f t="shared" si="68"/>
        <v>2.518651475033086E-5</v>
      </c>
      <c r="V2238" s="72">
        <v>1.1739931257162495E-2</v>
      </c>
      <c r="W2238" s="72">
        <v>1.171454287739925E-2</v>
      </c>
      <c r="X2238" s="113">
        <f t="shared" si="69"/>
        <v>2.5388379763244609E-5</v>
      </c>
    </row>
    <row r="2239" spans="18:24" x14ac:dyDescent="0.2">
      <c r="R2239" s="75">
        <v>54878</v>
      </c>
      <c r="S2239" s="72">
        <v>1.1666144545430759E-2</v>
      </c>
      <c r="T2239" s="72">
        <v>1.1641022233783521E-2</v>
      </c>
      <c r="U2239" s="72">
        <f t="shared" si="68"/>
        <v>2.5122311647238216E-5</v>
      </c>
      <c r="V2239" s="72">
        <v>1.1738365295460738E-2</v>
      </c>
      <c r="W2239" s="72">
        <v>1.1713012783083197E-2</v>
      </c>
      <c r="X2239" s="113">
        <f t="shared" si="69"/>
        <v>2.5352512377540756E-5</v>
      </c>
    </row>
    <row r="2240" spans="18:24" x14ac:dyDescent="0.2">
      <c r="R2240" s="75">
        <v>54885</v>
      </c>
      <c r="S2240" s="72">
        <v>1.1661767063262361E-2</v>
      </c>
      <c r="T2240" s="72">
        <v>1.1636713344685688E-2</v>
      </c>
      <c r="U2240" s="72">
        <f t="shared" si="68"/>
        <v>2.5053718576672698E-5</v>
      </c>
      <c r="V2240" s="72">
        <v>1.1737014678209038E-2</v>
      </c>
      <c r="W2240" s="72">
        <v>1.1711705994395446E-2</v>
      </c>
      <c r="X2240" s="113">
        <f t="shared" si="69"/>
        <v>2.5308683813592484E-5</v>
      </c>
    </row>
    <row r="2241" spans="18:24" x14ac:dyDescent="0.2">
      <c r="R2241" s="75">
        <v>54892</v>
      </c>
      <c r="S2241" s="72">
        <v>1.165736599912418E-2</v>
      </c>
      <c r="T2241" s="72">
        <v>1.1632381163637507E-2</v>
      </c>
      <c r="U2241" s="72">
        <f t="shared" si="68"/>
        <v>2.4984835486673365E-5</v>
      </c>
      <c r="V2241" s="72">
        <v>1.1735622465579704E-2</v>
      </c>
      <c r="W2241" s="72">
        <v>1.1710358245080453E-2</v>
      </c>
      <c r="X2241" s="113">
        <f t="shared" si="69"/>
        <v>2.5264220499251339E-5</v>
      </c>
    </row>
    <row r="2242" spans="18:24" x14ac:dyDescent="0.2">
      <c r="R2242" s="75">
        <v>54899</v>
      </c>
      <c r="S2242" s="72">
        <v>1.1652941353091759E-2</v>
      </c>
      <c r="T2242" s="72">
        <v>1.1628025690713646E-2</v>
      </c>
      <c r="U2242" s="72">
        <f t="shared" si="68"/>
        <v>2.4915662378112782E-5</v>
      </c>
      <c r="V2242" s="72">
        <v>1.1734188657659224E-2</v>
      </c>
      <c r="W2242" s="72">
        <v>1.1708969535220779E-2</v>
      </c>
      <c r="X2242" s="113">
        <f t="shared" si="69"/>
        <v>2.5219122438444735E-5</v>
      </c>
    </row>
    <row r="2243" spans="18:24" x14ac:dyDescent="0.2">
      <c r="R2243" s="75">
        <v>54906</v>
      </c>
      <c r="S2243" s="72">
        <v>1.1648493125245912E-2</v>
      </c>
      <c r="T2243" s="72">
        <v>1.1623646925992282E-2</v>
      </c>
      <c r="U2243" s="72">
        <f t="shared" si="68"/>
        <v>2.4846199253629464E-5</v>
      </c>
      <c r="V2243" s="72">
        <v>1.1732713254538892E-2</v>
      </c>
      <c r="W2243" s="72">
        <v>1.1707539864903346E-2</v>
      </c>
      <c r="X2243" s="113">
        <f t="shared" si="69"/>
        <v>2.5173389635545912E-5</v>
      </c>
    </row>
    <row r="2244" spans="18:24" x14ac:dyDescent="0.2">
      <c r="R2244" s="75">
        <v>54913</v>
      </c>
      <c r="S2244" s="72">
        <v>1.1643885445076605E-2</v>
      </c>
      <c r="T2244" s="72">
        <v>1.1619113238397604E-2</v>
      </c>
      <c r="U2244" s="72">
        <f t="shared" si="68"/>
        <v>2.4772206679001332E-5</v>
      </c>
      <c r="V2244" s="72">
        <v>1.1731398884869492E-2</v>
      </c>
      <c r="W2244" s="72">
        <v>1.170628003329956E-2</v>
      </c>
      <c r="X2244" s="113">
        <f t="shared" si="69"/>
        <v>2.5118851569931946E-5</v>
      </c>
    </row>
    <row r="2245" spans="18:24" x14ac:dyDescent="0.2">
      <c r="R2245" s="75">
        <v>54920</v>
      </c>
      <c r="S2245" s="72">
        <v>1.1639388224232185E-2</v>
      </c>
      <c r="T2245" s="72">
        <v>1.1614686083984103E-2</v>
      </c>
      <c r="U2245" s="72">
        <f t="shared" ref="U2245:U2308" si="70">S2245-T2245</f>
        <v>2.4702140248081955E-5</v>
      </c>
      <c r="V2245" s="72">
        <v>1.1729831225681223E-2</v>
      </c>
      <c r="W2245" s="72">
        <v>1.1704759517308165E-2</v>
      </c>
      <c r="X2245" s="113">
        <f t="shared" ref="X2245:X2308" si="71">V2245-W2245</f>
        <v>2.5071708373057902E-5</v>
      </c>
    </row>
    <row r="2246" spans="18:24" x14ac:dyDescent="0.2">
      <c r="R2246" s="75">
        <v>54927</v>
      </c>
      <c r="S2246" s="72">
        <v>1.1634867421113372E-2</v>
      </c>
      <c r="T2246" s="72">
        <v>1.1610235637313783E-2</v>
      </c>
      <c r="U2246" s="72">
        <f t="shared" si="70"/>
        <v>2.4631783799588386E-5</v>
      </c>
      <c r="V2246" s="72">
        <v>1.1728221967568651E-2</v>
      </c>
      <c r="W2246" s="72">
        <v>1.1703198037190485E-2</v>
      </c>
      <c r="X2246" s="113">
        <f t="shared" si="71"/>
        <v>2.5023930378165887E-5</v>
      </c>
    </row>
    <row r="2247" spans="18:24" x14ac:dyDescent="0.2">
      <c r="R2247" s="75">
        <v>54934</v>
      </c>
      <c r="S2247" s="72">
        <v>1.1630323035801839E-2</v>
      </c>
      <c r="T2247" s="72">
        <v>1.1605761898469185E-2</v>
      </c>
      <c r="U2247" s="72">
        <f t="shared" si="70"/>
        <v>2.4561137332653263E-5</v>
      </c>
      <c r="V2247" s="72">
        <v>1.1726571110635345E-2</v>
      </c>
      <c r="W2247" s="72">
        <v>1.1701595593044506E-2</v>
      </c>
      <c r="X2247" s="113">
        <f t="shared" si="71"/>
        <v>2.4975517590838242E-5</v>
      </c>
    </row>
    <row r="2248" spans="18:24" x14ac:dyDescent="0.2">
      <c r="R2248" s="75">
        <v>54941</v>
      </c>
      <c r="S2248" s="72">
        <v>1.1625755068380128E-2</v>
      </c>
      <c r="T2248" s="72">
        <v>1.1601264867527642E-2</v>
      </c>
      <c r="U2248" s="72">
        <f t="shared" si="70"/>
        <v>2.449020085248596E-5</v>
      </c>
      <c r="V2248" s="72">
        <v>1.1724712314282773E-2</v>
      </c>
      <c r="W2248" s="72">
        <v>1.1699777109643763E-2</v>
      </c>
      <c r="X2248" s="113">
        <f t="shared" si="71"/>
        <v>2.4935204639010833E-5</v>
      </c>
    </row>
    <row r="2249" spans="18:24" x14ac:dyDescent="0.2">
      <c r="R2249" s="75">
        <v>54948</v>
      </c>
      <c r="S2249" s="72">
        <v>1.1621163518929912E-2</v>
      </c>
      <c r="T2249" s="72">
        <v>1.1596744544568219E-2</v>
      </c>
      <c r="U2249" s="72">
        <f t="shared" si="70"/>
        <v>2.4418974361692034E-5</v>
      </c>
      <c r="V2249" s="72">
        <v>1.1722987342007591E-2</v>
      </c>
      <c r="W2249" s="72">
        <v>1.1698101678531884E-2</v>
      </c>
      <c r="X2249" s="113">
        <f t="shared" si="71"/>
        <v>2.4885663475707198E-5</v>
      </c>
    </row>
    <row r="2250" spans="18:24" x14ac:dyDescent="0.2">
      <c r="R2250" s="75">
        <v>54955</v>
      </c>
      <c r="S2250" s="72">
        <v>1.1616548387533735E-2</v>
      </c>
      <c r="T2250" s="72">
        <v>1.1592200929673458E-2</v>
      </c>
      <c r="U2250" s="72">
        <f t="shared" si="70"/>
        <v>2.4347457860276686E-5</v>
      </c>
      <c r="V2250" s="72">
        <v>1.1721220775238001E-2</v>
      </c>
      <c r="W2250" s="72">
        <v>1.1696385287637116E-2</v>
      </c>
      <c r="X2250" s="113">
        <f t="shared" si="71"/>
        <v>2.4835487600885844E-5</v>
      </c>
    </row>
    <row r="2251" spans="18:24" x14ac:dyDescent="0.2">
      <c r="R2251" s="75">
        <v>54962</v>
      </c>
      <c r="S2251" s="72">
        <v>1.1611909674275009E-2</v>
      </c>
      <c r="T2251" s="72">
        <v>1.1587634022924167E-2</v>
      </c>
      <c r="U2251" s="72">
        <f t="shared" si="70"/>
        <v>2.4275651350842004E-5</v>
      </c>
      <c r="V2251" s="72">
        <v>1.1719412614086704E-2</v>
      </c>
      <c r="W2251" s="72">
        <v>1.1694627937065605E-2</v>
      </c>
      <c r="X2251" s="113">
        <f t="shared" si="71"/>
        <v>2.4784677021098822E-5</v>
      </c>
    </row>
    <row r="2252" spans="18:24" x14ac:dyDescent="0.2">
      <c r="R2252" s="75">
        <v>54969</v>
      </c>
      <c r="S2252" s="72">
        <v>1.1607247379238014E-2</v>
      </c>
      <c r="T2252" s="72">
        <v>1.1583043824400278E-2</v>
      </c>
      <c r="U2252" s="72">
        <f t="shared" si="70"/>
        <v>2.4203554837735203E-5</v>
      </c>
      <c r="V2252" s="72">
        <v>1.1717562858666392E-2</v>
      </c>
      <c r="W2252" s="72">
        <v>1.169282962692699E-2</v>
      </c>
      <c r="X2252" s="113">
        <f t="shared" si="71"/>
        <v>2.4733231739402714E-5</v>
      </c>
    </row>
    <row r="2253" spans="18:24" x14ac:dyDescent="0.2">
      <c r="R2253" s="75">
        <v>54976</v>
      </c>
      <c r="S2253" s="72">
        <v>1.1602561502507897E-2</v>
      </c>
      <c r="T2253" s="72">
        <v>1.1578430334185206E-2</v>
      </c>
      <c r="U2253" s="72">
        <f t="shared" si="70"/>
        <v>2.4131168322691007E-5</v>
      </c>
      <c r="V2253" s="72">
        <v>1.1715792399915674E-2</v>
      </c>
      <c r="W2253" s="72">
        <v>1.1691120689427752E-2</v>
      </c>
      <c r="X2253" s="113">
        <f t="shared" si="71"/>
        <v>2.4671710487922383E-5</v>
      </c>
    </row>
    <row r="2254" spans="18:24" x14ac:dyDescent="0.2">
      <c r="R2254" s="75">
        <v>54983</v>
      </c>
      <c r="S2254" s="72">
        <v>1.1597852044165467E-2</v>
      </c>
      <c r="T2254" s="72">
        <v>1.1573793552358885E-2</v>
      </c>
      <c r="U2254" s="72">
        <f t="shared" si="70"/>
        <v>2.4058491806581983E-5</v>
      </c>
      <c r="V2254" s="72">
        <v>1.1713850354349593E-2</v>
      </c>
      <c r="W2254" s="72">
        <v>1.1689231500062807E-2</v>
      </c>
      <c r="X2254" s="113">
        <f t="shared" si="71"/>
        <v>2.4618854286785966E-5</v>
      </c>
    </row>
    <row r="2255" spans="18:24" x14ac:dyDescent="0.2">
      <c r="R2255" s="75">
        <v>54990</v>
      </c>
      <c r="S2255" s="72">
        <v>1.1593119004299346E-2</v>
      </c>
      <c r="T2255" s="72">
        <v>1.1569133479006465E-2</v>
      </c>
      <c r="U2255" s="72">
        <f t="shared" si="70"/>
        <v>2.3985525292881046E-5</v>
      </c>
      <c r="V2255" s="72">
        <v>1.1711866710884622E-2</v>
      </c>
      <c r="W2255" s="72">
        <v>1.1687301347551866E-2</v>
      </c>
      <c r="X2255" s="113">
        <f t="shared" si="71"/>
        <v>2.4565363332755205E-5</v>
      </c>
    </row>
    <row r="2256" spans="18:24" x14ac:dyDescent="0.2">
      <c r="R2256" s="75">
        <v>54997</v>
      </c>
      <c r="S2256" s="72">
        <v>1.1588362382992079E-2</v>
      </c>
      <c r="T2256" s="72">
        <v>1.156445011420962E-2</v>
      </c>
      <c r="U2256" s="72">
        <f t="shared" si="70"/>
        <v>2.3912268782459029E-5</v>
      </c>
      <c r="V2256" s="72">
        <v>1.1709841469647113E-2</v>
      </c>
      <c r="W2256" s="72">
        <v>1.1685330232016128E-2</v>
      </c>
      <c r="X2256" s="113">
        <f t="shared" si="71"/>
        <v>2.4511237630985699E-5</v>
      </c>
    </row>
    <row r="2257" spans="18:24" x14ac:dyDescent="0.2">
      <c r="R2257" s="75">
        <v>55004</v>
      </c>
      <c r="S2257" s="72">
        <v>1.1583582180331418E-2</v>
      </c>
      <c r="T2257" s="72">
        <v>1.1559743458051761E-2</v>
      </c>
      <c r="U2257" s="72">
        <f t="shared" si="70"/>
        <v>2.3838722279657942E-5</v>
      </c>
      <c r="V2257" s="72">
        <v>1.1707774630766424E-2</v>
      </c>
      <c r="W2257" s="72">
        <v>1.1683318153579791E-2</v>
      </c>
      <c r="X2257" s="113">
        <f t="shared" si="71"/>
        <v>2.4456477186633047E-5</v>
      </c>
    </row>
    <row r="2258" spans="18:24" x14ac:dyDescent="0.2">
      <c r="R2258" s="75">
        <v>55011</v>
      </c>
      <c r="S2258" s="72">
        <v>1.1578778396402515E-2</v>
      </c>
      <c r="T2258" s="72">
        <v>1.1555013510615431E-2</v>
      </c>
      <c r="U2258" s="72">
        <f t="shared" si="70"/>
        <v>2.3764885787083342E-5</v>
      </c>
      <c r="V2258" s="72">
        <v>1.1705666194376213E-2</v>
      </c>
      <c r="W2258" s="72">
        <v>1.1681265112370495E-2</v>
      </c>
      <c r="X2258" s="113">
        <f t="shared" si="71"/>
        <v>2.4401082005718472E-5</v>
      </c>
    </row>
    <row r="2259" spans="18:24" x14ac:dyDescent="0.2">
      <c r="R2259" s="75">
        <v>55018</v>
      </c>
      <c r="S2259" s="72">
        <v>1.1573951031292258E-2</v>
      </c>
      <c r="T2259" s="72">
        <v>1.1550260271988385E-2</v>
      </c>
      <c r="U2259" s="72">
        <f t="shared" si="70"/>
        <v>2.3690759303873071E-5</v>
      </c>
      <c r="V2259" s="72">
        <v>1.1703516160610994E-2</v>
      </c>
      <c r="W2259" s="72">
        <v>1.16791711085176E-2</v>
      </c>
      <c r="X2259" s="113">
        <f t="shared" si="71"/>
        <v>2.4345052093394104E-5</v>
      </c>
    </row>
    <row r="2260" spans="18:24" x14ac:dyDescent="0.2">
      <c r="R2260" s="75">
        <v>55025</v>
      </c>
      <c r="S2260" s="72">
        <v>1.15691000850884E-2</v>
      </c>
      <c r="T2260" s="72">
        <v>1.1545483742251429E-2</v>
      </c>
      <c r="U2260" s="72">
        <f t="shared" si="70"/>
        <v>2.3616342836971227E-5</v>
      </c>
      <c r="V2260" s="72">
        <v>1.1701324529608724E-2</v>
      </c>
      <c r="W2260" s="72">
        <v>1.1677036142153041E-2</v>
      </c>
      <c r="X2260" s="113">
        <f t="shared" si="71"/>
        <v>2.4288387455682903E-5</v>
      </c>
    </row>
    <row r="2261" spans="18:24" x14ac:dyDescent="0.2">
      <c r="R2261" s="75">
        <v>55032</v>
      </c>
      <c r="S2261" s="72">
        <v>1.1564392626280133E-2</v>
      </c>
      <c r="T2261" s="72">
        <v>1.1540846353474306E-2</v>
      </c>
      <c r="U2261" s="72">
        <f t="shared" si="70"/>
        <v>2.3546272805827564E-5</v>
      </c>
      <c r="V2261" s="72">
        <v>1.169900991176189E-2</v>
      </c>
      <c r="W2261" s="72">
        <v>1.1674761220941292E-2</v>
      </c>
      <c r="X2261" s="113">
        <f t="shared" si="71"/>
        <v>2.4248690820597926E-5</v>
      </c>
    </row>
    <row r="2262" spans="18:24" x14ac:dyDescent="0.2">
      <c r="R2262" s="75">
        <v>55039</v>
      </c>
      <c r="S2262" s="72">
        <v>1.1559496359517552E-2</v>
      </c>
      <c r="T2262" s="72">
        <v>1.1536025059714475E-2</v>
      </c>
      <c r="U2262" s="72">
        <f t="shared" si="70"/>
        <v>2.3471299803077064E-5</v>
      </c>
      <c r="V2262" s="72">
        <v>1.1696750308744487E-2</v>
      </c>
      <c r="W2262" s="72">
        <v>1.1672559315232919E-2</v>
      </c>
      <c r="X2262" s="113">
        <f t="shared" si="71"/>
        <v>2.4190993511568476E-5</v>
      </c>
    </row>
    <row r="2263" spans="18:24" x14ac:dyDescent="0.2">
      <c r="R2263" s="75">
        <v>55046</v>
      </c>
      <c r="S2263" s="72">
        <v>1.1554576512607903E-2</v>
      </c>
      <c r="T2263" s="72">
        <v>1.1531180475776946E-2</v>
      </c>
      <c r="U2263" s="72">
        <f t="shared" si="70"/>
        <v>2.3396036830956868E-5</v>
      </c>
      <c r="V2263" s="72">
        <v>1.1694449115531929E-2</v>
      </c>
      <c r="W2263" s="72">
        <v>1.1670316453926296E-2</v>
      </c>
      <c r="X2263" s="113">
        <f t="shared" si="71"/>
        <v>2.4132661605632752E-5</v>
      </c>
    </row>
    <row r="2264" spans="18:24" x14ac:dyDescent="0.2">
      <c r="R2264" s="75">
        <v>55053</v>
      </c>
      <c r="S2264" s="72">
        <v>1.1549633085637273E-2</v>
      </c>
      <c r="T2264" s="72">
        <v>1.1526312601746923E-2</v>
      </c>
      <c r="U2264" s="72">
        <f t="shared" si="70"/>
        <v>2.332048389034995E-5</v>
      </c>
      <c r="V2264" s="72">
        <v>1.1692106332266422E-2</v>
      </c>
      <c r="W2264" s="72">
        <v>1.166803263715833E-2</v>
      </c>
      <c r="X2264" s="113">
        <f t="shared" si="71"/>
        <v>2.4073695108092069E-5</v>
      </c>
    </row>
    <row r="2265" spans="18:24" x14ac:dyDescent="0.2">
      <c r="R2265" s="75">
        <v>55060</v>
      </c>
      <c r="S2265" s="72">
        <v>1.1544666078696142E-2</v>
      </c>
      <c r="T2265" s="72">
        <v>1.1521421437709617E-2</v>
      </c>
      <c r="U2265" s="72">
        <f t="shared" si="70"/>
        <v>2.3244640986524664E-5</v>
      </c>
      <c r="V2265" s="72">
        <v>1.1689721959094589E-2</v>
      </c>
      <c r="W2265" s="72">
        <v>1.1665707865069904E-2</v>
      </c>
      <c r="X2265" s="113">
        <f t="shared" si="71"/>
        <v>2.4014094024684893E-5</v>
      </c>
    </row>
    <row r="2266" spans="18:24" x14ac:dyDescent="0.2">
      <c r="R2266" s="75">
        <v>55067</v>
      </c>
      <c r="S2266" s="72">
        <v>1.1539499209807043E-2</v>
      </c>
      <c r="T2266" s="72">
        <v>1.1516335455351627E-2</v>
      </c>
      <c r="U2266" s="72">
        <f t="shared" si="70"/>
        <v>2.3163754455416199E-5</v>
      </c>
      <c r="V2266" s="72">
        <v>1.1687297620936473E-2</v>
      </c>
      <c r="W2266" s="72">
        <v>1.1663347510885243E-2</v>
      </c>
      <c r="X2266" s="113">
        <f t="shared" si="71"/>
        <v>2.3950110051230294E-5</v>
      </c>
    </row>
    <row r="2267" spans="18:24" x14ac:dyDescent="0.2">
      <c r="R2267" s="75">
        <v>55074</v>
      </c>
      <c r="S2267" s="72">
        <v>1.1534483198414712E-2</v>
      </c>
      <c r="T2267" s="72">
        <v>1.1511395890262496E-2</v>
      </c>
      <c r="U2267" s="72">
        <f t="shared" si="70"/>
        <v>2.3087308152215311E-5</v>
      </c>
      <c r="V2267" s="72">
        <v>1.1684827017773541E-2</v>
      </c>
      <c r="W2267" s="72">
        <v>1.1660937825417377E-2</v>
      </c>
      <c r="X2267" s="113">
        <f t="shared" si="71"/>
        <v>2.3889192356164879E-5</v>
      </c>
    </row>
    <row r="2268" spans="18:24" x14ac:dyDescent="0.2">
      <c r="R2268" s="75">
        <v>55081</v>
      </c>
      <c r="S2268" s="72">
        <v>1.1529443606640386E-2</v>
      </c>
      <c r="T2268" s="72">
        <v>1.1506433034755945E-2</v>
      </c>
      <c r="U2268" s="72">
        <f t="shared" si="70"/>
        <v>2.3010571884441236E-5</v>
      </c>
      <c r="V2268" s="72">
        <v>1.1682314823841541E-2</v>
      </c>
      <c r="W2268" s="72">
        <v>1.1658487183769524E-2</v>
      </c>
      <c r="X2268" s="113">
        <f t="shared" si="71"/>
        <v>2.3827640072016792E-5</v>
      </c>
    </row>
    <row r="2269" spans="18:24" x14ac:dyDescent="0.2">
      <c r="R2269" s="75">
        <v>55088</v>
      </c>
      <c r="S2269" s="72">
        <v>1.1524380434573557E-2</v>
      </c>
      <c r="T2269" s="72">
        <v>1.1501446888923204E-2</v>
      </c>
      <c r="U2269" s="72">
        <f t="shared" si="70"/>
        <v>2.2933545650352313E-5</v>
      </c>
      <c r="V2269" s="72">
        <v>1.1679761039296388E-2</v>
      </c>
      <c r="W2269" s="72">
        <v>1.1655995586092774E-2</v>
      </c>
      <c r="X2269" s="113">
        <f t="shared" si="71"/>
        <v>2.3765453203613771E-5</v>
      </c>
    </row>
    <row r="2270" spans="18:24" x14ac:dyDescent="0.2">
      <c r="R2270" s="75">
        <v>55095</v>
      </c>
      <c r="S2270" s="72">
        <v>1.151929368230546E-2</v>
      </c>
      <c r="T2270" s="72">
        <v>1.1496437452850292E-2</v>
      </c>
      <c r="U2270" s="72">
        <f t="shared" si="70"/>
        <v>2.2856229455168325E-5</v>
      </c>
      <c r="V2270" s="72">
        <v>1.1677176249932664E-2</v>
      </c>
      <c r="W2270" s="72">
        <v>1.1653469679906731E-2</v>
      </c>
      <c r="X2270" s="113">
        <f t="shared" si="71"/>
        <v>2.370657002593278E-5</v>
      </c>
    </row>
    <row r="2271" spans="18:24" x14ac:dyDescent="0.2">
      <c r="R2271" s="75">
        <v>55102</v>
      </c>
      <c r="S2271" s="72">
        <v>1.1514183349929062E-2</v>
      </c>
      <c r="T2271" s="72">
        <v>1.149140472662844E-2</v>
      </c>
      <c r="U2271" s="72">
        <f t="shared" si="70"/>
        <v>2.2778623300622261E-5</v>
      </c>
      <c r="V2271" s="72">
        <v>1.1674542340535337E-2</v>
      </c>
      <c r="W2271" s="72">
        <v>1.165089917898213E-2</v>
      </c>
      <c r="X2271" s="113">
        <f t="shared" si="71"/>
        <v>2.3643161553206851E-5</v>
      </c>
    </row>
    <row r="2272" spans="18:24" x14ac:dyDescent="0.2">
      <c r="R2272" s="75">
        <v>55109</v>
      </c>
      <c r="S2272" s="72">
        <v>1.1509049437536462E-2</v>
      </c>
      <c r="T2272" s="72">
        <v>1.1486348710344534E-2</v>
      </c>
      <c r="U2272" s="72">
        <f t="shared" si="70"/>
        <v>2.2700727191928699E-5</v>
      </c>
      <c r="V2272" s="72">
        <v>1.167186684232694E-2</v>
      </c>
      <c r="W2272" s="72">
        <v>1.1648287723788602E-2</v>
      </c>
      <c r="X2272" s="113">
        <f t="shared" si="71"/>
        <v>2.3579118538338134E-5</v>
      </c>
    </row>
    <row r="2273" spans="18:24" x14ac:dyDescent="0.2">
      <c r="R2273" s="75">
        <v>55116</v>
      </c>
      <c r="S2273" s="72">
        <v>1.1503891945218026E-2</v>
      </c>
      <c r="T2273" s="72">
        <v>1.1481269404091545E-2</v>
      </c>
      <c r="U2273" s="72">
        <f t="shared" si="70"/>
        <v>2.262254112648035E-5</v>
      </c>
      <c r="V2273" s="72">
        <v>1.1669149755474414E-2</v>
      </c>
      <c r="W2273" s="72">
        <v>1.1645635314487346E-2</v>
      </c>
      <c r="X2273" s="113">
        <f t="shared" si="71"/>
        <v>2.3514440987068563E-5</v>
      </c>
    </row>
    <row r="2274" spans="18:24" x14ac:dyDescent="0.2">
      <c r="R2274" s="75">
        <v>55123</v>
      </c>
      <c r="S2274" s="72">
        <v>1.149909281101813E-2</v>
      </c>
      <c r="T2274" s="72">
        <v>1.1476538864890529E-2</v>
      </c>
      <c r="U2274" s="72">
        <f t="shared" si="70"/>
        <v>2.2553946127601421E-5</v>
      </c>
      <c r="V2274" s="72">
        <v>1.1666368263080878E-2</v>
      </c>
      <c r="W2274" s="72">
        <v>1.1642923262750732E-2</v>
      </c>
      <c r="X2274" s="113">
        <f t="shared" si="71"/>
        <v>2.3445000330146043E-5</v>
      </c>
    </row>
    <row r="2275" spans="18:24" x14ac:dyDescent="0.2">
      <c r="R2275" s="75">
        <v>55130</v>
      </c>
      <c r="S2275" s="72">
        <v>1.1493891859365668E-2</v>
      </c>
      <c r="T2275" s="72">
        <v>1.1471416632122811E-2</v>
      </c>
      <c r="U2275" s="72">
        <f t="shared" si="70"/>
        <v>2.2475227242857443E-5</v>
      </c>
      <c r="V2275" s="72">
        <v>1.1663564938315151E-2</v>
      </c>
      <c r="W2275" s="72">
        <v>1.1640185932221454E-2</v>
      </c>
      <c r="X2275" s="113">
        <f t="shared" si="71"/>
        <v>2.3379006093697183E-5</v>
      </c>
    </row>
    <row r="2276" spans="18:24" x14ac:dyDescent="0.2">
      <c r="R2276" s="75">
        <v>55137</v>
      </c>
      <c r="S2276" s="72">
        <v>1.1488667329409452E-2</v>
      </c>
      <c r="T2276" s="72">
        <v>1.146627111097942E-2</v>
      </c>
      <c r="U2276" s="72">
        <f t="shared" si="70"/>
        <v>2.2396218430031922E-5</v>
      </c>
      <c r="V2276" s="72">
        <v>1.1660720024112912E-2</v>
      </c>
      <c r="W2276" s="72">
        <v>1.1637407646792483E-2</v>
      </c>
      <c r="X2276" s="113">
        <f t="shared" si="71"/>
        <v>2.33123773204294E-5</v>
      </c>
    </row>
    <row r="2277" spans="18:24" x14ac:dyDescent="0.2">
      <c r="R2277" s="75">
        <v>55144</v>
      </c>
      <c r="S2277" s="72">
        <v>1.1483419221240077E-2</v>
      </c>
      <c r="T2277" s="72">
        <v>1.146110230155184E-2</v>
      </c>
      <c r="U2277" s="72">
        <f t="shared" si="70"/>
        <v>2.231691968823668E-5</v>
      </c>
      <c r="V2277" s="72">
        <v>1.1657833520652484E-2</v>
      </c>
      <c r="W2277" s="72">
        <v>1.163458840663731E-2</v>
      </c>
      <c r="X2277" s="113">
        <f t="shared" si="71"/>
        <v>2.3245114015173901E-5</v>
      </c>
    </row>
    <row r="2278" spans="18:24" x14ac:dyDescent="0.2">
      <c r="R2278" s="75">
        <v>55151</v>
      </c>
      <c r="S2278" s="72">
        <v>1.14781475349508E-2</v>
      </c>
      <c r="T2278" s="72">
        <v>1.1455910203929776E-2</v>
      </c>
      <c r="U2278" s="72">
        <f t="shared" si="70"/>
        <v>2.2237331021024431E-5</v>
      </c>
      <c r="V2278" s="72">
        <v>1.1654905428115257E-2</v>
      </c>
      <c r="W2278" s="72">
        <v>1.163172821192898E-2</v>
      </c>
      <c r="X2278" s="113">
        <f t="shared" si="71"/>
        <v>2.3177216186276439E-5</v>
      </c>
    </row>
    <row r="2279" spans="18:24" x14ac:dyDescent="0.2">
      <c r="R2279" s="75">
        <v>55158</v>
      </c>
      <c r="S2279" s="72">
        <v>1.1472852270634881E-2</v>
      </c>
      <c r="T2279" s="72">
        <v>1.1450694818203822E-2</v>
      </c>
      <c r="U2279" s="72">
        <f t="shared" si="70"/>
        <v>2.215745243105971E-5</v>
      </c>
      <c r="V2279" s="72">
        <v>1.1651973882501235E-2</v>
      </c>
      <c r="W2279" s="72">
        <v>1.1628860831714804E-2</v>
      </c>
      <c r="X2279" s="113">
        <f t="shared" si="71"/>
        <v>2.311305078643057E-5</v>
      </c>
    </row>
    <row r="2280" spans="18:24" x14ac:dyDescent="0.2">
      <c r="R2280" s="75">
        <v>55165</v>
      </c>
      <c r="S2280" s="72">
        <v>1.1467533428384691E-2</v>
      </c>
      <c r="T2280" s="72">
        <v>1.1445456144462796E-2</v>
      </c>
      <c r="U2280" s="72">
        <f t="shared" si="70"/>
        <v>2.207728392189523E-5</v>
      </c>
      <c r="V2280" s="72">
        <v>1.1648965680029141E-2</v>
      </c>
      <c r="W2280" s="72">
        <v>1.1625921748360652E-2</v>
      </c>
      <c r="X2280" s="113">
        <f t="shared" si="71"/>
        <v>2.3043931668489254E-5</v>
      </c>
    </row>
    <row r="2281" spans="18:24" x14ac:dyDescent="0.2">
      <c r="R2281" s="75">
        <v>55172</v>
      </c>
      <c r="S2281" s="72">
        <v>1.1462191008295264E-2</v>
      </c>
      <c r="T2281" s="72">
        <v>1.1440194182799068E-2</v>
      </c>
      <c r="U2281" s="72">
        <f t="shared" si="70"/>
        <v>2.1996825496195527E-5</v>
      </c>
      <c r="V2281" s="72">
        <v>1.1645915890341609E-2</v>
      </c>
      <c r="W2281" s="72">
        <v>1.162294171227226E-2</v>
      </c>
      <c r="X2281" s="113">
        <f t="shared" si="71"/>
        <v>2.2974178069349455E-5</v>
      </c>
    </row>
    <row r="2282" spans="18:24" x14ac:dyDescent="0.2">
      <c r="R2282" s="75">
        <v>55179</v>
      </c>
      <c r="S2282" s="72">
        <v>1.1456825010460747E-2</v>
      </c>
      <c r="T2282" s="72">
        <v>1.143490893330501E-2</v>
      </c>
      <c r="U2282" s="72">
        <f t="shared" si="70"/>
        <v>2.1916077155736957E-5</v>
      </c>
      <c r="V2282" s="72">
        <v>1.1642824513628098E-2</v>
      </c>
      <c r="W2282" s="72">
        <v>1.1619920723632902E-2</v>
      </c>
      <c r="X2282" s="113">
        <f t="shared" si="71"/>
        <v>2.2903789995195462E-5</v>
      </c>
    </row>
    <row r="2283" spans="18:24" x14ac:dyDescent="0.2">
      <c r="R2283" s="75">
        <v>55186</v>
      </c>
      <c r="S2283" s="72">
        <v>1.1451642807085213E-2</v>
      </c>
      <c r="T2283" s="72">
        <v>1.1429802619069363E-2</v>
      </c>
      <c r="U2283" s="72">
        <f t="shared" si="70"/>
        <v>2.1840188015849818E-5</v>
      </c>
      <c r="V2283" s="72">
        <v>1.1639691550081164E-2</v>
      </c>
      <c r="W2283" s="72">
        <v>1.1616858782627628E-2</v>
      </c>
      <c r="X2283" s="113">
        <f t="shared" si="71"/>
        <v>2.2832767453535158E-5</v>
      </c>
    </row>
    <row r="2284" spans="18:24" x14ac:dyDescent="0.2">
      <c r="R2284" s="75">
        <v>55193</v>
      </c>
      <c r="S2284" s="72">
        <v>1.1446231510000184E-2</v>
      </c>
      <c r="T2284" s="72">
        <v>1.1424472626535738E-2</v>
      </c>
      <c r="U2284" s="72">
        <f t="shared" si="70"/>
        <v>2.1758883464445891E-5</v>
      </c>
      <c r="V2284" s="72">
        <v>1.1636516999897333E-2</v>
      </c>
      <c r="W2284" s="72">
        <v>1.1613755889445014E-2</v>
      </c>
      <c r="X2284" s="113">
        <f t="shared" si="71"/>
        <v>2.2761110452318781E-5</v>
      </c>
    </row>
    <row r="2285" spans="18:24" x14ac:dyDescent="0.2">
      <c r="R2285" s="75">
        <v>55200</v>
      </c>
      <c r="S2285" s="72">
        <v>1.1440796636115316E-2</v>
      </c>
      <c r="T2285" s="72">
        <v>1.141911934710072E-2</v>
      </c>
      <c r="U2285" s="72">
        <f t="shared" si="70"/>
        <v>2.1677289014596438E-5</v>
      </c>
      <c r="V2285" s="72">
        <v>1.1633300863273573E-2</v>
      </c>
      <c r="W2285" s="72">
        <v>1.1610612044275404E-2</v>
      </c>
      <c r="X2285" s="113">
        <f t="shared" si="71"/>
        <v>2.2688818998169505E-5</v>
      </c>
    </row>
    <row r="2286" spans="18:24" x14ac:dyDescent="0.2">
      <c r="R2286" s="75">
        <v>55207</v>
      </c>
      <c r="S2286" s="72">
        <v>1.1435338185524018E-2</v>
      </c>
      <c r="T2286" s="72">
        <v>1.1413742780855916E-2</v>
      </c>
      <c r="U2286" s="72">
        <f t="shared" si="70"/>
        <v>2.15954046681021E-5</v>
      </c>
      <c r="V2286" s="72">
        <v>1.1630043140410391E-2</v>
      </c>
      <c r="W2286" s="72">
        <v>1.1607427247311352E-2</v>
      </c>
      <c r="X2286" s="113">
        <f t="shared" si="71"/>
        <v>2.2615893099039303E-5</v>
      </c>
    </row>
    <row r="2287" spans="18:24" x14ac:dyDescent="0.2">
      <c r="R2287" s="75">
        <v>55214</v>
      </c>
      <c r="S2287" s="72">
        <v>1.1429211213567988E-2</v>
      </c>
      <c r="T2287" s="72">
        <v>1.140771372108358E-2</v>
      </c>
      <c r="U2287" s="72">
        <f t="shared" si="70"/>
        <v>2.1497492484407951E-5</v>
      </c>
      <c r="V2287" s="72">
        <v>1.1626427313438603E-2</v>
      </c>
      <c r="W2287" s="72">
        <v>1.1603908774718445E-2</v>
      </c>
      <c r="X2287" s="113">
        <f t="shared" si="71"/>
        <v>2.251853872015791E-5</v>
      </c>
    </row>
    <row r="2288" spans="18:24" x14ac:dyDescent="0.2">
      <c r="R2288" s="75">
        <v>55221</v>
      </c>
      <c r="S2288" s="72">
        <v>1.1423700033782411E-2</v>
      </c>
      <c r="T2288" s="72">
        <v>1.1402285076362874E-2</v>
      </c>
      <c r="U2288" s="72">
        <f t="shared" si="70"/>
        <v>2.1414957419536862E-5</v>
      </c>
      <c r="V2288" s="72">
        <v>1.1623071026563086E-2</v>
      </c>
      <c r="W2288" s="72">
        <v>1.1600626922184628E-2</v>
      </c>
      <c r="X2288" s="113">
        <f t="shared" si="71"/>
        <v>2.2444104378457203E-5</v>
      </c>
    </row>
    <row r="2289" spans="18:24" x14ac:dyDescent="0.2">
      <c r="R2289" s="75">
        <v>55228</v>
      </c>
      <c r="S2289" s="72">
        <v>1.1418165275611503E-2</v>
      </c>
      <c r="T2289" s="72">
        <v>1.1396833143169277E-2</v>
      </c>
      <c r="U2289" s="72">
        <f t="shared" si="70"/>
        <v>2.1332132442226232E-5</v>
      </c>
      <c r="V2289" s="72">
        <v>1.1619673147605529E-2</v>
      </c>
      <c r="W2289" s="72">
        <v>1.1597304112095613E-2</v>
      </c>
      <c r="X2289" s="113">
        <f t="shared" si="71"/>
        <v>2.2369035509915702E-5</v>
      </c>
    </row>
    <row r="2290" spans="18:24" x14ac:dyDescent="0.2">
      <c r="R2290" s="75">
        <v>55235</v>
      </c>
      <c r="S2290" s="72">
        <v>1.1412606939154314E-2</v>
      </c>
      <c r="T2290" s="72">
        <v>1.1391357921598367E-2</v>
      </c>
      <c r="U2290" s="72">
        <f t="shared" si="70"/>
        <v>2.1249017555947242E-5</v>
      </c>
      <c r="V2290" s="72">
        <v>1.1616233676784257E-2</v>
      </c>
      <c r="W2290" s="72">
        <v>1.1593940344661985E-2</v>
      </c>
      <c r="X2290" s="113">
        <f t="shared" si="71"/>
        <v>2.2293332122272011E-5</v>
      </c>
    </row>
    <row r="2291" spans="18:24" x14ac:dyDescent="0.2">
      <c r="R2291" s="75">
        <v>55242</v>
      </c>
      <c r="S2291" s="72">
        <v>1.1407025024511635E-2</v>
      </c>
      <c r="T2291" s="72">
        <v>1.1385859411750063E-2</v>
      </c>
      <c r="U2291" s="72">
        <f t="shared" si="70"/>
        <v>2.1165612761572458E-5</v>
      </c>
      <c r="V2291" s="72">
        <v>1.1612980376941603E-2</v>
      </c>
      <c r="W2291" s="72">
        <v>1.1590748516865878E-2</v>
      </c>
      <c r="X2291" s="113">
        <f t="shared" si="71"/>
        <v>2.223186007572521E-5</v>
      </c>
    </row>
    <row r="2292" spans="18:24" x14ac:dyDescent="0.2">
      <c r="R2292" s="75">
        <v>55249</v>
      </c>
      <c r="S2292" s="72">
        <v>1.1401643995560363E-2</v>
      </c>
      <c r="T2292" s="72">
        <v>1.1380556710835824E-2</v>
      </c>
      <c r="U2292" s="72">
        <f t="shared" si="70"/>
        <v>2.108728472453858E-5</v>
      </c>
      <c r="V2292" s="72">
        <v>1.1609466974389106E-2</v>
      </c>
      <c r="W2292" s="72">
        <v>1.1587311942708829E-2</v>
      </c>
      <c r="X2292" s="113">
        <f t="shared" si="71"/>
        <v>2.215503168027759E-5</v>
      </c>
    </row>
    <row r="2293" spans="18:24" x14ac:dyDescent="0.2">
      <c r="R2293" s="75">
        <v>55256</v>
      </c>
      <c r="S2293" s="72">
        <v>1.1396016786905274E-2</v>
      </c>
      <c r="T2293" s="72">
        <v>1.1375013463095439E-2</v>
      </c>
      <c r="U2293" s="72">
        <f t="shared" si="70"/>
        <v>2.1003323809835189E-5</v>
      </c>
      <c r="V2293" s="72">
        <v>1.1605911984500629E-2</v>
      </c>
      <c r="W2293" s="72">
        <v>1.1583834415648199E-2</v>
      </c>
      <c r="X2293" s="113">
        <f t="shared" si="71"/>
        <v>2.2077568852429258E-5</v>
      </c>
    </row>
    <row r="2294" spans="18:24" x14ac:dyDescent="0.2">
      <c r="R2294" s="75">
        <v>55263</v>
      </c>
      <c r="S2294" s="72">
        <v>1.1390366001017709E-2</v>
      </c>
      <c r="T2294" s="72">
        <v>1.1369446928012009E-2</v>
      </c>
      <c r="U2294" s="72">
        <f t="shared" si="70"/>
        <v>2.0919073005699895E-5</v>
      </c>
      <c r="V2294" s="72">
        <v>1.160231540750113E-2</v>
      </c>
      <c r="W2294" s="72">
        <v>1.158031593589977E-2</v>
      </c>
      <c r="X2294" s="113">
        <f t="shared" si="71"/>
        <v>2.1999471601360371E-5</v>
      </c>
    </row>
    <row r="2295" spans="18:24" x14ac:dyDescent="0.2">
      <c r="R2295" s="75">
        <v>55270</v>
      </c>
      <c r="S2295" s="72">
        <v>1.1384691637997811E-2</v>
      </c>
      <c r="T2295" s="72">
        <v>1.1363857105687436E-2</v>
      </c>
      <c r="U2295" s="72">
        <f t="shared" si="70"/>
        <v>2.0834532310375423E-5</v>
      </c>
      <c r="V2295" s="72">
        <v>1.1598677243616875E-2</v>
      </c>
      <c r="W2295" s="72">
        <v>1.1576756503681947E-2</v>
      </c>
      <c r="X2295" s="113">
        <f t="shared" si="71"/>
        <v>2.1920739934927491E-5</v>
      </c>
    </row>
    <row r="2296" spans="18:24" x14ac:dyDescent="0.2">
      <c r="R2296" s="75">
        <v>55277</v>
      </c>
      <c r="S2296" s="72">
        <v>1.1378761782051309E-2</v>
      </c>
      <c r="T2296" s="72">
        <v>1.1358017541766647E-2</v>
      </c>
      <c r="U2296" s="72">
        <f t="shared" si="70"/>
        <v>2.0744240284661583E-5</v>
      </c>
      <c r="V2296" s="72">
        <v>1.1594723435249629E-2</v>
      </c>
      <c r="W2296" s="72">
        <v>1.1572897647893271E-2</v>
      </c>
      <c r="X2296" s="113">
        <f t="shared" si="71"/>
        <v>2.1825787356358553E-5</v>
      </c>
    </row>
    <row r="2297" spans="18:24" x14ac:dyDescent="0.2">
      <c r="R2297" s="75">
        <v>55284</v>
      </c>
      <c r="S2297" s="72">
        <v>1.1373038400424416E-2</v>
      </c>
      <c r="T2297" s="72">
        <v>1.1352379304315811E-2</v>
      </c>
      <c r="U2297" s="72">
        <f t="shared" si="70"/>
        <v>2.065909610860471E-5</v>
      </c>
      <c r="V2297" s="72">
        <v>1.1590992827703737E-2</v>
      </c>
      <c r="W2297" s="72">
        <v>1.1569247185135819E-2</v>
      </c>
      <c r="X2297" s="113">
        <f t="shared" si="71"/>
        <v>2.1745642567917375E-5</v>
      </c>
    </row>
    <row r="2298" spans="18:24" x14ac:dyDescent="0.2">
      <c r="R2298" s="75">
        <v>55291</v>
      </c>
      <c r="S2298" s="72">
        <v>1.1367291441323637E-2</v>
      </c>
      <c r="T2298" s="72">
        <v>1.1346717779280941E-2</v>
      </c>
      <c r="U2298" s="72">
        <f t="shared" si="70"/>
        <v>2.0573662042696131E-5</v>
      </c>
      <c r="V2298" s="72">
        <v>1.1587220630132226E-2</v>
      </c>
      <c r="W2298" s="72">
        <v>1.156555576680438E-2</v>
      </c>
      <c r="X2298" s="113">
        <f t="shared" si="71"/>
        <v>2.1664863327846076E-5</v>
      </c>
    </row>
    <row r="2299" spans="18:24" x14ac:dyDescent="0.2">
      <c r="R2299" s="75">
        <v>55298</v>
      </c>
      <c r="S2299" s="72">
        <v>1.1361520904854974E-2</v>
      </c>
      <c r="T2299" s="72">
        <v>1.1341032966761956E-2</v>
      </c>
      <c r="U2299" s="72">
        <f t="shared" si="70"/>
        <v>2.0487938093017785E-5</v>
      </c>
      <c r="V2299" s="72">
        <v>1.1583406842776627E-2</v>
      </c>
      <c r="W2299" s="72">
        <v>1.1561823393132747E-2</v>
      </c>
      <c r="X2299" s="113">
        <f t="shared" si="71"/>
        <v>2.1583449643879787E-5</v>
      </c>
    </row>
    <row r="2300" spans="18:24" x14ac:dyDescent="0.2">
      <c r="R2300" s="75">
        <v>55305</v>
      </c>
      <c r="S2300" s="72">
        <v>1.135572679112269E-2</v>
      </c>
      <c r="T2300" s="72">
        <v>1.1335324866860513E-2</v>
      </c>
      <c r="U2300" s="72">
        <f t="shared" si="70"/>
        <v>2.0401924262176963E-5</v>
      </c>
      <c r="V2300" s="72">
        <v>1.1579862629046733E-2</v>
      </c>
      <c r="W2300" s="72">
        <v>1.155834506337911E-2</v>
      </c>
      <c r="X2300" s="113">
        <f t="shared" si="71"/>
        <v>2.1517565667622529E-5</v>
      </c>
    </row>
    <row r="2301" spans="18:24" x14ac:dyDescent="0.2">
      <c r="R2301" s="75">
        <v>55312</v>
      </c>
      <c r="S2301" s="72">
        <v>1.1349909100228445E-2</v>
      </c>
      <c r="T2301" s="72">
        <v>1.1329593479677403E-2</v>
      </c>
      <c r="U2301" s="72">
        <f t="shared" si="70"/>
        <v>2.031562055104276E-5</v>
      </c>
      <c r="V2301" s="72">
        <v>1.1575974948763241E-2</v>
      </c>
      <c r="W2301" s="72">
        <v>1.1554539921076004E-2</v>
      </c>
      <c r="X2301" s="113">
        <f t="shared" si="71"/>
        <v>2.1435027687236388E-5</v>
      </c>
    </row>
    <row r="2302" spans="18:24" x14ac:dyDescent="0.2">
      <c r="R2302" s="75">
        <v>55319</v>
      </c>
      <c r="S2302" s="72">
        <v>1.1344067832279979E-2</v>
      </c>
      <c r="T2302" s="72">
        <v>1.1323838805315151E-2</v>
      </c>
      <c r="U2302" s="72">
        <f t="shared" si="70"/>
        <v>2.022902696482802E-5</v>
      </c>
      <c r="V2302" s="72">
        <v>1.1572045683256618E-2</v>
      </c>
      <c r="W2302" s="72">
        <v>1.1550693827904846E-2</v>
      </c>
      <c r="X2302" s="113">
        <f t="shared" si="71"/>
        <v>2.1351855351771365E-5</v>
      </c>
    </row>
    <row r="2303" spans="18:24" x14ac:dyDescent="0.2">
      <c r="R2303" s="75">
        <v>55326</v>
      </c>
      <c r="S2303" s="72">
        <v>1.1338202987380686E-2</v>
      </c>
      <c r="T2303" s="72">
        <v>1.1318060843877152E-2</v>
      </c>
      <c r="U2303" s="72">
        <f t="shared" si="70"/>
        <v>2.0142143503534479E-5</v>
      </c>
      <c r="V2303" s="72">
        <v>1.1568074832773655E-2</v>
      </c>
      <c r="W2303" s="72">
        <v>1.1546806784103261E-2</v>
      </c>
      <c r="X2303" s="113">
        <f t="shared" si="71"/>
        <v>2.1268048670393738E-5</v>
      </c>
    </row>
    <row r="2304" spans="18:24" x14ac:dyDescent="0.2">
      <c r="R2304" s="75">
        <v>55333</v>
      </c>
      <c r="S2304" s="72">
        <v>1.1332314565638305E-2</v>
      </c>
      <c r="T2304" s="72">
        <v>1.1312259595465066E-2</v>
      </c>
      <c r="U2304" s="72">
        <f t="shared" si="70"/>
        <v>2.0054970173238873E-5</v>
      </c>
      <c r="V2304" s="72">
        <v>1.1564062397565085E-2</v>
      </c>
      <c r="W2304" s="72">
        <v>1.154287878991324E-2</v>
      </c>
      <c r="X2304" s="113">
        <f t="shared" si="71"/>
        <v>2.118360765184478E-5</v>
      </c>
    </row>
    <row r="2305" spans="18:24" x14ac:dyDescent="0.2">
      <c r="R2305" s="75">
        <v>55340</v>
      </c>
      <c r="S2305" s="72">
        <v>1.1326402567157104E-2</v>
      </c>
      <c r="T2305" s="72">
        <v>1.1306435060183155E-2</v>
      </c>
      <c r="U2305" s="72">
        <f t="shared" si="70"/>
        <v>1.996750697394814E-5</v>
      </c>
      <c r="V2305" s="72">
        <v>1.1559650747055505E-2</v>
      </c>
      <c r="W2305" s="72">
        <v>1.1538569102310336E-2</v>
      </c>
      <c r="X2305" s="113">
        <f t="shared" si="71"/>
        <v>2.1081644745169631E-5</v>
      </c>
    </row>
    <row r="2306" spans="18:24" x14ac:dyDescent="0.2">
      <c r="R2306" s="75">
        <v>55347</v>
      </c>
      <c r="S2306" s="72">
        <v>1.1320466992044819E-2</v>
      </c>
      <c r="T2306" s="72">
        <v>1.1300587238134817E-2</v>
      </c>
      <c r="U2306" s="72">
        <f t="shared" si="70"/>
        <v>1.9879753910002559E-5</v>
      </c>
      <c r="V2306" s="72">
        <v>1.1555545838205684E-2</v>
      </c>
      <c r="W2306" s="72">
        <v>1.1534550047991738E-2</v>
      </c>
      <c r="X2306" s="113">
        <f t="shared" si="71"/>
        <v>2.0995790213945709E-5</v>
      </c>
    </row>
    <row r="2307" spans="18:24" x14ac:dyDescent="0.2">
      <c r="R2307" s="75">
        <v>55354</v>
      </c>
      <c r="S2307" s="72">
        <v>1.1314507840408324E-2</v>
      </c>
      <c r="T2307" s="72">
        <v>1.1294716129423446E-2</v>
      </c>
      <c r="U2307" s="72">
        <f t="shared" si="70"/>
        <v>1.9791710984878516E-5</v>
      </c>
      <c r="V2307" s="72">
        <v>1.1551399341601975E-2</v>
      </c>
      <c r="W2307" s="72">
        <v>1.1530490040288803E-2</v>
      </c>
      <c r="X2307" s="113">
        <f t="shared" si="71"/>
        <v>2.0909301313171841E-5</v>
      </c>
    </row>
    <row r="2308" spans="18:24" x14ac:dyDescent="0.2">
      <c r="R2308" s="75">
        <v>55361</v>
      </c>
      <c r="S2308" s="72">
        <v>1.1308525112354488E-2</v>
      </c>
      <c r="T2308" s="72">
        <v>1.1288821734155043E-2</v>
      </c>
      <c r="U2308" s="72">
        <f t="shared" si="70"/>
        <v>1.9703378199445107E-5</v>
      </c>
      <c r="V2308" s="72">
        <v>1.1547211257509975E-2</v>
      </c>
      <c r="W2308" s="72">
        <v>1.1526389079457666E-2</v>
      </c>
      <c r="X2308" s="113">
        <f t="shared" si="71"/>
        <v>2.0822178052309209E-5</v>
      </c>
    </row>
    <row r="2309" spans="18:24" x14ac:dyDescent="0.2">
      <c r="R2309" s="75">
        <v>55368</v>
      </c>
      <c r="S2309" s="72">
        <v>1.1302518807991052E-2</v>
      </c>
      <c r="T2309" s="72">
        <v>1.1282904052432138E-2</v>
      </c>
      <c r="U2309" s="72">
        <f t="shared" ref="U2309:U2372" si="72">S2309-T2309</f>
        <v>1.9614755558913441E-5</v>
      </c>
      <c r="V2309" s="72">
        <v>1.1542981586197855E-2</v>
      </c>
      <c r="W2309" s="72">
        <v>1.1522247165757477E-2</v>
      </c>
      <c r="X2309" s="113">
        <f t="shared" ref="X2309:X2372" si="73">V2309-W2309</f>
        <v>2.0734420440378376E-5</v>
      </c>
    </row>
    <row r="2310" spans="18:24" x14ac:dyDescent="0.2">
      <c r="R2310" s="75">
        <v>55375</v>
      </c>
      <c r="S2310" s="72">
        <v>1.1296488927426625E-2</v>
      </c>
      <c r="T2310" s="72">
        <v>1.1276963084362469E-2</v>
      </c>
      <c r="U2310" s="72">
        <f t="shared" si="72"/>
        <v>1.9525843064156084E-5</v>
      </c>
      <c r="V2310" s="72">
        <v>1.1538710327937227E-2</v>
      </c>
      <c r="W2310" s="72">
        <v>1.1518064299449531E-2</v>
      </c>
      <c r="X2310" s="113">
        <f t="shared" si="73"/>
        <v>2.0646028487695742E-5</v>
      </c>
    </row>
    <row r="2311" spans="18:24" x14ac:dyDescent="0.2">
      <c r="R2311" s="75">
        <v>55382</v>
      </c>
      <c r="S2311" s="72">
        <v>1.1290435470770684E-2</v>
      </c>
      <c r="T2311" s="72">
        <v>1.1270998830051169E-2</v>
      </c>
      <c r="U2311" s="72">
        <f t="shared" si="72"/>
        <v>1.943664071951505E-5</v>
      </c>
      <c r="V2311" s="72">
        <v>1.153439748300185E-2</v>
      </c>
      <c r="W2311" s="72">
        <v>1.1513840480797703E-2</v>
      </c>
      <c r="X2311" s="113">
        <f t="shared" si="73"/>
        <v>2.0557002204147495E-5</v>
      </c>
    </row>
    <row r="2312" spans="18:24" x14ac:dyDescent="0.2">
      <c r="R2312" s="75">
        <v>55389</v>
      </c>
      <c r="S2312" s="72">
        <v>1.1284358438131838E-2</v>
      </c>
      <c r="T2312" s="72">
        <v>1.1265011289603373E-2</v>
      </c>
      <c r="U2312" s="72">
        <f t="shared" si="72"/>
        <v>1.9347148528464989E-5</v>
      </c>
      <c r="V2312" s="72">
        <v>1.1530043051668062E-2</v>
      </c>
      <c r="W2312" s="72">
        <v>1.1509575710068446E-2</v>
      </c>
      <c r="X2312" s="113">
        <f t="shared" si="73"/>
        <v>2.0467341599616357E-5</v>
      </c>
    </row>
    <row r="2313" spans="18:24" x14ac:dyDescent="0.2">
      <c r="R2313" s="75">
        <v>55396</v>
      </c>
      <c r="S2313" s="72">
        <v>1.1278521531519106E-2</v>
      </c>
      <c r="T2313" s="72">
        <v>1.1259258299406378E-2</v>
      </c>
      <c r="U2313" s="72">
        <f t="shared" si="72"/>
        <v>1.9263232112728609E-5</v>
      </c>
      <c r="V2313" s="72">
        <v>1.1526222669639449E-2</v>
      </c>
      <c r="W2313" s="72">
        <v>1.1505821568253629E-2</v>
      </c>
      <c r="X2313" s="113">
        <f t="shared" si="73"/>
        <v>2.0401101385819631E-5</v>
      </c>
    </row>
    <row r="2314" spans="18:24" x14ac:dyDescent="0.2">
      <c r="R2314" s="75">
        <v>55403</v>
      </c>
      <c r="S2314" s="72">
        <v>1.127239922270183E-2</v>
      </c>
      <c r="T2314" s="72">
        <v>1.1253226038626699E-2</v>
      </c>
      <c r="U2314" s="72">
        <f t="shared" si="72"/>
        <v>1.9173184075130939E-5</v>
      </c>
      <c r="V2314" s="72">
        <v>1.1521797512877546E-2</v>
      </c>
      <c r="W2314" s="72">
        <v>1.1501487146926719E-2</v>
      </c>
      <c r="X2314" s="113">
        <f t="shared" si="73"/>
        <v>2.0310365950827747E-5</v>
      </c>
    </row>
    <row r="2315" spans="18:24" x14ac:dyDescent="0.2">
      <c r="R2315" s="75">
        <v>55410</v>
      </c>
      <c r="S2315" s="72">
        <v>1.126625333885603E-2</v>
      </c>
      <c r="T2315" s="72">
        <v>1.1247170492650832E-2</v>
      </c>
      <c r="U2315" s="72">
        <f t="shared" si="72"/>
        <v>1.9082846205198054E-5</v>
      </c>
      <c r="V2315" s="72">
        <v>1.1517330775569167E-2</v>
      </c>
      <c r="W2315" s="72">
        <v>1.149711177926601E-2</v>
      </c>
      <c r="X2315" s="113">
        <f t="shared" si="73"/>
        <v>2.0218996303156961E-5</v>
      </c>
    </row>
    <row r="2316" spans="18:24" x14ac:dyDescent="0.2">
      <c r="R2316" s="75">
        <v>55417</v>
      </c>
      <c r="S2316" s="72">
        <v>1.1260083880091512E-2</v>
      </c>
      <c r="T2316" s="72">
        <v>1.1241091661585066E-2</v>
      </c>
      <c r="U2316" s="72">
        <f t="shared" si="72"/>
        <v>1.8992218506446237E-5</v>
      </c>
      <c r="V2316" s="72">
        <v>1.1512822457995403E-2</v>
      </c>
      <c r="W2316" s="72">
        <v>1.1492695465542059E-2</v>
      </c>
      <c r="X2316" s="113">
        <f t="shared" si="73"/>
        <v>2.0126992453343984E-5</v>
      </c>
    </row>
    <row r="2317" spans="18:24" x14ac:dyDescent="0.2">
      <c r="R2317" s="75">
        <v>55424</v>
      </c>
      <c r="S2317" s="72">
        <v>1.1253890846519831E-2</v>
      </c>
      <c r="T2317" s="72">
        <v>1.1234989545537444E-2</v>
      </c>
      <c r="U2317" s="72">
        <f t="shared" si="72"/>
        <v>1.8901300982386571E-5</v>
      </c>
      <c r="V2317" s="72">
        <v>1.1508272560436907E-2</v>
      </c>
      <c r="W2317" s="72">
        <v>1.1488238206027613E-2</v>
      </c>
      <c r="X2317" s="113">
        <f t="shared" si="73"/>
        <v>2.003435440929395E-5</v>
      </c>
    </row>
    <row r="2318" spans="18:24" x14ac:dyDescent="0.2">
      <c r="R2318" s="75">
        <v>55431</v>
      </c>
      <c r="S2318" s="72">
        <v>1.1247401152816307E-2</v>
      </c>
      <c r="T2318" s="72">
        <v>1.1228597044073153E-2</v>
      </c>
      <c r="U2318" s="72">
        <f t="shared" si="72"/>
        <v>1.8804108743154108E-5</v>
      </c>
      <c r="V2318" s="72">
        <v>1.1503522054903454E-2</v>
      </c>
      <c r="W2318" s="72">
        <v>1.1483587221665321E-2</v>
      </c>
      <c r="X2318" s="113">
        <f t="shared" si="73"/>
        <v>1.9934833238132235E-5</v>
      </c>
    </row>
    <row r="2319" spans="18:24" x14ac:dyDescent="0.2">
      <c r="R2319" s="75">
        <v>55438</v>
      </c>
      <c r="S2319" s="72">
        <v>1.1241159091386827E-2</v>
      </c>
      <c r="T2319" s="72">
        <v>1.1222446503685724E-2</v>
      </c>
      <c r="U2319" s="72">
        <f t="shared" si="72"/>
        <v>1.871258770110365E-5</v>
      </c>
      <c r="V2319" s="72">
        <v>1.1498885880637978E-2</v>
      </c>
      <c r="W2319" s="72">
        <v>1.1479045002338099E-2</v>
      </c>
      <c r="X2319" s="113">
        <f t="shared" si="73"/>
        <v>1.9840878299879142E-5</v>
      </c>
    </row>
    <row r="2320" spans="18:24" x14ac:dyDescent="0.2">
      <c r="R2320" s="75">
        <v>55445</v>
      </c>
      <c r="S2320" s="72">
        <v>1.1234893454862428E-2</v>
      </c>
      <c r="T2320" s="72">
        <v>1.1216272678026322E-2</v>
      </c>
      <c r="U2320" s="72">
        <f t="shared" si="72"/>
        <v>1.8620776836106301E-5</v>
      </c>
      <c r="V2320" s="72">
        <v>1.1493544055108908E-2</v>
      </c>
      <c r="W2320" s="72">
        <v>1.1473823197863508E-2</v>
      </c>
      <c r="X2320" s="113">
        <f t="shared" si="73"/>
        <v>1.9720857245400514E-5</v>
      </c>
    </row>
    <row r="2321" spans="18:24" x14ac:dyDescent="0.2">
      <c r="R2321" s="75">
        <v>55452</v>
      </c>
      <c r="S2321" s="72">
        <v>1.1228604243356062E-2</v>
      </c>
      <c r="T2321" s="72">
        <v>1.1210075567206166E-2</v>
      </c>
      <c r="U2321" s="72">
        <f t="shared" si="72"/>
        <v>1.8528676149896783E-5</v>
      </c>
      <c r="V2321" s="72">
        <v>1.1489488791313592E-2</v>
      </c>
      <c r="W2321" s="72">
        <v>1.1469837725426495E-2</v>
      </c>
      <c r="X2321" s="113">
        <f t="shared" si="73"/>
        <v>1.9651065887096864E-5</v>
      </c>
    </row>
    <row r="2322" spans="18:24" x14ac:dyDescent="0.2">
      <c r="R2322" s="75">
        <v>55459</v>
      </c>
      <c r="S2322" s="72">
        <v>1.1222291456982421E-2</v>
      </c>
      <c r="T2322" s="72">
        <v>1.1203855171335597E-2</v>
      </c>
      <c r="U2322" s="72">
        <f t="shared" si="72"/>
        <v>1.8436285646824049E-5</v>
      </c>
      <c r="V2322" s="72">
        <v>1.1484899382970461E-2</v>
      </c>
      <c r="W2322" s="72">
        <v>1.1465337731320739E-2</v>
      </c>
      <c r="X2322" s="113">
        <f t="shared" si="73"/>
        <v>1.9561651649721568E-5</v>
      </c>
    </row>
    <row r="2323" spans="18:24" x14ac:dyDescent="0.2">
      <c r="R2323" s="75">
        <v>55466</v>
      </c>
      <c r="S2323" s="72">
        <v>1.121595509585272E-2</v>
      </c>
      <c r="T2323" s="72">
        <v>1.1197611490524968E-2</v>
      </c>
      <c r="U2323" s="72">
        <f t="shared" si="72"/>
        <v>1.8343605327751991E-5</v>
      </c>
      <c r="V2323" s="72">
        <v>1.148010001159366E-2</v>
      </c>
      <c r="W2323" s="72">
        <v>1.14606348029316E-2</v>
      </c>
      <c r="X2323" s="113">
        <f t="shared" si="73"/>
        <v>1.9465208662059613E-5</v>
      </c>
    </row>
    <row r="2324" spans="18:24" x14ac:dyDescent="0.2">
      <c r="R2324" s="75">
        <v>55473</v>
      </c>
      <c r="S2324" s="72">
        <v>1.1209595160083387E-2</v>
      </c>
      <c r="T2324" s="72">
        <v>1.1191344524884621E-2</v>
      </c>
      <c r="U2324" s="72">
        <f t="shared" si="72"/>
        <v>1.8250635198766019E-5</v>
      </c>
      <c r="V2324" s="72">
        <v>1.147525906228543E-2</v>
      </c>
      <c r="W2324" s="72">
        <v>1.1455890930732359E-2</v>
      </c>
      <c r="X2324" s="113">
        <f t="shared" si="73"/>
        <v>1.936813155307103E-5</v>
      </c>
    </row>
    <row r="2325" spans="18:24" x14ac:dyDescent="0.2">
      <c r="R2325" s="75">
        <v>55480</v>
      </c>
      <c r="S2325" s="72">
        <v>1.1203211649788243E-2</v>
      </c>
      <c r="T2325" s="72">
        <v>1.1185054274527512E-2</v>
      </c>
      <c r="U2325" s="72">
        <f t="shared" si="72"/>
        <v>1.8157375260731759E-5</v>
      </c>
      <c r="V2325" s="72">
        <v>1.1470376535348829E-2</v>
      </c>
      <c r="W2325" s="72">
        <v>1.1451106115015533E-2</v>
      </c>
      <c r="X2325" s="113">
        <f t="shared" si="73"/>
        <v>1.9270420333295998E-5</v>
      </c>
    </row>
    <row r="2326" spans="18:24" x14ac:dyDescent="0.2">
      <c r="R2326" s="75">
        <v>55487</v>
      </c>
      <c r="S2326" s="72">
        <v>1.1197092696343745E-2</v>
      </c>
      <c r="T2326" s="72">
        <v>1.1179022694741461E-2</v>
      </c>
      <c r="U2326" s="72">
        <f t="shared" si="72"/>
        <v>1.8070001602284516E-5</v>
      </c>
      <c r="V2326" s="72">
        <v>1.1465268427316343E-2</v>
      </c>
      <c r="W2326" s="72">
        <v>1.1446102990094834E-2</v>
      </c>
      <c r="X2326" s="113">
        <f t="shared" si="73"/>
        <v>1.9165437221508805E-5</v>
      </c>
    </row>
    <row r="2327" spans="18:24" x14ac:dyDescent="0.2">
      <c r="R2327" s="75">
        <v>55494</v>
      </c>
      <c r="S2327" s="72">
        <v>1.1190663920828297E-2</v>
      </c>
      <c r="T2327" s="72">
        <v>1.1172687734843263E-2</v>
      </c>
      <c r="U2327" s="72">
        <f t="shared" si="72"/>
        <v>1.7976185985034074E-5</v>
      </c>
      <c r="V2327" s="72">
        <v>1.1460299618552123E-2</v>
      </c>
      <c r="W2327" s="72">
        <v>1.1441233209429996E-2</v>
      </c>
      <c r="X2327" s="113">
        <f t="shared" si="73"/>
        <v>1.9066409122126676E-5</v>
      </c>
    </row>
    <row r="2328" spans="18:24" x14ac:dyDescent="0.2">
      <c r="R2328" s="75">
        <v>55501</v>
      </c>
      <c r="S2328" s="72">
        <v>1.1184211571743378E-2</v>
      </c>
      <c r="T2328" s="72">
        <v>1.1166329491166646E-2</v>
      </c>
      <c r="U2328" s="72">
        <f t="shared" si="72"/>
        <v>1.7882080576731366E-5</v>
      </c>
      <c r="V2328" s="72">
        <v>1.1455289231857296E-2</v>
      </c>
      <c r="W2328" s="72">
        <v>1.1436322484931479E-2</v>
      </c>
      <c r="X2328" s="113">
        <f t="shared" si="73"/>
        <v>1.8966746925816805E-5</v>
      </c>
    </row>
    <row r="2329" spans="18:24" x14ac:dyDescent="0.2">
      <c r="R2329" s="75">
        <v>55508</v>
      </c>
      <c r="S2329" s="72">
        <v>1.1177735649201426E-2</v>
      </c>
      <c r="T2329" s="72">
        <v>1.1159947963824045E-2</v>
      </c>
      <c r="U2329" s="72">
        <f t="shared" si="72"/>
        <v>1.7787685377381596E-5</v>
      </c>
      <c r="V2329" s="72">
        <v>1.145023726754855E-2</v>
      </c>
      <c r="W2329" s="72">
        <v>1.1431370816904613E-2</v>
      </c>
      <c r="X2329" s="113">
        <f t="shared" si="73"/>
        <v>1.8866450643936425E-5</v>
      </c>
    </row>
    <row r="2330" spans="18:24" x14ac:dyDescent="0.2">
      <c r="R2330" s="75">
        <v>55516</v>
      </c>
      <c r="S2330" s="72">
        <v>1.1170305729561892E-2</v>
      </c>
      <c r="T2330" s="72">
        <v>1.1152626279251133E-2</v>
      </c>
      <c r="U2330" s="72">
        <f t="shared" si="72"/>
        <v>1.7679450310758779E-5</v>
      </c>
      <c r="V2330" s="72">
        <v>1.1444609651617092E-2</v>
      </c>
      <c r="W2330" s="72">
        <v>1.1425851762074791E-2</v>
      </c>
      <c r="X2330" s="113">
        <f t="shared" si="73"/>
        <v>1.8757889542300385E-5</v>
      </c>
    </row>
    <row r="2331" spans="18:24" x14ac:dyDescent="0.2">
      <c r="R2331" s="75">
        <v>55523</v>
      </c>
      <c r="S2331" s="72">
        <v>1.1163779292862688E-2</v>
      </c>
      <c r="T2331" s="72">
        <v>1.1146194858717413E-2</v>
      </c>
      <c r="U2331" s="72">
        <f t="shared" si="72"/>
        <v>1.7584434145274594E-5</v>
      </c>
      <c r="V2331" s="72">
        <v>1.1439471726065705E-2</v>
      </c>
      <c r="W2331" s="72">
        <v>1.1420815442754525E-2</v>
      </c>
      <c r="X2331" s="113">
        <f t="shared" si="73"/>
        <v>1.8656283311180646E-5</v>
      </c>
    </row>
    <row r="2332" spans="18:24" x14ac:dyDescent="0.2">
      <c r="R2332" s="75">
        <v>55530</v>
      </c>
      <c r="S2332" s="72">
        <v>1.1157229283071873E-2</v>
      </c>
      <c r="T2332" s="72">
        <v>1.1139740154872591E-2</v>
      </c>
      <c r="U2332" s="72">
        <f t="shared" si="72"/>
        <v>1.7489128199281792E-5</v>
      </c>
      <c r="V2332" s="72">
        <v>1.1434292225130744E-2</v>
      </c>
      <c r="W2332" s="72">
        <v>1.1415738182082852E-2</v>
      </c>
      <c r="X2332" s="113">
        <f t="shared" si="73"/>
        <v>1.8554043047892127E-5</v>
      </c>
    </row>
    <row r="2333" spans="18:24" x14ac:dyDescent="0.2">
      <c r="R2333" s="75">
        <v>55537</v>
      </c>
      <c r="S2333" s="72">
        <v>1.1149448191164374E-2</v>
      </c>
      <c r="T2333" s="72">
        <v>1.1132080061850683E-2</v>
      </c>
      <c r="U2333" s="72">
        <f t="shared" si="72"/>
        <v>1.7368129313690209E-5</v>
      </c>
      <c r="V2333" s="72">
        <v>1.1429071149137221E-2</v>
      </c>
      <c r="W2333" s="72">
        <v>1.1410619980372487E-2</v>
      </c>
      <c r="X2333" s="113">
        <f t="shared" si="73"/>
        <v>1.8451168764734016E-5</v>
      </c>
    </row>
    <row r="2334" spans="18:24" x14ac:dyDescent="0.2">
      <c r="R2334" s="75">
        <v>55544</v>
      </c>
      <c r="S2334" s="72">
        <v>1.1144058544684487E-2</v>
      </c>
      <c r="T2334" s="72">
        <v>1.1126760897702899E-2</v>
      </c>
      <c r="U2334" s="72">
        <f t="shared" si="72"/>
        <v>1.7297646981587547E-5</v>
      </c>
      <c r="V2334" s="72">
        <v>1.1423808498411032E-2</v>
      </c>
      <c r="W2334" s="72">
        <v>1.1405460837940541E-2</v>
      </c>
      <c r="X2334" s="113">
        <f t="shared" si="73"/>
        <v>1.8347660470490953E-5</v>
      </c>
    </row>
    <row r="2335" spans="18:24" x14ac:dyDescent="0.2">
      <c r="R2335" s="75">
        <v>55551</v>
      </c>
      <c r="S2335" s="72">
        <v>1.113774300423831E-2</v>
      </c>
      <c r="T2335" s="72">
        <v>1.1120535139840904E-2</v>
      </c>
      <c r="U2335" s="72">
        <f t="shared" si="72"/>
        <v>1.720786439740607E-5</v>
      </c>
      <c r="V2335" s="72">
        <v>1.1418504273283777E-2</v>
      </c>
      <c r="W2335" s="72">
        <v>1.1400260755104559E-2</v>
      </c>
      <c r="X2335" s="113">
        <f t="shared" si="73"/>
        <v>1.8243518179217669E-5</v>
      </c>
    </row>
    <row r="2336" spans="18:24" x14ac:dyDescent="0.2">
      <c r="R2336" s="75">
        <v>55558</v>
      </c>
      <c r="S2336" s="72">
        <v>1.1131100592163712E-2</v>
      </c>
      <c r="T2336" s="72">
        <v>1.1113989168812566E-2</v>
      </c>
      <c r="U2336" s="72">
        <f t="shared" si="72"/>
        <v>1.7111423351146016E-5</v>
      </c>
      <c r="V2336" s="72">
        <v>1.1413158474087061E-2</v>
      </c>
      <c r="W2336" s="72">
        <v>1.1395019732185608E-2</v>
      </c>
      <c r="X2336" s="113">
        <f t="shared" si="73"/>
        <v>1.8138741901452607E-5</v>
      </c>
    </row>
    <row r="2337" spans="18:24" x14ac:dyDescent="0.2">
      <c r="R2337" s="75">
        <v>55565</v>
      </c>
      <c r="S2337" s="72">
        <v>1.1124434608183797E-2</v>
      </c>
      <c r="T2337" s="72">
        <v>1.1107419915636463E-2</v>
      </c>
      <c r="U2337" s="72">
        <f t="shared" si="72"/>
        <v>1.7014692547334676E-5</v>
      </c>
      <c r="V2337" s="72">
        <v>1.1407771101156438E-2</v>
      </c>
      <c r="W2337" s="72">
        <v>1.1389737769508697E-2</v>
      </c>
      <c r="X2337" s="113">
        <f t="shared" si="73"/>
        <v>1.8033331647741152E-5</v>
      </c>
    </row>
    <row r="2338" spans="18:24" x14ac:dyDescent="0.2">
      <c r="R2338" s="75">
        <v>55572</v>
      </c>
      <c r="S2338" s="72">
        <v>1.111774505241403E-2</v>
      </c>
      <c r="T2338" s="72">
        <v>1.1100827380424505E-2</v>
      </c>
      <c r="U2338" s="72">
        <f t="shared" si="72"/>
        <v>1.6917671989524763E-5</v>
      </c>
      <c r="V2338" s="72">
        <v>1.1402342154829661E-2</v>
      </c>
      <c r="W2338" s="72">
        <v>1.1384414867398844E-2</v>
      </c>
      <c r="X2338" s="113">
        <f t="shared" si="73"/>
        <v>1.7927287430816174E-5</v>
      </c>
    </row>
    <row r="2339" spans="18:24" x14ac:dyDescent="0.2">
      <c r="R2339" s="75">
        <v>55579</v>
      </c>
      <c r="S2339" s="72">
        <v>1.1109779816238129E-2</v>
      </c>
      <c r="T2339" s="72">
        <v>1.1092985423823502E-2</v>
      </c>
      <c r="U2339" s="72">
        <f t="shared" si="72"/>
        <v>1.6794392414627365E-5</v>
      </c>
      <c r="V2339" s="72">
        <v>1.1396195105280208E-2</v>
      </c>
      <c r="W2339" s="72">
        <v>1.137839634816383E-2</v>
      </c>
      <c r="X2339" s="113">
        <f t="shared" si="73"/>
        <v>1.7798757116377698E-5</v>
      </c>
    </row>
    <row r="2340" spans="18:24" x14ac:dyDescent="0.2">
      <c r="R2340" s="75">
        <v>55586</v>
      </c>
      <c r="S2340" s="72">
        <v>1.1103035551545031E-2</v>
      </c>
      <c r="T2340" s="72">
        <v>1.1086338855243731E-2</v>
      </c>
      <c r="U2340" s="72">
        <f t="shared" si="72"/>
        <v>1.6696696301299677E-5</v>
      </c>
      <c r="V2340" s="72">
        <v>1.1390673582210525E-2</v>
      </c>
      <c r="W2340" s="72">
        <v>1.1372982284009427E-2</v>
      </c>
      <c r="X2340" s="113">
        <f t="shared" si="73"/>
        <v>1.769129820109773E-5</v>
      </c>
    </row>
    <row r="2341" spans="18:24" x14ac:dyDescent="0.2">
      <c r="R2341" s="75">
        <v>55593</v>
      </c>
      <c r="S2341" s="72">
        <v>1.1096267713054551E-2</v>
      </c>
      <c r="T2341" s="72">
        <v>1.1079669002637339E-2</v>
      </c>
      <c r="U2341" s="72">
        <f t="shared" si="72"/>
        <v>1.6598710417212517E-5</v>
      </c>
      <c r="V2341" s="72">
        <v>1.1385110483169205E-2</v>
      </c>
      <c r="W2341" s="72">
        <v>1.1367527277864903E-2</v>
      </c>
      <c r="X2341" s="113">
        <f t="shared" si="73"/>
        <v>1.7583205304301172E-5</v>
      </c>
    </row>
    <row r="2342" spans="18:24" x14ac:dyDescent="0.2">
      <c r="R2342" s="75">
        <v>55600</v>
      </c>
      <c r="S2342" s="72">
        <v>1.1089476300890844E-2</v>
      </c>
      <c r="T2342" s="72">
        <v>1.1072975866122528E-2</v>
      </c>
      <c r="U2342" s="72">
        <f t="shared" si="72"/>
        <v>1.6500434768315989E-5</v>
      </c>
      <c r="V2342" s="72">
        <v>1.1379505808509695E-2</v>
      </c>
      <c r="W2342" s="72">
        <v>1.1362031330072037E-2</v>
      </c>
      <c r="X2342" s="113">
        <f t="shared" si="73"/>
        <v>1.7474478437657509E-5</v>
      </c>
    </row>
    <row r="2343" spans="18:24" x14ac:dyDescent="0.2">
      <c r="R2343" s="75">
        <v>55607</v>
      </c>
      <c r="S2343" s="72">
        <v>1.1083623385056113E-2</v>
      </c>
      <c r="T2343" s="72">
        <v>1.1067201746822266E-2</v>
      </c>
      <c r="U2343" s="72">
        <f t="shared" si="72"/>
        <v>1.6421638233846819E-5</v>
      </c>
      <c r="V2343" s="72">
        <v>1.137385955858976E-2</v>
      </c>
      <c r="W2343" s="72">
        <v>1.1356494440976066E-2</v>
      </c>
      <c r="X2343" s="113">
        <f t="shared" si="73"/>
        <v>1.7365117613693179E-5</v>
      </c>
    </row>
    <row r="2344" spans="18:24" x14ac:dyDescent="0.2">
      <c r="R2344" s="75">
        <v>55614</v>
      </c>
      <c r="S2344" s="72">
        <v>1.1076790507399905E-2</v>
      </c>
      <c r="T2344" s="72">
        <v>1.1060467652224274E-2</v>
      </c>
      <c r="U2344" s="72">
        <f t="shared" si="72"/>
        <v>1.6322855175630868E-5</v>
      </c>
      <c r="V2344" s="72">
        <v>1.1368171733769762E-2</v>
      </c>
      <c r="W2344" s="72">
        <v>1.135091661092439E-2</v>
      </c>
      <c r="X2344" s="113">
        <f t="shared" si="73"/>
        <v>1.725512284537177E-5</v>
      </c>
    </row>
    <row r="2345" spans="18:24" x14ac:dyDescent="0.2">
      <c r="R2345" s="75">
        <v>55621</v>
      </c>
      <c r="S2345" s="72">
        <v>1.1069934058204249E-2</v>
      </c>
      <c r="T2345" s="72">
        <v>1.1053710275823421E-2</v>
      </c>
      <c r="U2345" s="72">
        <f t="shared" si="72"/>
        <v>1.6223782380827764E-5</v>
      </c>
      <c r="V2345" s="72">
        <v>1.1362442334412221E-2</v>
      </c>
      <c r="W2345" s="72">
        <v>1.1345297840267428E-2</v>
      </c>
      <c r="X2345" s="113">
        <f t="shared" si="73"/>
        <v>1.7144494144792979E-5</v>
      </c>
    </row>
    <row r="2346" spans="18:24" x14ac:dyDescent="0.2">
      <c r="R2346" s="75">
        <v>55632</v>
      </c>
      <c r="S2346" s="72">
        <v>1.1059112014201337E-2</v>
      </c>
      <c r="T2346" s="72">
        <v>1.1043044503024837E-2</v>
      </c>
      <c r="U2346" s="72">
        <f t="shared" si="72"/>
        <v>1.6067511176500252E-5</v>
      </c>
      <c r="V2346" s="72">
        <v>1.1353853985573509E-2</v>
      </c>
      <c r="W2346" s="72">
        <v>1.1336869302443405E-2</v>
      </c>
      <c r="X2346" s="113">
        <f t="shared" si="73"/>
        <v>1.698468313010397E-5</v>
      </c>
    </row>
    <row r="2347" spans="18:24" x14ac:dyDescent="0.2">
      <c r="R2347" s="75">
        <v>55635</v>
      </c>
      <c r="S2347" s="72">
        <v>1.1056150445681246E-2</v>
      </c>
      <c r="T2347" s="72">
        <v>1.1040125678094512E-2</v>
      </c>
      <c r="U2347" s="72">
        <f t="shared" si="72"/>
        <v>1.6024767586733657E-5</v>
      </c>
      <c r="V2347" s="72">
        <v>1.1350858813546263E-2</v>
      </c>
      <c r="W2347" s="72">
        <v>1.1333937478549711E-2</v>
      </c>
      <c r="X2347" s="113">
        <f t="shared" si="73"/>
        <v>1.692133499655267E-5</v>
      </c>
    </row>
    <row r="2348" spans="18:24" x14ac:dyDescent="0.2">
      <c r="R2348" s="75">
        <v>55645</v>
      </c>
      <c r="S2348" s="72">
        <v>1.1045916492607178E-2</v>
      </c>
      <c r="T2348" s="72">
        <v>1.1030041305736019E-2</v>
      </c>
      <c r="U2348" s="72">
        <f t="shared" si="72"/>
        <v>1.5875186871159436E-5</v>
      </c>
      <c r="V2348" s="72">
        <v>1.1342738561536937E-2</v>
      </c>
      <c r="W2348" s="72">
        <v>1.1325970427329702E-2</v>
      </c>
      <c r="X2348" s="113">
        <f t="shared" si="73"/>
        <v>1.6768134207234206E-5</v>
      </c>
    </row>
    <row r="2349" spans="18:24" x14ac:dyDescent="0.2">
      <c r="R2349" s="75">
        <v>55652</v>
      </c>
      <c r="S2349" s="72">
        <v>1.1038953759740391E-2</v>
      </c>
      <c r="T2349" s="72">
        <v>1.1023178952822277E-2</v>
      </c>
      <c r="U2349" s="72">
        <f t="shared" si="72"/>
        <v>1.5774806918113574E-5</v>
      </c>
      <c r="V2349" s="72">
        <v>1.1336828205873789E-2</v>
      </c>
      <c r="W2349" s="72">
        <v>1.1320173458526893E-2</v>
      </c>
      <c r="X2349" s="113">
        <f t="shared" si="73"/>
        <v>1.6654747346895801E-5</v>
      </c>
    </row>
    <row r="2350" spans="18:24" x14ac:dyDescent="0.2">
      <c r="R2350" s="75">
        <v>55659</v>
      </c>
      <c r="S2350" s="72">
        <v>1.1031967455422724E-2</v>
      </c>
      <c r="T2350" s="72">
        <v>1.1016293318184159E-2</v>
      </c>
      <c r="U2350" s="72">
        <f t="shared" si="72"/>
        <v>1.5674137238564506E-5</v>
      </c>
      <c r="V2350" s="72">
        <v>1.1330876278867754E-2</v>
      </c>
      <c r="W2350" s="72">
        <v>1.1314335552226341E-2</v>
      </c>
      <c r="X2350" s="113">
        <f t="shared" si="73"/>
        <v>1.6540726641412623E-5</v>
      </c>
    </row>
    <row r="2351" spans="18:24" x14ac:dyDescent="0.2">
      <c r="R2351" s="75">
        <v>55666</v>
      </c>
      <c r="S2351" s="72">
        <v>1.1024957579781903E-2</v>
      </c>
      <c r="T2351" s="72">
        <v>1.1009384401947653E-2</v>
      </c>
      <c r="U2351" s="72">
        <f t="shared" si="72"/>
        <v>1.5573177834250426E-5</v>
      </c>
      <c r="V2351" s="72">
        <v>1.1324882780896351E-2</v>
      </c>
      <c r="W2351" s="72">
        <v>1.1308456708794715E-2</v>
      </c>
      <c r="X2351" s="113">
        <f t="shared" si="73"/>
        <v>1.6426072101635367E-5</v>
      </c>
    </row>
    <row r="2352" spans="18:24" x14ac:dyDescent="0.2">
      <c r="R2352" s="75">
        <v>55673</v>
      </c>
      <c r="S2352" s="72">
        <v>1.1017924132943915E-2</v>
      </c>
      <c r="T2352" s="72">
        <v>1.1002452204231794E-2</v>
      </c>
      <c r="U2352" s="72">
        <f t="shared" si="72"/>
        <v>1.5471928712120636E-5</v>
      </c>
      <c r="V2352" s="72">
        <v>1.1319115536822496E-2</v>
      </c>
      <c r="W2352" s="72">
        <v>1.1302796810426084E-2</v>
      </c>
      <c r="X2352" s="113">
        <f t="shared" si="73"/>
        <v>1.6318726396411312E-5</v>
      </c>
    </row>
    <row r="2353" spans="18:24" x14ac:dyDescent="0.2">
      <c r="R2353" s="75">
        <v>55680</v>
      </c>
      <c r="S2353" s="72">
        <v>1.1010867115034744E-2</v>
      </c>
      <c r="T2353" s="72">
        <v>1.0995496725163438E-2</v>
      </c>
      <c r="U2353" s="72">
        <f t="shared" si="72"/>
        <v>1.5370389871306039E-5</v>
      </c>
      <c r="V2353" s="72">
        <v>1.131304205767775E-2</v>
      </c>
      <c r="W2353" s="72">
        <v>1.1296839204278221E-2</v>
      </c>
      <c r="X2353" s="113">
        <f t="shared" si="73"/>
        <v>1.6202853399529746E-5</v>
      </c>
    </row>
    <row r="2354" spans="18:24" x14ac:dyDescent="0.2">
      <c r="R2354" s="75">
        <v>55687</v>
      </c>
      <c r="S2354" s="72">
        <v>1.1003786526182986E-2</v>
      </c>
      <c r="T2354" s="72">
        <v>1.0988517964863356E-2</v>
      </c>
      <c r="U2354" s="72">
        <f t="shared" si="72"/>
        <v>1.5268561319630239E-5</v>
      </c>
      <c r="V2354" s="72">
        <v>1.1306927009886775E-2</v>
      </c>
      <c r="W2354" s="72">
        <v>1.1290840663263057E-2</v>
      </c>
      <c r="X2354" s="113">
        <f t="shared" si="73"/>
        <v>1.6086346623717801E-5</v>
      </c>
    </row>
    <row r="2355" spans="18:24" x14ac:dyDescent="0.2">
      <c r="R2355" s="75">
        <v>55694</v>
      </c>
      <c r="S2355" s="72">
        <v>1.0996682366515492E-2</v>
      </c>
      <c r="T2355" s="72">
        <v>1.0981515923459273E-2</v>
      </c>
      <c r="U2355" s="72">
        <f t="shared" si="72"/>
        <v>1.5166443056218934E-5</v>
      </c>
      <c r="V2355" s="72">
        <v>1.1300770393836583E-2</v>
      </c>
      <c r="W2355" s="72">
        <v>1.1284801187751882E-2</v>
      </c>
      <c r="X2355" s="113">
        <f t="shared" si="73"/>
        <v>1.5969206084700746E-5</v>
      </c>
    </row>
    <row r="2356" spans="18:24" x14ac:dyDescent="0.2">
      <c r="R2356" s="75">
        <v>55701</v>
      </c>
      <c r="S2356" s="72">
        <v>1.0989554636160857E-2</v>
      </c>
      <c r="T2356" s="72">
        <v>1.097449060107283E-2</v>
      </c>
      <c r="U2356" s="72">
        <f t="shared" si="72"/>
        <v>1.5064035088026631E-5</v>
      </c>
      <c r="V2356" s="72">
        <v>1.1294010962248142E-2</v>
      </c>
      <c r="W2356" s="72">
        <v>1.1278175814198247E-2</v>
      </c>
      <c r="X2356" s="113">
        <f t="shared" si="73"/>
        <v>1.5835148049895761E-5</v>
      </c>
    </row>
    <row r="2357" spans="18:24" x14ac:dyDescent="0.2">
      <c r="R2357" s="75">
        <v>55708</v>
      </c>
      <c r="S2357" s="72">
        <v>1.0982403335245937E-2</v>
      </c>
      <c r="T2357" s="72">
        <v>1.0967441997830016E-2</v>
      </c>
      <c r="U2357" s="72">
        <f t="shared" si="72"/>
        <v>1.4961337415920692E-5</v>
      </c>
      <c r="V2357" s="72">
        <v>1.1288048824258524E-2</v>
      </c>
      <c r="W2357" s="72">
        <v>1.1272323989162742E-2</v>
      </c>
      <c r="X2357" s="113">
        <f t="shared" si="73"/>
        <v>1.5724835095782402E-5</v>
      </c>
    </row>
    <row r="2358" spans="18:24" x14ac:dyDescent="0.2">
      <c r="R2358" s="75">
        <v>55715</v>
      </c>
      <c r="S2358" s="72">
        <v>1.0975228463901929E-2</v>
      </c>
      <c r="T2358" s="72">
        <v>1.0960370113857682E-2</v>
      </c>
      <c r="U2358" s="72">
        <f t="shared" si="72"/>
        <v>1.4858350044246599E-5</v>
      </c>
      <c r="V2358" s="72">
        <v>1.1281764340315716E-2</v>
      </c>
      <c r="W2358" s="72">
        <v>1.1266158596226122E-2</v>
      </c>
      <c r="X2358" s="113">
        <f t="shared" si="73"/>
        <v>1.5605744089593893E-5</v>
      </c>
    </row>
    <row r="2359" spans="18:24" x14ac:dyDescent="0.2">
      <c r="R2359" s="75">
        <v>55722</v>
      </c>
      <c r="S2359" s="72">
        <v>1.0968030022257427E-2</v>
      </c>
      <c r="T2359" s="72">
        <v>1.0953274949280079E-2</v>
      </c>
      <c r="U2359" s="72">
        <f t="shared" si="72"/>
        <v>1.4755072977348099E-5</v>
      </c>
      <c r="V2359" s="72">
        <v>1.1275438288521575E-2</v>
      </c>
      <c r="W2359" s="72">
        <v>1.125995226916515E-2</v>
      </c>
      <c r="X2359" s="113">
        <f t="shared" si="73"/>
        <v>1.5486019356424768E-5</v>
      </c>
    </row>
    <row r="2360" spans="18:24" x14ac:dyDescent="0.2">
      <c r="R2360" s="75">
        <v>55729</v>
      </c>
      <c r="S2360" s="72">
        <v>1.0960808010441893E-2</v>
      </c>
      <c r="T2360" s="72">
        <v>1.094615650422406E-2</v>
      </c>
      <c r="U2360" s="72">
        <f t="shared" si="72"/>
        <v>1.4651506217832483E-5</v>
      </c>
      <c r="V2360" s="72">
        <v>1.1269070669275778E-2</v>
      </c>
      <c r="W2360" s="72">
        <v>1.1253705008367778E-2</v>
      </c>
      <c r="X2360" s="113">
        <f t="shared" si="73"/>
        <v>1.5365660908000026E-5</v>
      </c>
    </row>
    <row r="2361" spans="18:24" x14ac:dyDescent="0.2">
      <c r="R2361" s="75">
        <v>55736</v>
      </c>
      <c r="S2361" s="72">
        <v>1.0953562428584787E-2</v>
      </c>
      <c r="T2361" s="72">
        <v>1.0939014778815615E-2</v>
      </c>
      <c r="U2361" s="72">
        <f t="shared" si="72"/>
        <v>1.4547649769172666E-5</v>
      </c>
      <c r="V2361" s="72">
        <v>1.1262661482982784E-2</v>
      </c>
      <c r="W2361" s="72">
        <v>1.1247416814222391E-2</v>
      </c>
      <c r="X2361" s="113">
        <f t="shared" si="73"/>
        <v>1.5244668760393612E-5</v>
      </c>
    </row>
    <row r="2362" spans="18:24" x14ac:dyDescent="0.2">
      <c r="R2362" s="75">
        <v>55743</v>
      </c>
      <c r="S2362" s="72">
        <v>1.0946293276817311E-2</v>
      </c>
      <c r="T2362" s="72">
        <v>1.0931849773184201E-2</v>
      </c>
      <c r="U2362" s="72">
        <f t="shared" si="72"/>
        <v>1.4443503633110311E-5</v>
      </c>
      <c r="V2362" s="72">
        <v>1.1256210730048793E-2</v>
      </c>
      <c r="W2362" s="72">
        <v>1.124108768712302E-2</v>
      </c>
      <c r="X2362" s="113">
        <f t="shared" si="73"/>
        <v>1.5123042925772878E-5</v>
      </c>
    </row>
    <row r="2363" spans="18:24" x14ac:dyDescent="0.2">
      <c r="R2363" s="75">
        <v>55750</v>
      </c>
      <c r="S2363" s="72">
        <v>1.0939000555271533E-2</v>
      </c>
      <c r="T2363" s="72">
        <v>1.0924661487455809E-2</v>
      </c>
      <c r="U2363" s="72">
        <f t="shared" si="72"/>
        <v>1.4339067815723888E-5</v>
      </c>
      <c r="V2363" s="72">
        <v>1.1249718410883042E-2</v>
      </c>
      <c r="W2363" s="72">
        <v>1.1234717627464134E-2</v>
      </c>
      <c r="X2363" s="113">
        <f t="shared" si="73"/>
        <v>1.500078341890726E-5</v>
      </c>
    </row>
    <row r="2364" spans="18:24" x14ac:dyDescent="0.2">
      <c r="R2364" s="75">
        <v>55757</v>
      </c>
      <c r="S2364" s="72">
        <v>1.0931684264077781E-2</v>
      </c>
      <c r="T2364" s="72">
        <v>1.0917449921757289E-2</v>
      </c>
      <c r="U2364" s="72">
        <f t="shared" si="72"/>
        <v>1.4234342320491519E-5</v>
      </c>
      <c r="V2364" s="72">
        <v>1.124318452589607E-2</v>
      </c>
      <c r="W2364" s="72">
        <v>1.1228306635643675E-2</v>
      </c>
      <c r="X2364" s="113">
        <f t="shared" si="73"/>
        <v>1.4877890252394319E-5</v>
      </c>
    </row>
    <row r="2365" spans="18:24" x14ac:dyDescent="0.2">
      <c r="R2365" s="75">
        <v>55764</v>
      </c>
      <c r="S2365" s="72">
        <v>1.0924707518477574E-2</v>
      </c>
      <c r="T2365" s="72">
        <v>1.0910571063630419E-2</v>
      </c>
      <c r="U2365" s="72">
        <f t="shared" si="72"/>
        <v>1.4136454847154395E-5</v>
      </c>
      <c r="V2365" s="72">
        <v>1.123722674668837E-2</v>
      </c>
      <c r="W2365" s="72">
        <v>1.1222455221838479E-2</v>
      </c>
      <c r="X2365" s="113">
        <f t="shared" si="73"/>
        <v>1.4771524849891207E-5</v>
      </c>
    </row>
    <row r="2366" spans="18:24" x14ac:dyDescent="0.2">
      <c r="R2366" s="75">
        <v>55771</v>
      </c>
      <c r="S2366" s="72">
        <v>1.0917345994917168E-2</v>
      </c>
      <c r="T2366" s="72">
        <v>1.0903314820750014E-2</v>
      </c>
      <c r="U2366" s="72">
        <f t="shared" si="72"/>
        <v>1.4031174167154076E-5</v>
      </c>
      <c r="V2366" s="72">
        <v>1.12306160804713E-2</v>
      </c>
      <c r="W2366" s="72">
        <v>1.1215968617300141E-2</v>
      </c>
      <c r="X2366" s="113">
        <f t="shared" si="73"/>
        <v>1.4647463171158989E-5</v>
      </c>
    </row>
    <row r="2367" spans="18:24" x14ac:dyDescent="0.2">
      <c r="R2367" s="75">
        <v>55778</v>
      </c>
      <c r="S2367" s="72">
        <v>1.0909960902658123E-2</v>
      </c>
      <c r="T2367" s="72">
        <v>1.0896035298835522E-2</v>
      </c>
      <c r="U2367" s="72">
        <f t="shared" si="72"/>
        <v>1.3925603822600996E-5</v>
      </c>
      <c r="V2367" s="72">
        <v>1.1223963851965675E-2</v>
      </c>
      <c r="W2367" s="72">
        <v>1.1209441084058299E-2</v>
      </c>
      <c r="X2367" s="113">
        <f t="shared" si="73"/>
        <v>1.4522767907376027E-5</v>
      </c>
    </row>
    <row r="2368" spans="18:24" x14ac:dyDescent="0.2">
      <c r="R2368" s="75">
        <v>55785</v>
      </c>
      <c r="S2368" s="72">
        <v>1.0902552241835712E-2</v>
      </c>
      <c r="T2368" s="72">
        <v>1.0888732498015195E-2</v>
      </c>
      <c r="U2368" s="72">
        <f t="shared" si="72"/>
        <v>1.3819743820517316E-5</v>
      </c>
      <c r="V2368" s="72">
        <v>1.121727006158962E-2</v>
      </c>
      <c r="W2368" s="72">
        <v>1.1202872622516588E-2</v>
      </c>
      <c r="X2368" s="113">
        <f t="shared" si="73"/>
        <v>1.4397439073032467E-5</v>
      </c>
    </row>
    <row r="2369" spans="18:24" x14ac:dyDescent="0.2">
      <c r="R2369" s="75">
        <v>55792</v>
      </c>
      <c r="S2369" s="72">
        <v>1.0894749268023991E-2</v>
      </c>
      <c r="T2369" s="72">
        <v>1.0881042898244837E-2</v>
      </c>
      <c r="U2369" s="72">
        <f t="shared" si="72"/>
        <v>1.370636977915396E-5</v>
      </c>
      <c r="V2369" s="72">
        <v>1.1210534709763459E-2</v>
      </c>
      <c r="W2369" s="72">
        <v>1.1196263233081274E-2</v>
      </c>
      <c r="X2369" s="113">
        <f t="shared" si="73"/>
        <v>1.4271476682184772E-5</v>
      </c>
    </row>
    <row r="2370" spans="18:24" x14ac:dyDescent="0.2">
      <c r="R2370" s="75">
        <v>55799</v>
      </c>
      <c r="S2370" s="72">
        <v>1.0887291561728003E-2</v>
      </c>
      <c r="T2370" s="72">
        <v>1.0873691655444259E-2</v>
      </c>
      <c r="U2370" s="72">
        <f t="shared" si="72"/>
        <v>1.3599906283743787E-5</v>
      </c>
      <c r="V2370" s="72">
        <v>1.1203433232075455E-2</v>
      </c>
      <c r="W2370" s="72">
        <v>1.1189297176641048E-2</v>
      </c>
      <c r="X2370" s="113">
        <f t="shared" si="73"/>
        <v>1.4136055434406727E-5</v>
      </c>
    </row>
    <row r="2371" spans="18:24" x14ac:dyDescent="0.2">
      <c r="R2371" s="75">
        <v>55806</v>
      </c>
      <c r="S2371" s="72">
        <v>1.0879810286717207E-2</v>
      </c>
      <c r="T2371" s="72">
        <v>1.0866317133582394E-2</v>
      </c>
      <c r="U2371" s="72">
        <f t="shared" si="72"/>
        <v>1.3493153134813696E-5</v>
      </c>
      <c r="V2371" s="72">
        <v>1.1196939323448701E-2</v>
      </c>
      <c r="W2371" s="72">
        <v>1.1182921672162824E-2</v>
      </c>
      <c r="X2371" s="113">
        <f t="shared" si="73"/>
        <v>1.4017651285877508E-5</v>
      </c>
    </row>
    <row r="2372" spans="18:24" x14ac:dyDescent="0.2">
      <c r="R2372" s="75">
        <v>55813</v>
      </c>
      <c r="S2372" s="72">
        <v>1.0872305443125414E-2</v>
      </c>
      <c r="T2372" s="72">
        <v>1.085891933279131E-2</v>
      </c>
      <c r="U2372" s="72">
        <f t="shared" si="72"/>
        <v>1.3386110334103613E-5</v>
      </c>
      <c r="V2372" s="72">
        <v>1.1190079289813488E-2</v>
      </c>
      <c r="W2372" s="72">
        <v>1.1176189501503201E-2</v>
      </c>
      <c r="X2372" s="113">
        <f t="shared" si="73"/>
        <v>1.3889788310286408E-5</v>
      </c>
    </row>
    <row r="2373" spans="18:24" x14ac:dyDescent="0.2">
      <c r="R2373" s="75">
        <v>55820</v>
      </c>
      <c r="S2373" s="72">
        <v>1.0864777031088164E-2</v>
      </c>
      <c r="T2373" s="72">
        <v>1.0851498253201338E-2</v>
      </c>
      <c r="U2373" s="72">
        <f t="shared" ref="U2373:U2436" si="74">S2373-T2373</f>
        <v>1.3278777886826382E-5</v>
      </c>
      <c r="V2373" s="72">
        <v>1.118317769643274E-2</v>
      </c>
      <c r="W2373" s="72">
        <v>1.1169416404597452E-2</v>
      </c>
      <c r="X2373" s="113">
        <f t="shared" ref="X2373:X2436" si="75">V2373-W2373</f>
        <v>1.3761291835287862E-5</v>
      </c>
    </row>
    <row r="2374" spans="18:24" x14ac:dyDescent="0.2">
      <c r="R2374" s="75">
        <v>55827</v>
      </c>
      <c r="S2374" s="72">
        <v>1.0857225050741871E-2</v>
      </c>
      <c r="T2374" s="72">
        <v>1.0844053894946283E-2</v>
      </c>
      <c r="U2374" s="72">
        <f t="shared" si="74"/>
        <v>1.3171155795587558E-5</v>
      </c>
      <c r="V2374" s="72">
        <v>1.1176234543738638E-2</v>
      </c>
      <c r="W2374" s="72">
        <v>1.1162602381863701E-2</v>
      </c>
      <c r="X2374" s="113">
        <f t="shared" si="75"/>
        <v>1.3632161874936599E-5</v>
      </c>
    </row>
    <row r="2375" spans="18:24" x14ac:dyDescent="0.2">
      <c r="R2375" s="75">
        <v>55834</v>
      </c>
      <c r="S2375" s="72">
        <v>1.0849649502220338E-2</v>
      </c>
      <c r="T2375" s="72">
        <v>1.0836586258155607E-2</v>
      </c>
      <c r="U2375" s="72">
        <f t="shared" si="74"/>
        <v>1.3063244064730889E-5</v>
      </c>
      <c r="V2375" s="72">
        <v>1.1169249832166E-2</v>
      </c>
      <c r="W2375" s="72">
        <v>1.1155747433721833E-2</v>
      </c>
      <c r="X2375" s="113">
        <f t="shared" si="75"/>
        <v>1.3502398444166855E-5</v>
      </c>
    </row>
    <row r="2376" spans="18:24" x14ac:dyDescent="0.2">
      <c r="R2376" s="75">
        <v>55841</v>
      </c>
      <c r="S2376" s="72">
        <v>1.0842050385663458E-2</v>
      </c>
      <c r="T2376" s="72">
        <v>1.0829095342964855E-2</v>
      </c>
      <c r="U2376" s="72">
        <f t="shared" si="74"/>
        <v>1.2955042698603592E-5</v>
      </c>
      <c r="V2376" s="72">
        <v>1.1162223562154034E-2</v>
      </c>
      <c r="W2376" s="72">
        <v>1.1148851560596123E-2</v>
      </c>
      <c r="X2376" s="113">
        <f t="shared" si="75"/>
        <v>1.3372001557911128E-5</v>
      </c>
    </row>
    <row r="2377" spans="18:24" x14ac:dyDescent="0.2">
      <c r="R2377" s="75">
        <v>55848</v>
      </c>
      <c r="S2377" s="72">
        <v>1.0834427701205903E-2</v>
      </c>
      <c r="T2377" s="72">
        <v>1.0821581149508699E-2</v>
      </c>
      <c r="U2377" s="72">
        <f t="shared" si="74"/>
        <v>1.2846551697203931E-5</v>
      </c>
      <c r="V2377" s="72">
        <v>1.115515573414283E-2</v>
      </c>
      <c r="W2377" s="72">
        <v>1.1141914762911287E-2</v>
      </c>
      <c r="X2377" s="113">
        <f t="shared" si="75"/>
        <v>1.3240971231542539E-5</v>
      </c>
    </row>
    <row r="2378" spans="18:24" x14ac:dyDescent="0.2">
      <c r="R2378" s="75">
        <v>55855</v>
      </c>
      <c r="S2378" s="72">
        <v>1.0827169391773349E-2</v>
      </c>
      <c r="T2378" s="72">
        <v>1.0814424178494738E-2</v>
      </c>
      <c r="U2378" s="72">
        <f t="shared" si="74"/>
        <v>1.2745213278611556E-5</v>
      </c>
      <c r="V2378" s="72">
        <v>1.1148046348574667E-2</v>
      </c>
      <c r="W2378" s="72">
        <v>1.1134937041096872E-2</v>
      </c>
      <c r="X2378" s="113">
        <f t="shared" si="75"/>
        <v>1.3109307477795692E-5</v>
      </c>
    </row>
    <row r="2379" spans="18:24" x14ac:dyDescent="0.2">
      <c r="R2379" s="75">
        <v>55862</v>
      </c>
      <c r="S2379" s="72">
        <v>1.0819501485540745E-2</v>
      </c>
      <c r="T2379" s="72">
        <v>1.0806865318289727E-2</v>
      </c>
      <c r="U2379" s="72">
        <f t="shared" si="74"/>
        <v>1.2636167251018487E-5</v>
      </c>
      <c r="V2379" s="72">
        <v>1.1140895405896665E-2</v>
      </c>
      <c r="W2379" s="72">
        <v>1.1127918395582423E-2</v>
      </c>
      <c r="X2379" s="113">
        <f t="shared" si="75"/>
        <v>1.2977010314241602E-5</v>
      </c>
    </row>
    <row r="2380" spans="18:24" x14ac:dyDescent="0.2">
      <c r="R2380" s="75">
        <v>55869</v>
      </c>
      <c r="S2380" s="72">
        <v>1.0811810012356673E-2</v>
      </c>
      <c r="T2380" s="72">
        <v>1.079928318074949E-2</v>
      </c>
      <c r="U2380" s="72">
        <f t="shared" si="74"/>
        <v>1.2526831607182973E-5</v>
      </c>
      <c r="V2380" s="72">
        <v>1.1133702906555937E-2</v>
      </c>
      <c r="W2380" s="72">
        <v>1.1120858826802318E-2</v>
      </c>
      <c r="X2380" s="113">
        <f t="shared" si="75"/>
        <v>1.2844079753618343E-5</v>
      </c>
    </row>
    <row r="2381" spans="18:24" x14ac:dyDescent="0.2">
      <c r="R2381" s="75">
        <v>55876</v>
      </c>
      <c r="S2381" s="72">
        <v>1.0804094972356411E-2</v>
      </c>
      <c r="T2381" s="72">
        <v>1.079167776600755E-2</v>
      </c>
      <c r="U2381" s="72">
        <f t="shared" si="74"/>
        <v>1.2417206348860552E-5</v>
      </c>
      <c r="V2381" s="72">
        <v>1.1126468851004866E-2</v>
      </c>
      <c r="W2381" s="72">
        <v>1.1113758335191817E-2</v>
      </c>
      <c r="X2381" s="113">
        <f t="shared" si="75"/>
        <v>1.271051581304937E-5</v>
      </c>
    </row>
    <row r="2382" spans="18:24" x14ac:dyDescent="0.2">
      <c r="R2382" s="75">
        <v>55884</v>
      </c>
      <c r="S2382" s="72">
        <v>1.0795644610217536E-2</v>
      </c>
      <c r="T2382" s="72">
        <v>1.0783345504364661E-2</v>
      </c>
      <c r="U2382" s="72">
        <f t="shared" si="74"/>
        <v>1.2299105852875414E-5</v>
      </c>
      <c r="V2382" s="72">
        <v>1.111851341929667E-2</v>
      </c>
      <c r="W2382" s="72">
        <v>1.1105946901569267E-2</v>
      </c>
      <c r="X2382" s="113">
        <f t="shared" si="75"/>
        <v>1.2566517727402929E-5</v>
      </c>
    </row>
    <row r="2383" spans="18:24" x14ac:dyDescent="0.2">
      <c r="R2383" s="75">
        <v>55891</v>
      </c>
      <c r="S2383" s="72">
        <v>1.078748338678207E-2</v>
      </c>
      <c r="T2383" s="72">
        <v>1.0775302066912788E-2</v>
      </c>
      <c r="U2383" s="72">
        <f t="shared" si="74"/>
        <v>1.2181319869282101E-5</v>
      </c>
      <c r="V2383" s="72">
        <v>1.1111193509794268E-2</v>
      </c>
      <c r="W2383" s="72">
        <v>1.1098761863564262E-2</v>
      </c>
      <c r="X2383" s="113">
        <f t="shared" si="75"/>
        <v>1.2431646230005519E-5</v>
      </c>
    </row>
    <row r="2384" spans="18:24" x14ac:dyDescent="0.2">
      <c r="R2384" s="75">
        <v>55898</v>
      </c>
      <c r="S2384" s="72">
        <v>1.0780093796118884E-2</v>
      </c>
      <c r="T2384" s="72">
        <v>1.0768015423066934E-2</v>
      </c>
      <c r="U2384" s="72">
        <f t="shared" si="74"/>
        <v>1.2078373051949143E-5</v>
      </c>
      <c r="V2384" s="72">
        <v>1.1103832046612474E-2</v>
      </c>
      <c r="W2384" s="72">
        <v>1.1091535905197791E-2</v>
      </c>
      <c r="X2384" s="113">
        <f t="shared" si="75"/>
        <v>1.229614141468223E-5</v>
      </c>
    </row>
    <row r="2385" spans="18:24" x14ac:dyDescent="0.2">
      <c r="R2385" s="75">
        <v>55905</v>
      </c>
      <c r="S2385" s="72">
        <v>1.0772283040425989E-2</v>
      </c>
      <c r="T2385" s="72">
        <v>1.0760315468166581E-2</v>
      </c>
      <c r="U2385" s="72">
        <f t="shared" si="74"/>
        <v>1.1967572259408144E-5</v>
      </c>
      <c r="V2385" s="72">
        <v>1.1096429030209264E-2</v>
      </c>
      <c r="W2385" s="72">
        <v>1.1084269026914584E-2</v>
      </c>
      <c r="X2385" s="113">
        <f t="shared" si="75"/>
        <v>1.2160003294679408E-5</v>
      </c>
    </row>
    <row r="2386" spans="18:24" x14ac:dyDescent="0.2">
      <c r="R2386" s="75">
        <v>55912</v>
      </c>
      <c r="S2386" s="72">
        <v>1.0764448719154274E-2</v>
      </c>
      <c r="T2386" s="72">
        <v>1.075259223727798E-2</v>
      </c>
      <c r="U2386" s="72">
        <f t="shared" si="74"/>
        <v>1.1856481876293401E-5</v>
      </c>
      <c r="V2386" s="72">
        <v>1.1088984461047028E-2</v>
      </c>
      <c r="W2386" s="72">
        <v>1.1076961229159368E-2</v>
      </c>
      <c r="X2386" s="113">
        <f t="shared" si="75"/>
        <v>1.202323188766001E-5</v>
      </c>
    </row>
    <row r="2387" spans="18:24" x14ac:dyDescent="0.2">
      <c r="R2387" s="75">
        <v>55919</v>
      </c>
      <c r="S2387" s="72">
        <v>1.0756590832442292E-2</v>
      </c>
      <c r="T2387" s="72">
        <v>1.0744845730536134E-2</v>
      </c>
      <c r="U2387" s="72">
        <f t="shared" si="74"/>
        <v>1.1745101906157629E-5</v>
      </c>
      <c r="V2387" s="72">
        <v>1.1081498339589489E-2</v>
      </c>
      <c r="W2387" s="72">
        <v>1.1069612512381727E-2</v>
      </c>
      <c r="X2387" s="113">
        <f t="shared" si="75"/>
        <v>1.1885827207762031E-5</v>
      </c>
    </row>
    <row r="2388" spans="18:24" x14ac:dyDescent="0.2">
      <c r="R2388" s="75">
        <v>55926</v>
      </c>
      <c r="S2388" s="72">
        <v>1.0748709380429489E-2</v>
      </c>
      <c r="T2388" s="72">
        <v>1.0737075948076047E-2</v>
      </c>
      <c r="U2388" s="72">
        <f t="shared" si="74"/>
        <v>1.1633432353441719E-5</v>
      </c>
      <c r="V2388" s="72">
        <v>1.1073970666304334E-2</v>
      </c>
      <c r="W2388" s="72">
        <v>1.1062222877033455E-2</v>
      </c>
      <c r="X2388" s="113">
        <f t="shared" si="75"/>
        <v>1.1747789270879008E-5</v>
      </c>
    </row>
    <row r="2389" spans="18:24" x14ac:dyDescent="0.2">
      <c r="R2389" s="75">
        <v>55933</v>
      </c>
      <c r="S2389" s="72">
        <v>1.0740804363251755E-2</v>
      </c>
      <c r="T2389" s="72">
        <v>1.0729282890032721E-2</v>
      </c>
      <c r="U2389" s="72">
        <f t="shared" si="74"/>
        <v>1.1521473219033851E-5</v>
      </c>
      <c r="V2389" s="72">
        <v>1.1066401441660583E-2</v>
      </c>
      <c r="W2389" s="72">
        <v>1.1054792323567226E-2</v>
      </c>
      <c r="X2389" s="113">
        <f t="shared" si="75"/>
        <v>1.160911809335724E-5</v>
      </c>
    </row>
    <row r="2390" spans="18:24" x14ac:dyDescent="0.2">
      <c r="R2390" s="75">
        <v>55940</v>
      </c>
      <c r="S2390" s="72">
        <v>1.0732875781051199E-2</v>
      </c>
      <c r="T2390" s="72">
        <v>1.0721466556539383E-2</v>
      </c>
      <c r="U2390" s="72">
        <f t="shared" si="74"/>
        <v>1.1409224511815808E-5</v>
      </c>
      <c r="V2390" s="72">
        <v>1.105879066612946E-2</v>
      </c>
      <c r="W2390" s="72">
        <v>1.1047320852440137E-2</v>
      </c>
      <c r="X2390" s="113">
        <f t="shared" si="75"/>
        <v>1.146981368932258E-5</v>
      </c>
    </row>
    <row r="2391" spans="18:24" x14ac:dyDescent="0.2">
      <c r="R2391" s="75">
        <v>55947</v>
      </c>
      <c r="S2391" s="72">
        <v>1.0724097554642745E-2</v>
      </c>
      <c r="T2391" s="72">
        <v>1.0712816387892427E-2</v>
      </c>
      <c r="U2391" s="72">
        <f t="shared" si="74"/>
        <v>1.1281166750318553E-5</v>
      </c>
      <c r="V2391" s="72">
        <v>1.1049962221156309E-2</v>
      </c>
      <c r="W2391" s="72">
        <v>1.1038661967607761E-2</v>
      </c>
      <c r="X2391" s="113">
        <f t="shared" si="75"/>
        <v>1.1300253548547287E-5</v>
      </c>
    </row>
    <row r="2392" spans="18:24" x14ac:dyDescent="0.2">
      <c r="R2392" s="75">
        <v>55954</v>
      </c>
      <c r="S2392" s="72">
        <v>1.0716118001880718E-2</v>
      </c>
      <c r="T2392" s="72">
        <v>1.0704949711548176E-2</v>
      </c>
      <c r="U2392" s="72">
        <f t="shared" si="74"/>
        <v>1.1168290332541631E-5</v>
      </c>
      <c r="V2392" s="72">
        <v>1.1042258734845285E-2</v>
      </c>
      <c r="W2392" s="72">
        <v>1.1031099201402739E-2</v>
      </c>
      <c r="X2392" s="113">
        <f t="shared" si="75"/>
        <v>1.1159533442545513E-5</v>
      </c>
    </row>
    <row r="2393" spans="18:24" x14ac:dyDescent="0.2">
      <c r="R2393" s="75">
        <v>55961</v>
      </c>
      <c r="S2393" s="72">
        <v>1.0708114883489241E-2</v>
      </c>
      <c r="T2393" s="72">
        <v>1.069705975914806E-2</v>
      </c>
      <c r="U2393" s="72">
        <f t="shared" si="74"/>
        <v>1.1055124341180847E-5</v>
      </c>
      <c r="V2393" s="72">
        <v>1.1034513695865564E-2</v>
      </c>
      <c r="W2393" s="72">
        <v>1.1023495515745543E-2</v>
      </c>
      <c r="X2393" s="113">
        <f t="shared" si="75"/>
        <v>1.101818012002112E-5</v>
      </c>
    </row>
    <row r="2394" spans="18:24" x14ac:dyDescent="0.2">
      <c r="R2394" s="75">
        <v>55968</v>
      </c>
      <c r="S2394" s="72">
        <v>1.070008819961255E-2</v>
      </c>
      <c r="T2394" s="72">
        <v>1.06891465308311E-2</v>
      </c>
      <c r="U2394" s="72">
        <f t="shared" si="74"/>
        <v>1.0941668781450781E-5</v>
      </c>
      <c r="V2394" s="72">
        <v>1.1026727104705449E-2</v>
      </c>
      <c r="W2394" s="72">
        <v>1.1015850911112313E-2</v>
      </c>
      <c r="X2394" s="113">
        <f t="shared" si="75"/>
        <v>1.0876193593136255E-5</v>
      </c>
    </row>
    <row r="2395" spans="18:24" x14ac:dyDescent="0.2">
      <c r="R2395" s="75">
        <v>55975</v>
      </c>
      <c r="S2395" s="72">
        <v>1.0692458770779397E-2</v>
      </c>
      <c r="T2395" s="72">
        <v>1.0681622988981409E-2</v>
      </c>
      <c r="U2395" s="72">
        <f t="shared" si="74"/>
        <v>1.0835781797988164E-5</v>
      </c>
      <c r="V2395" s="72">
        <v>1.1019304136130469E-2</v>
      </c>
      <c r="W2395" s="72">
        <v>1.1008560483961467E-2</v>
      </c>
      <c r="X2395" s="113">
        <f t="shared" si="75"/>
        <v>1.0743652169001652E-5</v>
      </c>
    </row>
    <row r="2396" spans="18:24" x14ac:dyDescent="0.2">
      <c r="R2396" s="75">
        <v>55984</v>
      </c>
      <c r="S2396" s="72">
        <v>1.0682076295910984E-2</v>
      </c>
      <c r="T2396" s="72">
        <v>1.0671387152078061E-2</v>
      </c>
      <c r="U2396" s="72">
        <f t="shared" si="74"/>
        <v>1.0689143832922493E-5</v>
      </c>
      <c r="V2396" s="72">
        <v>1.1009182450952164E-2</v>
      </c>
      <c r="W2396" s="72">
        <v>1.0998623033294961E-2</v>
      </c>
      <c r="X2396" s="113">
        <f t="shared" si="75"/>
        <v>1.0559417657202488E-5</v>
      </c>
    </row>
    <row r="2397" spans="18:24" x14ac:dyDescent="0.2">
      <c r="R2397" s="75">
        <v>55991</v>
      </c>
      <c r="S2397" s="72">
        <v>1.0673974106804981E-2</v>
      </c>
      <c r="T2397" s="72">
        <v>1.0663399345640669E-2</v>
      </c>
      <c r="U2397" s="72">
        <f t="shared" si="74"/>
        <v>1.0574761164311441E-5</v>
      </c>
      <c r="V2397" s="72">
        <v>1.1001262543962701E-2</v>
      </c>
      <c r="W2397" s="72">
        <v>1.0990847143399266E-2</v>
      </c>
      <c r="X2397" s="113">
        <f t="shared" si="75"/>
        <v>1.0415400563434582E-5</v>
      </c>
    </row>
    <row r="2398" spans="18:24" x14ac:dyDescent="0.2">
      <c r="R2398" s="75">
        <v>55998</v>
      </c>
      <c r="S2398" s="72">
        <v>1.06658483533406E-2</v>
      </c>
      <c r="T2398" s="72">
        <v>1.0655388264394385E-2</v>
      </c>
      <c r="U2398" s="72">
        <f t="shared" si="74"/>
        <v>1.0460088946215307E-5</v>
      </c>
      <c r="V2398" s="72">
        <v>1.0993301087984724E-2</v>
      </c>
      <c r="W2398" s="72">
        <v>1.09830303376331E-2</v>
      </c>
      <c r="X2398" s="113">
        <f t="shared" si="75"/>
        <v>1.0270750351624308E-5</v>
      </c>
    </row>
    <row r="2399" spans="18:24" x14ac:dyDescent="0.2">
      <c r="R2399" s="75">
        <v>56006</v>
      </c>
      <c r="S2399" s="72">
        <v>1.0655244332885016E-2</v>
      </c>
      <c r="T2399" s="72">
        <v>1.0644939557264976E-2</v>
      </c>
      <c r="U2399" s="72">
        <f t="shared" si="74"/>
        <v>1.0304775620039591E-5</v>
      </c>
      <c r="V2399" s="72">
        <v>1.0983312312997711E-2</v>
      </c>
      <c r="W2399" s="72">
        <v>1.0973228255424312E-2</v>
      </c>
      <c r="X2399" s="113">
        <f t="shared" si="75"/>
        <v>1.0084057573399655E-5</v>
      </c>
    </row>
    <row r="2400" spans="18:24" x14ac:dyDescent="0.2">
      <c r="R2400" s="75">
        <v>56012</v>
      </c>
      <c r="S2400" s="72">
        <v>1.0649095165755341E-2</v>
      </c>
      <c r="T2400" s="72">
        <v>1.0638873276510731E-2</v>
      </c>
      <c r="U2400" s="72">
        <f t="shared" si="74"/>
        <v>1.0221889244609733E-5</v>
      </c>
      <c r="V2400" s="72">
        <v>1.0975986158681403E-2</v>
      </c>
      <c r="W2400" s="72">
        <v>1.0966037648307619E-2</v>
      </c>
      <c r="X2400" s="113">
        <f t="shared" si="75"/>
        <v>9.9485103737841085E-6</v>
      </c>
    </row>
    <row r="2401" spans="18:24" x14ac:dyDescent="0.2">
      <c r="R2401" s="75">
        <v>56019</v>
      </c>
      <c r="S2401" s="72">
        <v>1.0640896794875773E-2</v>
      </c>
      <c r="T2401" s="72">
        <v>1.0630790470793822E-2</v>
      </c>
      <c r="U2401" s="72">
        <f t="shared" si="74"/>
        <v>1.0106324081951557E-5</v>
      </c>
      <c r="V2401" s="72">
        <v>1.0967890417860882E-2</v>
      </c>
      <c r="W2401" s="72">
        <v>1.0958088606629396E-2</v>
      </c>
      <c r="X2401" s="113">
        <f t="shared" si="75"/>
        <v>9.8018112314867539E-6</v>
      </c>
    </row>
    <row r="2402" spans="18:24" x14ac:dyDescent="0.2">
      <c r="R2402" s="75">
        <v>56026</v>
      </c>
      <c r="S2402" s="72">
        <v>1.0632674859723065E-2</v>
      </c>
      <c r="T2402" s="72">
        <v>1.062268439034173E-2</v>
      </c>
      <c r="U2402" s="72">
        <f t="shared" si="74"/>
        <v>9.9904693813355344E-6</v>
      </c>
      <c r="V2402" s="72">
        <v>1.0959753126943236E-2</v>
      </c>
      <c r="W2402" s="72">
        <v>1.0950098647943756E-2</v>
      </c>
      <c r="X2402" s="113">
        <f t="shared" si="75"/>
        <v>9.6544789994802704E-6</v>
      </c>
    </row>
    <row r="2403" spans="18:24" x14ac:dyDescent="0.2">
      <c r="R2403" s="75">
        <v>56033</v>
      </c>
      <c r="S2403" s="72">
        <v>1.0624429360444054E-2</v>
      </c>
      <c r="T2403" s="72">
        <v>1.061455503529608E-2</v>
      </c>
      <c r="U2403" s="72">
        <f t="shared" si="74"/>
        <v>9.8743251479745109E-6</v>
      </c>
      <c r="V2403" s="72">
        <v>1.0952870590911632E-2</v>
      </c>
      <c r="W2403" s="72">
        <v>1.0943332587813045E-2</v>
      </c>
      <c r="X2403" s="113">
        <f t="shared" si="75"/>
        <v>9.5380030985872666E-6</v>
      </c>
    </row>
    <row r="2404" spans="18:24" x14ac:dyDescent="0.2">
      <c r="R2404" s="75">
        <v>56040</v>
      </c>
      <c r="S2404" s="72">
        <v>1.0616160297188188E-2</v>
      </c>
      <c r="T2404" s="72">
        <v>1.0606402405804582E-2</v>
      </c>
      <c r="U2404" s="72">
        <f t="shared" si="74"/>
        <v>9.7578913836066788E-6</v>
      </c>
      <c r="V2404" s="72">
        <v>1.0944659851629275E-2</v>
      </c>
      <c r="W2404" s="72">
        <v>1.0935270297101719E-2</v>
      </c>
      <c r="X2404" s="113">
        <f t="shared" si="75"/>
        <v>9.3895545275560904E-6</v>
      </c>
    </row>
    <row r="2405" spans="18:24" x14ac:dyDescent="0.2">
      <c r="R2405" s="75">
        <v>56047</v>
      </c>
      <c r="S2405" s="72">
        <v>1.0607867670104909E-2</v>
      </c>
      <c r="T2405" s="72">
        <v>1.059822650200886E-2</v>
      </c>
      <c r="U2405" s="72">
        <f t="shared" si="74"/>
        <v>9.6411680960487023E-6</v>
      </c>
      <c r="V2405" s="72">
        <v>1.0936407566926262E-2</v>
      </c>
      <c r="W2405" s="72">
        <v>1.0927167093969839E-2</v>
      </c>
      <c r="X2405" s="113">
        <f t="shared" si="75"/>
        <v>9.2404729564229265E-6</v>
      </c>
    </row>
    <row r="2406" spans="18:24" x14ac:dyDescent="0.2">
      <c r="R2406" s="75">
        <v>56054</v>
      </c>
      <c r="S2406" s="72">
        <v>1.059955147934106E-2</v>
      </c>
      <c r="T2406" s="72">
        <v>1.0590027324057495E-2</v>
      </c>
      <c r="U2406" s="72">
        <f t="shared" si="74"/>
        <v>9.5241552835658577E-6</v>
      </c>
      <c r="V2406" s="72">
        <v>1.0928113737322397E-2</v>
      </c>
      <c r="W2406" s="72">
        <v>1.0919022978920606E-2</v>
      </c>
      <c r="X2406" s="113">
        <f t="shared" si="75"/>
        <v>9.0907584017908133E-6</v>
      </c>
    </row>
    <row r="2407" spans="18:24" x14ac:dyDescent="0.2">
      <c r="R2407" s="75">
        <v>56061</v>
      </c>
      <c r="S2407" s="72">
        <v>1.0591211725049558E-2</v>
      </c>
      <c r="T2407" s="72">
        <v>1.0581804872094713E-2</v>
      </c>
      <c r="U2407" s="72">
        <f t="shared" si="74"/>
        <v>9.4068529548456403E-6</v>
      </c>
      <c r="V2407" s="72">
        <v>1.0918443439252461E-2</v>
      </c>
      <c r="W2407" s="72">
        <v>1.0909535117144093E-2</v>
      </c>
      <c r="X2407" s="113">
        <f t="shared" si="75"/>
        <v>8.9083221083679359E-6</v>
      </c>
    </row>
    <row r="2408" spans="18:24" x14ac:dyDescent="0.2">
      <c r="R2408" s="75">
        <v>56068</v>
      </c>
      <c r="S2408" s="72">
        <v>1.0582848407379853E-2</v>
      </c>
      <c r="T2408" s="72">
        <v>1.0573559146268226E-2</v>
      </c>
      <c r="U2408" s="72">
        <f t="shared" si="74"/>
        <v>9.289261111626243E-6</v>
      </c>
      <c r="V2408" s="72">
        <v>1.0910056858798704E-2</v>
      </c>
      <c r="W2408" s="72">
        <v>1.0901299667093153E-2</v>
      </c>
      <c r="X2408" s="113">
        <f t="shared" si="75"/>
        <v>8.7571917055506016E-6</v>
      </c>
    </row>
    <row r="2409" spans="18:24" x14ac:dyDescent="0.2">
      <c r="R2409" s="75">
        <v>56075</v>
      </c>
      <c r="S2409" s="72">
        <v>1.0574461526483125E-2</v>
      </c>
      <c r="T2409" s="72">
        <v>1.0565290146724004E-2</v>
      </c>
      <c r="U2409" s="72">
        <f t="shared" si="74"/>
        <v>9.1713797591205098E-6</v>
      </c>
      <c r="V2409" s="72">
        <v>1.0901628731954533E-2</v>
      </c>
      <c r="W2409" s="72">
        <v>1.0893023303618165E-2</v>
      </c>
      <c r="X2409" s="113">
        <f t="shared" si="75"/>
        <v>8.6054283363681816E-6</v>
      </c>
    </row>
    <row r="2410" spans="18:24" x14ac:dyDescent="0.2">
      <c r="R2410" s="75">
        <v>56082</v>
      </c>
      <c r="S2410" s="72">
        <v>1.0566051082507952E-2</v>
      </c>
      <c r="T2410" s="72">
        <v>1.0556997873608885E-2</v>
      </c>
      <c r="U2410" s="72">
        <f t="shared" si="74"/>
        <v>9.0532088990666337E-6</v>
      </c>
      <c r="V2410" s="72">
        <v>1.0893159059260162E-2</v>
      </c>
      <c r="W2410" s="72">
        <v>1.0884706027241295E-2</v>
      </c>
      <c r="X2410" s="113">
        <f t="shared" si="75"/>
        <v>8.4530320188670044E-6</v>
      </c>
    </row>
    <row r="2411" spans="18:24" x14ac:dyDescent="0.2">
      <c r="R2411" s="75">
        <v>56089</v>
      </c>
      <c r="S2411" s="72">
        <v>1.0557617075609862E-2</v>
      </c>
      <c r="T2411" s="72">
        <v>1.0548682327070577E-2</v>
      </c>
      <c r="U2411" s="72">
        <f t="shared" si="74"/>
        <v>8.9347485392847481E-6</v>
      </c>
      <c r="V2411" s="72">
        <v>1.0884647841256662E-2</v>
      </c>
      <c r="W2411" s="72">
        <v>1.0876347838487711E-2</v>
      </c>
      <c r="X2411" s="113">
        <f t="shared" si="75"/>
        <v>8.3000027689510147E-6</v>
      </c>
    </row>
    <row r="2412" spans="18:24" x14ac:dyDescent="0.2">
      <c r="R2412" s="75">
        <v>56096</v>
      </c>
      <c r="S2412" s="72">
        <v>1.0549159505937431E-2</v>
      </c>
      <c r="T2412" s="72">
        <v>1.0540343507258526E-2</v>
      </c>
      <c r="U2412" s="72">
        <f t="shared" si="74"/>
        <v>8.8159986789057565E-6</v>
      </c>
      <c r="V2412" s="72">
        <v>1.0877478346247997E-2</v>
      </c>
      <c r="W2412" s="72">
        <v>1.0869299166849089E-2</v>
      </c>
      <c r="X2412" s="113">
        <f t="shared" si="75"/>
        <v>8.1791793989077072E-6</v>
      </c>
    </row>
    <row r="2413" spans="18:24" x14ac:dyDescent="0.2">
      <c r="R2413" s="75">
        <v>56103</v>
      </c>
      <c r="S2413" s="72">
        <v>1.0540678373645319E-2</v>
      </c>
      <c r="T2413" s="72">
        <v>1.0531981414318704E-2</v>
      </c>
      <c r="U2413" s="72">
        <f t="shared" si="74"/>
        <v>8.6969593266154194E-6</v>
      </c>
      <c r="V2413" s="72">
        <v>1.0867500771510634E-2</v>
      </c>
      <c r="W2413" s="72">
        <v>1.0859508725962268E-2</v>
      </c>
      <c r="X2413" s="113">
        <f t="shared" si="75"/>
        <v>7.9920455483654951E-6</v>
      </c>
    </row>
    <row r="2414" spans="18:24" x14ac:dyDescent="0.2">
      <c r="R2414" s="75">
        <v>56110</v>
      </c>
      <c r="S2414" s="72">
        <v>1.0532173678885579E-2</v>
      </c>
      <c r="T2414" s="72">
        <v>1.0523596048402291E-2</v>
      </c>
      <c r="U2414" s="72">
        <f t="shared" si="74"/>
        <v>8.5776304832880373E-6</v>
      </c>
      <c r="V2414" s="72">
        <v>1.0858864920865722E-2</v>
      </c>
      <c r="W2414" s="72">
        <v>1.0851027803252353E-2</v>
      </c>
      <c r="X2414" s="113">
        <f t="shared" si="75"/>
        <v>7.8371176133688186E-6</v>
      </c>
    </row>
    <row r="2415" spans="18:24" x14ac:dyDescent="0.2">
      <c r="R2415" s="75">
        <v>56117</v>
      </c>
      <c r="S2415" s="72">
        <v>1.0523645421811129E-2</v>
      </c>
      <c r="T2415" s="72">
        <v>1.0515187409657865E-2</v>
      </c>
      <c r="U2415" s="72">
        <f t="shared" si="74"/>
        <v>8.4580121532638886E-6</v>
      </c>
      <c r="V2415" s="72">
        <v>1.0850187527110353E-2</v>
      </c>
      <c r="W2415" s="72">
        <v>1.0842505970290479E-2</v>
      </c>
      <c r="X2415" s="113">
        <f t="shared" si="75"/>
        <v>7.681556819873897E-6</v>
      </c>
    </row>
    <row r="2416" spans="18:24" x14ac:dyDescent="0.2">
      <c r="R2416" s="75">
        <v>56124</v>
      </c>
      <c r="S2416" s="72">
        <v>1.0515093602576631E-2</v>
      </c>
      <c r="T2416" s="72">
        <v>1.0506755498234873E-2</v>
      </c>
      <c r="U2416" s="72">
        <f t="shared" si="74"/>
        <v>8.3381043417575518E-6</v>
      </c>
      <c r="V2416" s="72">
        <v>1.0842890588069571E-2</v>
      </c>
      <c r="W2416" s="72">
        <v>1.0835331785453178E-2</v>
      </c>
      <c r="X2416" s="113">
        <f t="shared" si="75"/>
        <v>7.5588026163930094E-6</v>
      </c>
    </row>
    <row r="2417" spans="18:24" x14ac:dyDescent="0.2">
      <c r="R2417" s="75">
        <v>56131</v>
      </c>
      <c r="S2417" s="72">
        <v>1.0506982004759675E-2</v>
      </c>
      <c r="T2417" s="72">
        <v>1.0498755697145673E-2</v>
      </c>
      <c r="U2417" s="72">
        <f t="shared" si="74"/>
        <v>8.2263076140020458E-6</v>
      </c>
      <c r="V2417" s="72">
        <v>1.0835092668904351E-2</v>
      </c>
      <c r="W2417" s="72">
        <v>1.0827668174438939E-2</v>
      </c>
      <c r="X2417" s="113">
        <f t="shared" si="75"/>
        <v>7.4244944654119904E-6</v>
      </c>
    </row>
    <row r="2418" spans="18:24" x14ac:dyDescent="0.2">
      <c r="R2418" s="75">
        <v>56138</v>
      </c>
      <c r="S2418" s="72">
        <v>1.0498384995124505E-2</v>
      </c>
      <c r="T2418" s="72">
        <v>1.0490279149896064E-2</v>
      </c>
      <c r="U2418" s="72">
        <f t="shared" si="74"/>
        <v>8.1058452284406279E-6</v>
      </c>
      <c r="V2418" s="72">
        <v>1.0826306803171731E-2</v>
      </c>
      <c r="W2418" s="72">
        <v>1.0819039517515384E-2</v>
      </c>
      <c r="X2418" s="113">
        <f t="shared" si="75"/>
        <v>7.2672856563475718E-6</v>
      </c>
    </row>
    <row r="2419" spans="18:24" x14ac:dyDescent="0.2">
      <c r="R2419" s="75">
        <v>56145</v>
      </c>
      <c r="S2419" s="72">
        <v>1.048976442426252E-2</v>
      </c>
      <c r="T2419" s="72">
        <v>1.0481779330886551E-2</v>
      </c>
      <c r="U2419" s="72">
        <f t="shared" si="74"/>
        <v>7.9850933759686993E-6</v>
      </c>
      <c r="V2419" s="72">
        <v>1.0817479401522305E-2</v>
      </c>
      <c r="W2419" s="72">
        <v>1.0810369957406016E-2</v>
      </c>
      <c r="X2419" s="113">
        <f t="shared" si="75"/>
        <v>7.1094441162888183E-6</v>
      </c>
    </row>
    <row r="2420" spans="18:24" x14ac:dyDescent="0.2">
      <c r="R2420" s="75">
        <v>56152</v>
      </c>
      <c r="S2420" s="72">
        <v>1.0479240790265422E-2</v>
      </c>
      <c r="T2420" s="72">
        <v>1.0471410648002845E-2</v>
      </c>
      <c r="U2420" s="72">
        <f t="shared" si="74"/>
        <v>7.8301422625770556E-6</v>
      </c>
      <c r="V2420" s="72">
        <v>1.0808610464507677E-2</v>
      </c>
      <c r="W2420" s="72">
        <v>1.0801659494643451E-2</v>
      </c>
      <c r="X2420" s="113">
        <f t="shared" si="75"/>
        <v>6.9509698642257478E-6</v>
      </c>
    </row>
    <row r="2421" spans="18:24" x14ac:dyDescent="0.2">
      <c r="R2421" s="75">
        <v>56159</v>
      </c>
      <c r="S2421" s="72">
        <v>1.0471981079406037E-2</v>
      </c>
      <c r="T2421" s="72">
        <v>1.0464246856211105E-2</v>
      </c>
      <c r="U2421" s="72">
        <f t="shared" si="74"/>
        <v>7.7342231949318468E-6</v>
      </c>
      <c r="V2421" s="72">
        <v>1.0799210788984381E-2</v>
      </c>
      <c r="W2421" s="72">
        <v>1.0792430308005498E-2</v>
      </c>
      <c r="X2421" s="113">
        <f t="shared" si="75"/>
        <v>6.7804809788830911E-6</v>
      </c>
    </row>
    <row r="2422" spans="18:24" x14ac:dyDescent="0.2">
      <c r="R2422" s="75">
        <v>56166</v>
      </c>
      <c r="S2422" s="72">
        <v>1.0463287890459951E-2</v>
      </c>
      <c r="T2422" s="72">
        <v>1.0455675311884613E-2</v>
      </c>
      <c r="U2422" s="72">
        <f t="shared" si="74"/>
        <v>7.6125785753375363E-6</v>
      </c>
      <c r="V2422" s="72">
        <v>1.0790255548453274E-2</v>
      </c>
      <c r="W2422" s="72">
        <v>1.0783634857226811E-2</v>
      </c>
      <c r="X2422" s="113">
        <f t="shared" si="75"/>
        <v>6.620691226463804E-6</v>
      </c>
    </row>
    <row r="2423" spans="18:24" x14ac:dyDescent="0.2">
      <c r="R2423" s="75">
        <v>56173</v>
      </c>
      <c r="S2423" s="72">
        <v>1.0454571140441639E-2</v>
      </c>
      <c r="T2423" s="72">
        <v>1.0447080495939575E-2</v>
      </c>
      <c r="U2423" s="72">
        <f t="shared" si="74"/>
        <v>7.490644502063451E-6</v>
      </c>
      <c r="V2423" s="72">
        <v>1.0781258773243615E-2</v>
      </c>
      <c r="W2423" s="72">
        <v>1.0774798504438432E-2</v>
      </c>
      <c r="X2423" s="113">
        <f t="shared" si="75"/>
        <v>6.4602688051827728E-6</v>
      </c>
    </row>
    <row r="2424" spans="18:24" x14ac:dyDescent="0.2">
      <c r="R2424" s="75">
        <v>56180</v>
      </c>
      <c r="S2424" s="72">
        <v>1.0445830829507501E-2</v>
      </c>
      <c r="T2424" s="72">
        <v>1.0438462408527175E-2</v>
      </c>
      <c r="U2424" s="72">
        <f t="shared" si="74"/>
        <v>7.3684209803259043E-6</v>
      </c>
      <c r="V2424" s="72">
        <v>1.0772220463919785E-2</v>
      </c>
      <c r="W2424" s="72">
        <v>1.07659212501863E-2</v>
      </c>
      <c r="X2424" s="113">
        <f t="shared" si="75"/>
        <v>6.2992137334853121E-6</v>
      </c>
    </row>
    <row r="2425" spans="18:24" x14ac:dyDescent="0.2">
      <c r="R2425" s="75">
        <v>56187</v>
      </c>
      <c r="S2425" s="72">
        <v>1.043706695781654E-2</v>
      </c>
      <c r="T2425" s="72">
        <v>1.0429821049803811E-2</v>
      </c>
      <c r="U2425" s="72">
        <f t="shared" si="74"/>
        <v>7.2459080127287162E-6</v>
      </c>
      <c r="V2425" s="72">
        <v>1.0763140621048805E-2</v>
      </c>
      <c r="W2425" s="72">
        <v>1.0757003095018546E-2</v>
      </c>
      <c r="X2425" s="113">
        <f t="shared" si="75"/>
        <v>6.1375260302590912E-6</v>
      </c>
    </row>
    <row r="2426" spans="18:24" x14ac:dyDescent="0.2">
      <c r="R2426" s="75">
        <v>56194</v>
      </c>
      <c r="S2426" s="72">
        <v>1.042827952552515E-2</v>
      </c>
      <c r="T2426" s="72">
        <v>1.0421156419921532E-2</v>
      </c>
      <c r="U2426" s="72">
        <f t="shared" si="74"/>
        <v>7.123105603617369E-6</v>
      </c>
      <c r="V2426" s="72">
        <v>1.0754524630878018E-2</v>
      </c>
      <c r="W2426" s="72">
        <v>1.0748537792473986E-2</v>
      </c>
      <c r="X2426" s="113">
        <f t="shared" si="75"/>
        <v>5.9868384040314554E-6</v>
      </c>
    </row>
    <row r="2427" spans="18:24" x14ac:dyDescent="0.2">
      <c r="R2427" s="75">
        <v>56201</v>
      </c>
      <c r="S2427" s="72">
        <v>1.0419468532791468E-2</v>
      </c>
      <c r="T2427" s="72">
        <v>1.0412468519035E-2</v>
      </c>
      <c r="U2427" s="72">
        <f t="shared" si="74"/>
        <v>7.0000137564682485E-6</v>
      </c>
      <c r="V2427" s="72">
        <v>1.074536496192895E-2</v>
      </c>
      <c r="W2427" s="72">
        <v>1.0739541026254015E-2</v>
      </c>
      <c r="X2427" s="113">
        <f t="shared" si="75"/>
        <v>5.8239356749353877E-6</v>
      </c>
    </row>
    <row r="2428" spans="18:24" x14ac:dyDescent="0.2">
      <c r="R2428" s="75">
        <v>56208</v>
      </c>
      <c r="S2428" s="72">
        <v>1.0410633979776235E-2</v>
      </c>
      <c r="T2428" s="72">
        <v>1.0403757347298004E-2</v>
      </c>
      <c r="U2428" s="72">
        <f t="shared" si="74"/>
        <v>6.876632478230657E-6</v>
      </c>
      <c r="V2428" s="72">
        <v>1.073616376211009E-2</v>
      </c>
      <c r="W2428" s="72">
        <v>1.0730503361729191E-2</v>
      </c>
      <c r="X2428" s="113">
        <f t="shared" si="75"/>
        <v>5.660400380899655E-6</v>
      </c>
    </row>
    <row r="2429" spans="18:24" x14ac:dyDescent="0.2">
      <c r="R2429" s="75">
        <v>56215</v>
      </c>
      <c r="S2429" s="72">
        <v>1.0401775866637583E-2</v>
      </c>
      <c r="T2429" s="72">
        <v>1.039502290486694E-2</v>
      </c>
      <c r="U2429" s="72">
        <f t="shared" si="74"/>
        <v>6.7529617706427875E-6</v>
      </c>
      <c r="V2429" s="72">
        <v>1.0726921031995122E-2</v>
      </c>
      <c r="W2429" s="72">
        <v>1.0721424799454649E-2</v>
      </c>
      <c r="X2429" s="113">
        <f t="shared" si="75"/>
        <v>5.4962325404736556E-6</v>
      </c>
    </row>
    <row r="2430" spans="18:24" x14ac:dyDescent="0.2">
      <c r="R2430" s="75">
        <v>56222</v>
      </c>
      <c r="S2430" s="72">
        <v>1.0393871908322083E-2</v>
      </c>
      <c r="T2430" s="72">
        <v>1.0387225473799333E-2</v>
      </c>
      <c r="U2430" s="72">
        <f t="shared" si="74"/>
        <v>6.6464345227501553E-6</v>
      </c>
      <c r="V2430" s="72">
        <v>1.0717118423497006E-2</v>
      </c>
      <c r="W2430" s="72">
        <v>1.0711798824797447E-2</v>
      </c>
      <c r="X2430" s="113">
        <f t="shared" si="75"/>
        <v>5.3195986995588362E-6</v>
      </c>
    </row>
    <row r="2431" spans="18:24" x14ac:dyDescent="0.2">
      <c r="R2431" s="75">
        <v>56229</v>
      </c>
      <c r="S2431" s="72">
        <v>1.0384970554200734E-2</v>
      </c>
      <c r="T2431" s="72">
        <v>1.0378448320406797E-2</v>
      </c>
      <c r="U2431" s="72">
        <f t="shared" si="74"/>
        <v>6.5222337939374597E-6</v>
      </c>
      <c r="V2431" s="72">
        <v>1.0707789391386674E-2</v>
      </c>
      <c r="W2431" s="72">
        <v>1.0702635275784668E-2</v>
      </c>
      <c r="X2431" s="113">
        <f t="shared" si="75"/>
        <v>5.1541156020056683E-6</v>
      </c>
    </row>
    <row r="2432" spans="18:24" x14ac:dyDescent="0.2">
      <c r="R2432" s="75">
        <v>56236</v>
      </c>
      <c r="S2432" s="72">
        <v>1.0376045641330656E-2</v>
      </c>
      <c r="T2432" s="72">
        <v>1.0369647897676693E-2</v>
      </c>
      <c r="U2432" s="72">
        <f t="shared" si="74"/>
        <v>6.3977436539630617E-6</v>
      </c>
      <c r="V2432" s="72">
        <v>1.0698418829768595E-2</v>
      </c>
      <c r="W2432" s="72">
        <v>1.0693430829762155E-2</v>
      </c>
      <c r="X2432" s="113">
        <f t="shared" si="75"/>
        <v>4.9880000064402019E-6</v>
      </c>
    </row>
    <row r="2433" spans="18:24" x14ac:dyDescent="0.2">
      <c r="R2433" s="75">
        <v>56247</v>
      </c>
      <c r="S2433" s="72">
        <v>1.0360981608647683E-2</v>
      </c>
      <c r="T2433" s="72">
        <v>1.0354797684357653E-2</v>
      </c>
      <c r="U2433" s="72">
        <f t="shared" si="74"/>
        <v>6.183924290029813E-6</v>
      </c>
      <c r="V2433" s="72">
        <v>1.068360975636806E-2</v>
      </c>
      <c r="W2433" s="72">
        <v>1.0678884073015732E-2</v>
      </c>
      <c r="X2433" s="113">
        <f t="shared" si="75"/>
        <v>4.7256833523284109E-6</v>
      </c>
    </row>
    <row r="2434" spans="18:24" x14ac:dyDescent="0.2">
      <c r="R2434" s="75">
        <v>56251</v>
      </c>
      <c r="S2434" s="72">
        <v>1.0356841498289526E-2</v>
      </c>
      <c r="T2434" s="72">
        <v>1.0350711493752662E-2</v>
      </c>
      <c r="U2434" s="72">
        <f t="shared" si="74"/>
        <v>6.1300045368639644E-6</v>
      </c>
      <c r="V2434" s="72">
        <v>1.067873100400938E-2</v>
      </c>
      <c r="W2434" s="72">
        <v>1.0674089054162112E-2</v>
      </c>
      <c r="X2434" s="113">
        <f t="shared" si="75"/>
        <v>4.6419498472682202E-6</v>
      </c>
    </row>
    <row r="2435" spans="18:24" x14ac:dyDescent="0.2">
      <c r="R2435" s="75">
        <v>56257</v>
      </c>
      <c r="S2435" s="72">
        <v>1.0349129551803671E-2</v>
      </c>
      <c r="T2435" s="72">
        <v>1.0343107014999298E-2</v>
      </c>
      <c r="U2435" s="72">
        <f t="shared" si="74"/>
        <v>6.0225368043731464E-6</v>
      </c>
      <c r="V2435" s="72">
        <v>1.0670592547537988E-2</v>
      </c>
      <c r="W2435" s="72">
        <v>1.0666094604456569E-2</v>
      </c>
      <c r="X2435" s="113">
        <f t="shared" si="75"/>
        <v>4.4979430814193894E-6</v>
      </c>
    </row>
    <row r="2436" spans="18:24" x14ac:dyDescent="0.2">
      <c r="R2436" s="75">
        <v>56264</v>
      </c>
      <c r="S2436" s="72">
        <v>1.0340110405516079E-2</v>
      </c>
      <c r="T2436" s="72">
        <v>1.0334213516457247E-2</v>
      </c>
      <c r="U2436" s="72">
        <f t="shared" si="74"/>
        <v>5.896889058831789E-6</v>
      </c>
      <c r="V2436" s="72">
        <v>1.0661059121630279E-2</v>
      </c>
      <c r="W2436" s="72">
        <v>1.0656729773682734E-2</v>
      </c>
      <c r="X2436" s="113">
        <f t="shared" si="75"/>
        <v>4.3293479475448732E-6</v>
      </c>
    </row>
    <row r="2437" spans="18:24" x14ac:dyDescent="0.2">
      <c r="R2437" s="75">
        <v>56271</v>
      </c>
      <c r="S2437" s="72">
        <v>1.0331067701270236E-2</v>
      </c>
      <c r="T2437" s="72">
        <v>1.0325296749347679E-2</v>
      </c>
      <c r="U2437" s="72">
        <f t="shared" ref="U2437:U2500" si="76">S2437-T2437</f>
        <v>5.7709519225568329E-6</v>
      </c>
      <c r="V2437" s="72">
        <v>1.0651484170108683E-2</v>
      </c>
      <c r="W2437" s="72">
        <v>1.06473240496886E-2</v>
      </c>
      <c r="X2437" s="113">
        <f t="shared" ref="X2437:X2500" si="77">V2437-W2437</f>
        <v>4.1601204200832076E-6</v>
      </c>
    </row>
    <row r="2438" spans="18:24" x14ac:dyDescent="0.2">
      <c r="R2438" s="75">
        <v>56278</v>
      </c>
      <c r="S2438" s="72">
        <v>1.0322001439226014E-2</v>
      </c>
      <c r="T2438" s="72">
        <v>1.0316356713826913E-2</v>
      </c>
      <c r="U2438" s="72">
        <f t="shared" si="76"/>
        <v>5.6447253991009916E-6</v>
      </c>
      <c r="V2438" s="72">
        <v>1.0641867693570733E-2</v>
      </c>
      <c r="W2438" s="72">
        <v>1.063787743305138E-2</v>
      </c>
      <c r="X2438" s="113">
        <f t="shared" si="77"/>
        <v>3.9902605193532087E-6</v>
      </c>
    </row>
    <row r="2439" spans="18:24" x14ac:dyDescent="0.2">
      <c r="R2439" s="75">
        <v>56285</v>
      </c>
      <c r="S2439" s="72">
        <v>1.0313417655094526E-2</v>
      </c>
      <c r="T2439" s="72">
        <v>1.0307890513123452E-2</v>
      </c>
      <c r="U2439" s="72">
        <f t="shared" si="76"/>
        <v>5.5271419710737485E-6</v>
      </c>
      <c r="V2439" s="72">
        <v>1.0632209692616171E-2</v>
      </c>
      <c r="W2439" s="72">
        <v>1.062838992435227E-2</v>
      </c>
      <c r="X2439" s="113">
        <f t="shared" si="77"/>
        <v>3.8197682639008051E-6</v>
      </c>
    </row>
    <row r="2440" spans="18:24" x14ac:dyDescent="0.2">
      <c r="R2440" s="75">
        <v>56292</v>
      </c>
      <c r="S2440" s="72">
        <v>1.030430622118245E-2</v>
      </c>
      <c r="T2440" s="72">
        <v>1.0298905860063261E-2</v>
      </c>
      <c r="U2440" s="72">
        <f t="shared" si="76"/>
        <v>5.400361119189262E-6</v>
      </c>
      <c r="V2440" s="72">
        <v>1.0622510167846062E-2</v>
      </c>
      <c r="W2440" s="72">
        <v>1.0618861524172461E-2</v>
      </c>
      <c r="X2440" s="113">
        <f t="shared" si="77"/>
        <v>3.6486436736007238E-6</v>
      </c>
    </row>
    <row r="2441" spans="18:24" x14ac:dyDescent="0.2">
      <c r="R2441" s="75">
        <v>56299</v>
      </c>
      <c r="S2441" s="72">
        <v>1.0295171230382696E-2</v>
      </c>
      <c r="T2441" s="72">
        <v>1.0289897939488412E-2</v>
      </c>
      <c r="U2441" s="72">
        <f t="shared" si="76"/>
        <v>5.2732908942844381E-6</v>
      </c>
      <c r="V2441" s="72">
        <v>1.0612769119865448E-2</v>
      </c>
      <c r="W2441" s="72">
        <v>1.0609292233097561E-2</v>
      </c>
      <c r="X2441" s="113">
        <f t="shared" si="77"/>
        <v>3.4768867678870718E-6</v>
      </c>
    </row>
    <row r="2442" spans="18:24" x14ac:dyDescent="0.2">
      <c r="R2442" s="75">
        <v>56306</v>
      </c>
      <c r="S2442" s="72">
        <v>1.0286012682856038E-2</v>
      </c>
      <c r="T2442" s="72">
        <v>1.0280866751556084E-2</v>
      </c>
      <c r="U2442" s="72">
        <f t="shared" si="76"/>
        <v>5.1459312999536239E-6</v>
      </c>
      <c r="V2442" s="72">
        <v>1.0602986549282902E-2</v>
      </c>
      <c r="W2442" s="72">
        <v>1.0599682051714947E-2</v>
      </c>
      <c r="X2442" s="113">
        <f t="shared" si="77"/>
        <v>3.3044975679547006E-6</v>
      </c>
    </row>
    <row r="2443" spans="18:24" x14ac:dyDescent="0.2">
      <c r="R2443" s="75">
        <v>56313</v>
      </c>
      <c r="S2443" s="72">
        <v>1.0275288559908988E-2</v>
      </c>
      <c r="T2443" s="72">
        <v>1.0270297375734328E-2</v>
      </c>
      <c r="U2443" s="72">
        <f t="shared" si="76"/>
        <v>4.9911841746592273E-6</v>
      </c>
      <c r="V2443" s="72">
        <v>1.0590356329144826E-2</v>
      </c>
      <c r="W2443" s="72">
        <v>1.0587287338769876E-2</v>
      </c>
      <c r="X2443" s="113">
        <f t="shared" si="77"/>
        <v>3.0689903749506198E-6</v>
      </c>
    </row>
    <row r="2444" spans="18:24" x14ac:dyDescent="0.2">
      <c r="R2444" s="75">
        <v>56320</v>
      </c>
      <c r="S2444" s="72">
        <v>1.0266077064315733E-2</v>
      </c>
      <c r="T2444" s="72">
        <v>1.0261213891777149E-2</v>
      </c>
      <c r="U2444" s="72">
        <f t="shared" si="76"/>
        <v>4.8631725385848978E-6</v>
      </c>
      <c r="V2444" s="72">
        <v>1.0580474437825832E-2</v>
      </c>
      <c r="W2444" s="72">
        <v>1.0577579352867831E-2</v>
      </c>
      <c r="X2444" s="113">
        <f t="shared" si="77"/>
        <v>2.8950849580017257E-6</v>
      </c>
    </row>
    <row r="2445" spans="18:24" x14ac:dyDescent="0.2">
      <c r="R2445" s="75">
        <v>56327</v>
      </c>
      <c r="S2445" s="72">
        <v>1.0256842011203936E-2</v>
      </c>
      <c r="T2445" s="72">
        <v>1.0252107139663002E-2</v>
      </c>
      <c r="U2445" s="72">
        <f t="shared" si="76"/>
        <v>4.7348715409342018E-6</v>
      </c>
      <c r="V2445" s="72">
        <v>1.0570551021232008E-2</v>
      </c>
      <c r="W2445" s="72">
        <v>1.0567830473966262E-2</v>
      </c>
      <c r="X2445" s="113">
        <f t="shared" si="77"/>
        <v>2.7205472657460678E-6</v>
      </c>
    </row>
    <row r="2446" spans="18:24" x14ac:dyDescent="0.2">
      <c r="R2446" s="75">
        <v>56334</v>
      </c>
      <c r="S2446" s="72">
        <v>1.0247583400741283E-2</v>
      </c>
      <c r="T2446" s="72">
        <v>1.024297711955263E-2</v>
      </c>
      <c r="U2446" s="72">
        <f t="shared" si="76"/>
        <v>4.606281188652972E-6</v>
      </c>
      <c r="V2446" s="72">
        <v>1.0560586079999832E-2</v>
      </c>
      <c r="W2446" s="72">
        <v>1.055804070268059E-2</v>
      </c>
      <c r="X2446" s="113">
        <f t="shared" si="77"/>
        <v>2.5453773192414542E-6</v>
      </c>
    </row>
    <row r="2447" spans="18:24" x14ac:dyDescent="0.2">
      <c r="R2447" s="75">
        <v>56341</v>
      </c>
      <c r="S2447" s="72">
        <v>1.0238823217474307E-2</v>
      </c>
      <c r="T2447" s="72">
        <v>1.0234336682994113E-2</v>
      </c>
      <c r="U2447" s="72">
        <f t="shared" si="76"/>
        <v>4.4865344801942042E-6</v>
      </c>
      <c r="V2447" s="72">
        <v>1.0552303339521292E-2</v>
      </c>
      <c r="W2447" s="72">
        <v>1.0549895653592193E-2</v>
      </c>
      <c r="X2447" s="113">
        <f t="shared" si="77"/>
        <v>2.4076859290993874E-6</v>
      </c>
    </row>
    <row r="2448" spans="18:24" x14ac:dyDescent="0.2">
      <c r="R2448" s="75">
        <v>56348</v>
      </c>
      <c r="S2448" s="72">
        <v>1.0229519439591694E-2</v>
      </c>
      <c r="T2448" s="72">
        <v>1.0225162049719475E-2</v>
      </c>
      <c r="U2448" s="72">
        <f t="shared" si="76"/>
        <v>4.3573898722195498E-6</v>
      </c>
      <c r="V2448" s="72">
        <v>1.0542265128516134E-2</v>
      </c>
      <c r="W2448" s="72">
        <v>1.0540033725870961E-2</v>
      </c>
      <c r="X2448" s="113">
        <f t="shared" si="77"/>
        <v>2.23140264517252E-6</v>
      </c>
    </row>
    <row r="2449" spans="18:24" x14ac:dyDescent="0.2">
      <c r="R2449" s="75">
        <v>56355</v>
      </c>
      <c r="S2449" s="72">
        <v>1.0220192105275793E-2</v>
      </c>
      <c r="T2449" s="72">
        <v>1.0215964149351968E-2</v>
      </c>
      <c r="U2449" s="72">
        <f t="shared" si="76"/>
        <v>4.2279559238252162E-6</v>
      </c>
      <c r="V2449" s="72">
        <v>1.0532185397456258E-2</v>
      </c>
      <c r="W2449" s="72">
        <v>1.0530130910264739E-2</v>
      </c>
      <c r="X2449" s="113">
        <f t="shared" si="77"/>
        <v>2.0544871915193635E-6</v>
      </c>
    </row>
    <row r="2450" spans="18:24" x14ac:dyDescent="0.2">
      <c r="R2450" s="75">
        <v>56362</v>
      </c>
      <c r="S2450" s="72">
        <v>1.0210841214693504E-2</v>
      </c>
      <c r="T2450" s="72">
        <v>1.0206742982056738E-2</v>
      </c>
      <c r="U2450" s="72">
        <f t="shared" si="76"/>
        <v>4.0982326367667438E-6</v>
      </c>
      <c r="V2450" s="72">
        <v>1.0522064146975913E-2</v>
      </c>
      <c r="W2450" s="72">
        <v>1.0520187207386808E-2</v>
      </c>
      <c r="X2450" s="113">
        <f t="shared" si="77"/>
        <v>1.8769395891057861E-6</v>
      </c>
    </row>
    <row r="2451" spans="18:24" x14ac:dyDescent="0.2">
      <c r="R2451" s="75">
        <v>56369</v>
      </c>
      <c r="S2451" s="72">
        <v>1.0200936994012734E-2</v>
      </c>
      <c r="T2451" s="72">
        <v>1.0196978004790195E-2</v>
      </c>
      <c r="U2451" s="72">
        <f t="shared" si="76"/>
        <v>3.9589892225390388E-6</v>
      </c>
      <c r="V2451" s="72">
        <v>1.0511901377713715E-2</v>
      </c>
      <c r="W2451" s="72">
        <v>1.0510202617854812E-2</v>
      </c>
      <c r="X2451" s="113">
        <f t="shared" si="77"/>
        <v>1.6987598589028596E-6</v>
      </c>
    </row>
    <row r="2452" spans="18:24" x14ac:dyDescent="0.2">
      <c r="R2452" s="75">
        <v>56376</v>
      </c>
      <c r="S2452" s="72">
        <v>1.0191537042959546E-2</v>
      </c>
      <c r="T2452" s="72">
        <v>1.018770838013972E-2</v>
      </c>
      <c r="U2452" s="72">
        <f t="shared" si="76"/>
        <v>3.8286628198259259E-6</v>
      </c>
      <c r="V2452" s="72">
        <v>1.0499924451126201E-2</v>
      </c>
      <c r="W2452" s="72">
        <v>1.0498443369660987E-2</v>
      </c>
      <c r="X2452" s="113">
        <f t="shared" si="77"/>
        <v>1.4810814652141402E-6</v>
      </c>
    </row>
    <row r="2453" spans="18:24" x14ac:dyDescent="0.2">
      <c r="R2453" s="75">
        <v>56383</v>
      </c>
      <c r="S2453" s="72">
        <v>1.0182113535734564E-2</v>
      </c>
      <c r="T2453" s="72">
        <v>1.0178415488642536E-2</v>
      </c>
      <c r="U2453" s="72">
        <f t="shared" si="76"/>
        <v>3.6980470920280895E-6</v>
      </c>
      <c r="V2453" s="72">
        <v>1.0489668855445987E-2</v>
      </c>
      <c r="W2453" s="72">
        <v>1.0488367369123404E-2</v>
      </c>
      <c r="X2453" s="113">
        <f t="shared" si="77"/>
        <v>1.3014863225833256E-6</v>
      </c>
    </row>
    <row r="2454" spans="18:24" x14ac:dyDescent="0.2">
      <c r="R2454" s="75">
        <v>56390</v>
      </c>
      <c r="S2454" s="72">
        <v>1.017266647250374E-2</v>
      </c>
      <c r="T2454" s="72">
        <v>1.0169099330461121E-2</v>
      </c>
      <c r="U2454" s="72">
        <f t="shared" si="76"/>
        <v>3.5671420426184458E-6</v>
      </c>
      <c r="V2454" s="72">
        <v>1.0479371740309084E-2</v>
      </c>
      <c r="W2454" s="72">
        <v>1.0478250481213621E-2</v>
      </c>
      <c r="X2454" s="113">
        <f t="shared" si="77"/>
        <v>1.1212590954635948E-6</v>
      </c>
    </row>
    <row r="2455" spans="18:24" x14ac:dyDescent="0.2">
      <c r="R2455" s="75">
        <v>56397</v>
      </c>
      <c r="S2455" s="72">
        <v>1.0163195853439109E-2</v>
      </c>
      <c r="T2455" s="72">
        <v>1.0159759905764034E-2</v>
      </c>
      <c r="U2455" s="72">
        <f t="shared" si="76"/>
        <v>3.4359476750751156E-6</v>
      </c>
      <c r="V2455" s="72">
        <v>1.0469033106374318E-2</v>
      </c>
      <c r="W2455" s="72">
        <v>1.046809270657113E-2</v>
      </c>
      <c r="X2455" s="113">
        <f t="shared" si="77"/>
        <v>9.4039980318844085E-7</v>
      </c>
    </row>
    <row r="2456" spans="18:24" x14ac:dyDescent="0.2">
      <c r="R2456" s="75">
        <v>56404</v>
      </c>
      <c r="S2456" s="72">
        <v>1.0153701678710972E-2</v>
      </c>
      <c r="T2456" s="72">
        <v>1.0150397214715494E-2</v>
      </c>
      <c r="U2456" s="72">
        <f t="shared" si="76"/>
        <v>3.3044639954783045E-6</v>
      </c>
      <c r="V2456" s="72">
        <v>1.0460464772183658E-2</v>
      </c>
      <c r="W2456" s="72">
        <v>1.0459666392166261E-2</v>
      </c>
      <c r="X2456" s="113">
        <f t="shared" si="77"/>
        <v>7.9838001739752917E-7</v>
      </c>
    </row>
    <row r="2457" spans="18:24" x14ac:dyDescent="0.2">
      <c r="R2457" s="75">
        <v>56411</v>
      </c>
      <c r="S2457" s="72">
        <v>1.0144183948489628E-2</v>
      </c>
      <c r="T2457" s="72">
        <v>1.014101125748406E-2</v>
      </c>
      <c r="U2457" s="72">
        <f t="shared" si="76"/>
        <v>3.1726910055679403E-6</v>
      </c>
      <c r="V2457" s="72">
        <v>1.0450052903773157E-2</v>
      </c>
      <c r="W2457" s="72">
        <v>1.0449436495813728E-2</v>
      </c>
      <c r="X2457" s="113">
        <f t="shared" si="77"/>
        <v>6.1640795942854987E-7</v>
      </c>
    </row>
    <row r="2458" spans="18:24" x14ac:dyDescent="0.2">
      <c r="R2458" s="75">
        <v>56418</v>
      </c>
      <c r="S2458" s="72">
        <v>1.013464266294885E-2</v>
      </c>
      <c r="T2458" s="72">
        <v>1.0131602034233951E-2</v>
      </c>
      <c r="U2458" s="72">
        <f t="shared" si="76"/>
        <v>3.0406287148988798E-6</v>
      </c>
      <c r="V2458" s="72">
        <v>1.0439599521119244E-2</v>
      </c>
      <c r="W2458" s="72">
        <v>1.0439165717199246E-2</v>
      </c>
      <c r="X2458" s="113">
        <f t="shared" si="77"/>
        <v>4.3380391999761625E-7</v>
      </c>
    </row>
    <row r="2459" spans="18:24" x14ac:dyDescent="0.2">
      <c r="R2459" s="75">
        <v>56425</v>
      </c>
      <c r="S2459" s="72">
        <v>1.0125077822258065E-2</v>
      </c>
      <c r="T2459" s="72">
        <v>1.0122169545135461E-2</v>
      </c>
      <c r="U2459" s="72">
        <f t="shared" si="76"/>
        <v>2.9082771226037613E-6</v>
      </c>
      <c r="V2459" s="72">
        <v>1.0427263395949659E-2</v>
      </c>
      <c r="W2459" s="72">
        <v>1.0427052753528733E-2</v>
      </c>
      <c r="X2459" s="113">
        <f t="shared" si="77"/>
        <v>2.1064242092597163E-7</v>
      </c>
    </row>
    <row r="2460" spans="18:24" x14ac:dyDescent="0.2">
      <c r="R2460" s="75">
        <v>56432</v>
      </c>
      <c r="S2460" s="72">
        <v>1.0115489426591052E-2</v>
      </c>
      <c r="T2460" s="72">
        <v>1.0112713790354548E-2</v>
      </c>
      <c r="U2460" s="72">
        <f t="shared" si="76"/>
        <v>2.7756362365044529E-6</v>
      </c>
      <c r="V2460" s="72">
        <v>1.0416717178016302E-2</v>
      </c>
      <c r="W2460" s="72">
        <v>1.0416690554885505E-2</v>
      </c>
      <c r="X2460" s="113">
        <f t="shared" si="77"/>
        <v>2.6623130797154282E-8</v>
      </c>
    </row>
    <row r="2461" spans="18:24" x14ac:dyDescent="0.2">
      <c r="R2461" s="75">
        <v>56439</v>
      </c>
      <c r="S2461" s="72">
        <v>1.0105877476121582E-2</v>
      </c>
      <c r="T2461" s="72">
        <v>1.010323477006151E-2</v>
      </c>
      <c r="U2461" s="72">
        <f t="shared" si="76"/>
        <v>2.6427060600721364E-6</v>
      </c>
      <c r="V2461" s="72">
        <v>1.0406129445299504E-2</v>
      </c>
      <c r="W2461" s="72">
        <v>1.0406287473393771E-2</v>
      </c>
      <c r="X2461" s="113">
        <f t="shared" si="77"/>
        <v>-1.5802809426659903E-7</v>
      </c>
    </row>
    <row r="2462" spans="18:24" x14ac:dyDescent="0.2">
      <c r="R2462" s="75">
        <v>56446</v>
      </c>
      <c r="S2462" s="72">
        <v>1.0096241971021692E-2</v>
      </c>
      <c r="T2462" s="72">
        <v>1.0093732484424908E-2</v>
      </c>
      <c r="U2462" s="72">
        <f t="shared" si="76"/>
        <v>2.5094865967849322E-6</v>
      </c>
      <c r="V2462" s="72">
        <v>1.0395500198477006E-2</v>
      </c>
      <c r="W2462" s="72">
        <v>1.0395843509708923E-2</v>
      </c>
      <c r="X2462" s="113">
        <f t="shared" si="77"/>
        <v>-3.4331123191684576E-7</v>
      </c>
    </row>
    <row r="2463" spans="18:24" x14ac:dyDescent="0.2">
      <c r="R2463" s="75">
        <v>56453</v>
      </c>
      <c r="S2463" s="72">
        <v>1.0086582911463419E-2</v>
      </c>
      <c r="T2463" s="72">
        <v>1.0084206933611561E-2</v>
      </c>
      <c r="U2463" s="72">
        <f t="shared" si="76"/>
        <v>2.3759778518574193E-6</v>
      </c>
      <c r="V2463" s="72">
        <v>1.0384829438230412E-2</v>
      </c>
      <c r="W2463" s="72">
        <v>1.0385358664489357E-2</v>
      </c>
      <c r="X2463" s="113">
        <f t="shared" si="77"/>
        <v>-5.2922625894472053E-7</v>
      </c>
    </row>
    <row r="2464" spans="18:24" x14ac:dyDescent="0.2">
      <c r="R2464" s="75">
        <v>56460</v>
      </c>
      <c r="S2464" s="72">
        <v>1.0076900297623141E-2</v>
      </c>
      <c r="T2464" s="72">
        <v>1.0074658117792644E-2</v>
      </c>
      <c r="U2464" s="72">
        <f t="shared" si="76"/>
        <v>2.2421798304972373E-6</v>
      </c>
      <c r="V2464" s="72">
        <v>1.0376007463172769E-2</v>
      </c>
      <c r="W2464" s="72">
        <v>1.0376682553878292E-2</v>
      </c>
      <c r="X2464" s="113">
        <f t="shared" si="77"/>
        <v>-6.7509070552328188E-7</v>
      </c>
    </row>
    <row r="2465" spans="18:24" x14ac:dyDescent="0.2">
      <c r="R2465" s="75">
        <v>56467</v>
      </c>
      <c r="S2465" s="72">
        <v>1.0067194129675505E-2</v>
      </c>
      <c r="T2465" s="72">
        <v>1.0065086037139317E-2</v>
      </c>
      <c r="U2465" s="72">
        <f t="shared" si="76"/>
        <v>2.1080925361877112E-6</v>
      </c>
      <c r="V2465" s="72">
        <v>1.0363363380200811E-2</v>
      </c>
      <c r="W2465" s="72">
        <v>1.0364266332097289E-2</v>
      </c>
      <c r="X2465" s="113">
        <f t="shared" si="77"/>
        <v>-9.0295189647884855E-7</v>
      </c>
    </row>
    <row r="2466" spans="18:24" x14ac:dyDescent="0.2">
      <c r="R2466" s="75">
        <v>56474</v>
      </c>
      <c r="S2466" s="72">
        <v>1.0057464407793412E-2</v>
      </c>
      <c r="T2466" s="72">
        <v>1.0055490691819277E-2</v>
      </c>
      <c r="U2466" s="72">
        <f t="shared" si="76"/>
        <v>1.973715974134746E-6</v>
      </c>
      <c r="V2466" s="72">
        <v>1.0352568083793477E-2</v>
      </c>
      <c r="W2466" s="72">
        <v>1.0353658846254906E-2</v>
      </c>
      <c r="X2466" s="113">
        <f t="shared" si="77"/>
        <v>-1.0907624614295286E-6</v>
      </c>
    </row>
    <row r="2467" spans="18:24" x14ac:dyDescent="0.2">
      <c r="R2467" s="75">
        <v>56481</v>
      </c>
      <c r="S2467" s="72">
        <v>1.0047711132154115E-2</v>
      </c>
      <c r="T2467" s="72">
        <v>1.0045872082005426E-2</v>
      </c>
      <c r="U2467" s="72">
        <f t="shared" si="76"/>
        <v>1.8390501486890282E-6</v>
      </c>
      <c r="V2467" s="72">
        <v>1.0341731276712106E-2</v>
      </c>
      <c r="W2467" s="72">
        <v>1.0343010481539763E-2</v>
      </c>
      <c r="X2467" s="113">
        <f t="shared" si="77"/>
        <v>-1.2792048276564355E-6</v>
      </c>
    </row>
    <row r="2468" spans="18:24" x14ac:dyDescent="0.2">
      <c r="R2468" s="75">
        <v>56488</v>
      </c>
      <c r="S2468" s="72">
        <v>1.0037934302933992E-2</v>
      </c>
      <c r="T2468" s="72">
        <v>1.0036230207868934E-2</v>
      </c>
      <c r="U2468" s="72">
        <f t="shared" si="76"/>
        <v>1.7040950650581976E-6</v>
      </c>
      <c r="V2468" s="72">
        <v>1.0332782557460327E-2</v>
      </c>
      <c r="W2468" s="72">
        <v>1.0334209548124976E-2</v>
      </c>
      <c r="X2468" s="113">
        <f t="shared" si="77"/>
        <v>-1.4269906646498243E-6</v>
      </c>
    </row>
    <row r="2469" spans="18:24" x14ac:dyDescent="0.2">
      <c r="R2469" s="75">
        <v>56495</v>
      </c>
      <c r="S2469" s="72">
        <v>1.0028698827102531E-2</v>
      </c>
      <c r="T2469" s="72">
        <v>1.0027120305273239E-2</v>
      </c>
      <c r="U2469" s="72">
        <f t="shared" si="76"/>
        <v>1.5785218292919262E-6</v>
      </c>
      <c r="V2469" s="72">
        <v>1.0323163889627764E-2</v>
      </c>
      <c r="W2469" s="72">
        <v>1.032475283355889E-2</v>
      </c>
      <c r="X2469" s="113">
        <f t="shared" si="77"/>
        <v>-1.5889439311262549E-6</v>
      </c>
    </row>
    <row r="2470" spans="18:24" x14ac:dyDescent="0.2">
      <c r="R2470" s="75">
        <v>56502</v>
      </c>
      <c r="S2470" s="72">
        <v>1.0018876846744702E-2</v>
      </c>
      <c r="T2470" s="72">
        <v>1.0017433834034061E-2</v>
      </c>
      <c r="U2470" s="72">
        <f t="shared" si="76"/>
        <v>1.4430127106401097E-6</v>
      </c>
      <c r="V2470" s="72">
        <v>1.0312218943230611E-2</v>
      </c>
      <c r="W2470" s="72">
        <v>1.031399797227138E-2</v>
      </c>
      <c r="X2470" s="113">
        <f t="shared" si="77"/>
        <v>-1.7790290407684178E-6</v>
      </c>
    </row>
    <row r="2471" spans="18:24" x14ac:dyDescent="0.2">
      <c r="R2471" s="75">
        <v>56509</v>
      </c>
      <c r="S2471" s="72">
        <v>1.0009031313708823E-2</v>
      </c>
      <c r="T2471" s="72">
        <v>1.0007724099361506E-2</v>
      </c>
      <c r="U2471" s="72">
        <f t="shared" si="76"/>
        <v>1.3072143473166764E-6</v>
      </c>
      <c r="V2471" s="72">
        <v>1.0301232503688629E-2</v>
      </c>
      <c r="W2471" s="72">
        <v>1.0303202249348027E-2</v>
      </c>
      <c r="X2471" s="113">
        <f t="shared" si="77"/>
        <v>-1.969745659398045E-6</v>
      </c>
    </row>
    <row r="2472" spans="18:24" x14ac:dyDescent="0.2">
      <c r="R2472" s="75">
        <v>56516</v>
      </c>
      <c r="S2472" s="72">
        <v>9.9991622281705786E-3</v>
      </c>
      <c r="T2472" s="72">
        <v>9.9979911014268646E-3</v>
      </c>
      <c r="U2472" s="72">
        <f t="shared" si="76"/>
        <v>1.1711267437139461E-6</v>
      </c>
      <c r="V2472" s="72">
        <v>1.0290205516362731E-2</v>
      </c>
      <c r="W2472" s="72">
        <v>1.0292366594553385E-2</v>
      </c>
      <c r="X2472" s="113">
        <f t="shared" si="77"/>
        <v>-2.1610781906541282E-6</v>
      </c>
    </row>
    <row r="2473" spans="18:24" x14ac:dyDescent="0.2">
      <c r="R2473" s="75">
        <v>56523</v>
      </c>
      <c r="S2473" s="72">
        <v>9.9869774834139575E-3</v>
      </c>
      <c r="T2473" s="72">
        <v>9.985981824528093E-3</v>
      </c>
      <c r="U2473" s="72">
        <f t="shared" si="76"/>
        <v>9.9565888586443385E-7</v>
      </c>
      <c r="V2473" s="72">
        <v>1.0278483014999059E-2</v>
      </c>
      <c r="W2473" s="72">
        <v>1.0280849981507129E-2</v>
      </c>
      <c r="X2473" s="113">
        <f t="shared" si="77"/>
        <v>-2.3669665080699315E-6</v>
      </c>
    </row>
    <row r="2474" spans="18:24" x14ac:dyDescent="0.2">
      <c r="R2474" s="75">
        <v>56530</v>
      </c>
      <c r="S2474" s="72">
        <v>9.9787787122828254E-3</v>
      </c>
      <c r="T2474" s="72">
        <v>9.9778904219015741E-3</v>
      </c>
      <c r="U2474" s="72">
        <f t="shared" si="76"/>
        <v>8.8829038125126658E-7</v>
      </c>
      <c r="V2474" s="72">
        <v>1.0267380651645558E-2</v>
      </c>
      <c r="W2474" s="72">
        <v>1.0269940084588943E-2</v>
      </c>
      <c r="X2474" s="113">
        <f t="shared" si="77"/>
        <v>-2.5594329433852037E-6</v>
      </c>
    </row>
    <row r="2475" spans="18:24" x14ac:dyDescent="0.2">
      <c r="R2475" s="75">
        <v>56537</v>
      </c>
      <c r="S2475" s="72">
        <v>9.9688370129460135E-3</v>
      </c>
      <c r="T2475" s="72">
        <v>9.968085702331422E-3</v>
      </c>
      <c r="U2475" s="72">
        <f t="shared" si="76"/>
        <v>7.5131061459156323E-7</v>
      </c>
      <c r="V2475" s="72">
        <v>1.0256246189247318E-2</v>
      </c>
      <c r="W2475" s="72">
        <v>1.0258998565186788E-2</v>
      </c>
      <c r="X2475" s="113">
        <f t="shared" si="77"/>
        <v>-2.7523759394704889E-6</v>
      </c>
    </row>
    <row r="2476" spans="18:24" x14ac:dyDescent="0.2">
      <c r="R2476" s="75">
        <v>56544</v>
      </c>
      <c r="S2476" s="72">
        <v>9.9588717614489796E-3</v>
      </c>
      <c r="T2476" s="72">
        <v>9.9582577198236068E-3</v>
      </c>
      <c r="U2476" s="72">
        <f t="shared" si="76"/>
        <v>6.1404162537276319E-7</v>
      </c>
      <c r="V2476" s="72">
        <v>1.0245082370867693E-2</v>
      </c>
      <c r="W2476" s="72">
        <v>1.0248028121122845E-2</v>
      </c>
      <c r="X2476" s="113">
        <f t="shared" si="77"/>
        <v>-2.9457502551521325E-6</v>
      </c>
    </row>
    <row r="2477" spans="18:24" x14ac:dyDescent="0.2">
      <c r="R2477" s="75">
        <v>56551</v>
      </c>
      <c r="S2477" s="72">
        <v>9.9488829579707106E-3</v>
      </c>
      <c r="T2477" s="72">
        <v>9.9484064745510338E-3</v>
      </c>
      <c r="U2477" s="72">
        <f t="shared" si="76"/>
        <v>4.7648341967680696E-7</v>
      </c>
      <c r="V2477" s="72">
        <v>1.0233891939507678E-2</v>
      </c>
      <c r="W2477" s="72">
        <v>1.0237031450163961E-2</v>
      </c>
      <c r="X2477" s="113">
        <f t="shared" si="77"/>
        <v>-3.1395106562821101E-6</v>
      </c>
    </row>
    <row r="2478" spans="18:24" x14ac:dyDescent="0.2">
      <c r="R2478" s="75">
        <v>56558</v>
      </c>
      <c r="S2478" s="72">
        <v>9.9388706026910627E-3</v>
      </c>
      <c r="T2478" s="72">
        <v>9.9385319666909517E-3</v>
      </c>
      <c r="U2478" s="72">
        <f t="shared" si="76"/>
        <v>3.3863600011098394E-7</v>
      </c>
      <c r="V2478" s="72">
        <v>1.022334303319096E-2</v>
      </c>
      <c r="W2478" s="72">
        <v>1.0226662551194638E-2</v>
      </c>
      <c r="X2478" s="113">
        <f t="shared" si="77"/>
        <v>-3.3195180036780375E-6</v>
      </c>
    </row>
    <row r="2479" spans="18:24" x14ac:dyDescent="0.2">
      <c r="R2479" s="75">
        <v>56565</v>
      </c>
      <c r="S2479" s="72">
        <v>9.9288346957924992E-3</v>
      </c>
      <c r="T2479" s="72">
        <v>9.928634196419742E-3</v>
      </c>
      <c r="U2479" s="72">
        <f t="shared" si="76"/>
        <v>2.0049937275723462E-7</v>
      </c>
      <c r="V2479" s="72">
        <v>1.0212108268483905E-2</v>
      </c>
      <c r="W2479" s="72">
        <v>1.0215622176020562E-2</v>
      </c>
      <c r="X2479" s="113">
        <f t="shared" si="77"/>
        <v>-3.5139075366570627E-6</v>
      </c>
    </row>
    <row r="2480" spans="18:24" x14ac:dyDescent="0.2">
      <c r="R2480" s="75">
        <v>56572</v>
      </c>
      <c r="S2480" s="72">
        <v>9.9187752374540073E-3</v>
      </c>
      <c r="T2480" s="72">
        <v>9.9187131639111789E-3</v>
      </c>
      <c r="U2480" s="72">
        <f t="shared" si="76"/>
        <v>6.207354282840305E-8</v>
      </c>
      <c r="V2480" s="72">
        <v>1.0200854853368781E-2</v>
      </c>
      <c r="W2480" s="72">
        <v>1.0204563405220248E-2</v>
      </c>
      <c r="X2480" s="113">
        <f t="shared" si="77"/>
        <v>-3.7085518514671373E-6</v>
      </c>
    </row>
    <row r="2481" spans="18:24" x14ac:dyDescent="0.2">
      <c r="R2481" s="75">
        <v>56579</v>
      </c>
      <c r="S2481" s="72">
        <v>9.9086922278563104E-3</v>
      </c>
      <c r="T2481" s="72">
        <v>9.9087688693425113E-3</v>
      </c>
      <c r="U2481" s="72">
        <f t="shared" si="76"/>
        <v>-7.6641486200859643E-8</v>
      </c>
      <c r="V2481" s="72">
        <v>1.0189585545682861E-2</v>
      </c>
      <c r="W2481" s="72">
        <v>1.0193488951151769E-2</v>
      </c>
      <c r="X2481" s="113">
        <f t="shared" si="77"/>
        <v>-3.9034054689079944E-6</v>
      </c>
    </row>
    <row r="2482" spans="18:24" x14ac:dyDescent="0.2">
      <c r="R2482" s="75">
        <v>56586</v>
      </c>
      <c r="S2482" s="72">
        <v>9.8997661832953554E-3</v>
      </c>
      <c r="T2482" s="72">
        <v>9.899961853071737E-3</v>
      </c>
      <c r="U2482" s="72">
        <f t="shared" si="76"/>
        <v>-1.9566977638163507E-7</v>
      </c>
      <c r="V2482" s="72">
        <v>1.0177636588850332E-2</v>
      </c>
      <c r="W2482" s="72">
        <v>1.0181749109618657E-2</v>
      </c>
      <c r="X2482" s="113">
        <f t="shared" si="77"/>
        <v>-4.1125207683248566E-6</v>
      </c>
    </row>
    <row r="2483" spans="18:24" x14ac:dyDescent="0.2">
      <c r="R2483" s="75">
        <v>56593</v>
      </c>
      <c r="S2483" s="72">
        <v>9.8896399920818112E-3</v>
      </c>
      <c r="T2483" s="72">
        <v>9.8899749063283693E-3</v>
      </c>
      <c r="U2483" s="72">
        <f t="shared" si="76"/>
        <v>-3.3491424655807123E-7</v>
      </c>
      <c r="V2483" s="72">
        <v>1.0166344079252588E-2</v>
      </c>
      <c r="W2483" s="72">
        <v>1.0170651727065983E-2</v>
      </c>
      <c r="X2483" s="113">
        <f t="shared" si="77"/>
        <v>-4.3076478133952101E-6</v>
      </c>
    </row>
    <row r="2484" spans="18:24" x14ac:dyDescent="0.2">
      <c r="R2484" s="75">
        <v>56600</v>
      </c>
      <c r="S2484" s="72">
        <v>9.8794902662415751E-3</v>
      </c>
      <c r="T2484" s="72">
        <v>9.8799647139378166E-3</v>
      </c>
      <c r="U2484" s="72">
        <f t="shared" si="76"/>
        <v>-4.7444769624149785E-7</v>
      </c>
      <c r="V2484" s="72">
        <v>1.0155044155979015E-2</v>
      </c>
      <c r="W2484" s="72">
        <v>1.0159547000321241E-2</v>
      </c>
      <c r="X2484" s="113">
        <f t="shared" si="77"/>
        <v>-4.5028443422263226E-6</v>
      </c>
    </row>
    <row r="2485" spans="18:24" x14ac:dyDescent="0.2">
      <c r="R2485" s="75">
        <v>56607</v>
      </c>
      <c r="S2485" s="72">
        <v>9.8693183620293112E-3</v>
      </c>
      <c r="T2485" s="72">
        <v>9.8699326140527788E-3</v>
      </c>
      <c r="U2485" s="72">
        <f t="shared" si="76"/>
        <v>-6.1425202346754304E-7</v>
      </c>
      <c r="V2485" s="72">
        <v>1.0143739561540448E-2</v>
      </c>
      <c r="W2485" s="72">
        <v>1.0148437626675173E-2</v>
      </c>
      <c r="X2485" s="113">
        <f t="shared" si="77"/>
        <v>-4.6980651347248992E-6</v>
      </c>
    </row>
    <row r="2486" spans="18:24" x14ac:dyDescent="0.2">
      <c r="R2486" s="75">
        <v>56614</v>
      </c>
      <c r="S2486" s="72">
        <v>9.8591279977515711E-3</v>
      </c>
      <c r="T2486" s="72">
        <v>9.8598822753643844E-3</v>
      </c>
      <c r="U2486" s="72">
        <f t="shared" si="76"/>
        <v>-7.542776128133255E-7</v>
      </c>
      <c r="V2486" s="72">
        <v>1.013309713860296E-2</v>
      </c>
      <c r="W2486" s="72">
        <v>1.0137976360153065E-2</v>
      </c>
      <c r="X2486" s="113">
        <f t="shared" si="77"/>
        <v>-4.8792215501056863E-6</v>
      </c>
    </row>
    <row r="2487" spans="18:24" x14ac:dyDescent="0.2">
      <c r="R2487" s="75">
        <v>56621</v>
      </c>
      <c r="S2487" s="72">
        <v>9.8489231321199355E-3</v>
      </c>
      <c r="T2487" s="72">
        <v>9.8498176037518093E-3</v>
      </c>
      <c r="U2487" s="72">
        <f t="shared" si="76"/>
        <v>-8.944716318737278E-7</v>
      </c>
      <c r="V2487" s="72">
        <v>1.0121790386571516E-2</v>
      </c>
      <c r="W2487" s="72">
        <v>1.0126864762652831E-2</v>
      </c>
      <c r="X2487" s="113">
        <f t="shared" si="77"/>
        <v>-5.0743760813144051E-6</v>
      </c>
    </row>
    <row r="2488" spans="18:24" x14ac:dyDescent="0.2">
      <c r="R2488" s="75">
        <v>56628</v>
      </c>
      <c r="S2488" s="72">
        <v>9.8387077237980236E-3</v>
      </c>
      <c r="T2488" s="72">
        <v>9.8397425050578136E-3</v>
      </c>
      <c r="U2488" s="72">
        <f t="shared" si="76"/>
        <v>-1.0347812597899519E-6</v>
      </c>
      <c r="V2488" s="72">
        <v>1.0110487045081313E-2</v>
      </c>
      <c r="W2488" s="72">
        <v>1.0115756466715376E-2</v>
      </c>
      <c r="X2488" s="113">
        <f t="shared" si="77"/>
        <v>-5.2694216340631872E-6</v>
      </c>
    </row>
    <row r="2489" spans="18:24" x14ac:dyDescent="0.2">
      <c r="R2489" s="75">
        <v>56635</v>
      </c>
      <c r="S2489" s="72">
        <v>9.8284857314174801E-3</v>
      </c>
      <c r="T2489" s="72">
        <v>9.8296608850843015E-3</v>
      </c>
      <c r="U2489" s="72">
        <f t="shared" si="76"/>
        <v>-1.1751536668214158E-6</v>
      </c>
      <c r="V2489" s="72">
        <v>1.0099189871471462E-2</v>
      </c>
      <c r="W2489" s="72">
        <v>1.0104654184217835E-2</v>
      </c>
      <c r="X2489" s="113">
        <f t="shared" si="77"/>
        <v>-5.4643127463723656E-6</v>
      </c>
    </row>
    <row r="2490" spans="18:24" x14ac:dyDescent="0.2">
      <c r="R2490" s="75">
        <v>56642</v>
      </c>
      <c r="S2490" s="72">
        <v>9.8182611135628761E-3</v>
      </c>
      <c r="T2490" s="72">
        <v>9.8195766495967618E-3</v>
      </c>
      <c r="U2490" s="72">
        <f t="shared" si="76"/>
        <v>-1.3155360338856781E-6</v>
      </c>
      <c r="V2490" s="72">
        <v>1.0087901623018357E-2</v>
      </c>
      <c r="W2490" s="72">
        <v>1.0093560626978597E-2</v>
      </c>
      <c r="X2490" s="113">
        <f t="shared" si="77"/>
        <v>-5.6590039602399944E-6</v>
      </c>
    </row>
    <row r="2491" spans="18:24" x14ac:dyDescent="0.2">
      <c r="R2491" s="75">
        <v>56649</v>
      </c>
      <c r="S2491" s="72">
        <v>9.8086334219490128E-3</v>
      </c>
      <c r="T2491" s="72">
        <v>9.8100792534781215E-3</v>
      </c>
      <c r="U2491" s="72">
        <f t="shared" si="76"/>
        <v>-1.4458315291086821E-6</v>
      </c>
      <c r="V2491" s="72">
        <v>1.0076625056935681E-2</v>
      </c>
      <c r="W2491" s="72">
        <v>1.0082478506754674E-2</v>
      </c>
      <c r="X2491" s="113">
        <f t="shared" si="77"/>
        <v>-5.8534498189929257E-6</v>
      </c>
    </row>
    <row r="2492" spans="18:24" x14ac:dyDescent="0.2">
      <c r="R2492" s="75">
        <v>56656</v>
      </c>
      <c r="S2492" s="72">
        <v>9.7984143272325103E-3</v>
      </c>
      <c r="T2492" s="72">
        <v>9.8000004190018954E-3</v>
      </c>
      <c r="U2492" s="72">
        <f t="shared" si="76"/>
        <v>-1.5860917693850951E-6</v>
      </c>
      <c r="V2492" s="72">
        <v>1.006536293037485E-2</v>
      </c>
      <c r="W2492" s="72">
        <v>1.0071410535242565E-2</v>
      </c>
      <c r="X2492" s="113">
        <f t="shared" si="77"/>
        <v>-6.0476048677152866E-6</v>
      </c>
    </row>
    <row r="2493" spans="18:24" x14ac:dyDescent="0.2">
      <c r="R2493" s="75">
        <v>56663</v>
      </c>
      <c r="S2493" s="72">
        <v>9.7882042787117117E-3</v>
      </c>
      <c r="T2493" s="72">
        <v>9.7899304849386592E-3</v>
      </c>
      <c r="U2493" s="72">
        <f t="shared" si="76"/>
        <v>-1.7262062269474826E-6</v>
      </c>
      <c r="V2493" s="72">
        <v>1.0054118000426769E-2</v>
      </c>
      <c r="W2493" s="72">
        <v>1.0060359424080919E-2</v>
      </c>
      <c r="X2493" s="113">
        <f t="shared" si="77"/>
        <v>-6.2414236541505352E-6</v>
      </c>
    </row>
    <row r="2494" spans="18:24" x14ac:dyDescent="0.2">
      <c r="R2494" s="75">
        <v>56670</v>
      </c>
      <c r="S2494" s="72">
        <v>9.7780072791838098E-3</v>
      </c>
      <c r="T2494" s="72">
        <v>9.7798734006739538E-3</v>
      </c>
      <c r="U2494" s="72">
        <f t="shared" si="76"/>
        <v>-1.8661214901440071E-6</v>
      </c>
      <c r="V2494" s="72">
        <v>1.0042893024117873E-2</v>
      </c>
      <c r="W2494" s="72">
        <v>1.0049327884847883E-2</v>
      </c>
      <c r="X2494" s="113">
        <f t="shared" si="77"/>
        <v>-6.4348607300094424E-6</v>
      </c>
    </row>
    <row r="2495" spans="18:24" x14ac:dyDescent="0.2">
      <c r="R2495" s="75">
        <v>56677</v>
      </c>
      <c r="S2495" s="72">
        <v>9.766057352803512E-3</v>
      </c>
      <c r="T2495" s="72">
        <v>9.7680930235806741E-3</v>
      </c>
      <c r="U2495" s="72">
        <f t="shared" si="76"/>
        <v>-2.0356707771621713E-6</v>
      </c>
      <c r="V2495" s="72">
        <v>1.0028438631957914E-2</v>
      </c>
      <c r="W2495" s="72">
        <v>1.0035135422606384E-2</v>
      </c>
      <c r="X2495" s="113">
        <f t="shared" si="77"/>
        <v>-6.6967906484707851E-6</v>
      </c>
    </row>
    <row r="2496" spans="18:24" x14ac:dyDescent="0.2">
      <c r="R2496" s="75">
        <v>56684</v>
      </c>
      <c r="S2496" s="72">
        <v>9.7559034137808739E-3</v>
      </c>
      <c r="T2496" s="72">
        <v>9.7580783698552453E-3</v>
      </c>
      <c r="U2496" s="72">
        <f t="shared" si="76"/>
        <v>-2.1749560743713342E-6</v>
      </c>
      <c r="V2496" s="72">
        <v>1.0017270880273637E-2</v>
      </c>
      <c r="W2496" s="72">
        <v>1.0024160040372369E-2</v>
      </c>
      <c r="X2496" s="113">
        <f t="shared" si="77"/>
        <v>-6.8891600987323887E-6</v>
      </c>
    </row>
    <row r="2497" spans="18:24" x14ac:dyDescent="0.2">
      <c r="R2497" s="75">
        <v>56691</v>
      </c>
      <c r="S2497" s="72">
        <v>9.7457745585393749E-3</v>
      </c>
      <c r="T2497" s="72">
        <v>9.7480884401196285E-3</v>
      </c>
      <c r="U2497" s="72">
        <f t="shared" si="76"/>
        <v>-2.3138815802535573E-6</v>
      </c>
      <c r="V2497" s="72">
        <v>1.0006131365563841E-2</v>
      </c>
      <c r="W2497" s="72">
        <v>1.0013212376822048E-2</v>
      </c>
      <c r="X2497" s="113">
        <f t="shared" si="77"/>
        <v>-7.0810112582069679E-6</v>
      </c>
    </row>
    <row r="2498" spans="18:24" x14ac:dyDescent="0.2">
      <c r="R2498" s="75">
        <v>56698</v>
      </c>
      <c r="S2498" s="72">
        <v>9.7356729301803623E-3</v>
      </c>
      <c r="T2498" s="72">
        <v>9.7381253488823902E-3</v>
      </c>
      <c r="U2498" s="72">
        <f t="shared" si="76"/>
        <v>-2.4524187020279198E-6</v>
      </c>
      <c r="V2498" s="72">
        <v>9.9950215725286267E-3</v>
      </c>
      <c r="W2498" s="72">
        <v>1.0002293892186495E-2</v>
      </c>
      <c r="X2498" s="113">
        <f t="shared" si="77"/>
        <v>-7.2723196578687588E-6</v>
      </c>
    </row>
    <row r="2499" spans="18:24" x14ac:dyDescent="0.2">
      <c r="R2499" s="75">
        <v>56705</v>
      </c>
      <c r="S2499" s="72">
        <v>9.7261818014300391E-3</v>
      </c>
      <c r="T2499" s="72">
        <v>9.7287625034759469E-3</v>
      </c>
      <c r="U2499" s="72">
        <f t="shared" si="76"/>
        <v>-2.5807020459078095E-6</v>
      </c>
      <c r="V2499" s="72">
        <v>9.985870561839744E-3</v>
      </c>
      <c r="W2499" s="72">
        <v>9.9932927073486492E-3</v>
      </c>
      <c r="X2499" s="113">
        <f t="shared" si="77"/>
        <v>-7.4221455089052563E-6</v>
      </c>
    </row>
    <row r="2500" spans="18:24" x14ac:dyDescent="0.2">
      <c r="R2500" s="75">
        <v>56712</v>
      </c>
      <c r="S2500" s="72">
        <v>9.7161331847519499E-3</v>
      </c>
      <c r="T2500" s="72">
        <v>9.7188516681639553E-3</v>
      </c>
      <c r="U2500" s="72">
        <f t="shared" si="76"/>
        <v>-2.7184834120053819E-6</v>
      </c>
      <c r="V2500" s="72">
        <v>9.9748149083449828E-3</v>
      </c>
      <c r="W2500" s="72">
        <v>9.9824273755100279E-3</v>
      </c>
      <c r="X2500" s="113">
        <f t="shared" si="77"/>
        <v>-7.6124671650450865E-6</v>
      </c>
    </row>
    <row r="2501" spans="18:24" x14ac:dyDescent="0.2">
      <c r="R2501" s="75">
        <v>56719</v>
      </c>
      <c r="S2501" s="72">
        <v>9.7061119137547454E-3</v>
      </c>
      <c r="T2501" s="72">
        <v>9.7089677885766473E-3</v>
      </c>
      <c r="U2501" s="72">
        <f t="shared" ref="U2501:U2564" si="78">S2501-T2501</f>
        <v>-2.8558748219019436E-6</v>
      </c>
      <c r="V2501" s="72">
        <v>9.9637890550780817E-3</v>
      </c>
      <c r="W2501" s="72">
        <v>9.9715912998920228E-3</v>
      </c>
      <c r="X2501" s="113">
        <f t="shared" ref="X2501:X2564" si="79">V2501-W2501</f>
        <v>-7.8022448139411504E-6</v>
      </c>
    </row>
    <row r="2502" spans="18:24" x14ac:dyDescent="0.2">
      <c r="R2502" s="75">
        <v>56726</v>
      </c>
      <c r="S2502" s="72">
        <v>9.6961179882319951E-3</v>
      </c>
      <c r="T2502" s="72">
        <v>9.6991108645119884E-3</v>
      </c>
      <c r="U2502" s="72">
        <f t="shared" si="78"/>
        <v>-2.992876279993284E-6</v>
      </c>
      <c r="V2502" s="72">
        <v>9.9527930015419486E-3</v>
      </c>
      <c r="W2502" s="72">
        <v>9.9607844800141416E-3</v>
      </c>
      <c r="X2502" s="113">
        <f t="shared" si="79"/>
        <v>-7.9914784721930171E-6</v>
      </c>
    </row>
    <row r="2503" spans="18:24" x14ac:dyDescent="0.2">
      <c r="R2503" s="75">
        <v>56733</v>
      </c>
      <c r="S2503" s="72">
        <v>9.6861514079763962E-3</v>
      </c>
      <c r="T2503" s="72">
        <v>9.6892808957696995E-3</v>
      </c>
      <c r="U2503" s="72">
        <f t="shared" si="78"/>
        <v>-3.1294877933032983E-6</v>
      </c>
      <c r="V2503" s="72">
        <v>9.9418267472403728E-3</v>
      </c>
      <c r="W2503" s="72">
        <v>9.9500069153972085E-3</v>
      </c>
      <c r="X2503" s="113">
        <f t="shared" si="79"/>
        <v>-8.180168156835671E-6</v>
      </c>
    </row>
    <row r="2504" spans="18:24" x14ac:dyDescent="0.2">
      <c r="R2504" s="75">
        <v>56740</v>
      </c>
      <c r="S2504" s="72">
        <v>9.6756374418475229E-3</v>
      </c>
      <c r="T2504" s="72">
        <v>9.6789128937693879E-3</v>
      </c>
      <c r="U2504" s="72">
        <f t="shared" si="78"/>
        <v>-3.2754519218650135E-6</v>
      </c>
      <c r="V2504" s="72">
        <v>9.9289886935346201E-3</v>
      </c>
      <c r="W2504" s="72">
        <v>9.9373974377495265E-3</v>
      </c>
      <c r="X2504" s="113">
        <f t="shared" si="79"/>
        <v>-8.408744214906394E-6</v>
      </c>
    </row>
    <row r="2505" spans="18:24" x14ac:dyDescent="0.2">
      <c r="R2505" s="75">
        <v>56747</v>
      </c>
      <c r="S2505" s="72">
        <v>9.6657272388101928E-3</v>
      </c>
      <c r="T2505" s="72">
        <v>9.6691384980730835E-3</v>
      </c>
      <c r="U2505" s="72">
        <f t="shared" si="78"/>
        <v>-3.411259262890709E-6</v>
      </c>
      <c r="V2505" s="72">
        <v>9.9180875221913725E-3</v>
      </c>
      <c r="W2505" s="72">
        <v>9.9266837663577571E-3</v>
      </c>
      <c r="X2505" s="113">
        <f t="shared" si="79"/>
        <v>-8.5962441663846312E-6</v>
      </c>
    </row>
    <row r="2506" spans="18:24" x14ac:dyDescent="0.2">
      <c r="R2506" s="75">
        <v>56754</v>
      </c>
      <c r="S2506" s="72">
        <v>9.6558443814151341E-3</v>
      </c>
      <c r="T2506" s="72">
        <v>9.6593910580718458E-3</v>
      </c>
      <c r="U2506" s="72">
        <f t="shared" si="78"/>
        <v>-3.5466766567116698E-6</v>
      </c>
      <c r="V2506" s="72">
        <v>9.9072161519344528E-3</v>
      </c>
      <c r="W2506" s="72">
        <v>9.9159993520590798E-3</v>
      </c>
      <c r="X2506" s="113">
        <f t="shared" si="79"/>
        <v>-8.7832001246269942E-6</v>
      </c>
    </row>
    <row r="2507" spans="18:24" x14ac:dyDescent="0.2">
      <c r="R2507" s="75">
        <v>56761</v>
      </c>
      <c r="S2507" s="72">
        <v>9.64598886945469E-3</v>
      </c>
      <c r="T2507" s="72">
        <v>9.6496705735658345E-3</v>
      </c>
      <c r="U2507" s="72">
        <f t="shared" si="78"/>
        <v>-3.6817041111445598E-6</v>
      </c>
      <c r="V2507" s="72">
        <v>9.896374582265768E-3</v>
      </c>
      <c r="W2507" s="72">
        <v>9.9053441943721589E-3</v>
      </c>
      <c r="X2507" s="113">
        <f t="shared" si="79"/>
        <v>-8.9696121063909118E-6</v>
      </c>
    </row>
    <row r="2508" spans="18:24" x14ac:dyDescent="0.2">
      <c r="R2508" s="75">
        <v>56768</v>
      </c>
      <c r="S2508" s="72">
        <v>9.6361607027220641E-3</v>
      </c>
      <c r="T2508" s="72">
        <v>9.6399770443534732E-3</v>
      </c>
      <c r="U2508" s="72">
        <f t="shared" si="78"/>
        <v>-3.8163416314091619E-6</v>
      </c>
      <c r="V2508" s="72">
        <v>9.8874424469544923E-3</v>
      </c>
      <c r="W2508" s="72">
        <v>9.8965579045528513E-3</v>
      </c>
      <c r="X2508" s="113">
        <f t="shared" si="79"/>
        <v>-9.1154575983590225E-6</v>
      </c>
    </row>
    <row r="2509" spans="18:24" x14ac:dyDescent="0.2">
      <c r="R2509" s="75">
        <v>56775</v>
      </c>
      <c r="S2509" s="72">
        <v>9.6263598810148142E-3</v>
      </c>
      <c r="T2509" s="72">
        <v>9.6303104702375273E-3</v>
      </c>
      <c r="U2509" s="72">
        <f t="shared" si="78"/>
        <v>-3.9505892227131162E-6</v>
      </c>
      <c r="V2509" s="72">
        <v>9.876654977704815E-3</v>
      </c>
      <c r="W2509" s="72">
        <v>9.8859558615148266E-3</v>
      </c>
      <c r="X2509" s="113">
        <f t="shared" si="79"/>
        <v>-9.3008838100115676E-6</v>
      </c>
    </row>
    <row r="2510" spans="18:24" x14ac:dyDescent="0.2">
      <c r="R2510" s="75">
        <v>56782</v>
      </c>
      <c r="S2510" s="72">
        <v>9.61658640412528E-3</v>
      </c>
      <c r="T2510" s="72">
        <v>9.6206708510164201E-3</v>
      </c>
      <c r="U2510" s="72">
        <f t="shared" si="78"/>
        <v>-4.0844468911400977E-6</v>
      </c>
      <c r="V2510" s="72">
        <v>9.865897304250696E-3</v>
      </c>
      <c r="W2510" s="72">
        <v>9.8753830704206222E-3</v>
      </c>
      <c r="X2510" s="113">
        <f t="shared" si="79"/>
        <v>-9.4857661699261631E-6</v>
      </c>
    </row>
    <row r="2511" spans="18:24" x14ac:dyDescent="0.2">
      <c r="R2511" s="75">
        <v>56789</v>
      </c>
      <c r="S2511" s="72">
        <v>9.6068402718492742E-3</v>
      </c>
      <c r="T2511" s="72">
        <v>9.6110581864937861E-3</v>
      </c>
      <c r="U2511" s="72">
        <f t="shared" si="78"/>
        <v>-4.2179146445119747E-6</v>
      </c>
      <c r="V2511" s="72">
        <v>9.8551694261072766E-3</v>
      </c>
      <c r="W2511" s="72">
        <v>9.8648395308019738E-3</v>
      </c>
      <c r="X2511" s="113">
        <f t="shared" si="79"/>
        <v>-9.6701046946971736E-6</v>
      </c>
    </row>
    <row r="2512" spans="18:24" x14ac:dyDescent="0.2">
      <c r="R2512" s="75">
        <v>56796</v>
      </c>
      <c r="S2512" s="72">
        <v>9.5971214839860892E-3</v>
      </c>
      <c r="T2512" s="72">
        <v>9.6014724764697853E-3</v>
      </c>
      <c r="U2512" s="72">
        <f t="shared" si="78"/>
        <v>-4.3509924836961089E-6</v>
      </c>
      <c r="V2512" s="72">
        <v>9.8426137253717905E-3</v>
      </c>
      <c r="W2512" s="72">
        <v>9.8525072383608622E-3</v>
      </c>
      <c r="X2512" s="113">
        <f t="shared" si="79"/>
        <v>-9.8935129890717621E-6</v>
      </c>
    </row>
    <row r="2513" spans="18:24" x14ac:dyDescent="0.2">
      <c r="R2513" s="75">
        <v>56803</v>
      </c>
      <c r="S2513" s="72">
        <v>9.5874300403289356E-3</v>
      </c>
      <c r="T2513" s="72">
        <v>9.5919137207463138E-3</v>
      </c>
      <c r="U2513" s="72">
        <f t="shared" si="78"/>
        <v>-4.4836804173782607E-6</v>
      </c>
      <c r="V2513" s="72">
        <v>9.8319509488287871E-3</v>
      </c>
      <c r="W2513" s="72">
        <v>9.8420276103099291E-3</v>
      </c>
      <c r="X2513" s="113">
        <f t="shared" si="79"/>
        <v>-1.0076661481141919E-5</v>
      </c>
    </row>
    <row r="2514" spans="18:24" x14ac:dyDescent="0.2">
      <c r="R2514" s="75">
        <v>56810</v>
      </c>
      <c r="S2514" s="72">
        <v>9.5777659406771007E-3</v>
      </c>
      <c r="T2514" s="72">
        <v>9.5823819191287463E-3</v>
      </c>
      <c r="U2514" s="72">
        <f t="shared" si="78"/>
        <v>-4.6159784516455749E-6</v>
      </c>
      <c r="V2514" s="72">
        <v>9.8213179694195754E-3</v>
      </c>
      <c r="W2514" s="72">
        <v>9.8315772355383659E-3</v>
      </c>
      <c r="X2514" s="113">
        <f t="shared" si="79"/>
        <v>-1.0259266118790508E-5</v>
      </c>
    </row>
    <row r="2515" spans="18:24" x14ac:dyDescent="0.2">
      <c r="R2515" s="75">
        <v>56817</v>
      </c>
      <c r="S2515" s="72">
        <v>9.5681291848290096E-3</v>
      </c>
      <c r="T2515" s="72">
        <v>9.5728770714198497E-3</v>
      </c>
      <c r="U2515" s="72">
        <f t="shared" si="78"/>
        <v>-4.7478865908400641E-6</v>
      </c>
      <c r="V2515" s="72">
        <v>9.8107147866563753E-3</v>
      </c>
      <c r="W2515" s="72">
        <v>9.8211561135751486E-3</v>
      </c>
      <c r="X2515" s="113">
        <f t="shared" si="79"/>
        <v>-1.0441326918773225E-5</v>
      </c>
    </row>
    <row r="2516" spans="18:24" x14ac:dyDescent="0.2">
      <c r="R2516" s="75">
        <v>56824</v>
      </c>
      <c r="S2516" s="72">
        <v>9.5585197725822166E-3</v>
      </c>
      <c r="T2516" s="72">
        <v>9.5633991774241277E-3</v>
      </c>
      <c r="U2516" s="72">
        <f t="shared" si="78"/>
        <v>-4.8794048419110309E-6</v>
      </c>
      <c r="V2516" s="72">
        <v>9.8001414000518337E-3</v>
      </c>
      <c r="W2516" s="72">
        <v>9.8107642439501201E-3</v>
      </c>
      <c r="X2516" s="113">
        <f t="shared" si="79"/>
        <v>-1.0622843898286383E-5</v>
      </c>
    </row>
    <row r="2517" spans="18:24" x14ac:dyDescent="0.2">
      <c r="R2517" s="75">
        <v>56831</v>
      </c>
      <c r="S2517" s="72">
        <v>9.5489377037360091E-3</v>
      </c>
      <c r="T2517" s="72">
        <v>9.5539482369452165E-3</v>
      </c>
      <c r="U2517" s="72">
        <f t="shared" si="78"/>
        <v>-5.0105332092074267E-6</v>
      </c>
      <c r="V2517" s="72">
        <v>9.7895978091211769E-3</v>
      </c>
      <c r="W2517" s="72">
        <v>9.800401626196123E-3</v>
      </c>
      <c r="X2517" s="113">
        <f t="shared" si="79"/>
        <v>-1.0803817074946098E-5</v>
      </c>
    </row>
    <row r="2518" spans="18:24" x14ac:dyDescent="0.2">
      <c r="R2518" s="75">
        <v>56838</v>
      </c>
      <c r="S2518" s="72">
        <v>9.5393829780896795E-3</v>
      </c>
      <c r="T2518" s="72">
        <v>9.5445242497884872E-3</v>
      </c>
      <c r="U2518" s="72">
        <f t="shared" si="78"/>
        <v>-5.1412716988077228E-6</v>
      </c>
      <c r="V2518" s="72">
        <v>9.7790840133809218E-3</v>
      </c>
      <c r="W2518" s="72">
        <v>9.7900682598455746E-3</v>
      </c>
      <c r="X2518" s="113">
        <f t="shared" si="79"/>
        <v>-1.0984246464652847E-5</v>
      </c>
    </row>
    <row r="2519" spans="18:24" x14ac:dyDescent="0.2">
      <c r="R2519" s="75">
        <v>56845</v>
      </c>
      <c r="S2519" s="72">
        <v>9.5298555954451258E-3</v>
      </c>
      <c r="T2519" s="72">
        <v>9.5351272157601814E-3</v>
      </c>
      <c r="U2519" s="72">
        <f t="shared" si="78"/>
        <v>-5.2716203150556668E-6</v>
      </c>
      <c r="V2519" s="72">
        <v>9.768600012348012E-3</v>
      </c>
      <c r="W2519" s="72">
        <v>9.7797641444330435E-3</v>
      </c>
      <c r="X2519" s="113">
        <f t="shared" si="79"/>
        <v>-1.116413208503142E-5</v>
      </c>
    </row>
    <row r="2520" spans="18:24" x14ac:dyDescent="0.2">
      <c r="R2520" s="75">
        <v>56852</v>
      </c>
      <c r="S2520" s="72">
        <v>9.5203555556016405E-3</v>
      </c>
      <c r="T2520" s="72">
        <v>9.5257571346665446E-3</v>
      </c>
      <c r="U2520" s="72">
        <f t="shared" si="78"/>
        <v>-5.4015790649040302E-6</v>
      </c>
      <c r="V2520" s="72">
        <v>9.758145805541114E-3</v>
      </c>
      <c r="W2520" s="72">
        <v>9.7694892794943835E-3</v>
      </c>
      <c r="X2520" s="113">
        <f t="shared" si="79"/>
        <v>-1.1343473953269456E-5</v>
      </c>
    </row>
    <row r="2521" spans="18:24" x14ac:dyDescent="0.2">
      <c r="R2521" s="75">
        <v>56859</v>
      </c>
      <c r="S2521" s="72">
        <v>9.5114287720398233E-3</v>
      </c>
      <c r="T2521" s="72">
        <v>9.5169505928127552E-3</v>
      </c>
      <c r="U2521" s="72">
        <f t="shared" si="78"/>
        <v>-5.5218207729319096E-6</v>
      </c>
      <c r="V2521" s="72">
        <v>9.7501322407901568E-3</v>
      </c>
      <c r="W2521" s="72">
        <v>9.7616029209650953E-3</v>
      </c>
      <c r="X2521" s="113">
        <f t="shared" si="79"/>
        <v>-1.1470680174938477E-5</v>
      </c>
    </row>
    <row r="2522" spans="18:24" x14ac:dyDescent="0.2">
      <c r="R2522" s="75">
        <v>56866</v>
      </c>
      <c r="S2522" s="72">
        <v>9.5019817133712922E-3</v>
      </c>
      <c r="T2522" s="72">
        <v>9.5076327377599437E-3</v>
      </c>
      <c r="U2522" s="72">
        <f t="shared" si="78"/>
        <v>-5.651024388651435E-6</v>
      </c>
      <c r="V2522" s="72">
        <v>9.7397302324774299E-3</v>
      </c>
      <c r="W2522" s="72">
        <v>9.7513793044429389E-3</v>
      </c>
      <c r="X2522" s="113">
        <f t="shared" si="79"/>
        <v>-1.1649071965508934E-5</v>
      </c>
    </row>
    <row r="2523" spans="18:24" x14ac:dyDescent="0.2">
      <c r="R2523" s="75">
        <v>56873</v>
      </c>
      <c r="S2523" s="72">
        <v>9.4925619959555403E-3</v>
      </c>
      <c r="T2523" s="72">
        <v>9.4983418341258105E-3</v>
      </c>
      <c r="U2523" s="72">
        <f t="shared" si="78"/>
        <v>-5.7798381702701962E-6</v>
      </c>
      <c r="V2523" s="72">
        <v>9.7293580126827286E-3</v>
      </c>
      <c r="W2523" s="72">
        <v>9.7411849328270586E-3</v>
      </c>
      <c r="X2523" s="113">
        <f t="shared" si="79"/>
        <v>-1.1826920144330025E-5</v>
      </c>
    </row>
    <row r="2524" spans="18:24" x14ac:dyDescent="0.2">
      <c r="R2524" s="75">
        <v>56880</v>
      </c>
      <c r="S2524" s="72">
        <v>9.4831696195993142E-3</v>
      </c>
      <c r="T2524" s="72">
        <v>9.4890778817223759E-3</v>
      </c>
      <c r="U2524" s="72">
        <f t="shared" si="78"/>
        <v>-5.9082621230617527E-6</v>
      </c>
      <c r="V2524" s="72">
        <v>9.719015580940054E-3</v>
      </c>
      <c r="W2524" s="72">
        <v>9.7310198056681455E-3</v>
      </c>
      <c r="X2524" s="113">
        <f t="shared" si="79"/>
        <v>-1.2004224728091525E-5</v>
      </c>
    </row>
    <row r="2525" spans="18:24" x14ac:dyDescent="0.2">
      <c r="R2525" s="75">
        <v>56887</v>
      </c>
      <c r="S2525" s="72">
        <v>9.4732654914831335E-3</v>
      </c>
      <c r="T2525" s="72">
        <v>9.4793110164880876E-3</v>
      </c>
      <c r="U2525" s="72">
        <f t="shared" si="78"/>
        <v>-6.0455250049541026E-6</v>
      </c>
      <c r="V2525" s="72">
        <v>9.7087029367847206E-3</v>
      </c>
      <c r="W2525" s="72">
        <v>9.7208839225173278E-3</v>
      </c>
      <c r="X2525" s="113">
        <f t="shared" si="79"/>
        <v>-1.2180985732607175E-5</v>
      </c>
    </row>
    <row r="2526" spans="18:24" x14ac:dyDescent="0.2">
      <c r="R2526" s="75">
        <v>56894</v>
      </c>
      <c r="S2526" s="72">
        <v>9.4639295042997992E-3</v>
      </c>
      <c r="T2526" s="72">
        <v>9.4701026489700229E-3</v>
      </c>
      <c r="U2526" s="72">
        <f t="shared" si="78"/>
        <v>-6.1731446702236598E-6</v>
      </c>
      <c r="V2526" s="72">
        <v>9.6978263650217538E-3</v>
      </c>
      <c r="W2526" s="72">
        <v>9.7101962988286362E-3</v>
      </c>
      <c r="X2526" s="113">
        <f t="shared" si="79"/>
        <v>-1.2369933806882435E-5</v>
      </c>
    </row>
    <row r="2527" spans="18:24" x14ac:dyDescent="0.2">
      <c r="R2527" s="75">
        <v>56901</v>
      </c>
      <c r="S2527" s="72">
        <v>9.4546208585429801E-3</v>
      </c>
      <c r="T2527" s="72">
        <v>9.4609212330468272E-3</v>
      </c>
      <c r="U2527" s="72">
        <f t="shared" si="78"/>
        <v>-6.3003745038470865E-6</v>
      </c>
      <c r="V2527" s="72">
        <v>9.6875751468837885E-3</v>
      </c>
      <c r="W2527" s="72">
        <v>9.7001207201337716E-3</v>
      </c>
      <c r="X2527" s="113">
        <f t="shared" si="79"/>
        <v>-1.2545573249983163E-5</v>
      </c>
    </row>
    <row r="2528" spans="18:24" x14ac:dyDescent="0.2">
      <c r="R2528" s="75">
        <v>56908</v>
      </c>
      <c r="S2528" s="72">
        <v>9.4453395540137017E-3</v>
      </c>
      <c r="T2528" s="72">
        <v>9.451766768529957E-3</v>
      </c>
      <c r="U2528" s="72">
        <f t="shared" si="78"/>
        <v>-6.4272145162552752E-6</v>
      </c>
      <c r="V2528" s="72">
        <v>9.6773537160043856E-3</v>
      </c>
      <c r="W2528" s="72">
        <v>9.690074385145379E-3</v>
      </c>
      <c r="X2528" s="113">
        <f t="shared" si="79"/>
        <v>-1.2720669140993401E-5</v>
      </c>
    </row>
    <row r="2529" spans="18:24" x14ac:dyDescent="0.2">
      <c r="R2529" s="75">
        <v>56915</v>
      </c>
      <c r="S2529" s="72">
        <v>9.4360855905190784E-3</v>
      </c>
      <c r="T2529" s="72">
        <v>9.4426392552299961E-3</v>
      </c>
      <c r="U2529" s="72">
        <f t="shared" si="78"/>
        <v>-6.5536647109176727E-6</v>
      </c>
      <c r="V2529" s="72">
        <v>9.6671620719227108E-3</v>
      </c>
      <c r="W2529" s="72">
        <v>9.680057293418351E-3</v>
      </c>
      <c r="X2529" s="113">
        <f t="shared" si="79"/>
        <v>-1.2895221495640152E-5</v>
      </c>
    </row>
    <row r="2530" spans="18:24" x14ac:dyDescent="0.2">
      <c r="R2530" s="75">
        <v>56922</v>
      </c>
      <c r="S2530" s="72">
        <v>9.4268589678679574E-3</v>
      </c>
      <c r="T2530" s="72">
        <v>9.433538692961008E-3</v>
      </c>
      <c r="U2530" s="72">
        <f t="shared" si="78"/>
        <v>-6.6797250930505925E-6</v>
      </c>
      <c r="V2530" s="72">
        <v>9.65758651366363E-3</v>
      </c>
      <c r="W2530" s="72">
        <v>9.6706431513023852E-3</v>
      </c>
      <c r="X2530" s="113">
        <f t="shared" si="79"/>
        <v>-1.305663763875517E-5</v>
      </c>
    </row>
    <row r="2531" spans="18:24" x14ac:dyDescent="0.2">
      <c r="R2531" s="75">
        <v>56929</v>
      </c>
      <c r="S2531" s="72">
        <v>9.4176596858639734E-3</v>
      </c>
      <c r="T2531" s="72">
        <v>9.4244650815318402E-3</v>
      </c>
      <c r="U2531" s="72">
        <f t="shared" si="78"/>
        <v>-6.8053956678668787E-6</v>
      </c>
      <c r="V2531" s="72">
        <v>9.6474525853565696E-3</v>
      </c>
      <c r="W2531" s="72">
        <v>9.6606827228664996E-3</v>
      </c>
      <c r="X2531" s="113">
        <f t="shared" si="79"/>
        <v>-1.3230137509930018E-5</v>
      </c>
    </row>
    <row r="2532" spans="18:24" x14ac:dyDescent="0.2">
      <c r="R2532" s="75">
        <v>56936</v>
      </c>
      <c r="S2532" s="72">
        <v>9.4084877443185826E-3</v>
      </c>
      <c r="T2532" s="72">
        <v>9.4154184207591619E-3</v>
      </c>
      <c r="U2532" s="72">
        <f t="shared" si="78"/>
        <v>-6.9306764405793753E-6</v>
      </c>
      <c r="V2532" s="72">
        <v>9.6373484414240367E-3</v>
      </c>
      <c r="W2532" s="72">
        <v>9.6507515353378912E-3</v>
      </c>
      <c r="X2532" s="113">
        <f t="shared" si="79"/>
        <v>-1.3403093913854497E-5</v>
      </c>
    </row>
    <row r="2533" spans="18:24" x14ac:dyDescent="0.2">
      <c r="R2533" s="75">
        <v>56943</v>
      </c>
      <c r="S2533" s="72">
        <v>9.3993431430380268E-3</v>
      </c>
      <c r="T2533" s="72">
        <v>9.4063987104544278E-3</v>
      </c>
      <c r="U2533" s="72">
        <f t="shared" si="78"/>
        <v>-7.0555674164009263E-6</v>
      </c>
      <c r="V2533" s="72">
        <v>9.6272740814118893E-3</v>
      </c>
      <c r="W2533" s="72">
        <v>9.6408495882799872E-3</v>
      </c>
      <c r="X2533" s="113">
        <f t="shared" si="79"/>
        <v>-1.3575506868097886E-5</v>
      </c>
    </row>
    <row r="2534" spans="18:24" x14ac:dyDescent="0.2">
      <c r="R2534" s="75">
        <v>56950</v>
      </c>
      <c r="S2534" s="72">
        <v>9.3907495718921867E-3</v>
      </c>
      <c r="T2534" s="72">
        <v>9.3979206341337877E-3</v>
      </c>
      <c r="U2534" s="72">
        <f t="shared" si="78"/>
        <v>-7.1710622416010228E-6</v>
      </c>
      <c r="V2534" s="72">
        <v>9.616650637417911E-3</v>
      </c>
      <c r="W2534" s="72">
        <v>9.6304104682021947E-3</v>
      </c>
      <c r="X2534" s="113">
        <f t="shared" si="79"/>
        <v>-1.3759830784283722E-5</v>
      </c>
    </row>
    <row r="2535" spans="18:24" x14ac:dyDescent="0.2">
      <c r="R2535" s="75">
        <v>56957</v>
      </c>
      <c r="S2535" s="72">
        <v>9.3816579345028777E-3</v>
      </c>
      <c r="T2535" s="72">
        <v>9.3889531329323997E-3</v>
      </c>
      <c r="U2535" s="72">
        <f t="shared" si="78"/>
        <v>-7.2951984295219902E-6</v>
      </c>
      <c r="V2535" s="72">
        <v>9.60663770450494E-3</v>
      </c>
      <c r="W2535" s="72">
        <v>9.6205688267624705E-3</v>
      </c>
      <c r="X2535" s="113">
        <f t="shared" si="79"/>
        <v>-1.3931122257530501E-5</v>
      </c>
    </row>
    <row r="2536" spans="18:24" x14ac:dyDescent="0.2">
      <c r="R2536" s="75">
        <v>56964</v>
      </c>
      <c r="S2536" s="72">
        <v>9.3725936358821805E-3</v>
      </c>
      <c r="T2536" s="72">
        <v>9.380012580733163E-3</v>
      </c>
      <c r="U2536" s="72">
        <f t="shared" si="78"/>
        <v>-7.4189448509825312E-6</v>
      </c>
      <c r="V2536" s="72">
        <v>9.596654555197497E-3</v>
      </c>
      <c r="W2536" s="72">
        <v>9.6107564255032973E-3</v>
      </c>
      <c r="X2536" s="113">
        <f t="shared" si="79"/>
        <v>-1.4101870305800387E-5</v>
      </c>
    </row>
    <row r="2537" spans="18:24" x14ac:dyDescent="0.2">
      <c r="R2537" s="75">
        <v>56971</v>
      </c>
      <c r="S2537" s="72">
        <v>9.3635566758385989E-3</v>
      </c>
      <c r="T2537" s="72">
        <v>9.3710989773524885E-3</v>
      </c>
      <c r="U2537" s="72">
        <f t="shared" si="78"/>
        <v>-7.5423015138895155E-6</v>
      </c>
      <c r="V2537" s="72">
        <v>9.5867011890434835E-3</v>
      </c>
      <c r="W2537" s="72">
        <v>9.6009732639887376E-3</v>
      </c>
      <c r="X2537" s="113">
        <f t="shared" si="79"/>
        <v>-1.4272074945254065E-5</v>
      </c>
    </row>
    <row r="2538" spans="18:24" x14ac:dyDescent="0.2">
      <c r="R2538" s="75">
        <v>56978</v>
      </c>
      <c r="S2538" s="72">
        <v>9.354547054187666E-3</v>
      </c>
      <c r="T2538" s="72">
        <v>9.3622123226102996E-3</v>
      </c>
      <c r="U2538" s="72">
        <f t="shared" si="78"/>
        <v>-7.6652684226335283E-6</v>
      </c>
      <c r="V2538" s="72">
        <v>9.5767776055938614E-3</v>
      </c>
      <c r="W2538" s="72">
        <v>9.5912193417854782E-3</v>
      </c>
      <c r="X2538" s="113">
        <f t="shared" si="79"/>
        <v>-1.4441736191616802E-5</v>
      </c>
    </row>
    <row r="2539" spans="18:24" x14ac:dyDescent="0.2">
      <c r="R2539" s="75">
        <v>56985</v>
      </c>
      <c r="S2539" s="72">
        <v>9.3455647707457925E-3</v>
      </c>
      <c r="T2539" s="72">
        <v>9.3533526163247626E-3</v>
      </c>
      <c r="U2539" s="72">
        <f t="shared" si="78"/>
        <v>-7.7878455789701095E-6</v>
      </c>
      <c r="V2539" s="72">
        <v>9.5674533584345252E-3</v>
      </c>
      <c r="W2539" s="72">
        <v>9.5820519314539793E-3</v>
      </c>
      <c r="X2539" s="113">
        <f t="shared" si="79"/>
        <v>-1.459857301945415E-5</v>
      </c>
    </row>
    <row r="2540" spans="18:24" x14ac:dyDescent="0.2">
      <c r="R2540" s="75">
        <v>56992</v>
      </c>
      <c r="S2540" s="72">
        <v>9.3366098253232395E-3</v>
      </c>
      <c r="T2540" s="72">
        <v>9.3445198583149251E-3</v>
      </c>
      <c r="U2540" s="72">
        <f t="shared" si="78"/>
        <v>-7.9100329916856338E-6</v>
      </c>
      <c r="V2540" s="72">
        <v>9.557587473275583E-3</v>
      </c>
      <c r="W2540" s="72">
        <v>9.5723546555376484E-3</v>
      </c>
      <c r="X2540" s="113">
        <f t="shared" si="79"/>
        <v>-1.4767182262065415E-5</v>
      </c>
    </row>
    <row r="2541" spans="18:24" x14ac:dyDescent="0.2">
      <c r="R2541" s="75">
        <v>56999</v>
      </c>
      <c r="S2541" s="72">
        <v>9.3276822177372955E-3</v>
      </c>
      <c r="T2541" s="72">
        <v>9.335714048402468E-3</v>
      </c>
      <c r="U2541" s="72">
        <f t="shared" si="78"/>
        <v>-8.0318306651724208E-6</v>
      </c>
      <c r="V2541" s="72">
        <v>9.5477513684561529E-3</v>
      </c>
      <c r="W2541" s="72">
        <v>9.5626866166363244E-3</v>
      </c>
      <c r="X2541" s="113">
        <f t="shared" si="79"/>
        <v>-1.4935248180171501E-5</v>
      </c>
    </row>
    <row r="2542" spans="18:24" x14ac:dyDescent="0.2">
      <c r="R2542" s="75">
        <v>57006</v>
      </c>
      <c r="S2542" s="72">
        <v>9.3187819478008603E-3</v>
      </c>
      <c r="T2542" s="72">
        <v>9.3269351864055574E-3</v>
      </c>
      <c r="U2542" s="72">
        <f t="shared" si="78"/>
        <v>-8.1532386046970912E-6</v>
      </c>
      <c r="V2542" s="72">
        <v>9.5379450435339533E-3</v>
      </c>
      <c r="W2542" s="72">
        <v>9.5530478143222176E-3</v>
      </c>
      <c r="X2542" s="113">
        <f t="shared" si="79"/>
        <v>-1.5102770788264289E-5</v>
      </c>
    </row>
    <row r="2543" spans="18:24" x14ac:dyDescent="0.2">
      <c r="R2543" s="75">
        <v>57013</v>
      </c>
      <c r="S2543" s="72">
        <v>9.310417383147751E-3</v>
      </c>
      <c r="T2543" s="72">
        <v>9.3186828550182454E-3</v>
      </c>
      <c r="U2543" s="72">
        <f t="shared" si="78"/>
        <v>-8.265471870494423E-6</v>
      </c>
      <c r="V2543" s="72">
        <v>9.5281684980693341E-3</v>
      </c>
      <c r="W2543" s="72">
        <v>9.5434382481719288E-3</v>
      </c>
      <c r="X2543" s="113">
        <f t="shared" si="79"/>
        <v>-1.5269750102594667E-5</v>
      </c>
    </row>
    <row r="2544" spans="18:24" x14ac:dyDescent="0.2">
      <c r="R2544" s="75">
        <v>57020</v>
      </c>
      <c r="S2544" s="72">
        <v>9.3015700637568699E-3</v>
      </c>
      <c r="T2544" s="72">
        <v>9.3099561890355176E-3</v>
      </c>
      <c r="U2544" s="72">
        <f t="shared" si="78"/>
        <v>-8.3861252786476825E-6</v>
      </c>
      <c r="V2544" s="72">
        <v>9.5184217316226487E-3</v>
      </c>
      <c r="W2544" s="72">
        <v>9.5338579177607474E-3</v>
      </c>
      <c r="X2544" s="113">
        <f t="shared" si="79"/>
        <v>-1.5436186138098607E-5</v>
      </c>
    </row>
    <row r="2545" spans="18:24" x14ac:dyDescent="0.2">
      <c r="R2545" s="75">
        <v>57027</v>
      </c>
      <c r="S2545" s="72">
        <v>9.2927500805579655E-3</v>
      </c>
      <c r="T2545" s="72">
        <v>9.3012564695413857E-3</v>
      </c>
      <c r="U2545" s="72">
        <f t="shared" si="78"/>
        <v>-8.5063889834202655E-6</v>
      </c>
      <c r="V2545" s="72">
        <v>9.5087047437573211E-3</v>
      </c>
      <c r="W2545" s="72">
        <v>9.5243068226679058E-3</v>
      </c>
      <c r="X2545" s="113">
        <f t="shared" si="79"/>
        <v>-1.5602078910584641E-5</v>
      </c>
    </row>
    <row r="2546" spans="18:24" x14ac:dyDescent="0.2">
      <c r="R2546" s="75">
        <v>57034</v>
      </c>
      <c r="S2546" s="72">
        <v>9.2839574333698494E-3</v>
      </c>
      <c r="T2546" s="72">
        <v>9.2925836963599906E-3</v>
      </c>
      <c r="U2546" s="72">
        <f t="shared" si="78"/>
        <v>-8.6262629901412424E-6</v>
      </c>
      <c r="V2546" s="72">
        <v>9.4990175340359008E-3</v>
      </c>
      <c r="W2546" s="72">
        <v>9.5147849624704489E-3</v>
      </c>
      <c r="X2546" s="113">
        <f t="shared" si="79"/>
        <v>-1.576742843454812E-5</v>
      </c>
    </row>
    <row r="2547" spans="18:24" x14ac:dyDescent="0.2">
      <c r="R2547" s="75">
        <v>57041</v>
      </c>
      <c r="S2547" s="72">
        <v>9.2741893469600288E-3</v>
      </c>
      <c r="T2547" s="72">
        <v>9.282952462350752E-3</v>
      </c>
      <c r="U2547" s="72">
        <f t="shared" si="78"/>
        <v>-8.7631153907231918E-6</v>
      </c>
      <c r="V2547" s="72">
        <v>9.4871427188178321E-3</v>
      </c>
      <c r="W2547" s="72">
        <v>9.5031229450444205E-3</v>
      </c>
      <c r="X2547" s="113">
        <f t="shared" si="79"/>
        <v>-1.5980226226588318E-5</v>
      </c>
    </row>
    <row r="2548" spans="18:24" x14ac:dyDescent="0.2">
      <c r="R2548" s="75">
        <v>57048</v>
      </c>
      <c r="S2548" s="72">
        <v>9.2654548270422535E-3</v>
      </c>
      <c r="T2548" s="72">
        <v>9.2743369870888475E-3</v>
      </c>
      <c r="U2548" s="72">
        <f t="shared" si="78"/>
        <v>-8.8821600465940204E-6</v>
      </c>
      <c r="V2548" s="72">
        <v>9.4775225605701844E-3</v>
      </c>
      <c r="W2548" s="72">
        <v>9.4936669102445078E-3</v>
      </c>
      <c r="X2548" s="113">
        <f t="shared" si="79"/>
        <v>-1.6144349674323405E-5</v>
      </c>
    </row>
    <row r="2549" spans="18:24" x14ac:dyDescent="0.2">
      <c r="R2549" s="75">
        <v>57055</v>
      </c>
      <c r="S2549" s="72">
        <v>9.2567476444003986E-3</v>
      </c>
      <c r="T2549" s="72">
        <v>9.2657484593885175E-3</v>
      </c>
      <c r="U2549" s="72">
        <f t="shared" si="78"/>
        <v>-9.0008149881189853E-6</v>
      </c>
      <c r="V2549" s="72">
        <v>9.4679321831923485E-3</v>
      </c>
      <c r="W2549" s="72">
        <v>9.4842401130289904E-3</v>
      </c>
      <c r="X2549" s="113">
        <f t="shared" si="79"/>
        <v>-1.6307929836641838E-5</v>
      </c>
    </row>
    <row r="2550" spans="18:24" x14ac:dyDescent="0.2">
      <c r="R2550" s="75">
        <v>57062</v>
      </c>
      <c r="S2550" s="72">
        <v>9.2480677988520023E-3</v>
      </c>
      <c r="T2550" s="72">
        <v>9.2571868790733789E-3</v>
      </c>
      <c r="U2550" s="72">
        <f t="shared" si="78"/>
        <v>-9.1190802213765576E-6</v>
      </c>
      <c r="V2550" s="72">
        <v>9.4583715862429588E-3</v>
      </c>
      <c r="W2550" s="72">
        <v>9.4748425529732651E-3</v>
      </c>
      <c r="X2550" s="113">
        <f t="shared" si="79"/>
        <v>-1.647096673030625E-5</v>
      </c>
    </row>
    <row r="2551" spans="18:24" x14ac:dyDescent="0.2">
      <c r="R2551" s="75">
        <v>57069</v>
      </c>
      <c r="S2551" s="72">
        <v>9.2394152902172087E-3</v>
      </c>
      <c r="T2551" s="72">
        <v>9.2486522459670536E-3</v>
      </c>
      <c r="U2551" s="72">
        <f t="shared" si="78"/>
        <v>-9.2369557498448579E-6</v>
      </c>
      <c r="V2551" s="72">
        <v>9.4504810448629521E-3</v>
      </c>
      <c r="W2551" s="72">
        <v>9.4670789355689542E-3</v>
      </c>
      <c r="X2551" s="113">
        <f t="shared" si="79"/>
        <v>-1.659789070600215E-5</v>
      </c>
    </row>
    <row r="2552" spans="18:24" x14ac:dyDescent="0.2">
      <c r="R2552" s="75">
        <v>57076</v>
      </c>
      <c r="S2552" s="72">
        <v>9.2312827790674845E-3</v>
      </c>
      <c r="T2552" s="72">
        <v>9.2406286627924276E-3</v>
      </c>
      <c r="U2552" s="72">
        <f t="shared" si="78"/>
        <v>-9.3458837249430632E-6</v>
      </c>
      <c r="V2552" s="72">
        <v>9.4409743728485398E-3</v>
      </c>
      <c r="W2552" s="72">
        <v>9.4577343189238845E-3</v>
      </c>
      <c r="X2552" s="113">
        <f t="shared" si="79"/>
        <v>-1.6759946075344673E-5</v>
      </c>
    </row>
    <row r="2553" spans="18:24" x14ac:dyDescent="0.2">
      <c r="R2553" s="75">
        <v>57083</v>
      </c>
      <c r="S2553" s="72">
        <v>9.2226832112773088E-3</v>
      </c>
      <c r="T2553" s="72">
        <v>9.2321462161967516E-3</v>
      </c>
      <c r="U2553" s="72">
        <f t="shared" si="78"/>
        <v>-9.4630049194428106E-6</v>
      </c>
      <c r="V2553" s="72">
        <v>9.4314974769597361E-3</v>
      </c>
      <c r="W2553" s="72">
        <v>9.448418935241969E-3</v>
      </c>
      <c r="X2553" s="113">
        <f t="shared" si="79"/>
        <v>-1.6921458282232946E-5</v>
      </c>
    </row>
    <row r="2554" spans="18:24" x14ac:dyDescent="0.2">
      <c r="R2554" s="75">
        <v>57090</v>
      </c>
      <c r="S2554" s="72">
        <v>9.2141109789660672E-3</v>
      </c>
      <c r="T2554" s="72">
        <v>9.2236907154066641E-3</v>
      </c>
      <c r="U2554" s="72">
        <f t="shared" si="78"/>
        <v>-9.5797364405968838E-6</v>
      </c>
      <c r="V2554" s="72">
        <v>9.4220503567684685E-3</v>
      </c>
      <c r="W2554" s="72">
        <v>9.4391327841104218E-3</v>
      </c>
      <c r="X2554" s="113">
        <f t="shared" si="79"/>
        <v>-1.7082427341953352E-5</v>
      </c>
    </row>
    <row r="2555" spans="18:24" x14ac:dyDescent="0.2">
      <c r="R2555" s="75">
        <v>57097</v>
      </c>
      <c r="S2555" s="72">
        <v>9.2055660819598348E-3</v>
      </c>
      <c r="T2555" s="72">
        <v>9.2152621602517495E-3</v>
      </c>
      <c r="U2555" s="72">
        <f t="shared" si="78"/>
        <v>-9.6960782919146282E-6</v>
      </c>
      <c r="V2555" s="72">
        <v>9.4126330118488501E-3</v>
      </c>
      <c r="W2555" s="72">
        <v>9.4298758651164601E-3</v>
      </c>
      <c r="X2555" s="113">
        <f t="shared" si="79"/>
        <v>-1.7242853267609992E-5</v>
      </c>
    </row>
    <row r="2556" spans="18:24" x14ac:dyDescent="0.2">
      <c r="R2556" s="75">
        <v>57104</v>
      </c>
      <c r="S2556" s="72">
        <v>9.1965627944166854E-3</v>
      </c>
      <c r="T2556" s="72">
        <v>9.2063832824342551E-3</v>
      </c>
      <c r="U2556" s="72">
        <f t="shared" si="78"/>
        <v>-9.8204880175697257E-6</v>
      </c>
      <c r="V2556" s="72">
        <v>9.4016333690882786E-3</v>
      </c>
      <c r="W2556" s="72">
        <v>9.4190711493794075E-3</v>
      </c>
      <c r="X2556" s="113">
        <f t="shared" si="79"/>
        <v>-1.743778029112894E-5</v>
      </c>
    </row>
    <row r="2557" spans="18:24" x14ac:dyDescent="0.2">
      <c r="R2557" s="75">
        <v>57111</v>
      </c>
      <c r="S2557" s="72">
        <v>9.1880743034778375E-3</v>
      </c>
      <c r="T2557" s="72">
        <v>9.1980103289080878E-3</v>
      </c>
      <c r="U2557" s="72">
        <f t="shared" si="78"/>
        <v>-9.9360254302502393E-6</v>
      </c>
      <c r="V2557" s="72">
        <v>9.3922812229357278E-3</v>
      </c>
      <c r="W2557" s="72">
        <v>9.4098782376623863E-3</v>
      </c>
      <c r="X2557" s="113">
        <f t="shared" si="79"/>
        <v>-1.7597014726658533E-5</v>
      </c>
    </row>
    <row r="2558" spans="18:24" x14ac:dyDescent="0.2">
      <c r="R2558" s="75">
        <v>57118</v>
      </c>
      <c r="S2558" s="72">
        <v>9.1796131481979449E-3</v>
      </c>
      <c r="T2558" s="72">
        <v>9.1896643213708398E-3</v>
      </c>
      <c r="U2558" s="72">
        <f t="shared" si="78"/>
        <v>-1.0051173172894931E-5</v>
      </c>
      <c r="V2558" s="72">
        <v>9.3829588537408509E-3</v>
      </c>
      <c r="W2558" s="72">
        <v>9.400714559755146E-3</v>
      </c>
      <c r="X2558" s="113">
        <f t="shared" si="79"/>
        <v>-1.7755706014295145E-5</v>
      </c>
    </row>
    <row r="2559" spans="18:24" x14ac:dyDescent="0.2">
      <c r="R2559" s="75">
        <v>57125</v>
      </c>
      <c r="S2559" s="72">
        <v>9.1711793284006242E-3</v>
      </c>
      <c r="T2559" s="72">
        <v>9.1813452596530808E-3</v>
      </c>
      <c r="U2559" s="72">
        <f t="shared" si="78"/>
        <v>-1.0165931252456573E-5</v>
      </c>
      <c r="V2559" s="72">
        <v>9.3736662610764635E-3</v>
      </c>
      <c r="W2559" s="72">
        <v>9.3915801152451156E-3</v>
      </c>
      <c r="X2559" s="113">
        <f t="shared" si="79"/>
        <v>-1.7913854168652085E-5</v>
      </c>
    </row>
    <row r="2560" spans="18:24" x14ac:dyDescent="0.2">
      <c r="R2560" s="75">
        <v>57132</v>
      </c>
      <c r="S2560" s="72">
        <v>9.1627728439086266E-3</v>
      </c>
      <c r="T2560" s="72">
        <v>9.1730531435801656E-3</v>
      </c>
      <c r="U2560" s="72">
        <f t="shared" si="78"/>
        <v>-1.0280299671538984E-5</v>
      </c>
      <c r="V2560" s="72">
        <v>9.3659929014848695E-3</v>
      </c>
      <c r="W2560" s="72">
        <v>9.3840297379084257E-3</v>
      </c>
      <c r="X2560" s="113">
        <f t="shared" si="79"/>
        <v>-1.8036836423556205E-5</v>
      </c>
    </row>
    <row r="2561" spans="18:24" x14ac:dyDescent="0.2">
      <c r="R2561" s="75">
        <v>57139</v>
      </c>
      <c r="S2561" s="72">
        <v>9.1543936945464432E-3</v>
      </c>
      <c r="T2561" s="72">
        <v>9.1647879729835381E-3</v>
      </c>
      <c r="U2561" s="72">
        <f t="shared" si="78"/>
        <v>-1.0394278437094936E-5</v>
      </c>
      <c r="V2561" s="72">
        <v>9.3567541993121832E-3</v>
      </c>
      <c r="W2561" s="72">
        <v>9.3749482031741469E-3</v>
      </c>
      <c r="X2561" s="113">
        <f t="shared" si="79"/>
        <v>-1.8194003861963723E-5</v>
      </c>
    </row>
    <row r="2562" spans="18:24" x14ac:dyDescent="0.2">
      <c r="R2562" s="75">
        <v>57146</v>
      </c>
      <c r="S2562" s="72">
        <v>9.1460418801385581E-3</v>
      </c>
      <c r="T2562" s="72">
        <v>9.1565497476928954E-3</v>
      </c>
      <c r="U2562" s="72">
        <f t="shared" si="78"/>
        <v>-1.0507867554337275E-5</v>
      </c>
      <c r="V2562" s="72">
        <v>9.3475452694622464E-3</v>
      </c>
      <c r="W2562" s="72">
        <v>9.3658958977338273E-3</v>
      </c>
      <c r="X2562" s="113">
        <f t="shared" si="79"/>
        <v>-1.8350628271580904E-5</v>
      </c>
    </row>
    <row r="2563" spans="18:24" x14ac:dyDescent="0.2">
      <c r="R2563" s="75">
        <v>57153</v>
      </c>
      <c r="S2563" s="72">
        <v>9.1377174005111989E-3</v>
      </c>
      <c r="T2563" s="72">
        <v>9.1483384675370722E-3</v>
      </c>
      <c r="U2563" s="72">
        <f t="shared" si="78"/>
        <v>-1.0621067025873288E-5</v>
      </c>
      <c r="V2563" s="72">
        <v>9.3383661115200908E-3</v>
      </c>
      <c r="W2563" s="72">
        <v>9.3568728211856009E-3</v>
      </c>
      <c r="X2563" s="113">
        <f t="shared" si="79"/>
        <v>-1.8506709665510115E-5</v>
      </c>
    </row>
    <row r="2564" spans="18:24" x14ac:dyDescent="0.2">
      <c r="R2564" s="75">
        <v>57160</v>
      </c>
      <c r="S2564" s="72">
        <v>9.1294202554897241E-3</v>
      </c>
      <c r="T2564" s="72">
        <v>9.1401541323466381E-3</v>
      </c>
      <c r="U2564" s="72">
        <f t="shared" si="78"/>
        <v>-1.0733876856914085E-5</v>
      </c>
      <c r="V2564" s="72">
        <v>9.3292167250716204E-3</v>
      </c>
      <c r="W2564" s="72">
        <v>9.3478789731293501E-3</v>
      </c>
      <c r="X2564" s="113">
        <f t="shared" si="79"/>
        <v>-1.8662248057729758E-5</v>
      </c>
    </row>
    <row r="2565" spans="18:24" x14ac:dyDescent="0.2">
      <c r="R2565" s="75">
        <v>57167</v>
      </c>
      <c r="S2565" s="72">
        <v>9.1211504449020941E-3</v>
      </c>
      <c r="T2565" s="72">
        <v>9.1319967419565082E-3</v>
      </c>
      <c r="U2565" s="72">
        <f t="shared" ref="U2565:U2628" si="80">S2565-T2565</f>
        <v>-1.0846297054414172E-5</v>
      </c>
      <c r="V2565" s="72">
        <v>9.3185359884356642E-3</v>
      </c>
      <c r="W2565" s="72">
        <v>9.3373873265717618E-3</v>
      </c>
      <c r="X2565" s="113">
        <f t="shared" ref="X2565:X2628" si="81">V2565-W2565</f>
        <v>-1.8851338136097531E-5</v>
      </c>
    </row>
    <row r="2566" spans="18:24" x14ac:dyDescent="0.2">
      <c r="R2566" s="75">
        <v>57174</v>
      </c>
      <c r="S2566" s="72">
        <v>9.1129079685736691E-3</v>
      </c>
      <c r="T2566" s="72">
        <v>9.1238662961937774E-3</v>
      </c>
      <c r="U2566" s="72">
        <f t="shared" si="80"/>
        <v>-1.0958327620108274E-5</v>
      </c>
      <c r="V2566" s="72">
        <v>9.3094518196184892E-3</v>
      </c>
      <c r="W2566" s="72">
        <v>9.3284575043932824E-3</v>
      </c>
      <c r="X2566" s="113">
        <f t="shared" si="81"/>
        <v>-1.9005684774793183E-5</v>
      </c>
    </row>
    <row r="2567" spans="18:24" x14ac:dyDescent="0.2">
      <c r="R2567" s="75">
        <v>57181</v>
      </c>
      <c r="S2567" s="72">
        <v>9.1046928263332806E-3</v>
      </c>
      <c r="T2567" s="72">
        <v>9.1157627948950971E-3</v>
      </c>
      <c r="U2567" s="72">
        <f t="shared" si="80"/>
        <v>-1.1069968561816523E-5</v>
      </c>
      <c r="V2567" s="72">
        <v>9.3003974239585872E-3</v>
      </c>
      <c r="W2567" s="72">
        <v>9.3195569123565511E-3</v>
      </c>
      <c r="X2567" s="113">
        <f t="shared" si="81"/>
        <v>-1.9159488397963928E-5</v>
      </c>
    </row>
    <row r="2568" spans="18:24" x14ac:dyDescent="0.2">
      <c r="R2568" s="75">
        <v>57188</v>
      </c>
      <c r="S2568" s="72">
        <v>9.0965050180088925E-3</v>
      </c>
      <c r="T2568" s="72">
        <v>9.1076862378910405E-3</v>
      </c>
      <c r="U2568" s="72">
        <f t="shared" si="80"/>
        <v>-1.1181219882147944E-5</v>
      </c>
      <c r="V2568" s="72">
        <v>9.2913728010408057E-3</v>
      </c>
      <c r="W2568" s="72">
        <v>9.3106855500614573E-3</v>
      </c>
      <c r="X2568" s="113">
        <f t="shared" si="81"/>
        <v>-1.9312749020651554E-5</v>
      </c>
    </row>
    <row r="2569" spans="18:24" x14ac:dyDescent="0.2">
      <c r="R2569" s="75">
        <v>57195</v>
      </c>
      <c r="S2569" s="72">
        <v>9.0883445434293379E-3</v>
      </c>
      <c r="T2569" s="72">
        <v>9.0996366250156481E-3</v>
      </c>
      <c r="U2569" s="72">
        <f t="shared" si="80"/>
        <v>-1.1292081586310176E-5</v>
      </c>
      <c r="V2569" s="72">
        <v>9.2823779504499944E-3</v>
      </c>
      <c r="W2569" s="72">
        <v>9.301843417107462E-3</v>
      </c>
      <c r="X2569" s="113">
        <f t="shared" si="81"/>
        <v>-1.9465466657467637E-5</v>
      </c>
    </row>
    <row r="2570" spans="18:24" x14ac:dyDescent="0.2">
      <c r="R2570" s="75">
        <v>57202</v>
      </c>
      <c r="S2570" s="72">
        <v>9.0802114024243173E-3</v>
      </c>
      <c r="T2570" s="72">
        <v>9.0916139561029712E-3</v>
      </c>
      <c r="U2570" s="72">
        <f t="shared" si="80"/>
        <v>-1.1402553678653907E-5</v>
      </c>
      <c r="V2570" s="72">
        <v>9.2734128717748693E-3</v>
      </c>
      <c r="W2570" s="72">
        <v>9.2930305130970326E-3</v>
      </c>
      <c r="X2570" s="113">
        <f t="shared" si="81"/>
        <v>-1.9617641322163329E-5</v>
      </c>
    </row>
    <row r="2571" spans="18:24" x14ac:dyDescent="0.2">
      <c r="R2571" s="75">
        <v>57209</v>
      </c>
      <c r="S2571" s="72">
        <v>9.0721055948235312E-3</v>
      </c>
      <c r="T2571" s="72">
        <v>9.0836182309896596E-3</v>
      </c>
      <c r="U2571" s="72">
        <f t="shared" si="80"/>
        <v>-1.1512636166128437E-5</v>
      </c>
      <c r="V2571" s="72">
        <v>9.2644775646024257E-3</v>
      </c>
      <c r="W2571" s="72">
        <v>9.2842468376317794E-3</v>
      </c>
      <c r="X2571" s="113">
        <f t="shared" si="81"/>
        <v>-1.9769273029353676E-5</v>
      </c>
    </row>
    <row r="2572" spans="18:24" x14ac:dyDescent="0.2">
      <c r="R2572" s="75">
        <v>57216</v>
      </c>
      <c r="S2572" s="72">
        <v>9.0640271204584198E-3</v>
      </c>
      <c r="T2572" s="72">
        <v>9.075649449508021E-3</v>
      </c>
      <c r="U2572" s="72">
        <f t="shared" si="80"/>
        <v>-1.1622329049601129E-5</v>
      </c>
      <c r="V2572" s="72">
        <v>9.2555720285239593E-3</v>
      </c>
      <c r="W2572" s="72">
        <v>9.2754923903180381E-3</v>
      </c>
      <c r="X2572" s="113">
        <f t="shared" si="81"/>
        <v>-1.9920361794078731E-5</v>
      </c>
    </row>
    <row r="2573" spans="18:24" x14ac:dyDescent="0.2">
      <c r="R2573" s="75">
        <v>57223</v>
      </c>
      <c r="S2573" s="72">
        <v>9.0564320741091508E-3</v>
      </c>
      <c r="T2573" s="72">
        <v>9.0681556777600977E-3</v>
      </c>
      <c r="U2573" s="72">
        <f t="shared" si="80"/>
        <v>-1.1723603650946879E-5</v>
      </c>
      <c r="V2573" s="72">
        <v>9.2492231811379302E-3</v>
      </c>
      <c r="W2573" s="72">
        <v>9.2692386615645939E-3</v>
      </c>
      <c r="X2573" s="113">
        <f t="shared" si="81"/>
        <v>-2.0015480426663693E-5</v>
      </c>
    </row>
    <row r="2574" spans="18:24" x14ac:dyDescent="0.2">
      <c r="R2574" s="75">
        <v>57230</v>
      </c>
      <c r="S2574" s="72">
        <v>9.0484065149521262E-3</v>
      </c>
      <c r="T2574" s="72">
        <v>9.0602390576463541E-3</v>
      </c>
      <c r="U2574" s="72">
        <f t="shared" si="80"/>
        <v>-1.1832542694227913E-5</v>
      </c>
      <c r="V2574" s="72">
        <v>9.2403676885207207E-3</v>
      </c>
      <c r="W2574" s="72">
        <v>9.2605333489360498E-3</v>
      </c>
      <c r="X2574" s="113">
        <f t="shared" si="81"/>
        <v>-2.0165660415329134E-5</v>
      </c>
    </row>
    <row r="2575" spans="18:24" x14ac:dyDescent="0.2">
      <c r="R2575" s="75">
        <v>57237</v>
      </c>
      <c r="S2575" s="72">
        <v>9.040408287671645E-3</v>
      </c>
      <c r="T2575" s="72">
        <v>9.0523493798377024E-3</v>
      </c>
      <c r="U2575" s="72">
        <f t="shared" si="80"/>
        <v>-1.194109216605746E-5</v>
      </c>
      <c r="V2575" s="72">
        <v>9.2315419610277984E-3</v>
      </c>
      <c r="W2575" s="72">
        <v>9.2518572586240046E-3</v>
      </c>
      <c r="X2575" s="113">
        <f t="shared" si="81"/>
        <v>-2.0315297596206275E-5</v>
      </c>
    </row>
    <row r="2576" spans="18:24" x14ac:dyDescent="0.2">
      <c r="R2576" s="75">
        <v>57244</v>
      </c>
      <c r="S2576" s="72">
        <v>9.0324373921069553E-3</v>
      </c>
      <c r="T2576" s="72">
        <v>9.0444866441716319E-3</v>
      </c>
      <c r="U2576" s="72">
        <f t="shared" si="80"/>
        <v>-1.2049252064676511E-5</v>
      </c>
      <c r="V2576" s="72">
        <v>9.2227459982647843E-3</v>
      </c>
      <c r="W2576" s="72">
        <v>9.2432103902468886E-3</v>
      </c>
      <c r="X2576" s="113">
        <f t="shared" si="81"/>
        <v>-2.0464391982104313E-5</v>
      </c>
    </row>
    <row r="2577" spans="18:24" x14ac:dyDescent="0.2">
      <c r="R2577" s="75">
        <v>57251</v>
      </c>
      <c r="S2577" s="72">
        <v>9.0244938280885229E-3</v>
      </c>
      <c r="T2577" s="72">
        <v>9.036650850487396E-3</v>
      </c>
      <c r="U2577" s="72">
        <f t="shared" si="80"/>
        <v>-1.2157022398873174E-5</v>
      </c>
      <c r="V2577" s="72">
        <v>9.2139797998386196E-3</v>
      </c>
      <c r="W2577" s="72">
        <v>9.2345927434275416E-3</v>
      </c>
      <c r="X2577" s="113">
        <f t="shared" si="81"/>
        <v>-2.0612943588921989E-5</v>
      </c>
    </row>
    <row r="2578" spans="18:24" x14ac:dyDescent="0.2">
      <c r="R2578" s="75">
        <v>57258</v>
      </c>
      <c r="S2578" s="72">
        <v>9.0161302627870792E-3</v>
      </c>
      <c r="T2578" s="72">
        <v>9.0284025677645416E-3</v>
      </c>
      <c r="U2578" s="72">
        <f t="shared" si="80"/>
        <v>-1.2272304977462359E-5</v>
      </c>
      <c r="V2578" s="72">
        <v>9.2047471424967792E-3</v>
      </c>
      <c r="W2578" s="72">
        <v>9.2255190095456054E-3</v>
      </c>
      <c r="X2578" s="113">
        <f t="shared" si="81"/>
        <v>-2.0771867048826123E-5</v>
      </c>
    </row>
    <row r="2579" spans="18:24" x14ac:dyDescent="0.2">
      <c r="R2579" s="75">
        <v>57265</v>
      </c>
      <c r="S2579" s="72">
        <v>9.0082431163719737E-3</v>
      </c>
      <c r="T2579" s="72">
        <v>9.0206223871500003E-3</v>
      </c>
      <c r="U2579" s="72">
        <f t="shared" si="80"/>
        <v>-1.2379270778026599E-5</v>
      </c>
      <c r="V2579" s="72">
        <v>9.196042375539424E-3</v>
      </c>
      <c r="W2579" s="72">
        <v>9.2169616731742308E-3</v>
      </c>
      <c r="X2579" s="113">
        <f t="shared" si="81"/>
        <v>-2.0919297634806877E-5</v>
      </c>
    </row>
    <row r="2580" spans="18:24" x14ac:dyDescent="0.2">
      <c r="R2580" s="75">
        <v>57272</v>
      </c>
      <c r="S2580" s="72">
        <v>9.0003833018570886E-3</v>
      </c>
      <c r="T2580" s="72">
        <v>9.01286914887078E-3</v>
      </c>
      <c r="U2580" s="72">
        <f t="shared" si="80"/>
        <v>-1.2485847013691403E-5</v>
      </c>
      <c r="V2580" s="72">
        <v>9.1873673726888521E-3</v>
      </c>
      <c r="W2580" s="72">
        <v>9.2084335581517126E-3</v>
      </c>
      <c r="X2580" s="113">
        <f t="shared" si="81"/>
        <v>-2.1066185462860487E-5</v>
      </c>
    </row>
    <row r="2581" spans="18:24" x14ac:dyDescent="0.2">
      <c r="R2581" s="75">
        <v>57279</v>
      </c>
      <c r="S2581" s="72">
        <v>8.9925508190799464E-3</v>
      </c>
      <c r="T2581" s="72">
        <v>9.0051428527678744E-3</v>
      </c>
      <c r="U2581" s="72">
        <f t="shared" si="80"/>
        <v>-1.2592033687927953E-5</v>
      </c>
      <c r="V2581" s="72">
        <v>9.1787221335550458E-3</v>
      </c>
      <c r="W2581" s="72">
        <v>9.1999346641025281E-3</v>
      </c>
      <c r="X2581" s="113">
        <f t="shared" si="81"/>
        <v>-2.1212530547482303E-5</v>
      </c>
    </row>
    <row r="2582" spans="18:24" x14ac:dyDescent="0.2">
      <c r="R2582" s="75">
        <v>57286</v>
      </c>
      <c r="S2582" s="72">
        <v>8.9847456678737257E-3</v>
      </c>
      <c r="T2582" s="72">
        <v>8.9974434986805438E-3</v>
      </c>
      <c r="U2582" s="72">
        <f t="shared" si="80"/>
        <v>-1.2697830806818189E-5</v>
      </c>
      <c r="V2582" s="72">
        <v>9.1705952591127089E-3</v>
      </c>
      <c r="W2582" s="72">
        <v>9.1919428195030538E-3</v>
      </c>
      <c r="X2582" s="113">
        <f t="shared" si="81"/>
        <v>-2.1347560390344925E-5</v>
      </c>
    </row>
    <row r="2583" spans="18:24" x14ac:dyDescent="0.2">
      <c r="R2583" s="75">
        <v>57293</v>
      </c>
      <c r="S2583" s="72">
        <v>8.9769678480768125E-3</v>
      </c>
      <c r="T2583" s="72">
        <v>8.9897710864515219E-3</v>
      </c>
      <c r="U2583" s="72">
        <f t="shared" si="80"/>
        <v>-1.2803238374709328E-5</v>
      </c>
      <c r="V2583" s="72">
        <v>9.162007638536954E-3</v>
      </c>
      <c r="W2583" s="72">
        <v>9.1835004941360921E-3</v>
      </c>
      <c r="X2583" s="113">
        <f t="shared" si="81"/>
        <v>-2.1492855599138105E-5</v>
      </c>
    </row>
    <row r="2584" spans="18:24" x14ac:dyDescent="0.2">
      <c r="R2584" s="75">
        <v>57300</v>
      </c>
      <c r="S2584" s="72">
        <v>8.9692173595267311E-3</v>
      </c>
      <c r="T2584" s="72">
        <v>8.9821256159226762E-3</v>
      </c>
      <c r="U2584" s="72">
        <f t="shared" si="80"/>
        <v>-1.2908256395945117E-5</v>
      </c>
      <c r="V2584" s="72">
        <v>9.1534497795855239E-3</v>
      </c>
      <c r="W2584" s="72">
        <v>9.1750873877084402E-3</v>
      </c>
      <c r="X2584" s="113">
        <f t="shared" si="81"/>
        <v>-2.1637608122916305E-5</v>
      </c>
    </row>
    <row r="2585" spans="18:24" x14ac:dyDescent="0.2">
      <c r="R2585" s="75">
        <v>57307</v>
      </c>
      <c r="S2585" s="72">
        <v>8.9614942020618694E-3</v>
      </c>
      <c r="T2585" s="72">
        <v>8.9745070869358713E-3</v>
      </c>
      <c r="U2585" s="72">
        <f t="shared" si="80"/>
        <v>-1.3012884874001943E-5</v>
      </c>
      <c r="V2585" s="72">
        <v>9.1449216818781705E-3</v>
      </c>
      <c r="W2585" s="72">
        <v>9.1667034998508951E-3</v>
      </c>
      <c r="X2585" s="113">
        <f t="shared" si="81"/>
        <v>-2.1781817972724507E-5</v>
      </c>
    </row>
    <row r="2586" spans="18:24" x14ac:dyDescent="0.2">
      <c r="R2586" s="75">
        <v>57314</v>
      </c>
      <c r="S2586" s="72">
        <v>8.9546650745067069E-3</v>
      </c>
      <c r="T2586" s="72">
        <v>8.9677667997873911E-3</v>
      </c>
      <c r="U2586" s="72">
        <f t="shared" si="80"/>
        <v>-1.3101725280684207E-5</v>
      </c>
      <c r="V2586" s="72">
        <v>9.1359423801076669E-3</v>
      </c>
      <c r="W2586" s="72">
        <v>9.1578784953848663E-3</v>
      </c>
      <c r="X2586" s="113">
        <f t="shared" si="81"/>
        <v>-2.1936115277199422E-5</v>
      </c>
    </row>
    <row r="2587" spans="18:24" x14ac:dyDescent="0.2">
      <c r="R2587" s="75">
        <v>57321</v>
      </c>
      <c r="S2587" s="72">
        <v>8.9469930554466615E-3</v>
      </c>
      <c r="T2587" s="72">
        <v>8.9601986811738144E-3</v>
      </c>
      <c r="U2587" s="72">
        <f t="shared" si="80"/>
        <v>-1.3205625727152892E-5</v>
      </c>
      <c r="V2587" s="72">
        <v>9.1274757151736836E-3</v>
      </c>
      <c r="W2587" s="72">
        <v>9.1495549193520501E-3</v>
      </c>
      <c r="X2587" s="113">
        <f t="shared" si="81"/>
        <v>-2.2079204178366424E-5</v>
      </c>
    </row>
    <row r="2588" spans="18:24" x14ac:dyDescent="0.2">
      <c r="R2588" s="75">
        <v>57328</v>
      </c>
      <c r="S2588" s="72">
        <v>8.939348365331945E-3</v>
      </c>
      <c r="T2588" s="72">
        <v>8.9526575019975851E-3</v>
      </c>
      <c r="U2588" s="72">
        <f t="shared" si="80"/>
        <v>-1.3309136665640153E-5</v>
      </c>
      <c r="V2588" s="72">
        <v>9.1190388112676272E-3</v>
      </c>
      <c r="W2588" s="72">
        <v>9.1412605616977196E-3</v>
      </c>
      <c r="X2588" s="113">
        <f t="shared" si="81"/>
        <v>-2.2221750430092418E-5</v>
      </c>
    </row>
    <row r="2589" spans="18:24" x14ac:dyDescent="0.2">
      <c r="R2589" s="75">
        <v>57335</v>
      </c>
      <c r="S2589" s="72">
        <v>8.9317310040026854E-3</v>
      </c>
      <c r="T2589" s="72">
        <v>8.9451432621103777E-3</v>
      </c>
      <c r="U2589" s="72">
        <f t="shared" si="80"/>
        <v>-1.341225810769231E-5</v>
      </c>
      <c r="V2589" s="72">
        <v>9.1106316680113417E-3</v>
      </c>
      <c r="W2589" s="72">
        <v>9.1329954220546964E-3</v>
      </c>
      <c r="X2589" s="113">
        <f t="shared" si="81"/>
        <v>-2.2363754043354736E-5</v>
      </c>
    </row>
    <row r="2590" spans="18:24" x14ac:dyDescent="0.2">
      <c r="R2590" s="75">
        <v>57343</v>
      </c>
      <c r="S2590" s="72">
        <v>8.9226327853696944E-3</v>
      </c>
      <c r="T2590" s="72">
        <v>8.9361700142433914E-3</v>
      </c>
      <c r="U2590" s="72">
        <f t="shared" si="80"/>
        <v>-1.3537228873697002E-5</v>
      </c>
      <c r="V2590" s="72">
        <v>9.1010599454174734E-3</v>
      </c>
      <c r="W2590" s="72">
        <v>9.1235853248683926E-3</v>
      </c>
      <c r="X2590" s="113">
        <f t="shared" si="81"/>
        <v>-2.2525379450919272E-5</v>
      </c>
    </row>
    <row r="2591" spans="18:24" x14ac:dyDescent="0.2">
      <c r="R2591" s="75">
        <v>57350</v>
      </c>
      <c r="S2591" s="72">
        <v>8.9155001116543175E-3</v>
      </c>
      <c r="T2591" s="72">
        <v>8.9291320327173906E-3</v>
      </c>
      <c r="U2591" s="72">
        <f t="shared" si="80"/>
        <v>-1.3631921063073094E-5</v>
      </c>
      <c r="V2591" s="72">
        <v>9.0931876986199787E-3</v>
      </c>
      <c r="W2591" s="72">
        <v>9.115843472319498E-3</v>
      </c>
      <c r="X2591" s="113">
        <f t="shared" si="81"/>
        <v>-2.265577369951928E-5</v>
      </c>
    </row>
    <row r="2592" spans="18:24" x14ac:dyDescent="0.2">
      <c r="R2592" s="75">
        <v>57357</v>
      </c>
      <c r="S2592" s="72">
        <v>8.907968639786823E-3</v>
      </c>
      <c r="T2592" s="72">
        <v>8.921702458178693E-3</v>
      </c>
      <c r="U2592" s="72">
        <f t="shared" si="80"/>
        <v>-1.3733818391870045E-5</v>
      </c>
      <c r="V2592" s="72">
        <v>9.0848721702268213E-3</v>
      </c>
      <c r="W2592" s="72">
        <v>9.1076682779275536E-3</v>
      </c>
      <c r="X2592" s="113">
        <f t="shared" si="81"/>
        <v>-2.2796107700732288E-5</v>
      </c>
    </row>
    <row r="2593" spans="18:24" x14ac:dyDescent="0.2">
      <c r="R2593" s="75">
        <v>57364</v>
      </c>
      <c r="S2593" s="72">
        <v>8.9004644960652968E-3</v>
      </c>
      <c r="T2593" s="72">
        <v>8.9142998223037395E-3</v>
      </c>
      <c r="U2593" s="72">
        <f t="shared" si="80"/>
        <v>-1.3835326238442747E-5</v>
      </c>
      <c r="V2593" s="72">
        <v>9.0765864000145538E-3</v>
      </c>
      <c r="W2593" s="72">
        <v>9.0995222991507307E-3</v>
      </c>
      <c r="X2593" s="113">
        <f t="shared" si="81"/>
        <v>-2.293589913617694E-5</v>
      </c>
    </row>
    <row r="2594" spans="18:24" x14ac:dyDescent="0.2">
      <c r="R2594" s="75">
        <v>57371</v>
      </c>
      <c r="S2594" s="72">
        <v>8.8929876803351959E-3</v>
      </c>
      <c r="T2594" s="72">
        <v>8.9069241249433162E-3</v>
      </c>
      <c r="U2594" s="72">
        <f t="shared" si="80"/>
        <v>-1.3936444608120269E-5</v>
      </c>
      <c r="V2594" s="72">
        <v>9.068330387614414E-3</v>
      </c>
      <c r="W2594" s="72">
        <v>9.0914055356321865E-3</v>
      </c>
      <c r="X2594" s="113">
        <f t="shared" si="81"/>
        <v>-2.3075148017772523E-5</v>
      </c>
    </row>
    <row r="2595" spans="18:24" x14ac:dyDescent="0.2">
      <c r="R2595" s="75">
        <v>57378</v>
      </c>
      <c r="S2595" s="72">
        <v>8.8859556473343745E-3</v>
      </c>
      <c r="T2595" s="72">
        <v>8.8999853518623908E-3</v>
      </c>
      <c r="U2595" s="72">
        <f t="shared" si="80"/>
        <v>-1.402970452801626E-5</v>
      </c>
      <c r="V2595" s="72">
        <v>9.0601041326563089E-3</v>
      </c>
      <c r="W2595" s="72">
        <v>9.0833179870164048E-3</v>
      </c>
      <c r="X2595" s="113">
        <f t="shared" si="81"/>
        <v>-2.3213854360095917E-5</v>
      </c>
    </row>
    <row r="2596" spans="18:24" x14ac:dyDescent="0.2">
      <c r="R2596" s="75">
        <v>57385</v>
      </c>
      <c r="S2596" s="72">
        <v>8.8785317181380372E-3</v>
      </c>
      <c r="T2596" s="72">
        <v>8.8926617877234417E-3</v>
      </c>
      <c r="U2596" s="72">
        <f t="shared" si="80"/>
        <v>-1.4130069585404498E-5</v>
      </c>
      <c r="V2596" s="72">
        <v>9.0519076347741218E-3</v>
      </c>
      <c r="W2596" s="72">
        <v>9.0752596529496358E-3</v>
      </c>
      <c r="X2596" s="113">
        <f t="shared" si="81"/>
        <v>-2.3352018175513967E-5</v>
      </c>
    </row>
    <row r="2597" spans="18:24" x14ac:dyDescent="0.2">
      <c r="R2597" s="75">
        <v>57392</v>
      </c>
      <c r="S2597" s="72">
        <v>8.8711351156605649E-3</v>
      </c>
      <c r="T2597" s="72">
        <v>8.8853651608503947E-3</v>
      </c>
      <c r="U2597" s="72">
        <f t="shared" si="80"/>
        <v>-1.4230045189829801E-5</v>
      </c>
      <c r="V2597" s="72">
        <v>9.0437408936021816E-3</v>
      </c>
      <c r="W2597" s="72">
        <v>9.0672305330763616E-3</v>
      </c>
      <c r="X2597" s="113">
        <f t="shared" si="81"/>
        <v>-2.3489639474180007E-5</v>
      </c>
    </row>
    <row r="2598" spans="18:24" x14ac:dyDescent="0.2">
      <c r="R2598" s="75">
        <v>57399</v>
      </c>
      <c r="S2598" s="72">
        <v>8.8637658397537639E-3</v>
      </c>
      <c r="T2598" s="72">
        <v>8.878095471101341E-3</v>
      </c>
      <c r="U2598" s="72">
        <f t="shared" si="80"/>
        <v>-1.4329631347577074E-5</v>
      </c>
      <c r="V2598" s="72">
        <v>9.0356039087739273E-3</v>
      </c>
      <c r="W2598" s="72">
        <v>9.0592306270468066E-3</v>
      </c>
      <c r="X2598" s="113">
        <f t="shared" si="81"/>
        <v>-2.3626718272879224E-5</v>
      </c>
    </row>
    <row r="2599" spans="18:24" x14ac:dyDescent="0.2">
      <c r="R2599" s="75">
        <v>57406</v>
      </c>
      <c r="S2599" s="72">
        <v>8.8543736416944949E-3</v>
      </c>
      <c r="T2599" s="72">
        <v>8.8688392782741432E-3</v>
      </c>
      <c r="U2599" s="72">
        <f t="shared" si="80"/>
        <v>-1.4465636579648333E-5</v>
      </c>
      <c r="V2599" s="72">
        <v>9.02567465399352E-3</v>
      </c>
      <c r="W2599" s="72">
        <v>9.0494785300184108E-3</v>
      </c>
      <c r="X2599" s="113">
        <f t="shared" si="81"/>
        <v>-2.3803876024890841E-5</v>
      </c>
    </row>
    <row r="2600" spans="18:24" x14ac:dyDescent="0.2">
      <c r="R2600" s="75">
        <v>57413</v>
      </c>
      <c r="S2600" s="72">
        <v>8.8470678808114274E-3</v>
      </c>
      <c r="T2600" s="72">
        <v>8.8616321962459513E-3</v>
      </c>
      <c r="U2600" s="72">
        <f t="shared" si="80"/>
        <v>-1.4564315434523883E-5</v>
      </c>
      <c r="V2600" s="72">
        <v>9.0176048751492294E-3</v>
      </c>
      <c r="W2600" s="72">
        <v>9.0415446015105067E-3</v>
      </c>
      <c r="X2600" s="113">
        <f t="shared" si="81"/>
        <v>-2.393972636127728E-5</v>
      </c>
    </row>
    <row r="2601" spans="18:24" x14ac:dyDescent="0.2">
      <c r="R2601" s="75">
        <v>57420</v>
      </c>
      <c r="S2601" s="72">
        <v>8.8397894500920251E-3</v>
      </c>
      <c r="T2601" s="72">
        <v>8.8544520548844777E-3</v>
      </c>
      <c r="U2601" s="72">
        <f t="shared" si="80"/>
        <v>-1.4662604792452585E-5</v>
      </c>
      <c r="V2601" s="72">
        <v>9.0095648551532966E-3</v>
      </c>
      <c r="W2601" s="72">
        <v>9.033639889320615E-3</v>
      </c>
      <c r="X2601" s="113">
        <f t="shared" si="81"/>
        <v>-2.4075034167318418E-5</v>
      </c>
    </row>
    <row r="2602" spans="18:24" x14ac:dyDescent="0.2">
      <c r="R2602" s="75">
        <v>57427</v>
      </c>
      <c r="S2602" s="72">
        <v>8.8325383493815159E-3</v>
      </c>
      <c r="T2602" s="72">
        <v>8.8472988540383539E-3</v>
      </c>
      <c r="U2602" s="72">
        <f t="shared" si="80"/>
        <v>-1.4760504656837967E-5</v>
      </c>
      <c r="V2602" s="72">
        <v>9.0015545936401788E-3</v>
      </c>
      <c r="W2602" s="72">
        <v>9.0257643930944272E-3</v>
      </c>
      <c r="X2602" s="113">
        <f t="shared" si="81"/>
        <v>-2.4209799454248324E-5</v>
      </c>
    </row>
    <row r="2603" spans="18:24" x14ac:dyDescent="0.2">
      <c r="R2603" s="75">
        <v>57434</v>
      </c>
      <c r="S2603" s="72">
        <v>8.8265229557364152E-3</v>
      </c>
      <c r="T2603" s="72">
        <v>8.8413592011088761E-3</v>
      </c>
      <c r="U2603" s="72">
        <f t="shared" si="80"/>
        <v>-1.4836245372460907E-5</v>
      </c>
      <c r="V2603" s="72">
        <v>8.9949172459648681E-3</v>
      </c>
      <c r="W2603" s="72">
        <v>9.0192312378194663E-3</v>
      </c>
      <c r="X2603" s="113">
        <f t="shared" si="81"/>
        <v>-2.4313991854598219E-5</v>
      </c>
    </row>
    <row r="2604" spans="18:24" x14ac:dyDescent="0.2">
      <c r="R2604" s="75">
        <v>57441</v>
      </c>
      <c r="S2604" s="72">
        <v>8.8193211871869896E-3</v>
      </c>
      <c r="T2604" s="72">
        <v>8.8342546306534181E-3</v>
      </c>
      <c r="U2604" s="72">
        <f t="shared" si="80"/>
        <v>-1.493344346642847E-5</v>
      </c>
      <c r="V2604" s="72">
        <v>8.9856233445993351E-3</v>
      </c>
      <c r="W2604" s="72">
        <v>9.0101010471232562E-3</v>
      </c>
      <c r="X2604" s="113">
        <f t="shared" si="81"/>
        <v>-2.447770252392116E-5</v>
      </c>
    </row>
    <row r="2605" spans="18:24" x14ac:dyDescent="0.2">
      <c r="R2605" s="75">
        <v>57448</v>
      </c>
      <c r="S2605" s="72">
        <v>8.8121467457803089E-3</v>
      </c>
      <c r="T2605" s="72">
        <v>8.8271769978957478E-3</v>
      </c>
      <c r="U2605" s="72">
        <f t="shared" si="80"/>
        <v>-1.5030252115438847E-5</v>
      </c>
      <c r="V2605" s="72">
        <v>8.9777023563448397E-3</v>
      </c>
      <c r="W2605" s="72">
        <v>9.002313196676567E-3</v>
      </c>
      <c r="X2605" s="113">
        <f t="shared" si="81"/>
        <v>-2.4610840331727377E-5</v>
      </c>
    </row>
    <row r="2606" spans="18:24" x14ac:dyDescent="0.2">
      <c r="R2606" s="75">
        <v>57459</v>
      </c>
      <c r="S2606" s="72">
        <v>8.8009278351964797E-3</v>
      </c>
      <c r="T2606" s="72">
        <v>8.8161094283623793E-3</v>
      </c>
      <c r="U2606" s="72">
        <f t="shared" si="80"/>
        <v>-1.5181593165899607E-5</v>
      </c>
      <c r="V2606" s="72">
        <v>8.9661966965535588E-3</v>
      </c>
      <c r="W2606" s="72">
        <v>8.9909958973465702E-3</v>
      </c>
      <c r="X2606" s="113">
        <f t="shared" si="81"/>
        <v>-2.4799200793011386E-5</v>
      </c>
    </row>
    <row r="2607" spans="18:24" x14ac:dyDescent="0.2">
      <c r="R2607" s="75">
        <v>57462</v>
      </c>
      <c r="S2607" s="72">
        <v>8.7978798438031365E-3</v>
      </c>
      <c r="T2607" s="72">
        <v>8.8131025449019167E-3</v>
      </c>
      <c r="U2607" s="72">
        <f t="shared" si="80"/>
        <v>-1.5222701098780225E-5</v>
      </c>
      <c r="V2607" s="72">
        <v>8.961949650560283E-3</v>
      </c>
      <c r="W2607" s="72">
        <v>8.9868251391170741E-3</v>
      </c>
      <c r="X2607" s="113">
        <f t="shared" si="81"/>
        <v>-2.48754885567911E-5</v>
      </c>
    </row>
    <row r="2608" spans="18:24" x14ac:dyDescent="0.2">
      <c r="R2608" s="75">
        <v>57469</v>
      </c>
      <c r="S2608" s="72">
        <v>8.7896056666687487E-3</v>
      </c>
      <c r="T2608" s="72">
        <v>8.8049453914110995E-3</v>
      </c>
      <c r="U2608" s="72">
        <f t="shared" si="80"/>
        <v>-1.5339724742350833E-5</v>
      </c>
      <c r="V2608" s="72">
        <v>8.9541179323125251E-3</v>
      </c>
      <c r="W2608" s="72">
        <v>8.9791249313099092E-3</v>
      </c>
      <c r="X2608" s="113">
        <f t="shared" si="81"/>
        <v>-2.5006998997384108E-5</v>
      </c>
    </row>
    <row r="2609" spans="18:24" x14ac:dyDescent="0.2">
      <c r="R2609" s="75">
        <v>57476</v>
      </c>
      <c r="S2609" s="72">
        <v>8.7825458717150084E-3</v>
      </c>
      <c r="T2609" s="72">
        <v>8.7979807699927939E-3</v>
      </c>
      <c r="U2609" s="72">
        <f t="shared" si="80"/>
        <v>-1.5434898277785422E-5</v>
      </c>
      <c r="V2609" s="72">
        <v>8.9463159700151201E-3</v>
      </c>
      <c r="W2609" s="72">
        <v>8.9714539370238586E-3</v>
      </c>
      <c r="X2609" s="113">
        <f t="shared" si="81"/>
        <v>-2.5137967008738438E-5</v>
      </c>
    </row>
    <row r="2610" spans="18:24" x14ac:dyDescent="0.2">
      <c r="R2610" s="75">
        <v>57483</v>
      </c>
      <c r="S2610" s="72">
        <v>8.7755134055481597E-3</v>
      </c>
      <c r="T2610" s="72">
        <v>8.7910430879027043E-3</v>
      </c>
      <c r="U2610" s="72">
        <f t="shared" si="80"/>
        <v>-1.5529682354544633E-5</v>
      </c>
      <c r="V2610" s="72">
        <v>8.9385437633146218E-3</v>
      </c>
      <c r="W2610" s="72">
        <v>8.9638121559162797E-3</v>
      </c>
      <c r="X2610" s="113">
        <f t="shared" si="81"/>
        <v>-2.5268392601657946E-5</v>
      </c>
    </row>
    <row r="2611" spans="18:24" x14ac:dyDescent="0.2">
      <c r="R2611" s="75">
        <v>57490</v>
      </c>
      <c r="S2611" s="72">
        <v>8.7685082680176874E-3</v>
      </c>
      <c r="T2611" s="72">
        <v>8.7841323449945625E-3</v>
      </c>
      <c r="U2611" s="72">
        <f t="shared" si="80"/>
        <v>-1.5624076976875068E-5</v>
      </c>
      <c r="V2611" s="72">
        <v>8.9308013118554186E-3</v>
      </c>
      <c r="W2611" s="72">
        <v>8.9561995876436627E-3</v>
      </c>
      <c r="X2611" s="113">
        <f t="shared" si="81"/>
        <v>-2.5398275788244065E-5</v>
      </c>
    </row>
    <row r="2612" spans="18:24" x14ac:dyDescent="0.2">
      <c r="R2612" s="75">
        <v>57497</v>
      </c>
      <c r="S2612" s="72">
        <v>8.7615304589739231E-3</v>
      </c>
      <c r="T2612" s="72">
        <v>8.7772485411212551E-3</v>
      </c>
      <c r="U2612" s="72">
        <f t="shared" si="80"/>
        <v>-1.5718082147331974E-5</v>
      </c>
      <c r="V2612" s="72">
        <v>8.9230886152845013E-3</v>
      </c>
      <c r="W2612" s="72">
        <v>8.9486162318659548E-3</v>
      </c>
      <c r="X2612" s="113">
        <f t="shared" si="81"/>
        <v>-2.5527616581453444E-5</v>
      </c>
    </row>
    <row r="2613" spans="18:24" x14ac:dyDescent="0.2">
      <c r="R2613" s="75">
        <v>57504</v>
      </c>
      <c r="S2613" s="72">
        <v>8.7545799782671983E-3</v>
      </c>
      <c r="T2613" s="72">
        <v>8.7703916761407655E-3</v>
      </c>
      <c r="U2613" s="72">
        <f t="shared" si="80"/>
        <v>-1.5811697873567218E-5</v>
      </c>
      <c r="V2613" s="72">
        <v>8.9154056732492822E-3</v>
      </c>
      <c r="W2613" s="72">
        <v>8.9410620882426715E-3</v>
      </c>
      <c r="X2613" s="113">
        <f t="shared" si="81"/>
        <v>-2.5656414993389248E-5</v>
      </c>
    </row>
    <row r="2614" spans="18:24" x14ac:dyDescent="0.2">
      <c r="R2614" s="75">
        <v>57511</v>
      </c>
      <c r="S2614" s="72">
        <v>8.7476568257495464E-3</v>
      </c>
      <c r="T2614" s="72">
        <v>8.7635617499059772E-3</v>
      </c>
      <c r="U2614" s="72">
        <f t="shared" si="80"/>
        <v>-1.5904924156430814E-5</v>
      </c>
      <c r="V2614" s="72">
        <v>8.9077524853997739E-3</v>
      </c>
      <c r="W2614" s="72">
        <v>8.9335371564354896E-3</v>
      </c>
      <c r="X2614" s="113">
        <f t="shared" si="81"/>
        <v>-2.5784671035715759E-5</v>
      </c>
    </row>
    <row r="2615" spans="18:24" x14ac:dyDescent="0.2">
      <c r="R2615" s="75">
        <v>57518</v>
      </c>
      <c r="S2615" s="72">
        <v>8.7407610012738522E-3</v>
      </c>
      <c r="T2615" s="72">
        <v>8.7567587622740268E-3</v>
      </c>
      <c r="U2615" s="72">
        <f t="shared" si="80"/>
        <v>-1.5997761000174568E-5</v>
      </c>
      <c r="V2615" s="72">
        <v>8.9001290513868493E-3</v>
      </c>
      <c r="W2615" s="72">
        <v>8.9260414361078139E-3</v>
      </c>
      <c r="X2615" s="113">
        <f t="shared" si="81"/>
        <v>-2.5912384720964618E-5</v>
      </c>
    </row>
    <row r="2616" spans="18:24" x14ac:dyDescent="0.2">
      <c r="R2616" s="75">
        <v>57525</v>
      </c>
      <c r="S2616" s="72">
        <v>8.7350314397212619E-3</v>
      </c>
      <c r="T2616" s="72">
        <v>8.7511008848356071E-3</v>
      </c>
      <c r="U2616" s="72">
        <f t="shared" si="80"/>
        <v>-1.6069445114345188E-5</v>
      </c>
      <c r="V2616" s="72">
        <v>8.8925353708618135E-3</v>
      </c>
      <c r="W2616" s="72">
        <v>8.918574926923481E-3</v>
      </c>
      <c r="X2616" s="113">
        <f t="shared" si="81"/>
        <v>-2.6039556061667468E-5</v>
      </c>
    </row>
    <row r="2617" spans="18:24" x14ac:dyDescent="0.2">
      <c r="R2617" s="75">
        <v>57532</v>
      </c>
      <c r="S2617" s="72">
        <v>8.7270513358573189E-3</v>
      </c>
      <c r="T2617" s="72">
        <v>8.743233602247184E-3</v>
      </c>
      <c r="U2617" s="72">
        <f t="shared" si="80"/>
        <v>-1.618226638986503E-5</v>
      </c>
      <c r="V2617" s="72">
        <v>8.8849714434789985E-3</v>
      </c>
      <c r="W2617" s="72">
        <v>8.9111376285476215E-3</v>
      </c>
      <c r="X2617" s="113">
        <f t="shared" si="81"/>
        <v>-2.6166185068622963E-5</v>
      </c>
    </row>
    <row r="2618" spans="18:24" x14ac:dyDescent="0.2">
      <c r="R2618" s="75">
        <v>57539</v>
      </c>
      <c r="S2618" s="72">
        <v>8.7202374946247982E-3</v>
      </c>
      <c r="T2618" s="72">
        <v>8.7365114295682618E-3</v>
      </c>
      <c r="U2618" s="72">
        <f t="shared" si="80"/>
        <v>-1.6273934943463603E-5</v>
      </c>
      <c r="V2618" s="72">
        <v>8.8774372688931666E-3</v>
      </c>
      <c r="W2618" s="72">
        <v>8.9037295406475311E-3</v>
      </c>
      <c r="X2618" s="113">
        <f t="shared" si="81"/>
        <v>-2.629227175436448E-5</v>
      </c>
    </row>
    <row r="2619" spans="18:24" x14ac:dyDescent="0.2">
      <c r="R2619" s="75">
        <v>57546</v>
      </c>
      <c r="S2619" s="72">
        <v>8.7134509808466185E-3</v>
      </c>
      <c r="T2619" s="72">
        <v>8.7298161949224198E-3</v>
      </c>
      <c r="U2619" s="72">
        <f t="shared" si="80"/>
        <v>-1.6365214075801313E-5</v>
      </c>
      <c r="V2619" s="72">
        <v>8.8699328467599439E-3</v>
      </c>
      <c r="W2619" s="72">
        <v>8.896350662892228E-3</v>
      </c>
      <c r="X2619" s="113">
        <f t="shared" si="81"/>
        <v>-2.6417816132284083E-5</v>
      </c>
    </row>
    <row r="2620" spans="18:24" x14ac:dyDescent="0.2">
      <c r="R2620" s="75">
        <v>57553</v>
      </c>
      <c r="S2620" s="72">
        <v>8.7066917943807668E-3</v>
      </c>
      <c r="T2620" s="72">
        <v>8.723147898168495E-3</v>
      </c>
      <c r="U2620" s="72">
        <f t="shared" si="80"/>
        <v>-1.6456103787728174E-5</v>
      </c>
      <c r="V2620" s="72">
        <v>8.8624581767375518E-3</v>
      </c>
      <c r="W2620" s="72">
        <v>8.8890009949494416E-3</v>
      </c>
      <c r="X2620" s="113">
        <f t="shared" si="81"/>
        <v>-2.6542818211889793E-5</v>
      </c>
    </row>
    <row r="2621" spans="18:24" x14ac:dyDescent="0.2">
      <c r="R2621" s="75">
        <v>57560</v>
      </c>
      <c r="S2621" s="72">
        <v>8.6999599350818281E-3</v>
      </c>
      <c r="T2621" s="72">
        <v>8.7165065391678759E-3</v>
      </c>
      <c r="U2621" s="72">
        <f t="shared" si="80"/>
        <v>-1.6546604086047773E-5</v>
      </c>
      <c r="V2621" s="72">
        <v>8.8550132584846383E-3</v>
      </c>
      <c r="W2621" s="72">
        <v>8.8816805364907835E-3</v>
      </c>
      <c r="X2621" s="113">
        <f t="shared" si="81"/>
        <v>-2.6667278006145198E-5</v>
      </c>
    </row>
    <row r="2622" spans="18:24" x14ac:dyDescent="0.2">
      <c r="R2622" s="75">
        <v>57567</v>
      </c>
      <c r="S2622" s="72">
        <v>8.6932554028052358E-3</v>
      </c>
      <c r="T2622" s="72">
        <v>8.709892117780246E-3</v>
      </c>
      <c r="U2622" s="72">
        <f t="shared" si="80"/>
        <v>-1.6636714975010181E-5</v>
      </c>
      <c r="V2622" s="72">
        <v>8.8475980916620182E-3</v>
      </c>
      <c r="W2622" s="72">
        <v>8.8743892871883008E-3</v>
      </c>
      <c r="X2622" s="113">
        <f t="shared" si="81"/>
        <v>-2.6791195526282632E-5</v>
      </c>
    </row>
    <row r="2623" spans="18:24" x14ac:dyDescent="0.2">
      <c r="R2623" s="75">
        <v>57574</v>
      </c>
      <c r="S2623" s="72">
        <v>8.6865781974081267E-3</v>
      </c>
      <c r="T2623" s="72">
        <v>8.7033046338644456E-3</v>
      </c>
      <c r="U2623" s="72">
        <f t="shared" si="80"/>
        <v>-1.6726436456318897E-5</v>
      </c>
      <c r="V2623" s="72">
        <v>8.8402126759300707E-3</v>
      </c>
      <c r="W2623" s="72">
        <v>8.8671272467149009E-3</v>
      </c>
      <c r="X2623" s="113">
        <f t="shared" si="81"/>
        <v>-2.6914570784830269E-5</v>
      </c>
    </row>
    <row r="2624" spans="18:24" x14ac:dyDescent="0.2">
      <c r="R2624" s="75">
        <v>57581</v>
      </c>
      <c r="S2624" s="72">
        <v>8.6799283187493359E-3</v>
      </c>
      <c r="T2624" s="72">
        <v>8.6967440872852617E-3</v>
      </c>
      <c r="U2624" s="72">
        <f t="shared" si="80"/>
        <v>-1.6815768535925757E-5</v>
      </c>
      <c r="V2624" s="72">
        <v>8.8328570109530626E-3</v>
      </c>
      <c r="W2624" s="72">
        <v>8.8598944147456598E-3</v>
      </c>
      <c r="X2624" s="113">
        <f t="shared" si="81"/>
        <v>-2.703740379259717E-5</v>
      </c>
    </row>
    <row r="2625" spans="18:24" x14ac:dyDescent="0.2">
      <c r="R2625" s="75">
        <v>57588</v>
      </c>
      <c r="S2625" s="72">
        <v>8.6743963933799927E-3</v>
      </c>
      <c r="T2625" s="72">
        <v>8.6912810414307012E-3</v>
      </c>
      <c r="U2625" s="72">
        <f t="shared" si="80"/>
        <v>-1.6884648050708578E-5</v>
      </c>
      <c r="V2625" s="72">
        <v>8.8271519209783319E-3</v>
      </c>
      <c r="W2625" s="72">
        <v>8.8542747460360564E-3</v>
      </c>
      <c r="X2625" s="113">
        <f t="shared" si="81"/>
        <v>-2.7122825057724481E-5</v>
      </c>
    </row>
    <row r="2626" spans="18:24" x14ac:dyDescent="0.2">
      <c r="R2626" s="75">
        <v>57595</v>
      </c>
      <c r="S2626" s="72">
        <v>8.6677957885840703E-3</v>
      </c>
      <c r="T2626" s="72">
        <v>8.6847690678812962E-3</v>
      </c>
      <c r="U2626" s="72">
        <f t="shared" si="80"/>
        <v>-1.697327929722596E-5</v>
      </c>
      <c r="V2626" s="72">
        <v>8.8198479711749066E-3</v>
      </c>
      <c r="W2626" s="72">
        <v>8.8470926899264449E-3</v>
      </c>
      <c r="X2626" s="113">
        <f t="shared" si="81"/>
        <v>-2.7244718751538374E-5</v>
      </c>
    </row>
    <row r="2627" spans="18:24" x14ac:dyDescent="0.2">
      <c r="R2627" s="75">
        <v>57602</v>
      </c>
      <c r="S2627" s="72">
        <v>8.661222507798454E-3</v>
      </c>
      <c r="T2627" s="72">
        <v>8.6782840289842001E-3</v>
      </c>
      <c r="U2627" s="72">
        <f t="shared" si="80"/>
        <v>-1.7061521185746109E-5</v>
      </c>
      <c r="V2627" s="72">
        <v>8.8125737677213958E-3</v>
      </c>
      <c r="W2627" s="72">
        <v>8.8399398380108116E-3</v>
      </c>
      <c r="X2627" s="113">
        <f t="shared" si="81"/>
        <v>-2.7366070289415803E-5</v>
      </c>
    </row>
    <row r="2628" spans="18:24" x14ac:dyDescent="0.2">
      <c r="R2628" s="75">
        <v>57609</v>
      </c>
      <c r="S2628" s="72">
        <v>8.6546765508887461E-3</v>
      </c>
      <c r="T2628" s="72">
        <v>8.6718259246076537E-3</v>
      </c>
      <c r="U2628" s="72">
        <f t="shared" si="80"/>
        <v>-1.714937371890754E-5</v>
      </c>
      <c r="V2628" s="72">
        <v>8.8053293102923116E-3</v>
      </c>
      <c r="W2628" s="72">
        <v>8.832816189976481E-3</v>
      </c>
      <c r="X2628" s="113">
        <f t="shared" si="81"/>
        <v>-2.7486879684169435E-5</v>
      </c>
    </row>
    <row r="2629" spans="18:24" x14ac:dyDescent="0.2">
      <c r="R2629" s="75">
        <v>57616</v>
      </c>
      <c r="S2629" s="72">
        <v>8.6470888215613769E-3</v>
      </c>
      <c r="T2629" s="72">
        <v>8.6643454095922529E-3</v>
      </c>
      <c r="U2629" s="72">
        <f t="shared" ref="U2629:U2692" si="82">S2629-T2629</f>
        <v>-1.7256588030875944E-5</v>
      </c>
      <c r="V2629" s="72">
        <v>8.7977169136875828E-3</v>
      </c>
      <c r="W2629" s="72">
        <v>8.8253331377722618E-3</v>
      </c>
      <c r="X2629" s="113">
        <f t="shared" ref="X2629:X2692" si="83">V2629-W2629</f>
        <v>-2.7616224084679036E-5</v>
      </c>
    </row>
    <row r="2630" spans="18:24" x14ac:dyDescent="0.2">
      <c r="R2630" s="75">
        <v>57623</v>
      </c>
      <c r="S2630" s="72">
        <v>8.640602900363812E-3</v>
      </c>
      <c r="T2630" s="72">
        <v>8.6579464841406127E-3</v>
      </c>
      <c r="U2630" s="72">
        <f t="shared" si="82"/>
        <v>-1.7343583776800731E-5</v>
      </c>
      <c r="V2630" s="72">
        <v>8.790533896887321E-3</v>
      </c>
      <c r="W2630" s="72">
        <v>8.8182698097671389E-3</v>
      </c>
      <c r="X2630" s="113">
        <f t="shared" si="83"/>
        <v>-2.7735912879817831E-5</v>
      </c>
    </row>
    <row r="2631" spans="18:24" x14ac:dyDescent="0.2">
      <c r="R2631" s="75">
        <v>57630</v>
      </c>
      <c r="S2631" s="72">
        <v>8.6341443049215219E-3</v>
      </c>
      <c r="T2631" s="72">
        <v>8.6515744950689082E-3</v>
      </c>
      <c r="U2631" s="72">
        <f t="shared" si="82"/>
        <v>-1.7430190147386254E-5</v>
      </c>
      <c r="V2631" s="72">
        <v>8.7818072830215758E-3</v>
      </c>
      <c r="W2631" s="72">
        <v>8.8096983269020553E-3</v>
      </c>
      <c r="X2631" s="113">
        <f t="shared" si="83"/>
        <v>-2.7891043880479485E-5</v>
      </c>
    </row>
    <row r="2632" spans="18:24" x14ac:dyDescent="0.2">
      <c r="R2632" s="75">
        <v>57637</v>
      </c>
      <c r="S2632" s="72">
        <v>8.6277130350984471E-3</v>
      </c>
      <c r="T2632" s="72">
        <v>8.6452294422436297E-3</v>
      </c>
      <c r="U2632" s="72">
        <f t="shared" si="82"/>
        <v>-1.7516407145182558E-5</v>
      </c>
      <c r="V2632" s="72">
        <v>8.7762571006730697E-3</v>
      </c>
      <c r="W2632" s="72">
        <v>8.8042307647777478E-3</v>
      </c>
      <c r="X2632" s="113">
        <f t="shared" si="83"/>
        <v>-2.7973664104678081E-5</v>
      </c>
    </row>
    <row r="2633" spans="18:24" x14ac:dyDescent="0.2">
      <c r="R2633" s="75">
        <v>57644</v>
      </c>
      <c r="S2633" s="72">
        <v>8.621309090754271E-3</v>
      </c>
      <c r="T2633" s="72">
        <v>8.6389113255312643E-3</v>
      </c>
      <c r="U2633" s="72">
        <f t="shared" si="82"/>
        <v>-1.7602234776993228E-5</v>
      </c>
      <c r="V2633" s="72">
        <v>8.7691633206178326E-3</v>
      </c>
      <c r="W2633" s="72">
        <v>8.797255047175075E-3</v>
      </c>
      <c r="X2633" s="113">
        <f t="shared" si="83"/>
        <v>-2.8091726557242375E-5</v>
      </c>
    </row>
    <row r="2634" spans="18:24" x14ac:dyDescent="0.2">
      <c r="R2634" s="75">
        <v>57651</v>
      </c>
      <c r="S2634" s="72">
        <v>8.6149324717546358E-3</v>
      </c>
      <c r="T2634" s="72">
        <v>8.6326201447966024E-3</v>
      </c>
      <c r="U2634" s="72">
        <f t="shared" si="82"/>
        <v>-1.7687673041966515E-5</v>
      </c>
      <c r="V2634" s="72">
        <v>8.7624872142182501E-3</v>
      </c>
      <c r="W2634" s="72">
        <v>8.7906875658690098E-3</v>
      </c>
      <c r="X2634" s="113">
        <f t="shared" si="83"/>
        <v>-2.8200351650759653E-5</v>
      </c>
    </row>
    <row r="2635" spans="18:24" x14ac:dyDescent="0.2">
      <c r="R2635" s="75">
        <v>57658</v>
      </c>
      <c r="S2635" s="72">
        <v>8.6085831779617802E-3</v>
      </c>
      <c r="T2635" s="72">
        <v>8.626355899910388E-3</v>
      </c>
      <c r="U2635" s="72">
        <f t="shared" si="82"/>
        <v>-1.7772721948607767E-5</v>
      </c>
      <c r="V2635" s="72">
        <v>8.7554509699817092E-3</v>
      </c>
      <c r="W2635" s="72">
        <v>8.7837683363291858E-3</v>
      </c>
      <c r="X2635" s="113">
        <f t="shared" si="83"/>
        <v>-2.8317366347476586E-5</v>
      </c>
    </row>
    <row r="2636" spans="18:24" x14ac:dyDescent="0.2">
      <c r="R2636" s="75">
        <v>57665</v>
      </c>
      <c r="S2636" s="72">
        <v>8.6022612092413412E-3</v>
      </c>
      <c r="T2636" s="72">
        <v>8.6201185907382565E-3</v>
      </c>
      <c r="U2636" s="72">
        <f t="shared" si="82"/>
        <v>-1.7857381496915251E-5</v>
      </c>
      <c r="V2636" s="72">
        <v>8.7484444692187101E-3</v>
      </c>
      <c r="W2636" s="72">
        <v>8.7768783082076626E-3</v>
      </c>
      <c r="X2636" s="113">
        <f t="shared" si="83"/>
        <v>-2.8433838988952548E-5</v>
      </c>
    </row>
    <row r="2637" spans="18:24" x14ac:dyDescent="0.2">
      <c r="R2637" s="75">
        <v>57672</v>
      </c>
      <c r="S2637" s="72">
        <v>8.5959665654572592E-3</v>
      </c>
      <c r="T2637" s="72">
        <v>8.6139082171518017E-3</v>
      </c>
      <c r="U2637" s="72">
        <f t="shared" si="82"/>
        <v>-1.7941651694542565E-5</v>
      </c>
      <c r="V2637" s="72">
        <v>8.741467711617457E-3</v>
      </c>
      <c r="W2637" s="72">
        <v>8.7700174812032454E-3</v>
      </c>
      <c r="X2637" s="113">
        <f t="shared" si="83"/>
        <v>-2.8549769585788434E-5</v>
      </c>
    </row>
    <row r="2638" spans="18:24" x14ac:dyDescent="0.2">
      <c r="R2638" s="75">
        <v>57679</v>
      </c>
      <c r="S2638" s="72">
        <v>8.5910602711400941E-3</v>
      </c>
      <c r="T2638" s="72">
        <v>8.6090604026969331E-3</v>
      </c>
      <c r="U2638" s="72">
        <f t="shared" si="82"/>
        <v>-1.8000131556838994E-5</v>
      </c>
      <c r="V2638" s="72">
        <v>8.7341405881704928E-3</v>
      </c>
      <c r="W2638" s="72">
        <v>8.7628144958231541E-3</v>
      </c>
      <c r="X2638" s="113">
        <f t="shared" si="83"/>
        <v>-2.8673907652661257E-5</v>
      </c>
    </row>
    <row r="2639" spans="18:24" x14ac:dyDescent="0.2">
      <c r="R2639" s="75">
        <v>57686</v>
      </c>
      <c r="S2639" s="72">
        <v>8.5848130653287669E-3</v>
      </c>
      <c r="T2639" s="72">
        <v>8.6028967928912792E-3</v>
      </c>
      <c r="U2639" s="72">
        <f t="shared" si="82"/>
        <v>-1.8083727562512308E-5</v>
      </c>
      <c r="V2639" s="72">
        <v>8.7272252730455635E-3</v>
      </c>
      <c r="W2639" s="72">
        <v>8.7560139907603418E-3</v>
      </c>
      <c r="X2639" s="113">
        <f t="shared" si="83"/>
        <v>-2.8788717714778311E-5</v>
      </c>
    </row>
    <row r="2640" spans="18:24" x14ac:dyDescent="0.2">
      <c r="R2640" s="75">
        <v>57693</v>
      </c>
      <c r="S2640" s="72">
        <v>8.5785931810562488E-3</v>
      </c>
      <c r="T2640" s="72">
        <v>8.5967601153242867E-3</v>
      </c>
      <c r="U2640" s="72">
        <f t="shared" si="82"/>
        <v>-1.8166934268037949E-5</v>
      </c>
      <c r="V2640" s="72">
        <v>8.7203397009813968E-3</v>
      </c>
      <c r="W2640" s="72">
        <v>8.7492426867312074E-3</v>
      </c>
      <c r="X2640" s="113">
        <f t="shared" si="83"/>
        <v>-2.8902985749810692E-5</v>
      </c>
    </row>
    <row r="2641" spans="18:24" x14ac:dyDescent="0.2">
      <c r="R2641" s="75">
        <v>57700</v>
      </c>
      <c r="S2641" s="72">
        <v>8.5724006181946422E-3</v>
      </c>
      <c r="T2641" s="72">
        <v>8.5906503698733871E-3</v>
      </c>
      <c r="U2641" s="72">
        <f t="shared" si="82"/>
        <v>-1.8249751678744985E-5</v>
      </c>
      <c r="V2641" s="72">
        <v>8.7134838716687868E-3</v>
      </c>
      <c r="W2641" s="72">
        <v>8.7425005834366517E-3</v>
      </c>
      <c r="X2641" s="113">
        <f t="shared" si="83"/>
        <v>-2.9016711767864897E-5</v>
      </c>
    </row>
    <row r="2642" spans="18:24" x14ac:dyDescent="0.2">
      <c r="R2642" s="75">
        <v>57710</v>
      </c>
      <c r="S2642" s="72">
        <v>8.5642670274255206E-3</v>
      </c>
      <c r="T2642" s="72">
        <v>8.5826219310261836E-3</v>
      </c>
      <c r="U2642" s="72">
        <f t="shared" si="82"/>
        <v>-1.8354903600662983E-5</v>
      </c>
      <c r="V2642" s="72">
        <v>8.7048562726113627E-3</v>
      </c>
      <c r="W2642" s="72">
        <v>8.7340087362464246E-3</v>
      </c>
      <c r="X2642" s="113">
        <f t="shared" si="83"/>
        <v>-2.9152463635061937E-5</v>
      </c>
    </row>
    <row r="2643" spans="18:24" x14ac:dyDescent="0.2">
      <c r="R2643" s="75">
        <v>57717</v>
      </c>
      <c r="S2643" s="72">
        <v>8.5571445719209074E-3</v>
      </c>
      <c r="T2643" s="72">
        <v>8.5756000427744377E-3</v>
      </c>
      <c r="U2643" s="72">
        <f t="shared" si="82"/>
        <v>-1.8455470853530331E-5</v>
      </c>
      <c r="V2643" s="72">
        <v>8.6969578255587481E-3</v>
      </c>
      <c r="W2643" s="72">
        <v>8.7262484725914146E-3</v>
      </c>
      <c r="X2643" s="113">
        <f t="shared" si="83"/>
        <v>-2.9290647032666553E-5</v>
      </c>
    </row>
    <row r="2644" spans="18:24" x14ac:dyDescent="0.2">
      <c r="R2644" s="75">
        <v>57724</v>
      </c>
      <c r="S2644" s="72">
        <v>8.5507187515360857E-3</v>
      </c>
      <c r="T2644" s="72">
        <v>8.5692618622282401E-3</v>
      </c>
      <c r="U2644" s="72">
        <f t="shared" si="82"/>
        <v>-1.8543110692154433E-5</v>
      </c>
      <c r="V2644" s="72">
        <v>8.6902039690666573E-3</v>
      </c>
      <c r="W2644" s="72">
        <v>8.7196064838556998E-3</v>
      </c>
      <c r="X2644" s="113">
        <f t="shared" si="83"/>
        <v>-2.9402514789042544E-5</v>
      </c>
    </row>
    <row r="2645" spans="18:24" x14ac:dyDescent="0.2">
      <c r="R2645" s="75">
        <v>57731</v>
      </c>
      <c r="S2645" s="72">
        <v>8.5449777262466553E-3</v>
      </c>
      <c r="T2645" s="72">
        <v>8.5635957208581529E-3</v>
      </c>
      <c r="U2645" s="72">
        <f t="shared" si="82"/>
        <v>-1.8617994611497615E-5</v>
      </c>
      <c r="V2645" s="72">
        <v>8.6834798539729193E-3</v>
      </c>
      <c r="W2645" s="72">
        <v>8.712993694548794E-3</v>
      </c>
      <c r="X2645" s="113">
        <f t="shared" si="83"/>
        <v>-2.9513840575874639E-5</v>
      </c>
    </row>
    <row r="2646" spans="18:24" x14ac:dyDescent="0.2">
      <c r="R2646" s="75">
        <v>57738</v>
      </c>
      <c r="S2646" s="72">
        <v>8.5389352856811724E-3</v>
      </c>
      <c r="T2646" s="72">
        <v>8.5576339582369952E-3</v>
      </c>
      <c r="U2646" s="72">
        <f t="shared" si="82"/>
        <v>-1.8698672555822818E-5</v>
      </c>
      <c r="V2646" s="72">
        <v>8.6767854799766793E-3</v>
      </c>
      <c r="W2646" s="72">
        <v>8.7064101043790622E-3</v>
      </c>
      <c r="X2646" s="113">
        <f t="shared" si="83"/>
        <v>-2.9624624402382893E-5</v>
      </c>
    </row>
    <row r="2647" spans="18:24" x14ac:dyDescent="0.2">
      <c r="R2647" s="75">
        <v>57745</v>
      </c>
      <c r="S2647" s="72">
        <v>8.5329201664617535E-3</v>
      </c>
      <c r="T2647" s="72">
        <v>8.551699127679448E-3</v>
      </c>
      <c r="U2647" s="72">
        <f t="shared" si="82"/>
        <v>-1.8778961217694526E-5</v>
      </c>
      <c r="V2647" s="72">
        <v>8.6701208467770789E-3</v>
      </c>
      <c r="W2647" s="72">
        <v>8.699855713056627E-3</v>
      </c>
      <c r="X2647" s="113">
        <f t="shared" si="83"/>
        <v>-2.9734866279548106E-5</v>
      </c>
    </row>
    <row r="2648" spans="18:24" x14ac:dyDescent="0.2">
      <c r="R2648" s="75">
        <v>57752</v>
      </c>
      <c r="S2648" s="72">
        <v>8.5269323684654206E-3</v>
      </c>
      <c r="T2648" s="72">
        <v>8.5457912290625351E-3</v>
      </c>
      <c r="U2648" s="72">
        <f t="shared" si="82"/>
        <v>-1.8858860597114474E-5</v>
      </c>
      <c r="V2648" s="72">
        <v>8.6634859540754526E-3</v>
      </c>
      <c r="W2648" s="72">
        <v>8.6933305202933648E-3</v>
      </c>
      <c r="X2648" s="113">
        <f t="shared" si="83"/>
        <v>-2.9844566217912191E-5</v>
      </c>
    </row>
    <row r="2649" spans="18:24" x14ac:dyDescent="0.2">
      <c r="R2649" s="75">
        <v>57759</v>
      </c>
      <c r="S2649" s="72">
        <v>8.5209718915691939E-3</v>
      </c>
      <c r="T2649" s="72">
        <v>8.5399102622667929E-3</v>
      </c>
      <c r="U2649" s="72">
        <f t="shared" si="82"/>
        <v>-1.8938370697598947E-5</v>
      </c>
      <c r="V2649" s="72">
        <v>8.6568808015727028E-3</v>
      </c>
      <c r="W2649" s="72">
        <v>8.6868345258011587E-3</v>
      </c>
      <c r="X2649" s="113">
        <f t="shared" si="83"/>
        <v>-2.995372422845595E-5</v>
      </c>
    </row>
    <row r="2650" spans="18:24" x14ac:dyDescent="0.2">
      <c r="R2650" s="75">
        <v>57766</v>
      </c>
      <c r="S2650" s="72">
        <v>8.5150387356483417E-3</v>
      </c>
      <c r="T2650" s="72">
        <v>8.5340562271727528E-3</v>
      </c>
      <c r="U2650" s="72">
        <f t="shared" si="82"/>
        <v>-1.9017491524411095E-5</v>
      </c>
      <c r="V2650" s="72">
        <v>8.6503053889732413E-3</v>
      </c>
      <c r="W2650" s="72">
        <v>8.6803677292936407E-3</v>
      </c>
      <c r="X2650" s="113">
        <f t="shared" si="83"/>
        <v>-3.0062340320399436E-5</v>
      </c>
    </row>
    <row r="2651" spans="18:24" x14ac:dyDescent="0.2">
      <c r="R2651" s="75">
        <v>57773</v>
      </c>
      <c r="S2651" s="72">
        <v>8.5088168326414478E-3</v>
      </c>
      <c r="T2651" s="72">
        <v>8.5279190554727984E-3</v>
      </c>
      <c r="U2651" s="72">
        <f t="shared" si="82"/>
        <v>-1.9102222831350602E-5</v>
      </c>
      <c r="V2651" s="72">
        <v>8.6430527437425277E-3</v>
      </c>
      <c r="W2651" s="72">
        <v>8.6732396650912123E-3</v>
      </c>
      <c r="X2651" s="113">
        <f t="shared" si="83"/>
        <v>-3.0186921348684601E-5</v>
      </c>
    </row>
    <row r="2652" spans="18:24" x14ac:dyDescent="0.2">
      <c r="R2652" s="75">
        <v>57780</v>
      </c>
      <c r="S2652" s="72">
        <v>8.5029401310752015E-3</v>
      </c>
      <c r="T2652" s="72">
        <v>8.5221206699323902E-3</v>
      </c>
      <c r="U2652" s="72">
        <f t="shared" si="82"/>
        <v>-1.9180538857188623E-5</v>
      </c>
      <c r="V2652" s="72">
        <v>8.6365407465814562E-3</v>
      </c>
      <c r="W2652" s="72">
        <v>8.6668351268792687E-3</v>
      </c>
      <c r="X2652" s="113">
        <f t="shared" si="83"/>
        <v>-3.0294380297812493E-5</v>
      </c>
    </row>
    <row r="2653" spans="18:24" x14ac:dyDescent="0.2">
      <c r="R2653" s="75">
        <v>57787</v>
      </c>
      <c r="S2653" s="72">
        <v>8.4970907508497978E-3</v>
      </c>
      <c r="T2653" s="72">
        <v>8.516349216456387E-3</v>
      </c>
      <c r="U2653" s="72">
        <f t="shared" si="82"/>
        <v>-1.925846560658917E-5</v>
      </c>
      <c r="V2653" s="72">
        <v>8.6300584900572928E-3</v>
      </c>
      <c r="W2653" s="72">
        <v>8.660459787390766E-3</v>
      </c>
      <c r="X2653" s="113">
        <f t="shared" si="83"/>
        <v>-3.040129733347316E-5</v>
      </c>
    </row>
    <row r="2654" spans="18:24" x14ac:dyDescent="0.2">
      <c r="R2654" s="75">
        <v>57794</v>
      </c>
      <c r="S2654" s="72">
        <v>8.4912686918435943E-3</v>
      </c>
      <c r="T2654" s="72">
        <v>8.5106046949283611E-3</v>
      </c>
      <c r="U2654" s="72">
        <f t="shared" si="82"/>
        <v>-1.9336003084766823E-5</v>
      </c>
      <c r="V2654" s="72">
        <v>8.6236059738772318E-3</v>
      </c>
      <c r="W2654" s="72">
        <v>8.6541136463394105E-3</v>
      </c>
      <c r="X2654" s="113">
        <f t="shared" si="83"/>
        <v>-3.0507672462178753E-5</v>
      </c>
    </row>
    <row r="2655" spans="18:24" x14ac:dyDescent="0.2">
      <c r="R2655" s="75">
        <v>57801</v>
      </c>
      <c r="S2655" s="72">
        <v>8.4857827664081807E-3</v>
      </c>
      <c r="T2655" s="72">
        <v>8.5051900230679236E-3</v>
      </c>
      <c r="U2655" s="72">
        <f t="shared" si="82"/>
        <v>-1.9407256659742869E-5</v>
      </c>
      <c r="V2655" s="72">
        <v>8.6175287147550912E-3</v>
      </c>
      <c r="W2655" s="72">
        <v>8.6481341154781306E-3</v>
      </c>
      <c r="X2655" s="113">
        <f t="shared" si="83"/>
        <v>-3.0605400723039342E-5</v>
      </c>
    </row>
    <row r="2656" spans="18:24" x14ac:dyDescent="0.2">
      <c r="R2656" s="75">
        <v>57808</v>
      </c>
      <c r="S2656" s="72">
        <v>8.4800135337868773E-3</v>
      </c>
      <c r="T2656" s="72">
        <v>8.499497575697304E-3</v>
      </c>
      <c r="U2656" s="72">
        <f t="shared" si="82"/>
        <v>-1.9484041910426686E-5</v>
      </c>
      <c r="V2656" s="72">
        <v>8.6111337068473879E-3</v>
      </c>
      <c r="W2656" s="72">
        <v>8.6418444356436835E-3</v>
      </c>
      <c r="X2656" s="113">
        <f t="shared" si="83"/>
        <v>-3.0710728796295647E-5</v>
      </c>
    </row>
    <row r="2657" spans="18:24" x14ac:dyDescent="0.2">
      <c r="R2657" s="75">
        <v>57817</v>
      </c>
      <c r="S2657" s="72">
        <v>8.4726360928359893E-3</v>
      </c>
      <c r="T2657" s="72">
        <v>8.4922182866778353E-3</v>
      </c>
      <c r="U2657" s="72">
        <f t="shared" si="82"/>
        <v>-1.958219384184598E-5</v>
      </c>
      <c r="V2657" s="72">
        <v>8.6029552514171256E-3</v>
      </c>
      <c r="W2657" s="72">
        <v>8.6338006058172007E-3</v>
      </c>
      <c r="X2657" s="113">
        <f t="shared" si="83"/>
        <v>-3.084535440007509E-5</v>
      </c>
    </row>
    <row r="2658" spans="18:24" x14ac:dyDescent="0.2">
      <c r="R2658" s="75">
        <v>57822</v>
      </c>
      <c r="S2658" s="72">
        <v>8.4685570288131704E-3</v>
      </c>
      <c r="T2658" s="72">
        <v>8.4881934734742388E-3</v>
      </c>
      <c r="U2658" s="72">
        <f t="shared" si="82"/>
        <v>-1.9636444661068342E-5</v>
      </c>
      <c r="V2658" s="72">
        <v>8.598432906747451E-3</v>
      </c>
      <c r="W2658" s="72">
        <v>8.6293526661136502E-3</v>
      </c>
      <c r="X2658" s="113">
        <f t="shared" si="83"/>
        <v>-3.0919759366199173E-5</v>
      </c>
    </row>
    <row r="2659" spans="18:24" x14ac:dyDescent="0.2">
      <c r="R2659" s="75">
        <v>57829</v>
      </c>
      <c r="S2659" s="72">
        <v>8.462869756224475E-3</v>
      </c>
      <c r="T2659" s="72">
        <v>8.4825818183916438E-3</v>
      </c>
      <c r="U2659" s="72">
        <f t="shared" si="82"/>
        <v>-1.9712062167168837E-5</v>
      </c>
      <c r="V2659" s="72">
        <v>8.592127113981253E-3</v>
      </c>
      <c r="W2659" s="72">
        <v>8.6231505758646264E-3</v>
      </c>
      <c r="X2659" s="113">
        <f t="shared" si="83"/>
        <v>-3.1023461883373377E-5</v>
      </c>
    </row>
    <row r="2660" spans="18:24" x14ac:dyDescent="0.2">
      <c r="R2660" s="75">
        <v>57836</v>
      </c>
      <c r="S2660" s="72">
        <v>8.4569100766263006E-3</v>
      </c>
      <c r="T2660" s="72">
        <v>8.4767031300764482E-3</v>
      </c>
      <c r="U2660" s="72">
        <f t="shared" si="82"/>
        <v>-1.9793053450147674E-5</v>
      </c>
      <c r="V2660" s="72">
        <v>8.5855154077038465E-3</v>
      </c>
      <c r="W2660" s="72">
        <v>8.6166499514973918E-3</v>
      </c>
      <c r="X2660" s="113">
        <f t="shared" si="83"/>
        <v>-3.1134543793545286E-5</v>
      </c>
    </row>
    <row r="2661" spans="18:24" x14ac:dyDescent="0.2">
      <c r="R2661" s="75">
        <v>57843</v>
      </c>
      <c r="S2661" s="72">
        <v>8.451279262776331E-3</v>
      </c>
      <c r="T2661" s="72">
        <v>8.4711471288999255E-3</v>
      </c>
      <c r="U2661" s="72">
        <f t="shared" si="82"/>
        <v>-1.9867866123594521E-5</v>
      </c>
      <c r="V2661" s="72">
        <v>8.579271065804207E-3</v>
      </c>
      <c r="W2661" s="72">
        <v>8.6105081916710222E-3</v>
      </c>
      <c r="X2661" s="113">
        <f t="shared" si="83"/>
        <v>-3.1237125866815166E-5</v>
      </c>
    </row>
    <row r="2662" spans="18:24" x14ac:dyDescent="0.2">
      <c r="R2662" s="75">
        <v>57850</v>
      </c>
      <c r="S2662" s="72">
        <v>8.4456757691871963E-3</v>
      </c>
      <c r="T2662" s="72">
        <v>8.4656180587399498E-3</v>
      </c>
      <c r="U2662" s="72">
        <f t="shared" si="82"/>
        <v>-1.9942289552753525E-5</v>
      </c>
      <c r="V2662" s="72">
        <v>8.5730564619435554E-3</v>
      </c>
      <c r="W2662" s="72">
        <v>8.6043956280574922E-3</v>
      </c>
      <c r="X2662" s="113">
        <f t="shared" si="83"/>
        <v>-3.1339166113936862E-5</v>
      </c>
    </row>
    <row r="2663" spans="18:24" x14ac:dyDescent="0.2">
      <c r="R2663" s="75">
        <v>57857</v>
      </c>
      <c r="S2663" s="72">
        <v>8.440099595744207E-3</v>
      </c>
      <c r="T2663" s="72">
        <v>8.4601159194818299E-3</v>
      </c>
      <c r="U2663" s="72">
        <f t="shared" si="82"/>
        <v>-2.0016323737622951E-5</v>
      </c>
      <c r="V2663" s="72">
        <v>8.5668715958390745E-3</v>
      </c>
      <c r="W2663" s="72">
        <v>8.5983122603839751E-3</v>
      </c>
      <c r="X2663" s="113">
        <f t="shared" si="83"/>
        <v>-3.1440664544900646E-5</v>
      </c>
    </row>
    <row r="2664" spans="18:24" x14ac:dyDescent="0.2">
      <c r="R2664" s="75">
        <v>57864</v>
      </c>
      <c r="S2664" s="72">
        <v>8.4345507423274589E-3</v>
      </c>
      <c r="T2664" s="72">
        <v>8.4546407110134818E-3</v>
      </c>
      <c r="U2664" s="72">
        <f t="shared" si="82"/>
        <v>-2.0089968686022933E-5</v>
      </c>
      <c r="V2664" s="72">
        <v>8.5610442116448825E-3</v>
      </c>
      <c r="W2664" s="72">
        <v>8.5925780588281802E-3</v>
      </c>
      <c r="X2664" s="113">
        <f t="shared" si="83"/>
        <v>-3.1533847183297728E-5</v>
      </c>
    </row>
    <row r="2665" spans="18:24" x14ac:dyDescent="0.2">
      <c r="R2665" s="75">
        <v>57871</v>
      </c>
      <c r="S2665" s="72">
        <v>8.42902920882313E-3</v>
      </c>
      <c r="T2665" s="72">
        <v>8.4491924332219526E-3</v>
      </c>
      <c r="U2665" s="72">
        <f t="shared" si="82"/>
        <v>-2.0163224398822566E-5</v>
      </c>
      <c r="V2665" s="72">
        <v>8.5549168415131639E-3</v>
      </c>
      <c r="W2665" s="72">
        <v>8.5865511403657394E-3</v>
      </c>
      <c r="X2665" s="113">
        <f t="shared" si="83"/>
        <v>-3.1634298852575501E-5</v>
      </c>
    </row>
    <row r="2666" spans="18:24" x14ac:dyDescent="0.2">
      <c r="R2666" s="75">
        <v>57878</v>
      </c>
      <c r="S2666" s="72">
        <v>8.4235349951147908E-3</v>
      </c>
      <c r="T2666" s="72">
        <v>8.4437710859951599E-3</v>
      </c>
      <c r="U2666" s="72">
        <f t="shared" si="82"/>
        <v>-2.0236090880369068E-5</v>
      </c>
      <c r="V2666" s="72">
        <v>8.5488192075106328E-3</v>
      </c>
      <c r="W2666" s="72">
        <v>8.5805534162590857E-3</v>
      </c>
      <c r="X2666" s="113">
        <f t="shared" si="83"/>
        <v>-3.1734208748452827E-5</v>
      </c>
    </row>
    <row r="2667" spans="18:24" x14ac:dyDescent="0.2">
      <c r="R2667" s="75">
        <v>57885</v>
      </c>
      <c r="S2667" s="72">
        <v>8.4180681010877535E-3</v>
      </c>
      <c r="T2667" s="72">
        <v>8.4383766692201472E-3</v>
      </c>
      <c r="U2667" s="72">
        <f t="shared" si="82"/>
        <v>-2.0308568132393692E-5</v>
      </c>
      <c r="V2667" s="72">
        <v>8.5427513093634094E-3</v>
      </c>
      <c r="W2667" s="72">
        <v>8.5745848862417619E-3</v>
      </c>
      <c r="X2667" s="113">
        <f t="shared" si="83"/>
        <v>-3.1833576878352587E-5</v>
      </c>
    </row>
    <row r="2668" spans="18:24" x14ac:dyDescent="0.2">
      <c r="R2668" s="75">
        <v>57892</v>
      </c>
      <c r="S2668" s="72">
        <v>8.4126285266299308E-3</v>
      </c>
      <c r="T2668" s="72">
        <v>8.4330091827874397E-3</v>
      </c>
      <c r="U2668" s="72">
        <f t="shared" si="82"/>
        <v>-2.0380656157508933E-5</v>
      </c>
      <c r="V2668" s="72">
        <v>8.5360736809212655E-3</v>
      </c>
      <c r="W2668" s="72">
        <v>8.5680213338405146E-3</v>
      </c>
      <c r="X2668" s="113">
        <f t="shared" si="83"/>
        <v>-3.19476529192491E-5</v>
      </c>
    </row>
    <row r="2669" spans="18:24" x14ac:dyDescent="0.2">
      <c r="R2669" s="75">
        <v>57899</v>
      </c>
      <c r="S2669" s="72">
        <v>8.4072162716248948E-3</v>
      </c>
      <c r="T2669" s="72">
        <v>8.4276686265849499E-3</v>
      </c>
      <c r="U2669" s="72">
        <f t="shared" si="82"/>
        <v>-2.0452354960055069E-5</v>
      </c>
      <c r="V2669" s="72">
        <v>8.5303868764816469E-3</v>
      </c>
      <c r="W2669" s="72">
        <v>8.5624251540104297E-3</v>
      </c>
      <c r="X2669" s="113">
        <f t="shared" si="83"/>
        <v>-3.2038277528782799E-5</v>
      </c>
    </row>
    <row r="2670" spans="18:24" x14ac:dyDescent="0.2">
      <c r="R2670" s="75">
        <v>57906</v>
      </c>
      <c r="S2670" s="72">
        <v>8.4018313359605617E-3</v>
      </c>
      <c r="T2670" s="72">
        <v>8.4223550005032045E-3</v>
      </c>
      <c r="U2670" s="72">
        <f t="shared" si="82"/>
        <v>-2.0523664542642858E-5</v>
      </c>
      <c r="V2670" s="72">
        <v>8.5244101668918004E-3</v>
      </c>
      <c r="W2670" s="72">
        <v>8.5565461504047546E-3</v>
      </c>
      <c r="X2670" s="113">
        <f t="shared" si="83"/>
        <v>-3.2135983512954214E-5</v>
      </c>
    </row>
    <row r="2671" spans="18:24" x14ac:dyDescent="0.2">
      <c r="R2671" s="75">
        <v>57913</v>
      </c>
      <c r="S2671" s="72">
        <v>8.3964737195231093E-3</v>
      </c>
      <c r="T2671" s="72">
        <v>8.4170683044327219E-3</v>
      </c>
      <c r="U2671" s="72">
        <f t="shared" si="82"/>
        <v>-2.0594584909612579E-5</v>
      </c>
      <c r="V2671" s="72">
        <v>8.5184631928498893E-3</v>
      </c>
      <c r="W2671" s="72">
        <v>8.5506963406077555E-3</v>
      </c>
      <c r="X2671" s="113">
        <f t="shared" si="83"/>
        <v>-3.2233147757866273E-5</v>
      </c>
    </row>
    <row r="2672" spans="18:24" x14ac:dyDescent="0.2">
      <c r="R2672" s="75">
        <v>57920</v>
      </c>
      <c r="S2672" s="72">
        <v>8.3911434222039283E-3</v>
      </c>
      <c r="T2672" s="72">
        <v>8.4118085382657651E-3</v>
      </c>
      <c r="U2672" s="72">
        <f t="shared" si="82"/>
        <v>-2.0665116061836797E-5</v>
      </c>
      <c r="V2672" s="72">
        <v>8.512545954088303E-3</v>
      </c>
      <c r="W2672" s="72">
        <v>8.5448757243596386E-3</v>
      </c>
      <c r="X2672" s="113">
        <f t="shared" si="83"/>
        <v>-3.2329770271335642E-5</v>
      </c>
    </row>
    <row r="2673" spans="18:24" x14ac:dyDescent="0.2">
      <c r="R2673" s="75">
        <v>57927</v>
      </c>
      <c r="S2673" s="72">
        <v>8.3858404438874601E-3</v>
      </c>
      <c r="T2673" s="72">
        <v>8.4065757018928541E-3</v>
      </c>
      <c r="U2673" s="72">
        <f t="shared" si="82"/>
        <v>-2.0735258005393983E-5</v>
      </c>
      <c r="V2673" s="72">
        <v>8.5066584503376928E-3</v>
      </c>
      <c r="W2673" s="72">
        <v>8.539084301400178E-3</v>
      </c>
      <c r="X2673" s="113">
        <f t="shared" si="83"/>
        <v>-3.2425851062485231E-5</v>
      </c>
    </row>
    <row r="2674" spans="18:24" x14ac:dyDescent="0.2">
      <c r="R2674" s="75">
        <v>57934</v>
      </c>
      <c r="S2674" s="72">
        <v>8.3805647844668336E-3</v>
      </c>
      <c r="T2674" s="72">
        <v>8.4013697952053813E-3</v>
      </c>
      <c r="U2674" s="72">
        <f t="shared" si="82"/>
        <v>-2.080501073854768E-5</v>
      </c>
      <c r="V2674" s="72">
        <v>8.5008006813295772E-3</v>
      </c>
      <c r="W2674" s="72">
        <v>8.5333220714713179E-3</v>
      </c>
      <c r="X2674" s="113">
        <f t="shared" si="83"/>
        <v>-3.2521390141740728E-5</v>
      </c>
    </row>
    <row r="2675" spans="18:24" x14ac:dyDescent="0.2">
      <c r="R2675" s="75">
        <v>57941</v>
      </c>
      <c r="S2675" s="72">
        <v>8.375316443829094E-3</v>
      </c>
      <c r="T2675" s="72">
        <v>8.3961908180982137E-3</v>
      </c>
      <c r="U2675" s="72">
        <f t="shared" si="82"/>
        <v>-2.0874374269119755E-5</v>
      </c>
      <c r="V2675" s="72">
        <v>8.4949726468002539E-3</v>
      </c>
      <c r="W2675" s="72">
        <v>8.5275890343163088E-3</v>
      </c>
      <c r="X2675" s="113">
        <f t="shared" si="83"/>
        <v>-3.2616387516054904E-5</v>
      </c>
    </row>
    <row r="2676" spans="18:24" x14ac:dyDescent="0.2">
      <c r="R2676" s="75">
        <v>57948</v>
      </c>
      <c r="S2676" s="72">
        <v>8.3700954218647663E-3</v>
      </c>
      <c r="T2676" s="72">
        <v>8.3910387704627422E-3</v>
      </c>
      <c r="U2676" s="72">
        <f t="shared" si="82"/>
        <v>-2.0943348597975836E-5</v>
      </c>
      <c r="V2676" s="72">
        <v>8.4891743464838472E-3</v>
      </c>
      <c r="W2676" s="72">
        <v>8.5218851896805715E-3</v>
      </c>
      <c r="X2676" s="113">
        <f t="shared" si="83"/>
        <v>-3.2710843196724279E-5</v>
      </c>
    </row>
    <row r="2677" spans="18:24" x14ac:dyDescent="0.2">
      <c r="R2677" s="75">
        <v>57955</v>
      </c>
      <c r="S2677" s="72">
        <v>8.3651704199725618E-3</v>
      </c>
      <c r="T2677" s="72">
        <v>8.3861770399808761E-3</v>
      </c>
      <c r="U2677" s="72">
        <f t="shared" si="82"/>
        <v>-2.1006620008314283E-5</v>
      </c>
      <c r="V2677" s="72">
        <v>8.4840098854149608E-3</v>
      </c>
      <c r="W2677" s="72">
        <v>8.5168000510956778E-3</v>
      </c>
      <c r="X2677" s="113">
        <f t="shared" si="83"/>
        <v>-3.2790165680716965E-5</v>
      </c>
    </row>
    <row r="2678" spans="18:24" x14ac:dyDescent="0.2">
      <c r="R2678" s="75">
        <v>57962</v>
      </c>
      <c r="S2678" s="72">
        <v>8.3600022036508428E-3</v>
      </c>
      <c r="T2678" s="72">
        <v>8.3810770461066296E-3</v>
      </c>
      <c r="U2678" s="72">
        <f t="shared" si="82"/>
        <v>-2.1074842455786821E-5</v>
      </c>
      <c r="V2678" s="72">
        <v>8.4782670751520246E-3</v>
      </c>
      <c r="W2678" s="72">
        <v>8.5111506871629761E-3</v>
      </c>
      <c r="X2678" s="113">
        <f t="shared" si="83"/>
        <v>-3.288361201095151E-5</v>
      </c>
    </row>
    <row r="2679" spans="18:24" x14ac:dyDescent="0.2">
      <c r="R2679" s="75">
        <v>57969</v>
      </c>
      <c r="S2679" s="72">
        <v>8.3548613049779282E-3</v>
      </c>
      <c r="T2679" s="72">
        <v>8.3760039806988727E-3</v>
      </c>
      <c r="U2679" s="72">
        <f t="shared" si="82"/>
        <v>-2.1142675720944512E-5</v>
      </c>
      <c r="V2679" s="72">
        <v>8.4725539967750521E-3</v>
      </c>
      <c r="W2679" s="72">
        <v>8.5055305134734641E-3</v>
      </c>
      <c r="X2679" s="113">
        <f t="shared" si="83"/>
        <v>-3.297651669841202E-5</v>
      </c>
    </row>
    <row r="2680" spans="18:24" x14ac:dyDescent="0.2">
      <c r="R2680" s="75">
        <v>57976</v>
      </c>
      <c r="S2680" s="72">
        <v>8.3497477238475264E-3</v>
      </c>
      <c r="T2680" s="72">
        <v>8.370957843652195E-3</v>
      </c>
      <c r="U2680" s="72">
        <f t="shared" si="82"/>
        <v>-2.1210119804668595E-5</v>
      </c>
      <c r="V2680" s="72">
        <v>8.4668706500275453E-3</v>
      </c>
      <c r="W2680" s="72">
        <v>8.4999395297789878E-3</v>
      </c>
      <c r="X2680" s="113">
        <f t="shared" si="83"/>
        <v>-3.3068879751442515E-5</v>
      </c>
    </row>
    <row r="2681" spans="18:24" x14ac:dyDescent="0.2">
      <c r="R2681" s="75">
        <v>57983</v>
      </c>
      <c r="S2681" s="72">
        <v>8.3444000883603486E-3</v>
      </c>
      <c r="T2681" s="72">
        <v>8.3656824706794235E-3</v>
      </c>
      <c r="U2681" s="72">
        <f t="shared" si="82"/>
        <v>-2.1282382319074908E-5</v>
      </c>
      <c r="V2681" s="72">
        <v>8.4623956297261507E-3</v>
      </c>
      <c r="W2681" s="72">
        <v>8.4955276990358285E-3</v>
      </c>
      <c r="X2681" s="113">
        <f t="shared" si="83"/>
        <v>-3.3132069309677742E-5</v>
      </c>
    </row>
    <row r="2682" spans="18:24" x14ac:dyDescent="0.2">
      <c r="R2682" s="75">
        <v>57990</v>
      </c>
      <c r="S2682" s="72">
        <v>8.3393429761696013E-3</v>
      </c>
      <c r="T2682" s="72">
        <v>8.3606919976706735E-3</v>
      </c>
      <c r="U2682" s="72">
        <f t="shared" si="82"/>
        <v>-2.1349021501072124E-5</v>
      </c>
      <c r="V2682" s="72">
        <v>8.4555931504024049E-3</v>
      </c>
      <c r="W2682" s="72">
        <v>8.4888451313917552E-3</v>
      </c>
      <c r="X2682" s="113">
        <f t="shared" si="83"/>
        <v>-3.3251980989350283E-5</v>
      </c>
    </row>
    <row r="2683" spans="18:24" x14ac:dyDescent="0.2">
      <c r="R2683" s="75">
        <v>57997</v>
      </c>
      <c r="S2683" s="72">
        <v>8.3343131819024283E-3</v>
      </c>
      <c r="T2683" s="72">
        <v>8.3557284534029001E-3</v>
      </c>
      <c r="U2683" s="72">
        <f t="shared" si="82"/>
        <v>-2.1415271500471733E-5</v>
      </c>
      <c r="V2683" s="72">
        <v>8.4499989970183639E-3</v>
      </c>
      <c r="W2683" s="72">
        <v>8.4833417162097201E-3</v>
      </c>
      <c r="X2683" s="113">
        <f t="shared" si="83"/>
        <v>-3.3342719191356215E-5</v>
      </c>
    </row>
    <row r="2684" spans="18:24" x14ac:dyDescent="0.2">
      <c r="R2684" s="75">
        <v>58004</v>
      </c>
      <c r="S2684" s="72">
        <v>8.3293107054519585E-3</v>
      </c>
      <c r="T2684" s="72">
        <v>8.350791837773576E-3</v>
      </c>
      <c r="U2684" s="72">
        <f t="shared" si="82"/>
        <v>-2.1481132321617483E-5</v>
      </c>
      <c r="V2684" s="72">
        <v>8.4444345742518499E-3</v>
      </c>
      <c r="W2684" s="72">
        <v>8.4778674900454817E-3</v>
      </c>
      <c r="X2684" s="113">
        <f t="shared" si="83"/>
        <v>-3.3432915793631807E-5</v>
      </c>
    </row>
    <row r="2685" spans="18:24" x14ac:dyDescent="0.2">
      <c r="R2685" s="75">
        <v>58011</v>
      </c>
      <c r="S2685" s="72">
        <v>8.3243355467139298E-3</v>
      </c>
      <c r="T2685" s="72">
        <v>8.345882150681912E-3</v>
      </c>
      <c r="U2685" s="72">
        <f t="shared" si="82"/>
        <v>-2.1546603967982289E-5</v>
      </c>
      <c r="V2685" s="72">
        <v>8.4388998818520772E-3</v>
      </c>
      <c r="W2685" s="72">
        <v>8.4724224526574743E-3</v>
      </c>
      <c r="X2685" s="113">
        <f t="shared" si="83"/>
        <v>-3.3522570805397112E-5</v>
      </c>
    </row>
    <row r="2686" spans="18:24" x14ac:dyDescent="0.2">
      <c r="R2686" s="75">
        <v>58018</v>
      </c>
      <c r="S2686" s="72">
        <v>8.3193877055858147E-3</v>
      </c>
      <c r="T2686" s="72">
        <v>8.3409993920271208E-3</v>
      </c>
      <c r="U2686" s="72">
        <f t="shared" si="82"/>
        <v>-2.161168644130608E-5</v>
      </c>
      <c r="V2686" s="72">
        <v>8.433394919571768E-3</v>
      </c>
      <c r="W2686" s="72">
        <v>8.467006603805451E-3</v>
      </c>
      <c r="X2686" s="113">
        <f t="shared" si="83"/>
        <v>-3.3611684233682965E-5</v>
      </c>
    </row>
    <row r="2687" spans="18:24" x14ac:dyDescent="0.2">
      <c r="R2687" s="75">
        <v>58025</v>
      </c>
      <c r="S2687" s="72">
        <v>8.3144671819616097E-3</v>
      </c>
      <c r="T2687" s="72">
        <v>8.3361435617075423E-3</v>
      </c>
      <c r="U2687" s="72">
        <f t="shared" si="82"/>
        <v>-2.1676379745932603E-5</v>
      </c>
      <c r="V2687" s="72">
        <v>8.4279196871632107E-3</v>
      </c>
      <c r="W2687" s="72">
        <v>8.4616199432513608E-3</v>
      </c>
      <c r="X2687" s="113">
        <f t="shared" si="83"/>
        <v>-3.3700256088150041E-5</v>
      </c>
    </row>
    <row r="2688" spans="18:24" x14ac:dyDescent="0.2">
      <c r="R2688" s="75">
        <v>58032</v>
      </c>
      <c r="S2688" s="72">
        <v>8.3095739757405272E-3</v>
      </c>
      <c r="T2688" s="72">
        <v>8.3313146596241273E-3</v>
      </c>
      <c r="U2688" s="72">
        <f t="shared" si="82"/>
        <v>-2.1740683883600051E-5</v>
      </c>
      <c r="V2688" s="72">
        <v>8.4224741843808865E-3</v>
      </c>
      <c r="W2688" s="72">
        <v>8.45626247075759E-3</v>
      </c>
      <c r="X2688" s="113">
        <f t="shared" si="83"/>
        <v>-3.3788286376703475E-5</v>
      </c>
    </row>
    <row r="2689" spans="18:24" x14ac:dyDescent="0.2">
      <c r="R2689" s="75">
        <v>58039</v>
      </c>
      <c r="S2689" s="72">
        <v>8.3047080868200417E-3</v>
      </c>
      <c r="T2689" s="72">
        <v>8.3265126856752157E-3</v>
      </c>
      <c r="U2689" s="72">
        <f t="shared" si="82"/>
        <v>-2.1804598855174051E-5</v>
      </c>
      <c r="V2689" s="72">
        <v>8.4170584109801577E-3</v>
      </c>
      <c r="W2689" s="72">
        <v>8.450934186087845E-3</v>
      </c>
      <c r="X2689" s="113">
        <f t="shared" si="83"/>
        <v>-3.3875775107687287E-5</v>
      </c>
    </row>
    <row r="2690" spans="18:24" x14ac:dyDescent="0.2">
      <c r="R2690" s="75">
        <v>58046</v>
      </c>
      <c r="S2690" s="72">
        <v>8.3001143544076152E-3</v>
      </c>
      <c r="T2690" s="72">
        <v>8.32197751074263E-3</v>
      </c>
      <c r="U2690" s="72">
        <f t="shared" si="82"/>
        <v>-2.1863156335014816E-5</v>
      </c>
      <c r="V2690" s="72">
        <v>8.4116723667181387E-3</v>
      </c>
      <c r="W2690" s="72">
        <v>8.4456350890075877E-3</v>
      </c>
      <c r="X2690" s="113">
        <f t="shared" si="83"/>
        <v>-3.3962722289448966E-5</v>
      </c>
    </row>
    <row r="2691" spans="18:24" x14ac:dyDescent="0.2">
      <c r="R2691" s="75">
        <v>58053</v>
      </c>
      <c r="S2691" s="72">
        <v>8.2953012593940806E-3</v>
      </c>
      <c r="T2691" s="72">
        <v>8.3172275790129296E-3</v>
      </c>
      <c r="U2691" s="72">
        <f t="shared" si="82"/>
        <v>-2.1926319618848986E-5</v>
      </c>
      <c r="V2691" s="72">
        <v>8.406316051352827E-3</v>
      </c>
      <c r="W2691" s="72">
        <v>8.4403651792831613E-3</v>
      </c>
      <c r="X2691" s="113">
        <f t="shared" si="83"/>
        <v>-3.4049127930334266E-5</v>
      </c>
    </row>
    <row r="2692" spans="18:24" x14ac:dyDescent="0.2">
      <c r="R2692" s="75">
        <v>58060</v>
      </c>
      <c r="S2692" s="72">
        <v>8.2905154806906401E-3</v>
      </c>
      <c r="T2692" s="72">
        <v>8.312504574446147E-3</v>
      </c>
      <c r="U2692" s="72">
        <f t="shared" si="82"/>
        <v>-2.1989093755506867E-5</v>
      </c>
      <c r="V2692" s="72">
        <v>8.4009894646448532E-3</v>
      </c>
      <c r="W2692" s="72">
        <v>8.4351244566817814E-3</v>
      </c>
      <c r="X2692" s="113">
        <f t="shared" si="83"/>
        <v>-3.4134992036928199E-5</v>
      </c>
    </row>
    <row r="2693" spans="18:24" x14ac:dyDescent="0.2">
      <c r="R2693" s="75">
        <v>58067</v>
      </c>
      <c r="S2693" s="72">
        <v>8.2857570181997867E-3</v>
      </c>
      <c r="T2693" s="72">
        <v>8.3078084969474119E-3</v>
      </c>
      <c r="U2693" s="72">
        <f t="shared" ref="U2693:U2756" si="84">S2693-T2693</f>
        <v>-2.2051478747625239E-5</v>
      </c>
      <c r="V2693" s="72">
        <v>8.3956926063539702E-3</v>
      </c>
      <c r="W2693" s="72">
        <v>8.4299129209741818E-3</v>
      </c>
      <c r="X2693" s="113">
        <f t="shared" ref="X2693:X2756" si="85">V2693-W2693</f>
        <v>-3.4220314620211564E-5</v>
      </c>
    </row>
    <row r="2694" spans="18:24" x14ac:dyDescent="0.2">
      <c r="R2694" s="75">
        <v>58075</v>
      </c>
      <c r="S2694" s="72">
        <v>8.2815408551877769E-3</v>
      </c>
      <c r="T2694" s="72">
        <v>8.3036388276963701E-3</v>
      </c>
      <c r="U2694" s="72">
        <f t="shared" si="84"/>
        <v>-2.2097972508593189E-5</v>
      </c>
      <c r="V2694" s="72">
        <v>8.3899435892053377E-3</v>
      </c>
      <c r="W2694" s="72">
        <v>8.4242540873990766E-3</v>
      </c>
      <c r="X2694" s="113">
        <f t="shared" si="85"/>
        <v>-3.4310498193738936E-5</v>
      </c>
    </row>
    <row r="2695" spans="18:24" x14ac:dyDescent="0.2">
      <c r="R2695" s="75">
        <v>58082</v>
      </c>
      <c r="S2695" s="72">
        <v>8.2758878348192511E-3</v>
      </c>
      <c r="T2695" s="72">
        <v>8.2980668515624245E-3</v>
      </c>
      <c r="U2695" s="72">
        <f t="shared" si="84"/>
        <v>-2.2179016743173463E-5</v>
      </c>
      <c r="V2695" s="72">
        <v>8.3847084321920281E-3</v>
      </c>
      <c r="W2695" s="72">
        <v>8.4191031297952013E-3</v>
      </c>
      <c r="X2695" s="113">
        <f t="shared" si="85"/>
        <v>-3.4394697603173235E-5</v>
      </c>
    </row>
    <row r="2696" spans="18:24" x14ac:dyDescent="0.2">
      <c r="R2696" s="75">
        <v>58089</v>
      </c>
      <c r="S2696" s="72">
        <v>8.2712133788360731E-3</v>
      </c>
      <c r="T2696" s="72">
        <v>8.2934535842387191E-3</v>
      </c>
      <c r="U2696" s="72">
        <f t="shared" si="84"/>
        <v>-2.2240205402646041E-5</v>
      </c>
      <c r="V2696" s="72">
        <v>8.3795030021028474E-3</v>
      </c>
      <c r="W2696" s="72">
        <v>8.4139813576285978E-3</v>
      </c>
      <c r="X2696" s="113">
        <f t="shared" si="85"/>
        <v>-3.4478355525750445E-5</v>
      </c>
    </row>
    <row r="2697" spans="18:24" x14ac:dyDescent="0.2">
      <c r="R2697" s="75">
        <v>58096</v>
      </c>
      <c r="S2697" s="72">
        <v>8.2665662379817206E-3</v>
      </c>
      <c r="T2697" s="72">
        <v>8.2888672429186627E-3</v>
      </c>
      <c r="U2697" s="72">
        <f t="shared" si="84"/>
        <v>-2.2301004936942093E-5</v>
      </c>
      <c r="V2697" s="72">
        <v>8.374327298706373E-3</v>
      </c>
      <c r="W2697" s="72">
        <v>8.4088887706744719E-3</v>
      </c>
      <c r="X2697" s="113">
        <f t="shared" si="85"/>
        <v>-3.4561471968098945E-5</v>
      </c>
    </row>
    <row r="2698" spans="18:24" x14ac:dyDescent="0.2">
      <c r="R2698" s="75">
        <v>58103</v>
      </c>
      <c r="S2698" s="72">
        <v>8.2619464121611585E-3</v>
      </c>
      <c r="T2698" s="72">
        <v>8.2843078275089965E-3</v>
      </c>
      <c r="U2698" s="72">
        <f t="shared" si="84"/>
        <v>-2.2361415347837976E-5</v>
      </c>
      <c r="V2698" s="72">
        <v>8.3691813217716352E-3</v>
      </c>
      <c r="W2698" s="72">
        <v>8.4038253687098007E-3</v>
      </c>
      <c r="X2698" s="113">
        <f t="shared" si="85"/>
        <v>-3.4644046938165501E-5</v>
      </c>
    </row>
    <row r="2699" spans="18:24" x14ac:dyDescent="0.2">
      <c r="R2699" s="75">
        <v>58110</v>
      </c>
      <c r="S2699" s="72">
        <v>8.2573539012793518E-3</v>
      </c>
      <c r="T2699" s="72">
        <v>8.2797753379191263E-3</v>
      </c>
      <c r="U2699" s="72">
        <f t="shared" si="84"/>
        <v>-2.2421436639774583E-5</v>
      </c>
      <c r="V2699" s="72">
        <v>8.3640650710694216E-3</v>
      </c>
      <c r="W2699" s="72">
        <v>8.3987911515137625E-3</v>
      </c>
      <c r="X2699" s="113">
        <f t="shared" si="85"/>
        <v>-3.4726080444340973E-5</v>
      </c>
    </row>
    <row r="2700" spans="18:24" x14ac:dyDescent="0.2">
      <c r="R2700" s="75">
        <v>58117</v>
      </c>
      <c r="S2700" s="72">
        <v>8.2527887052430415E-3</v>
      </c>
      <c r="T2700" s="72">
        <v>8.2752697740575698E-3</v>
      </c>
      <c r="U2700" s="72">
        <f t="shared" si="84"/>
        <v>-2.2481068814528271E-5</v>
      </c>
      <c r="V2700" s="72">
        <v>8.3589785463705248E-3</v>
      </c>
      <c r="W2700" s="72">
        <v>8.3937861188646597E-3</v>
      </c>
      <c r="X2700" s="113">
        <f t="shared" si="85"/>
        <v>-3.4807572494134978E-5</v>
      </c>
    </row>
    <row r="2701" spans="18:24" x14ac:dyDescent="0.2">
      <c r="R2701" s="75">
        <v>58124</v>
      </c>
      <c r="S2701" s="72">
        <v>8.248250823958081E-3</v>
      </c>
      <c r="T2701" s="72">
        <v>8.2707911358337327E-3</v>
      </c>
      <c r="U2701" s="72">
        <f t="shared" si="84"/>
        <v>-2.2540311875651753E-5</v>
      </c>
      <c r="V2701" s="72">
        <v>8.3539217474479441E-3</v>
      </c>
      <c r="W2701" s="72">
        <v>8.388810270542996E-3</v>
      </c>
      <c r="X2701" s="113">
        <f t="shared" si="85"/>
        <v>-3.4888523095051929E-5</v>
      </c>
    </row>
    <row r="2702" spans="18:24" x14ac:dyDescent="0.2">
      <c r="R2702" s="75">
        <v>58131</v>
      </c>
      <c r="S2702" s="72">
        <v>8.2437402573329877E-3</v>
      </c>
      <c r="T2702" s="72">
        <v>8.2663394231561327E-3</v>
      </c>
      <c r="U2702" s="72">
        <f t="shared" si="84"/>
        <v>-2.2599165823145029E-5</v>
      </c>
      <c r="V2702" s="72">
        <v>8.348894674076443E-3</v>
      </c>
      <c r="W2702" s="72">
        <v>8.3838636063314903E-3</v>
      </c>
      <c r="X2702" s="113">
        <f t="shared" si="85"/>
        <v>-3.4968932255047269E-5</v>
      </c>
    </row>
    <row r="2703" spans="18:24" x14ac:dyDescent="0.2">
      <c r="R2703" s="75">
        <v>58138</v>
      </c>
      <c r="S2703" s="72">
        <v>8.2388156385553701E-3</v>
      </c>
      <c r="T2703" s="72">
        <v>8.2614825069732521E-3</v>
      </c>
      <c r="U2703" s="72">
        <f t="shared" si="84"/>
        <v>-2.2666868417882055E-5</v>
      </c>
      <c r="V2703" s="72">
        <v>8.3431476148788999E-3</v>
      </c>
      <c r="W2703" s="72">
        <v>8.3782153931301409E-3</v>
      </c>
      <c r="X2703" s="113">
        <f t="shared" si="85"/>
        <v>-3.5067778251240966E-5</v>
      </c>
    </row>
    <row r="2704" spans="18:24" x14ac:dyDescent="0.2">
      <c r="R2704" s="75">
        <v>58145</v>
      </c>
      <c r="S2704" s="72">
        <v>8.2343633995118435E-3</v>
      </c>
      <c r="T2704" s="72">
        <v>8.2570882901767326E-3</v>
      </c>
      <c r="U2704" s="72">
        <f t="shared" si="84"/>
        <v>-2.2724890664889072E-5</v>
      </c>
      <c r="V2704" s="72">
        <v>8.3381860173912543E-3</v>
      </c>
      <c r="W2704" s="72">
        <v>8.3733330099980061E-3</v>
      </c>
      <c r="X2704" s="113">
        <f t="shared" si="85"/>
        <v>-3.514699260675179E-5</v>
      </c>
    </row>
    <row r="2705" spans="18:24" x14ac:dyDescent="0.2">
      <c r="R2705" s="75">
        <v>58152</v>
      </c>
      <c r="S2705" s="72">
        <v>8.2299384761979934E-3</v>
      </c>
      <c r="T2705" s="72">
        <v>8.2527209999846383E-3</v>
      </c>
      <c r="U2705" s="72">
        <f t="shared" si="84"/>
        <v>-2.278252378664497E-5</v>
      </c>
      <c r="V2705" s="72">
        <v>8.333254147001784E-3</v>
      </c>
      <c r="W2705" s="72">
        <v>8.3684798125123784E-3</v>
      </c>
      <c r="X2705" s="113">
        <f t="shared" si="85"/>
        <v>-3.5225665510594389E-5</v>
      </c>
    </row>
    <row r="2706" spans="18:24" x14ac:dyDescent="0.2">
      <c r="R2706" s="75">
        <v>58159</v>
      </c>
      <c r="S2706" s="72">
        <v>8.2255408685217232E-3</v>
      </c>
      <c r="T2706" s="72">
        <v>8.2483806363118171E-3</v>
      </c>
      <c r="U2706" s="72">
        <f t="shared" si="84"/>
        <v>-2.2839767790093848E-5</v>
      </c>
      <c r="V2706" s="72">
        <v>8.328352003488056E-3</v>
      </c>
      <c r="W2706" s="72">
        <v>8.3636558004564765E-3</v>
      </c>
      <c r="X2706" s="113">
        <f t="shared" si="85"/>
        <v>-3.5303796968420495E-5</v>
      </c>
    </row>
    <row r="2707" spans="18:24" x14ac:dyDescent="0.2">
      <c r="R2707" s="75">
        <v>58168</v>
      </c>
      <c r="S2707" s="72">
        <v>8.2201396051836805E-3</v>
      </c>
      <c r="T2707" s="72">
        <v>8.2430478976861961E-3</v>
      </c>
      <c r="U2707" s="72">
        <f t="shared" si="84"/>
        <v>-2.2908292502515568E-5</v>
      </c>
      <c r="V2707" s="72">
        <v>8.3223340301142677E-3</v>
      </c>
      <c r="W2707" s="72">
        <v>8.3577313236280707E-3</v>
      </c>
      <c r="X2707" s="113">
        <f t="shared" si="85"/>
        <v>-3.5397293513803052E-5</v>
      </c>
    </row>
    <row r="2708" spans="18:24" x14ac:dyDescent="0.2">
      <c r="R2708" s="75">
        <v>58175</v>
      </c>
      <c r="S2708" s="72">
        <v>8.2158025807105E-3</v>
      </c>
      <c r="T2708" s="72">
        <v>8.2387672545925789E-3</v>
      </c>
      <c r="U2708" s="72">
        <f t="shared" si="84"/>
        <v>-2.2964673882078929E-5</v>
      </c>
      <c r="V2708" s="72">
        <v>8.3174978211627074E-3</v>
      </c>
      <c r="W2708" s="72">
        <v>8.3529720459404929E-3</v>
      </c>
      <c r="X2708" s="113">
        <f t="shared" si="85"/>
        <v>-3.5474224777785543E-5</v>
      </c>
    </row>
    <row r="2709" spans="18:24" x14ac:dyDescent="0.2">
      <c r="R2709" s="75">
        <v>58182</v>
      </c>
      <c r="S2709" s="72">
        <v>8.211492870905647E-3</v>
      </c>
      <c r="T2709" s="72">
        <v>8.2345135370640379E-3</v>
      </c>
      <c r="U2709" s="72">
        <f t="shared" si="84"/>
        <v>-2.3020666158390934E-5</v>
      </c>
      <c r="V2709" s="72">
        <v>8.3126913376267188E-3</v>
      </c>
      <c r="W2709" s="72">
        <v>8.3482419522593835E-3</v>
      </c>
      <c r="X2709" s="113">
        <f t="shared" si="85"/>
        <v>-3.555061463266472E-5</v>
      </c>
    </row>
    <row r="2710" spans="18:24" x14ac:dyDescent="0.2">
      <c r="R2710" s="75">
        <v>58189</v>
      </c>
      <c r="S2710" s="72">
        <v>8.2072104756804026E-3</v>
      </c>
      <c r="T2710" s="72">
        <v>8.230286745014484E-3</v>
      </c>
      <c r="U2710" s="72">
        <f t="shared" si="84"/>
        <v>-2.3076269334081426E-5</v>
      </c>
      <c r="V2710" s="72">
        <v>8.3079145792892082E-3</v>
      </c>
      <c r="W2710" s="72">
        <v>8.3435410423750734E-3</v>
      </c>
      <c r="X2710" s="113">
        <f t="shared" si="85"/>
        <v>-3.5626463085865201E-5</v>
      </c>
    </row>
    <row r="2711" spans="18:24" x14ac:dyDescent="0.2">
      <c r="R2711" s="75">
        <v>58197</v>
      </c>
      <c r="S2711" s="72">
        <v>8.2017353104146574E-3</v>
      </c>
      <c r="T2711" s="72">
        <v>8.2248878181758415E-3</v>
      </c>
      <c r="U2711" s="72">
        <f t="shared" si="84"/>
        <v>-2.3152507761184035E-5</v>
      </c>
      <c r="V2711" s="72">
        <v>8.3020264864425847E-3</v>
      </c>
      <c r="W2711" s="72">
        <v>8.3377509825330164E-3</v>
      </c>
      <c r="X2711" s="113">
        <f t="shared" si="85"/>
        <v>-3.5724496090431754E-5</v>
      </c>
    </row>
    <row r="2712" spans="18:24" x14ac:dyDescent="0.2">
      <c r="R2712" s="75">
        <v>58203</v>
      </c>
      <c r="S2712" s="72">
        <v>8.1985242296808581E-3</v>
      </c>
      <c r="T2712" s="72">
        <v>8.221714907050608E-3</v>
      </c>
      <c r="U2712" s="72">
        <f t="shared" si="84"/>
        <v>-2.319067736974989E-5</v>
      </c>
      <c r="V2712" s="72">
        <v>8.2977576936046089E-3</v>
      </c>
      <c r="W2712" s="72">
        <v>8.3335521459714616E-3</v>
      </c>
      <c r="X2712" s="113">
        <f t="shared" si="85"/>
        <v>-3.5794452366852761E-5</v>
      </c>
    </row>
    <row r="2713" spans="18:24" x14ac:dyDescent="0.2">
      <c r="R2713" s="75">
        <v>58210</v>
      </c>
      <c r="S2713" s="72">
        <v>8.1943256331869045E-3</v>
      </c>
      <c r="T2713" s="72">
        <v>8.2175707196260762E-3</v>
      </c>
      <c r="U2713" s="72">
        <f t="shared" si="84"/>
        <v>-2.3245086439171656E-5</v>
      </c>
      <c r="V2713" s="72">
        <v>8.293076156102433E-3</v>
      </c>
      <c r="W2713" s="72">
        <v>8.3289447204967677E-3</v>
      </c>
      <c r="X2713" s="113">
        <f t="shared" si="85"/>
        <v>-3.5868564394334751E-5</v>
      </c>
    </row>
    <row r="2714" spans="18:24" x14ac:dyDescent="0.2">
      <c r="R2714" s="75">
        <v>58217</v>
      </c>
      <c r="S2714" s="72">
        <v>8.190154351585037E-3</v>
      </c>
      <c r="T2714" s="72">
        <v>8.2134534579944452E-3</v>
      </c>
      <c r="U2714" s="72">
        <f t="shared" si="84"/>
        <v>-2.3299106409408257E-5</v>
      </c>
      <c r="V2714" s="72">
        <v>8.2884243451303106E-3</v>
      </c>
      <c r="W2714" s="72">
        <v>8.3243664801464987E-3</v>
      </c>
      <c r="X2714" s="113">
        <f t="shared" si="85"/>
        <v>-3.5942135016188079E-5</v>
      </c>
    </row>
    <row r="2715" spans="18:24" x14ac:dyDescent="0.2">
      <c r="R2715" s="75">
        <v>58224</v>
      </c>
      <c r="S2715" s="72">
        <v>8.1860103847892392E-3</v>
      </c>
      <c r="T2715" s="72">
        <v>8.2093631220705645E-3</v>
      </c>
      <c r="U2715" s="72">
        <f t="shared" si="84"/>
        <v>-2.3352737281325323E-5</v>
      </c>
      <c r="V2715" s="72">
        <v>8.2844766580766217E-3</v>
      </c>
      <c r="W2715" s="72">
        <v>8.3204742426571162E-3</v>
      </c>
      <c r="X2715" s="113">
        <f t="shared" si="85"/>
        <v>-3.599758458049454E-5</v>
      </c>
    </row>
    <row r="2716" spans="18:24" x14ac:dyDescent="0.2">
      <c r="R2716" s="75">
        <v>58231</v>
      </c>
      <c r="S2716" s="72">
        <v>8.1818937327108859E-3</v>
      </c>
      <c r="T2716" s="72">
        <v>8.2052997117710233E-3</v>
      </c>
      <c r="U2716" s="72">
        <f t="shared" si="84"/>
        <v>-2.340597906013743E-5</v>
      </c>
      <c r="V2716" s="72">
        <v>8.2798782464483158E-3</v>
      </c>
      <c r="W2716" s="72">
        <v>8.3159484312235171E-3</v>
      </c>
      <c r="X2716" s="113">
        <f t="shared" si="85"/>
        <v>-3.6070184775201242E-5</v>
      </c>
    </row>
    <row r="2717" spans="18:24" x14ac:dyDescent="0.2">
      <c r="R2717" s="75">
        <v>58238</v>
      </c>
      <c r="S2717" s="72">
        <v>8.1778043952656955E-3</v>
      </c>
      <c r="T2717" s="72">
        <v>8.2012632270141474E-3</v>
      </c>
      <c r="U2717" s="72">
        <f t="shared" si="84"/>
        <v>-2.3458831748451869E-5</v>
      </c>
      <c r="V2717" s="72">
        <v>8.2753095585381391E-3</v>
      </c>
      <c r="W2717" s="72">
        <v>8.3114518021561688E-3</v>
      </c>
      <c r="X2717" s="113">
        <f t="shared" si="85"/>
        <v>-3.6142243618029687E-5</v>
      </c>
    </row>
    <row r="2718" spans="18:24" x14ac:dyDescent="0.2">
      <c r="R2718" s="75">
        <v>58245</v>
      </c>
      <c r="S2718" s="72">
        <v>8.1737423723667844E-3</v>
      </c>
      <c r="T2718" s="72">
        <v>8.1972536677130479E-3</v>
      </c>
      <c r="U2718" s="72">
        <f t="shared" si="84"/>
        <v>-2.3511295346263436E-5</v>
      </c>
      <c r="V2718" s="72">
        <v>8.2707705941381764E-3</v>
      </c>
      <c r="W2718" s="72">
        <v>8.3069843552550128E-3</v>
      </c>
      <c r="X2718" s="113">
        <f t="shared" si="85"/>
        <v>-3.621376111683644E-5</v>
      </c>
    </row>
    <row r="2719" spans="18:24" x14ac:dyDescent="0.2">
      <c r="R2719" s="75">
        <v>58252</v>
      </c>
      <c r="S2719" s="72">
        <v>8.1697076639298677E-3</v>
      </c>
      <c r="T2719" s="72">
        <v>8.1932710337860541E-3</v>
      </c>
      <c r="U2719" s="72">
        <f t="shared" si="84"/>
        <v>-2.3563369856186359E-5</v>
      </c>
      <c r="V2719" s="72">
        <v>8.2656111807985037E-3</v>
      </c>
      <c r="W2719" s="72">
        <v>8.3019130480891986E-3</v>
      </c>
      <c r="X2719" s="113">
        <f t="shared" si="85"/>
        <v>-3.6301867290694859E-5</v>
      </c>
    </row>
    <row r="2720" spans="18:24" x14ac:dyDescent="0.2">
      <c r="R2720" s="75">
        <v>58259</v>
      </c>
      <c r="S2720" s="72">
        <v>8.1657002698706672E-3</v>
      </c>
      <c r="T2720" s="72">
        <v>8.1893153251532281E-3</v>
      </c>
      <c r="U2720" s="72">
        <f t="shared" si="84"/>
        <v>-2.3615055282560915E-5</v>
      </c>
      <c r="V2720" s="72">
        <v>8.2611377245724073E-3</v>
      </c>
      <c r="W2720" s="72">
        <v>8.2975099142020212E-3</v>
      </c>
      <c r="X2720" s="113">
        <f t="shared" si="85"/>
        <v>-3.6372189629613888E-5</v>
      </c>
    </row>
    <row r="2721" spans="18:24" x14ac:dyDescent="0.2">
      <c r="R2721" s="75">
        <v>58266</v>
      </c>
      <c r="S2721" s="72">
        <v>8.1617201901066413E-3</v>
      </c>
      <c r="T2721" s="72">
        <v>8.1853865417311576E-3</v>
      </c>
      <c r="U2721" s="72">
        <f t="shared" si="84"/>
        <v>-2.3666351624516274E-5</v>
      </c>
      <c r="V2721" s="72">
        <v>8.2566939934121605E-3</v>
      </c>
      <c r="W2721" s="72">
        <v>8.2931359640227697E-3</v>
      </c>
      <c r="X2721" s="113">
        <f t="shared" si="85"/>
        <v>-3.6441970610609151E-5</v>
      </c>
    </row>
    <row r="2722" spans="18:24" x14ac:dyDescent="0.2">
      <c r="R2722" s="75">
        <v>58273</v>
      </c>
      <c r="S2722" s="72">
        <v>8.1577674245526394E-3</v>
      </c>
      <c r="T2722" s="72">
        <v>8.1814846834399081E-3</v>
      </c>
      <c r="U2722" s="72">
        <f t="shared" si="84"/>
        <v>-2.371725888726875E-5</v>
      </c>
      <c r="V2722" s="72">
        <v>8.2522799871123376E-3</v>
      </c>
      <c r="W2722" s="72">
        <v>8.2887911973550388E-3</v>
      </c>
      <c r="X2722" s="113">
        <f t="shared" si="85"/>
        <v>-3.6511210242701209E-5</v>
      </c>
    </row>
    <row r="2723" spans="18:24" x14ac:dyDescent="0.2">
      <c r="R2723" s="75">
        <v>58280</v>
      </c>
      <c r="S2723" s="72">
        <v>8.1538419731269872E-3</v>
      </c>
      <c r="T2723" s="72">
        <v>8.1776097501978073E-3</v>
      </c>
      <c r="U2723" s="72">
        <f t="shared" si="84"/>
        <v>-2.3767777070820076E-5</v>
      </c>
      <c r="V2723" s="72">
        <v>8.2478957054718076E-3</v>
      </c>
      <c r="W2723" s="72">
        <v>8.2844756140037154E-3</v>
      </c>
      <c r="X2723" s="113">
        <f t="shared" si="85"/>
        <v>-3.6579908531907818E-5</v>
      </c>
    </row>
    <row r="2724" spans="18:24" x14ac:dyDescent="0.2">
      <c r="R2724" s="75">
        <v>58287</v>
      </c>
      <c r="S2724" s="72">
        <v>8.1499438357471431E-3</v>
      </c>
      <c r="T2724" s="72">
        <v>8.1737617419257846E-3</v>
      </c>
      <c r="U2724" s="72">
        <f t="shared" si="84"/>
        <v>-2.3817906178641435E-5</v>
      </c>
      <c r="V2724" s="72">
        <v>8.2441609901027623E-3</v>
      </c>
      <c r="W2724" s="72">
        <v>8.2807924883549749E-3</v>
      </c>
      <c r="X2724" s="113">
        <f t="shared" si="85"/>
        <v>-3.6631498252212569E-5</v>
      </c>
    </row>
    <row r="2725" spans="18:24" x14ac:dyDescent="0.2">
      <c r="R2725" s="75">
        <v>58294</v>
      </c>
      <c r="S2725" s="72">
        <v>8.146073012332302E-3</v>
      </c>
      <c r="T2725" s="72">
        <v>8.1699406585456422E-3</v>
      </c>
      <c r="U2725" s="72">
        <f t="shared" si="84"/>
        <v>-2.3867646213340116E-5</v>
      </c>
      <c r="V2725" s="72">
        <v>8.2392163153628181E-3</v>
      </c>
      <c r="W2725" s="72">
        <v>8.275931996474143E-3</v>
      </c>
      <c r="X2725" s="113">
        <f t="shared" si="85"/>
        <v>-3.6715681111324991E-5</v>
      </c>
    </row>
    <row r="2726" spans="18:24" x14ac:dyDescent="0.2">
      <c r="R2726" s="75">
        <v>58301</v>
      </c>
      <c r="S2726" s="72">
        <v>8.1422295028016588E-3</v>
      </c>
      <c r="T2726" s="72">
        <v>8.1661464999774457E-3</v>
      </c>
      <c r="U2726" s="72">
        <f t="shared" si="84"/>
        <v>-2.391699717578695E-5</v>
      </c>
      <c r="V2726" s="72">
        <v>8.2349212064968293E-3</v>
      </c>
      <c r="W2726" s="72">
        <v>8.2717039619103934E-3</v>
      </c>
      <c r="X2726" s="113">
        <f t="shared" si="85"/>
        <v>-3.6782755413564128E-5</v>
      </c>
    </row>
    <row r="2727" spans="18:24" x14ac:dyDescent="0.2">
      <c r="R2727" s="75">
        <v>58308</v>
      </c>
      <c r="S2727" s="72">
        <v>8.1384133070744082E-3</v>
      </c>
      <c r="T2727" s="72">
        <v>8.1623792661429974E-3</v>
      </c>
      <c r="U2727" s="72">
        <f t="shared" si="84"/>
        <v>-2.3965959068589227E-5</v>
      </c>
      <c r="V2727" s="72">
        <v>8.2306558214937792E-3</v>
      </c>
      <c r="W2727" s="72">
        <v>8.2675051098937778E-3</v>
      </c>
      <c r="X2727" s="113">
        <f t="shared" si="85"/>
        <v>-3.6849288399998584E-5</v>
      </c>
    </row>
    <row r="2728" spans="18:24" x14ac:dyDescent="0.2">
      <c r="R2728" s="75">
        <v>58315</v>
      </c>
      <c r="S2728" s="72">
        <v>8.134624425071485E-3</v>
      </c>
      <c r="T2728" s="72">
        <v>8.158638956965834E-3</v>
      </c>
      <c r="U2728" s="72">
        <f t="shared" si="84"/>
        <v>-2.4014531894349031E-5</v>
      </c>
      <c r="V2728" s="72">
        <v>8.2270156988670465E-3</v>
      </c>
      <c r="W2728" s="72">
        <v>8.2639148625050715E-3</v>
      </c>
      <c r="X2728" s="113">
        <f t="shared" si="85"/>
        <v>-3.6899163638024965E-5</v>
      </c>
    </row>
    <row r="2729" spans="18:24" x14ac:dyDescent="0.2">
      <c r="R2729" s="75">
        <v>58322</v>
      </c>
      <c r="S2729" s="72">
        <v>8.1310346221292306E-3</v>
      </c>
      <c r="T2729" s="72">
        <v>8.1550934258714305E-3</v>
      </c>
      <c r="U2729" s="72">
        <f t="shared" si="84"/>
        <v>-2.4058803742199944E-5</v>
      </c>
      <c r="V2729" s="72">
        <v>8.2230005464390098E-3</v>
      </c>
      <c r="W2729" s="72">
        <v>8.259959931642755E-3</v>
      </c>
      <c r="X2729" s="113">
        <f t="shared" si="85"/>
        <v>-3.695938520374524E-5</v>
      </c>
    </row>
    <row r="2730" spans="18:24" x14ac:dyDescent="0.2">
      <c r="R2730" s="75">
        <v>58329</v>
      </c>
      <c r="S2730" s="72">
        <v>8.1272985006537388E-3</v>
      </c>
      <c r="T2730" s="72">
        <v>8.1514051260502679E-3</v>
      </c>
      <c r="U2730" s="72">
        <f t="shared" si="84"/>
        <v>-2.4106625396529135E-5</v>
      </c>
      <c r="V2730" s="72">
        <v>8.2188162210245011E-3</v>
      </c>
      <c r="W2730" s="72">
        <v>8.2558406657152732E-3</v>
      </c>
      <c r="X2730" s="113">
        <f t="shared" si="85"/>
        <v>-3.7024444690772138E-5</v>
      </c>
    </row>
    <row r="2731" spans="18:24" x14ac:dyDescent="0.2">
      <c r="R2731" s="75">
        <v>58336</v>
      </c>
      <c r="S2731" s="72">
        <v>8.1235896920177093E-3</v>
      </c>
      <c r="T2731" s="72">
        <v>8.1477437500162599E-3</v>
      </c>
      <c r="U2731" s="72">
        <f t="shared" si="84"/>
        <v>-2.4154057998550596E-5</v>
      </c>
      <c r="V2731" s="72">
        <v>8.2146616158516438E-3</v>
      </c>
      <c r="W2731" s="72">
        <v>8.2517505787802013E-3</v>
      </c>
      <c r="X2731" s="113">
        <f t="shared" si="85"/>
        <v>-3.7088962928557428E-5</v>
      </c>
    </row>
    <row r="2732" spans="18:24" x14ac:dyDescent="0.2">
      <c r="R2732" s="75">
        <v>58343</v>
      </c>
      <c r="S2732" s="72">
        <v>8.1192445958971262E-3</v>
      </c>
      <c r="T2732" s="72">
        <v>8.1434610063942162E-3</v>
      </c>
      <c r="U2732" s="72">
        <f t="shared" si="84"/>
        <v>-2.421641049708996E-5</v>
      </c>
      <c r="V2732" s="72">
        <v>8.2105367307328952E-3</v>
      </c>
      <c r="W2732" s="72">
        <v>8.247689670658781E-3</v>
      </c>
      <c r="X2732" s="113">
        <f t="shared" si="85"/>
        <v>-3.7152939925885753E-5</v>
      </c>
    </row>
    <row r="2733" spans="18:24" x14ac:dyDescent="0.2">
      <c r="R2733" s="75">
        <v>58350</v>
      </c>
      <c r="S2733" s="72">
        <v>8.116089718161348E-3</v>
      </c>
      <c r="T2733" s="72">
        <v>8.1403412782484232E-3</v>
      </c>
      <c r="U2733" s="72">
        <f t="shared" si="84"/>
        <v>-2.4251560087075116E-5</v>
      </c>
      <c r="V2733" s="72">
        <v>8.2062528134102079E-3</v>
      </c>
      <c r="W2733" s="72">
        <v>8.2434743802194971E-3</v>
      </c>
      <c r="X2733" s="113">
        <f t="shared" si="85"/>
        <v>-3.7221566809289217E-5</v>
      </c>
    </row>
    <row r="2734" spans="18:24" x14ac:dyDescent="0.2">
      <c r="R2734" s="75">
        <v>58357</v>
      </c>
      <c r="S2734" s="72">
        <v>8.1124647168570006E-3</v>
      </c>
      <c r="T2734" s="72">
        <v>8.1367625154110425E-3</v>
      </c>
      <c r="U2734" s="72">
        <f t="shared" si="84"/>
        <v>-2.429779855404185E-5</v>
      </c>
      <c r="V2734" s="72">
        <v>8.2021893982460806E-3</v>
      </c>
      <c r="W2734" s="72">
        <v>8.2394738219453353E-3</v>
      </c>
      <c r="X2734" s="113">
        <f t="shared" si="85"/>
        <v>-3.7284423699254776E-5</v>
      </c>
    </row>
    <row r="2735" spans="18:24" x14ac:dyDescent="0.2">
      <c r="R2735" s="75">
        <v>58364</v>
      </c>
      <c r="S2735" s="72">
        <v>8.1088670287365414E-3</v>
      </c>
      <c r="T2735" s="72">
        <v>8.1332106767035457E-3</v>
      </c>
      <c r="U2735" s="72">
        <f t="shared" si="84"/>
        <v>-2.4343647967004292E-5</v>
      </c>
      <c r="V2735" s="72">
        <v>8.1974188506277589E-3</v>
      </c>
      <c r="W2735" s="72">
        <v>8.2347860180607864E-3</v>
      </c>
      <c r="X2735" s="113">
        <f t="shared" si="85"/>
        <v>-3.7367167433027468E-5</v>
      </c>
    </row>
    <row r="2736" spans="18:24" x14ac:dyDescent="0.2">
      <c r="R2736" s="75">
        <v>58371</v>
      </c>
      <c r="S2736" s="72">
        <v>8.1052966537217708E-3</v>
      </c>
      <c r="T2736" s="72">
        <v>8.1296857620503388E-3</v>
      </c>
      <c r="U2736" s="72">
        <f t="shared" si="84"/>
        <v>-2.4389108328567999E-5</v>
      </c>
      <c r="V2736" s="72">
        <v>8.1941517283712715E-3</v>
      </c>
      <c r="W2736" s="72">
        <v>8.2315602421534351E-3</v>
      </c>
      <c r="X2736" s="113">
        <f t="shared" si="85"/>
        <v>-3.7408513782163574E-5</v>
      </c>
    </row>
    <row r="2737" spans="18:24" x14ac:dyDescent="0.2">
      <c r="R2737" s="75">
        <v>58378</v>
      </c>
      <c r="S2737" s="72">
        <v>8.1017535917388382E-3</v>
      </c>
      <c r="T2737" s="72">
        <v>8.126187771380175E-3</v>
      </c>
      <c r="U2737" s="72">
        <f t="shared" si="84"/>
        <v>-2.443417964133679E-5</v>
      </c>
      <c r="V2737" s="72">
        <v>8.1901774732976024E-3</v>
      </c>
      <c r="W2737" s="72">
        <v>8.2276472202858133E-3</v>
      </c>
      <c r="X2737" s="113">
        <f t="shared" si="85"/>
        <v>-3.7469746988210914E-5</v>
      </c>
    </row>
    <row r="2738" spans="18:24" x14ac:dyDescent="0.2">
      <c r="R2738" s="75">
        <v>58385</v>
      </c>
      <c r="S2738" s="72">
        <v>8.0982378427138877E-3</v>
      </c>
      <c r="T2738" s="72">
        <v>8.1227167046218074E-3</v>
      </c>
      <c r="U2738" s="72">
        <f t="shared" si="84"/>
        <v>-2.4478861907919688E-5</v>
      </c>
      <c r="V2738" s="72">
        <v>8.1864115308985554E-3</v>
      </c>
      <c r="W2738" s="72">
        <v>8.2239369670600547E-3</v>
      </c>
      <c r="X2738" s="113">
        <f t="shared" si="85"/>
        <v>-3.7525436161499337E-5</v>
      </c>
    </row>
    <row r="2739" spans="18:24" x14ac:dyDescent="0.2">
      <c r="R2739" s="75">
        <v>58392</v>
      </c>
      <c r="S2739" s="72">
        <v>8.0947494065730652E-3</v>
      </c>
      <c r="T2739" s="72">
        <v>8.1192725617039874E-3</v>
      </c>
      <c r="U2739" s="72">
        <f t="shared" si="84"/>
        <v>-2.452315513092225E-5</v>
      </c>
      <c r="V2739" s="72">
        <v>8.182494681054529E-3</v>
      </c>
      <c r="W2739" s="72">
        <v>8.2200803056878182E-3</v>
      </c>
      <c r="X2739" s="113">
        <f t="shared" si="85"/>
        <v>-3.7585624633289239E-5</v>
      </c>
    </row>
    <row r="2740" spans="18:24" x14ac:dyDescent="0.2">
      <c r="R2740" s="75">
        <v>58399</v>
      </c>
      <c r="S2740" s="72">
        <v>8.0912882832433874E-3</v>
      </c>
      <c r="T2740" s="72">
        <v>8.1158553425537301E-3</v>
      </c>
      <c r="U2740" s="72">
        <f t="shared" si="84"/>
        <v>-2.456705931034274E-5</v>
      </c>
      <c r="V2740" s="72">
        <v>8.1786075498213717E-3</v>
      </c>
      <c r="W2740" s="72">
        <v>8.2162528217334246E-3</v>
      </c>
      <c r="X2740" s="113">
        <f t="shared" si="85"/>
        <v>-3.7645271912052983E-5</v>
      </c>
    </row>
    <row r="2741" spans="18:24" x14ac:dyDescent="0.2">
      <c r="R2741" s="75">
        <v>58406</v>
      </c>
      <c r="S2741" s="72">
        <v>8.087854472653604E-3</v>
      </c>
      <c r="T2741" s="72">
        <v>8.1124650471015268E-3</v>
      </c>
      <c r="U2741" s="72">
        <f t="shared" si="84"/>
        <v>-2.461057444792282E-5</v>
      </c>
      <c r="V2741" s="72">
        <v>8.1747501370251566E-3</v>
      </c>
      <c r="W2741" s="72">
        <v>8.212454515026904E-3</v>
      </c>
      <c r="X2741" s="113">
        <f t="shared" si="85"/>
        <v>-3.7704378001747474E-5</v>
      </c>
    </row>
    <row r="2742" spans="18:24" x14ac:dyDescent="0.2">
      <c r="R2742" s="75">
        <v>58413</v>
      </c>
      <c r="S2742" s="72">
        <v>8.0845954228879885E-3</v>
      </c>
      <c r="T2742" s="72">
        <v>8.10924556257216E-3</v>
      </c>
      <c r="U2742" s="72">
        <f t="shared" si="84"/>
        <v>-2.465013968417154E-5</v>
      </c>
      <c r="V2742" s="72">
        <v>8.1707519894317661E-3</v>
      </c>
      <c r="W2742" s="72">
        <v>8.2085197843289534E-3</v>
      </c>
      <c r="X2742" s="113">
        <f t="shared" si="85"/>
        <v>-3.7767794897187318E-5</v>
      </c>
    </row>
    <row r="2743" spans="18:24" x14ac:dyDescent="0.2">
      <c r="R2743" s="75">
        <v>58420</v>
      </c>
      <c r="S2743" s="72">
        <v>8.0812143625051125E-3</v>
      </c>
      <c r="T2743" s="72">
        <v>8.1059072663076832E-3</v>
      </c>
      <c r="U2743" s="72">
        <f t="shared" si="84"/>
        <v>-2.4692903802570748E-5</v>
      </c>
      <c r="V2743" s="72">
        <v>8.1669560497319299E-3</v>
      </c>
      <c r="W2743" s="72">
        <v>8.2047818306280693E-3</v>
      </c>
      <c r="X2743" s="113">
        <f t="shared" si="85"/>
        <v>-3.782578089613943E-5</v>
      </c>
    </row>
    <row r="2744" spans="18:24" x14ac:dyDescent="0.2">
      <c r="R2744" s="75">
        <v>58427</v>
      </c>
      <c r="S2744" s="72">
        <v>8.0778606140077362E-3</v>
      </c>
      <c r="T2744" s="72">
        <v>8.1025958929027541E-3</v>
      </c>
      <c r="U2744" s="72">
        <f t="shared" si="84"/>
        <v>-2.4735278895017879E-5</v>
      </c>
      <c r="V2744" s="72">
        <v>8.1631898286544102E-3</v>
      </c>
      <c r="W2744" s="72">
        <v>8.2010730543675397E-3</v>
      </c>
      <c r="X2744" s="113">
        <f t="shared" si="85"/>
        <v>-3.7883225713129451E-5</v>
      </c>
    </row>
    <row r="2745" spans="18:24" x14ac:dyDescent="0.2">
      <c r="R2745" s="75">
        <v>58438</v>
      </c>
      <c r="S2745" s="72">
        <v>8.0726456187914138E-3</v>
      </c>
      <c r="T2745" s="72">
        <v>8.0974467011256119E-3</v>
      </c>
      <c r="U2745" s="72">
        <f t="shared" si="84"/>
        <v>-2.480108233419813E-5</v>
      </c>
      <c r="V2745" s="72">
        <v>8.1573315245826155E-3</v>
      </c>
      <c r="W2745" s="72">
        <v>8.1953039273313395E-3</v>
      </c>
      <c r="X2745" s="113">
        <f t="shared" si="85"/>
        <v>-3.797240274872396E-5</v>
      </c>
    </row>
    <row r="2746" spans="18:24" x14ac:dyDescent="0.2">
      <c r="R2746" s="75">
        <v>58442</v>
      </c>
      <c r="S2746" s="72">
        <v>8.0707659783621766E-3</v>
      </c>
      <c r="T2746" s="72">
        <v>8.0955907510427624E-3</v>
      </c>
      <c r="U2746" s="72">
        <f t="shared" si="84"/>
        <v>-2.482477268058586E-5</v>
      </c>
      <c r="V2746" s="72">
        <v>8.1553814376120401E-3</v>
      </c>
      <c r="W2746" s="72">
        <v>8.1933812414443988E-3</v>
      </c>
      <c r="X2746" s="113">
        <f t="shared" si="85"/>
        <v>-3.7999803832358681E-5</v>
      </c>
    </row>
    <row r="2747" spans="18:24" x14ac:dyDescent="0.2">
      <c r="R2747" s="75">
        <v>58448</v>
      </c>
      <c r="S2747" s="72">
        <v>8.0679632391478361E-3</v>
      </c>
      <c r="T2747" s="72">
        <v>8.0928233091697357E-3</v>
      </c>
      <c r="U2747" s="72">
        <f t="shared" si="84"/>
        <v>-2.486007002189955E-5</v>
      </c>
      <c r="V2747" s="72">
        <v>8.1522297378150733E-3</v>
      </c>
      <c r="W2747" s="72">
        <v>8.1902773877266175E-3</v>
      </c>
      <c r="X2747" s="113">
        <f t="shared" si="85"/>
        <v>-3.8047649911544107E-5</v>
      </c>
    </row>
    <row r="2748" spans="18:24" x14ac:dyDescent="0.2">
      <c r="R2748" s="75">
        <v>58455</v>
      </c>
      <c r="S2748" s="72">
        <v>8.0647187375099318E-3</v>
      </c>
      <c r="T2748" s="72">
        <v>8.0896196265318795E-3</v>
      </c>
      <c r="U2748" s="72">
        <f t="shared" si="84"/>
        <v>-2.4900889021947648E-5</v>
      </c>
      <c r="V2748" s="72">
        <v>8.1485803493019319E-3</v>
      </c>
      <c r="W2748" s="72">
        <v>8.1866833171456901E-3</v>
      </c>
      <c r="X2748" s="113">
        <f t="shared" si="85"/>
        <v>-3.810296784375819E-5</v>
      </c>
    </row>
    <row r="2749" spans="18:24" x14ac:dyDescent="0.2">
      <c r="R2749" s="75">
        <v>58462</v>
      </c>
      <c r="S2749" s="72">
        <v>8.0615015474184565E-3</v>
      </c>
      <c r="T2749" s="72">
        <v>8.0864428664197702E-3</v>
      </c>
      <c r="U2749" s="72">
        <f t="shared" si="84"/>
        <v>-2.4941319001313758E-5</v>
      </c>
      <c r="V2749" s="72">
        <v>8.1449606778786782E-3</v>
      </c>
      <c r="W2749" s="72">
        <v>8.1831184225112548E-3</v>
      </c>
      <c r="X2749" s="113">
        <f t="shared" si="85"/>
        <v>-3.8157744632576554E-5</v>
      </c>
    </row>
    <row r="2750" spans="18:24" x14ac:dyDescent="0.2">
      <c r="R2750" s="75">
        <v>58469</v>
      </c>
      <c r="S2750" s="72">
        <v>8.0583116688066544E-3</v>
      </c>
      <c r="T2750" s="72">
        <v>8.0832930287727967E-3</v>
      </c>
      <c r="U2750" s="72">
        <f t="shared" si="84"/>
        <v>-2.4981359966142272E-5</v>
      </c>
      <c r="V2750" s="72">
        <v>8.1413707233819275E-3</v>
      </c>
      <c r="W2750" s="72">
        <v>8.1795827036652002E-3</v>
      </c>
      <c r="X2750" s="113">
        <f t="shared" si="85"/>
        <v>-3.8211980283272759E-5</v>
      </c>
    </row>
    <row r="2751" spans="18:24" x14ac:dyDescent="0.2">
      <c r="R2751" s="75">
        <v>58476</v>
      </c>
      <c r="S2751" s="72">
        <v>8.0552798285733473E-3</v>
      </c>
      <c r="T2751" s="72">
        <v>8.0802975208689176E-3</v>
      </c>
      <c r="U2751" s="72">
        <f t="shared" si="84"/>
        <v>-2.5017692295570271E-5</v>
      </c>
      <c r="V2751" s="72">
        <v>8.1378104856500485E-3</v>
      </c>
      <c r="W2751" s="72">
        <v>8.1760761604516043E-3</v>
      </c>
      <c r="X2751" s="113">
        <f t="shared" si="85"/>
        <v>-3.826567480155578E-5</v>
      </c>
    </row>
    <row r="2752" spans="18:24" x14ac:dyDescent="0.2">
      <c r="R2752" s="75">
        <v>58483</v>
      </c>
      <c r="S2752" s="72">
        <v>8.0521426920299177E-3</v>
      </c>
      <c r="T2752" s="72">
        <v>8.0771996743846941E-3</v>
      </c>
      <c r="U2752" s="72">
        <f t="shared" si="84"/>
        <v>-2.505698235477638E-5</v>
      </c>
      <c r="V2752" s="72">
        <v>8.1342799645236115E-3</v>
      </c>
      <c r="W2752" s="72">
        <v>8.1725987927158648E-3</v>
      </c>
      <c r="X2752" s="113">
        <f t="shared" si="85"/>
        <v>-3.8318828192253351E-5</v>
      </c>
    </row>
    <row r="2753" spans="18:24" x14ac:dyDescent="0.2">
      <c r="R2753" s="75">
        <v>58490</v>
      </c>
      <c r="S2753" s="72">
        <v>8.049032866137118E-3</v>
      </c>
      <c r="T2753" s="72">
        <v>8.074128749545828E-3</v>
      </c>
      <c r="U2753" s="72">
        <f t="shared" si="84"/>
        <v>-2.5095883408710051E-5</v>
      </c>
      <c r="V2753" s="72">
        <v>8.130779159845376E-3</v>
      </c>
      <c r="W2753" s="72">
        <v>8.1691506003060185E-3</v>
      </c>
      <c r="X2753" s="113">
        <f t="shared" si="85"/>
        <v>-3.8371440460642503E-5</v>
      </c>
    </row>
    <row r="2754" spans="18:24" x14ac:dyDescent="0.2">
      <c r="R2754" s="75">
        <v>58497</v>
      </c>
      <c r="S2754" s="72">
        <v>8.0459503508301111E-3</v>
      </c>
      <c r="T2754" s="72">
        <v>8.0710847462919233E-3</v>
      </c>
      <c r="U2754" s="72">
        <f t="shared" si="84"/>
        <v>-2.5134395461812176E-5</v>
      </c>
      <c r="V2754" s="72">
        <v>8.1273080714567899E-3</v>
      </c>
      <c r="W2754" s="72">
        <v>8.1657315830687797E-3</v>
      </c>
      <c r="X2754" s="113">
        <f t="shared" si="85"/>
        <v>-3.8423511611989855E-5</v>
      </c>
    </row>
    <row r="2755" spans="18:24" x14ac:dyDescent="0.2">
      <c r="R2755" s="75">
        <v>58504</v>
      </c>
      <c r="S2755" s="72">
        <v>8.0426489228640329E-3</v>
      </c>
      <c r="T2755" s="72">
        <v>8.0678278609924246E-3</v>
      </c>
      <c r="U2755" s="72">
        <f t="shared" si="84"/>
        <v>-2.5178938128391642E-5</v>
      </c>
      <c r="V2755" s="72">
        <v>8.1232921726372889E-3</v>
      </c>
      <c r="W2755" s="72">
        <v>8.1617846357402574E-3</v>
      </c>
      <c r="X2755" s="113">
        <f t="shared" si="85"/>
        <v>-3.8492463102968513E-5</v>
      </c>
    </row>
    <row r="2756" spans="18:24" x14ac:dyDescent="0.2">
      <c r="R2756" s="75">
        <v>58511</v>
      </c>
      <c r="S2756" s="72">
        <v>8.0396247950706313E-3</v>
      </c>
      <c r="T2756" s="72">
        <v>8.0648414129444335E-3</v>
      </c>
      <c r="U2756" s="72">
        <f t="shared" si="84"/>
        <v>-2.521661787380225E-5</v>
      </c>
      <c r="V2756" s="72">
        <v>8.1198887000784523E-3</v>
      </c>
      <c r="W2756" s="72">
        <v>8.1584320006644617E-3</v>
      </c>
      <c r="X2756" s="113">
        <f t="shared" si="85"/>
        <v>-3.8543300586009466E-5</v>
      </c>
    </row>
    <row r="2757" spans="18:24" x14ac:dyDescent="0.2">
      <c r="R2757" s="75">
        <v>58518</v>
      </c>
      <c r="S2757" s="72">
        <v>8.0366279789379907E-3</v>
      </c>
      <c r="T2757" s="72">
        <v>8.0618818875440347E-3</v>
      </c>
      <c r="U2757" s="72">
        <f t="shared" ref="U2757:U2820" si="86">S2757-T2757</f>
        <v>-2.5253908606043957E-5</v>
      </c>
      <c r="V2757" s="72">
        <v>8.1165149461059176E-3</v>
      </c>
      <c r="W2757" s="72">
        <v>8.1551085430349307E-3</v>
      </c>
      <c r="X2757" s="113">
        <f t="shared" ref="X2757:X2820" si="87">V2757-W2757</f>
        <v>-3.8593596929013124E-5</v>
      </c>
    </row>
    <row r="2758" spans="18:24" x14ac:dyDescent="0.2">
      <c r="R2758" s="75">
        <v>58525</v>
      </c>
      <c r="S2758" s="72">
        <v>8.033658474401812E-3</v>
      </c>
      <c r="T2758" s="72">
        <v>8.0589492847312726E-3</v>
      </c>
      <c r="U2758" s="72">
        <f t="shared" si="86"/>
        <v>-2.5290810329460511E-5</v>
      </c>
      <c r="V2758" s="72">
        <v>8.1131709105649701E-3</v>
      </c>
      <c r="W2758" s="72">
        <v>8.1518142627012482E-3</v>
      </c>
      <c r="X2758" s="113">
        <f t="shared" si="87"/>
        <v>-3.8643352136278133E-5</v>
      </c>
    </row>
    <row r="2759" spans="18:24" x14ac:dyDescent="0.2">
      <c r="R2759" s="75">
        <v>58532</v>
      </c>
      <c r="S2759" s="72">
        <v>8.0308317671733236E-3</v>
      </c>
      <c r="T2759" s="72">
        <v>8.0561559903392765E-3</v>
      </c>
      <c r="U2759" s="72">
        <f t="shared" si="86"/>
        <v>-2.5324223165952911E-5</v>
      </c>
      <c r="V2759" s="72">
        <v>8.1102626346987693E-3</v>
      </c>
      <c r="W2759" s="72">
        <v>8.1489425946847729E-3</v>
      </c>
      <c r="X2759" s="113">
        <f t="shared" si="87"/>
        <v>-3.8679959986003681E-5</v>
      </c>
    </row>
    <row r="2760" spans="18:24" x14ac:dyDescent="0.2">
      <c r="R2760" s="75">
        <v>58539</v>
      </c>
      <c r="S2760" s="72">
        <v>8.027914999820843E-3</v>
      </c>
      <c r="T2760" s="72">
        <v>8.0532753738765499E-3</v>
      </c>
      <c r="U2760" s="72">
        <f t="shared" si="86"/>
        <v>-2.5360374055706861E-5</v>
      </c>
      <c r="V2760" s="72">
        <v>8.1069718893648363E-3</v>
      </c>
      <c r="W2760" s="72">
        <v>8.14570063600774E-3</v>
      </c>
      <c r="X2760" s="113">
        <f t="shared" si="87"/>
        <v>-3.872874664290378E-5</v>
      </c>
    </row>
    <row r="2761" spans="18:24" x14ac:dyDescent="0.2">
      <c r="R2761" s="75">
        <v>58546</v>
      </c>
      <c r="S2761" s="72">
        <v>8.0250255432532044E-3</v>
      </c>
      <c r="T2761" s="72">
        <v>8.0504216791999414E-3</v>
      </c>
      <c r="U2761" s="72">
        <f t="shared" si="86"/>
        <v>-2.5396135946736953E-5</v>
      </c>
      <c r="V2761" s="72">
        <v>8.1037108599454396E-3</v>
      </c>
      <c r="W2761" s="72">
        <v>8.1424878521537004E-3</v>
      </c>
      <c r="X2761" s="113">
        <f t="shared" si="87"/>
        <v>-3.877699220826078E-5</v>
      </c>
    </row>
    <row r="2762" spans="18:24" x14ac:dyDescent="0.2">
      <c r="R2762" s="75">
        <v>58553</v>
      </c>
      <c r="S2762" s="72">
        <v>8.0221633974115556E-3</v>
      </c>
      <c r="T2762" s="72">
        <v>8.0475949062532356E-3</v>
      </c>
      <c r="U2762" s="72">
        <f t="shared" si="86"/>
        <v>-2.5431508841679967E-5</v>
      </c>
      <c r="V2762" s="72">
        <v>8.1004795462938147E-3</v>
      </c>
      <c r="W2762" s="72">
        <v>8.1393042429806946E-3</v>
      </c>
      <c r="X2762" s="113">
        <f t="shared" si="87"/>
        <v>-3.8824696686879864E-5</v>
      </c>
    </row>
    <row r="2763" spans="18:24" x14ac:dyDescent="0.2">
      <c r="R2763" s="75">
        <v>58560</v>
      </c>
      <c r="S2763" s="72">
        <v>8.0193285622361613E-3</v>
      </c>
      <c r="T2763" s="72">
        <v>8.0447950549758177E-3</v>
      </c>
      <c r="U2763" s="72">
        <f t="shared" si="86"/>
        <v>-2.5466492739656399E-5</v>
      </c>
      <c r="V2763" s="72">
        <v>8.0972779482645016E-3</v>
      </c>
      <c r="W2763" s="72">
        <v>8.1361498083471935E-3</v>
      </c>
      <c r="X2763" s="113">
        <f t="shared" si="87"/>
        <v>-3.8871860082691917E-5</v>
      </c>
    </row>
    <row r="2764" spans="18:24" x14ac:dyDescent="0.2">
      <c r="R2764" s="75">
        <v>58567</v>
      </c>
      <c r="S2764" s="72">
        <v>8.0164149872879766E-3</v>
      </c>
      <c r="T2764" s="72">
        <v>8.0419190388230002E-3</v>
      </c>
      <c r="U2764" s="72">
        <f t="shared" si="86"/>
        <v>-2.5504051535023622E-5</v>
      </c>
      <c r="V2764" s="72">
        <v>8.0937307758908953E-3</v>
      </c>
      <c r="W2764" s="72">
        <v>8.1326612957094944E-3</v>
      </c>
      <c r="X2764" s="113">
        <f t="shared" si="87"/>
        <v>-3.8930519818599144E-5</v>
      </c>
    </row>
    <row r="2765" spans="18:24" x14ac:dyDescent="0.2">
      <c r="R2765" s="75">
        <v>58574</v>
      </c>
      <c r="S2765" s="72">
        <v>8.0136366622249201E-3</v>
      </c>
      <c r="T2765" s="72">
        <v>8.0391748924546012E-3</v>
      </c>
      <c r="U2765" s="72">
        <f t="shared" si="86"/>
        <v>-2.5538230229681103E-5</v>
      </c>
      <c r="V2765" s="72">
        <v>8.0905947651533517E-3</v>
      </c>
      <c r="W2765" s="72">
        <v>8.1295712523708711E-3</v>
      </c>
      <c r="X2765" s="113">
        <f t="shared" si="87"/>
        <v>-3.8976487217519395E-5</v>
      </c>
    </row>
    <row r="2766" spans="18:24" x14ac:dyDescent="0.2">
      <c r="R2766" s="75">
        <v>58581</v>
      </c>
      <c r="S2766" s="72">
        <v>8.0108856482795799E-3</v>
      </c>
      <c r="T2766" s="72">
        <v>8.0364576682046482E-3</v>
      </c>
      <c r="U2766" s="72">
        <f t="shared" si="86"/>
        <v>-2.5572019925068287E-5</v>
      </c>
      <c r="V2766" s="72">
        <v>8.0874884716590975E-3</v>
      </c>
      <c r="W2766" s="72">
        <v>8.1265103851784776E-3</v>
      </c>
      <c r="X2766" s="113">
        <f t="shared" si="87"/>
        <v>-3.9021913519380128E-5</v>
      </c>
    </row>
    <row r="2767" spans="18:24" x14ac:dyDescent="0.2">
      <c r="R2767" s="75">
        <v>58588</v>
      </c>
      <c r="S2767" s="72">
        <v>8.0081619453920005E-3</v>
      </c>
      <c r="T2767" s="72">
        <v>8.0337673660175364E-3</v>
      </c>
      <c r="U2767" s="72">
        <f t="shared" si="86"/>
        <v>-2.5605420625535863E-5</v>
      </c>
      <c r="V2767" s="72">
        <v>8.0844118952645913E-3</v>
      </c>
      <c r="W2767" s="72">
        <v>8.1234786939952189E-3</v>
      </c>
      <c r="X2767" s="113">
        <f t="shared" si="87"/>
        <v>-3.9066798730627572E-5</v>
      </c>
    </row>
    <row r="2768" spans="18:24" x14ac:dyDescent="0.2">
      <c r="R2768" s="75">
        <v>58595</v>
      </c>
      <c r="S2768" s="72">
        <v>8.0054655535091845E-3</v>
      </c>
      <c r="T2768" s="72">
        <v>8.0311039858402631E-3</v>
      </c>
      <c r="U2768" s="72">
        <f t="shared" si="86"/>
        <v>-2.5638432331078626E-5</v>
      </c>
      <c r="V2768" s="72">
        <v>8.081715687432817E-3</v>
      </c>
      <c r="W2768" s="72">
        <v>8.1208152484311159E-3</v>
      </c>
      <c r="X2768" s="113">
        <f t="shared" si="87"/>
        <v>-3.9099560998298935E-5</v>
      </c>
    </row>
    <row r="2769" spans="18:24" x14ac:dyDescent="0.2">
      <c r="R2769" s="75">
        <v>58602</v>
      </c>
      <c r="S2769" s="72">
        <v>8.0027964725703105E-3</v>
      </c>
      <c r="T2769" s="72">
        <v>8.0284675276128779E-3</v>
      </c>
      <c r="U2769" s="72">
        <f t="shared" si="86"/>
        <v>-2.5671055042567406E-5</v>
      </c>
      <c r="V2769" s="72">
        <v>8.0786923801469835E-3</v>
      </c>
      <c r="W2769" s="72">
        <v>8.1178358581473417E-3</v>
      </c>
      <c r="X2769" s="113">
        <f t="shared" si="87"/>
        <v>-3.9143478000358209E-5</v>
      </c>
    </row>
    <row r="2770" spans="18:24" x14ac:dyDescent="0.2">
      <c r="R2770" s="75">
        <v>58609</v>
      </c>
      <c r="S2770" s="72">
        <v>8.0001547025215069E-3</v>
      </c>
      <c r="T2770" s="72">
        <v>8.0258579912849837E-3</v>
      </c>
      <c r="U2770" s="72">
        <f t="shared" si="86"/>
        <v>-2.5703288763476856E-5</v>
      </c>
      <c r="V2770" s="72">
        <v>8.0756987874997695E-3</v>
      </c>
      <c r="W2770" s="72">
        <v>8.1148856414517013E-3</v>
      </c>
      <c r="X2770" s="113">
        <f t="shared" si="87"/>
        <v>-3.9186853951931819E-5</v>
      </c>
    </row>
    <row r="2771" spans="18:24" x14ac:dyDescent="0.2">
      <c r="R2771" s="75">
        <v>58616</v>
      </c>
      <c r="S2771" s="72">
        <v>7.9975402433089034E-3</v>
      </c>
      <c r="T2771" s="72">
        <v>8.023275376800974E-3</v>
      </c>
      <c r="U2771" s="72">
        <f t="shared" si="86"/>
        <v>-2.5735133492070517E-5</v>
      </c>
      <c r="V2771" s="72">
        <v>8.0727349093562013E-3</v>
      </c>
      <c r="W2771" s="72">
        <v>8.1119645982140262E-3</v>
      </c>
      <c r="X2771" s="113">
        <f t="shared" si="87"/>
        <v>-3.9229688857824949E-5</v>
      </c>
    </row>
    <row r="2772" spans="18:24" x14ac:dyDescent="0.2">
      <c r="R2772" s="75">
        <v>58623</v>
      </c>
      <c r="S2772" s="72">
        <v>7.9949530948760263E-3</v>
      </c>
      <c r="T2772" s="72">
        <v>8.0207196841095858E-3</v>
      </c>
      <c r="U2772" s="72">
        <f t="shared" si="86"/>
        <v>-2.5766589233559498E-5</v>
      </c>
      <c r="V2772" s="72">
        <v>8.0694747649074691E-3</v>
      </c>
      <c r="W2772" s="72">
        <v>8.1087578734743756E-3</v>
      </c>
      <c r="X2772" s="113">
        <f t="shared" si="87"/>
        <v>-3.9283108566906533E-5</v>
      </c>
    </row>
    <row r="2773" spans="18:24" x14ac:dyDescent="0.2">
      <c r="R2773" s="75">
        <v>58630</v>
      </c>
      <c r="S2773" s="72">
        <v>7.9923932571690035E-3</v>
      </c>
      <c r="T2773" s="72">
        <v>8.01819091315608E-3</v>
      </c>
      <c r="U2773" s="72">
        <f t="shared" si="86"/>
        <v>-2.5797655987076437E-5</v>
      </c>
      <c r="V2773" s="72">
        <v>8.0665764881998076E-3</v>
      </c>
      <c r="W2773" s="72">
        <v>8.1059012355223815E-3</v>
      </c>
      <c r="X2773" s="113">
        <f t="shared" si="87"/>
        <v>-3.9324747322573919E-5</v>
      </c>
    </row>
    <row r="2774" spans="18:24" x14ac:dyDescent="0.2">
      <c r="R2774" s="75">
        <v>58637</v>
      </c>
      <c r="S2774" s="72">
        <v>7.9898607301357016E-3</v>
      </c>
      <c r="T2774" s="72">
        <v>8.0156890638883246E-3</v>
      </c>
      <c r="U2774" s="72">
        <f t="shared" si="86"/>
        <v>-2.582833375262307E-5</v>
      </c>
      <c r="V2774" s="72">
        <v>8.0637079276335202E-3</v>
      </c>
      <c r="W2774" s="72">
        <v>8.1030737726503748E-3</v>
      </c>
      <c r="X2774" s="113">
        <f t="shared" si="87"/>
        <v>-3.9365845016854639E-5</v>
      </c>
    </row>
    <row r="2775" spans="18:24" x14ac:dyDescent="0.2">
      <c r="R2775" s="75">
        <v>58644</v>
      </c>
      <c r="S2775" s="72">
        <v>7.9873555137213847E-3</v>
      </c>
      <c r="T2775" s="72">
        <v>8.0132141362567934E-3</v>
      </c>
      <c r="U2775" s="72">
        <f t="shared" si="86"/>
        <v>-2.5858622535408771E-5</v>
      </c>
      <c r="V2775" s="72">
        <v>8.0608690830766706E-3</v>
      </c>
      <c r="W2775" s="72">
        <v>8.1002754847315731E-3</v>
      </c>
      <c r="X2775" s="113">
        <f t="shared" si="87"/>
        <v>-3.9406401654902556E-5</v>
      </c>
    </row>
    <row r="2776" spans="18:24" x14ac:dyDescent="0.2">
      <c r="R2776" s="75">
        <v>58651</v>
      </c>
      <c r="S2776" s="72">
        <v>7.9848776078747883E-3</v>
      </c>
      <c r="T2776" s="72">
        <v>8.0107661302084871E-3</v>
      </c>
      <c r="U2776" s="72">
        <f t="shared" si="86"/>
        <v>-2.5888522333698816E-5</v>
      </c>
      <c r="V2776" s="72">
        <v>8.0580599543990418E-3</v>
      </c>
      <c r="W2776" s="72">
        <v>8.0975063716400581E-3</v>
      </c>
      <c r="X2776" s="113">
        <f t="shared" si="87"/>
        <v>-3.9446417241016316E-5</v>
      </c>
    </row>
    <row r="2777" spans="18:24" x14ac:dyDescent="0.2">
      <c r="R2777" s="75">
        <v>58658</v>
      </c>
      <c r="S2777" s="72">
        <v>7.9824270125437805E-3</v>
      </c>
      <c r="T2777" s="72">
        <v>8.0083450456947466E-3</v>
      </c>
      <c r="U2777" s="72">
        <f t="shared" si="86"/>
        <v>-2.5918033150966122E-5</v>
      </c>
      <c r="V2777" s="72">
        <v>8.0552805414725627E-3</v>
      </c>
      <c r="W2777" s="72">
        <v>8.0947664332516253E-3</v>
      </c>
      <c r="X2777" s="113">
        <f t="shared" si="87"/>
        <v>-3.9485891779062615E-5</v>
      </c>
    </row>
    <row r="2778" spans="18:24" x14ac:dyDescent="0.2">
      <c r="R2778" s="75">
        <v>58665</v>
      </c>
      <c r="S2778" s="72">
        <v>7.9800037276770968E-3</v>
      </c>
      <c r="T2778" s="72">
        <v>8.005950882664311E-3</v>
      </c>
      <c r="U2778" s="72">
        <f t="shared" si="86"/>
        <v>-2.5947154987214158E-5</v>
      </c>
      <c r="V2778" s="72">
        <v>8.0525308441695941E-3</v>
      </c>
      <c r="W2778" s="72">
        <v>8.0920556694425057E-3</v>
      </c>
      <c r="X2778" s="113">
        <f t="shared" si="87"/>
        <v>-3.9524825272911623E-5</v>
      </c>
    </row>
    <row r="2779" spans="18:24" x14ac:dyDescent="0.2">
      <c r="R2779" s="75">
        <v>58672</v>
      </c>
      <c r="S2779" s="72">
        <v>7.9776077532260816E-3</v>
      </c>
      <c r="T2779" s="72">
        <v>8.0035836410693884E-3</v>
      </c>
      <c r="U2779" s="72">
        <f t="shared" si="86"/>
        <v>-2.5975887843306816E-5</v>
      </c>
      <c r="V2779" s="72">
        <v>8.0498108623624949E-3</v>
      </c>
      <c r="W2779" s="72">
        <v>8.0893740800897836E-3</v>
      </c>
      <c r="X2779" s="113">
        <f t="shared" si="87"/>
        <v>-3.9563217727288727E-5</v>
      </c>
    </row>
    <row r="2780" spans="18:24" x14ac:dyDescent="0.2">
      <c r="R2780" s="75">
        <v>58679</v>
      </c>
      <c r="S2780" s="72">
        <v>7.9752390891368631E-3</v>
      </c>
      <c r="T2780" s="72">
        <v>8.0012433208595888E-3</v>
      </c>
      <c r="U2780" s="72">
        <f t="shared" si="86"/>
        <v>-2.6004231722725688E-5</v>
      </c>
      <c r="V2780" s="72">
        <v>8.0471205959283549E-3</v>
      </c>
      <c r="W2780" s="72">
        <v>8.086721665073987E-3</v>
      </c>
      <c r="X2780" s="113">
        <f t="shared" si="87"/>
        <v>-3.9601069145632148E-5</v>
      </c>
    </row>
    <row r="2781" spans="18:24" x14ac:dyDescent="0.2">
      <c r="R2781" s="75">
        <v>58686</v>
      </c>
      <c r="S2781" s="72">
        <v>7.9729715889528298E-3</v>
      </c>
      <c r="T2781" s="72">
        <v>7.9990012753740677E-3</v>
      </c>
      <c r="U2781" s="72">
        <f t="shared" si="86"/>
        <v>-2.6029686421237888E-5</v>
      </c>
      <c r="V2781" s="72">
        <v>8.0449116087297472E-3</v>
      </c>
      <c r="W2781" s="72">
        <v>8.0845331399997979E-3</v>
      </c>
      <c r="X2781" s="113">
        <f t="shared" si="87"/>
        <v>-3.9621531270050622E-5</v>
      </c>
    </row>
    <row r="2782" spans="18:24" x14ac:dyDescent="0.2">
      <c r="R2782" s="75">
        <v>58693</v>
      </c>
      <c r="S2782" s="72">
        <v>7.9706556459479862E-3</v>
      </c>
      <c r="T2782" s="72">
        <v>7.99671292563316E-3</v>
      </c>
      <c r="U2782" s="72">
        <f t="shared" si="86"/>
        <v>-2.6057279685173795E-5</v>
      </c>
      <c r="V2782" s="72">
        <v>8.0422704546851062E-3</v>
      </c>
      <c r="W2782" s="72">
        <v>8.0819289458422417E-3</v>
      </c>
      <c r="X2782" s="113">
        <f t="shared" si="87"/>
        <v>-3.9658491157135503E-5</v>
      </c>
    </row>
    <row r="2783" spans="18:24" x14ac:dyDescent="0.2">
      <c r="R2783" s="75">
        <v>58700</v>
      </c>
      <c r="S2783" s="72">
        <v>7.9683670125438779E-3</v>
      </c>
      <c r="T2783" s="72">
        <v>7.9944514965285245E-3</v>
      </c>
      <c r="U2783" s="72">
        <f t="shared" si="86"/>
        <v>-2.6084483984646634E-5</v>
      </c>
      <c r="V2783" s="72">
        <v>8.0396590122809065E-3</v>
      </c>
      <c r="W2783" s="72">
        <v>8.0793539223470347E-3</v>
      </c>
      <c r="X2783" s="113">
        <f t="shared" si="87"/>
        <v>-3.96949100661282E-5</v>
      </c>
    </row>
    <row r="2784" spans="18:24" x14ac:dyDescent="0.2">
      <c r="R2784" s="75">
        <v>58707</v>
      </c>
      <c r="S2784" s="72">
        <v>7.9661056886965818E-3</v>
      </c>
      <c r="T2784" s="72">
        <v>7.9922169880109646E-3</v>
      </c>
      <c r="U2784" s="72">
        <f t="shared" si="86"/>
        <v>-2.6111299314382844E-5</v>
      </c>
      <c r="V2784" s="72">
        <v>8.0370772814009981E-3</v>
      </c>
      <c r="W2784" s="72">
        <v>8.0768080694015622E-3</v>
      </c>
      <c r="X2784" s="113">
        <f t="shared" si="87"/>
        <v>-3.973078800056408E-5</v>
      </c>
    </row>
    <row r="2785" spans="18:24" x14ac:dyDescent="0.2">
      <c r="R2785" s="75">
        <v>58714</v>
      </c>
      <c r="S2785" s="72">
        <v>7.9638054224399606E-3</v>
      </c>
      <c r="T2785" s="72">
        <v>7.9899455389287333E-3</v>
      </c>
      <c r="U2785" s="72">
        <f t="shared" si="86"/>
        <v>-2.6140116488772638E-5</v>
      </c>
      <c r="V2785" s="72">
        <v>8.0344428159546365E-3</v>
      </c>
      <c r="W2785" s="72">
        <v>8.0742121652799866E-3</v>
      </c>
      <c r="X2785" s="113">
        <f t="shared" si="87"/>
        <v>-3.9769349325350159E-5</v>
      </c>
    </row>
    <row r="2786" spans="18:24" x14ac:dyDescent="0.2">
      <c r="R2786" s="75">
        <v>58721</v>
      </c>
      <c r="S2786" s="72">
        <v>7.9616006195145118E-3</v>
      </c>
      <c r="T2786" s="72">
        <v>7.9877667460400183E-3</v>
      </c>
      <c r="U2786" s="72">
        <f t="shared" si="86"/>
        <v>-2.6166126525506428E-5</v>
      </c>
      <c r="V2786" s="72">
        <v>8.0319225738749913E-3</v>
      </c>
      <c r="W2786" s="72">
        <v>8.0717266810567158E-3</v>
      </c>
      <c r="X2786" s="113">
        <f t="shared" si="87"/>
        <v>-3.9804107181724488E-5</v>
      </c>
    </row>
    <row r="2787" spans="18:24" x14ac:dyDescent="0.2">
      <c r="R2787" s="75">
        <v>58728</v>
      </c>
      <c r="S2787" s="72">
        <v>7.9594231266189516E-3</v>
      </c>
      <c r="T2787" s="72">
        <v>7.9856148742123347E-3</v>
      </c>
      <c r="U2787" s="72">
        <f t="shared" si="86"/>
        <v>-2.6191747593383094E-5</v>
      </c>
      <c r="V2787" s="72">
        <v>8.0294320436498628E-3</v>
      </c>
      <c r="W2787" s="72">
        <v>8.0692703677136615E-3</v>
      </c>
      <c r="X2787" s="113">
        <f t="shared" si="87"/>
        <v>-3.9838324063798738E-5</v>
      </c>
    </row>
    <row r="2788" spans="18:24" x14ac:dyDescent="0.2">
      <c r="R2788" s="75">
        <v>58735</v>
      </c>
      <c r="S2788" s="72">
        <v>7.9572729437063627E-3</v>
      </c>
      <c r="T2788" s="72">
        <v>7.9834899233987653E-3</v>
      </c>
      <c r="U2788" s="72">
        <f t="shared" si="86"/>
        <v>-2.6216979692402637E-5</v>
      </c>
      <c r="V2788" s="72">
        <v>8.0269712251650541E-3</v>
      </c>
      <c r="W2788" s="72">
        <v>8.0668432251436578E-3</v>
      </c>
      <c r="X2788" s="113">
        <f t="shared" si="87"/>
        <v>-3.9871999978603745E-5</v>
      </c>
    </row>
    <row r="2789" spans="18:24" x14ac:dyDescent="0.2">
      <c r="R2789" s="75">
        <v>58742</v>
      </c>
      <c r="S2789" s="72">
        <v>7.9551500707341714E-3</v>
      </c>
      <c r="T2789" s="72">
        <v>7.9813918935584711E-3</v>
      </c>
      <c r="U2789" s="72">
        <f t="shared" si="86"/>
        <v>-2.6241822824299779E-5</v>
      </c>
      <c r="V2789" s="72">
        <v>8.0245401183134009E-3</v>
      </c>
      <c r="W2789" s="72">
        <v>8.0644452532386574E-3</v>
      </c>
      <c r="X2789" s="113">
        <f t="shared" si="87"/>
        <v>-3.9905134925256533E-5</v>
      </c>
    </row>
    <row r="2790" spans="18:24" x14ac:dyDescent="0.2">
      <c r="R2790" s="75">
        <v>58749</v>
      </c>
      <c r="S2790" s="72">
        <v>7.9530545076563243E-3</v>
      </c>
      <c r="T2790" s="72">
        <v>7.9793207846471422E-3</v>
      </c>
      <c r="U2790" s="72">
        <f t="shared" si="86"/>
        <v>-2.6266276990817919E-5</v>
      </c>
      <c r="V2790" s="72">
        <v>8.0222108317712093E-3</v>
      </c>
      <c r="W2790" s="72">
        <v>8.0621455271087557E-3</v>
      </c>
      <c r="X2790" s="113">
        <f t="shared" si="87"/>
        <v>-3.9934695337546372E-5</v>
      </c>
    </row>
    <row r="2791" spans="18:24" x14ac:dyDescent="0.2">
      <c r="R2791" s="75">
        <v>58756</v>
      </c>
      <c r="S2791" s="72">
        <v>7.9509862544293788E-3</v>
      </c>
      <c r="T2791" s="72">
        <v>7.977276596620465E-3</v>
      </c>
      <c r="U2791" s="72">
        <f t="shared" si="86"/>
        <v>-2.6290342191086224E-5</v>
      </c>
      <c r="V2791" s="72">
        <v>8.0198370784089392E-3</v>
      </c>
      <c r="W2791" s="72">
        <v>8.0598038649570582E-3</v>
      </c>
      <c r="X2791" s="113">
        <f t="shared" si="87"/>
        <v>-3.9966786548118957E-5</v>
      </c>
    </row>
    <row r="2792" spans="18:24" x14ac:dyDescent="0.2">
      <c r="R2792" s="75">
        <v>58763</v>
      </c>
      <c r="S2792" s="72">
        <v>7.9489453110090248E-3</v>
      </c>
      <c r="T2792" s="72">
        <v>7.9752593294384732E-3</v>
      </c>
      <c r="U2792" s="72">
        <f t="shared" si="86"/>
        <v>-2.6314018429448444E-5</v>
      </c>
      <c r="V2792" s="72">
        <v>8.0174930356863641E-3</v>
      </c>
      <c r="W2792" s="72">
        <v>8.057491372498761E-3</v>
      </c>
      <c r="X2792" s="113">
        <f t="shared" si="87"/>
        <v>-3.999833681239684E-5</v>
      </c>
    </row>
    <row r="2793" spans="18:24" x14ac:dyDescent="0.2">
      <c r="R2793" s="75">
        <v>58770</v>
      </c>
      <c r="S2793" s="72">
        <v>7.9469316773544251E-3</v>
      </c>
      <c r="T2793" s="72">
        <v>7.9732689830594571E-3</v>
      </c>
      <c r="U2793" s="72">
        <f t="shared" si="86"/>
        <v>-2.633730570503201E-5</v>
      </c>
      <c r="V2793" s="72">
        <v>8.0151787034988143E-3</v>
      </c>
      <c r="W2793" s="72">
        <v>8.0552080496314061E-3</v>
      </c>
      <c r="X2793" s="113">
        <f t="shared" si="87"/>
        <v>-4.0029346132591792E-5</v>
      </c>
    </row>
    <row r="2794" spans="18:24" x14ac:dyDescent="0.2">
      <c r="R2794" s="75">
        <v>58777</v>
      </c>
      <c r="S2794" s="72">
        <v>7.9450437590056211E-3</v>
      </c>
      <c r="T2794" s="72">
        <v>7.9713996719110725E-3</v>
      </c>
      <c r="U2794" s="72">
        <f t="shared" si="86"/>
        <v>-2.6355912905451362E-5</v>
      </c>
      <c r="V2794" s="72">
        <v>8.0128302547493226E-3</v>
      </c>
      <c r="W2794" s="72">
        <v>8.0528929500424101E-3</v>
      </c>
      <c r="X2794" s="113">
        <f t="shared" si="87"/>
        <v>-4.0062695293087425E-5</v>
      </c>
    </row>
    <row r="2795" spans="18:24" x14ac:dyDescent="0.2">
      <c r="R2795" s="75">
        <v>58784</v>
      </c>
      <c r="S2795" s="72">
        <v>7.9430809299214644E-3</v>
      </c>
      <c r="T2795" s="72">
        <v>7.9694594070351954E-3</v>
      </c>
      <c r="U2795" s="72">
        <f t="shared" si="86"/>
        <v>-2.637847711373098E-5</v>
      </c>
      <c r="V2795" s="72">
        <v>8.0105774154403744E-3</v>
      </c>
      <c r="W2795" s="72">
        <v>8.0506699999564266E-3</v>
      </c>
      <c r="X2795" s="113">
        <f t="shared" si="87"/>
        <v>-4.0092584516052132E-5</v>
      </c>
    </row>
    <row r="2796" spans="18:24" x14ac:dyDescent="0.2">
      <c r="R2796" s="75">
        <v>58791</v>
      </c>
      <c r="S2796" s="72">
        <v>7.9411454092586098E-3</v>
      </c>
      <c r="T2796" s="72">
        <v>7.9675460616339677E-3</v>
      </c>
      <c r="U2796" s="72">
        <f t="shared" si="86"/>
        <v>-2.6400652375357936E-5</v>
      </c>
      <c r="V2796" s="72">
        <v>8.0083542870275862E-3</v>
      </c>
      <c r="W2796" s="72">
        <v>8.0484762198234899E-3</v>
      </c>
      <c r="X2796" s="113">
        <f t="shared" si="87"/>
        <v>-4.012193279590362E-5</v>
      </c>
    </row>
    <row r="2797" spans="18:24" x14ac:dyDescent="0.2">
      <c r="R2797" s="75">
        <v>58798</v>
      </c>
      <c r="S2797" s="72">
        <v>7.9392371969770892E-3</v>
      </c>
      <c r="T2797" s="72">
        <v>7.9656596356691978E-3</v>
      </c>
      <c r="U2797" s="72">
        <f t="shared" si="86"/>
        <v>-2.6422438692108585E-5</v>
      </c>
      <c r="V2797" s="72">
        <v>8.0061608694108194E-3</v>
      </c>
      <c r="W2797" s="72">
        <v>8.0463116095469724E-3</v>
      </c>
      <c r="X2797" s="113">
        <f t="shared" si="87"/>
        <v>-4.0150740136152968E-5</v>
      </c>
    </row>
    <row r="2798" spans="18:24" x14ac:dyDescent="0.2">
      <c r="R2798" s="75">
        <v>58805</v>
      </c>
      <c r="S2798" s="72">
        <v>7.9373562930387109E-3</v>
      </c>
      <c r="T2798" s="72">
        <v>7.963800129103582E-3</v>
      </c>
      <c r="U2798" s="72">
        <f t="shared" si="86"/>
        <v>-2.6443836064871107E-5</v>
      </c>
      <c r="V2798" s="72">
        <v>8.003997162490813E-3</v>
      </c>
      <c r="W2798" s="72">
        <v>8.04417616903025E-3</v>
      </c>
      <c r="X2798" s="113">
        <f t="shared" si="87"/>
        <v>-4.0179006539436957E-5</v>
      </c>
    </row>
    <row r="2799" spans="18:24" x14ac:dyDescent="0.2">
      <c r="R2799" s="75">
        <v>58812</v>
      </c>
      <c r="S2799" s="72">
        <v>7.9355026974052834E-3</v>
      </c>
      <c r="T2799" s="72">
        <v>7.961967541899817E-3</v>
      </c>
      <c r="U2799" s="72">
        <f t="shared" si="86"/>
        <v>-2.6464844494533679E-5</v>
      </c>
      <c r="V2799" s="72">
        <v>8.0019166259155117E-3</v>
      </c>
      <c r="W2799" s="72">
        <v>8.042120668335595E-3</v>
      </c>
      <c r="X2799" s="113">
        <f t="shared" si="87"/>
        <v>-4.0204042420083352E-5</v>
      </c>
    </row>
    <row r="2800" spans="18:24" x14ac:dyDescent="0.2">
      <c r="R2800" s="75">
        <v>58819</v>
      </c>
      <c r="S2800" s="72">
        <v>7.9336764100368384E-3</v>
      </c>
      <c r="T2800" s="72">
        <v>7.9601618740205993E-3</v>
      </c>
      <c r="U2800" s="72">
        <f t="shared" si="86"/>
        <v>-2.6485463983760837E-5</v>
      </c>
      <c r="V2800" s="72">
        <v>7.9998102646541887E-3</v>
      </c>
      <c r="W2800" s="72">
        <v>8.0400415298790568E-3</v>
      </c>
      <c r="X2800" s="113">
        <f t="shared" si="87"/>
        <v>-4.0231265224868057E-5</v>
      </c>
    </row>
    <row r="2801" spans="18:24" x14ac:dyDescent="0.2">
      <c r="R2801" s="75">
        <v>58826</v>
      </c>
      <c r="S2801" s="72">
        <v>7.931877430897849E-3</v>
      </c>
      <c r="T2801" s="72">
        <v>7.9583831254295134E-3</v>
      </c>
      <c r="U2801" s="72">
        <f t="shared" si="86"/>
        <v>-2.6505694531664403E-5</v>
      </c>
      <c r="V2801" s="72">
        <v>7.9977336131391314E-3</v>
      </c>
      <c r="W2801" s="72">
        <v>8.0379915602489874E-3</v>
      </c>
      <c r="X2801" s="113">
        <f t="shared" si="87"/>
        <v>-4.025794710985596E-5</v>
      </c>
    </row>
    <row r="2802" spans="18:24" x14ac:dyDescent="0.2">
      <c r="R2802" s="75">
        <v>58833</v>
      </c>
      <c r="S2802" s="72">
        <v>7.9301057599501235E-3</v>
      </c>
      <c r="T2802" s="72">
        <v>7.9566312960901442E-3</v>
      </c>
      <c r="U2802" s="72">
        <f t="shared" si="86"/>
        <v>-2.6525536140020733E-5</v>
      </c>
      <c r="V2802" s="72">
        <v>7.9956866712771538E-3</v>
      </c>
      <c r="W2802" s="72">
        <v>8.0359707593561785E-3</v>
      </c>
      <c r="X2802" s="113">
        <f t="shared" si="87"/>
        <v>-4.0284088079024782E-5</v>
      </c>
    </row>
    <row r="2803" spans="18:24" x14ac:dyDescent="0.2">
      <c r="R2803" s="75">
        <v>58840</v>
      </c>
      <c r="S2803" s="72">
        <v>7.9283936839829837E-3</v>
      </c>
      <c r="T2803" s="72">
        <v>7.9549367704317663E-3</v>
      </c>
      <c r="U2803" s="72">
        <f t="shared" si="86"/>
        <v>-2.654308644878256E-5</v>
      </c>
      <c r="V2803" s="72">
        <v>7.9936694389768376E-3</v>
      </c>
      <c r="W2803" s="72">
        <v>8.0339791271123017E-3</v>
      </c>
      <c r="X2803" s="113">
        <f t="shared" si="87"/>
        <v>-4.0309688135464067E-5</v>
      </c>
    </row>
    <row r="2804" spans="18:24" x14ac:dyDescent="0.2">
      <c r="R2804" s="75">
        <v>58847</v>
      </c>
      <c r="S2804" s="72">
        <v>7.9266747165525637E-3</v>
      </c>
      <c r="T2804" s="72">
        <v>7.953236894218044E-3</v>
      </c>
      <c r="U2804" s="72">
        <f t="shared" si="86"/>
        <v>-2.6562177665480358E-5</v>
      </c>
      <c r="V2804" s="72">
        <v>7.9916819161480902E-3</v>
      </c>
      <c r="W2804" s="72">
        <v>8.0320166634290299E-3</v>
      </c>
      <c r="X2804" s="113">
        <f t="shared" si="87"/>
        <v>-4.0334747280939762E-5</v>
      </c>
    </row>
    <row r="2805" spans="18:24" x14ac:dyDescent="0.2">
      <c r="R2805" s="75">
        <v>58854</v>
      </c>
      <c r="S2805" s="72">
        <v>7.9249830565997718E-3</v>
      </c>
      <c r="T2805" s="72">
        <v>7.951563936551713E-3</v>
      </c>
      <c r="U2805" s="72">
        <f t="shared" si="86"/>
        <v>-2.658087995194118E-5</v>
      </c>
      <c r="V2805" s="72">
        <v>7.9897241027025827E-3</v>
      </c>
      <c r="W2805" s="72">
        <v>8.0300833682211293E-3</v>
      </c>
      <c r="X2805" s="113">
        <f t="shared" si="87"/>
        <v>-4.0359265518546614E-5</v>
      </c>
    </row>
    <row r="2806" spans="18:24" x14ac:dyDescent="0.2">
      <c r="R2806" s="75">
        <v>58861</v>
      </c>
      <c r="S2806" s="72">
        <v>7.9233187040922727E-3</v>
      </c>
      <c r="T2806" s="72">
        <v>7.9499178974004377E-3</v>
      </c>
      <c r="U2806" s="72">
        <f t="shared" si="86"/>
        <v>-2.6599193308165028E-5</v>
      </c>
      <c r="V2806" s="72">
        <v>7.9877959985519883E-3</v>
      </c>
      <c r="W2806" s="72">
        <v>8.0281792414038048E-3</v>
      </c>
      <c r="X2806" s="113">
        <f t="shared" si="87"/>
        <v>-4.038324285181652E-5</v>
      </c>
    </row>
    <row r="2807" spans="18:24" x14ac:dyDescent="0.2">
      <c r="R2807" s="75">
        <v>58868</v>
      </c>
      <c r="S2807" s="72">
        <v>7.9216083089826157E-3</v>
      </c>
      <c r="T2807" s="72">
        <v>7.9482307960444393E-3</v>
      </c>
      <c r="U2807" s="72">
        <f t="shared" si="86"/>
        <v>-2.6622487061823616E-5</v>
      </c>
      <c r="V2807" s="72">
        <v>7.9857153944447885E-3</v>
      </c>
      <c r="W2807" s="72">
        <v>8.0261339536153425E-3</v>
      </c>
      <c r="X2807" s="113">
        <f t="shared" si="87"/>
        <v>-4.0418559170554008E-5</v>
      </c>
    </row>
    <row r="2808" spans="18:24" x14ac:dyDescent="0.2">
      <c r="R2808" s="75">
        <v>58875</v>
      </c>
      <c r="S2808" s="72">
        <v>7.9200043170720193E-3</v>
      </c>
      <c r="T2808" s="72">
        <v>7.9466442570920517E-3</v>
      </c>
      <c r="U2808" s="72">
        <f t="shared" si="86"/>
        <v>-2.6639940020032477E-5</v>
      </c>
      <c r="V2808" s="72">
        <v>7.983857113319252E-3</v>
      </c>
      <c r="W2808" s="72">
        <v>8.0242983763303324E-3</v>
      </c>
      <c r="X2808" s="113">
        <f t="shared" si="87"/>
        <v>-4.0441263011080364E-5</v>
      </c>
    </row>
    <row r="2809" spans="18:24" x14ac:dyDescent="0.2">
      <c r="R2809" s="75">
        <v>58882</v>
      </c>
      <c r="S2809" s="72">
        <v>7.9184276343233096E-3</v>
      </c>
      <c r="T2809" s="72">
        <v>7.9450846383509414E-3</v>
      </c>
      <c r="U2809" s="72">
        <f t="shared" si="86"/>
        <v>-2.665700402763177E-5</v>
      </c>
      <c r="V2809" s="72">
        <v>7.982028544541997E-3</v>
      </c>
      <c r="W2809" s="72">
        <v>8.0224919704512607E-3</v>
      </c>
      <c r="X2809" s="113">
        <f t="shared" si="87"/>
        <v>-4.0463425909263717E-5</v>
      </c>
    </row>
    <row r="2810" spans="18:24" x14ac:dyDescent="0.2">
      <c r="R2810" s="75">
        <v>58889</v>
      </c>
      <c r="S2810" s="72">
        <v>7.9168782606999968E-3</v>
      </c>
      <c r="T2810" s="72">
        <v>7.943551939793304E-3</v>
      </c>
      <c r="U2810" s="72">
        <f t="shared" si="86"/>
        <v>-2.6673679093307257E-5</v>
      </c>
      <c r="V2810" s="72">
        <v>7.9802296880279282E-3</v>
      </c>
      <c r="W2810" s="72">
        <v>8.0207147358973292E-3</v>
      </c>
      <c r="X2810" s="113">
        <f t="shared" si="87"/>
        <v>-4.0485047869400978E-5</v>
      </c>
    </row>
    <row r="2811" spans="18:24" x14ac:dyDescent="0.2">
      <c r="R2811" s="75">
        <v>58896</v>
      </c>
      <c r="S2811" s="72">
        <v>7.9153727989857963E-3</v>
      </c>
      <c r="T2811" s="72">
        <v>7.9420610871155876E-3</v>
      </c>
      <c r="U2811" s="72">
        <f t="shared" si="86"/>
        <v>-2.6688288129791266E-5</v>
      </c>
      <c r="V2811" s="72">
        <v>7.9785442912633144E-3</v>
      </c>
      <c r="W2811" s="72">
        <v>8.0190437633190729E-3</v>
      </c>
      <c r="X2811" s="113">
        <f t="shared" si="87"/>
        <v>-4.0499472055758462E-5</v>
      </c>
    </row>
    <row r="2812" spans="18:24" x14ac:dyDescent="0.2">
      <c r="R2812" s="75">
        <v>58903</v>
      </c>
      <c r="S2812" s="72">
        <v>7.9138761257477042E-3</v>
      </c>
      <c r="T2812" s="72">
        <v>7.9405803385931076E-3</v>
      </c>
      <c r="U2812" s="72">
        <f t="shared" si="86"/>
        <v>-2.6704212845403419E-5</v>
      </c>
      <c r="V2812" s="72">
        <v>7.9767986080067858E-3</v>
      </c>
      <c r="W2812" s="72">
        <v>8.0173187352756033E-3</v>
      </c>
      <c r="X2812" s="113">
        <f t="shared" si="87"/>
        <v>-4.0520127268817499E-5</v>
      </c>
    </row>
    <row r="2813" spans="18:24" x14ac:dyDescent="0.2">
      <c r="R2813" s="75">
        <v>58910</v>
      </c>
      <c r="S2813" s="72">
        <v>7.9124067609385382E-3</v>
      </c>
      <c r="T2813" s="72">
        <v>7.9391265095605634E-3</v>
      </c>
      <c r="U2813" s="72">
        <f t="shared" si="86"/>
        <v>-2.6719748622025183E-5</v>
      </c>
      <c r="V2813" s="72">
        <v>7.9750826347905878E-3</v>
      </c>
      <c r="W2813" s="72">
        <v>8.015622876368313E-3</v>
      </c>
      <c r="X2813" s="113">
        <f t="shared" si="87"/>
        <v>-4.0540241577725206E-5</v>
      </c>
    </row>
    <row r="2814" spans="18:24" x14ac:dyDescent="0.2">
      <c r="R2814" s="75">
        <v>58917</v>
      </c>
      <c r="S2814" s="72">
        <v>7.9109647045275521E-3</v>
      </c>
      <c r="T2814" s="72">
        <v>7.9376995999907198E-3</v>
      </c>
      <c r="U2814" s="72">
        <f t="shared" si="86"/>
        <v>-2.6734895463167638E-5</v>
      </c>
      <c r="V2814" s="72">
        <v>7.9733963715387136E-3</v>
      </c>
      <c r="W2814" s="72">
        <v>8.0139561865203209E-3</v>
      </c>
      <c r="X2814" s="113">
        <f t="shared" si="87"/>
        <v>-4.0559814981607281E-5</v>
      </c>
    </row>
    <row r="2815" spans="18:24" x14ac:dyDescent="0.2">
      <c r="R2815" s="75">
        <v>58924</v>
      </c>
      <c r="S2815" s="72">
        <v>7.9095499564848792E-3</v>
      </c>
      <c r="T2815" s="72">
        <v>7.936299609851958E-3</v>
      </c>
      <c r="U2815" s="72">
        <f t="shared" si="86"/>
        <v>-2.6749653367078713E-5</v>
      </c>
      <c r="V2815" s="72">
        <v>7.9717398181729758E-3</v>
      </c>
      <c r="W2815" s="72">
        <v>8.0123186656599898E-3</v>
      </c>
      <c r="X2815" s="113">
        <f t="shared" si="87"/>
        <v>-4.0578847487014041E-5</v>
      </c>
    </row>
    <row r="2816" spans="18:24" x14ac:dyDescent="0.2">
      <c r="R2816" s="75">
        <v>58931</v>
      </c>
      <c r="S2816" s="72">
        <v>7.9081555088661194E-3</v>
      </c>
      <c r="T2816" s="72">
        <v>7.9349210705070838E-3</v>
      </c>
      <c r="U2816" s="72">
        <f t="shared" si="86"/>
        <v>-2.6765561640964414E-5</v>
      </c>
      <c r="V2816" s="72">
        <v>7.9700605019527773E-3</v>
      </c>
      <c r="W2816" s="72">
        <v>8.0106639220069199E-3</v>
      </c>
      <c r="X2816" s="113">
        <f t="shared" si="87"/>
        <v>-4.0603420054142678E-5</v>
      </c>
    </row>
    <row r="2817" spans="18:24" x14ac:dyDescent="0.2">
      <c r="R2817" s="75">
        <v>58938</v>
      </c>
      <c r="S2817" s="72">
        <v>7.9067972982595283E-3</v>
      </c>
      <c r="T2817" s="72">
        <v>7.9335768123614172E-3</v>
      </c>
      <c r="U2817" s="72">
        <f t="shared" si="86"/>
        <v>-2.6779514101888877E-5</v>
      </c>
      <c r="V2817" s="72">
        <v>7.9684696290496879E-3</v>
      </c>
      <c r="W2817" s="72">
        <v>8.009090884559953E-3</v>
      </c>
      <c r="X2817" s="113">
        <f t="shared" si="87"/>
        <v>-4.0621255510265089E-5</v>
      </c>
    </row>
    <row r="2818" spans="18:24" x14ac:dyDescent="0.2">
      <c r="R2818" s="75">
        <v>58945</v>
      </c>
      <c r="S2818" s="72">
        <v>7.905466396537655E-3</v>
      </c>
      <c r="T2818" s="72">
        <v>7.9322594741594171E-3</v>
      </c>
      <c r="U2818" s="72">
        <f t="shared" si="86"/>
        <v>-2.6793077621762099E-5</v>
      </c>
      <c r="V2818" s="72">
        <v>7.9669084677883462E-3</v>
      </c>
      <c r="W2818" s="72">
        <v>8.0075470178347392E-3</v>
      </c>
      <c r="X2818" s="113">
        <f t="shared" si="87"/>
        <v>-4.0638550046392941E-5</v>
      </c>
    </row>
    <row r="2819" spans="18:24" x14ac:dyDescent="0.2">
      <c r="R2819" s="75">
        <v>58952</v>
      </c>
      <c r="S2819" s="72">
        <v>7.9041628036735645E-3</v>
      </c>
      <c r="T2819" s="72">
        <v>7.9309690558732777E-3</v>
      </c>
      <c r="U2819" s="72">
        <f t="shared" si="86"/>
        <v>-2.6806252199713249E-5</v>
      </c>
      <c r="V2819" s="72">
        <v>7.9653770180969849E-3</v>
      </c>
      <c r="W2819" s="72">
        <v>8.0060323217616535E-3</v>
      </c>
      <c r="X2819" s="113">
        <f t="shared" si="87"/>
        <v>-4.0655303664668616E-5</v>
      </c>
    </row>
    <row r="2820" spans="18:24" x14ac:dyDescent="0.2">
      <c r="R2820" s="75">
        <v>58959</v>
      </c>
      <c r="S2820" s="72">
        <v>7.9028865196359797E-3</v>
      </c>
      <c r="T2820" s="72">
        <v>7.9297055574786713E-3</v>
      </c>
      <c r="U2820" s="72">
        <f t="shared" si="86"/>
        <v>-2.6819037842691629E-5</v>
      </c>
      <c r="V2820" s="72">
        <v>7.9639026970875458E-3</v>
      </c>
      <c r="W2820" s="72">
        <v>8.0045685936629349E-3</v>
      </c>
      <c r="X2820" s="113">
        <f t="shared" si="87"/>
        <v>-4.0665896575389077E-5</v>
      </c>
    </row>
    <row r="2821" spans="18:24" x14ac:dyDescent="0.2">
      <c r="R2821" s="75">
        <v>58966</v>
      </c>
      <c r="S2821" s="72">
        <v>7.9016375444040474E-3</v>
      </c>
      <c r="T2821" s="72">
        <v>7.9284689789477954E-3</v>
      </c>
      <c r="U2821" s="72">
        <f t="shared" ref="U2821:U2884" si="88">S2821-T2821</f>
        <v>-2.6831434543747937E-5</v>
      </c>
      <c r="V2821" s="72">
        <v>7.9624244015233346E-3</v>
      </c>
      <c r="W2821" s="72">
        <v>8.0031060852434281E-3</v>
      </c>
      <c r="X2821" s="113">
        <f t="shared" ref="X2821:X2884" si="89">V2821-W2821</f>
        <v>-4.0681683720093439E-5</v>
      </c>
    </row>
    <row r="2822" spans="18:24" x14ac:dyDescent="0.2">
      <c r="R2822" s="75">
        <v>58973</v>
      </c>
      <c r="S2822" s="72">
        <v>7.9004158779464855E-3</v>
      </c>
      <c r="T2822" s="72">
        <v>7.9272593202554514E-3</v>
      </c>
      <c r="U2822" s="72">
        <f t="shared" si="88"/>
        <v>-2.6843442308965848E-5</v>
      </c>
      <c r="V2822" s="72">
        <v>7.9609758153516633E-3</v>
      </c>
      <c r="W2822" s="72">
        <v>8.0016727453306579E-3</v>
      </c>
      <c r="X2822" s="113">
        <f t="shared" si="89"/>
        <v>-4.0696929978994642E-5</v>
      </c>
    </row>
    <row r="2823" spans="18:24" x14ac:dyDescent="0.2">
      <c r="R2823" s="75">
        <v>58980</v>
      </c>
      <c r="S2823" s="72">
        <v>7.8992215202407061E-3</v>
      </c>
      <c r="T2823" s="72">
        <v>7.9260765813764424E-3</v>
      </c>
      <c r="U2823" s="72">
        <f t="shared" si="88"/>
        <v>-2.6855061135736338E-5</v>
      </c>
      <c r="V2823" s="72">
        <v>7.9595569385061387E-3</v>
      </c>
      <c r="W2823" s="72">
        <v>8.0002685738604119E-3</v>
      </c>
      <c r="X2823" s="113">
        <f t="shared" si="89"/>
        <v>-4.0711635354273232E-5</v>
      </c>
    </row>
    <row r="2824" spans="18:24" x14ac:dyDescent="0.2">
      <c r="R2824" s="75">
        <v>58987</v>
      </c>
      <c r="S2824" s="72">
        <v>7.8980544712606415E-3</v>
      </c>
      <c r="T2824" s="72">
        <v>7.9249207622873082E-3</v>
      </c>
      <c r="U2824" s="72">
        <f t="shared" si="88"/>
        <v>-2.6866291026666697E-5</v>
      </c>
      <c r="V2824" s="72">
        <v>7.9581677709242987E-3</v>
      </c>
      <c r="W2824" s="72">
        <v>7.9988935707702279E-3</v>
      </c>
      <c r="X2824" s="113">
        <f t="shared" si="89"/>
        <v>-4.0725799845929209E-5</v>
      </c>
    </row>
    <row r="2825" spans="18:24" x14ac:dyDescent="0.2">
      <c r="R2825" s="75">
        <v>58994</v>
      </c>
      <c r="S2825" s="72">
        <v>7.8969147309819656E-3</v>
      </c>
      <c r="T2825" s="72">
        <v>7.9237918629637225E-3</v>
      </c>
      <c r="U2825" s="72">
        <f t="shared" si="88"/>
        <v>-2.6877131981756924E-5</v>
      </c>
      <c r="V2825" s="72">
        <v>7.9568122590831496E-3</v>
      </c>
      <c r="W2825" s="72">
        <v>7.9975567252849582E-3</v>
      </c>
      <c r="X2825" s="113">
        <f t="shared" si="89"/>
        <v>-4.0744466201808605E-5</v>
      </c>
    </row>
    <row r="2826" spans="18:24" x14ac:dyDescent="0.2">
      <c r="R2826" s="75">
        <v>59001</v>
      </c>
      <c r="S2826" s="72">
        <v>7.8958022993820855E-3</v>
      </c>
      <c r="T2826" s="72">
        <v>7.9226898833822234E-3</v>
      </c>
      <c r="U2826" s="72">
        <f t="shared" si="88"/>
        <v>-2.6887584000137923E-5</v>
      </c>
      <c r="V2826" s="72">
        <v>7.9554887884923965E-3</v>
      </c>
      <c r="W2826" s="72">
        <v>7.9962462219395451E-3</v>
      </c>
      <c r="X2826" s="113">
        <f t="shared" si="89"/>
        <v>-4.0757433447148605E-5</v>
      </c>
    </row>
    <row r="2827" spans="18:24" x14ac:dyDescent="0.2">
      <c r="R2827" s="75">
        <v>59008</v>
      </c>
      <c r="S2827" s="72">
        <v>7.8947171764358042E-3</v>
      </c>
      <c r="T2827" s="72">
        <v>7.9216148235202212E-3</v>
      </c>
      <c r="U2827" s="72">
        <f t="shared" si="88"/>
        <v>-2.6897647084416984E-5</v>
      </c>
      <c r="V2827" s="72">
        <v>7.954195028947739E-3</v>
      </c>
      <c r="W2827" s="72">
        <v>7.9949648887365637E-3</v>
      </c>
      <c r="X2827" s="113">
        <f t="shared" si="89"/>
        <v>-4.0769859788824733E-5</v>
      </c>
    </row>
    <row r="2828" spans="18:24" x14ac:dyDescent="0.2">
      <c r="R2828" s="75">
        <v>59015</v>
      </c>
      <c r="S2828" s="72">
        <v>7.8936593621214014E-3</v>
      </c>
      <c r="T2828" s="72">
        <v>7.9205666833559937E-3</v>
      </c>
      <c r="U2828" s="72">
        <f t="shared" si="88"/>
        <v>-2.6907321234592371E-5</v>
      </c>
      <c r="V2828" s="72">
        <v>7.9529309803898704E-3</v>
      </c>
      <c r="W2828" s="72">
        <v>7.9937127256192852E-3</v>
      </c>
      <c r="X2828" s="113">
        <f t="shared" si="89"/>
        <v>-4.0781745229414787E-5</v>
      </c>
    </row>
    <row r="2829" spans="18:24" x14ac:dyDescent="0.2">
      <c r="R2829" s="75">
        <v>59022</v>
      </c>
      <c r="S2829" s="72">
        <v>7.892628856417153E-3</v>
      </c>
      <c r="T2829" s="72">
        <v>7.9195454628669514E-3</v>
      </c>
      <c r="U2829" s="72">
        <f t="shared" si="88"/>
        <v>-2.6916606449798458E-5</v>
      </c>
      <c r="V2829" s="72">
        <v>7.9516966427616333E-3</v>
      </c>
      <c r="W2829" s="72">
        <v>7.9924897325309788E-3</v>
      </c>
      <c r="X2829" s="113">
        <f t="shared" si="89"/>
        <v>-4.0793089769345509E-5</v>
      </c>
    </row>
    <row r="2830" spans="18:24" x14ac:dyDescent="0.2">
      <c r="R2830" s="75">
        <v>59029</v>
      </c>
      <c r="S2830" s="72">
        <v>7.8916256593013403E-3</v>
      </c>
      <c r="T2830" s="72">
        <v>7.9185511620339794E-3</v>
      </c>
      <c r="U2830" s="72">
        <f t="shared" si="88"/>
        <v>-2.6925502732639064E-5</v>
      </c>
      <c r="V2830" s="72">
        <v>7.9504920160054365E-3</v>
      </c>
      <c r="W2830" s="72">
        <v>7.9912959094170649E-3</v>
      </c>
      <c r="X2830" s="113">
        <f t="shared" si="89"/>
        <v>-4.0803893411628378E-5</v>
      </c>
    </row>
    <row r="2831" spans="18:24" x14ac:dyDescent="0.2">
      <c r="R2831" s="75">
        <v>59036</v>
      </c>
      <c r="S2831" s="72">
        <v>7.8906497707522394E-3</v>
      </c>
      <c r="T2831" s="72">
        <v>7.9175837808336171E-3</v>
      </c>
      <c r="U2831" s="72">
        <f t="shared" si="88"/>
        <v>-2.6934010081377732E-5</v>
      </c>
      <c r="V2831" s="72">
        <v>7.9493171000667041E-3</v>
      </c>
      <c r="W2831" s="72">
        <v>7.990131256222964E-3</v>
      </c>
      <c r="X2831" s="113">
        <f t="shared" si="89"/>
        <v>-4.0814156156259926E-5</v>
      </c>
    </row>
    <row r="2832" spans="18:24" x14ac:dyDescent="0.2">
      <c r="R2832" s="75">
        <v>59043</v>
      </c>
      <c r="S2832" s="72">
        <v>7.8897011907507354E-3</v>
      </c>
      <c r="T2832" s="72">
        <v>7.9166433192493554E-3</v>
      </c>
      <c r="U2832" s="72">
        <f t="shared" si="88"/>
        <v>-2.6942128498620016E-5</v>
      </c>
      <c r="V2832" s="72">
        <v>7.9481718948908528E-3</v>
      </c>
      <c r="W2832" s="72">
        <v>7.9889957728971044E-3</v>
      </c>
      <c r="X2832" s="113">
        <f t="shared" si="89"/>
        <v>-4.0823878006251632E-5</v>
      </c>
    </row>
    <row r="2833" spans="18:24" x14ac:dyDescent="0.2">
      <c r="R2833" s="75">
        <v>59050</v>
      </c>
      <c r="S2833" s="72">
        <v>7.8887541920522018E-3</v>
      </c>
      <c r="T2833" s="72">
        <v>7.9157029803915285E-3</v>
      </c>
      <c r="U2833" s="72">
        <f t="shared" si="88"/>
        <v>-2.6948788339326707E-5</v>
      </c>
      <c r="V2833" s="72">
        <v>7.9469670172988473E-3</v>
      </c>
      <c r="W2833" s="72">
        <v>7.9877931944494027E-3</v>
      </c>
      <c r="X2833" s="113">
        <f t="shared" si="89"/>
        <v>-4.0826177150555393E-5</v>
      </c>
    </row>
    <row r="2834" spans="18:24" x14ac:dyDescent="0.2">
      <c r="R2834" s="75">
        <v>59057</v>
      </c>
      <c r="S2834" s="72">
        <v>7.887858298090987E-3</v>
      </c>
      <c r="T2834" s="72">
        <v>7.9148144546690811E-3</v>
      </c>
      <c r="U2834" s="72">
        <f t="shared" si="88"/>
        <v>-2.6956156578094095E-5</v>
      </c>
      <c r="V2834" s="72">
        <v>7.9458707433335378E-3</v>
      </c>
      <c r="W2834" s="72">
        <v>7.9867057533632747E-3</v>
      </c>
      <c r="X2834" s="113">
        <f t="shared" si="89"/>
        <v>-4.083501002973694E-5</v>
      </c>
    </row>
    <row r="2835" spans="18:24" x14ac:dyDescent="0.2">
      <c r="R2835" s="75">
        <v>59064</v>
      </c>
      <c r="S2835" s="72">
        <v>7.886989712020228E-3</v>
      </c>
      <c r="T2835" s="72">
        <v>7.9139528479130281E-3</v>
      </c>
      <c r="U2835" s="72">
        <f t="shared" si="88"/>
        <v>-2.6963135892800125E-5</v>
      </c>
      <c r="V2835" s="72">
        <v>7.9448041767066976E-3</v>
      </c>
      <c r="W2835" s="72">
        <v>7.9856474787669222E-3</v>
      </c>
      <c r="X2835" s="113">
        <f t="shared" si="89"/>
        <v>-4.0843302060224532E-5</v>
      </c>
    </row>
    <row r="2836" spans="18:24" x14ac:dyDescent="0.2">
      <c r="R2836" s="75">
        <v>59071</v>
      </c>
      <c r="S2836" s="72">
        <v>7.8861484338214743E-3</v>
      </c>
      <c r="T2836" s="72">
        <v>7.9131181601049278E-3</v>
      </c>
      <c r="U2836" s="72">
        <f t="shared" si="88"/>
        <v>-2.6969726283453468E-5</v>
      </c>
      <c r="V2836" s="72">
        <v>7.9437673173706289E-3</v>
      </c>
      <c r="W2836" s="72">
        <v>7.9846183706139742E-3</v>
      </c>
      <c r="X2836" s="113">
        <f t="shared" si="89"/>
        <v>-4.0851053243345231E-5</v>
      </c>
    </row>
    <row r="2837" spans="18:24" x14ac:dyDescent="0.2">
      <c r="R2837" s="75">
        <v>59078</v>
      </c>
      <c r="S2837" s="72">
        <v>7.8853344634780397E-3</v>
      </c>
      <c r="T2837" s="72">
        <v>7.9123103912280852E-3</v>
      </c>
      <c r="U2837" s="72">
        <f t="shared" si="88"/>
        <v>-2.6975927750045453E-5</v>
      </c>
      <c r="V2837" s="72">
        <v>7.9427601652793996E-3</v>
      </c>
      <c r="W2837" s="72">
        <v>7.983618428859824E-3</v>
      </c>
      <c r="X2837" s="113">
        <f t="shared" si="89"/>
        <v>-4.0858263580424367E-5</v>
      </c>
    </row>
    <row r="2838" spans="18:24" x14ac:dyDescent="0.2">
      <c r="R2838" s="75">
        <v>59085</v>
      </c>
      <c r="S2838" s="72">
        <v>7.8845831891534261E-3</v>
      </c>
      <c r="T2838" s="72">
        <v>7.9115658605975695E-3</v>
      </c>
      <c r="U2838" s="72">
        <f t="shared" si="88"/>
        <v>-2.6982671444143388E-5</v>
      </c>
      <c r="V2838" s="72">
        <v>7.9418106921655372E-3</v>
      </c>
      <c r="W2838" s="72">
        <v>7.98267681601879E-3</v>
      </c>
      <c r="X2838" s="113">
        <f t="shared" si="89"/>
        <v>-4.086612385325282E-5</v>
      </c>
    </row>
    <row r="2839" spans="18:24" x14ac:dyDescent="0.2">
      <c r="R2839" s="75">
        <v>59092</v>
      </c>
      <c r="S2839" s="72">
        <v>7.8838257684568282E-3</v>
      </c>
      <c r="T2839" s="72">
        <v>7.910813835802959E-3</v>
      </c>
      <c r="U2839" s="72">
        <f t="shared" si="88"/>
        <v>-2.6988067346130767E-5</v>
      </c>
      <c r="V2839" s="72">
        <v>7.9408650555455405E-3</v>
      </c>
      <c r="W2839" s="72">
        <v>7.9817372694428648E-3</v>
      </c>
      <c r="X2839" s="113">
        <f t="shared" si="89"/>
        <v>-4.0872213897324289E-5</v>
      </c>
    </row>
    <row r="2840" spans="18:24" x14ac:dyDescent="0.2">
      <c r="R2840" s="75">
        <v>59099</v>
      </c>
      <c r="S2840" s="72">
        <v>7.8830956561644662E-3</v>
      </c>
      <c r="T2840" s="72">
        <v>7.9100887304828227E-3</v>
      </c>
      <c r="U2840" s="72">
        <f t="shared" si="88"/>
        <v>-2.6993074318356486E-5</v>
      </c>
      <c r="V2840" s="72">
        <v>7.9399491266927778E-3</v>
      </c>
      <c r="W2840" s="72">
        <v>7.9808268897828567E-3</v>
      </c>
      <c r="X2840" s="113">
        <f t="shared" si="89"/>
        <v>-4.08777630900789E-5</v>
      </c>
    </row>
    <row r="2841" spans="18:24" x14ac:dyDescent="0.2">
      <c r="R2841" s="75">
        <v>59106</v>
      </c>
      <c r="S2841" s="72">
        <v>7.8823928522615654E-3</v>
      </c>
      <c r="T2841" s="72">
        <v>7.9093905446223928E-3</v>
      </c>
      <c r="U2841" s="72">
        <f t="shared" si="88"/>
        <v>-2.6997692360827483E-5</v>
      </c>
      <c r="V2841" s="72">
        <v>7.9390629055659644E-3</v>
      </c>
      <c r="W2841" s="72">
        <v>7.9799456769987943E-3</v>
      </c>
      <c r="X2841" s="113">
        <f t="shared" si="89"/>
        <v>-4.088277143282984E-5</v>
      </c>
    </row>
    <row r="2842" spans="18:24" x14ac:dyDescent="0.2">
      <c r="R2842" s="75">
        <v>59113</v>
      </c>
      <c r="S2842" s="72">
        <v>7.8817173567324872E-3</v>
      </c>
      <c r="T2842" s="72">
        <v>7.9087192782077657E-3</v>
      </c>
      <c r="U2842" s="72">
        <f t="shared" si="88"/>
        <v>-2.7001921475278481E-5</v>
      </c>
      <c r="V2842" s="72">
        <v>7.9381700119642781E-3</v>
      </c>
      <c r="W2842" s="72">
        <v>7.9790562145756801E-3</v>
      </c>
      <c r="X2842" s="113">
        <f t="shared" si="89"/>
        <v>-4.0886202611402009E-5</v>
      </c>
    </row>
    <row r="2843" spans="18:24" x14ac:dyDescent="0.2">
      <c r="R2843" s="75">
        <v>59120</v>
      </c>
      <c r="S2843" s="72">
        <v>7.8810691695633314E-3</v>
      </c>
      <c r="T2843" s="72">
        <v>7.9080749312259082E-3</v>
      </c>
      <c r="U2843" s="72">
        <f t="shared" si="88"/>
        <v>-2.7005761662576844E-5</v>
      </c>
      <c r="V2843" s="72">
        <v>7.9373411024424821E-3</v>
      </c>
      <c r="W2843" s="72">
        <v>7.9782312703367934E-3</v>
      </c>
      <c r="X2843" s="113">
        <f t="shared" si="89"/>
        <v>-4.0890167894311324E-5</v>
      </c>
    </row>
    <row r="2844" spans="18:24" x14ac:dyDescent="0.2">
      <c r="R2844" s="75">
        <v>59127</v>
      </c>
      <c r="S2844" s="72">
        <v>7.8804482907410631E-3</v>
      </c>
      <c r="T2844" s="72">
        <v>7.9074575036620492E-3</v>
      </c>
      <c r="U2844" s="72">
        <f t="shared" si="88"/>
        <v>-2.7009212920986111E-5</v>
      </c>
      <c r="V2844" s="72">
        <v>7.9365418998789076E-3</v>
      </c>
      <c r="W2844" s="72">
        <v>7.9774354922162675E-3</v>
      </c>
      <c r="X2844" s="113">
        <f t="shared" si="89"/>
        <v>-4.0893592337359896E-5</v>
      </c>
    </row>
    <row r="2845" spans="18:24" x14ac:dyDescent="0.2">
      <c r="R2845" s="75">
        <v>59134</v>
      </c>
      <c r="S2845" s="72">
        <v>7.8798547202535187E-3</v>
      </c>
      <c r="T2845" s="72">
        <v>7.9068669955040249E-3</v>
      </c>
      <c r="U2845" s="72">
        <f t="shared" si="88"/>
        <v>-2.7012275250506285E-5</v>
      </c>
      <c r="V2845" s="72">
        <v>7.935772404237337E-3</v>
      </c>
      <c r="W2845" s="72">
        <v>7.9766688801792118E-3</v>
      </c>
      <c r="X2845" s="113">
        <f t="shared" si="89"/>
        <v>-4.0896475941874788E-5</v>
      </c>
    </row>
    <row r="2846" spans="18:24" x14ac:dyDescent="0.2">
      <c r="R2846" s="75">
        <v>59141</v>
      </c>
      <c r="S2846" s="72">
        <v>7.8791868899514839E-3</v>
      </c>
      <c r="T2846" s="72">
        <v>7.9062004175289857E-3</v>
      </c>
      <c r="U2846" s="72">
        <f t="shared" si="88"/>
        <v>-2.7013527577501861E-5</v>
      </c>
      <c r="V2846" s="72">
        <v>7.9350774144789187E-3</v>
      </c>
      <c r="W2846" s="72">
        <v>7.9759771148983135E-3</v>
      </c>
      <c r="X2846" s="113">
        <f t="shared" si="89"/>
        <v>-4.0899700419394849E-5</v>
      </c>
    </row>
    <row r="2847" spans="18:24" x14ac:dyDescent="0.2">
      <c r="R2847" s="75">
        <v>59148</v>
      </c>
      <c r="S2847" s="72">
        <v>7.8786440586471329E-3</v>
      </c>
      <c r="T2847" s="72">
        <v>7.9056599262381511E-3</v>
      </c>
      <c r="U2847" s="72">
        <f t="shared" si="88"/>
        <v>-2.701586759101815E-5</v>
      </c>
      <c r="V2847" s="72">
        <v>7.9343694389207402E-3</v>
      </c>
      <c r="W2847" s="72">
        <v>7.975270902597368E-3</v>
      </c>
      <c r="X2847" s="113">
        <f t="shared" si="89"/>
        <v>-4.0901463676627781E-5</v>
      </c>
    </row>
    <row r="2848" spans="18:24" x14ac:dyDescent="0.2">
      <c r="R2848" s="75">
        <v>59155</v>
      </c>
      <c r="S2848" s="72">
        <v>7.8781285344460272E-3</v>
      </c>
      <c r="T2848" s="72">
        <v>7.905146353138548E-3</v>
      </c>
      <c r="U2848" s="72">
        <f t="shared" si="88"/>
        <v>-2.7017818692520734E-5</v>
      </c>
      <c r="V2848" s="72">
        <v>7.9336911708377238E-3</v>
      </c>
      <c r="W2848" s="72">
        <v>7.9745938569277305E-3</v>
      </c>
      <c r="X2848" s="113">
        <f t="shared" si="89"/>
        <v>-4.0902686090006635E-5</v>
      </c>
    </row>
    <row r="2849" spans="18:24" x14ac:dyDescent="0.2">
      <c r="R2849" s="75">
        <v>59162</v>
      </c>
      <c r="S2849" s="72">
        <v>7.8776403173383969E-3</v>
      </c>
      <c r="T2849" s="72">
        <v>7.9046596982177419E-3</v>
      </c>
      <c r="U2849" s="72">
        <f t="shared" si="88"/>
        <v>-2.7019380879345078E-5</v>
      </c>
      <c r="V2849" s="72">
        <v>7.9330426102000012E-3</v>
      </c>
      <c r="W2849" s="72">
        <v>7.9739459778590937E-3</v>
      </c>
      <c r="X2849" s="113">
        <f t="shared" si="89"/>
        <v>-4.0903367659092527E-5</v>
      </c>
    </row>
    <row r="2850" spans="18:24" x14ac:dyDescent="0.2">
      <c r="R2850" s="75">
        <v>59169</v>
      </c>
      <c r="S2850" s="72">
        <v>7.87717940731536E-3</v>
      </c>
      <c r="T2850" s="72">
        <v>7.9041999614668512E-3</v>
      </c>
      <c r="U2850" s="72">
        <f t="shared" si="88"/>
        <v>-2.7020554151491183E-5</v>
      </c>
      <c r="V2850" s="72">
        <v>7.9324237569785849E-3</v>
      </c>
      <c r="W2850" s="72">
        <v>7.9733272653629127E-3</v>
      </c>
      <c r="X2850" s="113">
        <f t="shared" si="89"/>
        <v>-4.0903508384327811E-5</v>
      </c>
    </row>
    <row r="2851" spans="18:24" x14ac:dyDescent="0.2">
      <c r="R2851" s="75">
        <v>59176</v>
      </c>
      <c r="S2851" s="72">
        <v>7.8767458043662586E-3</v>
      </c>
      <c r="T2851" s="72">
        <v>7.903767142876994E-3</v>
      </c>
      <c r="U2851" s="72">
        <f t="shared" si="88"/>
        <v>-2.7021338510735404E-5</v>
      </c>
      <c r="V2851" s="72">
        <v>7.9317792739207662E-3</v>
      </c>
      <c r="W2851" s="72">
        <v>7.9726816939233551E-3</v>
      </c>
      <c r="X2851" s="113">
        <f t="shared" si="89"/>
        <v>-4.090242000258891E-5</v>
      </c>
    </row>
    <row r="2852" spans="18:24" x14ac:dyDescent="0.2">
      <c r="R2852" s="75">
        <v>59183</v>
      </c>
      <c r="S2852" s="72">
        <v>7.8763395084822108E-3</v>
      </c>
      <c r="T2852" s="72">
        <v>7.9033612424384003E-3</v>
      </c>
      <c r="U2852" s="72">
        <f t="shared" si="88"/>
        <v>-2.7021733956189564E-5</v>
      </c>
      <c r="V2852" s="72">
        <v>7.9312177258459866E-3</v>
      </c>
      <c r="W2852" s="72">
        <v>7.9721192436027835E-3</v>
      </c>
      <c r="X2852" s="113">
        <f t="shared" si="89"/>
        <v>-4.0901517756796943E-5</v>
      </c>
    </row>
    <row r="2853" spans="18:24" x14ac:dyDescent="0.2">
      <c r="R2853" s="75">
        <v>59190</v>
      </c>
      <c r="S2853" s="72">
        <v>7.8759605196552229E-3</v>
      </c>
      <c r="T2853" s="72">
        <v>7.9029822601439648E-3</v>
      </c>
      <c r="U2853" s="72">
        <f t="shared" si="88"/>
        <v>-2.7021740488741841E-5</v>
      </c>
      <c r="V2853" s="72">
        <v>7.930685884456494E-3</v>
      </c>
      <c r="W2853" s="72">
        <v>7.9715859591333819E-3</v>
      </c>
      <c r="X2853" s="113">
        <f t="shared" si="89"/>
        <v>-4.0900074676887901E-5</v>
      </c>
    </row>
    <row r="2854" spans="18:24" x14ac:dyDescent="0.2">
      <c r="R2854" s="75">
        <v>59197</v>
      </c>
      <c r="S2854" s="72">
        <v>7.8756088378773015E-3</v>
      </c>
      <c r="T2854" s="72">
        <v>7.9026301959848055E-3</v>
      </c>
      <c r="U2854" s="72">
        <f t="shared" si="88"/>
        <v>-2.7021358107504057E-5</v>
      </c>
      <c r="V2854" s="72">
        <v>7.9301837497271176E-3</v>
      </c>
      <c r="W2854" s="72">
        <v>7.9710818404913012E-3</v>
      </c>
      <c r="X2854" s="113">
        <f t="shared" si="89"/>
        <v>-4.0898090764183645E-5</v>
      </c>
    </row>
    <row r="2855" spans="18:24" x14ac:dyDescent="0.2">
      <c r="R2855" s="75">
        <v>59204</v>
      </c>
      <c r="S2855" s="72">
        <v>7.8752164884227528E-3</v>
      </c>
      <c r="T2855" s="72">
        <v>7.9022366108965989E-3</v>
      </c>
      <c r="U2855" s="72">
        <f t="shared" si="88"/>
        <v>-2.7020122473846164E-5</v>
      </c>
      <c r="V2855" s="72">
        <v>7.9297113216362149E-3</v>
      </c>
      <c r="W2855" s="72">
        <v>7.9706068876549043E-3</v>
      </c>
      <c r="X2855" s="113">
        <f t="shared" si="89"/>
        <v>-4.0895566018689378E-5</v>
      </c>
    </row>
    <row r="2856" spans="18:24" x14ac:dyDescent="0.2">
      <c r="R2856" s="75">
        <v>59211</v>
      </c>
      <c r="S2856" s="72">
        <v>7.8749174767542944E-3</v>
      </c>
      <c r="T2856" s="72">
        <v>7.9019364668485564E-3</v>
      </c>
      <c r="U2856" s="72">
        <f t="shared" si="88"/>
        <v>-2.7018990094261966E-5</v>
      </c>
      <c r="V2856" s="72">
        <v>7.9292686001630319E-3</v>
      </c>
      <c r="W2856" s="72">
        <v>7.9701611006025488E-3</v>
      </c>
      <c r="X2856" s="113">
        <f t="shared" si="89"/>
        <v>-4.0892500439516921E-5</v>
      </c>
    </row>
    <row r="2857" spans="18:24" x14ac:dyDescent="0.2">
      <c r="R2857" s="75">
        <v>59218</v>
      </c>
      <c r="S2857" s="72">
        <v>7.8746457715198025E-3</v>
      </c>
      <c r="T2857" s="72">
        <v>7.9016632403266993E-3</v>
      </c>
      <c r="U2857" s="72">
        <f t="shared" si="88"/>
        <v>-2.7017468806896788E-5</v>
      </c>
      <c r="V2857" s="72">
        <v>7.9288555852863683E-3</v>
      </c>
      <c r="W2857" s="72">
        <v>7.9697444793152463E-3</v>
      </c>
      <c r="X2857" s="113">
        <f t="shared" si="89"/>
        <v>-4.0888894028878048E-5</v>
      </c>
    </row>
    <row r="2858" spans="18:24" x14ac:dyDescent="0.2">
      <c r="R2858" s="75">
        <v>59225</v>
      </c>
      <c r="S2858" s="72">
        <v>7.874401372712992E-3</v>
      </c>
      <c r="T2858" s="72">
        <v>7.9014169313256395E-3</v>
      </c>
      <c r="U2858" s="72">
        <f t="shared" si="88"/>
        <v>-2.7015558612647483E-5</v>
      </c>
      <c r="V2858" s="72">
        <v>7.9284722769894424E-3</v>
      </c>
      <c r="W2858" s="72">
        <v>7.9693570237744458E-3</v>
      </c>
      <c r="X2858" s="113">
        <f t="shared" si="89"/>
        <v>-4.088474678500334E-5</v>
      </c>
    </row>
    <row r="2859" spans="18:24" x14ac:dyDescent="0.2">
      <c r="R2859" s="75">
        <v>59232</v>
      </c>
      <c r="S2859" s="72">
        <v>7.8744121025535168E-3</v>
      </c>
      <c r="T2859" s="72">
        <v>7.901426413108122E-3</v>
      </c>
      <c r="U2859" s="72">
        <f t="shared" si="88"/>
        <v>-2.7014310554605153E-5</v>
      </c>
      <c r="V2859" s="72">
        <v>7.928481864125432E-3</v>
      </c>
      <c r="W2859" s="72">
        <v>7.9693637774918575E-3</v>
      </c>
      <c r="X2859" s="113">
        <f t="shared" si="89"/>
        <v>-4.0881913366425451E-5</v>
      </c>
    </row>
    <row r="2860" spans="18:24" x14ac:dyDescent="0.2">
      <c r="R2860" s="75">
        <v>59239</v>
      </c>
      <c r="S2860" s="72">
        <v>7.8742281559025622E-3</v>
      </c>
      <c r="T2860" s="72">
        <v>7.9012396948889754E-3</v>
      </c>
      <c r="U2860" s="72">
        <f t="shared" si="88"/>
        <v>-2.7011538986413189E-5</v>
      </c>
      <c r="V2860" s="72">
        <v>7.9281685439771109E-3</v>
      </c>
      <c r="W2860" s="72">
        <v>7.9690450345054429E-3</v>
      </c>
      <c r="X2860" s="113">
        <f t="shared" si="89"/>
        <v>-4.0876490528331949E-5</v>
      </c>
    </row>
    <row r="2861" spans="18:24" x14ac:dyDescent="0.2">
      <c r="R2861" s="75">
        <v>59246</v>
      </c>
      <c r="S2861" s="72">
        <v>7.8740715174551324E-3</v>
      </c>
      <c r="T2861" s="72">
        <v>7.9010798959479392E-3</v>
      </c>
      <c r="U2861" s="72">
        <f t="shared" si="88"/>
        <v>-2.7008378492806781E-5</v>
      </c>
      <c r="V2861" s="72">
        <v>7.9278849336229841E-3</v>
      </c>
      <c r="W2861" s="72">
        <v>7.9687554604374929E-3</v>
      </c>
      <c r="X2861" s="113">
        <f t="shared" si="89"/>
        <v>-4.0870526814508826E-5</v>
      </c>
    </row>
    <row r="2862" spans="18:24" x14ac:dyDescent="0.2">
      <c r="R2862" s="75">
        <v>59253</v>
      </c>
      <c r="S2862" s="72">
        <v>7.8739421872094893E-3</v>
      </c>
      <c r="T2862" s="72">
        <v>7.9009470162824079E-3</v>
      </c>
      <c r="U2862" s="72">
        <f t="shared" si="88"/>
        <v>-2.7004829072918568E-5</v>
      </c>
      <c r="V2862" s="72">
        <v>7.9276310330484417E-3</v>
      </c>
      <c r="W2862" s="72">
        <v>7.9684950552746832E-3</v>
      </c>
      <c r="X2862" s="113">
        <f t="shared" si="89"/>
        <v>-4.0864022226241511E-5</v>
      </c>
    </row>
    <row r="2863" spans="18:24" x14ac:dyDescent="0.2">
      <c r="R2863" s="75">
        <v>59260</v>
      </c>
      <c r="S2863" s="72">
        <v>7.8738401651595492E-3</v>
      </c>
      <c r="T2863" s="72">
        <v>7.9008410558871669E-3</v>
      </c>
      <c r="U2863" s="72">
        <f t="shared" si="88"/>
        <v>-2.7000890727617646E-5</v>
      </c>
      <c r="V2863" s="72">
        <v>7.9271629277654094E-3</v>
      </c>
      <c r="W2863" s="72">
        <v>7.9680192683943309E-3</v>
      </c>
      <c r="X2863" s="113">
        <f t="shared" si="89"/>
        <v>-4.0856340628921475E-5</v>
      </c>
    </row>
    <row r="2864" spans="18:24" x14ac:dyDescent="0.2">
      <c r="R2864" s="75">
        <v>59267</v>
      </c>
      <c r="S2864" s="72">
        <v>7.8736795854017737E-3</v>
      </c>
      <c r="T2864" s="72">
        <v>7.9006759404925166E-3</v>
      </c>
      <c r="U2864" s="72">
        <f t="shared" si="88"/>
        <v>-2.6996355090742885E-5</v>
      </c>
      <c r="V2864" s="72">
        <v>7.9269620935855222E-3</v>
      </c>
      <c r="W2864" s="72">
        <v>7.9678109643409809E-3</v>
      </c>
      <c r="X2864" s="113">
        <f t="shared" si="89"/>
        <v>-4.0848870755458636E-5</v>
      </c>
    </row>
    <row r="2865" spans="18:24" x14ac:dyDescent="0.2">
      <c r="R2865" s="75">
        <v>59274</v>
      </c>
      <c r="S2865" s="72">
        <v>7.8736302302356669E-3</v>
      </c>
      <c r="T2865" s="72">
        <v>7.9006218970151323E-3</v>
      </c>
      <c r="U2865" s="72">
        <f t="shared" si="88"/>
        <v>-2.699166677946549E-5</v>
      </c>
      <c r="V2865" s="72">
        <v>7.9267909671981458E-3</v>
      </c>
      <c r="W2865" s="72">
        <v>7.9676318272301518E-3</v>
      </c>
      <c r="X2865" s="113">
        <f t="shared" si="89"/>
        <v>-4.0840860032006002E-5</v>
      </c>
    </row>
    <row r="2866" spans="18:24" x14ac:dyDescent="0.2">
      <c r="R2866" s="75">
        <v>59281</v>
      </c>
      <c r="S2866" s="72">
        <v>7.8736081826666204E-3</v>
      </c>
      <c r="T2866" s="72">
        <v>7.9005947722142651E-3</v>
      </c>
      <c r="U2866" s="72">
        <f t="shared" si="88"/>
        <v>-2.6986589547644754E-5</v>
      </c>
      <c r="V2866" s="72">
        <v>7.9266495485949776E-3</v>
      </c>
      <c r="W2866" s="72">
        <v>7.9674818570535481E-3</v>
      </c>
      <c r="X2866" s="113">
        <f t="shared" si="89"/>
        <v>-4.0832308458570513E-5</v>
      </c>
    </row>
    <row r="2867" spans="18:24" x14ac:dyDescent="0.2">
      <c r="R2867" s="75">
        <v>59288</v>
      </c>
      <c r="S2867" s="72">
        <v>7.8736134426928821E-3</v>
      </c>
      <c r="T2867" s="72">
        <v>7.9005945660899166E-3</v>
      </c>
      <c r="U2867" s="72">
        <f t="shared" si="88"/>
        <v>-2.6981123397034484E-5</v>
      </c>
      <c r="V2867" s="72">
        <v>7.926537837769471E-3</v>
      </c>
      <c r="W2867" s="72">
        <v>7.9673610538046127E-3</v>
      </c>
      <c r="X2867" s="113">
        <f t="shared" si="89"/>
        <v>-4.082321603514176E-5</v>
      </c>
    </row>
    <row r="2868" spans="18:24" x14ac:dyDescent="0.2">
      <c r="R2868" s="75">
        <v>59295</v>
      </c>
      <c r="S2868" s="72">
        <v>7.87373967782805E-3</v>
      </c>
      <c r="T2868" s="72">
        <v>7.9007150429340513E-3</v>
      </c>
      <c r="U2868" s="72">
        <f t="shared" si="88"/>
        <v>-2.6975365106001251E-5</v>
      </c>
      <c r="V2868" s="72">
        <v>7.9267315344330631E-3</v>
      </c>
      <c r="W2868" s="72">
        <v>7.967545170744942E-3</v>
      </c>
      <c r="X2868" s="113">
        <f t="shared" si="89"/>
        <v>-4.0813636311878843E-5</v>
      </c>
    </row>
    <row r="2869" spans="18:24" x14ac:dyDescent="0.2">
      <c r="R2869" s="75">
        <v>59302</v>
      </c>
      <c r="S2869" s="72">
        <v>7.8738015049410453E-3</v>
      </c>
      <c r="T2869" s="72">
        <v>7.9007705981440478E-3</v>
      </c>
      <c r="U2869" s="72">
        <f t="shared" si="88"/>
        <v>-2.6969093203002559E-5</v>
      </c>
      <c r="V2869" s="72">
        <v>7.9266856020719229E-3</v>
      </c>
      <c r="W2869" s="72">
        <v>7.9674889476645562E-3</v>
      </c>
      <c r="X2869" s="113">
        <f t="shared" si="89"/>
        <v>-4.080334559263335E-5</v>
      </c>
    </row>
    <row r="2870" spans="18:24" x14ac:dyDescent="0.2">
      <c r="R2870" s="75">
        <v>59309</v>
      </c>
      <c r="S2870" s="72">
        <v>7.8738906402488762E-3</v>
      </c>
      <c r="T2870" s="72">
        <v>7.9008530726217309E-3</v>
      </c>
      <c r="U2870" s="72">
        <f t="shared" si="88"/>
        <v>-2.69624323728547E-5</v>
      </c>
      <c r="V2870" s="72">
        <v>7.9266693794353554E-3</v>
      </c>
      <c r="W2870" s="72">
        <v>7.9674618934321532E-3</v>
      </c>
      <c r="X2870" s="113">
        <f t="shared" si="89"/>
        <v>-4.0792513996797813E-5</v>
      </c>
    </row>
    <row r="2871" spans="18:24" x14ac:dyDescent="0.2">
      <c r="R2871" s="75">
        <v>59316</v>
      </c>
      <c r="S2871" s="72">
        <v>7.8740070837541483E-3</v>
      </c>
      <c r="T2871" s="72">
        <v>7.9009624663688351E-3</v>
      </c>
      <c r="U2871" s="72">
        <f t="shared" si="88"/>
        <v>-2.6955382614686843E-5</v>
      </c>
      <c r="V2871" s="72">
        <v>7.9266828665242213E-3</v>
      </c>
      <c r="W2871" s="72">
        <v>7.9674640080477331E-3</v>
      </c>
      <c r="X2871" s="113">
        <f t="shared" si="89"/>
        <v>-4.078114152351181E-5</v>
      </c>
    </row>
    <row r="2872" spans="18:24" x14ac:dyDescent="0.2">
      <c r="R2872" s="75">
        <v>59323</v>
      </c>
      <c r="S2872" s="72">
        <v>7.8741508354577324E-3</v>
      </c>
      <c r="T2872" s="72">
        <v>7.901098779388837E-3</v>
      </c>
      <c r="U2872" s="72">
        <f t="shared" si="88"/>
        <v>-2.6947943931104543E-5</v>
      </c>
      <c r="V2872" s="72">
        <v>7.9264249001818818E-3</v>
      </c>
      <c r="W2872" s="72">
        <v>7.9671945413356642E-3</v>
      </c>
      <c r="X2872" s="113">
        <f t="shared" si="89"/>
        <v>-4.0769641153782371E-5</v>
      </c>
    </row>
    <row r="2873" spans="18:24" x14ac:dyDescent="0.2">
      <c r="R2873" s="75">
        <v>59330</v>
      </c>
      <c r="S2873" s="72">
        <v>7.8743218953639723E-3</v>
      </c>
      <c r="T2873" s="72">
        <v>7.9012620116834745E-3</v>
      </c>
      <c r="U2873" s="72">
        <f t="shared" si="88"/>
        <v>-2.6940116319502244E-5</v>
      </c>
      <c r="V2873" s="72">
        <v>7.9264914359655405E-3</v>
      </c>
      <c r="W2873" s="72">
        <v>7.967248739586796E-3</v>
      </c>
      <c r="X2873" s="113">
        <f t="shared" si="89"/>
        <v>-4.0757303621255514E-5</v>
      </c>
    </row>
    <row r="2874" spans="18:24" x14ac:dyDescent="0.2">
      <c r="R2874" s="75">
        <v>59337</v>
      </c>
      <c r="S2874" s="72">
        <v>7.8745202634754752E-3</v>
      </c>
      <c r="T2874" s="72">
        <v>7.9014521632562226E-3</v>
      </c>
      <c r="U2874" s="72">
        <f t="shared" si="88"/>
        <v>-2.6931899780747309E-5</v>
      </c>
      <c r="V2874" s="72">
        <v>7.9265876795198698E-3</v>
      </c>
      <c r="W2874" s="72">
        <v>7.9673321047555538E-3</v>
      </c>
      <c r="X2874" s="113">
        <f t="shared" si="89"/>
        <v>-4.0744425235684015E-5</v>
      </c>
    </row>
    <row r="2875" spans="18:24" x14ac:dyDescent="0.2">
      <c r="R2875" s="75">
        <v>59344</v>
      </c>
      <c r="S2875" s="72">
        <v>7.8747459397974524E-3</v>
      </c>
      <c r="T2875" s="72">
        <v>7.9016692341114265E-3</v>
      </c>
      <c r="U2875" s="72">
        <f t="shared" si="88"/>
        <v>-2.6923294313974111E-5</v>
      </c>
      <c r="V2875" s="72">
        <v>7.9267136308492359E-3</v>
      </c>
      <c r="W2875" s="72">
        <v>7.9674446368445551E-3</v>
      </c>
      <c r="X2875" s="113">
        <f t="shared" si="89"/>
        <v>-4.0731005995319272E-5</v>
      </c>
    </row>
    <row r="2876" spans="18:24" x14ac:dyDescent="0.2">
      <c r="R2876" s="75">
        <v>59351</v>
      </c>
      <c r="S2876" s="72">
        <v>7.8749989243342509E-3</v>
      </c>
      <c r="T2876" s="72">
        <v>7.9019132242534301E-3</v>
      </c>
      <c r="U2876" s="72">
        <f t="shared" si="88"/>
        <v>-2.691429991917918E-5</v>
      </c>
      <c r="V2876" s="72">
        <v>7.9268692899593183E-3</v>
      </c>
      <c r="W2876" s="72">
        <v>7.9675863358607928E-3</v>
      </c>
      <c r="X2876" s="113">
        <f t="shared" si="89"/>
        <v>-4.0717045901474472E-5</v>
      </c>
    </row>
    <row r="2877" spans="18:24" x14ac:dyDescent="0.2">
      <c r="R2877" s="75">
        <v>59358</v>
      </c>
      <c r="S2877" s="72">
        <v>7.875279217090211E-3</v>
      </c>
      <c r="T2877" s="72">
        <v>7.9021841336857079E-3</v>
      </c>
      <c r="U2877" s="72">
        <f t="shared" si="88"/>
        <v>-2.6904916595496889E-5</v>
      </c>
      <c r="V2877" s="72">
        <v>7.9273876934019428E-3</v>
      </c>
      <c r="W2877" s="72">
        <v>7.9680892416231844E-3</v>
      </c>
      <c r="X2877" s="113">
        <f t="shared" si="89"/>
        <v>-4.0701548221241599E-5</v>
      </c>
    </row>
    <row r="2878" spans="18:24" x14ac:dyDescent="0.2">
      <c r="R2878" s="75">
        <v>59365</v>
      </c>
      <c r="S2878" s="72">
        <v>7.87558681807142E-3</v>
      </c>
      <c r="T2878" s="72">
        <v>7.9024819624169511E-3</v>
      </c>
      <c r="U2878" s="72">
        <f t="shared" si="88"/>
        <v>-2.6895144345531058E-5</v>
      </c>
      <c r="V2878" s="72">
        <v>7.9276091486565076E-3</v>
      </c>
      <c r="W2878" s="72">
        <v>7.96829553824383E-3</v>
      </c>
      <c r="X2878" s="113">
        <f t="shared" si="89"/>
        <v>-4.0686389587322319E-5</v>
      </c>
    </row>
    <row r="2879" spans="18:24" x14ac:dyDescent="0.2">
      <c r="R2879" s="75">
        <v>59372</v>
      </c>
      <c r="S2879" s="72">
        <v>7.8759217272856945E-3</v>
      </c>
      <c r="T2879" s="72">
        <v>7.9028067104515015E-3</v>
      </c>
      <c r="U2879" s="72">
        <f t="shared" si="88"/>
        <v>-2.6884983165807036E-5</v>
      </c>
      <c r="V2879" s="72">
        <v>7.9278603136786214E-3</v>
      </c>
      <c r="W2879" s="72">
        <v>7.9685310037494184E-3</v>
      </c>
      <c r="X2879" s="113">
        <f t="shared" si="89"/>
        <v>-4.0670690070796975E-5</v>
      </c>
    </row>
    <row r="2880" spans="18:24" x14ac:dyDescent="0.2">
      <c r="R2880" s="75">
        <v>59379</v>
      </c>
      <c r="S2880" s="72">
        <v>7.8762839447391163E-3</v>
      </c>
      <c r="T2880" s="72">
        <v>7.9031583777954429E-3</v>
      </c>
      <c r="U2880" s="72">
        <f t="shared" si="88"/>
        <v>-2.6874433056326558E-5</v>
      </c>
      <c r="V2880" s="72">
        <v>7.9281411884803178E-3</v>
      </c>
      <c r="W2880" s="72">
        <v>7.9687956381498323E-3</v>
      </c>
      <c r="X2880" s="113">
        <f t="shared" si="89"/>
        <v>-4.0654449669514509E-5</v>
      </c>
    </row>
    <row r="2881" spans="18:24" x14ac:dyDescent="0.2">
      <c r="R2881" s="75">
        <v>59386</v>
      </c>
      <c r="S2881" s="72">
        <v>7.8766734704386384E-3</v>
      </c>
      <c r="T2881" s="72">
        <v>7.9035369644574627E-3</v>
      </c>
      <c r="U2881" s="72">
        <f t="shared" si="88"/>
        <v>-2.6863494018824347E-5</v>
      </c>
      <c r="V2881" s="72">
        <v>7.9284517730736307E-3</v>
      </c>
      <c r="W2881" s="72">
        <v>7.9690894414571074E-3</v>
      </c>
      <c r="X2881" s="113">
        <f t="shared" si="89"/>
        <v>-4.0637668383476655E-5</v>
      </c>
    </row>
    <row r="2882" spans="18:24" x14ac:dyDescent="0.2">
      <c r="R2882" s="75">
        <v>59393</v>
      </c>
      <c r="S2882" s="72">
        <v>7.8770903043929481E-3</v>
      </c>
      <c r="T2882" s="72">
        <v>7.903942470443643E-3</v>
      </c>
      <c r="U2882" s="72">
        <f t="shared" si="88"/>
        <v>-2.6852166050694848E-5</v>
      </c>
      <c r="V2882" s="72">
        <v>7.9287920674740303E-3</v>
      </c>
      <c r="W2882" s="72">
        <v>7.9694124136849946E-3</v>
      </c>
      <c r="X2882" s="113">
        <f t="shared" si="89"/>
        <v>-4.0620346210964303E-5</v>
      </c>
    </row>
    <row r="2883" spans="18:24" x14ac:dyDescent="0.2">
      <c r="R2883" s="75">
        <v>59400</v>
      </c>
      <c r="S2883" s="72">
        <v>7.8775344466116039E-3</v>
      </c>
      <c r="T2883" s="72">
        <v>7.9043748957635419E-3</v>
      </c>
      <c r="U2883" s="72">
        <f t="shared" si="88"/>
        <v>-2.6840449151938062E-5</v>
      </c>
      <c r="V2883" s="72">
        <v>7.9291620716957015E-3</v>
      </c>
      <c r="W2883" s="72">
        <v>7.9697645548481057E-3</v>
      </c>
      <c r="X2883" s="113">
        <f t="shared" si="89"/>
        <v>-4.0602483152404195E-5</v>
      </c>
    </row>
    <row r="2884" spans="18:24" x14ac:dyDescent="0.2">
      <c r="R2884" s="75">
        <v>59407</v>
      </c>
      <c r="S2884" s="72">
        <v>7.8780058971032931E-3</v>
      </c>
      <c r="T2884" s="72">
        <v>7.9048342404267179E-3</v>
      </c>
      <c r="U2884" s="72">
        <f t="shared" si="88"/>
        <v>-2.6828343323424819E-5</v>
      </c>
      <c r="V2884" s="72">
        <v>7.9295617857562603E-3</v>
      </c>
      <c r="W2884" s="72">
        <v>7.9701458649614823E-3</v>
      </c>
      <c r="X2884" s="113">
        <f t="shared" si="89"/>
        <v>-4.0584079205222001E-5</v>
      </c>
    </row>
    <row r="2885" spans="18:24" x14ac:dyDescent="0.2">
      <c r="R2885" s="75">
        <v>59414</v>
      </c>
      <c r="S2885" s="72">
        <v>7.8783777249486243E-3</v>
      </c>
      <c r="T2885" s="72">
        <v>7.905193952139079E-3</v>
      </c>
      <c r="U2885" s="72">
        <f t="shared" ref="U2885:U2948" si="90">S2885-T2885</f>
        <v>-2.6816227190454636E-5</v>
      </c>
      <c r="V2885" s="72">
        <v>7.9293520088304092E-3</v>
      </c>
      <c r="W2885" s="72">
        <v>7.9699203447479595E-3</v>
      </c>
      <c r="X2885" s="113">
        <f t="shared" ref="X2885:X2948" si="91">V2885-W2885</f>
        <v>-4.0568335917550227E-5</v>
      </c>
    </row>
    <row r="2886" spans="18:24" x14ac:dyDescent="0.2">
      <c r="R2886" s="75">
        <v>59421</v>
      </c>
      <c r="S2886" s="72">
        <v>7.8789018299638344E-3</v>
      </c>
      <c r="T2886" s="72">
        <v>7.9057052014878688E-3</v>
      </c>
      <c r="U2886" s="72">
        <f t="shared" si="90"/>
        <v>-2.680337152403435E-5</v>
      </c>
      <c r="V2886" s="72">
        <v>7.9298004826458407E-3</v>
      </c>
      <c r="W2886" s="72">
        <v>7.9703495278917909E-3</v>
      </c>
      <c r="X2886" s="113">
        <f t="shared" si="91"/>
        <v>-4.0549045245950183E-5</v>
      </c>
    </row>
    <row r="2887" spans="18:24" x14ac:dyDescent="0.2">
      <c r="R2887" s="75">
        <v>59428</v>
      </c>
      <c r="S2887" s="72">
        <v>7.8794532426850333E-3</v>
      </c>
      <c r="T2887" s="72">
        <v>7.9062433696168305E-3</v>
      </c>
      <c r="U2887" s="72">
        <f t="shared" si="90"/>
        <v>-2.6790126931797165E-5</v>
      </c>
      <c r="V2887" s="72">
        <v>7.9302786630825253E-3</v>
      </c>
      <c r="W2887" s="72">
        <v>7.9708078768090645E-3</v>
      </c>
      <c r="X2887" s="113">
        <f t="shared" si="91"/>
        <v>-4.0529213726539157E-5</v>
      </c>
    </row>
    <row r="2888" spans="18:24" x14ac:dyDescent="0.2">
      <c r="R2888" s="75">
        <v>59435</v>
      </c>
      <c r="S2888" s="72">
        <v>7.88003196312188E-3</v>
      </c>
      <c r="T2888" s="72">
        <v>7.9068084565356266E-3</v>
      </c>
      <c r="U2888" s="72">
        <f t="shared" si="90"/>
        <v>-2.6776493413746549E-5</v>
      </c>
      <c r="V2888" s="72">
        <v>7.9307865501612156E-3</v>
      </c>
      <c r="W2888" s="72">
        <v>7.9712953915187703E-3</v>
      </c>
      <c r="X2888" s="113">
        <f t="shared" si="91"/>
        <v>-4.050884135755467E-5</v>
      </c>
    </row>
    <row r="2889" spans="18:24" x14ac:dyDescent="0.2">
      <c r="R2889" s="75">
        <v>59442</v>
      </c>
      <c r="S2889" s="72">
        <v>7.8806379912875531E-3</v>
      </c>
      <c r="T2889" s="72">
        <v>7.9074004622591912E-3</v>
      </c>
      <c r="U2889" s="72">
        <f t="shared" si="90"/>
        <v>-2.6762470971638044E-5</v>
      </c>
      <c r="V2889" s="72">
        <v>7.9313241439057641E-3</v>
      </c>
      <c r="W2889" s="72">
        <v>7.9718120720438761E-3</v>
      </c>
      <c r="X2889" s="113">
        <f t="shared" si="91"/>
        <v>-4.0487928138112014E-5</v>
      </c>
    </row>
    <row r="2890" spans="18:24" x14ac:dyDescent="0.2">
      <c r="R2890" s="75">
        <v>59449</v>
      </c>
      <c r="S2890" s="72">
        <v>7.8814080743710279E-3</v>
      </c>
      <c r="T2890" s="72">
        <v>7.9081556151602249E-3</v>
      </c>
      <c r="U2890" s="72">
        <f t="shared" si="90"/>
        <v>-2.6747540789196986E-5</v>
      </c>
      <c r="V2890" s="72">
        <v>7.9320295397957326E-3</v>
      </c>
      <c r="W2890" s="72">
        <v>7.9724951858582745E-3</v>
      </c>
      <c r="X2890" s="113">
        <f t="shared" si="91"/>
        <v>-4.0465646062541952E-5</v>
      </c>
    </row>
    <row r="2891" spans="18:24" x14ac:dyDescent="0.2">
      <c r="R2891" s="75">
        <v>59456</v>
      </c>
      <c r="S2891" s="72">
        <v>7.8820706830815355E-3</v>
      </c>
      <c r="T2891" s="72">
        <v>7.9088033955165369E-3</v>
      </c>
      <c r="U2891" s="72">
        <f t="shared" si="90"/>
        <v>-2.6732712435001416E-5</v>
      </c>
      <c r="V2891" s="72">
        <v>7.9326286820308976E-3</v>
      </c>
      <c r="W2891" s="72">
        <v>7.9730722941165986E-3</v>
      </c>
      <c r="X2891" s="113">
        <f t="shared" si="91"/>
        <v>-4.044361208570095E-5</v>
      </c>
    </row>
    <row r="2892" spans="18:24" x14ac:dyDescent="0.2">
      <c r="R2892" s="75">
        <v>59463</v>
      </c>
      <c r="S2892" s="72">
        <v>7.8827606001571782E-3</v>
      </c>
      <c r="T2892" s="72">
        <v>7.9094780953047495E-3</v>
      </c>
      <c r="U2892" s="72">
        <f t="shared" si="90"/>
        <v>-2.6717495147571269E-5</v>
      </c>
      <c r="V2892" s="72">
        <v>7.9332575316639238E-3</v>
      </c>
      <c r="W2892" s="72">
        <v>7.9736785689082882E-3</v>
      </c>
      <c r="X2892" s="113">
        <f t="shared" si="91"/>
        <v>-4.0421037244364397E-5</v>
      </c>
    </row>
    <row r="2893" spans="18:24" x14ac:dyDescent="0.2">
      <c r="R2893" s="75">
        <v>59470</v>
      </c>
      <c r="S2893" s="72">
        <v>7.883477825616202E-3</v>
      </c>
      <c r="T2893" s="72">
        <v>7.910179714540503E-3</v>
      </c>
      <c r="U2893" s="72">
        <f t="shared" si="90"/>
        <v>-2.670188892430099E-5</v>
      </c>
      <c r="V2893" s="72">
        <v>7.9339160887224799E-3</v>
      </c>
      <c r="W2893" s="72">
        <v>7.9743140102610105E-3</v>
      </c>
      <c r="X2893" s="113">
        <f t="shared" si="91"/>
        <v>-4.0397921538530557E-5</v>
      </c>
    </row>
    <row r="2894" spans="18:24" x14ac:dyDescent="0.2">
      <c r="R2894" s="75">
        <v>59477</v>
      </c>
      <c r="S2894" s="72">
        <v>7.8842223594725088E-3</v>
      </c>
      <c r="T2894" s="72">
        <v>7.9109082532385668E-3</v>
      </c>
      <c r="U2894" s="72">
        <f t="shared" si="90"/>
        <v>-2.6685893766057942E-5</v>
      </c>
      <c r="V2894" s="72">
        <v>7.9344577134929997E-3</v>
      </c>
      <c r="W2894" s="72">
        <v>7.9748329627257891E-3</v>
      </c>
      <c r="X2894" s="113">
        <f t="shared" si="91"/>
        <v>-4.0375249232789401E-5</v>
      </c>
    </row>
    <row r="2895" spans="18:24" x14ac:dyDescent="0.2">
      <c r="R2895" s="75">
        <v>59484</v>
      </c>
      <c r="S2895" s="72">
        <v>7.8849942017400008E-3</v>
      </c>
      <c r="T2895" s="72">
        <v>7.9116637114137155E-3</v>
      </c>
      <c r="U2895" s="72">
        <f t="shared" si="90"/>
        <v>-2.6669509673714689E-5</v>
      </c>
      <c r="V2895" s="72">
        <v>7.9351735477785484E-3</v>
      </c>
      <c r="W2895" s="72">
        <v>7.9755246386586723E-3</v>
      </c>
      <c r="X2895" s="113">
        <f t="shared" si="91"/>
        <v>-4.0351090880123841E-5</v>
      </c>
    </row>
    <row r="2896" spans="18:24" x14ac:dyDescent="0.2">
      <c r="R2896" s="75">
        <v>59491</v>
      </c>
      <c r="S2896" s="72">
        <v>7.885793352436922E-3</v>
      </c>
      <c r="T2896" s="72">
        <v>7.9124460890824533E-3</v>
      </c>
      <c r="U2896" s="72">
        <f t="shared" si="90"/>
        <v>-2.6652736645531305E-5</v>
      </c>
      <c r="V2896" s="72">
        <v>7.9359190889255991E-3</v>
      </c>
      <c r="W2896" s="72">
        <v>7.976245480591556E-3</v>
      </c>
      <c r="X2896" s="113">
        <f t="shared" si="91"/>
        <v>-4.0326391665956862E-5</v>
      </c>
    </row>
    <row r="2897" spans="18:24" x14ac:dyDescent="0.2">
      <c r="R2897" s="75">
        <v>59498</v>
      </c>
      <c r="S2897" s="72">
        <v>7.8866198115797835E-3</v>
      </c>
      <c r="T2897" s="72">
        <v>7.9132553862578149E-3</v>
      </c>
      <c r="U2897" s="72">
        <f t="shared" si="90"/>
        <v>-2.6635574678031404E-5</v>
      </c>
      <c r="V2897" s="72">
        <v>7.9366943369672729E-3</v>
      </c>
      <c r="W2897" s="72">
        <v>7.9769954885562412E-3</v>
      </c>
      <c r="X2897" s="113">
        <f t="shared" si="91"/>
        <v>-4.030115158896834E-5</v>
      </c>
    </row>
    <row r="2898" spans="18:24" x14ac:dyDescent="0.2">
      <c r="R2898" s="75">
        <v>59505</v>
      </c>
      <c r="S2898" s="72">
        <v>7.8871688003934182E-3</v>
      </c>
      <c r="T2898" s="72">
        <v>7.9137883083904015E-3</v>
      </c>
      <c r="U2898" s="72">
        <f t="shared" si="90"/>
        <v>-2.6619507996983316E-5</v>
      </c>
      <c r="V2898" s="72">
        <v>7.9376544864843829E-3</v>
      </c>
      <c r="W2898" s="72">
        <v>7.977928716459989E-3</v>
      </c>
      <c r="X2898" s="113">
        <f t="shared" si="91"/>
        <v>-4.0274229975606132E-5</v>
      </c>
    </row>
    <row r="2899" spans="18:24" x14ac:dyDescent="0.2">
      <c r="R2899" s="75">
        <v>59512</v>
      </c>
      <c r="S2899" s="72">
        <v>7.8880459368644296E-3</v>
      </c>
      <c r="T2899" s="72">
        <v>7.9146475612388301E-3</v>
      </c>
      <c r="U2899" s="72">
        <f t="shared" si="90"/>
        <v>-2.6601624374400501E-5</v>
      </c>
      <c r="V2899" s="72">
        <v>7.9384912887654775E-3</v>
      </c>
      <c r="W2899" s="72">
        <v>7.9787391578100622E-3</v>
      </c>
      <c r="X2899" s="113">
        <f t="shared" si="91"/>
        <v>-4.0247869044584758E-5</v>
      </c>
    </row>
    <row r="2900" spans="18:24" x14ac:dyDescent="0.2">
      <c r="R2900" s="75">
        <v>59519</v>
      </c>
      <c r="S2900" s="72">
        <v>7.8889503806323091E-3</v>
      </c>
      <c r="T2900" s="72">
        <v>7.9155337324596786E-3</v>
      </c>
      <c r="U2900" s="72">
        <f t="shared" si="90"/>
        <v>-2.6583351827369484E-5</v>
      </c>
      <c r="V2900" s="72">
        <v>7.9393577987066401E-3</v>
      </c>
      <c r="W2900" s="72">
        <v>7.9795787659434105E-3</v>
      </c>
      <c r="X2900" s="113">
        <f t="shared" si="91"/>
        <v>-4.0220967236770377E-5</v>
      </c>
    </row>
    <row r="2901" spans="18:24" x14ac:dyDescent="0.2">
      <c r="R2901" s="75">
        <v>59526</v>
      </c>
      <c r="S2901" s="72">
        <v>7.8898821317157086E-3</v>
      </c>
      <c r="T2901" s="72">
        <v>7.9164468220680462E-3</v>
      </c>
      <c r="U2901" s="72">
        <f t="shared" si="90"/>
        <v>-2.656469035233755E-5</v>
      </c>
      <c r="V2901" s="72">
        <v>7.9402540163482777E-3</v>
      </c>
      <c r="W2901" s="72">
        <v>7.9804475408978039E-3</v>
      </c>
      <c r="X2901" s="113">
        <f t="shared" si="91"/>
        <v>-4.0193524549526211E-5</v>
      </c>
    </row>
    <row r="2902" spans="18:24" x14ac:dyDescent="0.2">
      <c r="R2902" s="75">
        <v>59534</v>
      </c>
      <c r="S2902" s="72">
        <v>7.8911408864512401E-3</v>
      </c>
      <c r="T2902" s="72">
        <v>7.9176829159028957E-3</v>
      </c>
      <c r="U2902" s="72">
        <f t="shared" si="90"/>
        <v>-2.6542029451655583E-5</v>
      </c>
      <c r="V2902" s="72">
        <v>7.9413146419075251E-3</v>
      </c>
      <c r="W2902" s="72">
        <v>7.981476141083051E-3</v>
      </c>
      <c r="X2902" s="113">
        <f t="shared" si="91"/>
        <v>-4.016149917552593E-5</v>
      </c>
    </row>
    <row r="2903" spans="18:24" x14ac:dyDescent="0.2">
      <c r="R2903" s="75">
        <v>59541</v>
      </c>
      <c r="S2903" s="72">
        <v>7.8919706944722279E-3</v>
      </c>
      <c r="T2903" s="72">
        <v>7.9184940862999653E-3</v>
      </c>
      <c r="U2903" s="72">
        <f t="shared" si="90"/>
        <v>-2.6523391827737441E-5</v>
      </c>
      <c r="V2903" s="72">
        <v>7.942108309982588E-3</v>
      </c>
      <c r="W2903" s="72">
        <v>7.9822425494114387E-3</v>
      </c>
      <c r="X2903" s="113">
        <f t="shared" si="91"/>
        <v>-4.0134239428850707E-5</v>
      </c>
    </row>
    <row r="2904" spans="18:24" x14ac:dyDescent="0.2">
      <c r="R2904" s="75">
        <v>59548</v>
      </c>
      <c r="S2904" s="72">
        <v>7.8929882686704644E-3</v>
      </c>
      <c r="T2904" s="72">
        <v>7.9194917766818307E-3</v>
      </c>
      <c r="U2904" s="72">
        <f t="shared" si="90"/>
        <v>-2.650350801136625E-5</v>
      </c>
      <c r="V2904" s="72">
        <v>7.9430957512110403E-3</v>
      </c>
      <c r="W2904" s="72">
        <v>7.9832008872042087E-3</v>
      </c>
      <c r="X2904" s="113">
        <f t="shared" si="91"/>
        <v>-4.0105135993168464E-5</v>
      </c>
    </row>
    <row r="2905" spans="18:24" x14ac:dyDescent="0.2">
      <c r="R2905" s="75">
        <v>59555</v>
      </c>
      <c r="S2905" s="72">
        <v>7.8940331502677097E-3</v>
      </c>
      <c r="T2905" s="72">
        <v>7.9205163855320393E-3</v>
      </c>
      <c r="U2905" s="72">
        <f t="shared" si="90"/>
        <v>-2.6483235264329608E-5</v>
      </c>
      <c r="V2905" s="72">
        <v>7.9441128996543021E-3</v>
      </c>
      <c r="W2905" s="72">
        <v>7.9841883913339476E-3</v>
      </c>
      <c r="X2905" s="113">
        <f t="shared" si="91"/>
        <v>-4.0075491679645442E-5</v>
      </c>
    </row>
    <row r="2906" spans="18:24" x14ac:dyDescent="0.2">
      <c r="R2906" s="75">
        <v>59562</v>
      </c>
      <c r="S2906" s="72">
        <v>7.8951053392826154E-3</v>
      </c>
      <c r="T2906" s="72">
        <v>7.9215679128727956E-3</v>
      </c>
      <c r="U2906" s="72">
        <f t="shared" si="90"/>
        <v>-2.6462573590180227E-5</v>
      </c>
      <c r="V2906" s="72">
        <v>7.945159755357421E-3</v>
      </c>
      <c r="W2906" s="72">
        <v>7.9852050618426113E-3</v>
      </c>
      <c r="X2906" s="113">
        <f t="shared" si="91"/>
        <v>-4.0045306485190363E-5</v>
      </c>
    </row>
    <row r="2907" spans="18:24" x14ac:dyDescent="0.2">
      <c r="R2907" s="75">
        <v>59569</v>
      </c>
      <c r="S2907" s="72">
        <v>7.8960347003231846E-3</v>
      </c>
      <c r="T2907" s="72">
        <v>7.922477218633879E-3</v>
      </c>
      <c r="U2907" s="72">
        <f t="shared" si="90"/>
        <v>-2.6442518310694496E-5</v>
      </c>
      <c r="V2907" s="72">
        <v>7.9462363183676506E-3</v>
      </c>
      <c r="W2907" s="72">
        <v>7.9862508987752472E-3</v>
      </c>
      <c r="X2907" s="113">
        <f t="shared" si="91"/>
        <v>-4.0014580407596659E-5</v>
      </c>
    </row>
    <row r="2908" spans="18:24" x14ac:dyDescent="0.2">
      <c r="R2908" s="75">
        <v>59576</v>
      </c>
      <c r="S2908" s="72">
        <v>7.8971595290576093E-3</v>
      </c>
      <c r="T2908" s="72">
        <v>7.9235806360012442E-3</v>
      </c>
      <c r="U2908" s="72">
        <f t="shared" si="90"/>
        <v>-2.6421106943634934E-5</v>
      </c>
      <c r="V2908" s="72">
        <v>7.947342588731806E-3</v>
      </c>
      <c r="W2908" s="72">
        <v>7.9873259021786686E-3</v>
      </c>
      <c r="X2908" s="113">
        <f t="shared" si="91"/>
        <v>-3.9983313446862595E-5</v>
      </c>
    </row>
    <row r="2909" spans="18:24" x14ac:dyDescent="0.2">
      <c r="R2909" s="75">
        <v>59583</v>
      </c>
      <c r="S2909" s="72">
        <v>7.8983116646750822E-3</v>
      </c>
      <c r="T2909" s="72">
        <v>7.9247109713259083E-3</v>
      </c>
      <c r="U2909" s="72">
        <f t="shared" si="90"/>
        <v>-2.6399306650826126E-5</v>
      </c>
      <c r="V2909" s="72">
        <v>7.9484785665002323E-3</v>
      </c>
      <c r="W2909" s="72">
        <v>7.988430072098365E-3</v>
      </c>
      <c r="X2909" s="113">
        <f t="shared" si="91"/>
        <v>-3.9951505598132681E-5</v>
      </c>
    </row>
    <row r="2910" spans="18:24" x14ac:dyDescent="0.2">
      <c r="R2910" s="75">
        <v>59590</v>
      </c>
      <c r="S2910" s="72">
        <v>7.8994911071971572E-3</v>
      </c>
      <c r="T2910" s="72">
        <v>7.9258682246312277E-3</v>
      </c>
      <c r="U2910" s="72">
        <f t="shared" si="90"/>
        <v>-2.6377117434070452E-5</v>
      </c>
      <c r="V2910" s="72">
        <v>7.9496442517241594E-3</v>
      </c>
      <c r="W2910" s="72">
        <v>7.9895634085842392E-3</v>
      </c>
      <c r="X2910" s="113">
        <f t="shared" si="91"/>
        <v>-3.9919156860079852E-5</v>
      </c>
    </row>
    <row r="2911" spans="18:24" x14ac:dyDescent="0.2">
      <c r="R2911" s="75">
        <v>59597</v>
      </c>
      <c r="S2911" s="72">
        <v>7.9015899660863313E-3</v>
      </c>
      <c r="T2911" s="72">
        <v>7.927938938222405E-3</v>
      </c>
      <c r="U2911" s="72">
        <f t="shared" si="90"/>
        <v>-2.634897213607372E-5</v>
      </c>
      <c r="V2911" s="72">
        <v>7.9515743999970922E-3</v>
      </c>
      <c r="W2911" s="72">
        <v>7.9914540223958459E-3</v>
      </c>
      <c r="X2911" s="113">
        <f t="shared" si="91"/>
        <v>-3.9879622398753672E-5</v>
      </c>
    </row>
    <row r="2912" spans="18:24" x14ac:dyDescent="0.2">
      <c r="R2912" s="75">
        <v>59604</v>
      </c>
      <c r="S2912" s="72">
        <v>7.9028339113658801E-3</v>
      </c>
      <c r="T2912" s="72">
        <v>7.9291597754401061E-3</v>
      </c>
      <c r="U2912" s="72">
        <f t="shared" si="90"/>
        <v>-2.6325864074226019E-5</v>
      </c>
      <c r="V2912" s="72">
        <v>7.9528080969747499E-3</v>
      </c>
      <c r="W2912" s="72">
        <v>7.9926541318735868E-3</v>
      </c>
      <c r="X2912" s="113">
        <f t="shared" si="91"/>
        <v>-3.9846034898836924E-5</v>
      </c>
    </row>
    <row r="2913" spans="18:24" x14ac:dyDescent="0.2">
      <c r="R2913" s="75">
        <v>59611</v>
      </c>
      <c r="S2913" s="72">
        <v>7.9041051666507503E-3</v>
      </c>
      <c r="T2913" s="72">
        <v>7.9304075337010751E-3</v>
      </c>
      <c r="U2913" s="72">
        <f t="shared" si="90"/>
        <v>-2.6302367050324779E-5</v>
      </c>
      <c r="V2913" s="72">
        <v>7.9540715042208145E-3</v>
      </c>
      <c r="W2913" s="72">
        <v>7.9938834106876785E-3</v>
      </c>
      <c r="X2913" s="113">
        <f t="shared" si="91"/>
        <v>-3.9811906466864083E-5</v>
      </c>
    </row>
    <row r="2914" spans="18:24" x14ac:dyDescent="0.2">
      <c r="R2914" s="75">
        <v>59618</v>
      </c>
      <c r="S2914" s="72">
        <v>7.9054037319673028E-3</v>
      </c>
      <c r="T2914" s="72">
        <v>7.9316822130282728E-3</v>
      </c>
      <c r="U2914" s="72">
        <f t="shared" si="90"/>
        <v>-2.6278481060969944E-5</v>
      </c>
      <c r="V2914" s="72">
        <v>7.955364621792322E-3</v>
      </c>
      <c r="W2914" s="72">
        <v>7.9951418588921335E-3</v>
      </c>
      <c r="X2914" s="113">
        <f t="shared" si="91"/>
        <v>-3.9777237099811527E-5</v>
      </c>
    </row>
    <row r="2915" spans="18:24" x14ac:dyDescent="0.2">
      <c r="R2915" s="75">
        <v>59625</v>
      </c>
      <c r="S2915" s="72">
        <v>7.906170023258394E-3</v>
      </c>
      <c r="T2915" s="72">
        <v>7.9324279162567828E-3</v>
      </c>
      <c r="U2915" s="72">
        <f t="shared" si="90"/>
        <v>-2.6257892998388793E-5</v>
      </c>
      <c r="V2915" s="72">
        <v>7.9561102690885385E-3</v>
      </c>
      <c r="W2915" s="72">
        <v>7.9958577562297371E-3</v>
      </c>
      <c r="X2915" s="113">
        <f t="shared" si="91"/>
        <v>-3.9747487141198606E-5</v>
      </c>
    </row>
    <row r="2916" spans="18:24" x14ac:dyDescent="0.2">
      <c r="R2916" s="75">
        <v>59632</v>
      </c>
      <c r="S2916" s="72">
        <v>7.9075172678687716E-3</v>
      </c>
      <c r="T2916" s="72">
        <v>7.9337505816291752E-3</v>
      </c>
      <c r="U2916" s="72">
        <f t="shared" si="90"/>
        <v>-2.6233313760403582E-5</v>
      </c>
      <c r="V2916" s="72">
        <v>7.9580399881514757E-3</v>
      </c>
      <c r="W2916" s="72">
        <v>7.99774626369768E-3</v>
      </c>
      <c r="X2916" s="113">
        <f t="shared" si="91"/>
        <v>-3.9706275546204373E-5</v>
      </c>
    </row>
    <row r="2917" spans="18:24" x14ac:dyDescent="0.2">
      <c r="R2917" s="75">
        <v>59643</v>
      </c>
      <c r="S2917" s="72">
        <v>7.9096895404565139E-3</v>
      </c>
      <c r="T2917" s="72">
        <v>7.9358834438737966E-3</v>
      </c>
      <c r="U2917" s="72">
        <f t="shared" si="90"/>
        <v>-2.6193903417282699E-5</v>
      </c>
      <c r="V2917" s="72">
        <v>7.9598293681801494E-3</v>
      </c>
      <c r="W2917" s="72">
        <v>7.9994822163130287E-3</v>
      </c>
      <c r="X2917" s="113">
        <f t="shared" si="91"/>
        <v>-3.9652848132879295E-5</v>
      </c>
    </row>
    <row r="2918" spans="18:24" x14ac:dyDescent="0.2">
      <c r="R2918" s="75">
        <v>59646</v>
      </c>
      <c r="S2918" s="72">
        <v>7.9102936820056088E-3</v>
      </c>
      <c r="T2918" s="72">
        <v>7.936476670457257E-3</v>
      </c>
      <c r="U2918" s="72">
        <f t="shared" si="90"/>
        <v>-2.6182988451648251E-5</v>
      </c>
      <c r="V2918" s="72">
        <v>7.9608341965404679E-3</v>
      </c>
      <c r="W2918" s="72">
        <v>8.0004673467586104E-3</v>
      </c>
      <c r="X2918" s="113">
        <f t="shared" si="91"/>
        <v>-3.9633150218142468E-5</v>
      </c>
    </row>
    <row r="2919" spans="18:24" x14ac:dyDescent="0.2">
      <c r="R2919" s="75">
        <v>59653</v>
      </c>
      <c r="S2919" s="72">
        <v>7.9117228515909223E-3</v>
      </c>
      <c r="T2919" s="72">
        <v>7.9378800939674081E-3</v>
      </c>
      <c r="U2919" s="72">
        <f t="shared" si="90"/>
        <v>-2.6157242376485812E-5</v>
      </c>
      <c r="V2919" s="72">
        <v>7.9622758666543503E-3</v>
      </c>
      <c r="W2919" s="72">
        <v>8.0018716427855321E-3</v>
      </c>
      <c r="X2919" s="113">
        <f t="shared" si="91"/>
        <v>-3.9595776131181801E-5</v>
      </c>
    </row>
    <row r="2920" spans="18:24" x14ac:dyDescent="0.2">
      <c r="R2920" s="75">
        <v>59660</v>
      </c>
      <c r="S2920" s="72">
        <v>7.9137686361153772E-3</v>
      </c>
      <c r="T2920" s="72">
        <v>7.9398956329817961E-3</v>
      </c>
      <c r="U2920" s="72">
        <f t="shared" si="90"/>
        <v>-2.6126996866418853E-5</v>
      </c>
      <c r="V2920" s="72">
        <v>7.963747247468728E-3</v>
      </c>
      <c r="W2920" s="72">
        <v>8.0033051085614502E-3</v>
      </c>
      <c r="X2920" s="113">
        <f t="shared" si="91"/>
        <v>-3.955786109272226E-5</v>
      </c>
    </row>
    <row r="2921" spans="18:24" x14ac:dyDescent="0.2">
      <c r="R2921" s="75">
        <v>59667</v>
      </c>
      <c r="S2921" s="72">
        <v>7.9152583724598734E-3</v>
      </c>
      <c r="T2921" s="72">
        <v>7.9413587605736448E-3</v>
      </c>
      <c r="U2921" s="72">
        <f t="shared" si="90"/>
        <v>-2.6100388113771411E-5</v>
      </c>
      <c r="V2921" s="72">
        <v>7.9652483390505735E-3</v>
      </c>
      <c r="W2921" s="72">
        <v>8.0047677441485825E-3</v>
      </c>
      <c r="X2921" s="113">
        <f t="shared" si="91"/>
        <v>-3.951940509800897E-5</v>
      </c>
    </row>
    <row r="2922" spans="18:24" x14ac:dyDescent="0.2">
      <c r="R2922" s="75">
        <v>59674</v>
      </c>
      <c r="S2922" s="72">
        <v>7.9167754190750117E-3</v>
      </c>
      <c r="T2922" s="72">
        <v>7.942848809462175E-3</v>
      </c>
      <c r="U2922" s="72">
        <f t="shared" si="90"/>
        <v>-2.6073390387163289E-5</v>
      </c>
      <c r="V2922" s="72">
        <v>7.9667791414681569E-3</v>
      </c>
      <c r="W2922" s="72">
        <v>8.0062595496143366E-3</v>
      </c>
      <c r="X2922" s="113">
        <f t="shared" si="91"/>
        <v>-3.9480408146179771E-5</v>
      </c>
    </row>
    <row r="2923" spans="18:24" x14ac:dyDescent="0.2">
      <c r="R2923" s="75">
        <v>59681</v>
      </c>
      <c r="S2923" s="72">
        <v>7.9183197759905531E-3</v>
      </c>
      <c r="T2923" s="72">
        <v>7.9443657796839529E-3</v>
      </c>
      <c r="U2923" s="72">
        <f t="shared" si="90"/>
        <v>-2.6046003693399808E-5</v>
      </c>
      <c r="V2923" s="72">
        <v>7.9683396547910439E-3</v>
      </c>
      <c r="W2923" s="72">
        <v>8.0077805250243876E-3</v>
      </c>
      <c r="X2923" s="113">
        <f t="shared" si="91"/>
        <v>-3.9440870233343681E-5</v>
      </c>
    </row>
    <row r="2924" spans="18:24" x14ac:dyDescent="0.2">
      <c r="R2924" s="75">
        <v>59688</v>
      </c>
      <c r="S2924" s="72">
        <v>7.9198914432413656E-3</v>
      </c>
      <c r="T2924" s="72">
        <v>7.9459096712661912E-3</v>
      </c>
      <c r="U2924" s="72">
        <f t="shared" si="90"/>
        <v>-2.6018228024825632E-5</v>
      </c>
      <c r="V2924" s="72">
        <v>7.9699298790913923E-3</v>
      </c>
      <c r="W2924" s="72">
        <v>8.0093306704470055E-3</v>
      </c>
      <c r="X2924" s="113">
        <f t="shared" si="91"/>
        <v>-3.9400791355613182E-5</v>
      </c>
    </row>
    <row r="2925" spans="18:24" x14ac:dyDescent="0.2">
      <c r="R2925" s="75">
        <v>59695</v>
      </c>
      <c r="S2925" s="72">
        <v>7.9214904208614618E-3</v>
      </c>
      <c r="T2925" s="72">
        <v>7.947480484244606E-3</v>
      </c>
      <c r="U2925" s="72">
        <f t="shared" si="90"/>
        <v>-2.599006338314426E-5</v>
      </c>
      <c r="V2925" s="72">
        <v>7.9715498144409293E-3</v>
      </c>
      <c r="W2925" s="72">
        <v>8.0109099859517578E-3</v>
      </c>
      <c r="X2925" s="113">
        <f t="shared" si="91"/>
        <v>-3.9360171510828545E-5</v>
      </c>
    </row>
    <row r="2926" spans="18:24" x14ac:dyDescent="0.2">
      <c r="R2926" s="75">
        <v>59702</v>
      </c>
      <c r="S2926" s="72">
        <v>7.9231167088823096E-3</v>
      </c>
      <c r="T2926" s="72">
        <v>7.9490782186489601E-3</v>
      </c>
      <c r="U2926" s="72">
        <f t="shared" si="90"/>
        <v>-2.5961509766650459E-5</v>
      </c>
      <c r="V2926" s="72">
        <v>7.9731994609139739E-3</v>
      </c>
      <c r="W2926" s="72">
        <v>8.0125184716095064E-3</v>
      </c>
      <c r="X2926" s="113">
        <f t="shared" si="91"/>
        <v>-3.9319010695532466E-5</v>
      </c>
    </row>
    <row r="2927" spans="18:24" x14ac:dyDescent="0.2">
      <c r="R2927" s="75">
        <v>59709</v>
      </c>
      <c r="S2927" s="72">
        <v>7.9247703073421719E-3</v>
      </c>
      <c r="T2927" s="72">
        <v>7.9507028745149696E-3</v>
      </c>
      <c r="U2927" s="72">
        <f t="shared" si="90"/>
        <v>-2.5932567172797655E-5</v>
      </c>
      <c r="V2927" s="72">
        <v>7.9748788185852772E-3</v>
      </c>
      <c r="W2927" s="72">
        <v>8.0141561274924087E-3</v>
      </c>
      <c r="X2927" s="113">
        <f t="shared" si="91"/>
        <v>-3.9277308907131533E-5</v>
      </c>
    </row>
    <row r="2928" spans="18:24" x14ac:dyDescent="0.2">
      <c r="R2928" s="75">
        <v>59716</v>
      </c>
      <c r="S2928" s="72">
        <v>7.925814258859222E-3</v>
      </c>
      <c r="T2928" s="72">
        <v>7.9517222837863933E-3</v>
      </c>
      <c r="U2928" s="72">
        <f t="shared" si="90"/>
        <v>-2.5908024927171272E-5</v>
      </c>
      <c r="V2928" s="72">
        <v>7.9765878875317497E-3</v>
      </c>
      <c r="W2928" s="72">
        <v>8.015822953673056E-3</v>
      </c>
      <c r="X2928" s="113">
        <f t="shared" si="91"/>
        <v>-3.9235066141306285E-5</v>
      </c>
    </row>
    <row r="2929" spans="18:24" x14ac:dyDescent="0.2">
      <c r="R2929" s="75">
        <v>59723</v>
      </c>
      <c r="S2929" s="72">
        <v>7.9281594357141598E-3</v>
      </c>
      <c r="T2929" s="72">
        <v>7.9540329507705679E-3</v>
      </c>
      <c r="U2929" s="72">
        <f t="shared" si="90"/>
        <v>-2.5873515056408156E-5</v>
      </c>
      <c r="V2929" s="72">
        <v>7.9783266678316016E-3</v>
      </c>
      <c r="W2929" s="72">
        <v>8.0175189502266313E-3</v>
      </c>
      <c r="X2929" s="113">
        <f t="shared" si="91"/>
        <v>-3.9192282395029629E-5</v>
      </c>
    </row>
    <row r="2930" spans="18:24" x14ac:dyDescent="0.2">
      <c r="R2930" s="75">
        <v>59730</v>
      </c>
      <c r="S2930" s="72">
        <v>7.9298949656985661E-3</v>
      </c>
      <c r="T2930" s="72">
        <v>7.9557383712281875E-3</v>
      </c>
      <c r="U2930" s="72">
        <f t="shared" si="90"/>
        <v>-2.5843405529621388E-5</v>
      </c>
      <c r="V2930" s="72">
        <v>7.9800951595639016E-3</v>
      </c>
      <c r="W2930" s="72">
        <v>8.0192441172291812E-3</v>
      </c>
      <c r="X2930" s="113">
        <f t="shared" si="91"/>
        <v>-3.9148957665279677E-5</v>
      </c>
    </row>
    <row r="2931" spans="18:24" x14ac:dyDescent="0.2">
      <c r="R2931" s="75">
        <v>59737</v>
      </c>
      <c r="S2931" s="72">
        <v>7.9316578062657035E-3</v>
      </c>
      <c r="T2931" s="72">
        <v>7.9574707132886273E-3</v>
      </c>
      <c r="U2931" s="72">
        <f t="shared" si="90"/>
        <v>-2.5812907022923839E-5</v>
      </c>
      <c r="V2931" s="72">
        <v>7.9818933628094512E-3</v>
      </c>
      <c r="W2931" s="72">
        <v>8.0209984547580503E-3</v>
      </c>
      <c r="X2931" s="113">
        <f t="shared" si="91"/>
        <v>-3.9105091948599124E-5</v>
      </c>
    </row>
    <row r="2932" spans="18:24" x14ac:dyDescent="0.2">
      <c r="R2932" s="75">
        <v>59744</v>
      </c>
      <c r="S2932" s="72">
        <v>7.9334479574538399E-3</v>
      </c>
      <c r="T2932" s="72">
        <v>7.9592299769867519E-3</v>
      </c>
      <c r="U2932" s="72">
        <f t="shared" si="90"/>
        <v>-2.5782019532911982E-5</v>
      </c>
      <c r="V2932" s="72">
        <v>7.9837212776499144E-3</v>
      </c>
      <c r="W2932" s="72">
        <v>8.0227819628914451E-3</v>
      </c>
      <c r="X2932" s="113">
        <f t="shared" si="91"/>
        <v>-3.9060685241530668E-5</v>
      </c>
    </row>
    <row r="2933" spans="18:24" x14ac:dyDescent="0.2">
      <c r="R2933" s="75">
        <v>59751</v>
      </c>
      <c r="S2933" s="72">
        <v>7.9352654192978416E-3</v>
      </c>
      <c r="T2933" s="72">
        <v>7.9610161623591275E-3</v>
      </c>
      <c r="U2933" s="72">
        <f t="shared" si="90"/>
        <v>-2.5750743061285844E-5</v>
      </c>
      <c r="V2933" s="72">
        <v>7.9855789041691182E-3</v>
      </c>
      <c r="W2933" s="72">
        <v>8.0245946417093032E-3</v>
      </c>
      <c r="X2933" s="113">
        <f t="shared" si="91"/>
        <v>-3.9015737540185058E-5</v>
      </c>
    </row>
    <row r="2934" spans="18:24" x14ac:dyDescent="0.2">
      <c r="R2934" s="75">
        <v>59758</v>
      </c>
      <c r="S2934" s="72">
        <v>7.9371101918393767E-3</v>
      </c>
      <c r="T2934" s="72">
        <v>7.9628292694448721E-3</v>
      </c>
      <c r="U2934" s="72">
        <f t="shared" si="90"/>
        <v>-2.5719077605495383E-5</v>
      </c>
      <c r="V2934" s="72">
        <v>7.9874662424508844E-3</v>
      </c>
      <c r="W2934" s="72">
        <v>8.0264364912924248E-3</v>
      </c>
      <c r="X2934" s="113">
        <f t="shared" si="91"/>
        <v>-3.8970248841540406E-5</v>
      </c>
    </row>
    <row r="2935" spans="18:24" x14ac:dyDescent="0.2">
      <c r="R2935" s="75">
        <v>59765</v>
      </c>
      <c r="S2935" s="72">
        <v>7.9389822751167113E-3</v>
      </c>
      <c r="T2935" s="72">
        <v>7.9646692982814037E-3</v>
      </c>
      <c r="U2935" s="72">
        <f t="shared" si="90"/>
        <v>-2.5687023164692319E-5</v>
      </c>
      <c r="V2935" s="72">
        <v>7.9893832925833613E-3</v>
      </c>
      <c r="W2935" s="72">
        <v>8.0283075117246333E-3</v>
      </c>
      <c r="X2935" s="113">
        <f t="shared" si="91"/>
        <v>-3.8924219141272046E-5</v>
      </c>
    </row>
    <row r="2936" spans="18:24" x14ac:dyDescent="0.2">
      <c r="R2936" s="75">
        <v>59772</v>
      </c>
      <c r="S2936" s="72">
        <v>7.9408816691698154E-3</v>
      </c>
      <c r="T2936" s="72">
        <v>7.9665362489069885E-3</v>
      </c>
      <c r="U2936" s="72">
        <f t="shared" si="90"/>
        <v>-2.5654579737173153E-5</v>
      </c>
      <c r="V2936" s="72">
        <v>7.9913300546516682E-3</v>
      </c>
      <c r="W2936" s="72">
        <v>8.0302077030884583E-3</v>
      </c>
      <c r="X2936" s="113">
        <f t="shared" si="91"/>
        <v>-3.8877648436790035E-5</v>
      </c>
    </row>
    <row r="2937" spans="18:24" x14ac:dyDescent="0.2">
      <c r="R2937" s="75">
        <v>59779</v>
      </c>
      <c r="S2937" s="72">
        <v>7.9421176691047909E-3</v>
      </c>
      <c r="T2937" s="72">
        <v>7.967744971041614E-3</v>
      </c>
      <c r="U2937" s="72">
        <f t="shared" si="90"/>
        <v>-2.5627301936823055E-5</v>
      </c>
      <c r="V2937" s="72">
        <v>7.99258686121424E-3</v>
      </c>
      <c r="W2937" s="72">
        <v>8.0314254572941245E-3</v>
      </c>
      <c r="X2937" s="113">
        <f t="shared" si="91"/>
        <v>-3.8838596079884477E-5</v>
      </c>
    </row>
    <row r="2938" spans="18:24" x14ac:dyDescent="0.2">
      <c r="R2938" s="75">
        <v>59786</v>
      </c>
      <c r="S2938" s="72">
        <v>7.9440657036753681E-3</v>
      </c>
      <c r="T2938" s="72">
        <v>7.9696598693465917E-3</v>
      </c>
      <c r="U2938" s="72">
        <f t="shared" si="90"/>
        <v>-2.5594165671223579E-5</v>
      </c>
      <c r="V2938" s="72">
        <v>7.994586547564372E-3</v>
      </c>
      <c r="W2938" s="72">
        <v>8.0333776093824572E-3</v>
      </c>
      <c r="X2938" s="113">
        <f t="shared" si="91"/>
        <v>-3.8791061818085198E-5</v>
      </c>
    </row>
    <row r="2939" spans="18:24" x14ac:dyDescent="0.2">
      <c r="R2939" s="75">
        <v>59793</v>
      </c>
      <c r="S2939" s="72">
        <v>7.9460410472976667E-3</v>
      </c>
      <c r="T2939" s="72">
        <v>7.9716016877353132E-3</v>
      </c>
      <c r="U2939" s="72">
        <f t="shared" si="90"/>
        <v>-2.5560640437646484E-5</v>
      </c>
      <c r="V2939" s="72">
        <v>7.9966159440929985E-3</v>
      </c>
      <c r="W2939" s="72">
        <v>8.0353589306622463E-3</v>
      </c>
      <c r="X2939" s="113">
        <f t="shared" si="91"/>
        <v>-3.8742986569247767E-5</v>
      </c>
    </row>
    <row r="2940" spans="18:24" x14ac:dyDescent="0.2">
      <c r="R2940" s="75">
        <v>59800</v>
      </c>
      <c r="S2940" s="72">
        <v>7.9480437000147338E-3</v>
      </c>
      <c r="T2940" s="72">
        <v>7.9735704262464298E-3</v>
      </c>
      <c r="U2940" s="72">
        <f t="shared" si="90"/>
        <v>-2.5526726231695981E-5</v>
      </c>
      <c r="V2940" s="72">
        <v>7.9986750508901569E-3</v>
      </c>
      <c r="W2940" s="72">
        <v>8.0373694212204586E-3</v>
      </c>
      <c r="X2940" s="113">
        <f t="shared" si="91"/>
        <v>-3.8694370330301722E-5</v>
      </c>
    </row>
    <row r="2941" spans="18:24" x14ac:dyDescent="0.2">
      <c r="R2941" s="75">
        <v>59807</v>
      </c>
      <c r="S2941" s="72">
        <v>7.9507883025166631E-3</v>
      </c>
      <c r="T2941" s="72">
        <v>7.9762748302755464E-3</v>
      </c>
      <c r="U2941" s="72">
        <f t="shared" si="90"/>
        <v>-2.5486527758883382E-5</v>
      </c>
      <c r="V2941" s="72">
        <v>8.00150954720261E-3</v>
      </c>
      <c r="W2941" s="72">
        <v>8.0401462269120497E-3</v>
      </c>
      <c r="X2941" s="113">
        <f t="shared" si="91"/>
        <v>-3.8636679709439653E-5</v>
      </c>
    </row>
    <row r="2942" spans="18:24" x14ac:dyDescent="0.2">
      <c r="R2942" s="75">
        <v>59814</v>
      </c>
      <c r="S2942" s="72">
        <v>7.9528515620977229E-3</v>
      </c>
      <c r="T2942" s="72">
        <v>7.9783033124832831E-3</v>
      </c>
      <c r="U2942" s="72">
        <f t="shared" si="90"/>
        <v>-2.5451750385560232E-5</v>
      </c>
      <c r="V2942" s="72">
        <v>8.0038857331047198E-3</v>
      </c>
      <c r="W2942" s="72">
        <v>8.0424697044246055E-3</v>
      </c>
      <c r="X2942" s="113">
        <f t="shared" si="91"/>
        <v>-3.8583971319885654E-5</v>
      </c>
    </row>
    <row r="2943" spans="18:24" x14ac:dyDescent="0.2">
      <c r="R2943" s="75">
        <v>59821</v>
      </c>
      <c r="S2943" s="72">
        <v>7.9549421327513338E-3</v>
      </c>
      <c r="T2943" s="72">
        <v>7.9803587167675029E-3</v>
      </c>
      <c r="U2943" s="72">
        <f t="shared" si="90"/>
        <v>-2.5416584016169086E-5</v>
      </c>
      <c r="V2943" s="72">
        <v>8.0057893309939711E-3</v>
      </c>
      <c r="W2943" s="72">
        <v>8.0443258360443567E-3</v>
      </c>
      <c r="X2943" s="113">
        <f t="shared" si="91"/>
        <v>-3.8536505050385667E-5</v>
      </c>
    </row>
    <row r="2944" spans="18:24" x14ac:dyDescent="0.2">
      <c r="R2944" s="75">
        <v>59828</v>
      </c>
      <c r="S2944" s="72">
        <v>7.9570600145208673E-3</v>
      </c>
      <c r="T2944" s="72">
        <v>7.9824410431715773E-3</v>
      </c>
      <c r="U2944" s="72">
        <f t="shared" si="90"/>
        <v>-2.5381028650709944E-5</v>
      </c>
      <c r="V2944" s="72">
        <v>8.0079737918677812E-3</v>
      </c>
      <c r="W2944" s="72">
        <v>8.0464593980378134E-3</v>
      </c>
      <c r="X2944" s="113">
        <f t="shared" si="91"/>
        <v>-3.8485606170032133E-5</v>
      </c>
    </row>
    <row r="2945" spans="18:24" x14ac:dyDescent="0.2">
      <c r="R2945" s="75">
        <v>59835</v>
      </c>
      <c r="S2945" s="72">
        <v>7.9592052074522433E-3</v>
      </c>
      <c r="T2945" s="72">
        <v>7.9845502917388726E-3</v>
      </c>
      <c r="U2945" s="72">
        <f t="shared" si="90"/>
        <v>-2.5345084286629294E-5</v>
      </c>
      <c r="V2945" s="72">
        <v>8.0101879655269052E-3</v>
      </c>
      <c r="W2945" s="72">
        <v>8.0486221317760728E-3</v>
      </c>
      <c r="X2945" s="113">
        <f t="shared" si="91"/>
        <v>-3.8434166249167595E-5</v>
      </c>
    </row>
    <row r="2946" spans="18:24" x14ac:dyDescent="0.2">
      <c r="R2946" s="75">
        <v>59842</v>
      </c>
      <c r="S2946" s="72">
        <v>7.9613777115922334E-3</v>
      </c>
      <c r="T2946" s="72">
        <v>7.9866864625153106E-3</v>
      </c>
      <c r="U2946" s="72">
        <f t="shared" si="90"/>
        <v>-2.530875092307712E-5</v>
      </c>
      <c r="V2946" s="72">
        <v>8.0116536125959415E-3</v>
      </c>
      <c r="W2946" s="72">
        <v>8.0500449244626446E-3</v>
      </c>
      <c r="X2946" s="113">
        <f t="shared" si="91"/>
        <v>-3.8391311866703068E-5</v>
      </c>
    </row>
    <row r="2947" spans="18:24" x14ac:dyDescent="0.2">
      <c r="R2947" s="75">
        <v>59849</v>
      </c>
      <c r="S2947" s="72">
        <v>7.9635775269859058E-3</v>
      </c>
      <c r="T2947" s="72">
        <v>7.9888495555442609E-3</v>
      </c>
      <c r="U2947" s="72">
        <f t="shared" si="90"/>
        <v>-2.5272028558355128E-5</v>
      </c>
      <c r="V2947" s="72">
        <v>8.0139206939396947E-3</v>
      </c>
      <c r="W2947" s="72">
        <v>8.0522596025207303E-3</v>
      </c>
      <c r="X2947" s="113">
        <f t="shared" si="91"/>
        <v>-3.8338908581035669E-5</v>
      </c>
    </row>
    <row r="2948" spans="18:24" x14ac:dyDescent="0.2">
      <c r="R2948" s="75">
        <v>59856</v>
      </c>
      <c r="S2948" s="72">
        <v>7.9658046536808854E-3</v>
      </c>
      <c r="T2948" s="72">
        <v>7.9910395708699435E-3</v>
      </c>
      <c r="U2948" s="72">
        <f t="shared" si="90"/>
        <v>-2.5234917189058056E-5</v>
      </c>
      <c r="V2948" s="72">
        <v>8.0162174863289398E-3</v>
      </c>
      <c r="W2948" s="72">
        <v>8.054503450601257E-3</v>
      </c>
      <c r="X2948" s="113">
        <f t="shared" si="91"/>
        <v>-3.8285964272317258E-5</v>
      </c>
    </row>
    <row r="2949" spans="18:24" x14ac:dyDescent="0.2">
      <c r="R2949" s="75">
        <v>59863</v>
      </c>
      <c r="S2949" s="72">
        <v>7.9680590917247923E-3</v>
      </c>
      <c r="T2949" s="72">
        <v>7.9932565085416799E-3</v>
      </c>
      <c r="U2949" s="72">
        <f t="shared" ref="U2949:U3012" si="92">S2949-T2949</f>
        <v>-2.5197416816887669E-5</v>
      </c>
      <c r="V2949" s="72">
        <v>8.0185439898668911E-3</v>
      </c>
      <c r="W2949" s="72">
        <v>8.0567764688043667E-3</v>
      </c>
      <c r="X2949" s="113">
        <f t="shared" ref="X2949:X3012" si="93">V2949-W2949</f>
        <v>-3.8232478937475639E-5</v>
      </c>
    </row>
    <row r="2950" spans="18:24" x14ac:dyDescent="0.2">
      <c r="R2950" s="75">
        <v>59870</v>
      </c>
      <c r="S2950" s="72">
        <v>7.9695722366744833E-3</v>
      </c>
      <c r="T2950" s="72">
        <v>7.9947384272073003E-3</v>
      </c>
      <c r="U2950" s="72">
        <f t="shared" si="92"/>
        <v>-2.5166190532817032E-5</v>
      </c>
      <c r="V2950" s="72">
        <v>8.0209002046589591E-3</v>
      </c>
      <c r="W2950" s="72">
        <v>8.059078657228878E-3</v>
      </c>
      <c r="X2950" s="113">
        <f t="shared" si="93"/>
        <v>-3.8178452569918864E-5</v>
      </c>
    </row>
    <row r="2951" spans="18:24" x14ac:dyDescent="0.2">
      <c r="R2951" s="75">
        <v>59877</v>
      </c>
      <c r="S2951" s="72">
        <v>7.971875292269507E-3</v>
      </c>
      <c r="T2951" s="72">
        <v>7.997003289837051E-3</v>
      </c>
      <c r="U2951" s="72">
        <f t="shared" si="92"/>
        <v>-2.5127997567543983E-5</v>
      </c>
      <c r="V2951" s="72">
        <v>8.0240969817134966E-3</v>
      </c>
      <c r="W2951" s="72">
        <v>8.0622111463651211E-3</v>
      </c>
      <c r="X2951" s="113">
        <f t="shared" si="93"/>
        <v>-3.8114164651624483E-5</v>
      </c>
    </row>
    <row r="2952" spans="18:24" x14ac:dyDescent="0.2">
      <c r="R2952" s="75">
        <v>59884</v>
      </c>
      <c r="S2952" s="72">
        <v>7.9742056574907388E-3</v>
      </c>
      <c r="T2952" s="72">
        <v>7.9992950731074611E-3</v>
      </c>
      <c r="U2952" s="72">
        <f t="shared" si="92"/>
        <v>-2.5089415616722302E-5</v>
      </c>
      <c r="V2952" s="72">
        <v>8.0265191477712754E-3</v>
      </c>
      <c r="W2952" s="72">
        <v>8.0645780851031027E-3</v>
      </c>
      <c r="X2952" s="113">
        <f t="shared" si="93"/>
        <v>-3.8058937331827275E-5</v>
      </c>
    </row>
    <row r="2953" spans="18:24" x14ac:dyDescent="0.2">
      <c r="R2953" s="75">
        <v>59891</v>
      </c>
      <c r="S2953" s="72">
        <v>7.9765633323873701E-3</v>
      </c>
      <c r="T2953" s="72">
        <v>8.0016137770642128E-3</v>
      </c>
      <c r="U2953" s="72">
        <f t="shared" si="92"/>
        <v>-2.5050444676842643E-5</v>
      </c>
      <c r="V2953" s="72">
        <v>8.0289710274586649E-3</v>
      </c>
      <c r="W2953" s="72">
        <v>8.0669741963977776E-3</v>
      </c>
      <c r="X2953" s="113">
        <f t="shared" si="93"/>
        <v>-3.8003168939112694E-5</v>
      </c>
    </row>
    <row r="2954" spans="18:24" x14ac:dyDescent="0.2">
      <c r="R2954" s="75">
        <v>59901</v>
      </c>
      <c r="S2954" s="72">
        <v>7.9799788134053799E-3</v>
      </c>
      <c r="T2954" s="72">
        <v>8.0049729105331775E-3</v>
      </c>
      <c r="U2954" s="72">
        <f t="shared" si="92"/>
        <v>-2.4994097127797529E-5</v>
      </c>
      <c r="V2954" s="72">
        <v>8.0316920143066323E-3</v>
      </c>
      <c r="W2954" s="72">
        <v>8.0696247037243055E-3</v>
      </c>
      <c r="X2954" s="113">
        <f t="shared" si="93"/>
        <v>-3.7932689417673193E-5</v>
      </c>
    </row>
    <row r="2955" spans="18:24" x14ac:dyDescent="0.2">
      <c r="R2955" s="75">
        <v>59908</v>
      </c>
      <c r="S2955" s="72">
        <v>7.9826696927058332E-3</v>
      </c>
      <c r="T2955" s="72">
        <v>8.0076215012521261E-3</v>
      </c>
      <c r="U2955" s="72">
        <f t="shared" si="92"/>
        <v>-2.4951808546292906E-5</v>
      </c>
      <c r="V2955" s="72">
        <v>8.0342095206379447E-3</v>
      </c>
      <c r="W2955" s="72">
        <v>8.0720852465851946E-3</v>
      </c>
      <c r="X2955" s="113">
        <f t="shared" si="93"/>
        <v>-3.7875725947249944E-5</v>
      </c>
    </row>
    <row r="2956" spans="18:24" x14ac:dyDescent="0.2">
      <c r="R2956" s="75">
        <v>59915</v>
      </c>
      <c r="S2956" s="72">
        <v>7.9848541204452141E-3</v>
      </c>
      <c r="T2956" s="72">
        <v>8.0097679973162011E-3</v>
      </c>
      <c r="U2956" s="72">
        <f t="shared" si="92"/>
        <v>-2.4913876870986951E-5</v>
      </c>
      <c r="V2956" s="72">
        <v>8.0367567389252308E-3</v>
      </c>
      <c r="W2956" s="72">
        <v>8.0745749603425496E-3</v>
      </c>
      <c r="X2956" s="113">
        <f t="shared" si="93"/>
        <v>-3.7818221417318734E-5</v>
      </c>
    </row>
    <row r="2957" spans="18:24" x14ac:dyDescent="0.2">
      <c r="R2957" s="75">
        <v>59922</v>
      </c>
      <c r="S2957" s="72">
        <v>7.9873327387826026E-3</v>
      </c>
      <c r="T2957" s="72">
        <v>8.0122059220345664E-3</v>
      </c>
      <c r="U2957" s="72">
        <f t="shared" si="92"/>
        <v>-2.487318325196386E-5</v>
      </c>
      <c r="V2957" s="72">
        <v>8.0393336692831229E-3</v>
      </c>
      <c r="W2957" s="72">
        <v>8.0770938451057376E-3</v>
      </c>
      <c r="X2957" s="113">
        <f t="shared" si="93"/>
        <v>-3.7760175822614678E-5</v>
      </c>
    </row>
    <row r="2958" spans="18:24" x14ac:dyDescent="0.2">
      <c r="R2958" s="75">
        <v>59929</v>
      </c>
      <c r="S2958" s="72">
        <v>7.989838667065945E-3</v>
      </c>
      <c r="T2958" s="72">
        <v>8.0146707677027952E-3</v>
      </c>
      <c r="U2958" s="72">
        <f t="shared" si="92"/>
        <v>-2.4832100636850221E-5</v>
      </c>
      <c r="V2958" s="72">
        <v>8.041940311827131E-3</v>
      </c>
      <c r="W2958" s="72">
        <v>8.0796419009863153E-3</v>
      </c>
      <c r="X2958" s="113">
        <f t="shared" si="93"/>
        <v>-3.770158915918434E-5</v>
      </c>
    </row>
    <row r="2959" spans="18:24" x14ac:dyDescent="0.2">
      <c r="R2959" s="75">
        <v>59936</v>
      </c>
      <c r="S2959" s="72">
        <v>7.9923719053479458E-3</v>
      </c>
      <c r="T2959" s="72">
        <v>8.0171625343709602E-3</v>
      </c>
      <c r="U2959" s="72">
        <f t="shared" si="92"/>
        <v>-2.479062902301446E-5</v>
      </c>
      <c r="V2959" s="72">
        <v>8.0445766666736498E-3</v>
      </c>
      <c r="W2959" s="72">
        <v>8.08221912809628E-3</v>
      </c>
      <c r="X2959" s="113">
        <f t="shared" si="93"/>
        <v>-3.7642461422630197E-5</v>
      </c>
    </row>
    <row r="2960" spans="18:24" x14ac:dyDescent="0.2">
      <c r="R2960" s="75">
        <v>59943</v>
      </c>
      <c r="S2960" s="72">
        <v>7.9949324536804315E-3</v>
      </c>
      <c r="T2960" s="72">
        <v>8.0196812220891308E-3</v>
      </c>
      <c r="U2960" s="72">
        <f t="shared" si="92"/>
        <v>-2.4748768408699301E-5</v>
      </c>
      <c r="V2960" s="72">
        <v>8.0472427339425799E-3</v>
      </c>
      <c r="W2960" s="72">
        <v>8.0848255265493878E-3</v>
      </c>
      <c r="X2960" s="113">
        <f t="shared" si="93"/>
        <v>-3.7582792606807858E-5</v>
      </c>
    </row>
    <row r="2961" spans="18:24" x14ac:dyDescent="0.2">
      <c r="R2961" s="75">
        <v>59950</v>
      </c>
      <c r="S2961" s="72">
        <v>7.9975203121161065E-3</v>
      </c>
      <c r="T2961" s="72">
        <v>8.0222268309108873E-3</v>
      </c>
      <c r="U2961" s="72">
        <f t="shared" si="92"/>
        <v>-2.470651879478078E-5</v>
      </c>
      <c r="V2961" s="72">
        <v>8.0499385137525106E-3</v>
      </c>
      <c r="W2961" s="72">
        <v>8.0874610964598338E-3</v>
      </c>
      <c r="X2961" s="113">
        <f t="shared" si="93"/>
        <v>-3.7522582707323268E-5</v>
      </c>
    </row>
    <row r="2962" spans="18:24" x14ac:dyDescent="0.2">
      <c r="R2962" s="75">
        <v>59957</v>
      </c>
      <c r="S2962" s="72">
        <v>8.0001354807085548E-3</v>
      </c>
      <c r="T2962" s="72">
        <v>8.0247993608863043E-3</v>
      </c>
      <c r="U2962" s="72">
        <f t="shared" si="92"/>
        <v>-2.466388017774955E-5</v>
      </c>
      <c r="V2962" s="72">
        <v>8.0526640062237829E-3</v>
      </c>
      <c r="W2962" s="72">
        <v>8.0901258379444466E-3</v>
      </c>
      <c r="X2962" s="113">
        <f t="shared" si="93"/>
        <v>-3.7461831720663613E-5</v>
      </c>
    </row>
    <row r="2963" spans="18:24" x14ac:dyDescent="0.2">
      <c r="R2963" s="75">
        <v>59964</v>
      </c>
      <c r="S2963" s="72">
        <v>8.0030608982490543E-3</v>
      </c>
      <c r="T2963" s="72">
        <v>8.0276791495491762E-3</v>
      </c>
      <c r="U2963" s="72">
        <f t="shared" si="92"/>
        <v>-2.4618251300121893E-5</v>
      </c>
      <c r="V2963" s="72">
        <v>8.056013756530752E-3</v>
      </c>
      <c r="W2963" s="72">
        <v>8.0934068332323035E-3</v>
      </c>
      <c r="X2963" s="113">
        <f t="shared" si="93"/>
        <v>-3.7393076701551509E-5</v>
      </c>
    </row>
    <row r="2964" spans="18:24" x14ac:dyDescent="0.2">
      <c r="R2964" s="75">
        <v>59971</v>
      </c>
      <c r="S2964" s="72">
        <v>8.0057326974005416E-3</v>
      </c>
      <c r="T2964" s="72">
        <v>8.0303075035010503E-3</v>
      </c>
      <c r="U2964" s="72">
        <f t="shared" si="92"/>
        <v>-2.4574806100508689E-5</v>
      </c>
      <c r="V2964" s="72">
        <v>8.0588030440312871E-3</v>
      </c>
      <c r="W2964" s="72">
        <v>8.0961342080509025E-3</v>
      </c>
      <c r="X2964" s="113">
        <f t="shared" si="93"/>
        <v>-3.733116401961542E-5</v>
      </c>
    </row>
    <row r="2965" spans="18:24" x14ac:dyDescent="0.2">
      <c r="R2965" s="75">
        <v>59978</v>
      </c>
      <c r="S2965" s="72">
        <v>8.0084318075046568E-3</v>
      </c>
      <c r="T2965" s="72">
        <v>8.0329627793906486E-3</v>
      </c>
      <c r="U2965" s="72">
        <f t="shared" si="92"/>
        <v>-2.4530971885991862E-5</v>
      </c>
      <c r="V2965" s="72">
        <v>8.0616220459540505E-3</v>
      </c>
      <c r="W2965" s="72">
        <v>8.0988907561680597E-3</v>
      </c>
      <c r="X2965" s="113">
        <f t="shared" si="93"/>
        <v>-3.7268710214009154E-5</v>
      </c>
    </row>
    <row r="2966" spans="18:24" x14ac:dyDescent="0.2">
      <c r="R2966" s="75">
        <v>59985</v>
      </c>
      <c r="S2966" s="72">
        <v>8.0111582286161425E-3</v>
      </c>
      <c r="T2966" s="72">
        <v>8.0356449772692306E-3</v>
      </c>
      <c r="U2966" s="72">
        <f t="shared" si="92"/>
        <v>-2.4486748653088086E-5</v>
      </c>
      <c r="V2966" s="72">
        <v>8.0644707624271984E-3</v>
      </c>
      <c r="W2966" s="72">
        <v>8.1016764777062881E-3</v>
      </c>
      <c r="X2966" s="113">
        <f t="shared" si="93"/>
        <v>-3.7205715279089654E-5</v>
      </c>
    </row>
    <row r="2967" spans="18:24" x14ac:dyDescent="0.2">
      <c r="R2967" s="75">
        <v>59992</v>
      </c>
      <c r="S2967" s="72">
        <v>8.0136209779382277E-3</v>
      </c>
      <c r="T2967" s="72">
        <v>8.0380658299304981E-3</v>
      </c>
      <c r="U2967" s="72">
        <f t="shared" si="92"/>
        <v>-2.4444851992270339E-5</v>
      </c>
      <c r="V2967" s="72">
        <v>8.0670430716477236E-3</v>
      </c>
      <c r="W2967" s="72">
        <v>8.1041891433102659E-3</v>
      </c>
      <c r="X2967" s="113">
        <f t="shared" si="93"/>
        <v>-3.7146071662542274E-5</v>
      </c>
    </row>
    <row r="2968" spans="18:24" x14ac:dyDescent="0.2">
      <c r="R2968" s="75">
        <v>60001</v>
      </c>
      <c r="S2968" s="72">
        <v>8.0171990336159061E-3</v>
      </c>
      <c r="T2968" s="72">
        <v>8.0415859921537502E-3</v>
      </c>
      <c r="U2968" s="72">
        <f t="shared" si="92"/>
        <v>-2.4386958537844089E-5</v>
      </c>
      <c r="V2968" s="72">
        <v>8.0707847616669649E-3</v>
      </c>
      <c r="W2968" s="72">
        <v>8.1078484001195234E-3</v>
      </c>
      <c r="X2968" s="113">
        <f t="shared" si="93"/>
        <v>-3.7063638452558556E-5</v>
      </c>
    </row>
    <row r="2969" spans="18:24" x14ac:dyDescent="0.2">
      <c r="R2969" s="75">
        <v>60006</v>
      </c>
      <c r="S2969" s="72">
        <v>8.019206349864071E-3</v>
      </c>
      <c r="T2969" s="72">
        <v>8.0435608675044745E-3</v>
      </c>
      <c r="U2969" s="72">
        <f t="shared" si="92"/>
        <v>-2.43545176404035E-5</v>
      </c>
      <c r="V2969" s="72">
        <v>8.072884702813839E-3</v>
      </c>
      <c r="W2969" s="72">
        <v>8.1099021585139108E-3</v>
      </c>
      <c r="X2969" s="113">
        <f t="shared" si="93"/>
        <v>-3.7017455700071727E-5</v>
      </c>
    </row>
    <row r="2970" spans="18:24" x14ac:dyDescent="0.2">
      <c r="R2970" s="75">
        <v>60013</v>
      </c>
      <c r="S2970" s="72">
        <v>8.0220400017055951E-3</v>
      </c>
      <c r="T2970" s="72">
        <v>8.0463487686451875E-3</v>
      </c>
      <c r="U2970" s="72">
        <f t="shared" si="92"/>
        <v>-2.4308766939592358E-5</v>
      </c>
      <c r="V2970" s="72">
        <v>8.0758500898955188E-3</v>
      </c>
      <c r="W2970" s="72">
        <v>8.1128024259075875E-3</v>
      </c>
      <c r="X2970" s="113">
        <f t="shared" si="93"/>
        <v>-3.6952336012068682E-5</v>
      </c>
    </row>
    <row r="2971" spans="18:24" x14ac:dyDescent="0.2">
      <c r="R2971" s="75">
        <v>60020</v>
      </c>
      <c r="S2971" s="72">
        <v>8.0249009642107388E-3</v>
      </c>
      <c r="T2971" s="72">
        <v>8.0491635914332303E-3</v>
      </c>
      <c r="U2971" s="72">
        <f t="shared" si="92"/>
        <v>-2.4262627222491548E-5</v>
      </c>
      <c r="V2971" s="72">
        <v>8.078845191487832E-3</v>
      </c>
      <c r="W2971" s="72">
        <v>8.1157318666670655E-3</v>
      </c>
      <c r="X2971" s="113">
        <f t="shared" si="93"/>
        <v>-3.6886675179233566E-5</v>
      </c>
    </row>
    <row r="2972" spans="18:24" x14ac:dyDescent="0.2">
      <c r="R2972" s="75">
        <v>60028</v>
      </c>
      <c r="S2972" s="72">
        <v>8.0285054175232174E-3</v>
      </c>
      <c r="T2972" s="72">
        <v>8.0527119745186036E-3</v>
      </c>
      <c r="U2972" s="72">
        <f t="shared" si="92"/>
        <v>-2.4206556995386153E-5</v>
      </c>
      <c r="V2972" s="72">
        <v>8.0826219294101269E-3</v>
      </c>
      <c r="W2972" s="72">
        <v>8.119428803784131E-3</v>
      </c>
      <c r="X2972" s="113">
        <f t="shared" si="93"/>
        <v>-3.6806874374004095E-5</v>
      </c>
    </row>
    <row r="2973" spans="18:24" x14ac:dyDescent="0.2">
      <c r="R2973" s="75">
        <v>60035</v>
      </c>
      <c r="S2973" s="72">
        <v>8.0314269189526877E-3</v>
      </c>
      <c r="T2973" s="72">
        <v>8.0555864739727204E-3</v>
      </c>
      <c r="U2973" s="72">
        <f t="shared" si="92"/>
        <v>-2.4159555020032697E-5</v>
      </c>
      <c r="V2973" s="72">
        <v>8.0856828965099152E-3</v>
      </c>
      <c r="W2973" s="72">
        <v>8.1224229105896616E-3</v>
      </c>
      <c r="X2973" s="113">
        <f t="shared" si="93"/>
        <v>-3.6740014079746433E-5</v>
      </c>
    </row>
    <row r="2974" spans="18:24" x14ac:dyDescent="0.2">
      <c r="R2974" s="75">
        <v>60042</v>
      </c>
      <c r="S2974" s="72">
        <v>8.0343757318717523E-3</v>
      </c>
      <c r="T2974" s="72">
        <v>8.0584878958841442E-3</v>
      </c>
      <c r="U2974" s="72">
        <f t="shared" si="92"/>
        <v>-2.4112164012391954E-5</v>
      </c>
      <c r="V2974" s="72">
        <v>8.0887735792522595E-3</v>
      </c>
      <c r="W2974" s="72">
        <v>8.1254461918641198E-3</v>
      </c>
      <c r="X2974" s="113">
        <f t="shared" si="93"/>
        <v>-3.6672612611860292E-5</v>
      </c>
    </row>
    <row r="2975" spans="18:24" x14ac:dyDescent="0.2">
      <c r="R2975" s="75">
        <v>60049</v>
      </c>
      <c r="S2975" s="72">
        <v>8.0373518563403579E-3</v>
      </c>
      <c r="T2975" s="72">
        <v>8.0614162403110888E-3</v>
      </c>
      <c r="U2975" s="72">
        <f t="shared" si="92"/>
        <v>-2.4064383970730935E-5</v>
      </c>
      <c r="V2975" s="72">
        <v>8.091893977776177E-3</v>
      </c>
      <c r="W2975" s="72">
        <v>8.1284986477426144E-3</v>
      </c>
      <c r="X2975" s="113">
        <f t="shared" si="93"/>
        <v>-3.6604669966437339E-5</v>
      </c>
    </row>
    <row r="2976" spans="18:24" x14ac:dyDescent="0.2">
      <c r="R2976" s="75">
        <v>60056</v>
      </c>
      <c r="S2976" s="72">
        <v>8.0403552924201982E-3</v>
      </c>
      <c r="T2976" s="72">
        <v>8.0643715073152444E-3</v>
      </c>
      <c r="U2976" s="72">
        <f t="shared" si="92"/>
        <v>-2.401621489504617E-5</v>
      </c>
      <c r="V2976" s="72">
        <v>8.0947179442205607E-3</v>
      </c>
      <c r="W2976" s="72">
        <v>8.1312583870367956E-3</v>
      </c>
      <c r="X2976" s="113">
        <f t="shared" si="93"/>
        <v>-3.6540442816234905E-5</v>
      </c>
    </row>
    <row r="2977" spans="18:24" x14ac:dyDescent="0.2">
      <c r="R2977" s="75">
        <v>60063</v>
      </c>
      <c r="S2977" s="72">
        <v>8.0433860401755691E-3</v>
      </c>
      <c r="T2977" s="72">
        <v>8.0673536969574321E-3</v>
      </c>
      <c r="U2977" s="72">
        <f t="shared" si="92"/>
        <v>-2.3967656781863009E-5</v>
      </c>
      <c r="V2977" s="72">
        <v>8.0978955808207482E-3</v>
      </c>
      <c r="W2977" s="72">
        <v>8.1343670385098637E-3</v>
      </c>
      <c r="X2977" s="113">
        <f t="shared" si="93"/>
        <v>-3.64714576891155E-5</v>
      </c>
    </row>
    <row r="2978" spans="18:24" x14ac:dyDescent="0.2">
      <c r="R2978" s="75">
        <v>60070</v>
      </c>
      <c r="S2978" s="72">
        <v>8.0464440996698972E-3</v>
      </c>
      <c r="T2978" s="72">
        <v>8.0703628092984713E-3</v>
      </c>
      <c r="U2978" s="72">
        <f t="shared" si="92"/>
        <v>-2.3918709628574161E-5</v>
      </c>
      <c r="V2978" s="72">
        <v>8.1011029329261849E-3</v>
      </c>
      <c r="W2978" s="72">
        <v>8.1375048643035977E-3</v>
      </c>
      <c r="X2978" s="113">
        <f t="shared" si="93"/>
        <v>-3.6401931377412836E-5</v>
      </c>
    </row>
    <row r="2979" spans="18:24" x14ac:dyDescent="0.2">
      <c r="R2979" s="75">
        <v>60077</v>
      </c>
      <c r="S2979" s="72">
        <v>8.049529470964871E-3</v>
      </c>
      <c r="T2979" s="72">
        <v>8.0733988444017923E-3</v>
      </c>
      <c r="U2979" s="72">
        <f t="shared" si="92"/>
        <v>-2.386937343692129E-5</v>
      </c>
      <c r="V2979" s="72">
        <v>8.1043400006818884E-3</v>
      </c>
      <c r="W2979" s="72">
        <v>8.1406718645586473E-3</v>
      </c>
      <c r="X2979" s="113">
        <f t="shared" si="93"/>
        <v>-3.633186387675888E-5</v>
      </c>
    </row>
    <row r="2980" spans="18:24" x14ac:dyDescent="0.2">
      <c r="R2980" s="75">
        <v>60084</v>
      </c>
      <c r="S2980" s="72">
        <v>8.0526421541282645E-3</v>
      </c>
      <c r="T2980" s="72">
        <v>8.0764618023282143E-3</v>
      </c>
      <c r="U2980" s="72">
        <f t="shared" si="92"/>
        <v>-2.3819648199949889E-5</v>
      </c>
      <c r="V2980" s="72">
        <v>8.1082768545061249E-3</v>
      </c>
      <c r="W2980" s="72">
        <v>8.1445292732159058E-3</v>
      </c>
      <c r="X2980" s="113">
        <f t="shared" si="93"/>
        <v>-3.6252418709780895E-5</v>
      </c>
    </row>
    <row r="2981" spans="18:24" x14ac:dyDescent="0.2">
      <c r="R2981" s="75">
        <v>60091</v>
      </c>
      <c r="S2981" s="72">
        <v>8.0557821492226369E-3</v>
      </c>
      <c r="T2981" s="72">
        <v>8.079551683142035E-3</v>
      </c>
      <c r="U2981" s="72">
        <f t="shared" si="92"/>
        <v>-2.376953391939815E-5</v>
      </c>
      <c r="V2981" s="72">
        <v>8.1112404083693666E-3</v>
      </c>
      <c r="W2981" s="72">
        <v>8.1474260574069795E-3</v>
      </c>
      <c r="X2981" s="113">
        <f t="shared" si="93"/>
        <v>-3.6185649037612927E-5</v>
      </c>
    </row>
    <row r="2982" spans="18:24" x14ac:dyDescent="0.2">
      <c r="R2982" s="75">
        <v>60098</v>
      </c>
      <c r="S2982" s="72">
        <v>8.0589494563131515E-3</v>
      </c>
      <c r="T2982" s="72">
        <v>8.0826684869049429E-3</v>
      </c>
      <c r="U2982" s="72">
        <f t="shared" si="92"/>
        <v>-2.3719030591791423E-5</v>
      </c>
      <c r="V2982" s="72">
        <v>8.1145688214088966E-3</v>
      </c>
      <c r="W2982" s="72">
        <v>8.1506827393941078E-3</v>
      </c>
      <c r="X2982" s="113">
        <f t="shared" si="93"/>
        <v>-3.6113917985211227E-5</v>
      </c>
    </row>
    <row r="2983" spans="18:24" x14ac:dyDescent="0.2">
      <c r="R2983" s="75">
        <v>60105</v>
      </c>
      <c r="S2983" s="72">
        <v>8.0621440754684495E-3</v>
      </c>
      <c r="T2983" s="72">
        <v>8.085812213683841E-3</v>
      </c>
      <c r="U2983" s="72">
        <f t="shared" si="92"/>
        <v>-2.3668138215391515E-5</v>
      </c>
      <c r="V2983" s="72">
        <v>8.1179269514003692E-3</v>
      </c>
      <c r="W2983" s="72">
        <v>8.1539685971104593E-3</v>
      </c>
      <c r="X2983" s="113">
        <f t="shared" si="93"/>
        <v>-3.6041645710090109E-5</v>
      </c>
    </row>
    <row r="2984" spans="18:24" x14ac:dyDescent="0.2">
      <c r="R2984" s="75">
        <v>60112</v>
      </c>
      <c r="S2984" s="72">
        <v>8.0653660067536957E-3</v>
      </c>
      <c r="T2984" s="72">
        <v>8.0889828635412886E-3</v>
      </c>
      <c r="U2984" s="72">
        <f t="shared" si="92"/>
        <v>-2.3616856787592871E-5</v>
      </c>
      <c r="V2984" s="72">
        <v>8.1213147984971409E-3</v>
      </c>
      <c r="W2984" s="72">
        <v>8.1572836307011367E-3</v>
      </c>
      <c r="X2984" s="113">
        <f t="shared" si="93"/>
        <v>-3.5968832203995757E-5</v>
      </c>
    </row>
    <row r="2985" spans="18:24" x14ac:dyDescent="0.2">
      <c r="R2985" s="75">
        <v>60119</v>
      </c>
      <c r="S2985" s="72">
        <v>8.0686152502366642E-3</v>
      </c>
      <c r="T2985" s="72">
        <v>8.092180436543318E-3</v>
      </c>
      <c r="U2985" s="72">
        <f t="shared" si="92"/>
        <v>-2.3565186306653829E-5</v>
      </c>
      <c r="V2985" s="72">
        <v>8.1247323628525665E-3</v>
      </c>
      <c r="W2985" s="72">
        <v>8.1606278403142819E-3</v>
      </c>
      <c r="X2985" s="113">
        <f t="shared" si="93"/>
        <v>-3.5895477461715328E-5</v>
      </c>
    </row>
    <row r="2986" spans="18:24" x14ac:dyDescent="0.2">
      <c r="R2986" s="75">
        <v>60126</v>
      </c>
      <c r="S2986" s="72">
        <v>8.0718918059842562E-3</v>
      </c>
      <c r="T2986" s="72">
        <v>8.0954049327568358E-3</v>
      </c>
      <c r="U2986" s="72">
        <f t="shared" si="92"/>
        <v>-2.3513126772579593E-5</v>
      </c>
      <c r="V2986" s="72">
        <v>8.1281796446213053E-3</v>
      </c>
      <c r="W2986" s="72">
        <v>8.1640012260984721E-3</v>
      </c>
      <c r="X2986" s="113">
        <f t="shared" si="93"/>
        <v>-3.5821581477166881E-5</v>
      </c>
    </row>
    <row r="2987" spans="18:24" x14ac:dyDescent="0.2">
      <c r="R2987" s="75">
        <v>60133</v>
      </c>
      <c r="S2987" s="72">
        <v>8.075195674065113E-3</v>
      </c>
      <c r="T2987" s="72">
        <v>8.0986563522470034E-3</v>
      </c>
      <c r="U2987" s="72">
        <f t="shared" si="92"/>
        <v>-2.3460678181890307E-5</v>
      </c>
      <c r="V2987" s="72">
        <v>8.1316566439610556E-3</v>
      </c>
      <c r="W2987" s="72">
        <v>8.1674037882048887E-3</v>
      </c>
      <c r="X2987" s="113">
        <f t="shared" si="93"/>
        <v>-3.5747144243833059E-5</v>
      </c>
    </row>
    <row r="2988" spans="18:24" x14ac:dyDescent="0.2">
      <c r="R2988" s="75">
        <v>60140</v>
      </c>
      <c r="S2988" s="72">
        <v>8.0785268545513489E-3</v>
      </c>
      <c r="T2988" s="72">
        <v>8.1019346950815963E-3</v>
      </c>
      <c r="U2988" s="72">
        <f t="shared" si="92"/>
        <v>-2.3407840530247429E-5</v>
      </c>
      <c r="V2988" s="72">
        <v>8.1351633610277814E-3</v>
      </c>
      <c r="W2988" s="72">
        <v>8.1708355267838487E-3</v>
      </c>
      <c r="X2988" s="113">
        <f t="shared" si="93"/>
        <v>-3.5672165756067339E-5</v>
      </c>
    </row>
    <row r="2989" spans="18:24" x14ac:dyDescent="0.2">
      <c r="R2989" s="75">
        <v>60147</v>
      </c>
      <c r="S2989" s="72">
        <v>8.0815496503553429E-3</v>
      </c>
      <c r="T2989" s="72">
        <v>8.1049076149288662E-3</v>
      </c>
      <c r="U2989" s="72">
        <f t="shared" si="92"/>
        <v>-2.3357964573523377E-5</v>
      </c>
      <c r="V2989" s="72">
        <v>8.1376362695367698E-3</v>
      </c>
      <c r="W2989" s="72">
        <v>8.1732472323204474E-3</v>
      </c>
      <c r="X2989" s="113">
        <f t="shared" si="93"/>
        <v>-3.5610962783677591E-5</v>
      </c>
    </row>
    <row r="2990" spans="18:24" x14ac:dyDescent="0.2">
      <c r="R2990" s="75">
        <v>60154</v>
      </c>
      <c r="S2990" s="72">
        <v>8.0849334290525841E-3</v>
      </c>
      <c r="T2990" s="72">
        <v>8.1082378066292884E-3</v>
      </c>
      <c r="U2990" s="72">
        <f t="shared" si="92"/>
        <v>-2.330437757670431E-5</v>
      </c>
      <c r="V2990" s="72">
        <v>8.1411958133677294E-3</v>
      </c>
      <c r="W2990" s="72">
        <v>8.1767308352350895E-3</v>
      </c>
      <c r="X2990" s="113">
        <f t="shared" si="93"/>
        <v>-3.5535021867360087E-5</v>
      </c>
    </row>
    <row r="2991" spans="18:24" x14ac:dyDescent="0.2">
      <c r="R2991" s="75">
        <v>60161</v>
      </c>
      <c r="S2991" s="72">
        <v>8.0883445197135057E-3</v>
      </c>
      <c r="T2991" s="72">
        <v>8.1115949212340575E-3</v>
      </c>
      <c r="U2991" s="72">
        <f t="shared" si="92"/>
        <v>-2.3250401520551883E-5</v>
      </c>
      <c r="V2991" s="72">
        <v>8.1447850543141746E-3</v>
      </c>
      <c r="W2991" s="72">
        <v>8.1802435943820768E-3</v>
      </c>
      <c r="X2991" s="113">
        <f t="shared" si="93"/>
        <v>-3.5458540067902222E-5</v>
      </c>
    </row>
    <row r="2992" spans="18:24" x14ac:dyDescent="0.2">
      <c r="R2992" s="75">
        <v>60168</v>
      </c>
      <c r="S2992" s="72">
        <v>8.0917829224075016E-3</v>
      </c>
      <c r="T2992" s="72">
        <v>8.1149789588160805E-3</v>
      </c>
      <c r="U2992" s="72">
        <f t="shared" si="92"/>
        <v>-2.319603640857891E-5</v>
      </c>
      <c r="V2992" s="72">
        <v>8.1484033478538779E-3</v>
      </c>
      <c r="W2992" s="72">
        <v>8.1837848773391175E-3</v>
      </c>
      <c r="X2992" s="113">
        <f t="shared" si="93"/>
        <v>-3.5381529485239635E-5</v>
      </c>
    </row>
    <row r="2993" spans="18:24" x14ac:dyDescent="0.2">
      <c r="R2993" s="75">
        <v>60175</v>
      </c>
      <c r="S2993" s="72">
        <v>8.0955924454752318E-3</v>
      </c>
      <c r="T2993" s="72">
        <v>8.11873026179466E-3</v>
      </c>
      <c r="U2993" s="72">
        <f t="shared" si="92"/>
        <v>-2.3137816319428184E-5</v>
      </c>
      <c r="V2993" s="72">
        <v>8.1524117826057441E-3</v>
      </c>
      <c r="W2993" s="72">
        <v>8.1877108820852008E-3</v>
      </c>
      <c r="X2993" s="113">
        <f t="shared" si="93"/>
        <v>-3.5299099479456711E-5</v>
      </c>
    </row>
    <row r="2994" spans="18:24" x14ac:dyDescent="0.2">
      <c r="R2994" s="75">
        <v>60182</v>
      </c>
      <c r="S2994" s="72">
        <v>8.0990875018586688E-3</v>
      </c>
      <c r="T2994" s="72">
        <v>8.1221701461302986E-3</v>
      </c>
      <c r="U2994" s="72">
        <f t="shared" si="92"/>
        <v>-2.308264427162976E-5</v>
      </c>
      <c r="V2994" s="72">
        <v>8.1560855651867485E-3</v>
      </c>
      <c r="W2994" s="72">
        <v>8.1913066469864165E-3</v>
      </c>
      <c r="X2994" s="113">
        <f t="shared" si="93"/>
        <v>-3.5221081799667944E-5</v>
      </c>
    </row>
    <row r="2995" spans="18:24" x14ac:dyDescent="0.2">
      <c r="R2995" s="75">
        <v>60189</v>
      </c>
      <c r="S2995" s="72">
        <v>8.1026098711453488E-3</v>
      </c>
      <c r="T2995" s="72">
        <v>8.1256369542934501E-3</v>
      </c>
      <c r="U2995" s="72">
        <f t="shared" si="92"/>
        <v>-2.3027083148101368E-5</v>
      </c>
      <c r="V2995" s="72">
        <v>8.1597839372999238E-3</v>
      </c>
      <c r="W2995" s="72">
        <v>8.1949265564456343E-3</v>
      </c>
      <c r="X2995" s="113">
        <f t="shared" si="93"/>
        <v>-3.5142619145710555E-5</v>
      </c>
    </row>
    <row r="2996" spans="18:24" x14ac:dyDescent="0.2">
      <c r="R2996" s="75">
        <v>60196</v>
      </c>
      <c r="S2996" s="72">
        <v>8.1061595534065202E-3</v>
      </c>
      <c r="T2996" s="72">
        <v>8.1291306863579722E-3</v>
      </c>
      <c r="U2996" s="72">
        <f t="shared" si="92"/>
        <v>-2.2971132951452033E-5</v>
      </c>
      <c r="V2996" s="72">
        <v>8.1635054632761012E-3</v>
      </c>
      <c r="W2996" s="72">
        <v>8.1985692017523433E-3</v>
      </c>
      <c r="X2996" s="113">
        <f t="shared" si="93"/>
        <v>-3.5063738476242071E-5</v>
      </c>
    </row>
    <row r="2997" spans="18:24" x14ac:dyDescent="0.2">
      <c r="R2997" s="75">
        <v>60203</v>
      </c>
      <c r="S2997" s="72">
        <v>8.1097365487177754E-3</v>
      </c>
      <c r="T2997" s="72">
        <v>8.1326513423925044E-3</v>
      </c>
      <c r="U2997" s="72">
        <f t="shared" si="92"/>
        <v>-2.2914793674728984E-5</v>
      </c>
      <c r="V2997" s="72">
        <v>8.1672487074364516E-3</v>
      </c>
      <c r="W2997" s="72">
        <v>8.2022331741885644E-3</v>
      </c>
      <c r="X2997" s="113">
        <f t="shared" si="93"/>
        <v>-3.4984466752112711E-5</v>
      </c>
    </row>
    <row r="2998" spans="18:24" x14ac:dyDescent="0.2">
      <c r="R2998" s="75">
        <v>60210</v>
      </c>
      <c r="S2998" s="72">
        <v>8.1133408571538342E-3</v>
      </c>
      <c r="T2998" s="72">
        <v>8.1361989224709007E-3</v>
      </c>
      <c r="U2998" s="72">
        <f t="shared" si="92"/>
        <v>-2.2858065317066592E-5</v>
      </c>
      <c r="V2998" s="72">
        <v>8.1706433174890663E-3</v>
      </c>
      <c r="W2998" s="72">
        <v>8.2055531793124737E-3</v>
      </c>
      <c r="X2998" s="113">
        <f t="shared" si="93"/>
        <v>-3.4909861823407412E-5</v>
      </c>
    </row>
    <row r="2999" spans="18:24" x14ac:dyDescent="0.2">
      <c r="R2999" s="75">
        <v>60217</v>
      </c>
      <c r="S2999" s="72">
        <v>8.1169724787911596E-3</v>
      </c>
      <c r="T2999" s="72">
        <v>8.1397734266678828E-3</v>
      </c>
      <c r="U2999" s="72">
        <f t="shared" si="92"/>
        <v>-2.2800947876723196E-5</v>
      </c>
      <c r="V2999" s="72">
        <v>8.1744248738097446E-3</v>
      </c>
      <c r="W2999" s="72">
        <v>8.2092547766681769E-3</v>
      </c>
      <c r="X2999" s="113">
        <f t="shared" si="93"/>
        <v>-3.4829902858432224E-5</v>
      </c>
    </row>
    <row r="3000" spans="18:24" x14ac:dyDescent="0.2">
      <c r="R3000" s="75">
        <v>60224</v>
      </c>
      <c r="S3000" s="72">
        <v>8.1206314137018676E-3</v>
      </c>
      <c r="T3000" s="72">
        <v>8.1433748550555681E-3</v>
      </c>
      <c r="U3000" s="72">
        <f t="shared" si="92"/>
        <v>-2.274344135370053E-5</v>
      </c>
      <c r="V3000" s="72">
        <v>8.17822397903154E-3</v>
      </c>
      <c r="W3000" s="72">
        <v>8.2129736101608179E-3</v>
      </c>
      <c r="X3000" s="113">
        <f t="shared" si="93"/>
        <v>-3.4749631129277897E-5</v>
      </c>
    </row>
    <row r="3001" spans="18:24" x14ac:dyDescent="0.2">
      <c r="R3001" s="75">
        <v>60231</v>
      </c>
      <c r="S3001" s="72">
        <v>8.1243176619676307E-3</v>
      </c>
      <c r="T3001" s="72">
        <v>8.1470032077078109E-3</v>
      </c>
      <c r="U3001" s="72">
        <f t="shared" si="92"/>
        <v>-2.2685545740180196E-5</v>
      </c>
      <c r="V3001" s="72">
        <v>8.1820391895339791E-3</v>
      </c>
      <c r="W3001" s="72">
        <v>8.2167082632806157E-3</v>
      </c>
      <c r="X3001" s="113">
        <f t="shared" si="93"/>
        <v>-3.4669073746636594E-5</v>
      </c>
    </row>
    <row r="3002" spans="18:24" x14ac:dyDescent="0.2">
      <c r="R3002" s="75">
        <v>60238</v>
      </c>
      <c r="S3002" s="72">
        <v>8.1273072299978821E-3</v>
      </c>
      <c r="T3002" s="72">
        <v>8.1499419392416783E-3</v>
      </c>
      <c r="U3002" s="72">
        <f t="shared" si="92"/>
        <v>-2.2634709243796181E-5</v>
      </c>
      <c r="V3002" s="72">
        <v>8.1862404515474305E-3</v>
      </c>
      <c r="W3002" s="72">
        <v>8.2208236374509934E-3</v>
      </c>
      <c r="X3002" s="113">
        <f t="shared" si="93"/>
        <v>-3.4583185903562866E-5</v>
      </c>
    </row>
    <row r="3003" spans="18:24" x14ac:dyDescent="0.2">
      <c r="R3003" s="75">
        <v>60245</v>
      </c>
      <c r="S3003" s="72">
        <v>8.1310440346618051E-3</v>
      </c>
      <c r="T3003" s="72">
        <v>8.1536201278806786E-3</v>
      </c>
      <c r="U3003" s="72">
        <f t="shared" si="92"/>
        <v>-2.2576093218873439E-5</v>
      </c>
      <c r="V3003" s="72">
        <v>8.1900838549912851E-3</v>
      </c>
      <c r="W3003" s="72">
        <v>8.2245859890092057E-3</v>
      </c>
      <c r="X3003" s="113">
        <f t="shared" si="93"/>
        <v>-3.4502134017920516E-5</v>
      </c>
    </row>
    <row r="3004" spans="18:24" x14ac:dyDescent="0.2">
      <c r="R3004" s="75">
        <v>60252</v>
      </c>
      <c r="S3004" s="72">
        <v>8.1348081160133034E-3</v>
      </c>
      <c r="T3004" s="72">
        <v>8.1573252046478473E-3</v>
      </c>
      <c r="U3004" s="72">
        <f t="shared" si="92"/>
        <v>-2.2517088634543825E-5</v>
      </c>
      <c r="V3004" s="72">
        <v>8.1939389265811517E-3</v>
      </c>
      <c r="W3004" s="72">
        <v>8.2283598063842868E-3</v>
      </c>
      <c r="X3004" s="113">
        <f t="shared" si="93"/>
        <v>-3.4420879803135143E-5</v>
      </c>
    </row>
    <row r="3005" spans="18:24" x14ac:dyDescent="0.2">
      <c r="R3005" s="75">
        <v>60259</v>
      </c>
      <c r="S3005" s="72">
        <v>8.1385982632466991E-3</v>
      </c>
      <c r="T3005" s="72">
        <v>8.1610559763403145E-3</v>
      </c>
      <c r="U3005" s="72">
        <f t="shared" si="92"/>
        <v>-2.2457713093615439E-5</v>
      </c>
      <c r="V3005" s="72">
        <v>8.1978042305512339E-3</v>
      </c>
      <c r="W3005" s="72">
        <v>8.2321436807765644E-3</v>
      </c>
      <c r="X3005" s="113">
        <f t="shared" si="93"/>
        <v>-3.4339450225330526E-5</v>
      </c>
    </row>
    <row r="3006" spans="18:24" x14ac:dyDescent="0.2">
      <c r="R3006" s="75">
        <v>60267</v>
      </c>
      <c r="S3006" s="72">
        <v>8.1429584023480217E-3</v>
      </c>
      <c r="T3006" s="72">
        <v>8.1653478525209877E-3</v>
      </c>
      <c r="U3006" s="72">
        <f t="shared" si="92"/>
        <v>-2.2389450172966008E-5</v>
      </c>
      <c r="V3006" s="72">
        <v>8.2018603754570613E-3</v>
      </c>
      <c r="W3006" s="72">
        <v>8.2361116615256528E-3</v>
      </c>
      <c r="X3006" s="113">
        <f t="shared" si="93"/>
        <v>-3.4251286068591458E-5</v>
      </c>
    </row>
    <row r="3007" spans="18:24" x14ac:dyDescent="0.2">
      <c r="R3007" s="75">
        <v>60274</v>
      </c>
      <c r="S3007" s="72">
        <v>8.1467954549347965E-3</v>
      </c>
      <c r="T3007" s="72">
        <v>8.1691248647892678E-3</v>
      </c>
      <c r="U3007" s="72">
        <f t="shared" si="92"/>
        <v>-2.2329409854471294E-5</v>
      </c>
      <c r="V3007" s="72">
        <v>8.2057428465234714E-3</v>
      </c>
      <c r="W3007" s="72">
        <v>8.2399124152524265E-3</v>
      </c>
      <c r="X3007" s="113">
        <f t="shared" si="93"/>
        <v>-3.4169568728955116E-5</v>
      </c>
    </row>
    <row r="3008" spans="18:24" x14ac:dyDescent="0.2">
      <c r="R3008" s="75">
        <v>60281</v>
      </c>
      <c r="S3008" s="72">
        <v>8.1506501356196637E-3</v>
      </c>
      <c r="T3008" s="72">
        <v>8.1729192568813502E-3</v>
      </c>
      <c r="U3008" s="72">
        <f t="shared" si="92"/>
        <v>-2.2269121261686564E-5</v>
      </c>
      <c r="V3008" s="72">
        <v>8.2096311109896725E-3</v>
      </c>
      <c r="W3008" s="72">
        <v>8.2437188703783325E-3</v>
      </c>
      <c r="X3008" s="113">
        <f t="shared" si="93"/>
        <v>-3.4087759388659947E-5</v>
      </c>
    </row>
    <row r="3009" spans="18:24" x14ac:dyDescent="0.2">
      <c r="R3009" s="75">
        <v>60288</v>
      </c>
      <c r="S3009" s="72">
        <v>8.154519732804566E-3</v>
      </c>
      <c r="T3009" s="72">
        <v>8.1767283566218651E-3</v>
      </c>
      <c r="U3009" s="72">
        <f t="shared" si="92"/>
        <v>-2.2208623817299156E-5</v>
      </c>
      <c r="V3009" s="72">
        <v>8.2135237251481936E-3</v>
      </c>
      <c r="W3009" s="72">
        <v>8.2475296103074677E-3</v>
      </c>
      <c r="X3009" s="113">
        <f t="shared" si="93"/>
        <v>-3.4005885159274149E-5</v>
      </c>
    </row>
    <row r="3010" spans="18:24" x14ac:dyDescent="0.2">
      <c r="R3010" s="75">
        <v>60295</v>
      </c>
      <c r="S3010" s="72">
        <v>8.1584015348763472E-3</v>
      </c>
      <c r="T3010" s="72">
        <v>8.1805494918256727E-3</v>
      </c>
      <c r="U3010" s="72">
        <f t="shared" si="92"/>
        <v>-2.2147956949325476E-5</v>
      </c>
      <c r="V3010" s="72">
        <v>8.2174192452787523E-3</v>
      </c>
      <c r="W3010" s="72">
        <v>8.2513432184342164E-3</v>
      </c>
      <c r="X3010" s="113">
        <f t="shared" si="93"/>
        <v>-3.3923973155464138E-5</v>
      </c>
    </row>
    <row r="3011" spans="18:24" x14ac:dyDescent="0.2">
      <c r="R3011" s="75">
        <v>60302</v>
      </c>
      <c r="S3011" s="72">
        <v>8.1619213188738136E-3</v>
      </c>
      <c r="T3011" s="72">
        <v>8.184012335055094E-3</v>
      </c>
      <c r="U3011" s="72">
        <f t="shared" si="92"/>
        <v>-2.2091016181280398E-5</v>
      </c>
      <c r="V3011" s="72">
        <v>8.2213162276517926E-3</v>
      </c>
      <c r="W3011" s="72">
        <v>8.2551582781414789E-3</v>
      </c>
      <c r="X3011" s="113">
        <f t="shared" si="93"/>
        <v>-3.384205048968629E-5</v>
      </c>
    </row>
    <row r="3012" spans="18:24" x14ac:dyDescent="0.2">
      <c r="R3012" s="75">
        <v>60309</v>
      </c>
      <c r="S3012" s="72">
        <v>8.1658194967433022E-3</v>
      </c>
      <c r="T3012" s="72">
        <v>8.1878496233067383E-3</v>
      </c>
      <c r="U3012" s="72">
        <f t="shared" si="92"/>
        <v>-2.2030126563436087E-5</v>
      </c>
      <c r="V3012" s="72">
        <v>8.225213228524068E-3</v>
      </c>
      <c r="W3012" s="72">
        <v>8.2589733728019969E-3</v>
      </c>
      <c r="X3012" s="113">
        <f t="shared" si="93"/>
        <v>-3.376014427792888E-5</v>
      </c>
    </row>
    <row r="3013" spans="18:24" x14ac:dyDescent="0.2">
      <c r="R3013" s="75">
        <v>60316</v>
      </c>
      <c r="S3013" s="72">
        <v>8.1697218750460491E-3</v>
      </c>
      <c r="T3013" s="72">
        <v>8.1916910589500281E-3</v>
      </c>
      <c r="U3013" s="72">
        <f t="shared" ref="U3013:U3076" si="94">S3013-T3013</f>
        <v>-2.1969183903979006E-5</v>
      </c>
      <c r="V3013" s="72">
        <v>8.2291088041426159E-3</v>
      </c>
      <c r="W3013" s="72">
        <v>8.2627870857774725E-3</v>
      </c>
      <c r="X3013" s="113">
        <f t="shared" ref="X3013:X3076" si="95">V3013-W3013</f>
        <v>-3.3678281634856588E-5</v>
      </c>
    </row>
    <row r="3014" spans="18:24" x14ac:dyDescent="0.2">
      <c r="R3014" s="75">
        <v>60323</v>
      </c>
      <c r="S3014" s="72">
        <v>8.1736257117210956E-3</v>
      </c>
      <c r="T3014" s="72">
        <v>8.1955339397932325E-3</v>
      </c>
      <c r="U3014" s="72">
        <f t="shared" si="94"/>
        <v>-2.1908228072136868E-5</v>
      </c>
      <c r="V3014" s="72">
        <v>8.2330015107429932E-3</v>
      </c>
      <c r="W3014" s="72">
        <v>8.2665980004181239E-3</v>
      </c>
      <c r="X3014" s="113">
        <f t="shared" si="95"/>
        <v>-3.3596489675130625E-5</v>
      </c>
    </row>
    <row r="3015" spans="18:24" x14ac:dyDescent="0.2">
      <c r="R3015" s="75">
        <v>60330</v>
      </c>
      <c r="S3015" s="72">
        <v>8.1786394934736731E-3</v>
      </c>
      <c r="T3015" s="72">
        <v>8.2004752810465441E-3</v>
      </c>
      <c r="U3015" s="72">
        <f t="shared" si="94"/>
        <v>-2.1835787572871065E-5</v>
      </c>
      <c r="V3015" s="72">
        <v>8.2379979103563029E-3</v>
      </c>
      <c r="W3015" s="72">
        <v>8.2714976599918971E-3</v>
      </c>
      <c r="X3015" s="113">
        <f t="shared" si="95"/>
        <v>-3.3499749635594253E-5</v>
      </c>
    </row>
    <row r="3016" spans="18:24" x14ac:dyDescent="0.2">
      <c r="R3016" s="75">
        <v>60337</v>
      </c>
      <c r="S3016" s="72">
        <v>8.1825366992552395E-3</v>
      </c>
      <c r="T3016" s="72">
        <v>8.2043116456090911E-3</v>
      </c>
      <c r="U3016" s="72">
        <f t="shared" si="94"/>
        <v>-2.1774946353851632E-5</v>
      </c>
      <c r="V3016" s="72">
        <v>8.241879190429291E-3</v>
      </c>
      <c r="W3016" s="72">
        <v>8.2752974003724965E-3</v>
      </c>
      <c r="X3016" s="113">
        <f t="shared" si="95"/>
        <v>-3.3418209943205518E-5</v>
      </c>
    </row>
    <row r="3017" spans="18:24" x14ac:dyDescent="0.2">
      <c r="R3017" s="75">
        <v>60344</v>
      </c>
      <c r="S3017" s="72">
        <v>8.1864272724136607E-3</v>
      </c>
      <c r="T3017" s="72">
        <v>8.2081414820162311E-3</v>
      </c>
      <c r="U3017" s="72">
        <f t="shared" si="94"/>
        <v>-2.1714209602570478E-5</v>
      </c>
      <c r="V3017" s="72">
        <v>8.2457533492873592E-3</v>
      </c>
      <c r="W3017" s="72">
        <v>8.2790901700816651E-3</v>
      </c>
      <c r="X3017" s="113">
        <f t="shared" si="95"/>
        <v>-3.3336820794305916E-5</v>
      </c>
    </row>
    <row r="3018" spans="18:24" x14ac:dyDescent="0.2">
      <c r="R3018" s="75">
        <v>60351</v>
      </c>
      <c r="S3018" s="72">
        <v>8.190310304154156E-3</v>
      </c>
      <c r="T3018" s="72">
        <v>8.2119638946878317E-3</v>
      </c>
      <c r="U3018" s="72">
        <f t="shared" si="94"/>
        <v>-2.1653590533675729E-5</v>
      </c>
      <c r="V3018" s="72">
        <v>8.2496199003332191E-3</v>
      </c>
      <c r="W3018" s="72">
        <v>8.2828754916600255E-3</v>
      </c>
      <c r="X3018" s="113">
        <f t="shared" si="95"/>
        <v>-3.3255591326806361E-5</v>
      </c>
    </row>
    <row r="3019" spans="18:24" x14ac:dyDescent="0.2">
      <c r="R3019" s="75">
        <v>60359</v>
      </c>
      <c r="S3019" s="72">
        <v>8.1943702938325202E-3</v>
      </c>
      <c r="T3019" s="72">
        <v>8.2159585562313498E-3</v>
      </c>
      <c r="U3019" s="72">
        <f t="shared" si="94"/>
        <v>-2.1588262398829564E-5</v>
      </c>
      <c r="V3019" s="72">
        <v>8.253662079528358E-3</v>
      </c>
      <c r="W3019" s="72">
        <v>8.2868300062587403E-3</v>
      </c>
      <c r="X3019" s="113">
        <f t="shared" si="95"/>
        <v>-3.3167926730382283E-5</v>
      </c>
    </row>
    <row r="3020" spans="18:24" x14ac:dyDescent="0.2">
      <c r="R3020" s="75">
        <v>60366</v>
      </c>
      <c r="S3020" s="72">
        <v>8.1982375946751604E-3</v>
      </c>
      <c r="T3020" s="72">
        <v>8.2197654832361928E-3</v>
      </c>
      <c r="U3020" s="72">
        <f t="shared" si="94"/>
        <v>-2.1527888561032396E-5</v>
      </c>
      <c r="V3020" s="72">
        <v>8.2575127718385079E-3</v>
      </c>
      <c r="W3020" s="72">
        <v>8.2905998015975844E-3</v>
      </c>
      <c r="X3020" s="113">
        <f t="shared" si="95"/>
        <v>-3.30870297590765E-5</v>
      </c>
    </row>
    <row r="3021" spans="18:24" x14ac:dyDescent="0.2">
      <c r="R3021" s="75">
        <v>60373</v>
      </c>
      <c r="S3021" s="72">
        <v>8.2020973438486217E-3</v>
      </c>
      <c r="T3021" s="72">
        <v>8.2235649764063907E-3</v>
      </c>
      <c r="U3021" s="72">
        <f t="shared" si="94"/>
        <v>-2.1467632557769026E-5</v>
      </c>
      <c r="V3021" s="72">
        <v>8.2613558508105034E-3</v>
      </c>
      <c r="W3021" s="72">
        <v>8.2943621433887033E-3</v>
      </c>
      <c r="X3021" s="113">
        <f t="shared" si="95"/>
        <v>-3.300629257819987E-5</v>
      </c>
    </row>
    <row r="3022" spans="18:24" x14ac:dyDescent="0.2">
      <c r="R3022" s="75">
        <v>60380</v>
      </c>
      <c r="S3022" s="72">
        <v>8.205949541332698E-3</v>
      </c>
      <c r="T3022" s="72">
        <v>8.2273570357199802E-3</v>
      </c>
      <c r="U3022" s="72">
        <f t="shared" si="94"/>
        <v>-2.1407494387282178E-5</v>
      </c>
      <c r="V3022" s="72">
        <v>8.2651913164002236E-3</v>
      </c>
      <c r="W3022" s="72">
        <v>8.298117031589728E-3</v>
      </c>
      <c r="X3022" s="113">
        <f t="shared" si="95"/>
        <v>-3.2925715189504462E-5</v>
      </c>
    </row>
    <row r="3023" spans="18:24" x14ac:dyDescent="0.2">
      <c r="R3023" s="75">
        <v>60387</v>
      </c>
      <c r="S3023" s="72">
        <v>8.2101608943249103E-3</v>
      </c>
      <c r="T3023" s="72">
        <v>8.2315045909558716E-3</v>
      </c>
      <c r="U3023" s="72">
        <f t="shared" si="94"/>
        <v>-2.1343696630961306E-5</v>
      </c>
      <c r="V3023" s="72">
        <v>8.2690191685626767E-3</v>
      </c>
      <c r="W3023" s="72">
        <v>8.3018644661574138E-3</v>
      </c>
      <c r="X3023" s="113">
        <f t="shared" si="95"/>
        <v>-3.2845297594737144E-5</v>
      </c>
    </row>
    <row r="3024" spans="18:24" x14ac:dyDescent="0.2">
      <c r="R3024" s="75">
        <v>60394</v>
      </c>
      <c r="S3024" s="72">
        <v>8.2139975363759252E-3</v>
      </c>
      <c r="T3024" s="72">
        <v>8.2352813377841918E-3</v>
      </c>
      <c r="U3024" s="72">
        <f t="shared" si="94"/>
        <v>-2.1283801408266551E-5</v>
      </c>
      <c r="V3024" s="72">
        <v>8.2739346950741737E-3</v>
      </c>
      <c r="W3024" s="72">
        <v>8.3066849659431796E-3</v>
      </c>
      <c r="X3024" s="113">
        <f t="shared" si="95"/>
        <v>-3.2750270869005838E-5</v>
      </c>
    </row>
    <row r="3025" spans="18:24" x14ac:dyDescent="0.2">
      <c r="R3025" s="75">
        <v>60401</v>
      </c>
      <c r="S3025" s="72">
        <v>8.2178266265373907E-3</v>
      </c>
      <c r="T3025" s="72">
        <v>8.2390506505617463E-3</v>
      </c>
      <c r="U3025" s="72">
        <f t="shared" si="94"/>
        <v>-2.1224024024355664E-5</v>
      </c>
      <c r="V3025" s="72">
        <v>8.2777459510387629E-3</v>
      </c>
      <c r="W3025" s="72">
        <v>8.3104161536516567E-3</v>
      </c>
      <c r="X3025" s="113">
        <f t="shared" si="95"/>
        <v>-3.2670202612893745E-5</v>
      </c>
    </row>
    <row r="3026" spans="18:24" x14ac:dyDescent="0.2">
      <c r="R3026" s="75">
        <v>60408</v>
      </c>
      <c r="S3026" s="72">
        <v>8.2216481647884553E-3</v>
      </c>
      <c r="T3026" s="72">
        <v>8.242812529265944E-3</v>
      </c>
      <c r="U3026" s="72">
        <f t="shared" si="94"/>
        <v>-2.116436447748872E-5</v>
      </c>
      <c r="V3026" s="72">
        <v>8.2815495930311026E-3</v>
      </c>
      <c r="W3026" s="72">
        <v>8.3141398871920992E-3</v>
      </c>
      <c r="X3026" s="113">
        <f t="shared" si="95"/>
        <v>-3.2590294160996652E-5</v>
      </c>
    </row>
    <row r="3027" spans="18:24" x14ac:dyDescent="0.2">
      <c r="R3027" s="75">
        <v>60415</v>
      </c>
      <c r="S3027" s="72">
        <v>8.2254621511047912E-3</v>
      </c>
      <c r="T3027" s="72">
        <v>8.246566973876799E-3</v>
      </c>
      <c r="U3027" s="72">
        <f t="shared" si="94"/>
        <v>-2.1104822772007731E-5</v>
      </c>
      <c r="V3027" s="72">
        <v>8.285345621006069E-3</v>
      </c>
      <c r="W3027" s="72">
        <v>8.3178561665202388E-3</v>
      </c>
      <c r="X3027" s="113">
        <f t="shared" si="95"/>
        <v>-3.2510545514169778E-5</v>
      </c>
    </row>
    <row r="3028" spans="18:24" x14ac:dyDescent="0.2">
      <c r="R3028" s="75">
        <v>60422</v>
      </c>
      <c r="S3028" s="72">
        <v>8.2292685854655438E-3</v>
      </c>
      <c r="T3028" s="72">
        <v>8.2503139843691179E-3</v>
      </c>
      <c r="U3028" s="72">
        <f t="shared" si="94"/>
        <v>-2.1045398903574153E-5</v>
      </c>
      <c r="V3028" s="72">
        <v>8.2880442264288336E-3</v>
      </c>
      <c r="W3028" s="72">
        <v>8.3204898330210882E-3</v>
      </c>
      <c r="X3028" s="113">
        <f t="shared" si="95"/>
        <v>-3.2445606592254594E-5</v>
      </c>
    </row>
    <row r="3029" spans="18:24" x14ac:dyDescent="0.2">
      <c r="R3029" s="75">
        <v>60429</v>
      </c>
      <c r="S3029" s="72">
        <v>8.2330674678498614E-3</v>
      </c>
      <c r="T3029" s="72">
        <v>8.2540535607263897E-3</v>
      </c>
      <c r="U3029" s="72">
        <f t="shared" si="94"/>
        <v>-2.0986092876528264E-5</v>
      </c>
      <c r="V3029" s="72">
        <v>8.2918263971042787E-3</v>
      </c>
      <c r="W3029" s="72">
        <v>8.3241925449033284E-3</v>
      </c>
      <c r="X3029" s="113">
        <f t="shared" si="95"/>
        <v>-3.2366147799049727E-5</v>
      </c>
    </row>
    <row r="3030" spans="18:24" x14ac:dyDescent="0.2">
      <c r="R3030" s="75">
        <v>60436</v>
      </c>
      <c r="S3030" s="72">
        <v>8.2368587982334131E-3</v>
      </c>
      <c r="T3030" s="72">
        <v>8.257785702925154E-3</v>
      </c>
      <c r="U3030" s="72">
        <f t="shared" si="94"/>
        <v>-2.0926904691740897E-5</v>
      </c>
      <c r="V3030" s="72">
        <v>8.2956009540449457E-3</v>
      </c>
      <c r="W3030" s="72">
        <v>8.3278878028582564E-3</v>
      </c>
      <c r="X3030" s="113">
        <f t="shared" si="95"/>
        <v>-3.2286848813310731E-5</v>
      </c>
    </row>
    <row r="3031" spans="18:24" x14ac:dyDescent="0.2">
      <c r="R3031" s="75">
        <v>60443</v>
      </c>
      <c r="S3031" s="72">
        <v>8.2406425765970872E-3</v>
      </c>
      <c r="T3031" s="72">
        <v>8.2615104109445593E-3</v>
      </c>
      <c r="U3031" s="72">
        <f t="shared" si="94"/>
        <v>-2.0867834347472122E-5</v>
      </c>
      <c r="V3031" s="72">
        <v>8.3004535918404405E-3</v>
      </c>
      <c r="W3031" s="72">
        <v>8.332646740862296E-3</v>
      </c>
      <c r="X3031" s="113">
        <f t="shared" si="95"/>
        <v>-3.2193149021855424E-5</v>
      </c>
    </row>
    <row r="3032" spans="18:24" x14ac:dyDescent="0.2">
      <c r="R3032" s="75">
        <v>60450</v>
      </c>
      <c r="S3032" s="72">
        <v>8.2444188029156852E-3</v>
      </c>
      <c r="T3032" s="72">
        <v>8.2652276847620162E-3</v>
      </c>
      <c r="U3032" s="72">
        <f t="shared" si="94"/>
        <v>-2.0808881846330965E-5</v>
      </c>
      <c r="V3032" s="72">
        <v>8.3042115490611166E-3</v>
      </c>
      <c r="W3032" s="72">
        <v>8.3363257484920204E-3</v>
      </c>
      <c r="X3032" s="113">
        <f t="shared" si="95"/>
        <v>-3.2114199430903836E-5</v>
      </c>
    </row>
    <row r="3033" spans="18:24" x14ac:dyDescent="0.2">
      <c r="R3033" s="75">
        <v>60457</v>
      </c>
      <c r="S3033" s="72">
        <v>8.2481874771700922E-3</v>
      </c>
      <c r="T3033" s="72">
        <v>8.2689375243584079E-3</v>
      </c>
      <c r="U3033" s="72">
        <f t="shared" si="94"/>
        <v>-2.075004718831569E-5</v>
      </c>
      <c r="V3033" s="72">
        <v>8.3079618919975357E-3</v>
      </c>
      <c r="W3033" s="72">
        <v>8.3399973016554541E-3</v>
      </c>
      <c r="X3033" s="113">
        <f t="shared" si="95"/>
        <v>-3.2035409657918401E-5</v>
      </c>
    </row>
    <row r="3034" spans="18:24" x14ac:dyDescent="0.2">
      <c r="R3034" s="75">
        <v>60464</v>
      </c>
      <c r="S3034" s="72">
        <v>8.2519485993368478E-3</v>
      </c>
      <c r="T3034" s="72">
        <v>8.2726399297120123E-3</v>
      </c>
      <c r="U3034" s="72">
        <f t="shared" si="94"/>
        <v>-2.0691330375164491E-5</v>
      </c>
      <c r="V3034" s="72">
        <v>8.3117046206067219E-3</v>
      </c>
      <c r="W3034" s="72">
        <v>8.3436614003087606E-3</v>
      </c>
      <c r="X3034" s="113">
        <f t="shared" si="95"/>
        <v>-3.1956779702038696E-5</v>
      </c>
    </row>
    <row r="3035" spans="18:24" x14ac:dyDescent="0.2">
      <c r="R3035" s="75">
        <v>60471</v>
      </c>
      <c r="S3035" s="72">
        <v>8.2557021693951006E-3</v>
      </c>
      <c r="T3035" s="72">
        <v>8.2763349008011088E-3</v>
      </c>
      <c r="U3035" s="72">
        <f t="shared" si="94"/>
        <v>-2.063273140600827E-5</v>
      </c>
      <c r="V3035" s="72">
        <v>8.315439734843548E-3</v>
      </c>
      <c r="W3035" s="72">
        <v>8.3473180444106811E-3</v>
      </c>
      <c r="X3035" s="113">
        <f t="shared" si="95"/>
        <v>-3.1878309567133153E-5</v>
      </c>
    </row>
    <row r="3036" spans="18:24" x14ac:dyDescent="0.2">
      <c r="R3036" s="75">
        <v>60478</v>
      </c>
      <c r="S3036" s="72">
        <v>8.2594481873239957E-3</v>
      </c>
      <c r="T3036" s="72">
        <v>8.2800224376048445E-3</v>
      </c>
      <c r="U3036" s="72">
        <f t="shared" si="94"/>
        <v>-2.0574250280848763E-5</v>
      </c>
      <c r="V3036" s="72">
        <v>8.3180884048150716E-3</v>
      </c>
      <c r="W3036" s="72">
        <v>8.3499028157515837E-3</v>
      </c>
      <c r="X3036" s="113">
        <f t="shared" si="95"/>
        <v>-3.181441093651205E-5</v>
      </c>
    </row>
    <row r="3037" spans="18:24" x14ac:dyDescent="0.2">
      <c r="R3037" s="75">
        <v>60485</v>
      </c>
      <c r="S3037" s="72">
        <v>8.2631866531009436E-3</v>
      </c>
      <c r="T3037" s="72">
        <v>8.283702540102366E-3</v>
      </c>
      <c r="U3037" s="72">
        <f t="shared" si="94"/>
        <v>-2.0515887001422428E-5</v>
      </c>
      <c r="V3037" s="72">
        <v>8.3228871200256432E-3</v>
      </c>
      <c r="W3037" s="72">
        <v>8.3546089687914719E-3</v>
      </c>
      <c r="X3037" s="113">
        <f t="shared" si="95"/>
        <v>-3.1721848765828634E-5</v>
      </c>
    </row>
    <row r="3038" spans="18:24" x14ac:dyDescent="0.2">
      <c r="R3038" s="75">
        <v>60492</v>
      </c>
      <c r="S3038" s="72">
        <v>8.2669175667024839E-3</v>
      </c>
      <c r="T3038" s="72">
        <v>8.2873752082736896E-3</v>
      </c>
      <c r="U3038" s="72">
        <f t="shared" si="94"/>
        <v>-2.0457641571205651E-5</v>
      </c>
      <c r="V3038" s="72">
        <v>8.3265993908845284E-3</v>
      </c>
      <c r="W3038" s="72">
        <v>8.3582432489865376E-3</v>
      </c>
      <c r="X3038" s="113">
        <f t="shared" si="95"/>
        <v>-3.164385810200919E-5</v>
      </c>
    </row>
    <row r="3039" spans="18:24" x14ac:dyDescent="0.2">
      <c r="R3039" s="75">
        <v>60499</v>
      </c>
      <c r="S3039" s="72">
        <v>8.2706409281103725E-3</v>
      </c>
      <c r="T3039" s="72">
        <v>8.2910404420953546E-3</v>
      </c>
      <c r="U3039" s="72">
        <f t="shared" si="94"/>
        <v>-2.0399513984982118E-5</v>
      </c>
      <c r="V3039" s="72">
        <v>8.3303040471952826E-3</v>
      </c>
      <c r="W3039" s="72">
        <v>8.3618700744626118E-3</v>
      </c>
      <c r="X3039" s="113">
        <f t="shared" si="95"/>
        <v>-3.1566027267329252E-5</v>
      </c>
    </row>
    <row r="3040" spans="18:24" x14ac:dyDescent="0.2">
      <c r="R3040" s="75">
        <v>60506</v>
      </c>
      <c r="S3040" s="72">
        <v>8.2743567373002782E-3</v>
      </c>
      <c r="T3040" s="72">
        <v>8.2946982415499845E-3</v>
      </c>
      <c r="U3040" s="72">
        <f t="shared" si="94"/>
        <v>-2.0341504249706335E-5</v>
      </c>
      <c r="V3040" s="72">
        <v>8.3329277584652094E-3</v>
      </c>
      <c r="W3040" s="72">
        <v>8.3644304071795635E-3</v>
      </c>
      <c r="X3040" s="113">
        <f t="shared" si="95"/>
        <v>-3.1502648714354028E-5</v>
      </c>
    </row>
    <row r="3041" spans="18:24" x14ac:dyDescent="0.2">
      <c r="R3041" s="75">
        <v>60513</v>
      </c>
      <c r="S3041" s="72">
        <v>8.2777064433055894E-3</v>
      </c>
      <c r="T3041" s="72">
        <v>8.2979937019715417E-3</v>
      </c>
      <c r="U3041" s="72">
        <f t="shared" si="94"/>
        <v>-2.0287258665952282E-5</v>
      </c>
      <c r="V3041" s="72">
        <v>8.3359037337790241E-3</v>
      </c>
      <c r="W3041" s="72">
        <v>8.3673383543999939E-3</v>
      </c>
      <c r="X3041" s="113">
        <f t="shared" si="95"/>
        <v>-3.1434620620969869E-5</v>
      </c>
    </row>
    <row r="3042" spans="18:24" x14ac:dyDescent="0.2">
      <c r="R3042" s="75">
        <v>60520</v>
      </c>
      <c r="S3042" s="72">
        <v>8.2814076024122565E-3</v>
      </c>
      <c r="T3042" s="72">
        <v>8.3016370797459639E-3</v>
      </c>
      <c r="U3042" s="72">
        <f t="shared" si="94"/>
        <v>-2.0229477333707363E-5</v>
      </c>
      <c r="V3042" s="72">
        <v>8.339587839982775E-3</v>
      </c>
      <c r="W3042" s="72">
        <v>8.3709450595572908E-3</v>
      </c>
      <c r="X3042" s="113">
        <f t="shared" si="95"/>
        <v>-3.1357219574515774E-5</v>
      </c>
    </row>
    <row r="3043" spans="18:24" x14ac:dyDescent="0.2">
      <c r="R3043" s="75">
        <v>60527</v>
      </c>
      <c r="S3043" s="72">
        <v>8.2851012093762763E-3</v>
      </c>
      <c r="T3043" s="72">
        <v>8.3052730232236888E-3</v>
      </c>
      <c r="U3043" s="72">
        <f t="shared" si="94"/>
        <v>-2.0171813847412456E-5</v>
      </c>
      <c r="V3043" s="72">
        <v>8.3432643321745634E-3</v>
      </c>
      <c r="W3043" s="72">
        <v>8.3745443105283663E-3</v>
      </c>
      <c r="X3043" s="113">
        <f t="shared" si="95"/>
        <v>-3.1279978353802862E-5</v>
      </c>
    </row>
    <row r="3044" spans="18:24" x14ac:dyDescent="0.2">
      <c r="R3044" s="75">
        <v>60534</v>
      </c>
      <c r="S3044" s="72">
        <v>8.2887872641756889E-3</v>
      </c>
      <c r="T3044" s="72">
        <v>8.3089015323880317E-3</v>
      </c>
      <c r="U3044" s="72">
        <f t="shared" si="94"/>
        <v>-2.0114268212342856E-5</v>
      </c>
      <c r="V3044" s="72">
        <v>8.3469332103119943E-3</v>
      </c>
      <c r="W3044" s="72">
        <v>8.3781361072734779E-3</v>
      </c>
      <c r="X3044" s="113">
        <f t="shared" si="95"/>
        <v>-3.1202896961483526E-5</v>
      </c>
    </row>
    <row r="3045" spans="18:24" x14ac:dyDescent="0.2">
      <c r="R3045" s="75">
        <v>60541</v>
      </c>
      <c r="S3045" s="72">
        <v>8.2938924692705206E-3</v>
      </c>
      <c r="T3045" s="72">
        <v>8.3139348451448311E-3</v>
      </c>
      <c r="U3045" s="72">
        <f t="shared" si="94"/>
        <v>-2.0042375874310472E-5</v>
      </c>
      <c r="V3045" s="72">
        <v>8.3509500715805499E-3</v>
      </c>
      <c r="W3045" s="72">
        <v>8.3820713298547109E-3</v>
      </c>
      <c r="X3045" s="113">
        <f t="shared" si="95"/>
        <v>-3.1121258274161012E-5</v>
      </c>
    </row>
    <row r="3046" spans="18:24" x14ac:dyDescent="0.2">
      <c r="R3046" s="75">
        <v>60548</v>
      </c>
      <c r="S3046" s="72">
        <v>8.2964929946926103E-3</v>
      </c>
      <c r="T3046" s="72">
        <v>8.3164889153657783E-3</v>
      </c>
      <c r="U3046" s="72">
        <f t="shared" si="94"/>
        <v>-1.9995920673167994E-5</v>
      </c>
      <c r="V3046" s="72">
        <v>8.3546032621912292E-3</v>
      </c>
      <c r="W3046" s="72">
        <v>8.3856477686837568E-3</v>
      </c>
      <c r="X3046" s="113">
        <f t="shared" si="95"/>
        <v>-3.1044506492527643E-5</v>
      </c>
    </row>
    <row r="3047" spans="18:24" x14ac:dyDescent="0.2">
      <c r="R3047" s="75">
        <v>60555</v>
      </c>
      <c r="S3047" s="72">
        <v>8.3001559377675529E-3</v>
      </c>
      <c r="T3047" s="72">
        <v>8.3200946736577252E-3</v>
      </c>
      <c r="U3047" s="72">
        <f t="shared" si="94"/>
        <v>-1.993873589017231E-5</v>
      </c>
      <c r="V3047" s="72">
        <v>8.3582488384799872E-3</v>
      </c>
      <c r="W3047" s="72">
        <v>8.3892167530252252E-3</v>
      </c>
      <c r="X3047" s="113">
        <f t="shared" si="95"/>
        <v>-3.0967914545237951E-5</v>
      </c>
    </row>
    <row r="3048" spans="18:24" x14ac:dyDescent="0.2">
      <c r="R3048" s="75">
        <v>60562</v>
      </c>
      <c r="S3048" s="72">
        <v>8.3038113284542147E-3</v>
      </c>
      <c r="T3048" s="72">
        <v>8.3236929974149446E-3</v>
      </c>
      <c r="U3048" s="72">
        <f t="shared" si="94"/>
        <v>-1.9881668960729931E-5</v>
      </c>
      <c r="V3048" s="72">
        <v>8.361886800403345E-3</v>
      </c>
      <c r="W3048" s="72">
        <v>8.3927782828391497E-3</v>
      </c>
      <c r="X3048" s="113">
        <f t="shared" si="95"/>
        <v>-3.0891482435804751E-5</v>
      </c>
    </row>
    <row r="3049" spans="18:24" x14ac:dyDescent="0.2">
      <c r="R3049" s="75">
        <v>60569</v>
      </c>
      <c r="S3049" s="72">
        <v>8.3074591667343517E-3</v>
      </c>
      <c r="T3049" s="72">
        <v>8.3272838866191908E-3</v>
      </c>
      <c r="U3049" s="72">
        <f t="shared" si="94"/>
        <v>-1.9824719884839123E-5</v>
      </c>
      <c r="V3049" s="72">
        <v>8.3655171479208919E-3</v>
      </c>
      <c r="W3049" s="72">
        <v>8.3963323580851217E-3</v>
      </c>
      <c r="X3049" s="113">
        <f t="shared" si="95"/>
        <v>-3.0815210164229778E-5</v>
      </c>
    </row>
    <row r="3050" spans="18:24" x14ac:dyDescent="0.2">
      <c r="R3050" s="75">
        <v>60576</v>
      </c>
      <c r="S3050" s="72">
        <v>8.3110994525836344E-3</v>
      </c>
      <c r="T3050" s="72">
        <v>8.330867341246136E-3</v>
      </c>
      <c r="U3050" s="72">
        <f t="shared" si="94"/>
        <v>-1.976788866250162E-5</v>
      </c>
      <c r="V3050" s="72">
        <v>8.3687865816402252E-3</v>
      </c>
      <c r="W3050" s="72">
        <v>8.3995303467469633E-3</v>
      </c>
      <c r="X3050" s="113">
        <f t="shared" si="95"/>
        <v>-3.0743765106738125E-5</v>
      </c>
    </row>
    <row r="3051" spans="18:24" x14ac:dyDescent="0.2">
      <c r="R3051" s="75">
        <v>60583</v>
      </c>
      <c r="S3051" s="72">
        <v>8.3147321859829461E-3</v>
      </c>
      <c r="T3051" s="72">
        <v>8.3344433612792708E-3</v>
      </c>
      <c r="U3051" s="72">
        <f t="shared" si="94"/>
        <v>-1.9711175296324712E-5</v>
      </c>
      <c r="V3051" s="72">
        <v>8.3724021602241544E-3</v>
      </c>
      <c r="W3051" s="72">
        <v>8.4030699627872345E-3</v>
      </c>
      <c r="X3051" s="113">
        <f t="shared" si="95"/>
        <v>-3.0667802563080077E-5</v>
      </c>
    </row>
    <row r="3052" spans="18:24" x14ac:dyDescent="0.2">
      <c r="R3052" s="75">
        <v>60590</v>
      </c>
      <c r="S3052" s="72">
        <v>8.3183573669096973E-3</v>
      </c>
      <c r="T3052" s="72">
        <v>8.3380119466968747E-3</v>
      </c>
      <c r="U3052" s="72">
        <f t="shared" si="94"/>
        <v>-1.9654579787177495E-5</v>
      </c>
      <c r="V3052" s="72">
        <v>8.3760101244198474E-3</v>
      </c>
      <c r="W3052" s="72">
        <v>8.4066021242817958E-3</v>
      </c>
      <c r="X3052" s="113">
        <f t="shared" si="95"/>
        <v>-3.0591999861948396E-5</v>
      </c>
    </row>
    <row r="3053" spans="18:24" x14ac:dyDescent="0.2">
      <c r="R3053" s="75">
        <v>60597</v>
      </c>
      <c r="S3053" s="72">
        <v>8.3219749953439039E-3</v>
      </c>
      <c r="T3053" s="72">
        <v>8.341573097478093E-3</v>
      </c>
      <c r="U3053" s="72">
        <f t="shared" si="94"/>
        <v>-1.9598102134189138E-5</v>
      </c>
      <c r="V3053" s="72">
        <v>8.3796104741853498E-3</v>
      </c>
      <c r="W3053" s="72">
        <v>8.4101268311908995E-3</v>
      </c>
      <c r="X3053" s="113">
        <f t="shared" si="95"/>
        <v>-3.0516357005549652E-5</v>
      </c>
    </row>
    <row r="3054" spans="18:24" x14ac:dyDescent="0.2">
      <c r="R3054" s="75">
        <v>60604</v>
      </c>
      <c r="S3054" s="72">
        <v>8.3248797676347408E-3</v>
      </c>
      <c r="T3054" s="72">
        <v>8.3444286133822487E-3</v>
      </c>
      <c r="U3054" s="72">
        <f t="shared" si="94"/>
        <v>-1.9548845747507926E-5</v>
      </c>
      <c r="V3054" s="72">
        <v>8.3835546679470671E-3</v>
      </c>
      <c r="W3054" s="72">
        <v>8.4139909144012141E-3</v>
      </c>
      <c r="X3054" s="113">
        <f t="shared" si="95"/>
        <v>-3.0436246454147026E-5</v>
      </c>
    </row>
    <row r="3055" spans="18:24" x14ac:dyDescent="0.2">
      <c r="R3055" s="75">
        <v>60611</v>
      </c>
      <c r="S3055" s="72">
        <v>8.3284832034360434E-3</v>
      </c>
      <c r="T3055" s="72">
        <v>8.3479757926223641E-3</v>
      </c>
      <c r="U3055" s="72">
        <f t="shared" si="94"/>
        <v>-1.9492589186320686E-5</v>
      </c>
      <c r="V3055" s="72">
        <v>8.3871393281504635E-3</v>
      </c>
      <c r="W3055" s="72">
        <v>8.4175002614036588E-3</v>
      </c>
      <c r="X3055" s="113">
        <f t="shared" si="95"/>
        <v>-3.0360933253195319E-5</v>
      </c>
    </row>
    <row r="3056" spans="18:24" x14ac:dyDescent="0.2">
      <c r="R3056" s="75">
        <v>60618</v>
      </c>
      <c r="S3056" s="72">
        <v>8.3320790869612082E-3</v>
      </c>
      <c r="T3056" s="72">
        <v>8.3515155374449535E-3</v>
      </c>
      <c r="U3056" s="72">
        <f t="shared" si="94"/>
        <v>-1.9436450483745205E-5</v>
      </c>
      <c r="V3056" s="72">
        <v>8.390716373656416E-3</v>
      </c>
      <c r="W3056" s="72">
        <v>8.4210021535592559E-3</v>
      </c>
      <c r="X3056" s="113">
        <f t="shared" si="95"/>
        <v>-3.0285779902839913E-5</v>
      </c>
    </row>
    <row r="3057" spans="18:24" x14ac:dyDescent="0.2">
      <c r="R3057" s="75">
        <v>60625</v>
      </c>
      <c r="S3057" s="72">
        <v>8.3356674181924717E-3</v>
      </c>
      <c r="T3057" s="72">
        <v>8.3550478478278123E-3</v>
      </c>
      <c r="U3057" s="72">
        <f t="shared" si="94"/>
        <v>-1.938042963534059E-5</v>
      </c>
      <c r="V3057" s="72">
        <v>8.3942858044236367E-3</v>
      </c>
      <c r="W3057" s="72">
        <v>8.4244965908289119E-3</v>
      </c>
      <c r="X3057" s="113">
        <f t="shared" si="95"/>
        <v>-3.0210786405275233E-5</v>
      </c>
    </row>
    <row r="3058" spans="18:24" x14ac:dyDescent="0.2">
      <c r="R3058" s="75">
        <v>60632</v>
      </c>
      <c r="S3058" s="72">
        <v>8.3392481971076293E-3</v>
      </c>
      <c r="T3058" s="72">
        <v>8.3585727237531771E-3</v>
      </c>
      <c r="U3058" s="72">
        <f t="shared" si="94"/>
        <v>-1.9324526645547735E-5</v>
      </c>
      <c r="V3058" s="72">
        <v>8.397498005136601E-3</v>
      </c>
      <c r="W3058" s="72">
        <v>8.4276385455784239E-3</v>
      </c>
      <c r="X3058" s="113">
        <f t="shared" si="95"/>
        <v>-3.0140540441822919E-5</v>
      </c>
    </row>
    <row r="3059" spans="18:24" x14ac:dyDescent="0.2">
      <c r="R3059" s="75">
        <v>60639</v>
      </c>
      <c r="S3059" s="72">
        <v>8.342821423686253E-3</v>
      </c>
      <c r="T3059" s="72">
        <v>8.3620901651997315E-3</v>
      </c>
      <c r="U3059" s="72">
        <f t="shared" si="94"/>
        <v>-1.926874151347846E-5</v>
      </c>
      <c r="V3059" s="72">
        <v>8.4010526674637414E-3</v>
      </c>
      <c r="W3059" s="72">
        <v>8.4311185241493676E-3</v>
      </c>
      <c r="X3059" s="113">
        <f t="shared" si="95"/>
        <v>-3.006585668562621E-5</v>
      </c>
    </row>
    <row r="3060" spans="18:24" x14ac:dyDescent="0.2">
      <c r="R3060" s="75">
        <v>60646</v>
      </c>
      <c r="S3060" s="72">
        <v>8.3463870979105792E-3</v>
      </c>
      <c r="T3060" s="72">
        <v>8.3656001721488238E-3</v>
      </c>
      <c r="U3060" s="72">
        <f t="shared" si="94"/>
        <v>-1.9213074238244587E-5</v>
      </c>
      <c r="V3060" s="72">
        <v>8.4045997150753917E-3</v>
      </c>
      <c r="W3060" s="72">
        <v>8.4345910478601568E-3</v>
      </c>
      <c r="X3060" s="113">
        <f t="shared" si="95"/>
        <v>-2.9991332784765068E-5</v>
      </c>
    </row>
    <row r="3061" spans="18:24" x14ac:dyDescent="0.2">
      <c r="R3061" s="75">
        <v>60653</v>
      </c>
      <c r="S3061" s="72">
        <v>8.3499452197575152E-3</v>
      </c>
      <c r="T3061" s="72">
        <v>8.3691027445818023E-3</v>
      </c>
      <c r="U3061" s="72">
        <f t="shared" si="94"/>
        <v>-1.9157524824287009E-5</v>
      </c>
      <c r="V3061" s="72">
        <v>8.4081391479309247E-3</v>
      </c>
      <c r="W3061" s="72">
        <v>8.438056116672369E-3</v>
      </c>
      <c r="X3061" s="113">
        <f t="shared" si="95"/>
        <v>-2.9916968741444325E-5</v>
      </c>
    </row>
    <row r="3062" spans="18:24" x14ac:dyDescent="0.2">
      <c r="R3062" s="75">
        <v>60660</v>
      </c>
      <c r="S3062" s="72">
        <v>8.3534957892092976E-3</v>
      </c>
      <c r="T3062" s="72">
        <v>8.3725978824764624E-3</v>
      </c>
      <c r="U3062" s="72">
        <f t="shared" si="94"/>
        <v>-1.9102093267164832E-5</v>
      </c>
      <c r="V3062" s="72">
        <v>8.4116709659888267E-3</v>
      </c>
      <c r="W3062" s="72">
        <v>8.4415137305471413E-3</v>
      </c>
      <c r="X3062" s="113">
        <f t="shared" si="95"/>
        <v>-2.9842764558314638E-5</v>
      </c>
    </row>
    <row r="3063" spans="18:24" x14ac:dyDescent="0.2">
      <c r="R3063" s="75">
        <v>60667</v>
      </c>
      <c r="S3063" s="72">
        <v>8.3566902080335487E-3</v>
      </c>
      <c r="T3063" s="72">
        <v>8.375740474454078E-3</v>
      </c>
      <c r="U3063" s="72">
        <f t="shared" si="94"/>
        <v>-1.9050266420529358E-5</v>
      </c>
      <c r="V3063" s="72">
        <v>8.4151951692093482E-3</v>
      </c>
      <c r="W3063" s="72">
        <v>8.4449638894460496E-3</v>
      </c>
      <c r="X3063" s="113">
        <f t="shared" si="95"/>
        <v>-2.9768720236701338E-5</v>
      </c>
    </row>
    <row r="3064" spans="18:24" x14ac:dyDescent="0.2">
      <c r="R3064" s="75">
        <v>60674</v>
      </c>
      <c r="S3064" s="72">
        <v>8.3602261300794959E-3</v>
      </c>
      <c r="T3064" s="72">
        <v>8.3792211933447196E-3</v>
      </c>
      <c r="U3064" s="72">
        <f t="shared" si="94"/>
        <v>-1.8995063265223738E-5</v>
      </c>
      <c r="V3064" s="72">
        <v>8.4187117575518586E-3</v>
      </c>
      <c r="W3064" s="72">
        <v>8.448406593329346E-3</v>
      </c>
      <c r="X3064" s="113">
        <f t="shared" si="95"/>
        <v>-2.9694835777487397E-5</v>
      </c>
    </row>
    <row r="3065" spans="18:24" x14ac:dyDescent="0.2">
      <c r="R3065" s="75">
        <v>60681</v>
      </c>
      <c r="S3065" s="72">
        <v>8.3637544998125101E-3</v>
      </c>
      <c r="T3065" s="72">
        <v>8.3826944777814112E-3</v>
      </c>
      <c r="U3065" s="72">
        <f t="shared" si="94"/>
        <v>-1.8939977968901109E-5</v>
      </c>
      <c r="V3065" s="72">
        <v>8.4222207309766137E-3</v>
      </c>
      <c r="W3065" s="72">
        <v>8.4518418421586118E-3</v>
      </c>
      <c r="X3065" s="113">
        <f t="shared" si="95"/>
        <v>-2.9621111181998144E-5</v>
      </c>
    </row>
    <row r="3066" spans="18:24" x14ac:dyDescent="0.2">
      <c r="R3066" s="75">
        <v>60688</v>
      </c>
      <c r="S3066" s="72">
        <v>8.3672753172110374E-3</v>
      </c>
      <c r="T3066" s="72">
        <v>8.3861603277443908E-3</v>
      </c>
      <c r="U3066" s="72">
        <f t="shared" si="94"/>
        <v>-1.8885010533353438E-5</v>
      </c>
      <c r="V3066" s="72">
        <v>8.4257220894429809E-3</v>
      </c>
      <c r="W3066" s="72">
        <v>8.4552696358958634E-3</v>
      </c>
      <c r="X3066" s="113">
        <f t="shared" si="95"/>
        <v>-2.9547546452882503E-5</v>
      </c>
    </row>
    <row r="3067" spans="18:24" x14ac:dyDescent="0.2">
      <c r="R3067" s="75">
        <v>60695</v>
      </c>
      <c r="S3067" s="72">
        <v>8.371828770089719E-3</v>
      </c>
      <c r="T3067" s="72">
        <v>8.3906485603593827E-3</v>
      </c>
      <c r="U3067" s="72">
        <f t="shared" si="94"/>
        <v>-1.8819790269663725E-5</v>
      </c>
      <c r="V3067" s="72">
        <v>8.4309427433852079E-3</v>
      </c>
      <c r="W3067" s="72">
        <v>8.4603944045423853E-3</v>
      </c>
      <c r="X3067" s="113">
        <f t="shared" si="95"/>
        <v>-2.94516611571774E-5</v>
      </c>
    </row>
    <row r="3068" spans="18:24" x14ac:dyDescent="0.2">
      <c r="R3068" s="75">
        <v>60702</v>
      </c>
      <c r="S3068" s="72">
        <v>8.3753331086516593E-3</v>
      </c>
      <c r="T3068" s="72">
        <v>8.3940981891915348E-3</v>
      </c>
      <c r="U3068" s="72">
        <f t="shared" si="94"/>
        <v>-1.8765080539875564E-5</v>
      </c>
      <c r="V3068" s="72">
        <v>8.4344265592450895E-3</v>
      </c>
      <c r="W3068" s="72">
        <v>8.4638050253410708E-3</v>
      </c>
      <c r="X3068" s="113">
        <f t="shared" si="95"/>
        <v>-2.9378466095981298E-5</v>
      </c>
    </row>
    <row r="3069" spans="18:24" x14ac:dyDescent="0.2">
      <c r="R3069" s="75">
        <v>60709</v>
      </c>
      <c r="S3069" s="72">
        <v>8.3788298943926233E-3</v>
      </c>
      <c r="T3069" s="72">
        <v>8.3975403830701643E-3</v>
      </c>
      <c r="U3069" s="72">
        <f t="shared" si="94"/>
        <v>-1.8710488677541048E-5</v>
      </c>
      <c r="V3069" s="72">
        <v>8.4379027592894652E-3</v>
      </c>
      <c r="W3069" s="72">
        <v>8.4672081902053917E-3</v>
      </c>
      <c r="X3069" s="113">
        <f t="shared" si="95"/>
        <v>-2.9305430915926509E-5</v>
      </c>
    </row>
    <row r="3070" spans="18:24" x14ac:dyDescent="0.2">
      <c r="R3070" s="75">
        <v>60716</v>
      </c>
      <c r="S3070" s="72">
        <v>8.3823191272917579E-3</v>
      </c>
      <c r="T3070" s="72">
        <v>8.400975141973549E-3</v>
      </c>
      <c r="U3070" s="72">
        <f t="shared" si="94"/>
        <v>-1.865601468179108E-5</v>
      </c>
      <c r="V3070" s="72">
        <v>8.4413713434783669E-3</v>
      </c>
      <c r="W3070" s="72">
        <v>8.4706038990958101E-3</v>
      </c>
      <c r="X3070" s="113">
        <f t="shared" si="95"/>
        <v>-2.9232555617443243E-5</v>
      </c>
    </row>
    <row r="3071" spans="18:24" x14ac:dyDescent="0.2">
      <c r="R3071" s="75">
        <v>60723</v>
      </c>
      <c r="S3071" s="72">
        <v>8.3854559494151559E-3</v>
      </c>
      <c r="T3071" s="72">
        <v>8.4040610348900362E-3</v>
      </c>
      <c r="U3071" s="72">
        <f t="shared" si="94"/>
        <v>-1.8605085474880309E-5</v>
      </c>
      <c r="V3071" s="72">
        <v>8.4438018347747709E-3</v>
      </c>
      <c r="W3071" s="72">
        <v>8.4729750406646997E-3</v>
      </c>
      <c r="X3071" s="113">
        <f t="shared" si="95"/>
        <v>-2.9173205889928763E-5</v>
      </c>
    </row>
    <row r="3072" spans="18:24" x14ac:dyDescent="0.2">
      <c r="R3072" s="75">
        <v>60730</v>
      </c>
      <c r="S3072" s="72">
        <v>8.3889305351982045E-3</v>
      </c>
      <c r="T3072" s="72">
        <v>8.4074813750804507E-3</v>
      </c>
      <c r="U3072" s="72">
        <f t="shared" si="94"/>
        <v>-1.8550839882246206E-5</v>
      </c>
      <c r="V3072" s="72">
        <v>8.4472565765015637E-3</v>
      </c>
      <c r="W3072" s="72">
        <v>8.4763571968805556E-3</v>
      </c>
      <c r="X3072" s="113">
        <f t="shared" si="95"/>
        <v>-2.9100620378991887E-5</v>
      </c>
    </row>
    <row r="3073" spans="18:24" x14ac:dyDescent="0.2">
      <c r="R3073" s="75">
        <v>60737</v>
      </c>
      <c r="S3073" s="72">
        <v>8.3923975682210755E-3</v>
      </c>
      <c r="T3073" s="72">
        <v>8.4108942803794821E-3</v>
      </c>
      <c r="U3073" s="72">
        <f t="shared" si="94"/>
        <v>-1.8496712158406689E-5</v>
      </c>
      <c r="V3073" s="72">
        <v>8.4507037026947968E-3</v>
      </c>
      <c r="W3073" s="72">
        <v>8.4797318974445795E-3</v>
      </c>
      <c r="X3073" s="113">
        <f t="shared" si="95"/>
        <v>-2.902819474978266E-5</v>
      </c>
    </row>
    <row r="3074" spans="18:24" x14ac:dyDescent="0.2">
      <c r="R3074" s="75">
        <v>60744</v>
      </c>
      <c r="S3074" s="72">
        <v>8.3958570484679619E-3</v>
      </c>
      <c r="T3074" s="72">
        <v>8.4142997507695612E-3</v>
      </c>
      <c r="U3074" s="72">
        <f t="shared" si="94"/>
        <v>-1.8442702301599279E-5</v>
      </c>
      <c r="V3074" s="72">
        <v>8.454143213315158E-3</v>
      </c>
      <c r="W3074" s="72">
        <v>8.483099142318767E-3</v>
      </c>
      <c r="X3074" s="113">
        <f t="shared" si="95"/>
        <v>-2.8955929003609063E-5</v>
      </c>
    </row>
    <row r="3075" spans="18:24" x14ac:dyDescent="0.2">
      <c r="R3075" s="75">
        <v>60751</v>
      </c>
      <c r="S3075" s="72">
        <v>8.3993089759142638E-3</v>
      </c>
      <c r="T3075" s="72">
        <v>8.4176977862287262E-3</v>
      </c>
      <c r="U3075" s="72">
        <f t="shared" si="94"/>
        <v>-1.8388810314462489E-5</v>
      </c>
      <c r="V3075" s="72">
        <v>8.4575751083220251E-3</v>
      </c>
      <c r="W3075" s="72">
        <v>8.4864589314646785E-3</v>
      </c>
      <c r="X3075" s="113">
        <f t="shared" si="95"/>
        <v>-2.8883823142653378E-5</v>
      </c>
    </row>
    <row r="3076" spans="18:24" x14ac:dyDescent="0.2">
      <c r="R3076" s="75">
        <v>60758</v>
      </c>
      <c r="S3076" s="72">
        <v>8.4030959138759881E-3</v>
      </c>
      <c r="T3076" s="72">
        <v>8.4214275598293795E-3</v>
      </c>
      <c r="U3076" s="72">
        <f t="shared" si="94"/>
        <v>-1.8331645953391373E-5</v>
      </c>
      <c r="V3076" s="72">
        <v>8.4620229133579253E-3</v>
      </c>
      <c r="W3076" s="72">
        <v>8.4908215748057438E-3</v>
      </c>
      <c r="X3076" s="113">
        <f t="shared" si="95"/>
        <v>-2.8798661447818411E-5</v>
      </c>
    </row>
    <row r="3077" spans="18:24" x14ac:dyDescent="0.2">
      <c r="R3077" s="75">
        <v>60765</v>
      </c>
      <c r="S3077" s="72">
        <v>8.4065322763184139E-3</v>
      </c>
      <c r="T3077" s="72">
        <v>8.4248102733638797E-3</v>
      </c>
      <c r="U3077" s="72">
        <f t="shared" ref="U3077:U3140" si="96">S3077-T3077</f>
        <v>-1.8277997045465857E-5</v>
      </c>
      <c r="V3077" s="72">
        <v>8.465438185418353E-3</v>
      </c>
      <c r="W3077" s="72">
        <v>8.4941650907893913E-3</v>
      </c>
      <c r="X3077" s="113">
        <f t="shared" ref="X3077:X3140" si="97">V3077-W3077</f>
        <v>-2.8726905371038308E-5</v>
      </c>
    </row>
    <row r="3078" spans="18:24" x14ac:dyDescent="0.2">
      <c r="R3078" s="75">
        <v>60772</v>
      </c>
      <c r="S3078" s="72">
        <v>8.4099610857591364E-3</v>
      </c>
      <c r="T3078" s="72">
        <v>8.4281855517693467E-3</v>
      </c>
      <c r="U3078" s="72">
        <f t="shared" si="96"/>
        <v>-1.82244660102103E-5</v>
      </c>
      <c r="V3078" s="72">
        <v>8.4688458412988353E-3</v>
      </c>
      <c r="W3078" s="72">
        <v>8.4975011504888464E-3</v>
      </c>
      <c r="X3078" s="113">
        <f t="shared" si="97"/>
        <v>-2.8655309190011094E-5</v>
      </c>
    </row>
    <row r="3079" spans="18:24" x14ac:dyDescent="0.2">
      <c r="R3079" s="75">
        <v>60779</v>
      </c>
      <c r="S3079" s="72">
        <v>8.4133823421781734E-3</v>
      </c>
      <c r="T3079" s="72">
        <v>8.4315533950257947E-3</v>
      </c>
      <c r="U3079" s="72">
        <f t="shared" si="96"/>
        <v>-1.817105284762123E-5</v>
      </c>
      <c r="V3079" s="72">
        <v>8.4722458809589757E-3</v>
      </c>
      <c r="W3079" s="72">
        <v>8.5008297538658618E-3</v>
      </c>
      <c r="X3079" s="113">
        <f t="shared" si="97"/>
        <v>-2.858387290688609E-5</v>
      </c>
    </row>
    <row r="3080" spans="18:24" x14ac:dyDescent="0.2">
      <c r="R3080" s="75">
        <v>60786</v>
      </c>
      <c r="S3080" s="72">
        <v>8.4167960455546718E-3</v>
      </c>
      <c r="T3080" s="72">
        <v>8.4349138031132413E-3</v>
      </c>
      <c r="U3080" s="72">
        <f t="shared" si="96"/>
        <v>-1.8117757558569481E-5</v>
      </c>
      <c r="V3080" s="72">
        <v>8.4746203477792936E-3</v>
      </c>
      <c r="W3080" s="72">
        <v>8.5031460399448335E-3</v>
      </c>
      <c r="X3080" s="113">
        <f t="shared" si="97"/>
        <v>-2.8525692165539893E-5</v>
      </c>
    </row>
    <row r="3081" spans="18:24" x14ac:dyDescent="0.2">
      <c r="R3081" s="75">
        <v>60793</v>
      </c>
      <c r="S3081" s="72">
        <v>8.4202021958695149E-3</v>
      </c>
      <c r="T3081" s="72">
        <v>8.4382667760134391E-3</v>
      </c>
      <c r="U3081" s="72">
        <f t="shared" si="96"/>
        <v>-1.8064580143924147E-5</v>
      </c>
      <c r="V3081" s="72">
        <v>8.4780065482778725E-3</v>
      </c>
      <c r="W3081" s="72">
        <v>8.5064610939256657E-3</v>
      </c>
      <c r="X3081" s="113">
        <f t="shared" si="97"/>
        <v>-2.8454545647793247E-5</v>
      </c>
    </row>
    <row r="3082" spans="18:24" x14ac:dyDescent="0.2">
      <c r="R3082" s="75">
        <v>60800</v>
      </c>
      <c r="S3082" s="72">
        <v>8.4236007931044569E-3</v>
      </c>
      <c r="T3082" s="72">
        <v>8.4416123137072731E-3</v>
      </c>
      <c r="U3082" s="72">
        <f t="shared" si="96"/>
        <v>-1.8011520602816133E-5</v>
      </c>
      <c r="V3082" s="72">
        <v>8.4813851328882049E-3</v>
      </c>
      <c r="W3082" s="72">
        <v>8.5097686919135152E-3</v>
      </c>
      <c r="X3082" s="113">
        <f t="shared" si="97"/>
        <v>-2.8383559025310298E-5</v>
      </c>
    </row>
    <row r="3083" spans="18:24" x14ac:dyDescent="0.2">
      <c r="R3083" s="75">
        <v>60807</v>
      </c>
      <c r="S3083" s="72">
        <v>8.4269918372369083E-3</v>
      </c>
      <c r="T3083" s="72">
        <v>8.4449504161756284E-3</v>
      </c>
      <c r="U3083" s="72">
        <f t="shared" si="96"/>
        <v>-1.7958578938720091E-5</v>
      </c>
      <c r="V3083" s="72">
        <v>8.4847561015705397E-3</v>
      </c>
      <c r="W3083" s="72">
        <v>8.5130688338725651E-3</v>
      </c>
      <c r="X3083" s="113">
        <f t="shared" si="97"/>
        <v>-2.8312732302025398E-5</v>
      </c>
    </row>
    <row r="3084" spans="18:24" x14ac:dyDescent="0.2">
      <c r="R3084" s="75">
        <v>60814</v>
      </c>
      <c r="S3084" s="72">
        <v>8.4303753282503596E-3</v>
      </c>
      <c r="T3084" s="72">
        <v>8.4482810834002574E-3</v>
      </c>
      <c r="U3084" s="72">
        <f t="shared" si="96"/>
        <v>-1.7905755149897826E-5</v>
      </c>
      <c r="V3084" s="72">
        <v>8.4891318345694088E-3</v>
      </c>
      <c r="W3084" s="72">
        <v>8.5173609245743128E-3</v>
      </c>
      <c r="X3084" s="113">
        <f t="shared" si="97"/>
        <v>-2.8229090004903978E-5</v>
      </c>
    </row>
    <row r="3085" spans="18:24" x14ac:dyDescent="0.2">
      <c r="R3085" s="75">
        <v>60821</v>
      </c>
      <c r="S3085" s="72">
        <v>8.4337512661230886E-3</v>
      </c>
      <c r="T3085" s="72">
        <v>8.4516043153611796E-3</v>
      </c>
      <c r="U3085" s="72">
        <f t="shared" si="96"/>
        <v>-1.7853049238091001E-5</v>
      </c>
      <c r="V3085" s="72">
        <v>8.4924861760746102E-3</v>
      </c>
      <c r="W3085" s="72">
        <v>8.5206447892143111E-3</v>
      </c>
      <c r="X3085" s="113">
        <f t="shared" si="97"/>
        <v>-2.8158613139700819E-5</v>
      </c>
    </row>
    <row r="3086" spans="18:24" x14ac:dyDescent="0.2">
      <c r="R3086" s="75">
        <v>60828</v>
      </c>
      <c r="S3086" s="72">
        <v>8.4371196508368513E-3</v>
      </c>
      <c r="T3086" s="72">
        <v>8.4549201120392749E-3</v>
      </c>
      <c r="U3086" s="72">
        <f t="shared" si="96"/>
        <v>-1.7800461202423581E-5</v>
      </c>
      <c r="V3086" s="72">
        <v>8.4958329010814144E-3</v>
      </c>
      <c r="W3086" s="72">
        <v>8.5239211972649859E-3</v>
      </c>
      <c r="X3086" s="113">
        <f t="shared" si="97"/>
        <v>-2.808829618357149E-5</v>
      </c>
    </row>
    <row r="3087" spans="18:24" x14ac:dyDescent="0.2">
      <c r="R3087" s="75">
        <v>60835</v>
      </c>
      <c r="S3087" s="72">
        <v>8.4404804823707928E-3</v>
      </c>
      <c r="T3087" s="72">
        <v>8.4582284734154335E-3</v>
      </c>
      <c r="U3087" s="72">
        <f t="shared" si="96"/>
        <v>-1.7747991044640699E-5</v>
      </c>
      <c r="V3087" s="72">
        <v>8.4991720095524276E-3</v>
      </c>
      <c r="W3087" s="72">
        <v>8.5271901486889453E-3</v>
      </c>
      <c r="X3087" s="113">
        <f t="shared" si="97"/>
        <v>-2.8018139136517725E-5</v>
      </c>
    </row>
    <row r="3088" spans="18:24" x14ac:dyDescent="0.2">
      <c r="R3088" s="75">
        <v>60842</v>
      </c>
      <c r="S3088" s="72">
        <v>8.4438337607084055E-3</v>
      </c>
      <c r="T3088" s="72">
        <v>8.4615293994731427E-3</v>
      </c>
      <c r="U3088" s="72">
        <f t="shared" si="96"/>
        <v>-1.7695638764737148E-5</v>
      </c>
      <c r="V3088" s="72">
        <v>8.5025035014463946E-3</v>
      </c>
      <c r="W3088" s="72">
        <v>8.5304516434488026E-3</v>
      </c>
      <c r="X3088" s="113">
        <f t="shared" si="97"/>
        <v>-2.7948142002407958E-5</v>
      </c>
    </row>
    <row r="3089" spans="18:24" x14ac:dyDescent="0.2">
      <c r="R3089" s="75">
        <v>60849</v>
      </c>
      <c r="S3089" s="72">
        <v>8.4471794858262273E-3</v>
      </c>
      <c r="T3089" s="72">
        <v>8.464822890191551E-3</v>
      </c>
      <c r="U3089" s="72">
        <f t="shared" si="96"/>
        <v>-1.7643404365323689E-5</v>
      </c>
      <c r="V3089" s="72">
        <v>8.5058273767242062E-3</v>
      </c>
      <c r="W3089" s="72">
        <v>8.5337056815063071E-3</v>
      </c>
      <c r="X3089" s="113">
        <f t="shared" si="97"/>
        <v>-2.7878304782100877E-5</v>
      </c>
    </row>
    <row r="3090" spans="18:24" x14ac:dyDescent="0.2">
      <c r="R3090" s="75">
        <v>60856</v>
      </c>
      <c r="S3090" s="72">
        <v>8.450517657707754E-3</v>
      </c>
      <c r="T3090" s="72">
        <v>8.4681089455524126E-3</v>
      </c>
      <c r="U3090" s="72">
        <f t="shared" si="96"/>
        <v>-1.759128784465866E-5</v>
      </c>
      <c r="V3090" s="72">
        <v>8.5091436353480435E-3</v>
      </c>
      <c r="W3090" s="72">
        <v>8.5369522628244987E-3</v>
      </c>
      <c r="X3090" s="113">
        <f t="shared" si="97"/>
        <v>-2.7808627476455169E-5</v>
      </c>
    </row>
    <row r="3091" spans="18:24" x14ac:dyDescent="0.2">
      <c r="R3091" s="75">
        <v>60863</v>
      </c>
      <c r="S3091" s="72">
        <v>8.4538482763329981E-3</v>
      </c>
      <c r="T3091" s="72">
        <v>8.4713875655357436E-3</v>
      </c>
      <c r="U3091" s="72">
        <f t="shared" si="96"/>
        <v>-1.7539289202745528E-5</v>
      </c>
      <c r="V3091" s="72">
        <v>8.5124522772779404E-3</v>
      </c>
      <c r="W3091" s="72">
        <v>8.5401913873664193E-3</v>
      </c>
      <c r="X3091" s="113">
        <f t="shared" si="97"/>
        <v>-2.7739110088478847E-5</v>
      </c>
    </row>
    <row r="3092" spans="18:24" x14ac:dyDescent="0.2">
      <c r="R3092" s="75">
        <v>60870</v>
      </c>
      <c r="S3092" s="72">
        <v>8.4571713416828464E-3</v>
      </c>
      <c r="T3092" s="72">
        <v>8.4746587501267727E-3</v>
      </c>
      <c r="U3092" s="72">
        <f t="shared" si="96"/>
        <v>-1.7487408443926308E-5</v>
      </c>
      <c r="V3092" s="72">
        <v>8.5157533024756444E-3</v>
      </c>
      <c r="W3092" s="72">
        <v>8.5434230550933896E-3</v>
      </c>
      <c r="X3092" s="113">
        <f t="shared" si="97"/>
        <v>-2.7669752617745166E-5</v>
      </c>
    </row>
    <row r="3093" spans="18:24" x14ac:dyDescent="0.2">
      <c r="R3093" s="75">
        <v>60877</v>
      </c>
      <c r="S3093" s="72">
        <v>8.4601521191991665E-3</v>
      </c>
      <c r="T3093" s="72">
        <v>8.4775910300349932E-3</v>
      </c>
      <c r="U3093" s="72">
        <f t="shared" si="96"/>
        <v>-1.7438910835826729E-5</v>
      </c>
      <c r="V3093" s="72">
        <v>8.5173801694974453E-3</v>
      </c>
      <c r="W3093" s="72">
        <v>8.5450019036605804E-3</v>
      </c>
      <c r="X3093" s="113">
        <f t="shared" si="97"/>
        <v>-2.7621734163135042E-5</v>
      </c>
    </row>
    <row r="3094" spans="18:24" x14ac:dyDescent="0.2">
      <c r="R3094" s="75">
        <v>60884</v>
      </c>
      <c r="S3094" s="72">
        <v>8.4634605397810557E-3</v>
      </c>
      <c r="T3094" s="72">
        <v>8.4808477982562525E-3</v>
      </c>
      <c r="U3094" s="72">
        <f t="shared" si="96"/>
        <v>-1.738725847519676E-5</v>
      </c>
      <c r="V3094" s="72">
        <v>8.5206682931845863E-3</v>
      </c>
      <c r="W3094" s="72">
        <v>8.5482209395337985E-3</v>
      </c>
      <c r="X3094" s="113">
        <f t="shared" si="97"/>
        <v>-2.7552646349212132E-5</v>
      </c>
    </row>
    <row r="3095" spans="18:24" x14ac:dyDescent="0.2">
      <c r="R3095" s="75">
        <v>60891</v>
      </c>
      <c r="S3095" s="72">
        <v>8.4667614071793715E-3</v>
      </c>
      <c r="T3095" s="72">
        <v>8.4840971311741491E-3</v>
      </c>
      <c r="U3095" s="72">
        <f t="shared" si="96"/>
        <v>-1.7335723994777591E-5</v>
      </c>
      <c r="V3095" s="72">
        <v>8.5239488007871674E-3</v>
      </c>
      <c r="W3095" s="72">
        <v>8.5514325192343199E-3</v>
      </c>
      <c r="X3095" s="113">
        <f t="shared" si="97"/>
        <v>-2.7483718447152486E-5</v>
      </c>
    </row>
    <row r="3096" spans="18:24" x14ac:dyDescent="0.2">
      <c r="R3096" s="75">
        <v>60898</v>
      </c>
      <c r="S3096" s="72">
        <v>8.4700547213739114E-3</v>
      </c>
      <c r="T3096" s="72">
        <v>8.4873390287684789E-3</v>
      </c>
      <c r="U3096" s="72">
        <f t="shared" si="96"/>
        <v>-1.7284307394567489E-5</v>
      </c>
      <c r="V3096" s="72">
        <v>8.5272216922672103E-3</v>
      </c>
      <c r="W3096" s="72">
        <v>8.5546366427276983E-3</v>
      </c>
      <c r="X3096" s="113">
        <f t="shared" si="97"/>
        <v>-2.7414950460488002E-5</v>
      </c>
    </row>
    <row r="3097" spans="18:24" x14ac:dyDescent="0.2">
      <c r="R3097" s="75">
        <v>60905</v>
      </c>
      <c r="S3097" s="72">
        <v>8.4736733686268974E-3</v>
      </c>
      <c r="T3097" s="72">
        <v>8.4909031415005554E-3</v>
      </c>
      <c r="U3097" s="72">
        <f t="shared" si="96"/>
        <v>-1.7229772873657984E-5</v>
      </c>
      <c r="V3097" s="72">
        <v>8.5308184879509686E-3</v>
      </c>
      <c r="W3097" s="72">
        <v>8.5581606328653005E-3</v>
      </c>
      <c r="X3097" s="113">
        <f t="shared" si="97"/>
        <v>-2.7342144914331915E-5</v>
      </c>
    </row>
    <row r="3098" spans="18:24" x14ac:dyDescent="0.2">
      <c r="R3098" s="75">
        <v>60912</v>
      </c>
      <c r="S3098" s="72">
        <v>8.4769511139203436E-3</v>
      </c>
      <c r="T3098" s="72">
        <v>8.4941297133320093E-3</v>
      </c>
      <c r="U3098" s="72">
        <f t="shared" si="96"/>
        <v>-1.7178599411665774E-5</v>
      </c>
      <c r="V3098" s="72">
        <v>8.5340756800876359E-3</v>
      </c>
      <c r="W3098" s="72">
        <v>8.5613493868935998E-3</v>
      </c>
      <c r="X3098" s="113">
        <f t="shared" si="97"/>
        <v>-2.7273706805963985E-5</v>
      </c>
    </row>
    <row r="3099" spans="18:24" x14ac:dyDescent="0.2">
      <c r="R3099" s="75">
        <v>60919</v>
      </c>
      <c r="S3099" s="72">
        <v>8.4802213058054552E-3</v>
      </c>
      <c r="T3099" s="72">
        <v>8.4973488496390952E-3</v>
      </c>
      <c r="U3099" s="72">
        <f t="shared" si="96"/>
        <v>-1.7127543833640041E-5</v>
      </c>
      <c r="V3099" s="72">
        <v>8.5373252558359029E-3</v>
      </c>
      <c r="W3099" s="72">
        <v>8.5645306844552467E-3</v>
      </c>
      <c r="X3099" s="113">
        <f t="shared" si="97"/>
        <v>-2.7205428619343774E-5</v>
      </c>
    </row>
    <row r="3100" spans="18:24" x14ac:dyDescent="0.2">
      <c r="R3100" s="75">
        <v>60926</v>
      </c>
      <c r="S3100" s="72">
        <v>8.4834839442622482E-3</v>
      </c>
      <c r="T3100" s="72">
        <v>8.5005605504018256E-3</v>
      </c>
      <c r="U3100" s="72">
        <f t="shared" si="96"/>
        <v>-1.7076606139577316E-5</v>
      </c>
      <c r="V3100" s="72">
        <v>8.5405672151588792E-3</v>
      </c>
      <c r="W3100" s="72">
        <v>8.5677045255142248E-3</v>
      </c>
      <c r="X3100" s="113">
        <f t="shared" si="97"/>
        <v>-2.7137310355345584E-5</v>
      </c>
    </row>
    <row r="3101" spans="18:24" x14ac:dyDescent="0.2">
      <c r="R3101" s="75">
        <v>60933</v>
      </c>
      <c r="S3101" s="72">
        <v>8.4867390292724786E-3</v>
      </c>
      <c r="T3101" s="72">
        <v>8.5037648156054326E-3</v>
      </c>
      <c r="U3101" s="72">
        <f t="shared" si="96"/>
        <v>-1.7025786332953985E-5</v>
      </c>
      <c r="V3101" s="72">
        <v>8.5438015580192282E-3</v>
      </c>
      <c r="W3101" s="72">
        <v>8.5708709100345195E-3</v>
      </c>
      <c r="X3101" s="113">
        <f t="shared" si="97"/>
        <v>-2.7069352015291273E-5</v>
      </c>
    </row>
    <row r="3102" spans="18:24" x14ac:dyDescent="0.2">
      <c r="R3102" s="75">
        <v>60940</v>
      </c>
      <c r="S3102" s="72">
        <v>8.4899865608170297E-3</v>
      </c>
      <c r="T3102" s="72">
        <v>8.5069616452299289E-3</v>
      </c>
      <c r="U3102" s="72">
        <f t="shared" si="96"/>
        <v>-1.6975084412899216E-5</v>
      </c>
      <c r="V3102" s="72">
        <v>8.5466991004878555E-3</v>
      </c>
      <c r="W3102" s="72">
        <v>8.5737048013170333E-3</v>
      </c>
      <c r="X3102" s="113">
        <f t="shared" si="97"/>
        <v>-2.7005700829177762E-5</v>
      </c>
    </row>
    <row r="3103" spans="18:24" x14ac:dyDescent="0.2">
      <c r="R3103" s="75">
        <v>60947</v>
      </c>
      <c r="S3103" s="72">
        <v>8.4932265388776539E-3</v>
      </c>
      <c r="T3103" s="72">
        <v>8.5101510392579394E-3</v>
      </c>
      <c r="U3103" s="72">
        <f t="shared" si="96"/>
        <v>-1.6924500380285576E-5</v>
      </c>
      <c r="V3103" s="72">
        <v>8.5499186780674218E-3</v>
      </c>
      <c r="W3103" s="72">
        <v>8.5768567303548034E-3</v>
      </c>
      <c r="X3103" s="113">
        <f t="shared" si="97"/>
        <v>-2.6938052287381678E-5</v>
      </c>
    </row>
    <row r="3104" spans="18:24" x14ac:dyDescent="0.2">
      <c r="R3104" s="75">
        <v>60954</v>
      </c>
      <c r="S3104" s="72">
        <v>8.4964589634335015E-3</v>
      </c>
      <c r="T3104" s="72">
        <v>8.5133329976686111E-3</v>
      </c>
      <c r="U3104" s="72">
        <f t="shared" si="96"/>
        <v>-1.6874034235109595E-5</v>
      </c>
      <c r="V3104" s="72">
        <v>8.5531306392276699E-3</v>
      </c>
      <c r="W3104" s="72">
        <v>8.5800012028996921E-3</v>
      </c>
      <c r="X3104" s="113">
        <f t="shared" si="97"/>
        <v>-2.6870563672022271E-5</v>
      </c>
    </row>
    <row r="3105" spans="18:24" x14ac:dyDescent="0.2">
      <c r="R3105" s="75">
        <v>60961</v>
      </c>
      <c r="S3105" s="72">
        <v>8.4996838344689307E-3</v>
      </c>
      <c r="T3105" s="72">
        <v>8.5165075204454363E-3</v>
      </c>
      <c r="U3105" s="72">
        <f t="shared" si="96"/>
        <v>-1.6823685976505645E-5</v>
      </c>
      <c r="V3105" s="72">
        <v>8.556334983931501E-3</v>
      </c>
      <c r="W3105" s="72">
        <v>8.5831382189168089E-3</v>
      </c>
      <c r="X3105" s="113">
        <f t="shared" si="97"/>
        <v>-2.6803234985307844E-5</v>
      </c>
    </row>
    <row r="3106" spans="18:24" x14ac:dyDescent="0.2">
      <c r="R3106" s="75">
        <v>60968</v>
      </c>
      <c r="S3106" s="72">
        <v>8.5022436750152863E-3</v>
      </c>
      <c r="T3106" s="72">
        <v>8.5190234701135736E-3</v>
      </c>
      <c r="U3106" s="72">
        <f t="shared" si="96"/>
        <v>-1.6779795098287309E-5</v>
      </c>
      <c r="V3106" s="72">
        <v>8.5598590240806571E-3</v>
      </c>
      <c r="W3106" s="72">
        <v>8.5865909833184977E-3</v>
      </c>
      <c r="X3106" s="113">
        <f t="shared" si="97"/>
        <v>-2.6731959237840525E-5</v>
      </c>
    </row>
    <row r="3107" spans="18:24" x14ac:dyDescent="0.2">
      <c r="R3107" s="75">
        <v>60975</v>
      </c>
      <c r="S3107" s="72">
        <v>8.5054543665057381E-3</v>
      </c>
      <c r="T3107" s="72">
        <v>8.522184034355007E-3</v>
      </c>
      <c r="U3107" s="72">
        <f t="shared" si="96"/>
        <v>-1.6729667849268992E-5</v>
      </c>
      <c r="V3107" s="72">
        <v>8.5630476673860985E-3</v>
      </c>
      <c r="W3107" s="72">
        <v>8.5897126278626727E-3</v>
      </c>
      <c r="X3107" s="113">
        <f t="shared" si="97"/>
        <v>-2.666496047657417E-5</v>
      </c>
    </row>
    <row r="3108" spans="18:24" x14ac:dyDescent="0.2">
      <c r="R3108" s="75">
        <v>60982</v>
      </c>
      <c r="S3108" s="72">
        <v>8.5086575047217394E-3</v>
      </c>
      <c r="T3108" s="72">
        <v>8.5253371632107999E-3</v>
      </c>
      <c r="U3108" s="72">
        <f t="shared" si="96"/>
        <v>-1.66796584890605E-5</v>
      </c>
      <c r="V3108" s="72">
        <v>8.5662286939706574E-3</v>
      </c>
      <c r="W3108" s="72">
        <v>8.5928268156213305E-3</v>
      </c>
      <c r="X3108" s="113">
        <f t="shared" si="97"/>
        <v>-2.6598121650673115E-5</v>
      </c>
    </row>
    <row r="3109" spans="18:24" x14ac:dyDescent="0.2">
      <c r="R3109" s="75">
        <v>60989</v>
      </c>
      <c r="S3109" s="72">
        <v>8.5118530896437505E-3</v>
      </c>
      <c r="T3109" s="72">
        <v>8.5284828566587478E-3</v>
      </c>
      <c r="U3109" s="72">
        <f t="shared" si="96"/>
        <v>-1.6629767014997299E-5</v>
      </c>
      <c r="V3109" s="72">
        <v>8.5694021037965654E-3</v>
      </c>
      <c r="W3109" s="72">
        <v>8.5959335465584548E-3</v>
      </c>
      <c r="X3109" s="113">
        <f t="shared" si="97"/>
        <v>-2.6531442761889429E-5</v>
      </c>
    </row>
    <row r="3110" spans="18:24" x14ac:dyDescent="0.2">
      <c r="R3110" s="75">
        <v>60996</v>
      </c>
      <c r="S3110" s="72">
        <v>8.5150411212540078E-3</v>
      </c>
      <c r="T3110" s="72">
        <v>8.5316211146828635E-3</v>
      </c>
      <c r="U3110" s="72">
        <f t="shared" si="96"/>
        <v>-1.6579993428855744E-5</v>
      </c>
      <c r="V3110" s="72">
        <v>8.5725678968286839E-3</v>
      </c>
      <c r="W3110" s="72">
        <v>8.5990328206393459E-3</v>
      </c>
      <c r="X3110" s="113">
        <f t="shared" si="97"/>
        <v>-2.6464923810661997E-5</v>
      </c>
    </row>
    <row r="3111" spans="18:24" x14ac:dyDescent="0.2">
      <c r="R3111" s="75">
        <v>61003</v>
      </c>
      <c r="S3111" s="72">
        <v>8.5182215995347477E-3</v>
      </c>
      <c r="T3111" s="72">
        <v>8.5347519372671599E-3</v>
      </c>
      <c r="U3111" s="72">
        <f t="shared" si="96"/>
        <v>-1.6530337732412193E-5</v>
      </c>
      <c r="V3111" s="72">
        <v>8.5754011045249875E-3</v>
      </c>
      <c r="W3111" s="72">
        <v>8.601803725971047E-3</v>
      </c>
      <c r="X3111" s="113">
        <f t="shared" si="97"/>
        <v>-2.6402621446059565E-5</v>
      </c>
    </row>
    <row r="3112" spans="18:24" x14ac:dyDescent="0.2">
      <c r="R3112" s="75">
        <v>61010</v>
      </c>
      <c r="S3112" s="72">
        <v>8.5213945244664302E-3</v>
      </c>
      <c r="T3112" s="72">
        <v>8.5378753243920968E-3</v>
      </c>
      <c r="U3112" s="72">
        <f t="shared" si="96"/>
        <v>-1.6480799925666645E-5</v>
      </c>
      <c r="V3112" s="72">
        <v>8.578552133012847E-3</v>
      </c>
      <c r="W3112" s="72">
        <v>8.6048885453137783E-3</v>
      </c>
      <c r="X3112" s="113">
        <f t="shared" si="97"/>
        <v>-2.6336412300931311E-5</v>
      </c>
    </row>
    <row r="3113" spans="18:24" x14ac:dyDescent="0.2">
      <c r="R3113" s="75">
        <v>61017</v>
      </c>
      <c r="S3113" s="72">
        <v>8.5245598960339564E-3</v>
      </c>
      <c r="T3113" s="72">
        <v>8.5409912760407991E-3</v>
      </c>
      <c r="U3113" s="72">
        <f t="shared" si="96"/>
        <v>-1.6431380006842744E-5</v>
      </c>
      <c r="V3113" s="72">
        <v>8.5816955447532515E-3</v>
      </c>
      <c r="W3113" s="72">
        <v>8.607965907849624E-3</v>
      </c>
      <c r="X3113" s="113">
        <f t="shared" si="97"/>
        <v>-2.6270363096372526E-5</v>
      </c>
    </row>
    <row r="3114" spans="18:24" x14ac:dyDescent="0.2">
      <c r="R3114" s="75">
        <v>61024</v>
      </c>
      <c r="S3114" s="72">
        <v>8.5277177142177862E-3</v>
      </c>
      <c r="T3114" s="72">
        <v>8.5440997921963913E-3</v>
      </c>
      <c r="U3114" s="72">
        <f t="shared" si="96"/>
        <v>-1.6382077978605025E-5</v>
      </c>
      <c r="V3114" s="72">
        <v>8.5848313397108734E-3</v>
      </c>
      <c r="W3114" s="72">
        <v>8.6110358135441396E-3</v>
      </c>
      <c r="X3114" s="113">
        <f t="shared" si="97"/>
        <v>-2.6204473833266184E-5</v>
      </c>
    </row>
    <row r="3115" spans="18:24" x14ac:dyDescent="0.2">
      <c r="R3115" s="75">
        <v>61031</v>
      </c>
      <c r="S3115" s="72">
        <v>8.530543361168345E-3</v>
      </c>
      <c r="T3115" s="72">
        <v>8.546879359233631E-3</v>
      </c>
      <c r="U3115" s="72">
        <f t="shared" si="96"/>
        <v>-1.6335998065285934E-5</v>
      </c>
      <c r="V3115" s="72">
        <v>8.5879595178490527E-3</v>
      </c>
      <c r="W3115" s="72">
        <v>8.6140982623628733E-3</v>
      </c>
      <c r="X3115" s="113">
        <f t="shared" si="97"/>
        <v>-2.6138744513820589E-5</v>
      </c>
    </row>
    <row r="3116" spans="18:24" x14ac:dyDescent="0.2">
      <c r="R3116" s="75">
        <v>61038</v>
      </c>
      <c r="S3116" s="72">
        <v>8.5336865376451927E-3</v>
      </c>
      <c r="T3116" s="72">
        <v>8.5499734620664535E-3</v>
      </c>
      <c r="U3116" s="72">
        <f t="shared" si="96"/>
        <v>-1.6286924421260798E-5</v>
      </c>
      <c r="V3116" s="72">
        <v>8.5910800791324619E-3</v>
      </c>
      <c r="W3116" s="72">
        <v>8.6171532542722654E-3</v>
      </c>
      <c r="X3116" s="113">
        <f t="shared" si="97"/>
        <v>-2.6073175139803423E-5</v>
      </c>
    </row>
    <row r="3117" spans="18:24" x14ac:dyDescent="0.2">
      <c r="R3117" s="75">
        <v>61045</v>
      </c>
      <c r="S3117" s="72">
        <v>8.5368221608399936E-3</v>
      </c>
      <c r="T3117" s="72">
        <v>8.5530601295058517E-3</v>
      </c>
      <c r="U3117" s="72">
        <f t="shared" si="96"/>
        <v>-1.6237968665858138E-5</v>
      </c>
      <c r="V3117" s="72">
        <v>8.5941930235253292E-3</v>
      </c>
      <c r="W3117" s="72">
        <v>8.6202007892365387E-3</v>
      </c>
      <c r="X3117" s="113">
        <f t="shared" si="97"/>
        <v>-2.6007765711209482E-5</v>
      </c>
    </row>
    <row r="3118" spans="18:24" x14ac:dyDescent="0.2">
      <c r="R3118" s="75">
        <v>61052</v>
      </c>
      <c r="S3118" s="72">
        <v>8.5399502307311956E-3</v>
      </c>
      <c r="T3118" s="72">
        <v>8.5561393615338609E-3</v>
      </c>
      <c r="U3118" s="72">
        <f t="shared" si="96"/>
        <v>-1.6189130802665361E-5</v>
      </c>
      <c r="V3118" s="72">
        <v>8.5972983509909947E-3</v>
      </c>
      <c r="W3118" s="72">
        <v>8.623240867223457E-3</v>
      </c>
      <c r="X3118" s="113">
        <f t="shared" si="97"/>
        <v>-2.5942516232462312E-5</v>
      </c>
    </row>
    <row r="3119" spans="18:24" x14ac:dyDescent="0.2">
      <c r="R3119" s="75">
        <v>61059</v>
      </c>
      <c r="S3119" s="72">
        <v>8.544038898799922E-3</v>
      </c>
      <c r="T3119" s="72">
        <v>8.5601700877775515E-3</v>
      </c>
      <c r="U3119" s="72">
        <f t="shared" si="96"/>
        <v>-1.613118897762951E-5</v>
      </c>
      <c r="V3119" s="72">
        <v>8.6020017181512743E-3</v>
      </c>
      <c r="W3119" s="72">
        <v>8.6278592741036025E-3</v>
      </c>
      <c r="X3119" s="113">
        <f t="shared" si="97"/>
        <v>-2.5857555952328234E-5</v>
      </c>
    </row>
    <row r="3120" spans="18:24" x14ac:dyDescent="0.2">
      <c r="R3120" s="75">
        <v>61066</v>
      </c>
      <c r="S3120" s="72">
        <v>8.5471504647934814E-3</v>
      </c>
      <c r="T3120" s="72">
        <v>8.5632330739092381E-3</v>
      </c>
      <c r="U3120" s="72">
        <f t="shared" si="96"/>
        <v>-1.6082609115756694E-5</v>
      </c>
      <c r="V3120" s="72">
        <v>8.6050894594019173E-3</v>
      </c>
      <c r="W3120" s="72">
        <v>8.6308821362452767E-3</v>
      </c>
      <c r="X3120" s="113">
        <f t="shared" si="97"/>
        <v>-2.5792676843359313E-5</v>
      </c>
    </row>
    <row r="3121" spans="18:24" x14ac:dyDescent="0.2">
      <c r="R3121" s="75">
        <v>61073</v>
      </c>
      <c r="S3121" s="72">
        <v>8.5502544769738131E-3</v>
      </c>
      <c r="T3121" s="72">
        <v>8.5662886241229565E-3</v>
      </c>
      <c r="U3121" s="72">
        <f t="shared" si="96"/>
        <v>-1.6034147149143405E-5</v>
      </c>
      <c r="V3121" s="72">
        <v>8.6081695828304858E-3</v>
      </c>
      <c r="W3121" s="72">
        <v>8.6338975405289651E-3</v>
      </c>
      <c r="X3121" s="113">
        <f t="shared" si="97"/>
        <v>-2.5727957698479242E-5</v>
      </c>
    </row>
    <row r="3122" spans="18:24" x14ac:dyDescent="0.2">
      <c r="R3122" s="75">
        <v>61080</v>
      </c>
      <c r="S3122" s="72">
        <v>8.5533509353191949E-3</v>
      </c>
      <c r="T3122" s="72">
        <v>8.5693367384013282E-3</v>
      </c>
      <c r="U3122" s="72">
        <f t="shared" si="96"/>
        <v>-1.598580308213339E-5</v>
      </c>
      <c r="V3122" s="72">
        <v>8.6112420884000233E-3</v>
      </c>
      <c r="W3122" s="72">
        <v>8.636905486918995E-3</v>
      </c>
      <c r="X3122" s="113">
        <f t="shared" si="97"/>
        <v>-2.5663398518971717E-5</v>
      </c>
    </row>
    <row r="3123" spans="18:24" x14ac:dyDescent="0.2">
      <c r="R3123" s="75">
        <v>61087</v>
      </c>
      <c r="S3123" s="72">
        <v>8.5561190259334351E-3</v>
      </c>
      <c r="T3123" s="72">
        <v>8.5720596464949964E-3</v>
      </c>
      <c r="U3123" s="72">
        <f t="shared" si="96"/>
        <v>-1.5940620561561217E-5</v>
      </c>
      <c r="V3123" s="72">
        <v>8.6133493499218616E-3</v>
      </c>
      <c r="W3123" s="72">
        <v>8.6389601477579962E-3</v>
      </c>
      <c r="X3123" s="113">
        <f t="shared" si="97"/>
        <v>-2.5610797836134527E-5</v>
      </c>
    </row>
    <row r="3124" spans="18:24" x14ac:dyDescent="0.2">
      <c r="R3124" s="75">
        <v>61094</v>
      </c>
      <c r="S3124" s="72">
        <v>8.5592008429433743E-3</v>
      </c>
      <c r="T3124" s="72">
        <v>8.5750933478229464E-3</v>
      </c>
      <c r="U3124" s="72">
        <f t="shared" si="96"/>
        <v>-1.5892504879572167E-5</v>
      </c>
      <c r="V3124" s="72">
        <v>8.6164080329812626E-3</v>
      </c>
      <c r="W3124" s="72">
        <v>8.6419545612624726E-3</v>
      </c>
      <c r="X3124" s="113">
        <f t="shared" si="97"/>
        <v>-2.5546528281209999E-5</v>
      </c>
    </row>
    <row r="3125" spans="18:24" x14ac:dyDescent="0.2">
      <c r="R3125" s="75">
        <v>61101</v>
      </c>
      <c r="S3125" s="72">
        <v>8.5622751062224851E-3</v>
      </c>
      <c r="T3125" s="72">
        <v>8.5781196133169705E-3</v>
      </c>
      <c r="U3125" s="72">
        <f t="shared" si="96"/>
        <v>-1.5844507094485427E-5</v>
      </c>
      <c r="V3125" s="72">
        <v>8.6194590985510713E-3</v>
      </c>
      <c r="W3125" s="72">
        <v>8.6449415172390204E-3</v>
      </c>
      <c r="X3125" s="113">
        <f t="shared" si="97"/>
        <v>-2.5482418687949177E-5</v>
      </c>
    </row>
    <row r="3126" spans="18:24" x14ac:dyDescent="0.2">
      <c r="R3126" s="75">
        <v>61108</v>
      </c>
      <c r="S3126" s="72">
        <v>8.5653418157505632E-3</v>
      </c>
      <c r="T3126" s="72">
        <v>8.581138442957742E-3</v>
      </c>
      <c r="U3126" s="72">
        <f t="shared" si="96"/>
        <v>-1.5796627207178768E-5</v>
      </c>
      <c r="V3126" s="72">
        <v>8.6225025465950372E-3</v>
      </c>
      <c r="W3126" s="72">
        <v>8.6479210156544407E-3</v>
      </c>
      <c r="X3126" s="113">
        <f t="shared" si="97"/>
        <v>-2.541846905940344E-5</v>
      </c>
    </row>
    <row r="3127" spans="18:24" x14ac:dyDescent="0.2">
      <c r="R3127" s="75">
        <v>61115</v>
      </c>
      <c r="S3127" s="72">
        <v>8.5684009715126779E-3</v>
      </c>
      <c r="T3127" s="72">
        <v>8.5841498367338412E-3</v>
      </c>
      <c r="U3127" s="72">
        <f t="shared" si="96"/>
        <v>-1.5748865221163269E-5</v>
      </c>
      <c r="V3127" s="72">
        <v>8.625538377078211E-3</v>
      </c>
      <c r="W3127" s="72">
        <v>8.6508930564751021E-3</v>
      </c>
      <c r="X3127" s="113">
        <f t="shared" si="97"/>
        <v>-2.5354679396891178E-5</v>
      </c>
    </row>
    <row r="3128" spans="18:24" x14ac:dyDescent="0.2">
      <c r="R3128" s="75">
        <v>61122</v>
      </c>
      <c r="S3128" s="72">
        <v>8.5717710539122364E-3</v>
      </c>
      <c r="T3128" s="72">
        <v>8.587469268475284E-3</v>
      </c>
      <c r="U3128" s="72">
        <f t="shared" si="96"/>
        <v>-1.5698214563047638E-5</v>
      </c>
      <c r="V3128" s="72">
        <v>8.6295171447796134E-3</v>
      </c>
      <c r="W3128" s="72">
        <v>8.654796547576912E-3</v>
      </c>
      <c r="X3128" s="113">
        <f t="shared" si="97"/>
        <v>-2.5279402797298567E-5</v>
      </c>
    </row>
    <row r="3129" spans="18:24" x14ac:dyDescent="0.2">
      <c r="R3129" s="75">
        <v>61129</v>
      </c>
      <c r="S3129" s="72">
        <v>8.5748146349298848E-3</v>
      </c>
      <c r="T3129" s="72">
        <v>8.5904653307257509E-3</v>
      </c>
      <c r="U3129" s="72">
        <f t="shared" si="96"/>
        <v>-1.5650695795866101E-5</v>
      </c>
      <c r="V3129" s="72">
        <v>8.632536324334578E-3</v>
      </c>
      <c r="W3129" s="72">
        <v>8.6577522877521063E-3</v>
      </c>
      <c r="X3129" s="113">
        <f t="shared" si="97"/>
        <v>-2.5215963417528353E-5</v>
      </c>
    </row>
    <row r="3130" spans="18:24" x14ac:dyDescent="0.2">
      <c r="R3130" s="75">
        <v>61136</v>
      </c>
      <c r="S3130" s="72">
        <v>8.577850661973566E-3</v>
      </c>
      <c r="T3130" s="72">
        <v>8.5934539569053284E-3</v>
      </c>
      <c r="U3130" s="72">
        <f t="shared" si="96"/>
        <v>-1.560329493176249E-5</v>
      </c>
      <c r="V3130" s="72">
        <v>8.6355478857455797E-3</v>
      </c>
      <c r="W3130" s="72">
        <v>8.6607005697603139E-3</v>
      </c>
      <c r="X3130" s="113">
        <f t="shared" si="97"/>
        <v>-2.515268401473425E-5</v>
      </c>
    </row>
    <row r="3131" spans="18:24" x14ac:dyDescent="0.2">
      <c r="R3131" s="75">
        <v>61143</v>
      </c>
      <c r="S3131" s="72">
        <v>8.580879135024165E-3</v>
      </c>
      <c r="T3131" s="72">
        <v>8.596435146995771E-3</v>
      </c>
      <c r="U3131" s="72">
        <f t="shared" si="96"/>
        <v>-1.5556011971605901E-5</v>
      </c>
      <c r="V3131" s="72">
        <v>8.6385518289760852E-3</v>
      </c>
      <c r="W3131" s="72">
        <v>8.6636413935658654E-3</v>
      </c>
      <c r="X3131" s="113">
        <f t="shared" si="97"/>
        <v>-2.508956458978015E-5</v>
      </c>
    </row>
    <row r="3132" spans="18:24" x14ac:dyDescent="0.2">
      <c r="R3132" s="75">
        <v>61150</v>
      </c>
      <c r="S3132" s="72">
        <v>8.5839000540669074E-3</v>
      </c>
      <c r="T3132" s="72">
        <v>8.5994089009805673E-3</v>
      </c>
      <c r="U3132" s="72">
        <f t="shared" si="96"/>
        <v>-1.5508846913659877E-5</v>
      </c>
      <c r="V3132" s="72">
        <v>8.6406032648526226E-3</v>
      </c>
      <c r="W3132" s="72">
        <v>8.6656413954758708E-3</v>
      </c>
      <c r="X3132" s="113">
        <f t="shared" si="97"/>
        <v>-2.5038130623248125E-5</v>
      </c>
    </row>
    <row r="3133" spans="18:24" x14ac:dyDescent="0.2">
      <c r="R3133" s="75">
        <v>61157</v>
      </c>
      <c r="S3133" s="72">
        <v>8.586913419080076E-3</v>
      </c>
      <c r="T3133" s="72">
        <v>8.6023752188397369E-3</v>
      </c>
      <c r="U3133" s="72">
        <f t="shared" si="96"/>
        <v>-1.5461799759660874E-5</v>
      </c>
      <c r="V3133" s="72">
        <v>8.6435933892354717E-3</v>
      </c>
      <c r="W3133" s="72">
        <v>8.6685686900220861E-3</v>
      </c>
      <c r="X3133" s="113">
        <f t="shared" si="97"/>
        <v>-2.4975300786614363E-5</v>
      </c>
    </row>
    <row r="3134" spans="18:24" x14ac:dyDescent="0.2">
      <c r="R3134" s="75">
        <v>61164</v>
      </c>
      <c r="S3134" s="72">
        <v>8.589919230048898E-3</v>
      </c>
      <c r="T3134" s="72">
        <v>8.605334100559376E-3</v>
      </c>
      <c r="U3134" s="72">
        <f t="shared" si="96"/>
        <v>-1.541487051047799E-5</v>
      </c>
      <c r="V3134" s="72">
        <v>8.6465758958133559E-3</v>
      </c>
      <c r="W3134" s="72">
        <v>8.6714885267385397E-3</v>
      </c>
      <c r="X3134" s="113">
        <f t="shared" si="97"/>
        <v>-2.4912630925183823E-5</v>
      </c>
    </row>
    <row r="3135" spans="18:24" x14ac:dyDescent="0.2">
      <c r="R3135" s="75">
        <v>61171</v>
      </c>
      <c r="S3135" s="72">
        <v>8.5929174869559949E-3</v>
      </c>
      <c r="T3135" s="72">
        <v>8.608285546123846E-3</v>
      </c>
      <c r="U3135" s="72">
        <f t="shared" si="96"/>
        <v>-1.5368059167851153E-5</v>
      </c>
      <c r="V3135" s="72">
        <v>8.6495507845517645E-3</v>
      </c>
      <c r="W3135" s="72">
        <v>8.6744009055937776E-3</v>
      </c>
      <c r="X3135" s="113">
        <f t="shared" si="97"/>
        <v>-2.485012104201309E-5</v>
      </c>
    </row>
    <row r="3136" spans="18:24" x14ac:dyDescent="0.2">
      <c r="R3136" s="75">
        <v>61178</v>
      </c>
      <c r="S3136" s="72">
        <v>8.5959081897839917E-3</v>
      </c>
      <c r="T3136" s="72">
        <v>8.6112295555131613E-3</v>
      </c>
      <c r="U3136" s="72">
        <f t="shared" si="96"/>
        <v>-1.5321365729169603E-5</v>
      </c>
      <c r="V3136" s="72">
        <v>8.6525180554166293E-3</v>
      </c>
      <c r="W3136" s="72">
        <v>8.6773058265532943E-3</v>
      </c>
      <c r="X3136" s="113">
        <f t="shared" si="97"/>
        <v>-2.4787771136665013E-5</v>
      </c>
    </row>
    <row r="3137" spans="18:24" x14ac:dyDescent="0.2">
      <c r="R3137" s="75">
        <v>61185</v>
      </c>
      <c r="S3137" s="72">
        <v>8.5988913385155082E-3</v>
      </c>
      <c r="T3137" s="72">
        <v>8.6141661287125505E-3</v>
      </c>
      <c r="U3137" s="72">
        <f t="shared" si="96"/>
        <v>-1.5274790197042365E-5</v>
      </c>
      <c r="V3137" s="72">
        <v>8.6564155046004072E-3</v>
      </c>
      <c r="W3137" s="72">
        <v>8.6811297122803312E-3</v>
      </c>
      <c r="X3137" s="113">
        <f t="shared" si="97"/>
        <v>-2.4714207679923939E-5</v>
      </c>
    </row>
    <row r="3138" spans="18:24" x14ac:dyDescent="0.2">
      <c r="R3138" s="75">
        <v>61192</v>
      </c>
      <c r="S3138" s="72">
        <v>8.6018669331323003E-3</v>
      </c>
      <c r="T3138" s="72">
        <v>8.6170952657037714E-3</v>
      </c>
      <c r="U3138" s="72">
        <f t="shared" si="96"/>
        <v>-1.5228332571471173E-5</v>
      </c>
      <c r="V3138" s="72">
        <v>8.6593661195850068E-3</v>
      </c>
      <c r="W3138" s="72">
        <v>8.6840183277329727E-3</v>
      </c>
      <c r="X3138" s="113">
        <f t="shared" si="97"/>
        <v>-2.4652208147965884E-5</v>
      </c>
    </row>
    <row r="3139" spans="18:24" x14ac:dyDescent="0.2">
      <c r="R3139" s="75">
        <v>61199</v>
      </c>
      <c r="S3139" s="72">
        <v>8.6048349736187277E-3</v>
      </c>
      <c r="T3139" s="72">
        <v>8.6200169664729185E-3</v>
      </c>
      <c r="U3139" s="72">
        <f t="shared" si="96"/>
        <v>-1.5181992854190751E-5</v>
      </c>
      <c r="V3139" s="72">
        <v>8.6623091161093374E-3</v>
      </c>
      <c r="W3139" s="72">
        <v>8.6868994847152121E-3</v>
      </c>
      <c r="X3139" s="113">
        <f t="shared" si="97"/>
        <v>-2.4590368605874671E-5</v>
      </c>
    </row>
    <row r="3140" spans="18:24" x14ac:dyDescent="0.2">
      <c r="R3140" s="75">
        <v>61206</v>
      </c>
      <c r="S3140" s="72">
        <v>8.6077954599565448E-3</v>
      </c>
      <c r="T3140" s="72">
        <v>8.6229312309982695E-3</v>
      </c>
      <c r="U3140" s="72">
        <f t="shared" si="96"/>
        <v>-1.5135771041724713E-5</v>
      </c>
      <c r="V3140" s="72">
        <v>8.6652444941381548E-3</v>
      </c>
      <c r="W3140" s="72">
        <v>8.68977318319482E-3</v>
      </c>
      <c r="X3140" s="113">
        <f t="shared" si="97"/>
        <v>-2.4528689056665248E-5</v>
      </c>
    </row>
    <row r="3141" spans="18:24" x14ac:dyDescent="0.2">
      <c r="R3141" s="75">
        <v>61213</v>
      </c>
      <c r="S3141" s="72">
        <v>8.6107483921283728E-3</v>
      </c>
      <c r="T3141" s="72">
        <v>8.6258380592685313E-3</v>
      </c>
      <c r="U3141" s="72">
        <f t="shared" ref="U3141:U3204" si="98">S3141-T3141</f>
        <v>-1.5089667140158469E-5</v>
      </c>
      <c r="V3141" s="72">
        <v>8.6681722536379388E-3</v>
      </c>
      <c r="W3141" s="72">
        <v>8.6926394231378427E-3</v>
      </c>
      <c r="X3141" s="113">
        <f t="shared" ref="X3141:X3204" si="99">V3141-W3141</f>
        <v>-2.4467169499903935E-5</v>
      </c>
    </row>
    <row r="3142" spans="18:24" x14ac:dyDescent="0.2">
      <c r="R3142" s="75">
        <v>61220</v>
      </c>
      <c r="S3142" s="72">
        <v>8.6136937701177044E-3</v>
      </c>
      <c r="T3142" s="72">
        <v>8.6287374512654582E-3</v>
      </c>
      <c r="U3142" s="72">
        <f t="shared" si="98"/>
        <v>-1.5043681147753826E-5</v>
      </c>
      <c r="V3142" s="72">
        <v>8.6710923945734486E-3</v>
      </c>
      <c r="W3142" s="72">
        <v>8.6954982045116206E-3</v>
      </c>
      <c r="X3142" s="113">
        <f t="shared" si="99"/>
        <v>-2.4405809938171999E-5</v>
      </c>
    </row>
    <row r="3143" spans="18:24" x14ac:dyDescent="0.2">
      <c r="R3143" s="75">
        <v>61227</v>
      </c>
      <c r="S3143" s="72">
        <v>8.6166315939088991E-3</v>
      </c>
      <c r="T3143" s="72">
        <v>8.6316294069716699E-3</v>
      </c>
      <c r="U3143" s="72">
        <f t="shared" si="98"/>
        <v>-1.4997813062770857E-5</v>
      </c>
      <c r="V3143" s="72">
        <v>8.6740049169111624E-3</v>
      </c>
      <c r="W3143" s="72">
        <v>8.6983495272830603E-3</v>
      </c>
      <c r="X3143" s="113">
        <f t="shared" si="99"/>
        <v>-2.4344610371897918E-5</v>
      </c>
    </row>
    <row r="3144" spans="18:24" x14ac:dyDescent="0.2">
      <c r="R3144" s="75">
        <v>61234</v>
      </c>
      <c r="S3144" s="72">
        <v>8.6195618634837112E-3</v>
      </c>
      <c r="T3144" s="72">
        <v>8.6345139263706606E-3</v>
      </c>
      <c r="U3144" s="72">
        <f t="shared" si="98"/>
        <v>-1.4952062886949488E-5</v>
      </c>
      <c r="V3144" s="72">
        <v>8.6769098206154107E-3</v>
      </c>
      <c r="W3144" s="72">
        <v>8.7011933914194987E-3</v>
      </c>
      <c r="X3144" s="113">
        <f t="shared" si="99"/>
        <v>-2.4283570804087967E-5</v>
      </c>
    </row>
    <row r="3145" spans="18:24" x14ac:dyDescent="0.2">
      <c r="R3145" s="75">
        <v>61241</v>
      </c>
      <c r="S3145" s="72">
        <v>8.62217406132656E-3</v>
      </c>
      <c r="T3145" s="72">
        <v>8.6370833721208639E-3</v>
      </c>
      <c r="U3145" s="72">
        <f t="shared" si="98"/>
        <v>-1.4909310794303937E-5</v>
      </c>
      <c r="V3145" s="72">
        <v>8.6785717951182E-3</v>
      </c>
      <c r="W3145" s="72">
        <v>8.7028093282516868E-3</v>
      </c>
      <c r="X3145" s="113">
        <f t="shared" si="99"/>
        <v>-2.423753313348688E-5</v>
      </c>
    </row>
    <row r="3146" spans="18:24" x14ac:dyDescent="0.2">
      <c r="R3146" s="75">
        <v>61248</v>
      </c>
      <c r="S3146" s="72">
        <v>8.6250896922404046E-3</v>
      </c>
      <c r="T3146" s="72">
        <v>8.6399534812303617E-3</v>
      </c>
      <c r="U3146" s="72">
        <f t="shared" si="98"/>
        <v>-1.4863788989957077E-5</v>
      </c>
      <c r="V3146" s="72">
        <v>8.6814633599655421E-3</v>
      </c>
      <c r="W3146" s="72">
        <v>8.7056401329047902E-3</v>
      </c>
      <c r="X3146" s="113">
        <f t="shared" si="99"/>
        <v>-2.4176772939248081E-5</v>
      </c>
    </row>
    <row r="3147" spans="18:24" x14ac:dyDescent="0.2">
      <c r="R3147" s="75">
        <v>61255</v>
      </c>
      <c r="S3147" s="72">
        <v>8.6279977690448227E-3</v>
      </c>
      <c r="T3147" s="72">
        <v>8.6428161541405105E-3</v>
      </c>
      <c r="U3147" s="72">
        <f t="shared" si="98"/>
        <v>-1.4818385095687753E-5</v>
      </c>
      <c r="V3147" s="72">
        <v>8.6843473067287E-3</v>
      </c>
      <c r="W3147" s="72">
        <v>8.7084634794648511E-3</v>
      </c>
      <c r="X3147" s="113">
        <f t="shared" si="99"/>
        <v>-2.4116172736151145E-5</v>
      </c>
    </row>
    <row r="3148" spans="18:24" x14ac:dyDescent="0.2">
      <c r="R3148" s="75">
        <v>61262</v>
      </c>
      <c r="S3148" s="72">
        <v>8.6308982917240058E-3</v>
      </c>
      <c r="T3148" s="72">
        <v>8.6456713908346205E-3</v>
      </c>
      <c r="U3148" s="72">
        <f t="shared" si="98"/>
        <v>-1.4773099110614724E-5</v>
      </c>
      <c r="V3148" s="72">
        <v>8.68722363537517E-3</v>
      </c>
      <c r="W3148" s="72">
        <v>8.7112793679019994E-3</v>
      </c>
      <c r="X3148" s="113">
        <f t="shared" si="99"/>
        <v>-2.4055732526829382E-5</v>
      </c>
    </row>
    <row r="3149" spans="18:24" x14ac:dyDescent="0.2">
      <c r="R3149" s="75">
        <v>61269</v>
      </c>
      <c r="S3149" s="72">
        <v>8.633791260263016E-3</v>
      </c>
      <c r="T3149" s="72">
        <v>8.6485191912995148E-3</v>
      </c>
      <c r="U3149" s="72">
        <f t="shared" si="98"/>
        <v>-1.4727931036498734E-5</v>
      </c>
      <c r="V3149" s="72">
        <v>8.6900923458706949E-3</v>
      </c>
      <c r="W3149" s="72">
        <v>8.7140877981828589E-3</v>
      </c>
      <c r="X3149" s="113">
        <f t="shared" si="99"/>
        <v>-2.3995452312164031E-5</v>
      </c>
    </row>
    <row r="3150" spans="18:24" x14ac:dyDescent="0.2">
      <c r="R3150" s="75">
        <v>61276</v>
      </c>
      <c r="S3150" s="72">
        <v>8.6369848414345213E-3</v>
      </c>
      <c r="T3150" s="72">
        <v>8.6516648794153928E-3</v>
      </c>
      <c r="U3150" s="72">
        <f t="shared" si="98"/>
        <v>-1.4680037980871474E-5</v>
      </c>
      <c r="V3150" s="72">
        <v>8.6932599516990929E-3</v>
      </c>
      <c r="W3150" s="72">
        <v>8.7171916227378396E-3</v>
      </c>
      <c r="X3150" s="113">
        <f t="shared" si="99"/>
        <v>-2.3931671038746744E-5</v>
      </c>
    </row>
    <row r="3151" spans="18:24" x14ac:dyDescent="0.2">
      <c r="R3151" s="75">
        <v>61283</v>
      </c>
      <c r="S3151" s="72">
        <v>8.639862231022857E-3</v>
      </c>
      <c r="T3151" s="72">
        <v>8.6544973442120154E-3</v>
      </c>
      <c r="U3151" s="72">
        <f t="shared" si="98"/>
        <v>-1.4635113189158389E-5</v>
      </c>
      <c r="V3151" s="72">
        <v>8.6961129503849155E-3</v>
      </c>
      <c r="W3151" s="72">
        <v>8.7199846713699979E-3</v>
      </c>
      <c r="X3151" s="113">
        <f t="shared" si="99"/>
        <v>-2.3871720985082362E-5</v>
      </c>
    </row>
    <row r="3152" spans="18:24" x14ac:dyDescent="0.2">
      <c r="R3152" s="75">
        <v>61290</v>
      </c>
      <c r="S3152" s="72">
        <v>8.6427320662592656E-3</v>
      </c>
      <c r="T3152" s="72">
        <v>8.6573223725710836E-3</v>
      </c>
      <c r="U3152" s="72">
        <f t="shared" si="98"/>
        <v>-1.4590306311818013E-5</v>
      </c>
      <c r="V3152" s="72">
        <v>8.7001801760241883E-3</v>
      </c>
      <c r="W3152" s="72">
        <v>8.7239775533506612E-3</v>
      </c>
      <c r="X3152" s="113">
        <f t="shared" si="99"/>
        <v>-2.3797377326472899E-5</v>
      </c>
    </row>
    <row r="3153" spans="18:24" x14ac:dyDescent="0.2">
      <c r="R3153" s="75">
        <v>61297</v>
      </c>
      <c r="S3153" s="72">
        <v>8.6455943471272379E-3</v>
      </c>
      <c r="T3153" s="72">
        <v>8.660139964478699E-3</v>
      </c>
      <c r="U3153" s="72">
        <f t="shared" si="98"/>
        <v>-1.4545617351461107E-5</v>
      </c>
      <c r="V3153" s="72">
        <v>8.7017960924860981E-3</v>
      </c>
      <c r="W3153" s="72">
        <v>8.7255483933698329E-3</v>
      </c>
      <c r="X3153" s="113">
        <f t="shared" si="99"/>
        <v>-2.3752300883734742E-5</v>
      </c>
    </row>
    <row r="3154" spans="18:24" x14ac:dyDescent="0.2">
      <c r="R3154" s="75">
        <v>61304</v>
      </c>
      <c r="S3154" s="72">
        <v>8.6484490736120061E-3</v>
      </c>
      <c r="T3154" s="72">
        <v>8.6629501199157449E-3</v>
      </c>
      <c r="U3154" s="72">
        <f t="shared" si="98"/>
        <v>-1.4501046303738718E-5</v>
      </c>
      <c r="V3154" s="72">
        <v>8.7043216249421997E-3</v>
      </c>
      <c r="W3154" s="72">
        <v>8.7280180761456563E-3</v>
      </c>
      <c r="X3154" s="113">
        <f t="shared" si="99"/>
        <v>-2.3696451203456675E-5</v>
      </c>
    </row>
    <row r="3155" spans="18:24" x14ac:dyDescent="0.2">
      <c r="R3155" s="75">
        <v>61311</v>
      </c>
      <c r="S3155" s="72">
        <v>8.6512962456961901E-3</v>
      </c>
      <c r="T3155" s="72">
        <v>8.6657528388691882E-3</v>
      </c>
      <c r="U3155" s="72">
        <f t="shared" si="98"/>
        <v>-1.4456593172998064E-5</v>
      </c>
      <c r="V3155" s="72">
        <v>8.7071446258455698E-3</v>
      </c>
      <c r="W3155" s="72">
        <v>8.7307817568308375E-3</v>
      </c>
      <c r="X3155" s="113">
        <f t="shared" si="99"/>
        <v>-2.3637130985267735E-5</v>
      </c>
    </row>
    <row r="3156" spans="18:24" x14ac:dyDescent="0.2">
      <c r="R3156" s="75">
        <v>61318</v>
      </c>
      <c r="S3156" s="72">
        <v>8.6541358633641513E-3</v>
      </c>
      <c r="T3156" s="72">
        <v>8.6685481213216488E-3</v>
      </c>
      <c r="U3156" s="72">
        <f t="shared" si="98"/>
        <v>-1.4412257957497482E-5</v>
      </c>
      <c r="V3156" s="72">
        <v>8.7099600083696046E-3</v>
      </c>
      <c r="W3156" s="72">
        <v>8.7335379791396855E-3</v>
      </c>
      <c r="X3156" s="113">
        <f t="shared" si="99"/>
        <v>-2.3577970770080961E-5</v>
      </c>
    </row>
    <row r="3157" spans="18:24" x14ac:dyDescent="0.2">
      <c r="R3157" s="75">
        <v>61325</v>
      </c>
      <c r="S3157" s="72">
        <v>8.6569679265993803E-3</v>
      </c>
      <c r="T3157" s="72">
        <v>8.6713359672583607E-3</v>
      </c>
      <c r="U3157" s="72">
        <f t="shared" si="98"/>
        <v>-1.4368040658980369E-5</v>
      </c>
      <c r="V3157" s="72">
        <v>8.7127677724813668E-3</v>
      </c>
      <c r="W3157" s="72">
        <v>8.7362867430427725E-3</v>
      </c>
      <c r="X3157" s="113">
        <f t="shared" si="99"/>
        <v>-2.35189705614057E-5</v>
      </c>
    </row>
    <row r="3158" spans="18:24" x14ac:dyDescent="0.2">
      <c r="R3158" s="75">
        <v>61332</v>
      </c>
      <c r="S3158" s="72">
        <v>8.6594880380034111E-3</v>
      </c>
      <c r="T3158" s="72">
        <v>8.6738147624387807E-3</v>
      </c>
      <c r="U3158" s="72">
        <f t="shared" si="98"/>
        <v>-1.43267244353696E-5</v>
      </c>
      <c r="V3158" s="72">
        <v>8.715870623794383E-3</v>
      </c>
      <c r="W3158" s="72">
        <v>8.7393271745184551E-3</v>
      </c>
      <c r="X3158" s="113">
        <f t="shared" si="99"/>
        <v>-2.3456550724072073E-5</v>
      </c>
    </row>
    <row r="3159" spans="18:24" x14ac:dyDescent="0.2">
      <c r="R3159" s="75">
        <v>61339</v>
      </c>
      <c r="S3159" s="72">
        <v>8.6623054642201349E-3</v>
      </c>
      <c r="T3159" s="72">
        <v>8.6765881997155417E-3</v>
      </c>
      <c r="U3159" s="72">
        <f t="shared" si="98"/>
        <v>-1.4282735495406776E-5</v>
      </c>
      <c r="V3159" s="72">
        <v>8.7186626742628039E-3</v>
      </c>
      <c r="W3159" s="72">
        <v>8.7420605549811924E-3</v>
      </c>
      <c r="X3159" s="113">
        <f t="shared" si="99"/>
        <v>-2.3397880718388497E-5</v>
      </c>
    </row>
    <row r="3160" spans="18:24" x14ac:dyDescent="0.2">
      <c r="R3160" s="75">
        <v>61346</v>
      </c>
      <c r="S3160" s="72">
        <v>8.6651153361157335E-3</v>
      </c>
      <c r="T3160" s="72">
        <v>8.6793542005865251E-3</v>
      </c>
      <c r="U3160" s="72">
        <f t="shared" si="98"/>
        <v>-1.4238864470791576E-5</v>
      </c>
      <c r="V3160" s="72">
        <v>8.7214471060570089E-3</v>
      </c>
      <c r="W3160" s="72">
        <v>8.7447864767824807E-3</v>
      </c>
      <c r="X3160" s="113">
        <f t="shared" si="99"/>
        <v>-2.3339370725471847E-5</v>
      </c>
    </row>
    <row r="3161" spans="18:24" x14ac:dyDescent="0.2">
      <c r="R3161" s="75">
        <v>61353</v>
      </c>
      <c r="S3161" s="72">
        <v>8.6679176536726393E-3</v>
      </c>
      <c r="T3161" s="72">
        <v>8.6821127650385556E-3</v>
      </c>
      <c r="U3161" s="72">
        <f t="shared" si="98"/>
        <v>-1.4195111365916321E-5</v>
      </c>
      <c r="V3161" s="72">
        <v>8.7242239191455476E-3</v>
      </c>
      <c r="W3161" s="72">
        <v>8.7475049398913086E-3</v>
      </c>
      <c r="X3161" s="113">
        <f t="shared" si="99"/>
        <v>-2.3281020745761008E-5</v>
      </c>
    </row>
    <row r="3162" spans="18:24" x14ac:dyDescent="0.2">
      <c r="R3162" s="75">
        <v>61360</v>
      </c>
      <c r="S3162" s="72">
        <v>8.6707124168767975E-3</v>
      </c>
      <c r="T3162" s="72">
        <v>8.6848638930531862E-3</v>
      </c>
      <c r="U3162" s="72">
        <f t="shared" si="98"/>
        <v>-1.4151476176388691E-5</v>
      </c>
      <c r="V3162" s="72">
        <v>8.7269931134965339E-3</v>
      </c>
      <c r="W3162" s="72">
        <v>8.7502159442766608E-3</v>
      </c>
      <c r="X3162" s="113">
        <f t="shared" si="99"/>
        <v>-2.322283078012681E-5</v>
      </c>
    </row>
    <row r="3163" spans="18:24" x14ac:dyDescent="0.2">
      <c r="R3163" s="75">
        <v>61367</v>
      </c>
      <c r="S3163" s="72">
        <v>8.673499625710639E-3</v>
      </c>
      <c r="T3163" s="72">
        <v>8.6876075846154827E-3</v>
      </c>
      <c r="U3163" s="72">
        <f t="shared" si="98"/>
        <v>-1.4107958904843731E-5</v>
      </c>
      <c r="V3163" s="72">
        <v>8.729454368696923E-3</v>
      </c>
      <c r="W3163" s="72">
        <v>8.7526226981940129E-3</v>
      </c>
      <c r="X3163" s="113">
        <f t="shared" si="99"/>
        <v>-2.3168329497089829E-5</v>
      </c>
    </row>
    <row r="3164" spans="18:24" x14ac:dyDescent="0.2">
      <c r="R3164" s="75">
        <v>61374</v>
      </c>
      <c r="S3164" s="72">
        <v>8.6762792801609884E-3</v>
      </c>
      <c r="T3164" s="72">
        <v>8.6903438397113938E-3</v>
      </c>
      <c r="U3164" s="72">
        <f t="shared" si="98"/>
        <v>-1.4064559550405406E-5</v>
      </c>
      <c r="V3164" s="72">
        <v>8.7322088030245791E-3</v>
      </c>
      <c r="W3164" s="72">
        <v>8.755319252388016E-3</v>
      </c>
      <c r="X3164" s="113">
        <f t="shared" si="99"/>
        <v>-2.3110449363436883E-5</v>
      </c>
    </row>
    <row r="3165" spans="18:24" x14ac:dyDescent="0.2">
      <c r="R3165" s="75">
        <v>61381</v>
      </c>
      <c r="S3165" s="72">
        <v>8.6790513802093988E-3</v>
      </c>
      <c r="T3165" s="72">
        <v>8.6930726583242246E-3</v>
      </c>
      <c r="U3165" s="72">
        <f t="shared" si="98"/>
        <v>-1.4021278114825786E-5</v>
      </c>
      <c r="V3165" s="72">
        <v>8.7349556186843407E-3</v>
      </c>
      <c r="W3165" s="72">
        <v>8.7580083479307392E-3</v>
      </c>
      <c r="X3165" s="113">
        <f t="shared" si="99"/>
        <v>-2.3052729246398479E-5</v>
      </c>
    </row>
    <row r="3166" spans="18:24" x14ac:dyDescent="0.2">
      <c r="R3166" s="75">
        <v>61388</v>
      </c>
      <c r="S3166" s="72">
        <v>8.6818159258383026E-3</v>
      </c>
      <c r="T3166" s="72">
        <v>8.6957940404399255E-3</v>
      </c>
      <c r="U3166" s="72">
        <f t="shared" si="98"/>
        <v>-1.397811460162289E-5</v>
      </c>
      <c r="V3166" s="72">
        <v>8.7376948156450245E-3</v>
      </c>
      <c r="W3166" s="72">
        <v>8.7606899847914397E-3</v>
      </c>
      <c r="X3166" s="113">
        <f t="shared" si="99"/>
        <v>-2.2995169146415237E-5</v>
      </c>
    </row>
    <row r="3167" spans="18:24" x14ac:dyDescent="0.2">
      <c r="R3167" s="75">
        <v>61395</v>
      </c>
      <c r="S3167" s="72">
        <v>8.6842727322480329E-3</v>
      </c>
      <c r="T3167" s="72">
        <v>8.6982105177382252E-3</v>
      </c>
      <c r="U3167" s="72">
        <f t="shared" si="98"/>
        <v>-1.3937785490192311E-5</v>
      </c>
      <c r="V3167" s="72">
        <v>8.7404263938741285E-3</v>
      </c>
      <c r="W3167" s="72">
        <v>8.7633641629398119E-3</v>
      </c>
      <c r="X3167" s="113">
        <f t="shared" si="99"/>
        <v>-2.2937769065683317E-5</v>
      </c>
    </row>
    <row r="3168" spans="18:24" x14ac:dyDescent="0.2">
      <c r="R3168" s="75">
        <v>61402</v>
      </c>
      <c r="S3168" s="72">
        <v>8.6870226423254593E-3</v>
      </c>
      <c r="T3168" s="72">
        <v>8.7009174926482302E-3</v>
      </c>
      <c r="U3168" s="72">
        <f t="shared" si="98"/>
        <v>-1.3894850322770935E-5</v>
      </c>
      <c r="V3168" s="72">
        <v>8.7431503533404679E-3</v>
      </c>
      <c r="W3168" s="72">
        <v>8.7660308823455484E-3</v>
      </c>
      <c r="X3168" s="113">
        <f t="shared" si="99"/>
        <v>-2.2880529005080488E-5</v>
      </c>
    </row>
    <row r="3169" spans="18:24" x14ac:dyDescent="0.2">
      <c r="R3169" s="75">
        <v>61409</v>
      </c>
      <c r="S3169" s="72">
        <v>8.6897649981017011E-3</v>
      </c>
      <c r="T3169" s="72">
        <v>8.7036170311751704E-3</v>
      </c>
      <c r="U3169" s="72">
        <f t="shared" si="98"/>
        <v>-1.3852033073469272E-5</v>
      </c>
      <c r="V3169" s="72">
        <v>8.7458666940128608E-3</v>
      </c>
      <c r="W3169" s="72">
        <v>8.7686901429779064E-3</v>
      </c>
      <c r="X3169" s="113">
        <f t="shared" si="99"/>
        <v>-2.2823448965045637E-5</v>
      </c>
    </row>
    <row r="3170" spans="18:24" x14ac:dyDescent="0.2">
      <c r="R3170" s="75">
        <v>61416</v>
      </c>
      <c r="S3170" s="72">
        <v>8.6924997995598829E-3</v>
      </c>
      <c r="T3170" s="72">
        <v>8.7063091333030584E-3</v>
      </c>
      <c r="U3170" s="72">
        <f t="shared" si="98"/>
        <v>-1.38093337431755E-5</v>
      </c>
      <c r="V3170" s="72">
        <v>8.7485754158601221E-3</v>
      </c>
      <c r="W3170" s="72">
        <v>8.7713419448083359E-3</v>
      </c>
      <c r="X3170" s="113">
        <f t="shared" si="99"/>
        <v>-2.2766528948213807E-5</v>
      </c>
    </row>
    <row r="3171" spans="18:24" x14ac:dyDescent="0.2">
      <c r="R3171" s="75">
        <v>61423</v>
      </c>
      <c r="S3171" s="72">
        <v>8.6958235873031038E-3</v>
      </c>
      <c r="T3171" s="72">
        <v>8.7095849673047218E-3</v>
      </c>
      <c r="U3171" s="72">
        <f t="shared" si="98"/>
        <v>-1.3761380001618001E-5</v>
      </c>
      <c r="V3171" s="72">
        <v>8.7524622548459836E-3</v>
      </c>
      <c r="W3171" s="72">
        <v>8.7751582414891637E-3</v>
      </c>
      <c r="X3171" s="113">
        <f t="shared" si="99"/>
        <v>-2.2695986643180011E-5</v>
      </c>
    </row>
    <row r="3172" spans="18:24" x14ac:dyDescent="0.2">
      <c r="R3172" s="75">
        <v>61430</v>
      </c>
      <c r="S3172" s="72">
        <v>8.6985423320993533E-3</v>
      </c>
      <c r="T3172" s="72">
        <v>8.7122612636110312E-3</v>
      </c>
      <c r="U3172" s="72">
        <f t="shared" si="98"/>
        <v>-1.3718931511677926E-5</v>
      </c>
      <c r="V3172" s="72">
        <v>8.7551538232971144E-3</v>
      </c>
      <c r="W3172" s="72">
        <v>8.7777932508663111E-3</v>
      </c>
      <c r="X3172" s="113">
        <f t="shared" si="99"/>
        <v>-2.2639427569196707E-5</v>
      </c>
    </row>
    <row r="3173" spans="18:24" x14ac:dyDescent="0.2">
      <c r="R3173" s="75">
        <v>61437</v>
      </c>
      <c r="S3173" s="72">
        <v>8.7012535222048167E-3</v>
      </c>
      <c r="T3173" s="72">
        <v>8.7149301231513546E-3</v>
      </c>
      <c r="U3173" s="72">
        <f t="shared" si="98"/>
        <v>-1.3676600946537984E-5</v>
      </c>
      <c r="V3173" s="72">
        <v>8.7578377721615613E-3</v>
      </c>
      <c r="W3173" s="72">
        <v>8.7804208006943482E-3</v>
      </c>
      <c r="X3173" s="113">
        <f t="shared" si="99"/>
        <v>-2.2583028532786875E-5</v>
      </c>
    </row>
    <row r="3174" spans="18:24" x14ac:dyDescent="0.2">
      <c r="R3174" s="75">
        <v>61444</v>
      </c>
      <c r="S3174" s="72">
        <v>8.7039571576055918E-3</v>
      </c>
      <c r="T3174" s="72">
        <v>8.71759154591179E-3</v>
      </c>
      <c r="U3174" s="72">
        <f t="shared" si="98"/>
        <v>-1.3634388306198175E-5</v>
      </c>
      <c r="V3174" s="72">
        <v>8.7605141014070933E-3</v>
      </c>
      <c r="W3174" s="72">
        <v>8.7830408909427664E-3</v>
      </c>
      <c r="X3174" s="113">
        <f t="shared" si="99"/>
        <v>-2.2526789535673095E-5</v>
      </c>
    </row>
    <row r="3175" spans="18:24" x14ac:dyDescent="0.2">
      <c r="R3175" s="75">
        <v>61451</v>
      </c>
      <c r="S3175" s="72">
        <v>8.7066532382851711E-3</v>
      </c>
      <c r="T3175" s="72">
        <v>8.7202455318766987E-3</v>
      </c>
      <c r="U3175" s="72">
        <f t="shared" si="98"/>
        <v>-1.3592293591527596E-5</v>
      </c>
      <c r="V3175" s="72">
        <v>8.7622993204434143E-3</v>
      </c>
      <c r="W3175" s="72">
        <v>8.784780243625015E-3</v>
      </c>
      <c r="X3175" s="113">
        <f t="shared" si="99"/>
        <v>-2.2480923181600679E-5</v>
      </c>
    </row>
    <row r="3176" spans="18:24" x14ac:dyDescent="0.2">
      <c r="R3176" s="75">
        <v>61458</v>
      </c>
      <c r="S3176" s="72">
        <v>8.7090458857462943E-3</v>
      </c>
      <c r="T3176" s="72">
        <v>8.7225988508516494E-3</v>
      </c>
      <c r="U3176" s="72">
        <f t="shared" si="98"/>
        <v>-1.3552965105355017E-5</v>
      </c>
      <c r="V3176" s="72">
        <v>8.7649618491384192E-3</v>
      </c>
      <c r="W3176" s="72">
        <v>8.7873868227000013E-3</v>
      </c>
      <c r="X3176" s="113">
        <f t="shared" si="99"/>
        <v>-2.2424973561582101E-5</v>
      </c>
    </row>
    <row r="3177" spans="18:24" x14ac:dyDescent="0.2">
      <c r="R3177" s="75">
        <v>61465</v>
      </c>
      <c r="S3177" s="72">
        <v>8.7117273317539462E-3</v>
      </c>
      <c r="T3177" s="72">
        <v>8.7252384304869549E-3</v>
      </c>
      <c r="U3177" s="72">
        <f t="shared" si="98"/>
        <v>-1.3511098733008653E-5</v>
      </c>
      <c r="V3177" s="72">
        <v>8.7676167586249899E-3</v>
      </c>
      <c r="W3177" s="72">
        <v>8.7899859426002896E-3</v>
      </c>
      <c r="X3177" s="113">
        <f t="shared" si="99"/>
        <v>-2.2369183975299786E-5</v>
      </c>
    </row>
    <row r="3178" spans="18:24" x14ac:dyDescent="0.2">
      <c r="R3178" s="75">
        <v>61472</v>
      </c>
      <c r="S3178" s="72">
        <v>8.7144012231576244E-3</v>
      </c>
      <c r="T3178" s="72">
        <v>8.727870573443295E-3</v>
      </c>
      <c r="U3178" s="72">
        <f t="shared" si="98"/>
        <v>-1.3469350285670589E-5</v>
      </c>
      <c r="V3178" s="72">
        <v>8.7702640488708048E-3</v>
      </c>
      <c r="W3178" s="72">
        <v>8.7925776032961745E-3</v>
      </c>
      <c r="X3178" s="113">
        <f t="shared" si="99"/>
        <v>-2.2313554425369697E-5</v>
      </c>
    </row>
    <row r="3179" spans="18:24" x14ac:dyDescent="0.2">
      <c r="R3179" s="75">
        <v>61479</v>
      </c>
      <c r="S3179" s="72">
        <v>8.717067559942393E-3</v>
      </c>
      <c r="T3179" s="72">
        <v>8.730495279705739E-3</v>
      </c>
      <c r="U3179" s="72">
        <f t="shared" si="98"/>
        <v>-1.342771976334603E-5</v>
      </c>
      <c r="V3179" s="72">
        <v>8.7729037198457215E-3</v>
      </c>
      <c r="W3179" s="72">
        <v>8.79516180475883E-3</v>
      </c>
      <c r="X3179" s="113">
        <f t="shared" si="99"/>
        <v>-2.2258084913108489E-5</v>
      </c>
    </row>
    <row r="3180" spans="18:24" x14ac:dyDescent="0.2">
      <c r="R3180" s="75">
        <v>61487</v>
      </c>
      <c r="S3180" s="72">
        <v>8.7209871606017536E-3</v>
      </c>
      <c r="T3180" s="72">
        <v>8.7343595975450557E-3</v>
      </c>
      <c r="U3180" s="72">
        <f t="shared" si="98"/>
        <v>-1.3372436943302063E-5</v>
      </c>
      <c r="V3180" s="72">
        <v>8.7764952551789913E-3</v>
      </c>
      <c r="W3180" s="72">
        <v>8.7986834383175904E-3</v>
      </c>
      <c r="X3180" s="113">
        <f t="shared" si="99"/>
        <v>-2.2188183138599146E-5</v>
      </c>
    </row>
    <row r="3181" spans="18:24" x14ac:dyDescent="0.2">
      <c r="R3181" s="75">
        <v>61494</v>
      </c>
      <c r="S3181" s="72">
        <v>8.7236358823066986E-3</v>
      </c>
      <c r="T3181" s="72">
        <v>8.7369669639835567E-3</v>
      </c>
      <c r="U3181" s="72">
        <f t="shared" si="98"/>
        <v>-1.3331081676858092E-5</v>
      </c>
      <c r="V3181" s="72">
        <v>8.7791176381492256E-3</v>
      </c>
      <c r="W3181" s="72">
        <v>8.8012507152115827E-3</v>
      </c>
      <c r="X3181" s="113">
        <f t="shared" si="99"/>
        <v>-2.2133077062357065E-5</v>
      </c>
    </row>
    <row r="3182" spans="18:24" x14ac:dyDescent="0.2">
      <c r="R3182" s="75">
        <v>61501</v>
      </c>
      <c r="S3182" s="72">
        <v>8.7262770488491931E-3</v>
      </c>
      <c r="T3182" s="72">
        <v>8.7395668931933516E-3</v>
      </c>
      <c r="U3182" s="72">
        <f t="shared" si="98"/>
        <v>-1.3289844344158488E-5</v>
      </c>
      <c r="V3182" s="72">
        <v>8.781732401415672E-3</v>
      </c>
      <c r="W3182" s="72">
        <v>8.8038105324488979E-3</v>
      </c>
      <c r="X3182" s="113">
        <f t="shared" si="99"/>
        <v>-2.2078131033225964E-5</v>
      </c>
    </row>
    <row r="3183" spans="18:24" x14ac:dyDescent="0.2">
      <c r="R3183" s="75">
        <v>61508</v>
      </c>
      <c r="S3183" s="72">
        <v>8.7289106602173264E-3</v>
      </c>
      <c r="T3183" s="72">
        <v>8.7421593851616866E-3</v>
      </c>
      <c r="U3183" s="72">
        <f t="shared" si="98"/>
        <v>-1.3248724944360177E-5</v>
      </c>
      <c r="V3183" s="72">
        <v>8.7843395449485173E-3</v>
      </c>
      <c r="W3183" s="72">
        <v>8.8063628899992894E-3</v>
      </c>
      <c r="X3183" s="113">
        <f t="shared" si="99"/>
        <v>-2.2023345050772164E-5</v>
      </c>
    </row>
    <row r="3184" spans="18:24" x14ac:dyDescent="0.2">
      <c r="R3184" s="75">
        <v>61515</v>
      </c>
      <c r="S3184" s="72">
        <v>8.7315367163923949E-3</v>
      </c>
      <c r="T3184" s="72">
        <v>8.7447444398707028E-3</v>
      </c>
      <c r="U3184" s="72">
        <f t="shared" si="98"/>
        <v>-1.3207723478307967E-5</v>
      </c>
      <c r="V3184" s="72">
        <v>8.7869390687157888E-3</v>
      </c>
      <c r="W3184" s="72">
        <v>8.8089077878338098E-3</v>
      </c>
      <c r="X3184" s="113">
        <f t="shared" si="99"/>
        <v>-2.1968719118021021E-5</v>
      </c>
    </row>
    <row r="3185" spans="18:24" x14ac:dyDescent="0.2">
      <c r="R3185" s="75">
        <v>61522</v>
      </c>
      <c r="S3185" s="72">
        <v>8.7341552173607895E-3</v>
      </c>
      <c r="T3185" s="72">
        <v>8.7473220573067931E-3</v>
      </c>
      <c r="U3185" s="72">
        <f t="shared" si="98"/>
        <v>-1.3166839946003595E-5</v>
      </c>
      <c r="V3185" s="72">
        <v>8.7895309726881022E-3</v>
      </c>
      <c r="W3185" s="72">
        <v>8.8114452259239421E-3</v>
      </c>
      <c r="X3185" s="113">
        <f t="shared" si="99"/>
        <v>-2.1914253235839898E-5</v>
      </c>
    </row>
    <row r="3186" spans="18:24" x14ac:dyDescent="0.2">
      <c r="R3186" s="75">
        <v>61529</v>
      </c>
      <c r="S3186" s="72">
        <v>8.7367661631063548E-3</v>
      </c>
      <c r="T3186" s="72">
        <v>8.7498922374555019E-3</v>
      </c>
      <c r="U3186" s="72">
        <f t="shared" si="98"/>
        <v>-1.3126074349147088E-5</v>
      </c>
      <c r="V3186" s="72">
        <v>8.7921152568356444E-3</v>
      </c>
      <c r="W3186" s="72">
        <v>8.813975204239868E-3</v>
      </c>
      <c r="X3186" s="113">
        <f t="shared" si="99"/>
        <v>-2.185994740422359E-5</v>
      </c>
    </row>
    <row r="3187" spans="18:24" x14ac:dyDescent="0.2">
      <c r="R3187" s="75">
        <v>61536</v>
      </c>
      <c r="S3187" s="72">
        <v>8.7393695536129301E-3</v>
      </c>
      <c r="T3187" s="72">
        <v>8.752454980301522E-3</v>
      </c>
      <c r="U3187" s="72">
        <f t="shared" si="98"/>
        <v>-1.3085426688591931E-5</v>
      </c>
      <c r="V3187" s="72">
        <v>8.7946919211277386E-3</v>
      </c>
      <c r="W3187" s="72">
        <v>8.8164977227530739E-3</v>
      </c>
      <c r="X3187" s="113">
        <f t="shared" si="99"/>
        <v>-2.1805801625335297E-5</v>
      </c>
    </row>
    <row r="3188" spans="18:24" x14ac:dyDescent="0.2">
      <c r="R3188" s="75">
        <v>61543</v>
      </c>
      <c r="S3188" s="72">
        <v>8.741095205997175E-3</v>
      </c>
      <c r="T3188" s="72">
        <v>8.7541477718148086E-3</v>
      </c>
      <c r="U3188" s="72">
        <f t="shared" si="98"/>
        <v>-1.3052565817633574E-5</v>
      </c>
      <c r="V3188" s="72">
        <v>8.7972609655332726E-3</v>
      </c>
      <c r="W3188" s="72">
        <v>8.8190127814341771E-3</v>
      </c>
      <c r="X3188" s="113">
        <f t="shared" si="99"/>
        <v>-2.1751815900904539E-5</v>
      </c>
    </row>
    <row r="3189" spans="18:24" x14ac:dyDescent="0.2">
      <c r="R3189" s="75">
        <v>61550</v>
      </c>
      <c r="S3189" s="72">
        <v>8.7445536688504442E-3</v>
      </c>
      <c r="T3189" s="72">
        <v>8.7575581540242694E-3</v>
      </c>
      <c r="U3189" s="72">
        <f t="shared" si="98"/>
        <v>-1.3004485173825214E-5</v>
      </c>
      <c r="V3189" s="72">
        <v>8.7998223900237274E-3</v>
      </c>
      <c r="W3189" s="72">
        <v>8.8215203802550889E-3</v>
      </c>
      <c r="X3189" s="113">
        <f t="shared" si="99"/>
        <v>-2.1697990231361527E-5</v>
      </c>
    </row>
    <row r="3190" spans="18:24" x14ac:dyDescent="0.2">
      <c r="R3190" s="75">
        <v>61557</v>
      </c>
      <c r="S3190" s="72">
        <v>8.7471343935516185E-3</v>
      </c>
      <c r="T3190" s="72">
        <v>8.7600985848720822E-3</v>
      </c>
      <c r="U3190" s="72">
        <f t="shared" si="98"/>
        <v>-1.2964191320463669E-5</v>
      </c>
      <c r="V3190" s="72">
        <v>8.802376194567996E-3</v>
      </c>
      <c r="W3190" s="72">
        <v>8.8240205191864318E-3</v>
      </c>
      <c r="X3190" s="113">
        <f t="shared" si="99"/>
        <v>-2.1644324618435781E-5</v>
      </c>
    </row>
    <row r="3191" spans="18:24" x14ac:dyDescent="0.2">
      <c r="R3191" s="75">
        <v>61564</v>
      </c>
      <c r="S3191" s="72">
        <v>8.7497075629517276E-3</v>
      </c>
      <c r="T3191" s="72">
        <v>8.7626315783576811E-3</v>
      </c>
      <c r="U3191" s="72">
        <f t="shared" si="98"/>
        <v>-1.2924015405953518E-5</v>
      </c>
      <c r="V3191" s="72">
        <v>8.8049223791366957E-3</v>
      </c>
      <c r="W3191" s="72">
        <v>8.8265131982001171E-3</v>
      </c>
      <c r="X3191" s="113">
        <f t="shared" si="99"/>
        <v>-2.1590819063421404E-5</v>
      </c>
    </row>
    <row r="3192" spans="18:24" x14ac:dyDescent="0.2">
      <c r="R3192" s="75">
        <v>61571</v>
      </c>
      <c r="S3192" s="72">
        <v>8.7522731770380141E-3</v>
      </c>
      <c r="T3192" s="72">
        <v>8.7651571344666071E-3</v>
      </c>
      <c r="U3192" s="72">
        <f t="shared" si="98"/>
        <v>-1.2883957428592996E-5</v>
      </c>
      <c r="V3192" s="72">
        <v>8.8074609437004438E-3</v>
      </c>
      <c r="W3192" s="72">
        <v>8.8289984172667656E-3</v>
      </c>
      <c r="X3192" s="113">
        <f t="shared" si="99"/>
        <v>-2.1537473566321866E-5</v>
      </c>
    </row>
    <row r="3193" spans="18:24" x14ac:dyDescent="0.2">
      <c r="R3193" s="75">
        <v>61578</v>
      </c>
      <c r="S3193" s="72">
        <v>8.7548312357934727E-3</v>
      </c>
      <c r="T3193" s="72">
        <v>8.7676752531835548E-3</v>
      </c>
      <c r="U3193" s="72">
        <f t="shared" si="98"/>
        <v>-1.2844017390082133E-5</v>
      </c>
      <c r="V3193" s="72">
        <v>8.8099918882289952E-3</v>
      </c>
      <c r="W3193" s="72">
        <v>8.8314761763591525E-3</v>
      </c>
      <c r="X3193" s="113">
        <f t="shared" si="99"/>
        <v>-2.148428813015732E-5</v>
      </c>
    </row>
    <row r="3194" spans="18:24" x14ac:dyDescent="0.2">
      <c r="R3194" s="75">
        <v>61585</v>
      </c>
      <c r="S3194" s="72">
        <v>8.7573817392053461E-3</v>
      </c>
      <c r="T3194" s="72">
        <v>8.770185934494917E-3</v>
      </c>
      <c r="U3194" s="72">
        <f t="shared" si="98"/>
        <v>-1.2804195289570913E-5</v>
      </c>
      <c r="V3194" s="72">
        <v>8.8125152126921017E-3</v>
      </c>
      <c r="W3194" s="72">
        <v>8.8339464754478968E-3</v>
      </c>
      <c r="X3194" s="113">
        <f t="shared" si="99"/>
        <v>-2.1431262755795127E-5</v>
      </c>
    </row>
    <row r="3195" spans="18:24" x14ac:dyDescent="0.2">
      <c r="R3195" s="75">
        <v>61592</v>
      </c>
      <c r="S3195" s="72">
        <v>8.7599246872566254E-3</v>
      </c>
      <c r="T3195" s="72">
        <v>8.7726891783845365E-3</v>
      </c>
      <c r="U3195" s="72">
        <f t="shared" si="98"/>
        <v>-1.2764491127911087E-5</v>
      </c>
      <c r="V3195" s="72">
        <v>8.8150309170621118E-3</v>
      </c>
      <c r="W3195" s="72">
        <v>8.836409314505347E-3</v>
      </c>
      <c r="X3195" s="113">
        <f t="shared" si="99"/>
        <v>-2.1378397443235289E-5</v>
      </c>
    </row>
    <row r="3196" spans="18:24" x14ac:dyDescent="0.2">
      <c r="R3196" s="75">
        <v>61599</v>
      </c>
      <c r="S3196" s="72">
        <v>8.7624600799320069E-3</v>
      </c>
      <c r="T3196" s="72">
        <v>8.7751849848396596E-3</v>
      </c>
      <c r="U3196" s="72">
        <f t="shared" si="98"/>
        <v>-1.2724904907652698E-5</v>
      </c>
      <c r="V3196" s="72">
        <v>8.8175390013074829E-3</v>
      </c>
      <c r="W3196" s="72">
        <v>8.8388646935025524E-3</v>
      </c>
      <c r="X3196" s="113">
        <f t="shared" si="99"/>
        <v>-2.1325692195069482E-5</v>
      </c>
    </row>
    <row r="3197" spans="18:24" x14ac:dyDescent="0.2">
      <c r="R3197" s="75">
        <v>61606</v>
      </c>
      <c r="S3197" s="72">
        <v>8.764130627003458E-3</v>
      </c>
      <c r="T3197" s="72">
        <v>8.7768235288073551E-3</v>
      </c>
      <c r="U3197" s="72">
        <f t="shared" si="98"/>
        <v>-1.2692901803897094E-5</v>
      </c>
      <c r="V3197" s="72">
        <v>8.8189038655043586E-3</v>
      </c>
      <c r="W3197" s="72">
        <v>8.8401897259081479E-3</v>
      </c>
      <c r="X3197" s="113">
        <f t="shared" si="99"/>
        <v>-2.1285860403789242E-5</v>
      </c>
    </row>
    <row r="3198" spans="18:24" x14ac:dyDescent="0.2">
      <c r="R3198" s="75">
        <v>61613</v>
      </c>
      <c r="S3198" s="72">
        <v>8.7666523439029285E-3</v>
      </c>
      <c r="T3198" s="72">
        <v>8.7793058727026283E-3</v>
      </c>
      <c r="U3198" s="72">
        <f t="shared" si="98"/>
        <v>-1.2653528799699831E-5</v>
      </c>
      <c r="V3198" s="72">
        <v>8.8213986426609308E-3</v>
      </c>
      <c r="W3198" s="72">
        <v>8.8426320767671616E-3</v>
      </c>
      <c r="X3198" s="113">
        <f t="shared" si="99"/>
        <v>-2.1233434106230839E-5</v>
      </c>
    </row>
    <row r="3199" spans="18:24" x14ac:dyDescent="0.2">
      <c r="R3199" s="75">
        <v>61620</v>
      </c>
      <c r="S3199" s="72">
        <v>8.7691665058830717E-3</v>
      </c>
      <c r="T3199" s="72">
        <v>8.7817807796141262E-3</v>
      </c>
      <c r="U3199" s="72">
        <f t="shared" si="98"/>
        <v>-1.2614273731054518E-5</v>
      </c>
      <c r="V3199" s="72">
        <v>8.8238858002908354E-3</v>
      </c>
      <c r="W3199" s="72">
        <v>8.8450669681544615E-3</v>
      </c>
      <c r="X3199" s="113">
        <f t="shared" si="99"/>
        <v>-2.1181167863626102E-5</v>
      </c>
    </row>
    <row r="3200" spans="18:24" x14ac:dyDescent="0.2">
      <c r="R3200" s="75">
        <v>61627</v>
      </c>
      <c r="S3200" s="72">
        <v>8.7716731129307123E-3</v>
      </c>
      <c r="T3200" s="72">
        <v>8.7842482495304273E-3</v>
      </c>
      <c r="U3200" s="72">
        <f t="shared" si="98"/>
        <v>-1.2575136599714959E-5</v>
      </c>
      <c r="V3200" s="72">
        <v>8.8263653383666898E-3</v>
      </c>
      <c r="W3200" s="72">
        <v>8.8474944000444325E-3</v>
      </c>
      <c r="X3200" s="113">
        <f t="shared" si="99"/>
        <v>-2.1129061677742714E-5</v>
      </c>
    </row>
    <row r="3201" spans="18:24" x14ac:dyDescent="0.2">
      <c r="R3201" s="75">
        <v>61634</v>
      </c>
      <c r="S3201" s="72">
        <v>8.7750237121661454E-3</v>
      </c>
      <c r="T3201" s="72">
        <v>8.7875524550731117E-3</v>
      </c>
      <c r="U3201" s="72">
        <f t="shared" si="98"/>
        <v>-1.2528742906966345E-5</v>
      </c>
      <c r="V3201" s="72">
        <v>8.8291192849100485E-3</v>
      </c>
      <c r="W3201" s="72">
        <v>8.8501932618976972E-3</v>
      </c>
      <c r="X3201" s="113">
        <f t="shared" si="99"/>
        <v>-2.1073976987648693E-5</v>
      </c>
    </row>
    <row r="3202" spans="18:24" x14ac:dyDescent="0.2">
      <c r="R3202" s="75">
        <v>61641</v>
      </c>
      <c r="S3202" s="72">
        <v>8.7775137722791424E-3</v>
      </c>
      <c r="T3202" s="72">
        <v>8.7900036366125572E-3</v>
      </c>
      <c r="U3202" s="72">
        <f t="shared" si="98"/>
        <v>-1.2489864333414813E-5</v>
      </c>
      <c r="V3202" s="72">
        <v>8.831583099827409E-3</v>
      </c>
      <c r="W3202" s="72">
        <v>8.8526053010546755E-3</v>
      </c>
      <c r="X3202" s="113">
        <f t="shared" si="99"/>
        <v>-2.1022201227266502E-5</v>
      </c>
    </row>
    <row r="3203" spans="18:24" x14ac:dyDescent="0.2">
      <c r="R3203" s="75">
        <v>61648</v>
      </c>
      <c r="S3203" s="72">
        <v>8.7799962769133429E-3</v>
      </c>
      <c r="T3203" s="72">
        <v>8.7924473806163077E-3</v>
      </c>
      <c r="U3203" s="72">
        <f t="shared" si="98"/>
        <v>-1.2451103702964747E-5</v>
      </c>
      <c r="V3203" s="72">
        <v>8.8351631186005739E-3</v>
      </c>
      <c r="W3203" s="72">
        <v>8.8561212417729903E-3</v>
      </c>
      <c r="X3203" s="113">
        <f t="shared" si="99"/>
        <v>-2.0958123172416451E-5</v>
      </c>
    </row>
    <row r="3204" spans="18:24" x14ac:dyDescent="0.2">
      <c r="R3204" s="75">
        <v>61655</v>
      </c>
      <c r="S3204" s="72">
        <v>8.7824712260542916E-3</v>
      </c>
      <c r="T3204" s="72">
        <v>8.7948836870682078E-3</v>
      </c>
      <c r="U3204" s="72">
        <f t="shared" si="98"/>
        <v>-1.2412461013916118E-5</v>
      </c>
      <c r="V3204" s="72">
        <v>8.8364878701983583E-3</v>
      </c>
      <c r="W3204" s="72">
        <v>8.8574070000961309E-3</v>
      </c>
      <c r="X3204" s="113">
        <f t="shared" si="99"/>
        <v>-2.0919129897772545E-5</v>
      </c>
    </row>
    <row r="3205" spans="18:24" x14ac:dyDescent="0.2">
      <c r="R3205" s="75">
        <v>61662</v>
      </c>
      <c r="S3205" s="72">
        <v>8.7849386196883813E-3</v>
      </c>
      <c r="T3205" s="72">
        <v>8.7973125559555002E-3</v>
      </c>
      <c r="U3205" s="72">
        <f t="shared" ref="U3205:U3268" si="100">S3205-T3205</f>
        <v>-1.237393626711894E-5</v>
      </c>
      <c r="V3205" s="72">
        <v>8.8389288255961672E-3</v>
      </c>
      <c r="W3205" s="72">
        <v>8.8597966599279036E-3</v>
      </c>
      <c r="X3205" s="113">
        <f t="shared" ref="X3205:X3268" si="101">V3205-W3205</f>
        <v>-2.0867834331736446E-5</v>
      </c>
    </row>
    <row r="3206" spans="18:24" x14ac:dyDescent="0.2">
      <c r="R3206" s="75">
        <v>61669</v>
      </c>
      <c r="S3206" s="72">
        <v>8.7873984577969046E-3</v>
      </c>
      <c r="T3206" s="72">
        <v>8.7997339872654314E-3</v>
      </c>
      <c r="U3206" s="72">
        <f t="shared" si="100"/>
        <v>-1.2335529468526785E-5</v>
      </c>
      <c r="V3206" s="72">
        <v>8.8410825545792524E-3</v>
      </c>
      <c r="W3206" s="72">
        <v>8.861902340415815E-3</v>
      </c>
      <c r="X3206" s="113">
        <f t="shared" si="101"/>
        <v>-2.0819785836562535E-5</v>
      </c>
    </row>
    <row r="3207" spans="18:24" x14ac:dyDescent="0.2">
      <c r="R3207" s="75">
        <v>61676</v>
      </c>
      <c r="S3207" s="72">
        <v>8.7898507403705063E-3</v>
      </c>
      <c r="T3207" s="72">
        <v>8.8021479809826924E-3</v>
      </c>
      <c r="U3207" s="72">
        <f t="shared" si="100"/>
        <v>-1.2297240612186081E-5</v>
      </c>
      <c r="V3207" s="72">
        <v>8.8435087549796169E-3</v>
      </c>
      <c r="W3207" s="72">
        <v>8.8642775550648676E-3</v>
      </c>
      <c r="X3207" s="113">
        <f t="shared" si="101"/>
        <v>-2.0768800085250658E-5</v>
      </c>
    </row>
    <row r="3208" spans="18:24" x14ac:dyDescent="0.2">
      <c r="R3208" s="75">
        <v>61683</v>
      </c>
      <c r="S3208" s="72">
        <v>8.7922954673913291E-3</v>
      </c>
      <c r="T3208" s="72">
        <v>8.8045545370928277E-3</v>
      </c>
      <c r="U3208" s="72">
        <f t="shared" si="100"/>
        <v>-1.2259069701498621E-5</v>
      </c>
      <c r="V3208" s="72">
        <v>8.8459273356006982E-3</v>
      </c>
      <c r="W3208" s="72">
        <v>8.8666453100015134E-3</v>
      </c>
      <c r="X3208" s="113">
        <f t="shared" si="101"/>
        <v>-2.0717974400815201E-5</v>
      </c>
    </row>
    <row r="3209" spans="18:24" x14ac:dyDescent="0.2">
      <c r="R3209" s="75">
        <v>61690</v>
      </c>
      <c r="S3209" s="72">
        <v>8.7947326388457675E-3</v>
      </c>
      <c r="T3209" s="72">
        <v>8.8069536555822302E-3</v>
      </c>
      <c r="U3209" s="72">
        <f t="shared" si="100"/>
        <v>-1.222101673646267E-5</v>
      </c>
      <c r="V3209" s="72">
        <v>8.8483382964142324E-3</v>
      </c>
      <c r="W3209" s="72">
        <v>8.8690056051979309E-3</v>
      </c>
      <c r="X3209" s="113">
        <f t="shared" si="101"/>
        <v>-2.0667308783698518E-5</v>
      </c>
    </row>
    <row r="3210" spans="18:24" x14ac:dyDescent="0.2">
      <c r="R3210" s="75">
        <v>61697</v>
      </c>
      <c r="S3210" s="72">
        <v>8.796044044603768E-3</v>
      </c>
      <c r="T3210" s="72">
        <v>8.8082366878081686E-3</v>
      </c>
      <c r="U3210" s="72">
        <f t="shared" si="100"/>
        <v>-1.2192643204400611E-5</v>
      </c>
      <c r="V3210" s="72">
        <v>8.8510193035819824E-3</v>
      </c>
      <c r="W3210" s="72">
        <v>8.8716330611141193E-3</v>
      </c>
      <c r="X3210" s="113">
        <f t="shared" si="101"/>
        <v>-2.06137575321369E-5</v>
      </c>
    </row>
    <row r="3211" spans="18:24" x14ac:dyDescent="0.2">
      <c r="R3211" s="75">
        <v>61704</v>
      </c>
      <c r="S3211" s="72">
        <v>8.7984680269403981E-3</v>
      </c>
      <c r="T3211" s="72">
        <v>8.8106228227466943E-3</v>
      </c>
      <c r="U3211" s="72">
        <f t="shared" si="100"/>
        <v>-1.2154795806296192E-5</v>
      </c>
      <c r="V3211" s="72">
        <v>8.8534145391839288E-3</v>
      </c>
      <c r="W3211" s="72">
        <v>8.8739779615707847E-3</v>
      </c>
      <c r="X3211" s="113">
        <f t="shared" si="101"/>
        <v>-2.0563422386855879E-5</v>
      </c>
    </row>
    <row r="3212" spans="18:24" x14ac:dyDescent="0.2">
      <c r="R3212" s="75">
        <v>61711</v>
      </c>
      <c r="S3212" s="72">
        <v>8.8008844543443487E-3</v>
      </c>
      <c r="T3212" s="72">
        <v>8.813001520689312E-3</v>
      </c>
      <c r="U3212" s="72">
        <f t="shared" si="100"/>
        <v>-1.2117066344963234E-5</v>
      </c>
      <c r="V3212" s="72">
        <v>8.8558021547226161E-3</v>
      </c>
      <c r="W3212" s="72">
        <v>8.8763154020387782E-3</v>
      </c>
      <c r="X3212" s="113">
        <f t="shared" si="101"/>
        <v>-2.0513247316162123E-5</v>
      </c>
    </row>
    <row r="3213" spans="18:24" x14ac:dyDescent="0.2">
      <c r="R3213" s="75">
        <v>61718</v>
      </c>
      <c r="S3213" s="72">
        <v>8.8032933268022973E-3</v>
      </c>
      <c r="T3213" s="72">
        <v>8.8153727816262517E-3</v>
      </c>
      <c r="U3213" s="72">
        <f t="shared" si="100"/>
        <v>-1.207945482395445E-5</v>
      </c>
      <c r="V3213" s="72">
        <v>8.8581821501716868E-3</v>
      </c>
      <c r="W3213" s="72">
        <v>8.8786453824913104E-3</v>
      </c>
      <c r="X3213" s="113">
        <f t="shared" si="101"/>
        <v>-2.0463232319623686E-5</v>
      </c>
    </row>
    <row r="3214" spans="18:24" x14ac:dyDescent="0.2">
      <c r="R3214" s="75">
        <v>61728</v>
      </c>
      <c r="S3214" s="72">
        <v>8.8061663730598649E-3</v>
      </c>
      <c r="T3214" s="72">
        <v>8.8181970194353455E-3</v>
      </c>
      <c r="U3214" s="72">
        <f t="shared" si="100"/>
        <v>-1.2030646375480597E-5</v>
      </c>
      <c r="V3214" s="72">
        <v>8.8607422552574259E-3</v>
      </c>
      <c r="W3214" s="72">
        <v>8.8811433178825894E-3</v>
      </c>
      <c r="X3214" s="113">
        <f t="shared" si="101"/>
        <v>-2.0401062625163488E-5</v>
      </c>
    </row>
    <row r="3215" spans="18:24" x14ac:dyDescent="0.2">
      <c r="R3215" s="75">
        <v>61735</v>
      </c>
      <c r="S3215" s="72">
        <v>8.8093889963405132E-3</v>
      </c>
      <c r="T3215" s="72">
        <v>8.8213752496833463E-3</v>
      </c>
      <c r="U3215" s="72">
        <f t="shared" si="100"/>
        <v>-1.1986253342833111E-5</v>
      </c>
      <c r="V3215" s="72">
        <v>8.8639304144920491E-3</v>
      </c>
      <c r="W3215" s="72">
        <v>8.8842728482642439E-3</v>
      </c>
      <c r="X3215" s="113">
        <f t="shared" si="101"/>
        <v>-2.0342433772194829E-5</v>
      </c>
    </row>
    <row r="3216" spans="18:24" x14ac:dyDescent="0.2">
      <c r="R3216" s="75">
        <v>61742</v>
      </c>
      <c r="S3216" s="72">
        <v>8.8120479658730846E-3</v>
      </c>
      <c r="T3216" s="72">
        <v>8.8239946777085333E-3</v>
      </c>
      <c r="U3216" s="72">
        <f t="shared" si="100"/>
        <v>-1.1946711835448751E-5</v>
      </c>
      <c r="V3216" s="72">
        <v>8.8662842837093931E-3</v>
      </c>
      <c r="W3216" s="72">
        <v>8.8865772513233854E-3</v>
      </c>
      <c r="X3216" s="113">
        <f t="shared" si="101"/>
        <v>-2.0292967613992283E-5</v>
      </c>
    </row>
    <row r="3217" spans="18:24" x14ac:dyDescent="0.2">
      <c r="R3217" s="75">
        <v>61749</v>
      </c>
      <c r="S3217" s="72">
        <v>8.8141464177292159E-3</v>
      </c>
      <c r="T3217" s="72">
        <v>8.8260583898860118E-3</v>
      </c>
      <c r="U3217" s="72">
        <f t="shared" si="100"/>
        <v>-1.1911972156795902E-5</v>
      </c>
      <c r="V3217" s="72">
        <v>8.8686305327154626E-3</v>
      </c>
      <c r="W3217" s="72">
        <v>8.8888741942524298E-3</v>
      </c>
      <c r="X3217" s="113">
        <f t="shared" si="101"/>
        <v>-2.0243661536967217E-5</v>
      </c>
    </row>
    <row r="3218" spans="18:24" x14ac:dyDescent="0.2">
      <c r="R3218" s="75">
        <v>61756</v>
      </c>
      <c r="S3218" s="72">
        <v>8.8165137956448952E-3</v>
      </c>
      <c r="T3218" s="72">
        <v>8.8283888041229795E-3</v>
      </c>
      <c r="U3218" s="72">
        <f t="shared" si="100"/>
        <v>-1.1875008478084287E-5</v>
      </c>
      <c r="V3218" s="72">
        <v>8.8709691614834631E-3</v>
      </c>
      <c r="W3218" s="72">
        <v>8.891163677024588E-3</v>
      </c>
      <c r="X3218" s="113">
        <f t="shared" si="101"/>
        <v>-2.0194515541124836E-5</v>
      </c>
    </row>
    <row r="3219" spans="18:24" x14ac:dyDescent="0.2">
      <c r="R3219" s="75">
        <v>61763</v>
      </c>
      <c r="S3219" s="72">
        <v>8.8188736183592749E-3</v>
      </c>
      <c r="T3219" s="72">
        <v>8.8307117811021064E-3</v>
      </c>
      <c r="U3219" s="72">
        <f t="shared" si="100"/>
        <v>-1.183816274283149E-5</v>
      </c>
      <c r="V3219" s="72">
        <v>8.8733001699861681E-3</v>
      </c>
      <c r="W3219" s="72">
        <v>8.8934456996139447E-3</v>
      </c>
      <c r="X3219" s="113">
        <f t="shared" si="101"/>
        <v>-2.014552962777659E-5</v>
      </c>
    </row>
    <row r="3220" spans="18:24" x14ac:dyDescent="0.2">
      <c r="R3220" s="75">
        <v>61770</v>
      </c>
      <c r="S3220" s="72">
        <v>8.8212258858565446E-3</v>
      </c>
      <c r="T3220" s="72">
        <v>8.8330273208075787E-3</v>
      </c>
      <c r="U3220" s="72">
        <f t="shared" si="100"/>
        <v>-1.1801434951034043E-5</v>
      </c>
      <c r="V3220" s="72">
        <v>8.8756235581980997E-3</v>
      </c>
      <c r="W3220" s="72">
        <v>8.8957202619950257E-3</v>
      </c>
      <c r="X3220" s="113">
        <f t="shared" si="101"/>
        <v>-2.0096703796925949E-5</v>
      </c>
    </row>
    <row r="3221" spans="18:24" x14ac:dyDescent="0.2">
      <c r="R3221" s="75">
        <v>61777</v>
      </c>
      <c r="S3221" s="72">
        <v>8.823570598122648E-3</v>
      </c>
      <c r="T3221" s="72">
        <v>8.8353354232270989E-3</v>
      </c>
      <c r="U3221" s="72">
        <f t="shared" si="100"/>
        <v>-1.1764825104450954E-5</v>
      </c>
      <c r="V3221" s="72">
        <v>8.8779393260907113E-3</v>
      </c>
      <c r="W3221" s="72">
        <v>8.8979873641427971E-3</v>
      </c>
      <c r="X3221" s="113">
        <f t="shared" si="101"/>
        <v>-2.0048038052085729E-5</v>
      </c>
    </row>
    <row r="3222" spans="18:24" x14ac:dyDescent="0.2">
      <c r="R3222" s="75">
        <v>61784</v>
      </c>
      <c r="S3222" s="72">
        <v>8.825907755147043E-3</v>
      </c>
      <c r="T3222" s="72">
        <v>8.837636088348368E-3</v>
      </c>
      <c r="U3222" s="72">
        <f t="shared" si="100"/>
        <v>-1.172833320132495E-5</v>
      </c>
      <c r="V3222" s="72">
        <v>8.8802474736380897E-3</v>
      </c>
      <c r="W3222" s="72">
        <v>8.900247006030905E-3</v>
      </c>
      <c r="X3222" s="113">
        <f t="shared" si="101"/>
        <v>-1.9999532392815308E-5</v>
      </c>
    </row>
    <row r="3223" spans="18:24" x14ac:dyDescent="0.2">
      <c r="R3223" s="75">
        <v>61791</v>
      </c>
      <c r="S3223" s="72">
        <v>8.8285104634330223E-3</v>
      </c>
      <c r="T3223" s="72">
        <v>8.8402001339463309E-3</v>
      </c>
      <c r="U3223" s="72">
        <f t="shared" si="100"/>
        <v>-1.1689670513308562E-5</v>
      </c>
      <c r="V3223" s="72">
        <v>8.883090138420412E-3</v>
      </c>
      <c r="W3223" s="72">
        <v>8.9030355146771031E-3</v>
      </c>
      <c r="X3223" s="113">
        <f t="shared" si="101"/>
        <v>-1.9945376256691114E-5</v>
      </c>
    </row>
    <row r="3224" spans="18:24" x14ac:dyDescent="0.2">
      <c r="R3224" s="75">
        <v>61798</v>
      </c>
      <c r="S3224" s="72">
        <v>8.8308320271421204E-3</v>
      </c>
      <c r="T3224" s="72">
        <v>8.8424854492546289E-3</v>
      </c>
      <c r="U3224" s="72">
        <f t="shared" si="100"/>
        <v>-1.1653422112508499E-5</v>
      </c>
      <c r="V3224" s="72">
        <v>8.8853820694258304E-3</v>
      </c>
      <c r="W3224" s="72">
        <v>8.9052792809437998E-3</v>
      </c>
      <c r="X3224" s="113">
        <f t="shared" si="101"/>
        <v>-1.9897211517969429E-5</v>
      </c>
    </row>
    <row r="3225" spans="18:24" x14ac:dyDescent="0.2">
      <c r="R3225" s="75">
        <v>61805</v>
      </c>
      <c r="S3225" s="72">
        <v>8.8331460353966978E-3</v>
      </c>
      <c r="T3225" s="72">
        <v>8.8447633270575306E-3</v>
      </c>
      <c r="U3225" s="72">
        <f t="shared" si="100"/>
        <v>-1.1617291660832862E-5</v>
      </c>
      <c r="V3225" s="72">
        <v>8.887666379656366E-3</v>
      </c>
      <c r="W3225" s="72">
        <v>8.9075155865305997E-3</v>
      </c>
      <c r="X3225" s="113">
        <f t="shared" si="101"/>
        <v>-1.9849206874233624E-5</v>
      </c>
    </row>
    <row r="3226" spans="18:24" x14ac:dyDescent="0.2">
      <c r="R3226" s="75">
        <v>61812</v>
      </c>
      <c r="S3226" s="72">
        <v>8.8354524881828489E-3</v>
      </c>
      <c r="T3226" s="72">
        <v>8.8470337673402684E-3</v>
      </c>
      <c r="U3226" s="72">
        <f t="shared" si="100"/>
        <v>-1.1581279157419494E-5</v>
      </c>
      <c r="V3226" s="72">
        <v>8.8899430690859566E-3</v>
      </c>
      <c r="W3226" s="72">
        <v>8.909744431413168E-3</v>
      </c>
      <c r="X3226" s="113">
        <f t="shared" si="101"/>
        <v>-1.9801362327211483E-5</v>
      </c>
    </row>
    <row r="3227" spans="18:24" x14ac:dyDescent="0.2">
      <c r="R3227" s="75">
        <v>61819</v>
      </c>
      <c r="S3227" s="72">
        <v>8.8374802111471119E-3</v>
      </c>
      <c r="T3227" s="72">
        <v>8.849027854023318E-3</v>
      </c>
      <c r="U3227" s="72">
        <f t="shared" si="100"/>
        <v>-1.1547642876206035E-5</v>
      </c>
      <c r="V3227" s="72">
        <v>8.891943042572209E-3</v>
      </c>
      <c r="W3227" s="72">
        <v>8.9116995837463867E-3</v>
      </c>
      <c r="X3227" s="113">
        <f t="shared" si="101"/>
        <v>-1.9756541174177633E-5</v>
      </c>
    </row>
    <row r="3228" spans="18:24" x14ac:dyDescent="0.2">
      <c r="R3228" s="75">
        <v>61826</v>
      </c>
      <c r="S3228" s="72">
        <v>8.8397720364305089E-3</v>
      </c>
      <c r="T3228" s="72">
        <v>8.8512838950827784E-3</v>
      </c>
      <c r="U3228" s="72">
        <f t="shared" si="100"/>
        <v>-1.1511858652269585E-5</v>
      </c>
      <c r="V3228" s="72">
        <v>8.8942049789184126E-3</v>
      </c>
      <c r="W3228" s="72">
        <v>8.9139139853562262E-3</v>
      </c>
      <c r="X3228" s="113">
        <f t="shared" si="101"/>
        <v>-1.9709006437813523E-5</v>
      </c>
    </row>
    <row r="3229" spans="18:24" x14ac:dyDescent="0.2">
      <c r="R3229" s="75">
        <v>61835</v>
      </c>
      <c r="S3229" s="72">
        <v>8.8427075672186297E-3</v>
      </c>
      <c r="T3229" s="72">
        <v>8.8541735908920106E-3</v>
      </c>
      <c r="U3229" s="72">
        <f t="shared" si="100"/>
        <v>-1.1466023673380871E-5</v>
      </c>
      <c r="V3229" s="72">
        <v>8.8971019850183422E-3</v>
      </c>
      <c r="W3229" s="72">
        <v>8.9167501106117465E-3</v>
      </c>
      <c r="X3229" s="113">
        <f t="shared" si="101"/>
        <v>-1.9648125593404314E-5</v>
      </c>
    </row>
    <row r="3230" spans="18:24" x14ac:dyDescent="0.2">
      <c r="R3230" s="75">
        <v>61840</v>
      </c>
      <c r="S3230" s="72">
        <v>8.8443330209779132E-3</v>
      </c>
      <c r="T3230" s="72">
        <v>8.8557736650223453E-3</v>
      </c>
      <c r="U3230" s="72">
        <f t="shared" si="100"/>
        <v>-1.1440644044432083E-5</v>
      </c>
      <c r="V3230" s="72">
        <v>8.8987059894710986E-3</v>
      </c>
      <c r="W3230" s="72">
        <v>8.918320406727397E-3</v>
      </c>
      <c r="X3230" s="113">
        <f t="shared" si="101"/>
        <v>-1.9614417256298353E-5</v>
      </c>
    </row>
    <row r="3231" spans="18:24" x14ac:dyDescent="0.2">
      <c r="R3231" s="75">
        <v>61847</v>
      </c>
      <c r="S3231" s="72">
        <v>8.8466021802146889E-3</v>
      </c>
      <c r="T3231" s="72">
        <v>8.8580073938787345E-3</v>
      </c>
      <c r="U3231" s="72">
        <f t="shared" si="100"/>
        <v>-1.140521366404558E-5</v>
      </c>
      <c r="V3231" s="72">
        <v>8.9009450636247274E-3</v>
      </c>
      <c r="W3231" s="72">
        <v>8.9205124264376233E-3</v>
      </c>
      <c r="X3231" s="113">
        <f t="shared" si="101"/>
        <v>-1.9567362812895894E-5</v>
      </c>
    </row>
    <row r="3232" spans="18:24" x14ac:dyDescent="0.2">
      <c r="R3232" s="75">
        <v>61854</v>
      </c>
      <c r="S3232" s="72">
        <v>8.8491325393329889E-3</v>
      </c>
      <c r="T3232" s="72">
        <v>8.8605002204111827E-3</v>
      </c>
      <c r="U3232" s="72">
        <f t="shared" si="100"/>
        <v>-1.1367681078193817E-5</v>
      </c>
      <c r="V3232" s="72">
        <v>8.9034431673587142E-3</v>
      </c>
      <c r="W3232" s="72">
        <v>8.9229608244870261E-3</v>
      </c>
      <c r="X3232" s="113">
        <f t="shared" si="101"/>
        <v>-1.951765712831198E-5</v>
      </c>
    </row>
    <row r="3233" spans="18:24" x14ac:dyDescent="0.2">
      <c r="R3233" s="75">
        <v>61861</v>
      </c>
      <c r="S3233" s="72">
        <v>8.8513861034726343E-3</v>
      </c>
      <c r="T3233" s="72">
        <v>8.8627185976991353E-3</v>
      </c>
      <c r="U3233" s="72">
        <f t="shared" si="100"/>
        <v>-1.1332494226501053E-5</v>
      </c>
      <c r="V3233" s="72">
        <v>8.9056665104427016E-3</v>
      </c>
      <c r="W3233" s="72">
        <v>8.925137443728394E-3</v>
      </c>
      <c r="X3233" s="113">
        <f t="shared" si="101"/>
        <v>-1.9470933285692382E-5</v>
      </c>
    </row>
    <row r="3234" spans="18:24" x14ac:dyDescent="0.2">
      <c r="R3234" s="75">
        <v>61868</v>
      </c>
      <c r="S3234" s="72">
        <v>8.8536321120404604E-3</v>
      </c>
      <c r="T3234" s="72">
        <v>8.8649295373661348E-3</v>
      </c>
      <c r="U3234" s="72">
        <f t="shared" si="100"/>
        <v>-1.1297425325674376E-5</v>
      </c>
      <c r="V3234" s="72">
        <v>8.90788223251591E-3</v>
      </c>
      <c r="W3234" s="72">
        <v>8.9273066020639537E-3</v>
      </c>
      <c r="X3234" s="113">
        <f t="shared" si="101"/>
        <v>-1.9424369548043732E-5</v>
      </c>
    </row>
    <row r="3235" spans="18:24" x14ac:dyDescent="0.2">
      <c r="R3235" s="75">
        <v>61875</v>
      </c>
      <c r="S3235" s="72">
        <v>8.8558705650208253E-3</v>
      </c>
      <c r="T3235" s="72">
        <v>8.8671330393991464E-3</v>
      </c>
      <c r="U3235" s="72">
        <f t="shared" si="100"/>
        <v>-1.1262474378321077E-5</v>
      </c>
      <c r="V3235" s="72">
        <v>8.9100903335518396E-3</v>
      </c>
      <c r="W3235" s="72">
        <v>8.929468299469381E-3</v>
      </c>
      <c r="X3235" s="113">
        <f t="shared" si="101"/>
        <v>-1.9377965917541373E-5</v>
      </c>
    </row>
    <row r="3236" spans="18:24" x14ac:dyDescent="0.2">
      <c r="R3236" s="75">
        <v>61882</v>
      </c>
      <c r="S3236" s="72">
        <v>8.858101462402436E-3</v>
      </c>
      <c r="T3236" s="72">
        <v>8.8693291037851389E-3</v>
      </c>
      <c r="U3236" s="72">
        <f t="shared" si="100"/>
        <v>-1.1227641382702963E-5</v>
      </c>
      <c r="V3236" s="72">
        <v>8.9120261221361571E-3</v>
      </c>
      <c r="W3236" s="72">
        <v>8.9313606142510295E-3</v>
      </c>
      <c r="X3236" s="113">
        <f t="shared" si="101"/>
        <v>-1.9334492114872481E-5</v>
      </c>
    </row>
    <row r="3237" spans="18:24" x14ac:dyDescent="0.2">
      <c r="R3237" s="75">
        <v>61889</v>
      </c>
      <c r="S3237" s="72">
        <v>8.8603248041713885E-3</v>
      </c>
      <c r="T3237" s="72">
        <v>8.8715177305128158E-3</v>
      </c>
      <c r="U3237" s="72">
        <f t="shared" si="100"/>
        <v>-1.1192926341427323E-5</v>
      </c>
      <c r="V3237" s="72">
        <v>8.9142194712070501E-3</v>
      </c>
      <c r="W3237" s="72">
        <v>8.9335078694937134E-3</v>
      </c>
      <c r="X3237" s="113">
        <f t="shared" si="101"/>
        <v>-1.9288398286663316E-5</v>
      </c>
    </row>
    <row r="3238" spans="18:24" x14ac:dyDescent="0.2">
      <c r="R3238" s="75">
        <v>61896</v>
      </c>
      <c r="S3238" s="72">
        <v>8.8625405903146517E-3</v>
      </c>
      <c r="T3238" s="72">
        <v>8.8736989195674059E-3</v>
      </c>
      <c r="U3238" s="72">
        <f t="shared" si="100"/>
        <v>-1.1158329252754229E-5</v>
      </c>
      <c r="V3238" s="72">
        <v>8.9164051993410546E-3</v>
      </c>
      <c r="W3238" s="72">
        <v>8.935647663906629E-3</v>
      </c>
      <c r="X3238" s="113">
        <f t="shared" si="101"/>
        <v>-1.9242464565574421E-5</v>
      </c>
    </row>
    <row r="3239" spans="18:24" x14ac:dyDescent="0.2">
      <c r="R3239" s="75">
        <v>61903</v>
      </c>
      <c r="S3239" s="72">
        <v>8.864748820820929E-3</v>
      </c>
      <c r="T3239" s="72">
        <v>8.8758726709410908E-3</v>
      </c>
      <c r="U3239" s="72">
        <f t="shared" si="100"/>
        <v>-1.1123850120161802E-5</v>
      </c>
      <c r="V3239" s="72">
        <v>8.9185833065145836E-3</v>
      </c>
      <c r="W3239" s="72">
        <v>8.9377799974644408E-3</v>
      </c>
      <c r="X3239" s="113">
        <f t="shared" si="101"/>
        <v>-1.9196690949857195E-5</v>
      </c>
    </row>
    <row r="3240" spans="18:24" x14ac:dyDescent="0.2">
      <c r="R3240" s="75">
        <v>61910</v>
      </c>
      <c r="S3240" s="72">
        <v>8.8669494956763184E-3</v>
      </c>
      <c r="T3240" s="72">
        <v>8.878038984615623E-3</v>
      </c>
      <c r="U3240" s="72">
        <f t="shared" si="100"/>
        <v>-1.1089488939304559E-5</v>
      </c>
      <c r="V3240" s="72">
        <v>8.9212792093863076E-3</v>
      </c>
      <c r="W3240" s="72">
        <v>8.9404248316812054E-3</v>
      </c>
      <c r="X3240" s="113">
        <f t="shared" si="101"/>
        <v>-1.9145622294897829E-5</v>
      </c>
    </row>
    <row r="3241" spans="18:24" x14ac:dyDescent="0.2">
      <c r="R3241" s="75">
        <v>61917</v>
      </c>
      <c r="S3241" s="72">
        <v>8.8691426148695251E-3</v>
      </c>
      <c r="T3241" s="72">
        <v>8.8801978605823149E-3</v>
      </c>
      <c r="U3241" s="72">
        <f t="shared" si="100"/>
        <v>-1.1055245712789791E-5</v>
      </c>
      <c r="V3241" s="72">
        <v>8.9231788965730679E-3</v>
      </c>
      <c r="W3241" s="72">
        <v>8.9422818029897804E-3</v>
      </c>
      <c r="X3241" s="113">
        <f t="shared" si="101"/>
        <v>-1.9102906416712528E-5</v>
      </c>
    </row>
    <row r="3242" spans="18:24" x14ac:dyDescent="0.2">
      <c r="R3242" s="75">
        <v>61924</v>
      </c>
      <c r="S3242" s="72">
        <v>8.8713281783849088E-3</v>
      </c>
      <c r="T3242" s="72">
        <v>8.8823492988281318E-3</v>
      </c>
      <c r="U3242" s="72">
        <f t="shared" si="100"/>
        <v>-1.1021120443223051E-5</v>
      </c>
      <c r="V3242" s="72">
        <v>8.9253336496394765E-3</v>
      </c>
      <c r="W3242" s="72">
        <v>8.9443912731978579E-3</v>
      </c>
      <c r="X3242" s="113">
        <f t="shared" si="101"/>
        <v>-1.905762355838142E-5</v>
      </c>
    </row>
    <row r="3243" spans="18:24" x14ac:dyDescent="0.2">
      <c r="R3243" s="75">
        <v>61931</v>
      </c>
      <c r="S3243" s="72">
        <v>8.8735061862120438E-3</v>
      </c>
      <c r="T3243" s="72">
        <v>8.8844932993409099E-3</v>
      </c>
      <c r="U3243" s="72">
        <f t="shared" si="100"/>
        <v>-1.0987113128866147E-5</v>
      </c>
      <c r="V3243" s="72">
        <v>8.9274807814665944E-3</v>
      </c>
      <c r="W3243" s="72">
        <v>8.9464932822807385E-3</v>
      </c>
      <c r="X3243" s="113">
        <f t="shared" si="101"/>
        <v>-1.901250081414417E-5</v>
      </c>
    </row>
    <row r="3244" spans="18:24" x14ac:dyDescent="0.2">
      <c r="R3244" s="75">
        <v>61938</v>
      </c>
      <c r="S3244" s="72">
        <v>8.8756766383387663E-3</v>
      </c>
      <c r="T3244" s="72">
        <v>8.8866298621084871E-3</v>
      </c>
      <c r="U3244" s="72">
        <f t="shared" si="100"/>
        <v>-1.0953223769720813E-5</v>
      </c>
      <c r="V3244" s="72">
        <v>8.9296202920287893E-3</v>
      </c>
      <c r="W3244" s="72">
        <v>8.9485878302145282E-3</v>
      </c>
      <c r="X3244" s="113">
        <f t="shared" si="101"/>
        <v>-1.8967538185738972E-5</v>
      </c>
    </row>
    <row r="3245" spans="18:24" x14ac:dyDescent="0.2">
      <c r="R3245" s="75">
        <v>61945</v>
      </c>
      <c r="S3245" s="72">
        <v>8.8778395347511724E-3</v>
      </c>
      <c r="T3245" s="72">
        <v>8.8887589871178285E-3</v>
      </c>
      <c r="U3245" s="72">
        <f t="shared" si="100"/>
        <v>-1.0919452366656146E-5</v>
      </c>
      <c r="V3245" s="72">
        <v>8.9317521813025991E-3</v>
      </c>
      <c r="W3245" s="72">
        <v>8.9506749169757701E-3</v>
      </c>
      <c r="X3245" s="113">
        <f t="shared" si="101"/>
        <v>-1.8922735673171029E-5</v>
      </c>
    </row>
    <row r="3246" spans="18:24" x14ac:dyDescent="0.2">
      <c r="R3246" s="75">
        <v>61952</v>
      </c>
      <c r="S3246" s="72">
        <v>8.8799948754388382E-3</v>
      </c>
      <c r="T3246" s="72">
        <v>8.8908806743585086E-3</v>
      </c>
      <c r="U3246" s="72">
        <f t="shared" si="100"/>
        <v>-1.0885798919670411E-5</v>
      </c>
      <c r="V3246" s="72">
        <v>8.9338764492615276E-3</v>
      </c>
      <c r="W3246" s="72">
        <v>8.9527545425401346E-3</v>
      </c>
      <c r="X3246" s="113">
        <f t="shared" si="101"/>
        <v>-1.8878093278607011E-5</v>
      </c>
    </row>
    <row r="3247" spans="18:24" x14ac:dyDescent="0.2">
      <c r="R3247" s="75">
        <v>61959</v>
      </c>
      <c r="S3247" s="72">
        <v>8.8821426603861216E-3</v>
      </c>
      <c r="T3247" s="72">
        <v>8.8929949238174943E-3</v>
      </c>
      <c r="U3247" s="72">
        <f t="shared" si="100"/>
        <v>-1.0852263431372633E-5</v>
      </c>
      <c r="V3247" s="72">
        <v>8.9359930958808082E-3</v>
      </c>
      <c r="W3247" s="72">
        <v>8.9548267068841614E-3</v>
      </c>
      <c r="X3247" s="113">
        <f t="shared" si="101"/>
        <v>-1.8833611003353165E-5</v>
      </c>
    </row>
    <row r="3248" spans="18:24" x14ac:dyDescent="0.2">
      <c r="R3248" s="75">
        <v>61966</v>
      </c>
      <c r="S3248" s="72">
        <v>8.8842828895817298E-3</v>
      </c>
      <c r="T3248" s="72">
        <v>8.8951017354817509E-3</v>
      </c>
      <c r="U3248" s="72">
        <f t="shared" si="100"/>
        <v>-1.0818845900021148E-5</v>
      </c>
      <c r="V3248" s="72">
        <v>8.9381021211378531E-3</v>
      </c>
      <c r="W3248" s="72">
        <v>8.9568914099852591E-3</v>
      </c>
      <c r="X3248" s="113">
        <f t="shared" si="101"/>
        <v>-1.8789288847406022E-5</v>
      </c>
    </row>
    <row r="3249" spans="18:24" x14ac:dyDescent="0.2">
      <c r="R3249" s="75">
        <v>61973</v>
      </c>
      <c r="S3249" s="72">
        <v>8.8861550649684973E-3</v>
      </c>
      <c r="T3249" s="72">
        <v>8.8969427014168028E-3</v>
      </c>
      <c r="U3249" s="72">
        <f t="shared" si="100"/>
        <v>-1.0787636448305465E-5</v>
      </c>
      <c r="V3249" s="72">
        <v>8.9396868719737003E-3</v>
      </c>
      <c r="W3249" s="72">
        <v>8.9584372679844919E-3</v>
      </c>
      <c r="X3249" s="113">
        <f t="shared" si="101"/>
        <v>-1.8750396010791537E-5</v>
      </c>
    </row>
    <row r="3250" spans="18:24" x14ac:dyDescent="0.2">
      <c r="R3250" s="75">
        <v>61980</v>
      </c>
      <c r="S3250" s="72">
        <v>8.8882806699089115E-3</v>
      </c>
      <c r="T3250" s="72">
        <v>8.8990351170720496E-3</v>
      </c>
      <c r="U3250" s="72">
        <f t="shared" si="100"/>
        <v>-1.0754447163138087E-5</v>
      </c>
      <c r="V3250" s="72">
        <v>8.941781639392566E-3</v>
      </c>
      <c r="W3250" s="72">
        <v>8.9604880125841221E-3</v>
      </c>
      <c r="X3250" s="113">
        <f t="shared" si="101"/>
        <v>-1.8706373191556061E-5</v>
      </c>
    </row>
    <row r="3251" spans="18:24" x14ac:dyDescent="0.2">
      <c r="R3251" s="75">
        <v>61987</v>
      </c>
      <c r="S3251" s="72">
        <v>8.8903987192351687E-3</v>
      </c>
      <c r="T3251" s="72">
        <v>8.9011200950706512E-3</v>
      </c>
      <c r="U3251" s="72">
        <f t="shared" si="100"/>
        <v>-1.0721375835482522E-5</v>
      </c>
      <c r="V3251" s="72">
        <v>8.9438687857314025E-3</v>
      </c>
      <c r="W3251" s="72">
        <v>8.9625312962200374E-3</v>
      </c>
      <c r="X3251" s="113">
        <f t="shared" si="101"/>
        <v>-1.866251048863489E-5</v>
      </c>
    </row>
    <row r="3252" spans="18:24" x14ac:dyDescent="0.2">
      <c r="R3252" s="75">
        <v>61994</v>
      </c>
      <c r="S3252" s="72">
        <v>8.8925092129376066E-3</v>
      </c>
      <c r="T3252" s="72">
        <v>8.9031976353994343E-3</v>
      </c>
      <c r="U3252" s="72">
        <f t="shared" si="100"/>
        <v>-1.068842246182769E-5</v>
      </c>
      <c r="V3252" s="72">
        <v>8.9459483109664891E-3</v>
      </c>
      <c r="W3252" s="72">
        <v>8.9645671188698373E-3</v>
      </c>
      <c r="X3252" s="113">
        <f t="shared" si="101"/>
        <v>-1.8618807903348147E-5</v>
      </c>
    </row>
    <row r="3253" spans="18:24" x14ac:dyDescent="0.2">
      <c r="R3253" s="75">
        <v>62001</v>
      </c>
      <c r="S3253" s="72">
        <v>8.8948706988649564E-3</v>
      </c>
      <c r="T3253" s="72">
        <v>8.905524226482435E-3</v>
      </c>
      <c r="U3253" s="72">
        <f t="shared" si="100"/>
        <v>-1.0653527617478578E-5</v>
      </c>
      <c r="V3253" s="72">
        <v>8.9469942793986273E-3</v>
      </c>
      <c r="W3253" s="72">
        <v>8.9655799274811973E-3</v>
      </c>
      <c r="X3253" s="113">
        <f t="shared" si="101"/>
        <v>-1.858564808257003E-5</v>
      </c>
    </row>
    <row r="3254" spans="18:24" x14ac:dyDescent="0.2">
      <c r="R3254" s="75">
        <v>62008</v>
      </c>
      <c r="S3254" s="72">
        <v>8.896965593295926E-3</v>
      </c>
      <c r="T3254" s="72">
        <v>8.9075864111350413E-3</v>
      </c>
      <c r="U3254" s="72">
        <f t="shared" si="100"/>
        <v>-1.0620817839115254E-5</v>
      </c>
      <c r="V3254" s="72">
        <v>8.9500844980292329E-3</v>
      </c>
      <c r="W3254" s="72">
        <v>8.968616381118422E-3</v>
      </c>
      <c r="X3254" s="113">
        <f t="shared" si="101"/>
        <v>-1.853188308918903E-5</v>
      </c>
    </row>
    <row r="3255" spans="18:24" x14ac:dyDescent="0.2">
      <c r="R3255" s="75">
        <v>62015</v>
      </c>
      <c r="S3255" s="72">
        <v>8.8990529318918078E-3</v>
      </c>
      <c r="T3255" s="72">
        <v>8.9096411579095078E-3</v>
      </c>
      <c r="U3255" s="72">
        <f t="shared" si="100"/>
        <v>-1.0588226017699959E-5</v>
      </c>
      <c r="V3255" s="72">
        <v>8.9521411598090152E-3</v>
      </c>
      <c r="W3255" s="72">
        <v>8.9706298206715263E-3</v>
      </c>
      <c r="X3255" s="113">
        <f t="shared" si="101"/>
        <v>-1.848866086251108E-5</v>
      </c>
    </row>
    <row r="3256" spans="18:24" x14ac:dyDescent="0.2">
      <c r="R3256" s="75">
        <v>62022</v>
      </c>
      <c r="S3256" s="72">
        <v>8.9011327146369616E-3</v>
      </c>
      <c r="T3256" s="72">
        <v>8.9116884667971453E-3</v>
      </c>
      <c r="U3256" s="72">
        <f t="shared" si="100"/>
        <v>-1.0555752160183729E-5</v>
      </c>
      <c r="V3256" s="72">
        <v>8.9541902003893014E-3</v>
      </c>
      <c r="W3256" s="72">
        <v>8.9726357991467224E-3</v>
      </c>
      <c r="X3256" s="113">
        <f t="shared" si="101"/>
        <v>-1.8445598757420995E-5</v>
      </c>
    </row>
    <row r="3257" spans="18:24" x14ac:dyDescent="0.2">
      <c r="R3257" s="75">
        <v>62029</v>
      </c>
      <c r="S3257" s="72">
        <v>8.9032049415218306E-3</v>
      </c>
      <c r="T3257" s="72">
        <v>8.9137283377840534E-3</v>
      </c>
      <c r="U3257" s="72">
        <f t="shared" si="100"/>
        <v>-1.0523396262222817E-5</v>
      </c>
      <c r="V3257" s="72">
        <v>8.9562316197481315E-3</v>
      </c>
      <c r="W3257" s="72">
        <v>8.9746343165220486E-3</v>
      </c>
      <c r="X3257" s="113">
        <f t="shared" si="101"/>
        <v>-1.8402696773917038E-5</v>
      </c>
    </row>
    <row r="3258" spans="18:24" x14ac:dyDescent="0.2">
      <c r="R3258" s="75">
        <v>62036</v>
      </c>
      <c r="S3258" s="72">
        <v>8.9052696125325112E-3</v>
      </c>
      <c r="T3258" s="72">
        <v>8.9157607708589357E-3</v>
      </c>
      <c r="U3258" s="72">
        <f t="shared" si="100"/>
        <v>-1.0491158326424513E-5</v>
      </c>
      <c r="V3258" s="72">
        <v>8.9582654178595924E-3</v>
      </c>
      <c r="W3258" s="72">
        <v>8.9766253727737878E-3</v>
      </c>
      <c r="X3258" s="113">
        <f t="shared" si="101"/>
        <v>-1.835995491419537E-5</v>
      </c>
    </row>
    <row r="3259" spans="18:24" x14ac:dyDescent="0.2">
      <c r="R3259" s="75">
        <v>62043</v>
      </c>
      <c r="S3259" s="72">
        <v>8.9073267276594485E-3</v>
      </c>
      <c r="T3259" s="72">
        <v>8.9177857660113647E-3</v>
      </c>
      <c r="U3259" s="72">
        <f t="shared" si="100"/>
        <v>-1.045903835191625E-5</v>
      </c>
      <c r="V3259" s="72">
        <v>8.9602915947017241E-3</v>
      </c>
      <c r="W3259" s="72">
        <v>8.9786089678812984E-3</v>
      </c>
      <c r="X3259" s="113">
        <f t="shared" si="101"/>
        <v>-1.8317373179574381E-5</v>
      </c>
    </row>
    <row r="3260" spans="18:24" x14ac:dyDescent="0.2">
      <c r="R3260" s="75">
        <v>62050</v>
      </c>
      <c r="S3260" s="72">
        <v>8.9093762868904768E-3</v>
      </c>
      <c r="T3260" s="72">
        <v>8.9198033232283109E-3</v>
      </c>
      <c r="U3260" s="72">
        <f t="shared" si="100"/>
        <v>-1.0427036337834136E-5</v>
      </c>
      <c r="V3260" s="72">
        <v>8.9623101502516872E-3</v>
      </c>
      <c r="W3260" s="72">
        <v>8.9805851018199805E-3</v>
      </c>
      <c r="X3260" s="113">
        <f t="shared" si="101"/>
        <v>-1.8274951568293327E-5</v>
      </c>
    </row>
    <row r="3261" spans="18:24" x14ac:dyDescent="0.2">
      <c r="R3261" s="75">
        <v>62057</v>
      </c>
      <c r="S3261" s="72">
        <v>8.9114182902116923E-3</v>
      </c>
      <c r="T3261" s="72">
        <v>8.9218134424993451E-3</v>
      </c>
      <c r="U3261" s="72">
        <f t="shared" si="100"/>
        <v>-1.0395152287652823E-5</v>
      </c>
      <c r="V3261" s="72">
        <v>8.9643210844844445E-3</v>
      </c>
      <c r="W3261" s="72">
        <v>8.9825537745696366E-3</v>
      </c>
      <c r="X3261" s="113">
        <f t="shared" si="101"/>
        <v>-1.8232690085192085E-5</v>
      </c>
    </row>
    <row r="3262" spans="18:24" x14ac:dyDescent="0.2">
      <c r="R3262" s="75">
        <v>62064</v>
      </c>
      <c r="S3262" s="72">
        <v>8.9131985879156751E-3</v>
      </c>
      <c r="T3262" s="72">
        <v>8.9235639643506504E-3</v>
      </c>
      <c r="U3262" s="72">
        <f t="shared" si="100"/>
        <v>-1.0365376434975232E-5</v>
      </c>
      <c r="V3262" s="72">
        <v>8.9663243973784786E-3</v>
      </c>
      <c r="W3262" s="72">
        <v>8.9845149861065444E-3</v>
      </c>
      <c r="X3262" s="113">
        <f t="shared" si="101"/>
        <v>-1.8190588728065823E-5</v>
      </c>
    </row>
    <row r="3263" spans="18:24" x14ac:dyDescent="0.2">
      <c r="R3263" s="75">
        <v>62071</v>
      </c>
      <c r="S3263" s="72">
        <v>8.9152259689497179E-3</v>
      </c>
      <c r="T3263" s="72">
        <v>8.9255596895586008E-3</v>
      </c>
      <c r="U3263" s="72">
        <f t="shared" si="100"/>
        <v>-1.0333720608882851E-5</v>
      </c>
      <c r="V3263" s="72">
        <v>8.9683200889100704E-3</v>
      </c>
      <c r="W3263" s="72">
        <v>8.9864687364100623E-3</v>
      </c>
      <c r="X3263" s="113">
        <f t="shared" si="101"/>
        <v>-1.8148647499991941E-5</v>
      </c>
    </row>
    <row r="3264" spans="18:24" x14ac:dyDescent="0.2">
      <c r="R3264" s="75">
        <v>62078</v>
      </c>
      <c r="S3264" s="72">
        <v>8.9172457942167591E-3</v>
      </c>
      <c r="T3264" s="72">
        <v>8.9275479769605742E-3</v>
      </c>
      <c r="U3264" s="72">
        <f t="shared" si="100"/>
        <v>-1.03021827438151E-5</v>
      </c>
      <c r="V3264" s="72">
        <v>8.9703081590559418E-3</v>
      </c>
      <c r="W3264" s="72">
        <v>8.9884150254573528E-3</v>
      </c>
      <c r="X3264" s="113">
        <f t="shared" si="101"/>
        <v>-1.8106866401411056E-5</v>
      </c>
    </row>
    <row r="3265" spans="18:24" x14ac:dyDescent="0.2">
      <c r="R3265" s="75">
        <v>62085</v>
      </c>
      <c r="S3265" s="72">
        <v>8.9192580637036216E-3</v>
      </c>
      <c r="T3265" s="72">
        <v>8.9295288265451543E-3</v>
      </c>
      <c r="U3265" s="72">
        <f t="shared" si="100"/>
        <v>-1.0270762841532721E-5</v>
      </c>
      <c r="V3265" s="72">
        <v>8.9722886077945718E-3</v>
      </c>
      <c r="W3265" s="72">
        <v>8.9903538532255765E-3</v>
      </c>
      <c r="X3265" s="113">
        <f t="shared" si="101"/>
        <v>-1.8065245431004781E-5</v>
      </c>
    </row>
    <row r="3266" spans="18:24" x14ac:dyDescent="0.2">
      <c r="R3266" s="75">
        <v>62093</v>
      </c>
      <c r="S3266" s="72">
        <v>8.9202873081224744E-3</v>
      </c>
      <c r="T3266" s="72">
        <v>8.9305321091411576E-3</v>
      </c>
      <c r="U3266" s="72">
        <f t="shared" si="100"/>
        <v>-1.0244801018683206E-5</v>
      </c>
      <c r="V3266" s="72">
        <v>8.9742927215400066E-3</v>
      </c>
      <c r="W3266" s="72">
        <v>8.9923130526537252E-3</v>
      </c>
      <c r="X3266" s="113">
        <f t="shared" si="101"/>
        <v>-1.8020331113718577E-5</v>
      </c>
    </row>
    <row r="3267" spans="18:24" x14ac:dyDescent="0.2">
      <c r="R3267" s="75">
        <v>62100</v>
      </c>
      <c r="S3267" s="72">
        <v>8.9232929541234185E-3</v>
      </c>
      <c r="T3267" s="72">
        <v>8.9334987371350039E-3</v>
      </c>
      <c r="U3267" s="72">
        <f t="shared" si="100"/>
        <v>-1.0205783011585368E-5</v>
      </c>
      <c r="V3267" s="72">
        <v>8.9762573341346016E-3</v>
      </c>
      <c r="W3267" s="72">
        <v>8.9942363769111525E-3</v>
      </c>
      <c r="X3267" s="113">
        <f t="shared" si="101"/>
        <v>-1.7979042776550963E-5</v>
      </c>
    </row>
    <row r="3268" spans="18:24" x14ac:dyDescent="0.2">
      <c r="R3268" s="75">
        <v>62107</v>
      </c>
      <c r="S3268" s="72">
        <v>8.9252819672518413E-3</v>
      </c>
      <c r="T3268" s="72">
        <v>8.9354566933863566E-3</v>
      </c>
      <c r="U3268" s="72">
        <f t="shared" si="100"/>
        <v>-1.0174726134515311E-5</v>
      </c>
      <c r="V3268" s="72">
        <v>8.9782143254298064E-3</v>
      </c>
      <c r="W3268" s="72">
        <v>8.9961522399996594E-3</v>
      </c>
      <c r="X3268" s="113">
        <f t="shared" si="101"/>
        <v>-1.7937914569852997E-5</v>
      </c>
    </row>
    <row r="3269" spans="18:24" x14ac:dyDescent="0.2">
      <c r="R3269" s="75">
        <v>62114</v>
      </c>
      <c r="S3269" s="72">
        <v>8.9272634247308247E-3</v>
      </c>
      <c r="T3269" s="72">
        <v>8.9374072119490222E-3</v>
      </c>
      <c r="U3269" s="72">
        <f t="shared" ref="U3269:U3332" si="102">S3269-T3269</f>
        <v>-1.0143787218197531E-5</v>
      </c>
      <c r="V3269" s="72">
        <v>8.9801636954035344E-3</v>
      </c>
      <c r="W3269" s="72">
        <v>8.9980606418976049E-3</v>
      </c>
      <c r="X3269" s="113">
        <f t="shared" ref="X3269:X3332" si="103">V3269-W3269</f>
        <v>-1.7896946494070504E-5</v>
      </c>
    </row>
    <row r="3270" spans="18:24" x14ac:dyDescent="0.2">
      <c r="R3270" s="75">
        <v>62121</v>
      </c>
      <c r="S3270" s="72">
        <v>8.9292373265488223E-3</v>
      </c>
      <c r="T3270" s="72">
        <v>8.9393502928114543E-3</v>
      </c>
      <c r="U3270" s="72">
        <f t="shared" si="102"/>
        <v>-1.0112966262632028E-5</v>
      </c>
      <c r="V3270" s="72">
        <v>8.9821054440341486E-3</v>
      </c>
      <c r="W3270" s="72">
        <v>8.9999615825833521E-3</v>
      </c>
      <c r="X3270" s="113">
        <f t="shared" si="103"/>
        <v>-1.7856138549203482E-5</v>
      </c>
    </row>
    <row r="3271" spans="18:24" x14ac:dyDescent="0.2">
      <c r="R3271" s="75">
        <v>62128</v>
      </c>
      <c r="S3271" s="72">
        <v>8.9312036726942878E-3</v>
      </c>
      <c r="T3271" s="72">
        <v>8.9412859359629948E-3</v>
      </c>
      <c r="U3271" s="72">
        <f t="shared" si="102"/>
        <v>-1.0082263268706981E-5</v>
      </c>
      <c r="V3271" s="72">
        <v>8.9840395712986829E-3</v>
      </c>
      <c r="W3271" s="72">
        <v>9.0018550620361397E-3</v>
      </c>
      <c r="X3271" s="113">
        <f t="shared" si="103"/>
        <v>-1.7815490737456766E-5</v>
      </c>
    </row>
    <row r="3272" spans="18:24" x14ac:dyDescent="0.2">
      <c r="R3272" s="75">
        <v>62135</v>
      </c>
      <c r="S3272" s="72">
        <v>8.9331624631583395E-3</v>
      </c>
      <c r="T3272" s="72">
        <v>8.9432141413938737E-3</v>
      </c>
      <c r="U3272" s="72">
        <f t="shared" si="102"/>
        <v>-1.0051678235534212E-5</v>
      </c>
      <c r="V3272" s="72">
        <v>8.985966077175056E-3</v>
      </c>
      <c r="W3272" s="72">
        <v>9.0037410802343305E-3</v>
      </c>
      <c r="X3272" s="113">
        <f t="shared" si="103"/>
        <v>-1.7775003059274444E-5</v>
      </c>
    </row>
    <row r="3273" spans="18:24" x14ac:dyDescent="0.2">
      <c r="R3273" s="75">
        <v>62142</v>
      </c>
      <c r="S3273" s="72">
        <v>8.9351136979276546E-3</v>
      </c>
      <c r="T3273" s="72">
        <v>8.9451349090925447E-3</v>
      </c>
      <c r="U3273" s="72">
        <f t="shared" si="102"/>
        <v>-1.0021211164890076E-5</v>
      </c>
      <c r="V3273" s="72">
        <v>8.987884961641629E-3</v>
      </c>
      <c r="W3273" s="72">
        <v>9.0056196371567244E-3</v>
      </c>
      <c r="X3273" s="113">
        <f t="shared" si="103"/>
        <v>-1.7734675515095402E-5</v>
      </c>
    </row>
    <row r="3274" spans="18:24" x14ac:dyDescent="0.2">
      <c r="R3274" s="75">
        <v>62149</v>
      </c>
      <c r="S3274" s="72">
        <v>8.9370573769924633E-3</v>
      </c>
      <c r="T3274" s="72">
        <v>8.9470482390474615E-3</v>
      </c>
      <c r="U3274" s="72">
        <f t="shared" si="102"/>
        <v>-9.9908620549982174E-6</v>
      </c>
      <c r="V3274" s="72">
        <v>8.9897962246754341E-3</v>
      </c>
      <c r="W3274" s="72">
        <v>9.0074907327821249E-3</v>
      </c>
      <c r="X3274" s="113">
        <f t="shared" si="103"/>
        <v>-1.7694508106690793E-5</v>
      </c>
    </row>
    <row r="3275" spans="18:24" x14ac:dyDescent="0.2">
      <c r="R3275" s="75">
        <v>62156</v>
      </c>
      <c r="S3275" s="72">
        <v>8.9394889457308432E-3</v>
      </c>
      <c r="T3275" s="72">
        <v>8.9494457982481034E-3</v>
      </c>
      <c r="U3275" s="72">
        <f t="shared" si="102"/>
        <v>-9.9568525172601119E-6</v>
      </c>
      <c r="V3275" s="72">
        <v>8.9924361092179033E-3</v>
      </c>
      <c r="W3275" s="72">
        <v>9.0100835277339784E-3</v>
      </c>
      <c r="X3275" s="113">
        <f t="shared" si="103"/>
        <v>-1.764741851607507E-5</v>
      </c>
    </row>
    <row r="3276" spans="18:24" x14ac:dyDescent="0.2">
      <c r="R3276" s="75">
        <v>62163</v>
      </c>
      <c r="S3276" s="72">
        <v>8.9414165295911962E-3</v>
      </c>
      <c r="T3276" s="72">
        <v>8.9513432843876216E-3</v>
      </c>
      <c r="U3276" s="72">
        <f t="shared" si="102"/>
        <v>-9.9267547964253938E-6</v>
      </c>
      <c r="V3276" s="72">
        <v>8.9943306377945308E-3</v>
      </c>
      <c r="W3276" s="72">
        <v>9.0119382407849447E-3</v>
      </c>
      <c r="X3276" s="113">
        <f t="shared" si="103"/>
        <v>-1.760760299041389E-5</v>
      </c>
    </row>
    <row r="3277" spans="18:24" x14ac:dyDescent="0.2">
      <c r="R3277" s="75">
        <v>62170</v>
      </c>
      <c r="S3277" s="72">
        <v>8.9433365573566709E-3</v>
      </c>
      <c r="T3277" s="72">
        <v>8.95323333240137E-3</v>
      </c>
      <c r="U3277" s="72">
        <f t="shared" si="102"/>
        <v>-9.896775044699116E-6</v>
      </c>
      <c r="V3277" s="72">
        <v>8.9962175443285951E-3</v>
      </c>
      <c r="W3277" s="72">
        <v>9.013785491941333E-3</v>
      </c>
      <c r="X3277" s="113">
        <f t="shared" si="103"/>
        <v>-1.7567947612737861E-5</v>
      </c>
    </row>
    <row r="3278" spans="18:24" x14ac:dyDescent="0.2">
      <c r="R3278" s="75">
        <v>62177</v>
      </c>
      <c r="S3278" s="72">
        <v>8.9452490290177072E-3</v>
      </c>
      <c r="T3278" s="72">
        <v>8.9551159422797955E-3</v>
      </c>
      <c r="U3278" s="72">
        <f t="shared" si="102"/>
        <v>-9.8669132620882172E-6</v>
      </c>
      <c r="V3278" s="72">
        <v>8.9980968287979406E-3</v>
      </c>
      <c r="W3278" s="72">
        <v>9.0156252811818514E-3</v>
      </c>
      <c r="X3278" s="113">
        <f t="shared" si="103"/>
        <v>-1.7528452383910875E-5</v>
      </c>
    </row>
    <row r="3279" spans="18:24" x14ac:dyDescent="0.2">
      <c r="R3279" s="75">
        <v>62186</v>
      </c>
      <c r="S3279" s="72">
        <v>8.9474512263520382E-3</v>
      </c>
      <c r="T3279" s="72">
        <v>8.9572817749188662E-3</v>
      </c>
      <c r="U3279" s="72">
        <f t="shared" si="102"/>
        <v>-9.8305485668279818E-6</v>
      </c>
      <c r="V3279" s="72">
        <v>9.000258613049655E-3</v>
      </c>
      <c r="W3279" s="72">
        <v>9.0177388357939106E-3</v>
      </c>
      <c r="X3279" s="113">
        <f t="shared" si="103"/>
        <v>-1.7480222744255605E-5</v>
      </c>
    </row>
    <row r="3280" spans="18:24" x14ac:dyDescent="0.2">
      <c r="R3280" s="75">
        <v>62193</v>
      </c>
      <c r="S3280" s="72">
        <v>8.9493469195307349E-3</v>
      </c>
      <c r="T3280" s="72">
        <v>8.9591478682154585E-3</v>
      </c>
      <c r="U3280" s="72">
        <f t="shared" si="102"/>
        <v>-9.8009486847235733E-6</v>
      </c>
      <c r="V3280" s="72">
        <v>9.0021209735559032E-3</v>
      </c>
      <c r="W3280" s="72">
        <v>9.0195620565787487E-3</v>
      </c>
      <c r="X3280" s="113">
        <f t="shared" si="103"/>
        <v>-1.7441083022845527E-5</v>
      </c>
    </row>
    <row r="3281" spans="18:24" x14ac:dyDescent="0.2">
      <c r="R3281" s="75">
        <v>62200</v>
      </c>
      <c r="S3281" s="72">
        <v>8.9512350567483006E-3</v>
      </c>
      <c r="T3281" s="72">
        <v>8.961006523516335E-3</v>
      </c>
      <c r="U3281" s="72">
        <f t="shared" si="102"/>
        <v>-9.7714667680343786E-6</v>
      </c>
      <c r="V3281" s="72">
        <v>9.0039757121088103E-3</v>
      </c>
      <c r="W3281" s="72">
        <v>9.0213778155584252E-3</v>
      </c>
      <c r="X3281" s="113">
        <f t="shared" si="103"/>
        <v>-1.7402103449614889E-5</v>
      </c>
    </row>
    <row r="3282" spans="18:24" x14ac:dyDescent="0.2">
      <c r="R3282" s="75">
        <v>62207</v>
      </c>
      <c r="S3282" s="72">
        <v>8.9531156379915565E-3</v>
      </c>
      <c r="T3282" s="72">
        <v>8.9628577408127144E-3</v>
      </c>
      <c r="U3282" s="72">
        <f t="shared" si="102"/>
        <v>-9.7421028211579219E-6</v>
      </c>
      <c r="V3282" s="72">
        <v>9.0058228286860973E-3</v>
      </c>
      <c r="W3282" s="72">
        <v>9.0231861127124079E-3</v>
      </c>
      <c r="X3282" s="113">
        <f t="shared" si="103"/>
        <v>-1.7363284026310558E-5</v>
      </c>
    </row>
    <row r="3283" spans="18:24" x14ac:dyDescent="0.2">
      <c r="R3283" s="75">
        <v>62215</v>
      </c>
      <c r="S3283" s="72">
        <v>8.9559861418115599E-3</v>
      </c>
      <c r="T3283" s="72">
        <v>8.9656893616349362E-3</v>
      </c>
      <c r="U3283" s="72">
        <f t="shared" si="102"/>
        <v>-9.7032198233763106E-6</v>
      </c>
      <c r="V3283" s="72">
        <v>9.0084067916193639E-3</v>
      </c>
      <c r="W3283" s="72">
        <v>9.02572136590051E-3</v>
      </c>
      <c r="X3283" s="113">
        <f t="shared" si="103"/>
        <v>-1.731457428114612E-5</v>
      </c>
    </row>
    <row r="3284" spans="18:24" x14ac:dyDescent="0.2">
      <c r="R3284" s="75">
        <v>62221</v>
      </c>
      <c r="S3284" s="72">
        <v>8.9570972593849586E-3</v>
      </c>
      <c r="T3284" s="72">
        <v>8.966779171260663E-3</v>
      </c>
      <c r="U3284" s="72">
        <f t="shared" si="102"/>
        <v>-9.6819118757043854E-6</v>
      </c>
      <c r="V3284" s="72">
        <v>9.0102163064194191E-3</v>
      </c>
      <c r="W3284" s="72">
        <v>9.0274956494966595E-3</v>
      </c>
      <c r="X3284" s="113">
        <f t="shared" si="103"/>
        <v>-1.727934307724048E-5</v>
      </c>
    </row>
    <row r="3285" spans="18:24" x14ac:dyDescent="0.2">
      <c r="R3285" s="75">
        <v>62228</v>
      </c>
      <c r="S3285" s="72">
        <v>8.9589546790960414E-3</v>
      </c>
      <c r="T3285" s="72">
        <v>8.9686075886807413E-3</v>
      </c>
      <c r="U3285" s="72">
        <f t="shared" si="102"/>
        <v>-9.6529095846998453E-6</v>
      </c>
      <c r="V3285" s="72">
        <v>9.0120390601935718E-3</v>
      </c>
      <c r="W3285" s="72">
        <v>9.029280096004207E-3</v>
      </c>
      <c r="X3285" s="113">
        <f t="shared" si="103"/>
        <v>-1.7241035810635144E-5</v>
      </c>
    </row>
    <row r="3286" spans="18:24" x14ac:dyDescent="0.2">
      <c r="R3286" s="75">
        <v>62235</v>
      </c>
      <c r="S3286" s="72">
        <v>8.9608045426097151E-3</v>
      </c>
      <c r="T3286" s="72">
        <v>8.9704285678759987E-3</v>
      </c>
      <c r="U3286" s="72">
        <f t="shared" si="102"/>
        <v>-9.6240252662836007E-6</v>
      </c>
      <c r="V3286" s="72">
        <v>9.0138541913589443E-3</v>
      </c>
      <c r="W3286" s="72">
        <v>9.0310570800668979E-3</v>
      </c>
      <c r="X3286" s="113">
        <f t="shared" si="103"/>
        <v>-1.7202888707953598E-5</v>
      </c>
    </row>
    <row r="3287" spans="18:24" x14ac:dyDescent="0.2">
      <c r="R3287" s="75">
        <v>62242</v>
      </c>
      <c r="S3287" s="72">
        <v>8.9626468499181631E-3</v>
      </c>
      <c r="T3287" s="72">
        <v>8.9722421088377514E-3</v>
      </c>
      <c r="U3287" s="72">
        <f t="shared" si="102"/>
        <v>-9.5952589195882898E-6</v>
      </c>
      <c r="V3287" s="72">
        <v>9.0149440812026613E-3</v>
      </c>
      <c r="W3287" s="72">
        <v>9.0321156703814364E-3</v>
      </c>
      <c r="X3287" s="113">
        <f t="shared" si="103"/>
        <v>-1.7171589178775065E-5</v>
      </c>
    </row>
    <row r="3288" spans="18:24" x14ac:dyDescent="0.2">
      <c r="R3288" s="75">
        <v>62249</v>
      </c>
      <c r="S3288" s="72">
        <v>8.964481601010087E-3</v>
      </c>
      <c r="T3288" s="72">
        <v>8.9740482115538301E-3</v>
      </c>
      <c r="U3288" s="72">
        <f t="shared" si="102"/>
        <v>-9.5666105437430815E-6</v>
      </c>
      <c r="V3288" s="72">
        <v>9.0167454654837484E-3</v>
      </c>
      <c r="W3288" s="72">
        <v>9.0338791961536262E-3</v>
      </c>
      <c r="X3288" s="113">
        <f t="shared" si="103"/>
        <v>-1.7133730669877806E-5</v>
      </c>
    </row>
    <row r="3289" spans="18:24" x14ac:dyDescent="0.2">
      <c r="R3289" s="75">
        <v>62256</v>
      </c>
      <c r="S3289" s="72">
        <v>8.9663087958750647E-3</v>
      </c>
      <c r="T3289" s="72">
        <v>8.9758468760155509E-3</v>
      </c>
      <c r="U3289" s="72">
        <f t="shared" si="102"/>
        <v>-9.5380801404861687E-6</v>
      </c>
      <c r="V3289" s="72">
        <v>9.018539227641573E-3</v>
      </c>
      <c r="W3289" s="72">
        <v>9.0356352599585965E-3</v>
      </c>
      <c r="X3289" s="113">
        <f t="shared" si="103"/>
        <v>-1.7096032317023488E-5</v>
      </c>
    </row>
    <row r="3290" spans="18:24" x14ac:dyDescent="0.2">
      <c r="R3290" s="75">
        <v>62263</v>
      </c>
      <c r="S3290" s="72">
        <v>8.9681284345017979E-3</v>
      </c>
      <c r="T3290" s="72">
        <v>8.9776381022124829E-3</v>
      </c>
      <c r="U3290" s="72">
        <f t="shared" si="102"/>
        <v>-9.5096677106849131E-6</v>
      </c>
      <c r="V3290" s="72">
        <v>9.0203253676560454E-3</v>
      </c>
      <c r="W3290" s="72">
        <v>9.0373838617766912E-3</v>
      </c>
      <c r="X3290" s="113">
        <f t="shared" si="103"/>
        <v>-1.7058494120645792E-5</v>
      </c>
    </row>
    <row r="3291" spans="18:24" x14ac:dyDescent="0.2">
      <c r="R3291" s="75">
        <v>62270</v>
      </c>
      <c r="S3291" s="72">
        <v>8.9699405168807301E-3</v>
      </c>
      <c r="T3291" s="72">
        <v>8.9794218901333347E-3</v>
      </c>
      <c r="U3291" s="72">
        <f t="shared" si="102"/>
        <v>-9.4813732526045913E-6</v>
      </c>
      <c r="V3291" s="72">
        <v>9.0228155073174797E-3</v>
      </c>
      <c r="W3291" s="72">
        <v>9.0398300629859485E-3</v>
      </c>
      <c r="X3291" s="113">
        <f t="shared" si="103"/>
        <v>-1.7014555668468795E-5</v>
      </c>
    </row>
    <row r="3292" spans="18:24" x14ac:dyDescent="0.2">
      <c r="R3292" s="75">
        <v>62277</v>
      </c>
      <c r="S3292" s="72">
        <v>8.9717450430014337E-3</v>
      </c>
      <c r="T3292" s="72">
        <v>8.9811982397685463E-3</v>
      </c>
      <c r="U3292" s="72">
        <f t="shared" si="102"/>
        <v>-9.453196767112565E-6</v>
      </c>
      <c r="V3292" s="72">
        <v>9.0245849023888013E-3</v>
      </c>
      <c r="W3292" s="72">
        <v>9.0415622719497418E-3</v>
      </c>
      <c r="X3292" s="113">
        <f t="shared" si="103"/>
        <v>-1.6977369560940495E-5</v>
      </c>
    </row>
    <row r="3293" spans="18:24" x14ac:dyDescent="0.2">
      <c r="R3293" s="75">
        <v>62284</v>
      </c>
      <c r="S3293" s="72">
        <v>8.9735420128526141E-3</v>
      </c>
      <c r="T3293" s="72">
        <v>8.9829671511094285E-3</v>
      </c>
      <c r="U3293" s="72">
        <f t="shared" si="102"/>
        <v>-9.4251382568143888E-6</v>
      </c>
      <c r="V3293" s="72">
        <v>9.0263466747030723E-3</v>
      </c>
      <c r="W3293" s="72">
        <v>9.0432870183268597E-3</v>
      </c>
      <c r="X3293" s="113">
        <f t="shared" si="103"/>
        <v>-1.6940343623787421E-5</v>
      </c>
    </row>
    <row r="3294" spans="18:24" x14ac:dyDescent="0.2">
      <c r="R3294" s="75">
        <v>62291</v>
      </c>
      <c r="S3294" s="72">
        <v>8.9753314264238455E-3</v>
      </c>
      <c r="T3294" s="72">
        <v>8.9847286241438191E-3</v>
      </c>
      <c r="U3294" s="72">
        <f t="shared" si="102"/>
        <v>-9.3971977199736045E-6</v>
      </c>
      <c r="V3294" s="72">
        <v>9.0281008242409557E-3</v>
      </c>
      <c r="W3294" s="72">
        <v>9.0450043020966694E-3</v>
      </c>
      <c r="X3294" s="113">
        <f t="shared" si="103"/>
        <v>-1.6903477855713736E-5</v>
      </c>
    </row>
    <row r="3295" spans="18:24" x14ac:dyDescent="0.2">
      <c r="R3295" s="75">
        <v>62298</v>
      </c>
      <c r="S3295" s="72">
        <v>8.9771132837073078E-3</v>
      </c>
      <c r="T3295" s="72">
        <v>8.9864826588621598E-3</v>
      </c>
      <c r="U3295" s="72">
        <f t="shared" si="102"/>
        <v>-9.3693751548520193E-6</v>
      </c>
      <c r="V3295" s="72">
        <v>9.029847350982681E-3</v>
      </c>
      <c r="W3295" s="72">
        <v>9.0467141232406928E-3</v>
      </c>
      <c r="X3295" s="113">
        <f t="shared" si="103"/>
        <v>-1.6866772258011808E-5</v>
      </c>
    </row>
    <row r="3296" spans="18:24" x14ac:dyDescent="0.2">
      <c r="R3296" s="75">
        <v>62305</v>
      </c>
      <c r="S3296" s="72">
        <v>8.9788875846890971E-3</v>
      </c>
      <c r="T3296" s="72">
        <v>8.9882292552557613E-3</v>
      </c>
      <c r="U3296" s="72">
        <f t="shared" si="102"/>
        <v>-9.3416705666642119E-6</v>
      </c>
      <c r="V3296" s="72">
        <v>9.0308821415735954E-3</v>
      </c>
      <c r="W3296" s="72">
        <v>9.0477187698461432E-3</v>
      </c>
      <c r="X3296" s="113">
        <f t="shared" si="103"/>
        <v>-1.683662827254781E-5</v>
      </c>
    </row>
    <row r="3297" spans="18:24" x14ac:dyDescent="0.2">
      <c r="R3297" s="75">
        <v>62312</v>
      </c>
      <c r="S3297" s="72">
        <v>8.9806543293613969E-3</v>
      </c>
      <c r="T3297" s="72">
        <v>8.9899684133141981E-3</v>
      </c>
      <c r="U3297" s="72">
        <f t="shared" si="102"/>
        <v>-9.3140839528011582E-6</v>
      </c>
      <c r="V3297" s="72">
        <v>9.0333175359912747E-3</v>
      </c>
      <c r="W3297" s="72">
        <v>9.0501113775710174E-3</v>
      </c>
      <c r="X3297" s="113">
        <f t="shared" si="103"/>
        <v>-1.6793841579742716E-5</v>
      </c>
    </row>
    <row r="3298" spans="18:24" x14ac:dyDescent="0.2">
      <c r="R3298" s="75">
        <v>62319</v>
      </c>
      <c r="S3298" s="72">
        <v>8.9824135177111724E-3</v>
      </c>
      <c r="T3298" s="72">
        <v>8.9917001330253044E-3</v>
      </c>
      <c r="U3298" s="72">
        <f t="shared" si="102"/>
        <v>-9.2866153141319546E-6</v>
      </c>
      <c r="V3298" s="72">
        <v>9.0350411942177467E-3</v>
      </c>
      <c r="W3298" s="72">
        <v>9.0517988107177792E-3</v>
      </c>
      <c r="X3298" s="113">
        <f t="shared" si="103"/>
        <v>-1.6757616500032504E-5</v>
      </c>
    </row>
    <row r="3299" spans="18:24" x14ac:dyDescent="0.2">
      <c r="R3299" s="75">
        <v>62326</v>
      </c>
      <c r="S3299" s="72">
        <v>8.9841651497323417E-3</v>
      </c>
      <c r="T3299" s="72">
        <v>8.9934244143821326E-3</v>
      </c>
      <c r="U3299" s="72">
        <f t="shared" si="102"/>
        <v>-9.2592646497909742E-6</v>
      </c>
      <c r="V3299" s="72">
        <v>9.036757229565975E-3</v>
      </c>
      <c r="W3299" s="72">
        <v>9.0534787811605375E-3</v>
      </c>
      <c r="X3299" s="113">
        <f t="shared" si="103"/>
        <v>-1.6721551594562484E-5</v>
      </c>
    </row>
    <row r="3300" spans="18:24" x14ac:dyDescent="0.2">
      <c r="R3300" s="75">
        <v>62333</v>
      </c>
      <c r="S3300" s="72">
        <v>8.9859092254110026E-3</v>
      </c>
      <c r="T3300" s="72">
        <v>8.9951412573733829E-3</v>
      </c>
      <c r="U3300" s="72">
        <f t="shared" si="102"/>
        <v>-9.2320319623803021E-6</v>
      </c>
      <c r="V3300" s="72">
        <v>9.0377675453944643E-3</v>
      </c>
      <c r="W3300" s="72">
        <v>9.0544594663380523E-3</v>
      </c>
      <c r="X3300" s="113">
        <f t="shared" si="103"/>
        <v>-1.6691920943587985E-5</v>
      </c>
    </row>
    <row r="3301" spans="18:24" x14ac:dyDescent="0.2">
      <c r="R3301" s="75">
        <v>62340</v>
      </c>
      <c r="S3301" s="72">
        <v>8.98741103265022E-3</v>
      </c>
      <c r="T3301" s="72">
        <v>8.9966176346883177E-3</v>
      </c>
      <c r="U3301" s="72">
        <f t="shared" si="102"/>
        <v>-9.2066020380976443E-6</v>
      </c>
      <c r="V3301" s="72">
        <v>9.0390052264240003E-3</v>
      </c>
      <c r="W3301" s="72">
        <v>9.0556655373510847E-3</v>
      </c>
      <c r="X3301" s="113">
        <f t="shared" si="103"/>
        <v>-1.6660310927084365E-5</v>
      </c>
    </row>
    <row r="3302" spans="18:24" x14ac:dyDescent="0.2">
      <c r="R3302" s="75">
        <v>62347</v>
      </c>
      <c r="S3302" s="72">
        <v>8.9891404922270868E-3</v>
      </c>
      <c r="T3302" s="72">
        <v>8.9983200897320714E-3</v>
      </c>
      <c r="U3302" s="72">
        <f t="shared" si="102"/>
        <v>-9.1795975049845102E-6</v>
      </c>
      <c r="V3302" s="72">
        <v>9.0407009030767926E-3</v>
      </c>
      <c r="W3302" s="72">
        <v>9.0573255765012042E-3</v>
      </c>
      <c r="X3302" s="113">
        <f t="shared" si="103"/>
        <v>-1.6624673424411526E-5</v>
      </c>
    </row>
    <row r="3303" spans="18:24" x14ac:dyDescent="0.2">
      <c r="R3303" s="75">
        <v>62354</v>
      </c>
      <c r="S3303" s="72">
        <v>8.9908623956135563E-3</v>
      </c>
      <c r="T3303" s="72">
        <v>9.0000151065613831E-3</v>
      </c>
      <c r="U3303" s="72">
        <f t="shared" si="102"/>
        <v>-9.1527109478267699E-6</v>
      </c>
      <c r="V3303" s="72">
        <v>9.0423889576922191E-3</v>
      </c>
      <c r="W3303" s="72">
        <v>9.0589781537762284E-3</v>
      </c>
      <c r="X3303" s="113">
        <f t="shared" si="103"/>
        <v>-1.6589196084009286E-5</v>
      </c>
    </row>
    <row r="3304" spans="18:24" x14ac:dyDescent="0.2">
      <c r="R3304" s="75">
        <v>62361</v>
      </c>
      <c r="S3304" s="72">
        <v>8.9935093686523034E-3</v>
      </c>
      <c r="T3304" s="72">
        <v>9.0026286697770675E-3</v>
      </c>
      <c r="U3304" s="72">
        <f t="shared" si="102"/>
        <v>-9.1193011247641537E-6</v>
      </c>
      <c r="V3304" s="72">
        <v>9.044069390252615E-3</v>
      </c>
      <c r="W3304" s="72">
        <v>9.0606232691562844E-3</v>
      </c>
      <c r="X3304" s="113">
        <f t="shared" si="103"/>
        <v>-1.6553878903669342E-5</v>
      </c>
    </row>
    <row r="3305" spans="18:24" x14ac:dyDescent="0.2">
      <c r="R3305" s="75">
        <v>62368</v>
      </c>
      <c r="S3305" s="72">
        <v>8.9945162583434622E-3</v>
      </c>
      <c r="T3305" s="72">
        <v>9.003613896512358E-3</v>
      </c>
      <c r="U3305" s="72">
        <f t="shared" si="102"/>
        <v>-9.0976381688957775E-6</v>
      </c>
      <c r="V3305" s="72">
        <v>9.0459725208118218E-3</v>
      </c>
      <c r="W3305" s="72">
        <v>9.0624892015189022E-3</v>
      </c>
      <c r="X3305" s="113">
        <f t="shared" si="103"/>
        <v>-1.6516680707080386E-5</v>
      </c>
    </row>
    <row r="3306" spans="18:24" x14ac:dyDescent="0.2">
      <c r="R3306" s="75">
        <v>62375</v>
      </c>
      <c r="S3306" s="72">
        <v>8.9962149957681023E-3</v>
      </c>
      <c r="T3306" s="72">
        <v>9.0052861091094449E-3</v>
      </c>
      <c r="U3306" s="72">
        <f t="shared" si="102"/>
        <v>-9.0711133413426404E-6</v>
      </c>
      <c r="V3306" s="72">
        <v>9.0476372065017765E-3</v>
      </c>
      <c r="W3306" s="72">
        <v>9.0641189009914164E-3</v>
      </c>
      <c r="X3306" s="113">
        <f t="shared" si="103"/>
        <v>-1.6481694489639889E-5</v>
      </c>
    </row>
    <row r="3307" spans="18:24" x14ac:dyDescent="0.2">
      <c r="R3307" s="75">
        <v>62382</v>
      </c>
      <c r="S3307" s="72">
        <v>8.9979061767815928E-3</v>
      </c>
      <c r="T3307" s="72">
        <v>9.0069508832731869E-3</v>
      </c>
      <c r="U3307" s="72">
        <f t="shared" si="102"/>
        <v>-9.0447064915941122E-6</v>
      </c>
      <c r="V3307" s="72">
        <v>9.0492942698937734E-3</v>
      </c>
      <c r="W3307" s="72">
        <v>9.0657411383332377E-3</v>
      </c>
      <c r="X3307" s="113">
        <f t="shared" si="103"/>
        <v>-1.644686843946426E-5</v>
      </c>
    </row>
    <row r="3308" spans="18:24" x14ac:dyDescent="0.2">
      <c r="R3308" s="75">
        <v>62389</v>
      </c>
      <c r="S3308" s="72">
        <v>8.9995898013743771E-3</v>
      </c>
      <c r="T3308" s="72">
        <v>9.0086082189948912E-3</v>
      </c>
      <c r="U3308" s="72">
        <f t="shared" si="102"/>
        <v>-9.0184176205140854E-6</v>
      </c>
      <c r="V3308" s="72">
        <v>9.0509437109689266E-3</v>
      </c>
      <c r="W3308" s="72">
        <v>9.0673559135254801E-3</v>
      </c>
      <c r="X3308" s="113">
        <f t="shared" si="103"/>
        <v>-1.6412202556553498E-5</v>
      </c>
    </row>
    <row r="3309" spans="18:24" x14ac:dyDescent="0.2">
      <c r="R3309" s="75">
        <v>62396</v>
      </c>
      <c r="S3309" s="72">
        <v>9.0012658695377661E-3</v>
      </c>
      <c r="T3309" s="72">
        <v>9.0102581162650013E-3</v>
      </c>
      <c r="U3309" s="72">
        <f t="shared" si="102"/>
        <v>-8.992246727235198E-6</v>
      </c>
      <c r="V3309" s="72">
        <v>9.0525855297070319E-3</v>
      </c>
      <c r="W3309" s="72">
        <v>9.068963226549695E-3</v>
      </c>
      <c r="X3309" s="113">
        <f t="shared" si="103"/>
        <v>-1.6377696842663145E-5</v>
      </c>
    </row>
    <row r="3310" spans="18:24" x14ac:dyDescent="0.2">
      <c r="R3310" s="75">
        <v>62403</v>
      </c>
      <c r="S3310" s="72">
        <v>9.0029343812613339E-3</v>
      </c>
      <c r="T3310" s="72">
        <v>9.0119005750748295E-3</v>
      </c>
      <c r="U3310" s="72">
        <f t="shared" si="102"/>
        <v>-8.9661938134956432E-6</v>
      </c>
      <c r="V3310" s="72">
        <v>9.0539919213667233E-3</v>
      </c>
      <c r="W3310" s="72">
        <v>9.0703372606225213E-3</v>
      </c>
      <c r="X3310" s="113">
        <f t="shared" si="103"/>
        <v>-1.6345339255798008E-5</v>
      </c>
    </row>
    <row r="3311" spans="18:24" x14ac:dyDescent="0.2">
      <c r="R3311" s="75">
        <v>62410</v>
      </c>
      <c r="S3311" s="72">
        <v>9.0045953365355223E-3</v>
      </c>
      <c r="T3311" s="72">
        <v>9.0135355954139487E-3</v>
      </c>
      <c r="U3311" s="72">
        <f t="shared" si="102"/>
        <v>-8.9402588784263243E-6</v>
      </c>
      <c r="V3311" s="72">
        <v>9.0556189990013362E-3</v>
      </c>
      <c r="W3311" s="72">
        <v>9.0719301422290261E-3</v>
      </c>
      <c r="X3311" s="113">
        <f t="shared" si="103"/>
        <v>-1.6311143227689881E-5</v>
      </c>
    </row>
    <row r="3312" spans="18:24" x14ac:dyDescent="0.2">
      <c r="R3312" s="75">
        <v>62417</v>
      </c>
      <c r="S3312" s="72">
        <v>9.006248735350773E-3</v>
      </c>
      <c r="T3312" s="72">
        <v>9.0151631772736694E-3</v>
      </c>
      <c r="U3312" s="72">
        <f t="shared" si="102"/>
        <v>-8.9144419228963379E-6</v>
      </c>
      <c r="V3312" s="72">
        <v>9.0572384544289966E-3</v>
      </c>
      <c r="W3312" s="72">
        <v>9.0735155617957062E-3</v>
      </c>
      <c r="X3312" s="113">
        <f t="shared" si="103"/>
        <v>-1.6277107366709578E-5</v>
      </c>
    </row>
    <row r="3313" spans="18:24" x14ac:dyDescent="0.2">
      <c r="R3313" s="75">
        <v>62424</v>
      </c>
      <c r="S3313" s="72">
        <v>9.0078945776975294E-3</v>
      </c>
      <c r="T3313" s="72">
        <v>9.0167833206444368E-3</v>
      </c>
      <c r="U3313" s="72">
        <f t="shared" si="102"/>
        <v>-8.8887429469074186E-6</v>
      </c>
      <c r="V3313" s="72">
        <v>9.0588502876307129E-3</v>
      </c>
      <c r="W3313" s="72">
        <v>9.0750935193048936E-3</v>
      </c>
      <c r="X3313" s="113">
        <f t="shared" si="103"/>
        <v>-1.6243231674180694E-5</v>
      </c>
    </row>
    <row r="3314" spans="18:24" x14ac:dyDescent="0.2">
      <c r="R3314" s="75">
        <v>62431</v>
      </c>
      <c r="S3314" s="72">
        <v>9.0090763357633108E-3</v>
      </c>
      <c r="T3314" s="72">
        <v>9.0179426649008576E-3</v>
      </c>
      <c r="U3314" s="72">
        <f t="shared" si="102"/>
        <v>-8.8663291375468134E-6</v>
      </c>
      <c r="V3314" s="72">
        <v>9.0606802876966545E-3</v>
      </c>
      <c r="W3314" s="72">
        <v>9.0768878585293332E-3</v>
      </c>
      <c r="X3314" s="113">
        <f t="shared" si="103"/>
        <v>-1.6207570832678722E-5</v>
      </c>
    </row>
    <row r="3315" spans="18:24" x14ac:dyDescent="0.2">
      <c r="R3315" s="75">
        <v>62438</v>
      </c>
      <c r="S3315" s="72">
        <v>9.010708063057038E-3</v>
      </c>
      <c r="T3315" s="72">
        <v>9.0195489135203033E-3</v>
      </c>
      <c r="U3315" s="72">
        <f t="shared" si="102"/>
        <v>-8.8408504632653262E-6</v>
      </c>
      <c r="V3315" s="72">
        <v>9.0622763720242146E-3</v>
      </c>
      <c r="W3315" s="72">
        <v>9.0784503981711836E-3</v>
      </c>
      <c r="X3315" s="113">
        <f t="shared" si="103"/>
        <v>-1.6174026146969014E-5</v>
      </c>
    </row>
    <row r="3316" spans="18:24" x14ac:dyDescent="0.2">
      <c r="R3316" s="75">
        <v>62445</v>
      </c>
      <c r="S3316" s="72">
        <v>9.012332234219933E-3</v>
      </c>
      <c r="T3316" s="72">
        <v>9.0211477239829918E-3</v>
      </c>
      <c r="U3316" s="72">
        <f t="shared" si="102"/>
        <v>-8.8154897630587925E-6</v>
      </c>
      <c r="V3316" s="72">
        <v>9.0638648338842841E-3</v>
      </c>
      <c r="W3316" s="72">
        <v>9.0800054755207117E-3</v>
      </c>
      <c r="X3316" s="113">
        <f t="shared" si="103"/>
        <v>-1.6140641636427575E-5</v>
      </c>
    </row>
    <row r="3317" spans="18:24" x14ac:dyDescent="0.2">
      <c r="R3317" s="75">
        <v>62456</v>
      </c>
      <c r="S3317" s="72">
        <v>9.0150957396895898E-3</v>
      </c>
      <c r="T3317" s="72">
        <v>9.0238700593024499E-3</v>
      </c>
      <c r="U3317" s="72">
        <f t="shared" si="102"/>
        <v>-8.7743196128600709E-6</v>
      </c>
      <c r="V3317" s="72">
        <v>9.0663455876989624E-3</v>
      </c>
      <c r="W3317" s="72">
        <v>9.0824340915801795E-3</v>
      </c>
      <c r="X3317" s="113">
        <f t="shared" si="103"/>
        <v>-1.6088503881217173E-5</v>
      </c>
    </row>
    <row r="3318" spans="18:24" x14ac:dyDescent="0.2">
      <c r="R3318" s="75">
        <v>62460</v>
      </c>
      <c r="S3318" s="72">
        <v>9.01578715683371E-3</v>
      </c>
      <c r="T3318" s="72">
        <v>9.0245486995064184E-3</v>
      </c>
      <c r="U3318" s="72">
        <f t="shared" si="102"/>
        <v>-8.7615426727083445E-6</v>
      </c>
      <c r="V3318" s="72">
        <v>9.0670193147764939E-3</v>
      </c>
      <c r="W3318" s="72">
        <v>9.0830908586388634E-3</v>
      </c>
      <c r="X3318" s="113">
        <f t="shared" si="103"/>
        <v>-1.6071543862369517E-5</v>
      </c>
    </row>
    <row r="3319" spans="18:24" x14ac:dyDescent="0.2">
      <c r="R3319" s="75">
        <v>62466</v>
      </c>
      <c r="S3319" s="72">
        <v>9.0171594108205966E-3</v>
      </c>
      <c r="T3319" s="72">
        <v>9.0258995263408082E-3</v>
      </c>
      <c r="U3319" s="72">
        <f t="shared" si="102"/>
        <v>-8.7401155202115888E-6</v>
      </c>
      <c r="V3319" s="72">
        <v>9.0683612190702555E-3</v>
      </c>
      <c r="W3319" s="72">
        <v>9.0844045601678591E-3</v>
      </c>
      <c r="X3319" s="113">
        <f t="shared" si="103"/>
        <v>-1.6043341097603595E-5</v>
      </c>
    </row>
    <row r="3320" spans="18:24" x14ac:dyDescent="0.2">
      <c r="R3320" s="75">
        <v>62473</v>
      </c>
      <c r="S3320" s="72">
        <v>9.0187533573606871E-3</v>
      </c>
      <c r="T3320" s="72">
        <v>9.0274685840858737E-3</v>
      </c>
      <c r="U3320" s="72">
        <f t="shared" si="102"/>
        <v>-8.7152267251866533E-6</v>
      </c>
      <c r="V3320" s="72">
        <v>9.0699196961789453E-3</v>
      </c>
      <c r="W3320" s="72">
        <v>9.0859302827839515E-3</v>
      </c>
      <c r="X3320" s="113">
        <f t="shared" si="103"/>
        <v>-1.6010586605006219E-5</v>
      </c>
    </row>
    <row r="3321" spans="18:24" x14ac:dyDescent="0.2">
      <c r="R3321" s="75">
        <v>62480</v>
      </c>
      <c r="S3321" s="72">
        <v>9.0203397477237601E-3</v>
      </c>
      <c r="T3321" s="72">
        <v>9.0290302036306613E-3</v>
      </c>
      <c r="U3321" s="72">
        <f t="shared" si="102"/>
        <v>-8.6904559069012066E-6</v>
      </c>
      <c r="V3321" s="72">
        <v>9.0714705509168363E-3</v>
      </c>
      <c r="W3321" s="72">
        <v>9.0874485432047621E-3</v>
      </c>
      <c r="X3321" s="113">
        <f t="shared" si="103"/>
        <v>-1.5977992287925791E-5</v>
      </c>
    </row>
    <row r="3322" spans="18:24" x14ac:dyDescent="0.2">
      <c r="R3322" s="75">
        <v>62487</v>
      </c>
      <c r="S3322" s="72">
        <v>9.0219185819000458E-3</v>
      </c>
      <c r="T3322" s="72">
        <v>9.0305843849662892E-3</v>
      </c>
      <c r="U3322" s="72">
        <f t="shared" si="102"/>
        <v>-8.6658030662434271E-6</v>
      </c>
      <c r="V3322" s="72">
        <v>9.0730137832662604E-3</v>
      </c>
      <c r="W3322" s="72">
        <v>9.0889593414104179E-3</v>
      </c>
      <c r="X3322" s="113">
        <f t="shared" si="103"/>
        <v>-1.5945558144157476E-5</v>
      </c>
    </row>
    <row r="3323" spans="18:24" x14ac:dyDescent="0.2">
      <c r="R3323" s="75">
        <v>62494</v>
      </c>
      <c r="S3323" s="72">
        <v>9.0232660272033752E-3</v>
      </c>
      <c r="T3323" s="72">
        <v>9.0319088095295978E-3</v>
      </c>
      <c r="U3323" s="72">
        <f t="shared" si="102"/>
        <v>-8.6427823262225784E-6</v>
      </c>
      <c r="V3323" s="72">
        <v>9.0745493932082276E-3</v>
      </c>
      <c r="W3323" s="72">
        <v>9.0904626773859031E-3</v>
      </c>
      <c r="X3323" s="113">
        <f t="shared" si="103"/>
        <v>-1.5913284177675527E-5</v>
      </c>
    </row>
    <row r="3324" spans="18:24" x14ac:dyDescent="0.2">
      <c r="R3324" s="75">
        <v>62501</v>
      </c>
      <c r="S3324" s="72">
        <v>9.0248302495433454E-3</v>
      </c>
      <c r="T3324" s="72">
        <v>9.0334486071295839E-3</v>
      </c>
      <c r="U3324" s="72">
        <f t="shared" si="102"/>
        <v>-8.6183575862385647E-6</v>
      </c>
      <c r="V3324" s="72">
        <v>9.076077380726839E-3</v>
      </c>
      <c r="W3324" s="72">
        <v>9.0919585511139937E-3</v>
      </c>
      <c r="X3324" s="113">
        <f t="shared" si="103"/>
        <v>-1.5881170387154614E-5</v>
      </c>
    </row>
    <row r="3325" spans="18:24" x14ac:dyDescent="0.2">
      <c r="R3325" s="75">
        <v>62508</v>
      </c>
      <c r="S3325" s="72">
        <v>9.0263869158511111E-3</v>
      </c>
      <c r="T3325" s="72">
        <v>9.0349809666749048E-3</v>
      </c>
      <c r="U3325" s="72">
        <f t="shared" si="102"/>
        <v>-8.5940508237937474E-6</v>
      </c>
      <c r="V3325" s="72">
        <v>9.0775977458044301E-3</v>
      </c>
      <c r="W3325" s="72">
        <v>9.0934469625779061E-3</v>
      </c>
      <c r="X3325" s="113">
        <f t="shared" si="103"/>
        <v>-1.5849216773475977E-5</v>
      </c>
    </row>
    <row r="3326" spans="18:24" x14ac:dyDescent="0.2">
      <c r="R3326" s="75">
        <v>62515</v>
      </c>
      <c r="S3326" s="72">
        <v>9.0279360261194888E-3</v>
      </c>
      <c r="T3326" s="72">
        <v>9.0365058881556794E-3</v>
      </c>
      <c r="U3326" s="72">
        <f t="shared" si="102"/>
        <v>-8.5698620361906314E-6</v>
      </c>
      <c r="V3326" s="72">
        <v>9.0791104884224514E-3</v>
      </c>
      <c r="W3326" s="72">
        <v>9.0949279117613028E-3</v>
      </c>
      <c r="X3326" s="113">
        <f t="shared" si="103"/>
        <v>-1.5817423338851389E-5</v>
      </c>
    </row>
    <row r="3327" spans="18:24" x14ac:dyDescent="0.2">
      <c r="R3327" s="75">
        <v>62522</v>
      </c>
      <c r="S3327" s="72">
        <v>9.030142936107894E-3</v>
      </c>
      <c r="T3327" s="72">
        <v>9.0386842814171864E-3</v>
      </c>
      <c r="U3327" s="72">
        <f t="shared" si="102"/>
        <v>-8.5413453092923752E-6</v>
      </c>
      <c r="V3327" s="72">
        <v>9.0817112510132407E-3</v>
      </c>
      <c r="W3327" s="72">
        <v>9.0974880192792422E-3</v>
      </c>
      <c r="X3327" s="113">
        <f t="shared" si="103"/>
        <v>-1.5776768266001495E-5</v>
      </c>
    </row>
    <row r="3328" spans="18:24" x14ac:dyDescent="0.2">
      <c r="R3328" s="75">
        <v>62529</v>
      </c>
      <c r="S3328" s="72">
        <v>9.0316754303089997E-3</v>
      </c>
      <c r="T3328" s="72">
        <v>9.0401928463727504E-3</v>
      </c>
      <c r="U3328" s="72">
        <f t="shared" si="102"/>
        <v>-8.5174160637507129E-6</v>
      </c>
      <c r="V3328" s="72">
        <v>9.083206214458751E-3</v>
      </c>
      <c r="W3328" s="72">
        <v>9.0989515632207627E-3</v>
      </c>
      <c r="X3328" s="113">
        <f t="shared" si="103"/>
        <v>-1.5745348762011627E-5</v>
      </c>
    </row>
    <row r="3329" spans="18:24" x14ac:dyDescent="0.2">
      <c r="R3329" s="75">
        <v>62536</v>
      </c>
      <c r="S3329" s="72">
        <v>9.0332003678956392E-3</v>
      </c>
      <c r="T3329" s="72">
        <v>9.041693972696864E-3</v>
      </c>
      <c r="U3329" s="72">
        <f t="shared" si="102"/>
        <v>-8.4936048012247689E-6</v>
      </c>
      <c r="V3329" s="72">
        <v>9.0846935544595889E-3</v>
      </c>
      <c r="W3329" s="72">
        <v>9.1004076439150598E-3</v>
      </c>
      <c r="X3329" s="113">
        <f t="shared" si="103"/>
        <v>-1.5714089455470814E-5</v>
      </c>
    </row>
    <row r="3330" spans="18:24" x14ac:dyDescent="0.2">
      <c r="R3330" s="75">
        <v>62543</v>
      </c>
      <c r="S3330" s="72">
        <v>9.0347177488582578E-3</v>
      </c>
      <c r="T3330" s="72">
        <v>9.043187660380838E-3</v>
      </c>
      <c r="U3330" s="72">
        <f t="shared" si="102"/>
        <v>-8.4699115225801702E-6</v>
      </c>
      <c r="V3330" s="72">
        <v>9.0861732709977064E-3</v>
      </c>
      <c r="W3330" s="72">
        <v>9.1018562613449424E-3</v>
      </c>
      <c r="X3330" s="113">
        <f t="shared" si="103"/>
        <v>-1.5682990347236012E-5</v>
      </c>
    </row>
    <row r="3331" spans="18:24" x14ac:dyDescent="0.2">
      <c r="R3331" s="75">
        <v>62550</v>
      </c>
      <c r="S3331" s="72">
        <v>9.0360078384885845E-3</v>
      </c>
      <c r="T3331" s="72">
        <v>9.0444556244924992E-3</v>
      </c>
      <c r="U3331" s="72">
        <f t="shared" si="102"/>
        <v>-8.4477860039147007E-6</v>
      </c>
      <c r="V3331" s="72">
        <v>9.0869941983429316E-3</v>
      </c>
      <c r="W3331" s="72">
        <v>9.1026515312354426E-3</v>
      </c>
      <c r="X3331" s="113">
        <f t="shared" si="103"/>
        <v>-1.565733289251095E-5</v>
      </c>
    </row>
    <row r="3332" spans="18:24" x14ac:dyDescent="0.2">
      <c r="R3332" s="75">
        <v>62557</v>
      </c>
      <c r="S3332" s="72">
        <v>9.0375106082565496E-3</v>
      </c>
      <c r="T3332" s="72">
        <v>9.0459349290790188E-3</v>
      </c>
      <c r="U3332" s="72">
        <f t="shared" si="102"/>
        <v>-8.4243208224692168E-6</v>
      </c>
      <c r="V3332" s="72">
        <v>9.0884601907471226E-3</v>
      </c>
      <c r="W3332" s="72">
        <v>9.1040867127435039E-3</v>
      </c>
      <c r="X3332" s="113">
        <f t="shared" si="103"/>
        <v>-1.5626521996381371E-5</v>
      </c>
    </row>
    <row r="3333" spans="18:24" x14ac:dyDescent="0.2">
      <c r="R3333" s="75">
        <v>62564</v>
      </c>
      <c r="S3333" s="72">
        <v>9.0390058215574151E-3</v>
      </c>
      <c r="T3333" s="72">
        <v>9.0474067951814233E-3</v>
      </c>
      <c r="U3333" s="72">
        <f t="shared" ref="U3333:U3396" si="104">S3333-T3333</f>
        <v>-8.4009736240082261E-6</v>
      </c>
      <c r="V3333" s="72">
        <v>9.0899185601976806E-3</v>
      </c>
      <c r="W3333" s="72">
        <v>9.1055144314884807E-3</v>
      </c>
      <c r="X3333" s="113">
        <f t="shared" ref="X3333:X3396" si="105">V3333-W3333</f>
        <v>-1.5595871290800117E-5</v>
      </c>
    </row>
    <row r="3334" spans="18:24" x14ac:dyDescent="0.2">
      <c r="R3334" s="75">
        <v>62571</v>
      </c>
      <c r="S3334" s="72">
        <v>9.0404934783832741E-3</v>
      </c>
      <c r="T3334" s="72">
        <v>9.0488712227909298E-3</v>
      </c>
      <c r="U3334" s="72">
        <f t="shared" si="104"/>
        <v>-8.3777444076556934E-6</v>
      </c>
      <c r="V3334" s="72">
        <v>9.0913693066788787E-3</v>
      </c>
      <c r="W3334" s="72">
        <v>9.1069346874546476E-3</v>
      </c>
      <c r="X3334" s="113">
        <f t="shared" si="105"/>
        <v>-1.5565380775768925E-5</v>
      </c>
    </row>
    <row r="3335" spans="18:24" x14ac:dyDescent="0.2">
      <c r="R3335" s="75">
        <v>62578</v>
      </c>
      <c r="S3335" s="72">
        <v>9.042191303996484E-3</v>
      </c>
      <c r="T3335" s="72">
        <v>9.0505445189066926E-3</v>
      </c>
      <c r="U3335" s="72">
        <f t="shared" si="104"/>
        <v>-8.353214910208559E-6</v>
      </c>
      <c r="V3335" s="72">
        <v>9.0928124301736801E-3</v>
      </c>
      <c r="W3335" s="72">
        <v>9.1083474806267165E-3</v>
      </c>
      <c r="X3335" s="113">
        <f t="shared" si="105"/>
        <v>-1.5535050453036395E-5</v>
      </c>
    </row>
    <row r="3336" spans="18:24" x14ac:dyDescent="0.2">
      <c r="R3336" s="75">
        <v>62585</v>
      </c>
      <c r="S3336" s="72">
        <v>9.04366334503077E-3</v>
      </c>
      <c r="T3336" s="72">
        <v>9.0519935745751925E-3</v>
      </c>
      <c r="U3336" s="72">
        <f t="shared" si="104"/>
        <v>-8.3302295444225016E-6</v>
      </c>
      <c r="V3336" s="72">
        <v>9.0948914765362748E-3</v>
      </c>
      <c r="W3336" s="72">
        <v>9.1103912364445174E-3</v>
      </c>
      <c r="X3336" s="113">
        <f t="shared" si="105"/>
        <v>-1.549975990824265E-5</v>
      </c>
    </row>
    <row r="3337" spans="18:24" x14ac:dyDescent="0.2">
      <c r="R3337" s="75">
        <v>62592</v>
      </c>
      <c r="S3337" s="72">
        <v>9.0451278293793413E-3</v>
      </c>
      <c r="T3337" s="72">
        <v>9.0534351915444698E-3</v>
      </c>
      <c r="U3337" s="72">
        <f t="shared" si="104"/>
        <v>-8.3073621651285484E-6</v>
      </c>
      <c r="V3337" s="72">
        <v>9.0963178283518589E-3</v>
      </c>
      <c r="W3337" s="72">
        <v>9.1117876105614986E-3</v>
      </c>
      <c r="X3337" s="113">
        <f t="shared" si="105"/>
        <v>-1.5469782209639668E-5</v>
      </c>
    </row>
    <row r="3338" spans="18:24" x14ac:dyDescent="0.2">
      <c r="R3338" s="75">
        <v>62599</v>
      </c>
      <c r="S3338" s="72">
        <v>9.046584757034383E-3</v>
      </c>
      <c r="T3338" s="72">
        <v>9.0548693698075753E-3</v>
      </c>
      <c r="U3338" s="72">
        <f t="shared" si="104"/>
        <v>-8.2846127731923264E-6</v>
      </c>
      <c r="V3338" s="72">
        <v>9.0977365565676257E-3</v>
      </c>
      <c r="W3338" s="72">
        <v>9.1131765212829861E-3</v>
      </c>
      <c r="X3338" s="113">
        <f t="shared" si="105"/>
        <v>-1.5439964715360452E-5</v>
      </c>
    </row>
    <row r="3339" spans="18:24" x14ac:dyDescent="0.2">
      <c r="R3339" s="75">
        <v>62606</v>
      </c>
      <c r="S3339" s="72">
        <v>9.0480341279889406E-3</v>
      </c>
      <c r="T3339" s="72">
        <v>9.0562961093566888E-3</v>
      </c>
      <c r="U3339" s="72">
        <f t="shared" si="104"/>
        <v>-8.2619813677482085E-6</v>
      </c>
      <c r="V3339" s="72">
        <v>9.0991476611672461E-3</v>
      </c>
      <c r="W3339" s="72">
        <v>9.1145579685935098E-3</v>
      </c>
      <c r="X3339" s="113">
        <f t="shared" si="105"/>
        <v>-1.5410307426263689E-5</v>
      </c>
    </row>
    <row r="3340" spans="18:24" x14ac:dyDescent="0.2">
      <c r="R3340" s="75">
        <v>62613</v>
      </c>
      <c r="S3340" s="72">
        <v>9.049475942231721E-3</v>
      </c>
      <c r="T3340" s="72">
        <v>9.0577154101822519E-3</v>
      </c>
      <c r="U3340" s="72">
        <f t="shared" si="104"/>
        <v>-8.2394679505309182E-6</v>
      </c>
      <c r="V3340" s="72">
        <v>9.0999137022686263E-3</v>
      </c>
      <c r="W3340" s="72">
        <v>9.1152995040003036E-3</v>
      </c>
      <c r="X3340" s="113">
        <f t="shared" si="105"/>
        <v>-1.5385801731677279E-5</v>
      </c>
    </row>
    <row r="3341" spans="18:24" x14ac:dyDescent="0.2">
      <c r="R3341" s="75">
        <v>62620</v>
      </c>
      <c r="S3341" s="72">
        <v>9.0509101997566406E-3</v>
      </c>
      <c r="T3341" s="72">
        <v>9.0591272722755755E-3</v>
      </c>
      <c r="U3341" s="72">
        <f t="shared" si="104"/>
        <v>-8.2170725189349009E-6</v>
      </c>
      <c r="V3341" s="72">
        <v>9.1013110874964848E-3</v>
      </c>
      <c r="W3341" s="72">
        <v>9.1166675200688163E-3</v>
      </c>
      <c r="X3341" s="113">
        <f t="shared" si="105"/>
        <v>-1.5356432572331477E-5</v>
      </c>
    </row>
    <row r="3342" spans="18:24" x14ac:dyDescent="0.2">
      <c r="R3342" s="75">
        <v>62627</v>
      </c>
      <c r="S3342" s="72">
        <v>9.052336900555881E-3</v>
      </c>
      <c r="T3342" s="72">
        <v>9.0605316956314467E-3</v>
      </c>
      <c r="U3342" s="72">
        <f t="shared" si="104"/>
        <v>-8.1947950755657112E-6</v>
      </c>
      <c r="V3342" s="72">
        <v>9.1027008496235035E-3</v>
      </c>
      <c r="W3342" s="72">
        <v>9.1180280732309719E-3</v>
      </c>
      <c r="X3342" s="113">
        <f t="shared" si="105"/>
        <v>-1.5327223607468354E-5</v>
      </c>
    </row>
    <row r="3343" spans="18:24" x14ac:dyDescent="0.2">
      <c r="R3343" s="75">
        <v>62634</v>
      </c>
      <c r="S3343" s="72">
        <v>9.0537560446198838E-3</v>
      </c>
      <c r="T3343" s="72">
        <v>9.0619286802394398E-3</v>
      </c>
      <c r="U3343" s="72">
        <f t="shared" si="104"/>
        <v>-8.1726356195559874E-6</v>
      </c>
      <c r="V3343" s="72">
        <v>9.1047158430733414E-3</v>
      </c>
      <c r="W3343" s="72">
        <v>9.1200091234032027E-3</v>
      </c>
      <c r="X3343" s="113">
        <f t="shared" si="105"/>
        <v>-1.5293280329861311E-5</v>
      </c>
    </row>
    <row r="3344" spans="18:24" x14ac:dyDescent="0.2">
      <c r="R3344" s="75">
        <v>62641</v>
      </c>
      <c r="S3344" s="72">
        <v>9.0551676319399598E-3</v>
      </c>
      <c r="T3344" s="72">
        <v>9.0633182260926037E-3</v>
      </c>
      <c r="U3344" s="72">
        <f t="shared" si="104"/>
        <v>-8.1505941526439224E-6</v>
      </c>
      <c r="V3344" s="72">
        <v>9.106088829344253E-3</v>
      </c>
      <c r="W3344" s="72">
        <v>9.1213532534195254E-3</v>
      </c>
      <c r="X3344" s="113">
        <f t="shared" si="105"/>
        <v>-1.526442407527237E-5</v>
      </c>
    </row>
    <row r="3345" spans="18:24" x14ac:dyDescent="0.2">
      <c r="R3345" s="75">
        <v>62648</v>
      </c>
      <c r="S3345" s="72">
        <v>9.056571662509158E-3</v>
      </c>
      <c r="T3345" s="72">
        <v>9.0647003331831167E-3</v>
      </c>
      <c r="U3345" s="72">
        <f t="shared" si="104"/>
        <v>-8.128670673958685E-6</v>
      </c>
      <c r="V3345" s="72">
        <v>9.1074541919010325E-3</v>
      </c>
      <c r="W3345" s="72">
        <v>9.122689919930765E-3</v>
      </c>
      <c r="X3345" s="113">
        <f t="shared" si="105"/>
        <v>-1.5235728029732581E-5</v>
      </c>
    </row>
    <row r="3346" spans="18:24" x14ac:dyDescent="0.2">
      <c r="R3346" s="75">
        <v>62655</v>
      </c>
      <c r="S3346" s="72">
        <v>9.0579681363187909E-3</v>
      </c>
      <c r="T3346" s="72">
        <v>9.0660750015022929E-3</v>
      </c>
      <c r="U3346" s="72">
        <f t="shared" si="104"/>
        <v>-8.10686518350201E-6</v>
      </c>
      <c r="V3346" s="72">
        <v>9.1088119307273473E-3</v>
      </c>
      <c r="W3346" s="72">
        <v>9.1240191229210194E-3</v>
      </c>
      <c r="X3346" s="113">
        <f t="shared" si="105"/>
        <v>-1.5207192193672156E-5</v>
      </c>
    </row>
    <row r="3347" spans="18:24" x14ac:dyDescent="0.2">
      <c r="R3347" s="75">
        <v>62662</v>
      </c>
      <c r="S3347" s="72">
        <v>9.0593570533601692E-3</v>
      </c>
      <c r="T3347" s="72">
        <v>9.0674422310431813E-3</v>
      </c>
      <c r="U3347" s="72">
        <f t="shared" si="104"/>
        <v>-8.0851776830120903E-6</v>
      </c>
      <c r="V3347" s="72">
        <v>9.1101620458068668E-3</v>
      </c>
      <c r="W3347" s="72">
        <v>9.1253408623743898E-3</v>
      </c>
      <c r="X3347" s="113">
        <f t="shared" si="105"/>
        <v>-1.517881656752304E-5</v>
      </c>
    </row>
    <row r="3348" spans="18:24" x14ac:dyDescent="0.2">
      <c r="R3348" s="75">
        <v>62669</v>
      </c>
      <c r="S3348" s="72">
        <v>9.0607384136280802E-3</v>
      </c>
      <c r="T3348" s="72">
        <v>9.0688020217988274E-3</v>
      </c>
      <c r="U3348" s="72">
        <f t="shared" si="104"/>
        <v>-8.0636081707472634E-6</v>
      </c>
      <c r="V3348" s="72">
        <v>9.110879336355503E-3</v>
      </c>
      <c r="W3348" s="72">
        <v>9.1260346703395615E-3</v>
      </c>
      <c r="X3348" s="113">
        <f t="shared" si="105"/>
        <v>-1.5155333984058494E-5</v>
      </c>
    </row>
    <row r="3349" spans="18:24" x14ac:dyDescent="0.2">
      <c r="R3349" s="75">
        <v>62676</v>
      </c>
      <c r="S3349" s="72">
        <v>9.0621122171112272E-3</v>
      </c>
      <c r="T3349" s="72">
        <v>9.070154373758809E-3</v>
      </c>
      <c r="U3349" s="72">
        <f t="shared" si="104"/>
        <v>-8.0421566475818301E-6</v>
      </c>
      <c r="V3349" s="72">
        <v>9.1128394046636352E-3</v>
      </c>
      <c r="W3349" s="72">
        <v>9.1279619506120253E-3</v>
      </c>
      <c r="X3349" s="113">
        <f t="shared" si="105"/>
        <v>-1.512254594839002E-5</v>
      </c>
    </row>
    <row r="3350" spans="18:24" x14ac:dyDescent="0.2">
      <c r="R3350" s="75">
        <v>62683</v>
      </c>
      <c r="S3350" s="72">
        <v>9.0634784638035301E-3</v>
      </c>
      <c r="T3350" s="72">
        <v>9.0714992869179098E-3</v>
      </c>
      <c r="U3350" s="72">
        <f t="shared" si="104"/>
        <v>-8.0208231143796827E-6</v>
      </c>
      <c r="V3350" s="72">
        <v>9.1141666484086514E-3</v>
      </c>
      <c r="W3350" s="72">
        <v>9.1292612993657783E-3</v>
      </c>
      <c r="X3350" s="113">
        <f t="shared" si="105"/>
        <v>-1.5094650957126962E-5</v>
      </c>
    </row>
    <row r="3351" spans="18:24" x14ac:dyDescent="0.2">
      <c r="R3351" s="75">
        <v>62690</v>
      </c>
      <c r="S3351" s="72">
        <v>9.0648371536954288E-3</v>
      </c>
      <c r="T3351" s="72">
        <v>9.0728367612674422E-3</v>
      </c>
      <c r="U3351" s="72">
        <f t="shared" si="104"/>
        <v>-7.9996075720133869E-6</v>
      </c>
      <c r="V3351" s="72">
        <v>9.1154862683445557E-3</v>
      </c>
      <c r="W3351" s="72">
        <v>9.1305531845233389E-3</v>
      </c>
      <c r="X3351" s="113">
        <f t="shared" si="105"/>
        <v>-1.5066916178783224E-5</v>
      </c>
    </row>
    <row r="3352" spans="18:24" x14ac:dyDescent="0.2">
      <c r="R3352" s="75">
        <v>62697</v>
      </c>
      <c r="S3352" s="72">
        <v>9.0661882867808432E-3</v>
      </c>
      <c r="T3352" s="72">
        <v>9.074166796800457E-3</v>
      </c>
      <c r="U3352" s="72">
        <f t="shared" si="104"/>
        <v>-7.9785100196138464E-6</v>
      </c>
      <c r="V3352" s="72">
        <v>9.116798264454589E-3</v>
      </c>
      <c r="W3352" s="72">
        <v>9.131837606069235E-3</v>
      </c>
      <c r="X3352" s="113">
        <f t="shared" si="105"/>
        <v>-1.5039341614645971E-5</v>
      </c>
    </row>
    <row r="3353" spans="18:24" x14ac:dyDescent="0.2">
      <c r="R3353" s="75">
        <v>62704</v>
      </c>
      <c r="S3353" s="72">
        <v>9.0673232167412989E-3</v>
      </c>
      <c r="T3353" s="72">
        <v>9.0752820231420322E-3</v>
      </c>
      <c r="U3353" s="72">
        <f t="shared" si="104"/>
        <v>-7.9588064007332648E-6</v>
      </c>
      <c r="V3353" s="72">
        <v>9.1172791687778882E-3</v>
      </c>
      <c r="W3353" s="72">
        <v>9.1322971925778228E-3</v>
      </c>
      <c r="X3353" s="113">
        <f t="shared" si="105"/>
        <v>-1.5018023799934568E-5</v>
      </c>
    </row>
    <row r="3354" spans="18:24" x14ac:dyDescent="0.2">
      <c r="R3354" s="75">
        <v>62711</v>
      </c>
      <c r="S3354" s="72">
        <v>9.0686597423347923E-3</v>
      </c>
      <c r="T3354" s="72">
        <v>9.076597679232478E-3</v>
      </c>
      <c r="U3354" s="72">
        <f t="shared" si="104"/>
        <v>-7.9379368976856962E-6</v>
      </c>
      <c r="V3354" s="72">
        <v>9.1185779641594616E-3</v>
      </c>
      <c r="W3354" s="72">
        <v>9.1335686905954661E-3</v>
      </c>
      <c r="X3354" s="113">
        <f t="shared" si="105"/>
        <v>-1.4990726436004548E-5</v>
      </c>
    </row>
    <row r="3355" spans="18:24" x14ac:dyDescent="0.2">
      <c r="R3355" s="75">
        <v>62718</v>
      </c>
      <c r="S3355" s="72">
        <v>9.069988711284626E-3</v>
      </c>
      <c r="T3355" s="72">
        <v>9.0779058966666409E-3</v>
      </c>
      <c r="U3355" s="72">
        <f t="shared" si="104"/>
        <v>-7.9171853820149407E-6</v>
      </c>
      <c r="V3355" s="72">
        <v>9.1198691364265862E-3</v>
      </c>
      <c r="W3355" s="72">
        <v>9.1348327256993069E-3</v>
      </c>
      <c r="X3355" s="113">
        <f t="shared" si="105"/>
        <v>-1.4963589272720679E-5</v>
      </c>
    </row>
    <row r="3356" spans="18:24" x14ac:dyDescent="0.2">
      <c r="R3356" s="75">
        <v>62725</v>
      </c>
      <c r="S3356" s="72">
        <v>9.071310123581134E-3</v>
      </c>
      <c r="T3356" s="72">
        <v>9.0792066754357328E-3</v>
      </c>
      <c r="U3356" s="72">
        <f t="shared" si="104"/>
        <v>-7.8965518545987684E-6</v>
      </c>
      <c r="V3356" s="72">
        <v>9.1211526855634537E-3</v>
      </c>
      <c r="W3356" s="72">
        <v>9.1360892978752887E-3</v>
      </c>
      <c r="X3356" s="113">
        <f t="shared" si="105"/>
        <v>-1.4936612311835032E-5</v>
      </c>
    </row>
    <row r="3357" spans="18:24" x14ac:dyDescent="0.2">
      <c r="R3357" s="75">
        <v>62732</v>
      </c>
      <c r="S3357" s="72">
        <v>9.0734501926026615E-3</v>
      </c>
      <c r="T3357" s="72">
        <v>9.0813212565472815E-3</v>
      </c>
      <c r="U3357" s="72">
        <f t="shared" si="104"/>
        <v>-7.8710639446200048E-6</v>
      </c>
      <c r="V3357" s="72">
        <v>9.122632498608339E-3</v>
      </c>
      <c r="W3357" s="72">
        <v>9.1375408117584465E-3</v>
      </c>
      <c r="X3357" s="113">
        <f t="shared" si="105"/>
        <v>-1.4908313150107516E-5</v>
      </c>
    </row>
    <row r="3358" spans="18:24" x14ac:dyDescent="0.2">
      <c r="R3358" s="75">
        <v>62739</v>
      </c>
      <c r="S3358" s="72">
        <v>9.0741363919088092E-3</v>
      </c>
      <c r="T3358" s="72">
        <v>9.0819907944163294E-3</v>
      </c>
      <c r="U3358" s="72">
        <f t="shared" si="104"/>
        <v>-7.8544025075202167E-6</v>
      </c>
      <c r="V3358" s="72">
        <v>9.1247133326316406E-3</v>
      </c>
      <c r="W3358" s="72">
        <v>9.1395891238460984E-3</v>
      </c>
      <c r="X3358" s="113">
        <f t="shared" si="105"/>
        <v>-1.4875791214457798E-5</v>
      </c>
    </row>
    <row r="3359" spans="18:24" x14ac:dyDescent="0.2">
      <c r="R3359" s="75">
        <v>62746</v>
      </c>
      <c r="S3359" s="72">
        <v>9.0754346271281362E-3</v>
      </c>
      <c r="T3359" s="72">
        <v>9.0832687580199665E-3</v>
      </c>
      <c r="U3359" s="72">
        <f t="shared" si="104"/>
        <v>-7.8341308918303265E-6</v>
      </c>
      <c r="V3359" s="72">
        <v>9.125160455994057E-3</v>
      </c>
      <c r="W3359" s="72">
        <v>9.1400156378812769E-3</v>
      </c>
      <c r="X3359" s="113">
        <f t="shared" si="105"/>
        <v>-1.4855181887219945E-5</v>
      </c>
    </row>
    <row r="3360" spans="18:24" x14ac:dyDescent="0.2">
      <c r="R3360" s="75">
        <v>62753</v>
      </c>
      <c r="S3360" s="72">
        <v>9.0767253054784194E-3</v>
      </c>
      <c r="T3360" s="72">
        <v>9.0845392827471304E-3</v>
      </c>
      <c r="U3360" s="72">
        <f t="shared" si="104"/>
        <v>-7.8139772687110115E-6</v>
      </c>
      <c r="V3360" s="72">
        <v>9.1264129996274593E-3</v>
      </c>
      <c r="W3360" s="72">
        <v>9.1412418561950502E-3</v>
      </c>
      <c r="X3360" s="113">
        <f t="shared" si="105"/>
        <v>-1.4828856567590878E-5</v>
      </c>
    </row>
    <row r="3361" spans="18:24" x14ac:dyDescent="0.2">
      <c r="R3361" s="75">
        <v>62760</v>
      </c>
      <c r="S3361" s="72">
        <v>9.0780084269527078E-3</v>
      </c>
      <c r="T3361" s="72">
        <v>9.0858023685908736E-3</v>
      </c>
      <c r="U3361" s="72">
        <f t="shared" si="104"/>
        <v>-7.7939416381657411E-6</v>
      </c>
      <c r="V3361" s="72">
        <v>9.1276579198695442E-3</v>
      </c>
      <c r="W3361" s="72">
        <v>9.1424606113250911E-3</v>
      </c>
      <c r="X3361" s="113">
        <f t="shared" si="105"/>
        <v>-1.4802691455546857E-5</v>
      </c>
    </row>
    <row r="3362" spans="18:24" x14ac:dyDescent="0.2">
      <c r="R3362" s="75">
        <v>62767</v>
      </c>
      <c r="S3362" s="72">
        <v>9.0792839915440505E-3</v>
      </c>
      <c r="T3362" s="72">
        <v>9.0870580155433742E-3</v>
      </c>
      <c r="U3362" s="72">
        <f t="shared" si="104"/>
        <v>-7.7740239993236843E-6</v>
      </c>
      <c r="V3362" s="72">
        <v>9.1286938938437093E-3</v>
      </c>
      <c r="W3362" s="72">
        <v>9.1434720086608547E-3</v>
      </c>
      <c r="X3362" s="113">
        <f t="shared" si="105"/>
        <v>-1.4778114817145388E-5</v>
      </c>
    </row>
    <row r="3363" spans="18:24" x14ac:dyDescent="0.2">
      <c r="R3363" s="75">
        <v>62774</v>
      </c>
      <c r="S3363" s="72">
        <v>9.080551999244629E-3</v>
      </c>
      <c r="T3363" s="72">
        <v>9.0883062235985503E-3</v>
      </c>
      <c r="U3363" s="72">
        <f t="shared" si="104"/>
        <v>-7.7542243539212991E-6</v>
      </c>
      <c r="V3363" s="72">
        <v>9.1299240806642507E-3</v>
      </c>
      <c r="W3363" s="72">
        <v>9.144676339950494E-3</v>
      </c>
      <c r="X3363" s="113">
        <f t="shared" si="105"/>
        <v>-1.4752259286243338E-5</v>
      </c>
    </row>
    <row r="3364" spans="18:24" x14ac:dyDescent="0.2">
      <c r="R3364" s="75">
        <v>62781</v>
      </c>
      <c r="S3364" s="72">
        <v>9.0818124500474905E-3</v>
      </c>
      <c r="T3364" s="72">
        <v>9.0895469927485834E-3</v>
      </c>
      <c r="U3364" s="72">
        <f t="shared" si="104"/>
        <v>-7.7345427010929585E-6</v>
      </c>
      <c r="V3364" s="72">
        <v>9.1311466442403413E-3</v>
      </c>
      <c r="W3364" s="72">
        <v>9.1458732082015954E-3</v>
      </c>
      <c r="X3364" s="113">
        <f t="shared" si="105"/>
        <v>-1.4726563961254061E-5</v>
      </c>
    </row>
    <row r="3365" spans="18:24" x14ac:dyDescent="0.2">
      <c r="R3365" s="75">
        <v>62788</v>
      </c>
      <c r="S3365" s="72">
        <v>9.0830653439448166E-3</v>
      </c>
      <c r="T3365" s="72">
        <v>9.0907803229865209E-3</v>
      </c>
      <c r="U3365" s="72">
        <f t="shared" si="104"/>
        <v>-7.7149790417042896E-6</v>
      </c>
      <c r="V3365" s="72">
        <v>9.1323615845574843E-3</v>
      </c>
      <c r="W3365" s="72">
        <v>9.1470626133996636E-3</v>
      </c>
      <c r="X3365" s="113">
        <f t="shared" si="105"/>
        <v>-1.470102884217929E-5</v>
      </c>
    </row>
    <row r="3366" spans="18:24" x14ac:dyDescent="0.2">
      <c r="R3366" s="75">
        <v>62795</v>
      </c>
      <c r="S3366" s="72">
        <v>9.0841086290330553E-3</v>
      </c>
      <c r="T3366" s="72">
        <v>9.0918053350299913E-3</v>
      </c>
      <c r="U3366" s="72">
        <f t="shared" si="104"/>
        <v>-7.6967059969360041E-6</v>
      </c>
      <c r="V3366" s="72">
        <v>9.1337681696965264E-3</v>
      </c>
      <c r="W3366" s="72">
        <v>9.1484424387401325E-3</v>
      </c>
      <c r="X3366" s="113">
        <f t="shared" si="105"/>
        <v>-1.4674269043606081E-5</v>
      </c>
    </row>
    <row r="3367" spans="18:24" x14ac:dyDescent="0.2">
      <c r="R3367" s="75">
        <v>62802</v>
      </c>
      <c r="S3367" s="72">
        <v>9.0853469176651273E-3</v>
      </c>
      <c r="T3367" s="72">
        <v>9.0930242880239171E-3</v>
      </c>
      <c r="U3367" s="72">
        <f t="shared" si="104"/>
        <v>-7.6773703587898479E-6</v>
      </c>
      <c r="V3367" s="72">
        <v>9.1349673492862535E-3</v>
      </c>
      <c r="W3367" s="72">
        <v>9.1496164144807962E-3</v>
      </c>
      <c r="X3367" s="113">
        <f t="shared" si="105"/>
        <v>-1.4649065194542732E-5</v>
      </c>
    </row>
    <row r="3368" spans="18:24" x14ac:dyDescent="0.2">
      <c r="R3368" s="75">
        <v>62809</v>
      </c>
      <c r="S3368" s="72">
        <v>9.0865776495569119E-3</v>
      </c>
      <c r="T3368" s="72">
        <v>9.0942358022675692E-3</v>
      </c>
      <c r="U3368" s="72">
        <f t="shared" si="104"/>
        <v>-7.6581527106572844E-6</v>
      </c>
      <c r="V3368" s="72">
        <v>9.1361589053855063E-3</v>
      </c>
      <c r="W3368" s="72">
        <v>9.1507829269433776E-3</v>
      </c>
      <c r="X3368" s="113">
        <f t="shared" si="105"/>
        <v>-1.4624021557871347E-5</v>
      </c>
    </row>
    <row r="3369" spans="18:24" x14ac:dyDescent="0.2">
      <c r="R3369" s="75">
        <v>62816</v>
      </c>
      <c r="S3369" s="72">
        <v>9.0878008247022579E-3</v>
      </c>
      <c r="T3369" s="72">
        <v>9.0954398777565535E-3</v>
      </c>
      <c r="U3369" s="72">
        <f t="shared" si="104"/>
        <v>-7.6390530542955887E-6</v>
      </c>
      <c r="V3369" s="72">
        <v>9.1373428379794355E-3</v>
      </c>
      <c r="W3369" s="72">
        <v>9.1519419761138983E-3</v>
      </c>
      <c r="X3369" s="113">
        <f t="shared" si="105"/>
        <v>-1.4599138134462758E-5</v>
      </c>
    </row>
    <row r="3370" spans="18:24" x14ac:dyDescent="0.2">
      <c r="R3370" s="75">
        <v>62823</v>
      </c>
      <c r="S3370" s="72">
        <v>9.0890164430923823E-3</v>
      </c>
      <c r="T3370" s="72">
        <v>9.0966365144829649E-3</v>
      </c>
      <c r="U3370" s="72">
        <f t="shared" si="104"/>
        <v>-7.6200713905825307E-6</v>
      </c>
      <c r="V3370" s="72">
        <v>9.1383219367648788E-3</v>
      </c>
      <c r="W3370" s="72">
        <v>9.1528976931434473E-3</v>
      </c>
      <c r="X3370" s="113">
        <f t="shared" si="105"/>
        <v>-1.4575756378568464E-5</v>
      </c>
    </row>
    <row r="3371" spans="18:24" x14ac:dyDescent="0.2">
      <c r="R3371" s="75">
        <v>62830</v>
      </c>
      <c r="S3371" s="72">
        <v>9.0902245047228946E-3</v>
      </c>
      <c r="T3371" s="72">
        <v>9.0978257124380204E-3</v>
      </c>
      <c r="U3371" s="72">
        <f t="shared" si="104"/>
        <v>-7.6012077151257906E-6</v>
      </c>
      <c r="V3371" s="72">
        <v>9.139491137234947E-3</v>
      </c>
      <c r="W3371" s="72">
        <v>9.1540423197501303E-3</v>
      </c>
      <c r="X3371" s="113">
        <f t="shared" si="105"/>
        <v>-1.4551182515183322E-5</v>
      </c>
    </row>
    <row r="3372" spans="18:24" x14ac:dyDescent="0.2">
      <c r="R3372" s="75">
        <v>62837</v>
      </c>
      <c r="S3372" s="72">
        <v>9.0914250095850083E-3</v>
      </c>
      <c r="T3372" s="72">
        <v>9.0990074716190816E-3</v>
      </c>
      <c r="U3372" s="72">
        <f t="shared" si="104"/>
        <v>-7.5824620340732285E-6</v>
      </c>
      <c r="V3372" s="72">
        <v>9.1406527143494416E-3</v>
      </c>
      <c r="W3372" s="72">
        <v>9.1551794832128667E-3</v>
      </c>
      <c r="X3372" s="113">
        <f t="shared" si="105"/>
        <v>-1.4526768863425132E-5</v>
      </c>
    </row>
    <row r="3373" spans="18:24" x14ac:dyDescent="0.2">
      <c r="R3373" s="75">
        <v>62844</v>
      </c>
      <c r="S3373" s="72">
        <v>9.0926179576716962E-3</v>
      </c>
      <c r="T3373" s="72">
        <v>9.1001817920173672E-3</v>
      </c>
      <c r="U3373" s="72">
        <f t="shared" si="104"/>
        <v>-7.5638343456710389E-6</v>
      </c>
      <c r="V3373" s="72">
        <v>9.1418066680960652E-3</v>
      </c>
      <c r="W3373" s="72">
        <v>9.1563091835180372E-3</v>
      </c>
      <c r="X3373" s="113">
        <f t="shared" si="105"/>
        <v>-1.4502515421972034E-5</v>
      </c>
    </row>
    <row r="3374" spans="18:24" x14ac:dyDescent="0.2">
      <c r="R3374" s="75">
        <v>62851</v>
      </c>
      <c r="S3374" s="72">
        <v>9.0938033489768103E-3</v>
      </c>
      <c r="T3374" s="72">
        <v>9.1013486736258482E-3</v>
      </c>
      <c r="U3374" s="72">
        <f t="shared" si="104"/>
        <v>-7.5453246490379822E-6</v>
      </c>
      <c r="V3374" s="72">
        <v>9.1429529984594447E-3</v>
      </c>
      <c r="W3374" s="72">
        <v>9.157431420653785E-3</v>
      </c>
      <c r="X3374" s="113">
        <f t="shared" si="105"/>
        <v>-1.4478422194340312E-5</v>
      </c>
    </row>
    <row r="3375" spans="18:24" x14ac:dyDescent="0.2">
      <c r="R3375" s="75">
        <v>62858</v>
      </c>
      <c r="S3375" s="72">
        <v>9.0947836701307239E-3</v>
      </c>
      <c r="T3375" s="72">
        <v>9.1023117046464819E-3</v>
      </c>
      <c r="U3375" s="72">
        <f t="shared" si="104"/>
        <v>-7.5280345157580086E-6</v>
      </c>
      <c r="V3375" s="72">
        <v>9.1440917054281621E-3</v>
      </c>
      <c r="W3375" s="72">
        <v>9.1585461946064924E-3</v>
      </c>
      <c r="X3375" s="113">
        <f t="shared" si="105"/>
        <v>-1.4454489178330338E-5</v>
      </c>
    </row>
    <row r="3376" spans="18:24" x14ac:dyDescent="0.2">
      <c r="R3376" s="75">
        <v>62865</v>
      </c>
      <c r="S3376" s="72">
        <v>9.0959544580773155E-3</v>
      </c>
      <c r="T3376" s="72">
        <v>9.1034642108906993E-3</v>
      </c>
      <c r="U3376" s="72">
        <f t="shared" si="104"/>
        <v>-7.5097528133838409E-6</v>
      </c>
      <c r="V3376" s="72">
        <v>9.1452227889886016E-3</v>
      </c>
      <c r="W3376" s="72">
        <v>9.1596535053647433E-3</v>
      </c>
      <c r="X3376" s="113">
        <f t="shared" si="105"/>
        <v>-1.4430716376141739E-5</v>
      </c>
    </row>
    <row r="3377" spans="18:24" x14ac:dyDescent="0.2">
      <c r="R3377" s="75">
        <v>62872</v>
      </c>
      <c r="S3377" s="72">
        <v>9.0971176894099059E-3</v>
      </c>
      <c r="T3377" s="72">
        <v>9.104609278511866E-3</v>
      </c>
      <c r="U3377" s="72">
        <f t="shared" si="104"/>
        <v>-7.4915891019600167E-6</v>
      </c>
      <c r="V3377" s="72">
        <v>9.1463462491275863E-3</v>
      </c>
      <c r="W3377" s="72">
        <v>9.1607533529153608E-3</v>
      </c>
      <c r="X3377" s="113">
        <f t="shared" si="105"/>
        <v>-1.4407103787774517E-5</v>
      </c>
    </row>
    <row r="3378" spans="18:24" x14ac:dyDescent="0.2">
      <c r="R3378" s="75">
        <v>62879</v>
      </c>
      <c r="S3378" s="72">
        <v>9.0982733641205016E-3</v>
      </c>
      <c r="T3378" s="72">
        <v>9.1057469075010999E-3</v>
      </c>
      <c r="U3378" s="72">
        <f t="shared" si="104"/>
        <v>-7.4735433805983575E-6</v>
      </c>
      <c r="V3378" s="72">
        <v>9.1474620858332575E-3</v>
      </c>
      <c r="W3378" s="72">
        <v>9.1618457372456049E-3</v>
      </c>
      <c r="X3378" s="113">
        <f t="shared" si="105"/>
        <v>-1.4383651412347431E-5</v>
      </c>
    </row>
    <row r="3379" spans="18:24" x14ac:dyDescent="0.2">
      <c r="R3379" s="75">
        <v>62886</v>
      </c>
      <c r="S3379" s="72">
        <v>9.0998123794718555E-3</v>
      </c>
      <c r="T3379" s="72">
        <v>9.1072658566890164E-3</v>
      </c>
      <c r="U3379" s="72">
        <f t="shared" si="104"/>
        <v>-7.4534772171609004E-6</v>
      </c>
      <c r="V3379" s="72">
        <v>9.1493402993196703E-3</v>
      </c>
      <c r="W3379" s="72">
        <v>9.163695690658117E-3</v>
      </c>
      <c r="X3379" s="113">
        <f t="shared" si="105"/>
        <v>-1.4355391338446641E-5</v>
      </c>
    </row>
    <row r="3380" spans="18:24" x14ac:dyDescent="0.2">
      <c r="R3380" s="75">
        <v>62893</v>
      </c>
      <c r="S3380" s="72">
        <v>9.1009519189459414E-3</v>
      </c>
      <c r="T3380" s="72">
        <v>9.1083876024270535E-3</v>
      </c>
      <c r="U3380" s="72">
        <f t="shared" si="104"/>
        <v>-7.4356834811120653E-6</v>
      </c>
      <c r="V3380" s="72">
        <v>9.1504388223908883E-3</v>
      </c>
      <c r="W3380" s="72">
        <v>9.1647711253916402E-3</v>
      </c>
      <c r="X3380" s="113">
        <f t="shared" si="105"/>
        <v>-1.4332303000751806E-5</v>
      </c>
    </row>
    <row r="3381" spans="18:24" x14ac:dyDescent="0.2">
      <c r="R3381" s="75">
        <v>62900</v>
      </c>
      <c r="S3381" s="72">
        <v>9.1020839014032771E-3</v>
      </c>
      <c r="T3381" s="72">
        <v>9.1095019091443873E-3</v>
      </c>
      <c r="U3381" s="72">
        <f t="shared" si="104"/>
        <v>-7.4180077411101913E-6</v>
      </c>
      <c r="V3381" s="72">
        <v>9.1515297212266689E-3</v>
      </c>
      <c r="W3381" s="72">
        <v>9.1658390961189776E-3</v>
      </c>
      <c r="X3381" s="113">
        <f t="shared" si="105"/>
        <v>-1.4309374892308713E-5</v>
      </c>
    </row>
    <row r="3382" spans="18:24" x14ac:dyDescent="0.2">
      <c r="R3382" s="75">
        <v>62907</v>
      </c>
      <c r="S3382" s="72">
        <v>9.1032083268377771E-3</v>
      </c>
      <c r="T3382" s="72">
        <v>9.1106087768375397E-3</v>
      </c>
      <c r="U3382" s="72">
        <f t="shared" si="104"/>
        <v>-7.4004499997625678E-6</v>
      </c>
      <c r="V3382" s="72">
        <v>9.1526129958132609E-3</v>
      </c>
      <c r="W3382" s="72">
        <v>9.1668996028289526E-3</v>
      </c>
      <c r="X3382" s="113">
        <f t="shared" si="105"/>
        <v>-1.4286607015691691E-5</v>
      </c>
    </row>
    <row r="3383" spans="18:24" x14ac:dyDescent="0.2">
      <c r="R3383" s="75">
        <v>62914</v>
      </c>
      <c r="S3383" s="72">
        <v>9.1041318144434377E-3</v>
      </c>
      <c r="T3383" s="72">
        <v>9.111515861516567E-3</v>
      </c>
      <c r="U3383" s="72">
        <f t="shared" si="104"/>
        <v>-7.3840470731292851E-6</v>
      </c>
      <c r="V3383" s="72">
        <v>9.1531174187777578E-3</v>
      </c>
      <c r="W3383" s="72">
        <v>9.1673850116645705E-3</v>
      </c>
      <c r="X3383" s="113">
        <f t="shared" si="105"/>
        <v>-1.4267592886812661E-5</v>
      </c>
    </row>
    <row r="3384" spans="18:24" x14ac:dyDescent="0.2">
      <c r="R3384" s="75">
        <v>62921</v>
      </c>
      <c r="S3384" s="72">
        <v>9.10524163756651E-3</v>
      </c>
      <c r="T3384" s="72">
        <v>9.112608354879155E-3</v>
      </c>
      <c r="U3384" s="72">
        <f t="shared" si="104"/>
        <v>-7.3667173126450158E-6</v>
      </c>
      <c r="V3384" s="72">
        <v>9.1541869972044578E-3</v>
      </c>
      <c r="W3384" s="72">
        <v>9.1684321099297136E-3</v>
      </c>
      <c r="X3384" s="113">
        <f t="shared" si="105"/>
        <v>-1.4245112725255749E-5</v>
      </c>
    </row>
    <row r="3385" spans="18:24" x14ac:dyDescent="0.2">
      <c r="R3385" s="75">
        <v>62928</v>
      </c>
      <c r="S3385" s="72">
        <v>9.1063439038342204E-3</v>
      </c>
      <c r="T3385" s="72">
        <v>9.1136934093816666E-3</v>
      </c>
      <c r="U3385" s="72">
        <f t="shared" si="104"/>
        <v>-7.349505547446164E-6</v>
      </c>
      <c r="V3385" s="72">
        <v>9.1552489519174766E-3</v>
      </c>
      <c r="W3385" s="72">
        <v>9.1694717447036115E-3</v>
      </c>
      <c r="X3385" s="113">
        <f t="shared" si="105"/>
        <v>-1.422279278613485E-5</v>
      </c>
    </row>
    <row r="3386" spans="18:24" x14ac:dyDescent="0.2">
      <c r="R3386" s="75">
        <v>62935</v>
      </c>
      <c r="S3386" s="72">
        <v>9.1074386132439355E-3</v>
      </c>
      <c r="T3386" s="72">
        <v>9.1147710250188314E-3</v>
      </c>
      <c r="U3386" s="72">
        <f t="shared" si="104"/>
        <v>-7.33241177489595E-6</v>
      </c>
      <c r="V3386" s="72">
        <v>9.1563032829054571E-3</v>
      </c>
      <c r="W3386" s="72">
        <v>9.1705039159735956E-3</v>
      </c>
      <c r="X3386" s="113">
        <f t="shared" si="105"/>
        <v>-1.4200633068138513E-5</v>
      </c>
    </row>
    <row r="3387" spans="18:24" x14ac:dyDescent="0.2">
      <c r="R3387" s="75">
        <v>62942</v>
      </c>
      <c r="S3387" s="72">
        <v>9.1085257657859912E-3</v>
      </c>
      <c r="T3387" s="72">
        <v>9.1158412017836189E-3</v>
      </c>
      <c r="U3387" s="72">
        <f t="shared" si="104"/>
        <v>-7.3154359976276839E-6</v>
      </c>
      <c r="V3387" s="72">
        <v>9.1573499901552932E-3</v>
      </c>
      <c r="W3387" s="72">
        <v>9.1715286237278731E-3</v>
      </c>
      <c r="X3387" s="113">
        <f t="shared" si="105"/>
        <v>-1.4178633572579924E-5</v>
      </c>
    </row>
    <row r="3388" spans="18:24" x14ac:dyDescent="0.2">
      <c r="R3388" s="75">
        <v>62949</v>
      </c>
      <c r="S3388" s="72">
        <v>9.1097961816125183E-3</v>
      </c>
      <c r="T3388" s="72">
        <v>9.1170937631046556E-3</v>
      </c>
      <c r="U3388" s="72">
        <f t="shared" si="104"/>
        <v>-7.2975814921372867E-6</v>
      </c>
      <c r="V3388" s="72">
        <v>9.1589525333963216E-3</v>
      </c>
      <c r="W3388" s="72">
        <v>9.1731058980357421E-3</v>
      </c>
      <c r="X3388" s="113">
        <f t="shared" si="105"/>
        <v>-1.4153364639420477E-5</v>
      </c>
    </row>
    <row r="3389" spans="18:24" x14ac:dyDescent="0.2">
      <c r="R3389" s="75">
        <v>62956</v>
      </c>
      <c r="S3389" s="72">
        <v>9.1108677077108048E-3</v>
      </c>
      <c r="T3389" s="72">
        <v>9.118148557443485E-3</v>
      </c>
      <c r="U3389" s="72">
        <f t="shared" si="104"/>
        <v>-7.2808497326801863E-6</v>
      </c>
      <c r="V3389" s="72">
        <v>9.159982437888764E-3</v>
      </c>
      <c r="W3389" s="72">
        <v>9.1741141562833878E-3</v>
      </c>
      <c r="X3389" s="113">
        <f t="shared" si="105"/>
        <v>-1.4131718394623863E-5</v>
      </c>
    </row>
    <row r="3390" spans="18:24" x14ac:dyDescent="0.2">
      <c r="R3390" s="75">
        <v>62963</v>
      </c>
      <c r="S3390" s="72">
        <v>9.1119316767349929E-3</v>
      </c>
      <c r="T3390" s="72">
        <v>9.119195912706872E-3</v>
      </c>
      <c r="U3390" s="72">
        <f t="shared" si="104"/>
        <v>-7.2642359718790711E-6</v>
      </c>
      <c r="V3390" s="72">
        <v>9.1610047180323111E-3</v>
      </c>
      <c r="W3390" s="72">
        <v>9.1751149504186932E-3</v>
      </c>
      <c r="X3390" s="113">
        <f t="shared" si="105"/>
        <v>-1.4110232386382177E-5</v>
      </c>
    </row>
    <row r="3391" spans="18:24" x14ac:dyDescent="0.2">
      <c r="R3391" s="75">
        <v>62970</v>
      </c>
      <c r="S3391" s="72">
        <v>9.1129880886798714E-3</v>
      </c>
      <c r="T3391" s="72">
        <v>9.1202358288904727E-3</v>
      </c>
      <c r="U3391" s="72">
        <f t="shared" si="104"/>
        <v>-7.2477402106013028E-6</v>
      </c>
      <c r="V3391" s="72">
        <v>9.1620193738149308E-3</v>
      </c>
      <c r="W3391" s="72">
        <v>9.1761082804287675E-3</v>
      </c>
      <c r="X3391" s="113">
        <f t="shared" si="105"/>
        <v>-1.408890661383673E-5</v>
      </c>
    </row>
    <row r="3392" spans="18:24" x14ac:dyDescent="0.2">
      <c r="R3392" s="75">
        <v>62977</v>
      </c>
      <c r="S3392" s="72">
        <v>9.1140369435393585E-3</v>
      </c>
      <c r="T3392" s="72">
        <v>9.1212683059864654E-3</v>
      </c>
      <c r="U3392" s="72">
        <f t="shared" si="104"/>
        <v>-7.2313624471069538E-6</v>
      </c>
      <c r="V3392" s="72">
        <v>9.1624691699121099E-3</v>
      </c>
      <c r="W3392" s="72">
        <v>9.1765402093705265E-3</v>
      </c>
      <c r="X3392" s="113">
        <f t="shared" si="105"/>
        <v>-1.4071039458416618E-5</v>
      </c>
    </row>
    <row r="3393" spans="18:24" x14ac:dyDescent="0.2">
      <c r="R3393" s="75">
        <v>62984</v>
      </c>
      <c r="S3393" s="72">
        <v>9.1150782413073703E-3</v>
      </c>
      <c r="T3393" s="72">
        <v>9.1222933439905063E-3</v>
      </c>
      <c r="U3393" s="72">
        <f t="shared" si="104"/>
        <v>-7.2151026831359516E-6</v>
      </c>
      <c r="V3393" s="72">
        <v>9.1634701344827946E-3</v>
      </c>
      <c r="W3393" s="72">
        <v>9.1775201357929374E-3</v>
      </c>
      <c r="X3393" s="113">
        <f t="shared" si="105"/>
        <v>-1.4050001310142793E-5</v>
      </c>
    </row>
    <row r="3394" spans="18:24" x14ac:dyDescent="0.2">
      <c r="R3394" s="75">
        <v>62991</v>
      </c>
      <c r="S3394" s="72">
        <v>9.1161119819778251E-3</v>
      </c>
      <c r="T3394" s="72">
        <v>9.1233109428965151E-3</v>
      </c>
      <c r="U3394" s="72">
        <f t="shared" si="104"/>
        <v>-7.1989609186900311E-6</v>
      </c>
      <c r="V3394" s="72">
        <v>9.1644634752327762E-3</v>
      </c>
      <c r="W3394" s="72">
        <v>9.1784925986210155E-3</v>
      </c>
      <c r="X3394" s="113">
        <f t="shared" si="105"/>
        <v>-1.4029123388239334E-5</v>
      </c>
    </row>
    <row r="3395" spans="18:24" x14ac:dyDescent="0.2">
      <c r="R3395" s="75">
        <v>62998</v>
      </c>
      <c r="S3395" s="72">
        <v>9.1171381655455117E-3</v>
      </c>
      <c r="T3395" s="72">
        <v>9.1243211026975392E-3</v>
      </c>
      <c r="U3395" s="72">
        <f t="shared" si="104"/>
        <v>-7.1829371520275298E-6</v>
      </c>
      <c r="V3395" s="72">
        <v>9.1654491921502653E-3</v>
      </c>
      <c r="W3395" s="72">
        <v>9.1794575978429663E-3</v>
      </c>
      <c r="X3395" s="113">
        <f t="shared" si="105"/>
        <v>-1.4008405692701037E-5</v>
      </c>
    </row>
    <row r="3396" spans="18:24" x14ac:dyDescent="0.2">
      <c r="R3396" s="75">
        <v>63005</v>
      </c>
      <c r="S3396" s="72">
        <v>9.118156792001739E-3</v>
      </c>
      <c r="T3396" s="72">
        <v>9.1253238233892364E-3</v>
      </c>
      <c r="U3396" s="72">
        <f t="shared" si="104"/>
        <v>-7.1670313874973995E-6</v>
      </c>
      <c r="V3396" s="72">
        <v>9.1664272852234659E-3</v>
      </c>
      <c r="W3396" s="72">
        <v>9.1804151334487459E-3</v>
      </c>
      <c r="X3396" s="113">
        <f t="shared" si="105"/>
        <v>-1.3987848225279972E-5</v>
      </c>
    </row>
    <row r="3397" spans="18:24" x14ac:dyDescent="0.2">
      <c r="R3397" s="75">
        <v>63012</v>
      </c>
      <c r="S3397" s="72">
        <v>9.1191678613438999E-3</v>
      </c>
      <c r="T3397" s="72">
        <v>9.1263191049637832E-3</v>
      </c>
      <c r="U3397" s="72">
        <f t="shared" ref="U3397:U3460" si="106">S3397-T3397</f>
        <v>-7.1512436198833268E-6</v>
      </c>
      <c r="V3397" s="72">
        <v>9.167947196281799E-3</v>
      </c>
      <c r="W3397" s="72">
        <v>9.1819115132379045E-3</v>
      </c>
      <c r="X3397" s="113">
        <f t="shared" ref="X3397:X3460" si="107">V3397-W3397</f>
        <v>-1.3964316956105449E-5</v>
      </c>
    </row>
    <row r="3398" spans="18:24" x14ac:dyDescent="0.2">
      <c r="R3398" s="75">
        <v>63019</v>
      </c>
      <c r="S3398" s="72">
        <v>9.1201713735650468E-3</v>
      </c>
      <c r="T3398" s="72">
        <v>9.1273069474185758E-3</v>
      </c>
      <c r="U3398" s="72">
        <f t="shared" si="106"/>
        <v>-7.1355738535290592E-6</v>
      </c>
      <c r="V3398" s="72">
        <v>9.168908481212594E-3</v>
      </c>
      <c r="W3398" s="72">
        <v>9.1828525940602056E-3</v>
      </c>
      <c r="X3398" s="113">
        <f t="shared" si="107"/>
        <v>-1.3944112847611573E-5</v>
      </c>
    </row>
    <row r="3399" spans="18:24" x14ac:dyDescent="0.2">
      <c r="R3399" s="75">
        <v>63026</v>
      </c>
      <c r="S3399" s="72">
        <v>9.1211673286582268E-3</v>
      </c>
      <c r="T3399" s="72">
        <v>9.1282873507457941E-3</v>
      </c>
      <c r="U3399" s="72">
        <f t="shared" si="106"/>
        <v>-7.1200220875672349E-6</v>
      </c>
      <c r="V3399" s="72">
        <v>9.1698621416896348E-3</v>
      </c>
      <c r="W3399" s="72">
        <v>9.1837862106691742E-3</v>
      </c>
      <c r="X3399" s="113">
        <f t="shared" si="107"/>
        <v>-1.3924068979539322E-5</v>
      </c>
    </row>
    <row r="3400" spans="18:24" x14ac:dyDescent="0.2">
      <c r="R3400" s="75">
        <v>63033</v>
      </c>
      <c r="S3400" s="72">
        <v>9.1221557266182272E-3</v>
      </c>
      <c r="T3400" s="72">
        <v>9.1292603149402234E-3</v>
      </c>
      <c r="U3400" s="72">
        <f t="shared" si="106"/>
        <v>-7.1045883219961192E-6</v>
      </c>
      <c r="V3400" s="72">
        <v>9.1708081777026017E-3</v>
      </c>
      <c r="W3400" s="72">
        <v>9.1847123630532067E-3</v>
      </c>
      <c r="X3400" s="113">
        <f t="shared" si="107"/>
        <v>-1.3904185350605003E-5</v>
      </c>
    </row>
    <row r="3401" spans="18:24" x14ac:dyDescent="0.2">
      <c r="R3401" s="75">
        <v>63040</v>
      </c>
      <c r="S3401" s="72">
        <v>9.1231365674415699E-3</v>
      </c>
      <c r="T3401" s="72">
        <v>9.1302258399957835E-3</v>
      </c>
      <c r="U3401" s="72">
        <f t="shared" si="106"/>
        <v>-7.089272554213627E-6</v>
      </c>
      <c r="V3401" s="72">
        <v>9.1717465892398962E-3</v>
      </c>
      <c r="W3401" s="72">
        <v>9.1856310512019868E-3</v>
      </c>
      <c r="X3401" s="113">
        <f t="shared" si="107"/>
        <v>-1.3884461962090575E-5</v>
      </c>
    </row>
    <row r="3402" spans="18:24" x14ac:dyDescent="0.2">
      <c r="R3402" s="75">
        <v>63047</v>
      </c>
      <c r="S3402" s="72">
        <v>9.1241098511204398E-3</v>
      </c>
      <c r="T3402" s="72">
        <v>9.1311839259107346E-3</v>
      </c>
      <c r="U3402" s="72">
        <f t="shared" si="106"/>
        <v>-7.0740747902947598E-6</v>
      </c>
      <c r="V3402" s="72">
        <v>9.172677376289913E-3</v>
      </c>
      <c r="W3402" s="72">
        <v>9.1865422751052014E-3</v>
      </c>
      <c r="X3402" s="113">
        <f t="shared" si="107"/>
        <v>-1.3864898815288407E-5</v>
      </c>
    </row>
    <row r="3403" spans="18:24" x14ac:dyDescent="0.2">
      <c r="R3403" s="75">
        <v>63054</v>
      </c>
      <c r="S3403" s="72">
        <v>9.1250755776478808E-3</v>
      </c>
      <c r="T3403" s="72">
        <v>9.1321345726737835E-3</v>
      </c>
      <c r="U3403" s="72">
        <f t="shared" si="106"/>
        <v>-7.058995025902709E-6</v>
      </c>
      <c r="V3403" s="72">
        <v>9.1736005388419056E-3</v>
      </c>
      <c r="W3403" s="72">
        <v>9.1874460347521059E-3</v>
      </c>
      <c r="X3403" s="113">
        <f t="shared" si="107"/>
        <v>-1.3845495910200234E-5</v>
      </c>
    </row>
    <row r="3404" spans="18:24" x14ac:dyDescent="0.2">
      <c r="R3404" s="75">
        <v>63061</v>
      </c>
      <c r="S3404" s="72">
        <v>9.1260337470221598E-3</v>
      </c>
      <c r="T3404" s="72">
        <v>9.1330777802823213E-3</v>
      </c>
      <c r="U3404" s="72">
        <f t="shared" si="106"/>
        <v>-7.0440332601614392E-6</v>
      </c>
      <c r="V3404" s="72">
        <v>9.1745160768855628E-3</v>
      </c>
      <c r="W3404" s="72">
        <v>9.1883423301328156E-3</v>
      </c>
      <c r="X3404" s="113">
        <f t="shared" si="107"/>
        <v>-1.3826253247252798E-5</v>
      </c>
    </row>
    <row r="3405" spans="18:24" x14ac:dyDescent="0.2">
      <c r="R3405" s="75">
        <v>63068</v>
      </c>
      <c r="S3405" s="72">
        <v>9.1268022805069699E-3</v>
      </c>
      <c r="T3405" s="72">
        <v>9.1338323299040933E-3</v>
      </c>
      <c r="U3405" s="72">
        <f t="shared" si="106"/>
        <v>-7.0300493971234279E-6</v>
      </c>
      <c r="V3405" s="72">
        <v>9.1745288529306752E-3</v>
      </c>
      <c r="W3405" s="72">
        <v>9.1883408130870453E-3</v>
      </c>
      <c r="X3405" s="113">
        <f t="shared" si="107"/>
        <v>-1.3811960156370068E-5</v>
      </c>
    </row>
    <row r="3406" spans="18:24" x14ac:dyDescent="0.2">
      <c r="R3406" s="75">
        <v>63075</v>
      </c>
      <c r="S3406" s="72">
        <v>9.1277458514549391E-3</v>
      </c>
      <c r="T3406" s="72">
        <v>9.1347611670176895E-3</v>
      </c>
      <c r="U3406" s="72">
        <f t="shared" si="106"/>
        <v>-7.0153155627503822E-6</v>
      </c>
      <c r="V3406" s="72">
        <v>9.1754317501793557E-3</v>
      </c>
      <c r="W3406" s="72">
        <v>9.1892247331715748E-3</v>
      </c>
      <c r="X3406" s="113">
        <f t="shared" si="107"/>
        <v>-1.3792982992219191E-5</v>
      </c>
    </row>
    <row r="3407" spans="18:24" x14ac:dyDescent="0.2">
      <c r="R3407" s="75">
        <v>63082</v>
      </c>
      <c r="S3407" s="72">
        <v>9.1286818654201761E-3</v>
      </c>
      <c r="T3407" s="72">
        <v>9.1356825651473517E-3</v>
      </c>
      <c r="U3407" s="72">
        <f t="shared" si="106"/>
        <v>-7.0006997271755689E-6</v>
      </c>
      <c r="V3407" s="72">
        <v>9.1763270238489191E-3</v>
      </c>
      <c r="W3407" s="72">
        <v>9.1901011899019718E-3</v>
      </c>
      <c r="X3407" s="113">
        <f t="shared" si="107"/>
        <v>-1.3774166053052636E-5</v>
      </c>
    </row>
    <row r="3408" spans="18:24" x14ac:dyDescent="0.2">
      <c r="R3408" s="75">
        <v>63089</v>
      </c>
      <c r="S3408" s="72">
        <v>9.1296103223982902E-3</v>
      </c>
      <c r="T3408" s="72">
        <v>9.1365965242886874E-3</v>
      </c>
      <c r="U3408" s="72">
        <f t="shared" si="106"/>
        <v>-6.9862018903972534E-6</v>
      </c>
      <c r="V3408" s="72">
        <v>9.1772146739296494E-3</v>
      </c>
      <c r="W3408" s="72">
        <v>9.1909701832685181E-3</v>
      </c>
      <c r="X3408" s="113">
        <f t="shared" si="107"/>
        <v>-1.3755509338868668E-5</v>
      </c>
    </row>
    <row r="3409" spans="18:24" x14ac:dyDescent="0.2">
      <c r="R3409" s="75">
        <v>63096</v>
      </c>
      <c r="S3409" s="72">
        <v>9.13053122238313E-3</v>
      </c>
      <c r="T3409" s="72">
        <v>9.1375030444346694E-3</v>
      </c>
      <c r="U3409" s="72">
        <f t="shared" si="106"/>
        <v>-6.9718220515394003E-6</v>
      </c>
      <c r="V3409" s="72">
        <v>9.1780947004113916E-3</v>
      </c>
      <c r="W3409" s="72">
        <v>9.1918317132614995E-3</v>
      </c>
      <c r="X3409" s="113">
        <f t="shared" si="107"/>
        <v>-1.3737012850107908E-5</v>
      </c>
    </row>
    <row r="3410" spans="18:24" x14ac:dyDescent="0.2">
      <c r="R3410" s="75">
        <v>63103</v>
      </c>
      <c r="S3410" s="72">
        <v>9.1316240626890619E-3</v>
      </c>
      <c r="T3410" s="72">
        <v>9.1385808033986448E-3</v>
      </c>
      <c r="U3410" s="72">
        <f t="shared" si="106"/>
        <v>-6.9567407095828815E-6</v>
      </c>
      <c r="V3410" s="72">
        <v>9.1791436143016138E-3</v>
      </c>
      <c r="W3410" s="72">
        <v>9.1928613859670154E-3</v>
      </c>
      <c r="X3410" s="113">
        <f t="shared" si="107"/>
        <v>-1.3717771665401612E-5</v>
      </c>
    </row>
    <row r="3411" spans="18:24" x14ac:dyDescent="0.2">
      <c r="R3411" s="75">
        <v>63110</v>
      </c>
      <c r="S3411" s="72">
        <v>9.1325293318217614E-3</v>
      </c>
      <c r="T3411" s="72">
        <v>9.1394719367787758E-3</v>
      </c>
      <c r="U3411" s="72">
        <f t="shared" si="106"/>
        <v>-6.9426049570144033E-6</v>
      </c>
      <c r="V3411" s="72">
        <v>9.1800078709950769E-3</v>
      </c>
      <c r="W3411" s="72">
        <v>9.1937074776393436E-3</v>
      </c>
      <c r="X3411" s="113">
        <f t="shared" si="107"/>
        <v>-1.3699606644266768E-5</v>
      </c>
    </row>
    <row r="3412" spans="18:24" x14ac:dyDescent="0.2">
      <c r="R3412" s="75">
        <v>63117</v>
      </c>
      <c r="S3412" s="72">
        <v>9.1334270437561163E-3</v>
      </c>
      <c r="T3412" s="72">
        <v>9.1403556309626911E-3</v>
      </c>
      <c r="U3412" s="72">
        <f t="shared" si="106"/>
        <v>-6.9285872065748266E-6</v>
      </c>
      <c r="V3412" s="72">
        <v>9.1808645038669676E-3</v>
      </c>
      <c r="W3412" s="72">
        <v>9.1945461057201701E-3</v>
      </c>
      <c r="X3412" s="113">
        <f t="shared" si="107"/>
        <v>-1.3681601853202455E-5</v>
      </c>
    </row>
    <row r="3413" spans="18:24" x14ac:dyDescent="0.2">
      <c r="R3413" s="75">
        <v>63124</v>
      </c>
      <c r="S3413" s="72">
        <v>9.1343171984869121E-3</v>
      </c>
      <c r="T3413" s="72">
        <v>9.1412318859460471E-3</v>
      </c>
      <c r="U3413" s="72">
        <f t="shared" si="106"/>
        <v>-6.9146874591349827E-6</v>
      </c>
      <c r="V3413" s="72">
        <v>9.1817135129071813E-3</v>
      </c>
      <c r="W3413" s="72">
        <v>9.1953772702011473E-3</v>
      </c>
      <c r="X3413" s="113">
        <f t="shared" si="107"/>
        <v>-1.3663757293965947E-5</v>
      </c>
    </row>
    <row r="3414" spans="18:24" x14ac:dyDescent="0.2">
      <c r="R3414" s="75">
        <v>63131</v>
      </c>
      <c r="S3414" s="72">
        <v>9.1351997960089359E-3</v>
      </c>
      <c r="T3414" s="72">
        <v>9.1421007017227617E-3</v>
      </c>
      <c r="U3414" s="72">
        <f t="shared" si="106"/>
        <v>-6.9009057138257751E-6</v>
      </c>
      <c r="V3414" s="72">
        <v>9.1823804784815066E-3</v>
      </c>
      <c r="W3414" s="72">
        <v>9.1960274122863967E-3</v>
      </c>
      <c r="X3414" s="113">
        <f t="shared" si="107"/>
        <v>-1.3646933804890155E-5</v>
      </c>
    </row>
    <row r="3415" spans="18:24" x14ac:dyDescent="0.2">
      <c r="R3415" s="75">
        <v>63138</v>
      </c>
      <c r="S3415" s="72">
        <v>9.1360748363161059E-3</v>
      </c>
      <c r="T3415" s="72">
        <v>9.1429620782884878E-3</v>
      </c>
      <c r="U3415" s="72">
        <f t="shared" si="106"/>
        <v>-6.8872419723819273E-6</v>
      </c>
      <c r="V3415" s="72">
        <v>9.1832147631590918E-3</v>
      </c>
      <c r="W3415" s="72">
        <v>9.1968441618379224E-3</v>
      </c>
      <c r="X3415" s="113">
        <f t="shared" si="107"/>
        <v>-1.3629398678830645E-5</v>
      </c>
    </row>
    <row r="3416" spans="18:24" x14ac:dyDescent="0.2">
      <c r="R3416" s="75">
        <v>63145</v>
      </c>
      <c r="S3416" s="72">
        <v>9.1369423194049455E-3</v>
      </c>
      <c r="T3416" s="72">
        <v>9.143816015638016E-3</v>
      </c>
      <c r="U3416" s="72">
        <f t="shared" si="106"/>
        <v>-6.8736962330704504E-6</v>
      </c>
      <c r="V3416" s="72">
        <v>9.1840414241692332E-3</v>
      </c>
      <c r="W3416" s="72">
        <v>9.1976534479505222E-3</v>
      </c>
      <c r="X3416" s="113">
        <f t="shared" si="107"/>
        <v>-1.361202378128909E-5</v>
      </c>
    </row>
    <row r="3417" spans="18:24" x14ac:dyDescent="0.2">
      <c r="R3417" s="75">
        <v>63152</v>
      </c>
      <c r="S3417" s="72">
        <v>9.1378022452693747E-3</v>
      </c>
      <c r="T3417" s="72">
        <v>9.144662513766999E-3</v>
      </c>
      <c r="U3417" s="72">
        <f t="shared" si="106"/>
        <v>-6.8602684976243333E-6</v>
      </c>
      <c r="V3417" s="72">
        <v>9.1848604615022162E-3</v>
      </c>
      <c r="W3417" s="72">
        <v>9.1984552706131529E-3</v>
      </c>
      <c r="X3417" s="113">
        <f t="shared" si="107"/>
        <v>-1.359480911093669E-5</v>
      </c>
    </row>
    <row r="3418" spans="18:24" x14ac:dyDescent="0.2">
      <c r="R3418" s="75">
        <v>63159</v>
      </c>
      <c r="S3418" s="72">
        <v>9.1383038530494787E-3</v>
      </c>
      <c r="T3418" s="72">
        <v>9.1451523220245079E-3</v>
      </c>
      <c r="U3418" s="72">
        <f t="shared" si="106"/>
        <v>-6.8484689750292205E-6</v>
      </c>
      <c r="V3418" s="72">
        <v>9.1858442002962417E-3</v>
      </c>
      <c r="W3418" s="72">
        <v>9.1994211382670464E-3</v>
      </c>
      <c r="X3418" s="113">
        <f t="shared" si="107"/>
        <v>-1.3576937970804712E-5</v>
      </c>
    </row>
    <row r="3419" spans="18:24" x14ac:dyDescent="0.2">
      <c r="R3419" s="75">
        <v>63166</v>
      </c>
      <c r="S3419" s="72">
        <v>9.1391497011610312E-3</v>
      </c>
      <c r="T3419" s="72">
        <v>9.1459849621866596E-3</v>
      </c>
      <c r="U3419" s="72">
        <f t="shared" si="106"/>
        <v>-6.8352610256283697E-6</v>
      </c>
      <c r="V3419" s="72">
        <v>9.1866474661448042E-3</v>
      </c>
      <c r="W3419" s="72">
        <v>9.2002075209495354E-3</v>
      </c>
      <c r="X3419" s="113">
        <f t="shared" si="107"/>
        <v>-1.35600548047312E-5</v>
      </c>
    </row>
    <row r="3420" spans="18:24" x14ac:dyDescent="0.2">
      <c r="R3420" s="75">
        <v>63173</v>
      </c>
      <c r="S3420" s="72">
        <v>9.1399879924134453E-3</v>
      </c>
      <c r="T3420" s="72">
        <v>9.1468101634886168E-3</v>
      </c>
      <c r="U3420" s="72">
        <f t="shared" si="106"/>
        <v>-6.8221710751714681E-6</v>
      </c>
      <c r="V3420" s="72">
        <v>9.1874431080953695E-3</v>
      </c>
      <c r="W3420" s="72">
        <v>9.2009864399680511E-3</v>
      </c>
      <c r="X3420" s="113">
        <f t="shared" si="107"/>
        <v>-1.3543331872681655E-5</v>
      </c>
    </row>
    <row r="3421" spans="18:24" x14ac:dyDescent="0.2">
      <c r="R3421" s="75">
        <v>63180</v>
      </c>
      <c r="S3421" s="72">
        <v>9.14081872680228E-3</v>
      </c>
      <c r="T3421" s="72">
        <v>9.1476279259241622E-3</v>
      </c>
      <c r="U3421" s="72">
        <f t="shared" si="106"/>
        <v>-6.809199121882159E-6</v>
      </c>
      <c r="V3421" s="72">
        <v>9.1882311261387156E-3</v>
      </c>
      <c r="W3421" s="72">
        <v>9.2017578953129311E-3</v>
      </c>
      <c r="X3421" s="113">
        <f t="shared" si="107"/>
        <v>-1.3526769174215456E-5</v>
      </c>
    </row>
    <row r="3422" spans="18:24" x14ac:dyDescent="0.2">
      <c r="R3422" s="75">
        <v>63187</v>
      </c>
      <c r="S3422" s="72">
        <v>9.1416419043230945E-3</v>
      </c>
      <c r="T3422" s="72">
        <v>9.1484382494906313E-3</v>
      </c>
      <c r="U3422" s="72">
        <f t="shared" si="106"/>
        <v>-6.7963451675367992E-6</v>
      </c>
      <c r="V3422" s="72">
        <v>9.1890115202656174E-3</v>
      </c>
      <c r="W3422" s="72">
        <v>9.2025218869758313E-3</v>
      </c>
      <c r="X3422" s="113">
        <f t="shared" si="107"/>
        <v>-1.3510366710213842E-5</v>
      </c>
    </row>
    <row r="3423" spans="18:24" x14ac:dyDescent="0.2">
      <c r="R3423" s="75">
        <v>63194</v>
      </c>
      <c r="S3423" s="72">
        <v>9.1424575249714479E-3</v>
      </c>
      <c r="T3423" s="72">
        <v>9.149241134181807E-3</v>
      </c>
      <c r="U3423" s="72">
        <f t="shared" si="106"/>
        <v>-6.7836092103590317E-6</v>
      </c>
      <c r="V3423" s="72">
        <v>9.1896145877573155E-3</v>
      </c>
      <c r="W3423" s="72">
        <v>9.2031094736772043E-3</v>
      </c>
      <c r="X3423" s="113">
        <f t="shared" si="107"/>
        <v>-1.3494885919888844E-5</v>
      </c>
    </row>
    <row r="3424" spans="18:24" x14ac:dyDescent="0.2">
      <c r="R3424" s="75">
        <v>63201</v>
      </c>
      <c r="S3424" s="72">
        <v>9.1432655887420111E-3</v>
      </c>
      <c r="T3424" s="72">
        <v>9.1500365799932482E-3</v>
      </c>
      <c r="U3424" s="72">
        <f t="shared" si="106"/>
        <v>-6.7709912512370352E-6</v>
      </c>
      <c r="V3424" s="72">
        <v>9.1903802590909446E-3</v>
      </c>
      <c r="W3424" s="72">
        <v>9.2038590519528968E-3</v>
      </c>
      <c r="X3424" s="113">
        <f t="shared" si="107"/>
        <v>-1.3478792861952235E-5</v>
      </c>
    </row>
    <row r="3425" spans="18:24" x14ac:dyDescent="0.2">
      <c r="R3425" s="75">
        <v>63208</v>
      </c>
      <c r="S3425" s="72">
        <v>9.144066095629455E-3</v>
      </c>
      <c r="T3425" s="72">
        <v>9.1508245869231786E-3</v>
      </c>
      <c r="U3425" s="72">
        <f t="shared" si="106"/>
        <v>-6.7584912937235231E-6</v>
      </c>
      <c r="V3425" s="72">
        <v>9.1911383066754261E-3</v>
      </c>
      <c r="W3425" s="72">
        <v>9.2046011667114933E-3</v>
      </c>
      <c r="X3425" s="113">
        <f t="shared" si="107"/>
        <v>-1.3462860036067212E-5</v>
      </c>
    </row>
    <row r="3426" spans="18:24" x14ac:dyDescent="0.2">
      <c r="R3426" s="75">
        <v>63215</v>
      </c>
      <c r="S3426" s="72">
        <v>9.1448590456328915E-3</v>
      </c>
      <c r="T3426" s="72">
        <v>9.1516051549644928E-3</v>
      </c>
      <c r="U3426" s="72">
        <f t="shared" si="106"/>
        <v>-6.7461093316012466E-6</v>
      </c>
      <c r="V3426" s="72">
        <v>9.1918887305014896E-3</v>
      </c>
      <c r="W3426" s="72">
        <v>9.2053358179441588E-3</v>
      </c>
      <c r="X3426" s="113">
        <f t="shared" si="107"/>
        <v>-1.3447087442669189E-5</v>
      </c>
    </row>
    <row r="3427" spans="18:24" x14ac:dyDescent="0.2">
      <c r="R3427" s="75">
        <v>63222</v>
      </c>
      <c r="S3427" s="72">
        <v>9.1454736603463413E-3</v>
      </c>
      <c r="T3427" s="72">
        <v>9.1522081888829737E-3</v>
      </c>
      <c r="U3427" s="72">
        <f t="shared" si="106"/>
        <v>-6.7345285366324226E-6</v>
      </c>
      <c r="V3427" s="72">
        <v>9.1926315305602985E-3</v>
      </c>
      <c r="W3427" s="72">
        <v>9.2060630056420619E-3</v>
      </c>
      <c r="X3427" s="113">
        <f t="shared" si="107"/>
        <v>-1.3431475081763372E-5</v>
      </c>
    </row>
    <row r="3428" spans="18:24" x14ac:dyDescent="0.2">
      <c r="R3428" s="75">
        <v>63229</v>
      </c>
      <c r="S3428" s="72">
        <v>9.1462520165869251E-3</v>
      </c>
      <c r="T3428" s="72">
        <v>9.1529743910274009E-3</v>
      </c>
      <c r="U3428" s="72">
        <f t="shared" si="106"/>
        <v>-6.7223744404758257E-6</v>
      </c>
      <c r="V3428" s="72">
        <v>9.1933667068425824E-3</v>
      </c>
      <c r="W3428" s="72">
        <v>9.2067827297968099E-3</v>
      </c>
      <c r="X3428" s="113">
        <f t="shared" si="107"/>
        <v>-1.341602295422753E-5</v>
      </c>
    </row>
    <row r="3429" spans="18:24" x14ac:dyDescent="0.2">
      <c r="R3429" s="75">
        <v>63236</v>
      </c>
      <c r="S3429" s="72">
        <v>9.1470228161198899E-3</v>
      </c>
      <c r="T3429" s="72">
        <v>9.1537331544597096E-3</v>
      </c>
      <c r="U3429" s="72">
        <f t="shared" si="106"/>
        <v>-6.7103383398197519E-6</v>
      </c>
      <c r="V3429" s="72">
        <v>9.1940942593417129E-3</v>
      </c>
      <c r="W3429" s="72">
        <v>9.2074949904008985E-3</v>
      </c>
      <c r="X3429" s="113">
        <f t="shared" si="107"/>
        <v>-1.3400731059185628E-5</v>
      </c>
    </row>
    <row r="3430" spans="18:24" x14ac:dyDescent="0.2">
      <c r="R3430" s="75">
        <v>63243</v>
      </c>
      <c r="S3430" s="72">
        <v>9.1477860589398476E-3</v>
      </c>
      <c r="T3430" s="72">
        <v>9.1544844791736149E-3</v>
      </c>
      <c r="U3430" s="72">
        <f t="shared" si="106"/>
        <v>-6.6984202337673493E-6</v>
      </c>
      <c r="V3430" s="72">
        <v>9.1948141880488585E-3</v>
      </c>
      <c r="W3430" s="72">
        <v>9.2081997874463757E-3</v>
      </c>
      <c r="X3430" s="113">
        <f t="shared" si="107"/>
        <v>-1.338559939751717E-5</v>
      </c>
    </row>
    <row r="3431" spans="18:24" x14ac:dyDescent="0.2">
      <c r="R3431" s="75">
        <v>63250</v>
      </c>
      <c r="S3431" s="72">
        <v>9.1490476961563847E-3</v>
      </c>
      <c r="T3431" s="72">
        <v>9.1557323667508343E-3</v>
      </c>
      <c r="U3431" s="72">
        <f t="shared" si="106"/>
        <v>-6.6846705944496182E-6</v>
      </c>
      <c r="V3431" s="72">
        <v>9.1963535025924199E-3</v>
      </c>
      <c r="W3431" s="72">
        <v>9.2097207769447822E-3</v>
      </c>
      <c r="X3431" s="113">
        <f t="shared" si="107"/>
        <v>-1.3367274352362249E-5</v>
      </c>
    </row>
    <row r="3432" spans="18:24" x14ac:dyDescent="0.2">
      <c r="R3432" s="75">
        <v>63257</v>
      </c>
      <c r="S3432" s="72">
        <v>9.1497942630890065E-3</v>
      </c>
      <c r="T3432" s="72">
        <v>9.1564672760112379E-3</v>
      </c>
      <c r="U3432" s="72">
        <f t="shared" si="106"/>
        <v>-6.6730129222314361E-6</v>
      </c>
      <c r="V3432" s="72">
        <v>9.1970555503499817E-3</v>
      </c>
      <c r="W3432" s="72">
        <v>9.2104080689831176E-3</v>
      </c>
      <c r="X3432" s="113">
        <f t="shared" si="107"/>
        <v>-1.3352518633135899E-5</v>
      </c>
    </row>
    <row r="3433" spans="18:24" x14ac:dyDescent="0.2">
      <c r="R3433" s="75">
        <v>63264</v>
      </c>
      <c r="S3433" s="72">
        <v>9.1505332727242327E-3</v>
      </c>
      <c r="T3433" s="72">
        <v>9.1571947459789804E-3</v>
      </c>
      <c r="U3433" s="72">
        <f t="shared" si="106"/>
        <v>-6.6614732547477101E-6</v>
      </c>
      <c r="V3433" s="72">
        <v>9.197749973324159E-3</v>
      </c>
      <c r="W3433" s="72">
        <v>9.2110878964905239E-3</v>
      </c>
      <c r="X3433" s="113">
        <f t="shared" si="107"/>
        <v>-1.3337923166364951E-5</v>
      </c>
    </row>
    <row r="3434" spans="18:24" x14ac:dyDescent="0.2">
      <c r="R3434" s="75">
        <v>63271</v>
      </c>
      <c r="S3434" s="72">
        <v>9.1512647250568489E-3</v>
      </c>
      <c r="T3434" s="72">
        <v>9.1579147766497199E-3</v>
      </c>
      <c r="U3434" s="72">
        <f t="shared" si="106"/>
        <v>-6.6500515928710063E-6</v>
      </c>
      <c r="V3434" s="72">
        <v>9.1984367715050672E-3</v>
      </c>
      <c r="W3434" s="72">
        <v>9.2117602594596962E-3</v>
      </c>
      <c r="X3434" s="113">
        <f t="shared" si="107"/>
        <v>-1.332348795462894E-5</v>
      </c>
    </row>
    <row r="3435" spans="18:24" x14ac:dyDescent="0.2">
      <c r="R3435" s="75">
        <v>63278</v>
      </c>
      <c r="S3435" s="72">
        <v>9.1519886200825094E-3</v>
      </c>
      <c r="T3435" s="72">
        <v>9.1586273680191108E-3</v>
      </c>
      <c r="U3435" s="72">
        <f t="shared" si="106"/>
        <v>-6.6387479366013247E-6</v>
      </c>
      <c r="V3435" s="72">
        <v>9.1986262051848167E-3</v>
      </c>
      <c r="W3435" s="72">
        <v>9.2119372939882607E-3</v>
      </c>
      <c r="X3435" s="113">
        <f t="shared" si="107"/>
        <v>-1.3311088803443991E-5</v>
      </c>
    </row>
    <row r="3436" spans="18:24" x14ac:dyDescent="0.2">
      <c r="R3436" s="75">
        <v>63285</v>
      </c>
      <c r="S3436" s="72">
        <v>9.1525389603184636E-3</v>
      </c>
      <c r="T3436" s="72">
        <v>9.1591671309216062E-3</v>
      </c>
      <c r="U3436" s="72">
        <f t="shared" si="106"/>
        <v>-6.6281706031425663E-6</v>
      </c>
      <c r="V3436" s="72">
        <v>9.1992993361644064E-3</v>
      </c>
      <c r="W3436" s="72">
        <v>9.2125962769329748E-3</v>
      </c>
      <c r="X3436" s="113">
        <f t="shared" si="107"/>
        <v>-1.3296940768568397E-5</v>
      </c>
    </row>
    <row r="3437" spans="18:24" x14ac:dyDescent="0.2">
      <c r="R3437" s="75">
        <v>63292</v>
      </c>
      <c r="S3437" s="72">
        <v>9.1532482625134633E-3</v>
      </c>
      <c r="T3437" s="72">
        <v>9.1598653573108403E-3</v>
      </c>
      <c r="U3437" s="72">
        <f t="shared" si="106"/>
        <v>-6.6170947973769739E-6</v>
      </c>
      <c r="V3437" s="72">
        <v>9.1999648429083279E-3</v>
      </c>
      <c r="W3437" s="72">
        <v>9.2132477958858615E-3</v>
      </c>
      <c r="X3437" s="113">
        <f t="shared" si="107"/>
        <v>-1.3282952977533569E-5</v>
      </c>
    </row>
    <row r="3438" spans="18:24" x14ac:dyDescent="0.2">
      <c r="R3438" s="75">
        <v>63299</v>
      </c>
      <c r="S3438" s="72">
        <v>9.1539500075807946E-3</v>
      </c>
      <c r="T3438" s="72">
        <v>9.1605561445764708E-3</v>
      </c>
      <c r="U3438" s="72">
        <f t="shared" si="106"/>
        <v>-6.6061369956762345E-6</v>
      </c>
      <c r="V3438" s="72">
        <v>9.2006227254087178E-3</v>
      </c>
      <c r="W3438" s="72">
        <v>9.2138918508386184E-3</v>
      </c>
      <c r="X3438" s="113">
        <f t="shared" si="107"/>
        <v>-1.3269125429900622E-5</v>
      </c>
    </row>
    <row r="3439" spans="18:24" x14ac:dyDescent="0.2">
      <c r="R3439" s="75">
        <v>63306</v>
      </c>
      <c r="S3439" s="72">
        <v>9.1546441955143044E-3</v>
      </c>
      <c r="T3439" s="72">
        <v>9.1612394927123499E-3</v>
      </c>
      <c r="U3439" s="72">
        <f t="shared" si="106"/>
        <v>-6.5952971980455521E-6</v>
      </c>
      <c r="V3439" s="72">
        <v>9.2012729836590222E-3</v>
      </c>
      <c r="W3439" s="72">
        <v>9.2145284417851324E-3</v>
      </c>
      <c r="X3439" s="113">
        <f t="shared" si="107"/>
        <v>-1.3255458126110176E-5</v>
      </c>
    </row>
    <row r="3440" spans="18:24" x14ac:dyDescent="0.2">
      <c r="R3440" s="75">
        <v>63313</v>
      </c>
      <c r="S3440" s="72">
        <v>9.1554947354640127E-3</v>
      </c>
      <c r="T3440" s="72">
        <v>9.1620787352085457E-3</v>
      </c>
      <c r="U3440" s="72">
        <f t="shared" si="106"/>
        <v>-6.5839997445329285E-6</v>
      </c>
      <c r="V3440" s="72">
        <v>9.2023974394986417E-3</v>
      </c>
      <c r="W3440" s="72">
        <v>9.2156376815261294E-3</v>
      </c>
      <c r="X3440" s="113">
        <f t="shared" si="107"/>
        <v>-1.3240242027487761E-5</v>
      </c>
    </row>
    <row r="3441" spans="18:24" x14ac:dyDescent="0.2">
      <c r="R3441" s="75">
        <v>63320</v>
      </c>
      <c r="S3441" s="72">
        <v>9.1561732865619305E-3</v>
      </c>
      <c r="T3441" s="72">
        <v>9.1627466906881692E-3</v>
      </c>
      <c r="U3441" s="72">
        <f t="shared" si="106"/>
        <v>-6.5734041262387188E-6</v>
      </c>
      <c r="V3441" s="72">
        <v>9.2030308639091986E-3</v>
      </c>
      <c r="W3441" s="72">
        <v>9.2162577925101966E-3</v>
      </c>
      <c r="X3441" s="113">
        <f t="shared" si="107"/>
        <v>-1.3226928600998042E-5</v>
      </c>
    </row>
    <row r="3442" spans="18:24" x14ac:dyDescent="0.2">
      <c r="R3442" s="75">
        <v>63327</v>
      </c>
      <c r="S3442" s="72">
        <v>9.1568442803259611E-3</v>
      </c>
      <c r="T3442" s="72">
        <v>9.1634072068377693E-3</v>
      </c>
      <c r="U3442" s="72">
        <f t="shared" si="106"/>
        <v>-6.5629265118081342E-6</v>
      </c>
      <c r="V3442" s="72">
        <v>9.2036566634658892E-3</v>
      </c>
      <c r="W3442" s="72">
        <v>9.2168704388967213E-3</v>
      </c>
      <c r="X3442" s="113">
        <f t="shared" si="107"/>
        <v>-1.3213775430832159E-5</v>
      </c>
    </row>
    <row r="3443" spans="18:24" x14ac:dyDescent="0.2">
      <c r="R3443" s="75">
        <v>63334</v>
      </c>
      <c r="S3443" s="72">
        <v>9.1575077167500192E-3</v>
      </c>
      <c r="T3443" s="72">
        <v>9.1640602836556128E-3</v>
      </c>
      <c r="U3443" s="72">
        <f t="shared" si="106"/>
        <v>-6.5525669055935959E-6</v>
      </c>
      <c r="V3443" s="72">
        <v>9.2042748381596894E-3</v>
      </c>
      <c r="W3443" s="72">
        <v>9.2174756206771097E-3</v>
      </c>
      <c r="X3443" s="113">
        <f t="shared" si="107"/>
        <v>-1.3200782517420323E-5</v>
      </c>
    </row>
    <row r="3444" spans="18:24" x14ac:dyDescent="0.2">
      <c r="R3444" s="75">
        <v>63341</v>
      </c>
      <c r="S3444" s="72">
        <v>9.1581635958315009E-3</v>
      </c>
      <c r="T3444" s="72">
        <v>9.1647059211373508E-3</v>
      </c>
      <c r="U3444" s="72">
        <f t="shared" si="106"/>
        <v>-6.542325305849972E-6</v>
      </c>
      <c r="V3444" s="72">
        <v>9.2044099108854142E-3</v>
      </c>
      <c r="W3444" s="72">
        <v>9.217599436165895E-3</v>
      </c>
      <c r="X3444" s="113">
        <f t="shared" si="107"/>
        <v>-1.3189525280480827E-5</v>
      </c>
    </row>
    <row r="3445" spans="18:24" x14ac:dyDescent="0.2">
      <c r="R3445" s="75">
        <v>63348</v>
      </c>
      <c r="S3445" s="72">
        <v>9.158811917566928E-3</v>
      </c>
      <c r="T3445" s="72">
        <v>9.1653441192803796E-3</v>
      </c>
      <c r="U3445" s="72">
        <f t="shared" si="106"/>
        <v>-6.5322017134515631E-6</v>
      </c>
      <c r="V3445" s="72">
        <v>9.2050144234749089E-3</v>
      </c>
      <c r="W3445" s="72">
        <v>9.2181912429229376E-3</v>
      </c>
      <c r="X3445" s="113">
        <f t="shared" si="107"/>
        <v>-1.317681944802869E-5</v>
      </c>
    </row>
    <row r="3446" spans="18:24" x14ac:dyDescent="0.2">
      <c r="R3446" s="75">
        <v>63355</v>
      </c>
      <c r="S3446" s="72">
        <v>9.1594526819510878E-3</v>
      </c>
      <c r="T3446" s="72">
        <v>9.1659748780786154E-3</v>
      </c>
      <c r="U3446" s="72">
        <f t="shared" si="106"/>
        <v>-6.5221961275275381E-6</v>
      </c>
      <c r="V3446" s="72">
        <v>9.205611311762776E-3</v>
      </c>
      <c r="W3446" s="72">
        <v>9.2187755856239385E-3</v>
      </c>
      <c r="X3446" s="113">
        <f t="shared" si="107"/>
        <v>-1.3164273861162451E-5</v>
      </c>
    </row>
    <row r="3447" spans="18:24" x14ac:dyDescent="0.2">
      <c r="R3447" s="75">
        <v>63362</v>
      </c>
      <c r="S3447" s="72">
        <v>9.1600858889813765E-3</v>
      </c>
      <c r="T3447" s="72">
        <v>9.16659819753032E-3</v>
      </c>
      <c r="U3447" s="72">
        <f t="shared" si="106"/>
        <v>-6.512308548943524E-6</v>
      </c>
      <c r="V3447" s="72">
        <v>9.2062005757424636E-3</v>
      </c>
      <c r="W3447" s="72">
        <v>9.2193524642636606E-3</v>
      </c>
      <c r="X3447" s="113">
        <f t="shared" si="107"/>
        <v>-1.315188852119703E-5</v>
      </c>
    </row>
    <row r="3448" spans="18:24" x14ac:dyDescent="0.2">
      <c r="R3448" s="75">
        <v>63369</v>
      </c>
      <c r="S3448" s="72">
        <v>9.1607115386534467E-3</v>
      </c>
      <c r="T3448" s="72">
        <v>9.1672140776311514E-3</v>
      </c>
      <c r="U3448" s="72">
        <f t="shared" si="106"/>
        <v>-6.5025389777047249E-6</v>
      </c>
      <c r="V3448" s="72">
        <v>9.2067822154061098E-3</v>
      </c>
      <c r="W3448" s="72">
        <v>9.2199218788346742E-3</v>
      </c>
      <c r="X3448" s="113">
        <f t="shared" si="107"/>
        <v>-1.3139663428564374E-5</v>
      </c>
    </row>
    <row r="3449" spans="18:24" x14ac:dyDescent="0.2">
      <c r="R3449" s="75">
        <v>63376</v>
      </c>
      <c r="S3449" s="72">
        <v>9.1613296309655621E-3</v>
      </c>
      <c r="T3449" s="72">
        <v>9.1678225183776333E-3</v>
      </c>
      <c r="U3449" s="72">
        <f t="shared" si="106"/>
        <v>-6.4928874120712132E-6</v>
      </c>
      <c r="V3449" s="72">
        <v>9.2078237638184134E-3</v>
      </c>
      <c r="W3449" s="72">
        <v>9.2209499542613808E-3</v>
      </c>
      <c r="X3449" s="113">
        <f t="shared" si="107"/>
        <v>-1.3126190442967409E-5</v>
      </c>
    </row>
    <row r="3450" spans="18:24" x14ac:dyDescent="0.2">
      <c r="R3450" s="75">
        <v>63383</v>
      </c>
      <c r="S3450" s="72">
        <v>9.161940165911639E-3</v>
      </c>
      <c r="T3450" s="72">
        <v>9.1684235197671583E-3</v>
      </c>
      <c r="U3450" s="72">
        <f t="shared" si="106"/>
        <v>-6.4833538555193748E-6</v>
      </c>
      <c r="V3450" s="72">
        <v>9.2083885642790068E-3</v>
      </c>
      <c r="W3450" s="72">
        <v>9.2215028836135776E-3</v>
      </c>
      <c r="X3450" s="113">
        <f t="shared" si="107"/>
        <v>-1.3114319334570773E-5</v>
      </c>
    </row>
    <row r="3451" spans="18:24" x14ac:dyDescent="0.2">
      <c r="R3451" s="75">
        <v>63390</v>
      </c>
      <c r="S3451" s="72">
        <v>9.1625431434899408E-3</v>
      </c>
      <c r="T3451" s="72">
        <v>9.169017081795381E-3</v>
      </c>
      <c r="U3451" s="72">
        <f t="shared" si="106"/>
        <v>-6.4739383054401856E-6</v>
      </c>
      <c r="V3451" s="72">
        <v>9.2089457398212698E-3</v>
      </c>
      <c r="W3451" s="72">
        <v>9.2220483483063456E-3</v>
      </c>
      <c r="X3451" s="113">
        <f t="shared" si="107"/>
        <v>-1.3102608485075773E-5</v>
      </c>
    </row>
    <row r="3452" spans="18:24" x14ac:dyDescent="0.2">
      <c r="R3452" s="75">
        <v>63397</v>
      </c>
      <c r="S3452" s="72">
        <v>9.1631385636961257E-3</v>
      </c>
      <c r="T3452" s="72">
        <v>9.1696032044596976E-3</v>
      </c>
      <c r="U3452" s="72">
        <f t="shared" si="106"/>
        <v>-6.4646407635718384E-6</v>
      </c>
      <c r="V3452" s="72">
        <v>9.2094952904400451E-3</v>
      </c>
      <c r="W3452" s="72">
        <v>9.2225863483345293E-3</v>
      </c>
      <c r="X3452" s="113">
        <f t="shared" si="107"/>
        <v>-1.3091057894484143E-5</v>
      </c>
    </row>
    <row r="3453" spans="18:24" x14ac:dyDescent="0.2">
      <c r="R3453" s="75">
        <v>63404</v>
      </c>
      <c r="S3453" s="72">
        <v>9.1637264265267138E-3</v>
      </c>
      <c r="T3453" s="72">
        <v>9.1701818877566316E-3</v>
      </c>
      <c r="U3453" s="72">
        <f t="shared" si="106"/>
        <v>-6.4554612299178027E-6</v>
      </c>
      <c r="V3453" s="72">
        <v>9.2100372161271656E-3</v>
      </c>
      <c r="W3453" s="72">
        <v>9.2231168836908219E-3</v>
      </c>
      <c r="X3453" s="113">
        <f t="shared" si="107"/>
        <v>-1.3079667563656305E-5</v>
      </c>
    </row>
    <row r="3454" spans="18:24" x14ac:dyDescent="0.2">
      <c r="R3454" s="75">
        <v>63411</v>
      </c>
      <c r="S3454" s="72">
        <v>9.164306731978232E-3</v>
      </c>
      <c r="T3454" s="72">
        <v>9.1707531316818375E-3</v>
      </c>
      <c r="U3454" s="72">
        <f t="shared" si="106"/>
        <v>-6.4463997036055126E-6</v>
      </c>
      <c r="V3454" s="72">
        <v>9.2105715168774756E-3</v>
      </c>
      <c r="W3454" s="72">
        <v>9.2236399543704946E-3</v>
      </c>
      <c r="X3454" s="113">
        <f t="shared" si="107"/>
        <v>-1.3068437493019003E-5</v>
      </c>
    </row>
    <row r="3455" spans="18:24" x14ac:dyDescent="0.2">
      <c r="R3455" s="75">
        <v>63418</v>
      </c>
      <c r="S3455" s="72">
        <v>9.1648794800472042E-3</v>
      </c>
      <c r="T3455" s="72">
        <v>9.17131693623271E-3</v>
      </c>
      <c r="U3455" s="72">
        <f t="shared" si="106"/>
        <v>-6.4374561855057993E-6</v>
      </c>
      <c r="V3455" s="72">
        <v>9.211098192684529E-3</v>
      </c>
      <c r="W3455" s="72">
        <v>9.2241555603662425E-3</v>
      </c>
      <c r="X3455" s="113">
        <f t="shared" si="107"/>
        <v>-1.3057367681713547E-5</v>
      </c>
    </row>
    <row r="3456" spans="18:24" x14ac:dyDescent="0.2">
      <c r="R3456" s="75">
        <v>63425</v>
      </c>
      <c r="S3456" s="72">
        <v>9.1654446707318919E-3</v>
      </c>
      <c r="T3456" s="72">
        <v>9.1718733014075106E-3</v>
      </c>
      <c r="U3456" s="72">
        <f t="shared" si="106"/>
        <v>-6.4286306756186629E-6</v>
      </c>
      <c r="V3456" s="72">
        <v>9.2116172435414475E-3</v>
      </c>
      <c r="W3456" s="72">
        <v>9.2246637016733385E-3</v>
      </c>
      <c r="X3456" s="113">
        <f t="shared" si="107"/>
        <v>-1.3046458131890995E-5</v>
      </c>
    </row>
    <row r="3457" spans="18:24" x14ac:dyDescent="0.2">
      <c r="R3457" s="75">
        <v>63432</v>
      </c>
      <c r="S3457" s="72">
        <v>9.1658473043786399E-3</v>
      </c>
      <c r="T3457" s="72">
        <v>9.1722676639026685E-3</v>
      </c>
      <c r="U3457" s="72">
        <f t="shared" si="106"/>
        <v>-6.4203595240286404E-6</v>
      </c>
      <c r="V3457" s="72">
        <v>9.2113704415710401E-3</v>
      </c>
      <c r="W3457" s="72">
        <v>9.2244080555654116E-3</v>
      </c>
      <c r="X3457" s="113">
        <f t="shared" si="107"/>
        <v>-1.3037613994371436E-5</v>
      </c>
    </row>
    <row r="3458" spans="18:24" x14ac:dyDescent="0.2">
      <c r="R3458" s="75">
        <v>63439</v>
      </c>
      <c r="S3458" s="72">
        <v>9.1663979060931915E-3</v>
      </c>
      <c r="T3458" s="72">
        <v>9.1728096679039098E-3</v>
      </c>
      <c r="U3458" s="72">
        <f t="shared" si="106"/>
        <v>-6.4117618107182445E-6</v>
      </c>
      <c r="V3458" s="72">
        <v>9.2118769010646109E-3</v>
      </c>
      <c r="W3458" s="72">
        <v>9.2249038700624956E-3</v>
      </c>
      <c r="X3458" s="113">
        <f t="shared" si="107"/>
        <v>-1.3026968997884719E-5</v>
      </c>
    </row>
    <row r="3459" spans="18:24" x14ac:dyDescent="0.2">
      <c r="R3459" s="75">
        <v>63446</v>
      </c>
      <c r="S3459" s="72">
        <v>9.1669409506036498E-3</v>
      </c>
      <c r="T3459" s="72">
        <v>9.1733442327051242E-3</v>
      </c>
      <c r="U3459" s="72">
        <f t="shared" si="106"/>
        <v>-6.4032821014744362E-6</v>
      </c>
      <c r="V3459" s="72">
        <v>9.2123757365626027E-3</v>
      </c>
      <c r="W3459" s="72">
        <v>9.2253922208066479E-3</v>
      </c>
      <c r="X3459" s="113">
        <f t="shared" si="107"/>
        <v>-1.3016484244045279E-5</v>
      </c>
    </row>
    <row r="3460" spans="18:24" x14ac:dyDescent="0.2">
      <c r="R3460" s="75">
        <v>63453</v>
      </c>
      <c r="S3460" s="72">
        <v>9.1674764379082573E-3</v>
      </c>
      <c r="T3460" s="72">
        <v>9.1738713583071931E-3</v>
      </c>
      <c r="U3460" s="72">
        <f t="shared" si="106"/>
        <v>-6.3949203989357301E-6</v>
      </c>
      <c r="V3460" s="72">
        <v>9.2128669480579482E-3</v>
      </c>
      <c r="W3460" s="72">
        <v>9.2258731077912454E-3</v>
      </c>
      <c r="X3460" s="113">
        <f t="shared" si="107"/>
        <v>-1.3006159733297204E-5</v>
      </c>
    </row>
    <row r="3461" spans="18:24" x14ac:dyDescent="0.2">
      <c r="R3461" s="75">
        <v>63460</v>
      </c>
      <c r="S3461" s="72">
        <v>9.1680043680017441E-3</v>
      </c>
      <c r="T3461" s="72">
        <v>9.1743910447048462E-3</v>
      </c>
      <c r="U3461" s="72">
        <f t="shared" ref="U3461:U3510" si="108">S3461-T3461</f>
        <v>-6.386676703102126E-6</v>
      </c>
      <c r="V3461" s="72">
        <v>9.2133505355471174E-3</v>
      </c>
      <c r="W3461" s="72">
        <v>9.2263465310101055E-3</v>
      </c>
      <c r="X3461" s="113">
        <f t="shared" ref="X3461:X3510" si="109">V3461-W3461</f>
        <v>-1.2995995462988102E-5</v>
      </c>
    </row>
    <row r="3462" spans="18:24" x14ac:dyDescent="0.2">
      <c r="R3462" s="75">
        <v>63467</v>
      </c>
      <c r="S3462" s="72">
        <v>9.1686771095606696E-3</v>
      </c>
      <c r="T3462" s="72">
        <v>9.1750552653520161E-3</v>
      </c>
      <c r="U3462" s="72">
        <f t="shared" si="108"/>
        <v>-6.3781557913464293E-6</v>
      </c>
      <c r="V3462" s="72">
        <v>9.2139755806286902E-3</v>
      </c>
      <c r="W3462" s="72">
        <v>9.2269612449057542E-3</v>
      </c>
      <c r="X3462" s="113">
        <f t="shared" si="109"/>
        <v>-1.2985664277063991E-5</v>
      </c>
    </row>
    <row r="3463" spans="18:24" x14ac:dyDescent="0.2">
      <c r="R3463" s="75">
        <v>63474</v>
      </c>
      <c r="S3463" s="72">
        <v>9.1691893984580594E-3</v>
      </c>
      <c r="T3463" s="72">
        <v>9.1755595547978706E-3</v>
      </c>
      <c r="U3463" s="72">
        <f t="shared" si="108"/>
        <v>-6.3701563398112226E-6</v>
      </c>
      <c r="V3463" s="72">
        <v>9.2144433874580094E-3</v>
      </c>
      <c r="W3463" s="72">
        <v>9.2274192191633929E-3</v>
      </c>
      <c r="X3463" s="113">
        <f t="shared" si="109"/>
        <v>-1.2975831705383523E-5</v>
      </c>
    </row>
    <row r="3464" spans="18:24" x14ac:dyDescent="0.2">
      <c r="R3464" s="75">
        <v>63481</v>
      </c>
      <c r="S3464" s="72">
        <v>9.1696941299442315E-3</v>
      </c>
      <c r="T3464" s="72">
        <v>9.1760564048415857E-3</v>
      </c>
      <c r="U3464" s="72">
        <f t="shared" si="108"/>
        <v>-6.3622748973542198E-6</v>
      </c>
      <c r="V3464" s="72">
        <v>9.2149035700691464E-3</v>
      </c>
      <c r="W3464" s="72">
        <v>9.2278697294504893E-3</v>
      </c>
      <c r="X3464" s="113">
        <f t="shared" si="109"/>
        <v>-1.2966159381342865E-5</v>
      </c>
    </row>
    <row r="3465" spans="18:24" x14ac:dyDescent="0.2">
      <c r="R3465" s="75">
        <v>63488</v>
      </c>
      <c r="S3465" s="72">
        <v>9.170191304017446E-3</v>
      </c>
      <c r="T3465" s="72">
        <v>9.1765458154822958E-3</v>
      </c>
      <c r="U3465" s="72">
        <f t="shared" si="108"/>
        <v>-6.3545114648497214E-6</v>
      </c>
      <c r="V3465" s="72">
        <v>9.2153561284572735E-3</v>
      </c>
      <c r="W3465" s="72">
        <v>9.2283127757604583E-3</v>
      </c>
      <c r="X3465" s="113">
        <f t="shared" si="109"/>
        <v>-1.2956647303184743E-5</v>
      </c>
    </row>
    <row r="3466" spans="18:24" x14ac:dyDescent="0.2">
      <c r="R3466" s="75">
        <v>63495</v>
      </c>
      <c r="S3466" s="72">
        <v>9.170680920673361E-3</v>
      </c>
      <c r="T3466" s="72">
        <v>9.1770277867147844E-3</v>
      </c>
      <c r="U3466" s="72">
        <f t="shared" si="108"/>
        <v>-6.3468660414234268E-6</v>
      </c>
      <c r="V3466" s="72">
        <v>9.2156541126900762E-3</v>
      </c>
      <c r="W3466" s="72">
        <v>9.2286016904544847E-3</v>
      </c>
      <c r="X3466" s="113">
        <f t="shared" si="109"/>
        <v>-1.2947577764408497E-5</v>
      </c>
    </row>
    <row r="3467" spans="18:24" x14ac:dyDescent="0.2">
      <c r="R3467" s="75">
        <v>63502</v>
      </c>
      <c r="S3467" s="72">
        <v>9.1711629799119745E-3</v>
      </c>
      <c r="T3467" s="72">
        <v>9.1775023185373169E-3</v>
      </c>
      <c r="U3467" s="72">
        <f t="shared" si="108"/>
        <v>-6.3393386253423473E-6</v>
      </c>
      <c r="V3467" s="72">
        <v>9.2160919560216135E-3</v>
      </c>
      <c r="W3467" s="72">
        <v>9.2290303309773402E-3</v>
      </c>
      <c r="X3467" s="113">
        <f t="shared" si="109"/>
        <v>-1.2938374955726722E-5</v>
      </c>
    </row>
    <row r="3468" spans="18:24" x14ac:dyDescent="0.2">
      <c r="R3468" s="75">
        <v>63509</v>
      </c>
      <c r="S3468" s="72">
        <v>9.1716374817280739E-3</v>
      </c>
      <c r="T3468" s="72">
        <v>9.1779694109472842E-3</v>
      </c>
      <c r="U3468" s="72">
        <f t="shared" si="108"/>
        <v>-6.3319292192103027E-6</v>
      </c>
      <c r="V3468" s="72">
        <v>9.2165221753094315E-3</v>
      </c>
      <c r="W3468" s="72">
        <v>9.2294515076995678E-3</v>
      </c>
      <c r="X3468" s="113">
        <f t="shared" si="109"/>
        <v>-1.2929332390136314E-5</v>
      </c>
    </row>
    <row r="3469" spans="18:24" x14ac:dyDescent="0.2">
      <c r="R3469" s="75">
        <v>63516</v>
      </c>
      <c r="S3469" s="72">
        <v>9.1721044261190536E-3</v>
      </c>
      <c r="T3469" s="72">
        <v>9.17842906394295E-3</v>
      </c>
      <c r="U3469" s="72">
        <f t="shared" si="108"/>
        <v>-6.3246378238963896E-6</v>
      </c>
      <c r="V3469" s="72">
        <v>9.2169447705477935E-3</v>
      </c>
      <c r="W3469" s="72">
        <v>9.2298652206171932E-3</v>
      </c>
      <c r="X3469" s="113">
        <f t="shared" si="109"/>
        <v>-1.292045006939975E-5</v>
      </c>
    </row>
    <row r="3470" spans="18:24" x14ac:dyDescent="0.2">
      <c r="R3470" s="75">
        <v>63523</v>
      </c>
      <c r="S3470" s="72">
        <v>9.1722674669485471E-3</v>
      </c>
      <c r="T3470" s="72">
        <v>9.1785855906980629E-3</v>
      </c>
      <c r="U3470" s="72">
        <f t="shared" si="108"/>
        <v>-6.3181237495157916E-6</v>
      </c>
      <c r="V3470" s="72">
        <v>9.2175045568687122E-3</v>
      </c>
      <c r="W3470" s="72">
        <v>9.2304160474987705E-3</v>
      </c>
      <c r="X3470" s="113">
        <f t="shared" si="109"/>
        <v>-1.2911490630058281E-5</v>
      </c>
    </row>
    <row r="3471" spans="18:24" x14ac:dyDescent="0.2">
      <c r="R3471" s="75">
        <v>63530</v>
      </c>
      <c r="S3471" s="72">
        <v>9.1727203530629353E-3</v>
      </c>
      <c r="T3471" s="72">
        <v>9.1790314049218225E-3</v>
      </c>
      <c r="U3471" s="72">
        <f t="shared" si="108"/>
        <v>-6.31105185888714E-6</v>
      </c>
      <c r="V3471" s="72">
        <v>9.2179113698107277E-3</v>
      </c>
      <c r="W3471" s="72">
        <v>9.2308143098506594E-3</v>
      </c>
      <c r="X3471" s="113">
        <f t="shared" si="109"/>
        <v>-1.2902940039931712E-5</v>
      </c>
    </row>
    <row r="3472" spans="18:24" x14ac:dyDescent="0.2">
      <c r="R3472" s="75">
        <v>63537</v>
      </c>
      <c r="S3472" s="72">
        <v>9.1731656821298913E-3</v>
      </c>
      <c r="T3472" s="72">
        <v>9.1794697801006464E-3</v>
      </c>
      <c r="U3472" s="72">
        <f t="shared" si="108"/>
        <v>-6.3040979707551514E-6</v>
      </c>
      <c r="V3472" s="72">
        <v>9.2183105584941541E-3</v>
      </c>
      <c r="W3472" s="72">
        <v>9.2312051081929174E-3</v>
      </c>
      <c r="X3472" s="113">
        <f t="shared" si="109"/>
        <v>-1.2894549698763344E-5</v>
      </c>
    </row>
    <row r="3473" spans="18:24" x14ac:dyDescent="0.2">
      <c r="R3473" s="75">
        <v>63544</v>
      </c>
      <c r="S3473" s="72">
        <v>9.1736034541458622E-3</v>
      </c>
      <c r="T3473" s="72">
        <v>9.1799007162318702E-3</v>
      </c>
      <c r="U3473" s="72">
        <f t="shared" si="108"/>
        <v>-6.2972620860080042E-6</v>
      </c>
      <c r="V3473" s="72">
        <v>9.2187021229154804E-3</v>
      </c>
      <c r="W3473" s="72">
        <v>9.2315884425215929E-3</v>
      </c>
      <c r="X3473" s="113">
        <f t="shared" si="109"/>
        <v>-1.2886319606112556E-5</v>
      </c>
    </row>
    <row r="3474" spans="18:24" x14ac:dyDescent="0.2">
      <c r="R3474" s="75">
        <v>63552</v>
      </c>
      <c r="S3474" s="72">
        <v>9.1742405186429014E-3</v>
      </c>
      <c r="T3474" s="72">
        <v>9.1805298169619631E-3</v>
      </c>
      <c r="U3474" s="72">
        <f t="shared" si="108"/>
        <v>-6.2892983190617618E-6</v>
      </c>
      <c r="V3474" s="72">
        <v>9.2191402892736231E-3</v>
      </c>
      <c r="W3474" s="72">
        <v>9.2320173992826941E-3</v>
      </c>
      <c r="X3474" s="113">
        <f t="shared" si="109"/>
        <v>-1.2877110009070977E-5</v>
      </c>
    </row>
    <row r="3475" spans="18:24" x14ac:dyDescent="0.2">
      <c r="R3475" s="75">
        <v>63559</v>
      </c>
      <c r="S3475" s="72">
        <v>9.1745160898115685E-3</v>
      </c>
      <c r="T3475" s="72">
        <v>9.1807991009353884E-3</v>
      </c>
      <c r="U3475" s="72">
        <f t="shared" si="108"/>
        <v>-6.2830111238199038E-6</v>
      </c>
      <c r="V3475" s="72">
        <v>9.2193734501451151E-3</v>
      </c>
      <c r="W3475" s="72">
        <v>9.2322428529596941E-3</v>
      </c>
      <c r="X3475" s="113">
        <f t="shared" si="109"/>
        <v>-1.286940281457899E-5</v>
      </c>
    </row>
    <row r="3476" spans="18:24" x14ac:dyDescent="0.2">
      <c r="R3476" s="75">
        <v>63566</v>
      </c>
      <c r="S3476" s="72">
        <v>9.1749301110786163E-3</v>
      </c>
      <c r="T3476" s="72">
        <v>9.1812066571872464E-3</v>
      </c>
      <c r="U3476" s="72">
        <f t="shared" si="108"/>
        <v>-6.2765461086300434E-6</v>
      </c>
      <c r="V3476" s="72">
        <v>9.2197415877547928E-3</v>
      </c>
      <c r="W3476" s="72">
        <v>9.2326032528552565E-3</v>
      </c>
      <c r="X3476" s="113">
        <f t="shared" si="109"/>
        <v>-1.2861665100463715E-5</v>
      </c>
    </row>
    <row r="3477" spans="18:24" x14ac:dyDescent="0.2">
      <c r="R3477" s="75">
        <v>63573</v>
      </c>
      <c r="S3477" s="72">
        <v>9.1753365752857974E-3</v>
      </c>
      <c r="T3477" s="72">
        <v>9.1816067743852869E-3</v>
      </c>
      <c r="U3477" s="72">
        <f t="shared" si="108"/>
        <v>-6.2701990994895596E-6</v>
      </c>
      <c r="V3477" s="72">
        <v>9.2201021012779157E-3</v>
      </c>
      <c r="W3477" s="72">
        <v>9.232956188911328E-3</v>
      </c>
      <c r="X3477" s="113">
        <f t="shared" si="109"/>
        <v>-1.2854087633412323E-5</v>
      </c>
    </row>
    <row r="3478" spans="18:24" x14ac:dyDescent="0.2">
      <c r="R3478" s="75">
        <v>63580</v>
      </c>
      <c r="S3478" s="72">
        <v>9.1757354824286708E-3</v>
      </c>
      <c r="T3478" s="72">
        <v>9.1819994525215165E-3</v>
      </c>
      <c r="U3478" s="72">
        <f t="shared" si="108"/>
        <v>-6.2639700928457387E-6</v>
      </c>
      <c r="V3478" s="72">
        <v>9.2204549907113926E-3</v>
      </c>
      <c r="W3478" s="72">
        <v>9.2333016611226091E-3</v>
      </c>
      <c r="X3478" s="113">
        <f t="shared" si="109"/>
        <v>-1.284667041121651E-5</v>
      </c>
    </row>
    <row r="3479" spans="18:24" x14ac:dyDescent="0.2">
      <c r="R3479" s="75">
        <v>63587</v>
      </c>
      <c r="S3479" s="72">
        <v>9.1759834245580107E-3</v>
      </c>
      <c r="T3479" s="72">
        <v>9.1822415388858845E-3</v>
      </c>
      <c r="U3479" s="72">
        <f t="shared" si="108"/>
        <v>-6.2581143278738621E-6</v>
      </c>
      <c r="V3479" s="72">
        <v>9.2208002560512457E-3</v>
      </c>
      <c r="W3479" s="72">
        <v>9.2336396694864473E-3</v>
      </c>
      <c r="X3479" s="113">
        <f t="shared" si="109"/>
        <v>-1.2839413435201605E-5</v>
      </c>
    </row>
    <row r="3480" spans="18:24" x14ac:dyDescent="0.2">
      <c r="R3480" s="75">
        <v>63594</v>
      </c>
      <c r="S3480" s="72">
        <v>9.176367747571872E-3</v>
      </c>
      <c r="T3480" s="72">
        <v>9.1826198606211711E-3</v>
      </c>
      <c r="U3480" s="72">
        <f t="shared" si="108"/>
        <v>-6.2521130492990823E-6</v>
      </c>
      <c r="V3480" s="72">
        <v>9.2211378972926212E-3</v>
      </c>
      <c r="W3480" s="72">
        <v>9.2339702139984312E-3</v>
      </c>
      <c r="X3480" s="113">
        <f t="shared" si="109"/>
        <v>-1.2832316705809962E-5</v>
      </c>
    </row>
    <row r="3481" spans="18:24" x14ac:dyDescent="0.2">
      <c r="R3481" s="75">
        <v>63601</v>
      </c>
      <c r="S3481" s="72">
        <v>9.17674451371016E-3</v>
      </c>
      <c r="T3481" s="72">
        <v>9.1829907434799775E-3</v>
      </c>
      <c r="U3481" s="72">
        <f t="shared" si="108"/>
        <v>-6.2462297698174379E-6</v>
      </c>
      <c r="V3481" s="72">
        <v>9.2214679144319821E-3</v>
      </c>
      <c r="W3481" s="72">
        <v>9.2342932946545813E-3</v>
      </c>
      <c r="X3481" s="113">
        <f t="shared" si="109"/>
        <v>-1.2825380222599228E-5</v>
      </c>
    </row>
    <row r="3482" spans="18:24" x14ac:dyDescent="0.2">
      <c r="R3482" s="75">
        <v>63608</v>
      </c>
      <c r="S3482" s="72">
        <v>9.1771137229674851E-3</v>
      </c>
      <c r="T3482" s="72">
        <v>9.1833541874614052E-3</v>
      </c>
      <c r="U3482" s="72">
        <f t="shared" si="108"/>
        <v>-6.2404644939201281E-6</v>
      </c>
      <c r="V3482" s="72">
        <v>9.2217903074657982E-3</v>
      </c>
      <c r="W3482" s="72">
        <v>9.2346089114513676E-3</v>
      </c>
      <c r="X3482" s="113">
        <f t="shared" si="109"/>
        <v>-1.2818603985569402E-5</v>
      </c>
    </row>
    <row r="3483" spans="18:24" x14ac:dyDescent="0.2">
      <c r="R3483" s="75">
        <v>63615</v>
      </c>
      <c r="S3483" s="72">
        <v>9.178181327347457E-3</v>
      </c>
      <c r="T3483" s="72">
        <v>9.1844150420025625E-3</v>
      </c>
      <c r="U3483" s="72">
        <f t="shared" si="108"/>
        <v>-6.2337146551055128E-6</v>
      </c>
      <c r="V3483" s="72">
        <v>9.2226558988851605E-3</v>
      </c>
      <c r="W3483" s="72">
        <v>9.2354675361238248E-3</v>
      </c>
      <c r="X3483" s="113">
        <f t="shared" si="109"/>
        <v>-1.2811637238664339E-5</v>
      </c>
    </row>
    <row r="3484" spans="18:24" x14ac:dyDescent="0.2">
      <c r="R3484" s="75">
        <v>63622</v>
      </c>
      <c r="S3484" s="72">
        <v>9.1785327686941184E-3</v>
      </c>
      <c r="T3484" s="72">
        <v>9.1847609955509248E-3</v>
      </c>
      <c r="U3484" s="72">
        <f t="shared" si="108"/>
        <v>-6.2282268568063931E-6</v>
      </c>
      <c r="V3484" s="72">
        <v>9.222960896555955E-3</v>
      </c>
      <c r="W3484" s="72">
        <v>9.2357661232230874E-3</v>
      </c>
      <c r="X3484" s="113">
        <f t="shared" si="109"/>
        <v>-1.2805226667132394E-5</v>
      </c>
    </row>
    <row r="3485" spans="18:24" x14ac:dyDescent="0.2">
      <c r="R3485" s="75">
        <v>63629</v>
      </c>
      <c r="S3485" s="72">
        <v>9.1788766521936679E-3</v>
      </c>
      <c r="T3485" s="72">
        <v>9.1850995092692574E-3</v>
      </c>
      <c r="U3485" s="72">
        <f t="shared" si="108"/>
        <v>-6.2228570755894913E-6</v>
      </c>
      <c r="V3485" s="72">
        <v>9.2232582693305767E-3</v>
      </c>
      <c r="W3485" s="72">
        <v>9.2360572456893289E-3</v>
      </c>
      <c r="X3485" s="113">
        <f t="shared" si="109"/>
        <v>-1.2798976358752157E-5</v>
      </c>
    </row>
    <row r="3486" spans="18:24" x14ac:dyDescent="0.2">
      <c r="R3486" s="75">
        <v>63636</v>
      </c>
      <c r="S3486" s="72">
        <v>9.1792129778452518E-3</v>
      </c>
      <c r="T3486" s="72">
        <v>9.1854305831550118E-3</v>
      </c>
      <c r="U3486" s="72">
        <f t="shared" si="108"/>
        <v>-6.2176053097599826E-6</v>
      </c>
      <c r="V3486" s="72">
        <v>9.2235480172055666E-3</v>
      </c>
      <c r="W3486" s="72">
        <v>9.2363409035190937E-3</v>
      </c>
      <c r="X3486" s="113">
        <f t="shared" si="109"/>
        <v>-1.2792886313527096E-5</v>
      </c>
    </row>
    <row r="3487" spans="18:24" x14ac:dyDescent="0.2">
      <c r="R3487" s="75">
        <v>63643</v>
      </c>
      <c r="S3487" s="72">
        <v>9.1791246927392742E-3</v>
      </c>
      <c r="T3487" s="72">
        <v>9.1853377238767554E-3</v>
      </c>
      <c r="U3487" s="72">
        <f t="shared" si="108"/>
        <v>-6.213031137481187E-6</v>
      </c>
      <c r="V3487" s="72">
        <v>9.2234235416712215E-3</v>
      </c>
      <c r="W3487" s="72">
        <v>9.236210624062843E-3</v>
      </c>
      <c r="X3487" s="113">
        <f t="shared" si="109"/>
        <v>-1.2787082391621518E-5</v>
      </c>
    </row>
    <row r="3488" spans="18:24" x14ac:dyDescent="0.2">
      <c r="R3488" s="75">
        <v>63650</v>
      </c>
      <c r="S3488" s="72">
        <v>9.1794474975595113E-3</v>
      </c>
      <c r="T3488" s="72">
        <v>9.1856554880442622E-3</v>
      </c>
      <c r="U3488" s="72">
        <f t="shared" si="108"/>
        <v>-6.2079904847509026E-6</v>
      </c>
      <c r="V3488" s="72">
        <v>9.2241046382445582E-3</v>
      </c>
      <c r="W3488" s="72">
        <v>9.23688582525364E-3</v>
      </c>
      <c r="X3488" s="113">
        <f t="shared" si="109"/>
        <v>-1.2781187009081735E-5</v>
      </c>
    </row>
    <row r="3489" spans="18:24" x14ac:dyDescent="0.2">
      <c r="R3489" s="75">
        <v>63661</v>
      </c>
      <c r="S3489" s="72">
        <v>9.1799394934936138E-3</v>
      </c>
      <c r="T3489" s="72">
        <v>9.1861398013739232E-3</v>
      </c>
      <c r="U3489" s="72">
        <f t="shared" si="108"/>
        <v>-6.2003078803093969E-6</v>
      </c>
      <c r="V3489" s="72">
        <v>9.2242523357536303E-3</v>
      </c>
      <c r="W3489" s="72">
        <v>9.2370248048220301E-3</v>
      </c>
      <c r="X3489" s="113">
        <f t="shared" si="109"/>
        <v>-1.2772469068399878E-5</v>
      </c>
    </row>
    <row r="3490" spans="18:24" x14ac:dyDescent="0.2">
      <c r="R3490" s="75">
        <v>63664</v>
      </c>
      <c r="S3490" s="72">
        <v>9.1800704353680995E-3</v>
      </c>
      <c r="T3490" s="72">
        <v>9.1862686985675016E-3</v>
      </c>
      <c r="U3490" s="72">
        <f t="shared" si="108"/>
        <v>-6.1982631994021709E-6</v>
      </c>
      <c r="V3490" s="72">
        <v>9.224630759645705E-3</v>
      </c>
      <c r="W3490" s="72">
        <v>9.2374008884025284E-3</v>
      </c>
      <c r="X3490" s="113">
        <f t="shared" si="109"/>
        <v>-1.2770128756823401E-5</v>
      </c>
    </row>
    <row r="3491" spans="18:24" x14ac:dyDescent="0.2">
      <c r="R3491" s="75">
        <v>63671</v>
      </c>
      <c r="S3491" s="72">
        <v>9.1803705683503045E-3</v>
      </c>
      <c r="T3491" s="72">
        <v>9.1865641449197198E-3</v>
      </c>
      <c r="U3491" s="72">
        <f t="shared" si="108"/>
        <v>-6.1935765694152989E-6</v>
      </c>
      <c r="V3491" s="72">
        <v>9.2248823829745811E-3</v>
      </c>
      <c r="W3491" s="72">
        <v>9.2376472230002223E-3</v>
      </c>
      <c r="X3491" s="113">
        <f t="shared" si="109"/>
        <v>-1.2764840025641239E-5</v>
      </c>
    </row>
    <row r="3492" spans="18:24" x14ac:dyDescent="0.2">
      <c r="R3492" s="75">
        <v>63678</v>
      </c>
      <c r="S3492" s="72">
        <v>9.181072216806337E-3</v>
      </c>
      <c r="T3492" s="72">
        <v>9.1872607898646E-3</v>
      </c>
      <c r="U3492" s="72">
        <f t="shared" si="108"/>
        <v>-6.1885730582630222E-6</v>
      </c>
      <c r="V3492" s="72">
        <v>9.2251263813856784E-3</v>
      </c>
      <c r="W3492" s="72">
        <v>9.237886092942427E-3</v>
      </c>
      <c r="X3492" s="113">
        <f t="shared" si="109"/>
        <v>-1.2759711556748626E-5</v>
      </c>
    </row>
    <row r="3493" spans="18:24" x14ac:dyDescent="0.2">
      <c r="R3493" s="75">
        <v>63685</v>
      </c>
      <c r="S3493" s="72">
        <v>9.181355637458392E-3</v>
      </c>
      <c r="T3493" s="72">
        <v>9.1875397848670201E-3</v>
      </c>
      <c r="U3493" s="72">
        <f t="shared" si="108"/>
        <v>-6.1841474086280629E-6</v>
      </c>
      <c r="V3493" s="72">
        <v>9.2253627548751094E-3</v>
      </c>
      <c r="W3493" s="72">
        <v>9.2381174982269828E-3</v>
      </c>
      <c r="X3493" s="113">
        <f t="shared" si="109"/>
        <v>-1.2754743351873349E-5</v>
      </c>
    </row>
    <row r="3494" spans="18:24" x14ac:dyDescent="0.2">
      <c r="R3494" s="75">
        <v>63692</v>
      </c>
      <c r="S3494" s="72">
        <v>9.1816315002471744E-3</v>
      </c>
      <c r="T3494" s="72">
        <v>9.1878113400224049E-3</v>
      </c>
      <c r="U3494" s="72">
        <f t="shared" si="108"/>
        <v>-6.1798397752305112E-6</v>
      </c>
      <c r="V3494" s="72">
        <v>9.225591503440279E-3</v>
      </c>
      <c r="W3494" s="72">
        <v>9.2383414388508642E-3</v>
      </c>
      <c r="X3494" s="113">
        <f t="shared" si="109"/>
        <v>-1.2749935410585195E-5</v>
      </c>
    </row>
    <row r="3495" spans="18:24" x14ac:dyDescent="0.2">
      <c r="R3495" s="75">
        <v>63699</v>
      </c>
      <c r="S3495" s="72">
        <v>9.181899805170134E-3</v>
      </c>
      <c r="T3495" s="72">
        <v>9.1880754553282009E-3</v>
      </c>
      <c r="U3495" s="72">
        <f t="shared" si="108"/>
        <v>-6.1756501580668977E-6</v>
      </c>
      <c r="V3495" s="72">
        <v>9.225812627078599E-3</v>
      </c>
      <c r="W3495" s="72">
        <v>9.2385579148119134E-3</v>
      </c>
      <c r="X3495" s="113">
        <f t="shared" si="109"/>
        <v>-1.2745287733314375E-5</v>
      </c>
    </row>
    <row r="3496" spans="18:24" x14ac:dyDescent="0.2">
      <c r="R3496" s="75">
        <v>63706</v>
      </c>
      <c r="S3496" s="72">
        <v>9.1821605522255708E-3</v>
      </c>
      <c r="T3496" s="72">
        <v>9.1883321307844081E-3</v>
      </c>
      <c r="U3496" s="72">
        <f t="shared" si="108"/>
        <v>-6.1715785588372513E-6</v>
      </c>
      <c r="V3496" s="72">
        <v>9.2260261257874725E-3</v>
      </c>
      <c r="W3496" s="72">
        <v>9.2387669261071032E-3</v>
      </c>
      <c r="X3496" s="113">
        <f t="shared" si="109"/>
        <v>-1.274080031963068E-5</v>
      </c>
    </row>
    <row r="3497" spans="18:24" x14ac:dyDescent="0.2">
      <c r="R3497" s="75">
        <v>63713</v>
      </c>
      <c r="S3497" s="72">
        <v>9.1824137414134831E-3</v>
      </c>
      <c r="T3497" s="72">
        <v>9.1885813663884781E-3</v>
      </c>
      <c r="U3497" s="72">
        <f t="shared" si="108"/>
        <v>-6.167624974994998E-6</v>
      </c>
      <c r="V3497" s="72">
        <v>9.2262319995647414E-3</v>
      </c>
      <c r="W3497" s="72">
        <v>9.2389684727347075E-3</v>
      </c>
      <c r="X3497" s="113">
        <f t="shared" si="109"/>
        <v>-1.2736473169966053E-5</v>
      </c>
    </row>
    <row r="3498" spans="18:24" x14ac:dyDescent="0.2">
      <c r="R3498" s="75">
        <v>63720</v>
      </c>
      <c r="S3498" s="72">
        <v>9.1826593727296225E-3</v>
      </c>
      <c r="T3498" s="72">
        <v>9.1888231621387092E-3</v>
      </c>
      <c r="U3498" s="72">
        <f t="shared" si="108"/>
        <v>-6.1637894090867118E-6</v>
      </c>
      <c r="V3498" s="72">
        <v>9.2264302484082461E-3</v>
      </c>
      <c r="W3498" s="72">
        <v>9.2391625546916992E-3</v>
      </c>
      <c r="X3498" s="113">
        <f t="shared" si="109"/>
        <v>-1.2732306283453135E-5</v>
      </c>
    </row>
    <row r="3499" spans="18:24" x14ac:dyDescent="0.2">
      <c r="R3499" s="75">
        <v>63727</v>
      </c>
      <c r="S3499" s="72">
        <v>9.1828974461748356E-3</v>
      </c>
      <c r="T3499" s="72">
        <v>9.1890575180342497E-3</v>
      </c>
      <c r="U3499" s="72">
        <f t="shared" si="108"/>
        <v>-6.1600718594140985E-6</v>
      </c>
      <c r="V3499" s="72">
        <v>9.2266208723145275E-3</v>
      </c>
      <c r="W3499" s="72">
        <v>9.2393491719767844E-3</v>
      </c>
      <c r="X3499" s="113">
        <f t="shared" si="109"/>
        <v>-1.2728299662256859E-5</v>
      </c>
    </row>
    <row r="3500" spans="18:24" x14ac:dyDescent="0.2">
      <c r="R3500" s="75">
        <v>63734</v>
      </c>
      <c r="S3500" s="72">
        <v>9.1827316872410362E-3</v>
      </c>
      <c r="T3500" s="72">
        <v>9.1888883945063591E-3</v>
      </c>
      <c r="U3500" s="72">
        <f t="shared" si="108"/>
        <v>-6.1567072653229138E-6</v>
      </c>
      <c r="V3500" s="72">
        <v>9.2268038712827218E-3</v>
      </c>
      <c r="W3500" s="72">
        <v>9.2395283245865038E-3</v>
      </c>
      <c r="X3500" s="113">
        <f t="shared" si="109"/>
        <v>-1.272445330378208E-5</v>
      </c>
    </row>
    <row r="3501" spans="18:24" x14ac:dyDescent="0.2">
      <c r="R3501" s="75">
        <v>63741</v>
      </c>
      <c r="S3501" s="72">
        <v>9.1833509194448326E-3</v>
      </c>
      <c r="T3501" s="72">
        <v>9.1895039102561603E-3</v>
      </c>
      <c r="U3501" s="72">
        <f t="shared" si="108"/>
        <v>-6.1529908113276688E-6</v>
      </c>
      <c r="V3501" s="72">
        <v>9.226979245308943E-3</v>
      </c>
      <c r="W3501" s="72">
        <v>9.2397000125199955E-3</v>
      </c>
      <c r="X3501" s="113">
        <f t="shared" si="109"/>
        <v>-1.2720767211052419E-5</v>
      </c>
    </row>
    <row r="3502" spans="18:24" x14ac:dyDescent="0.2">
      <c r="R3502" s="75">
        <v>63748</v>
      </c>
      <c r="S3502" s="72">
        <v>9.1835663192662165E-3</v>
      </c>
      <c r="T3502" s="72">
        <v>9.1897159465791287E-3</v>
      </c>
      <c r="U3502" s="72">
        <f t="shared" si="108"/>
        <v>-6.1496273129121176E-6</v>
      </c>
      <c r="V3502" s="72">
        <v>9.2271469943931879E-3</v>
      </c>
      <c r="W3502" s="72">
        <v>9.2398642357742339E-3</v>
      </c>
      <c r="X3502" s="113">
        <f t="shared" si="109"/>
        <v>-1.2717241381045991E-5</v>
      </c>
    </row>
    <row r="3503" spans="18:24" x14ac:dyDescent="0.2">
      <c r="R3503" s="75">
        <v>63755</v>
      </c>
      <c r="S3503" s="72">
        <v>9.1837741612115741E-3</v>
      </c>
      <c r="T3503" s="72">
        <v>9.1899205430431546E-3</v>
      </c>
      <c r="U3503" s="72">
        <f t="shared" si="108"/>
        <v>-6.1463818315805191E-6</v>
      </c>
      <c r="V3503" s="72">
        <v>9.2273071185320008E-3</v>
      </c>
      <c r="W3503" s="72">
        <v>9.2400209943487872E-3</v>
      </c>
      <c r="X3503" s="113">
        <f t="shared" si="109"/>
        <v>-1.2713875816786416E-5</v>
      </c>
    </row>
    <row r="3504" spans="18:24" x14ac:dyDescent="0.2">
      <c r="R3504" s="75">
        <v>63762</v>
      </c>
      <c r="S3504" s="72">
        <v>9.1839744452775016E-3</v>
      </c>
      <c r="T3504" s="72">
        <v>9.190117699645688E-3</v>
      </c>
      <c r="U3504" s="72">
        <f t="shared" si="108"/>
        <v>-6.1432543681863572E-6</v>
      </c>
      <c r="V3504" s="72">
        <v>9.2274596177245177E-3</v>
      </c>
      <c r="W3504" s="72">
        <v>9.2401702882406317E-3</v>
      </c>
      <c r="X3504" s="113">
        <f t="shared" si="109"/>
        <v>-1.2710670516113964E-5</v>
      </c>
    </row>
    <row r="3505" spans="18:24" x14ac:dyDescent="0.2">
      <c r="R3505" s="75">
        <v>63769</v>
      </c>
      <c r="S3505" s="72">
        <v>9.184167171464001E-3</v>
      </c>
      <c r="T3505" s="72">
        <v>9.1903074163858772E-3</v>
      </c>
      <c r="U3505" s="72">
        <f t="shared" si="108"/>
        <v>-6.1402449218761479E-6</v>
      </c>
      <c r="V3505" s="72">
        <v>9.2276044919681454E-3</v>
      </c>
      <c r="W3505" s="72">
        <v>9.2403121174480362E-3</v>
      </c>
      <c r="X3505" s="113">
        <f t="shared" si="109"/>
        <v>-1.2707625479890794E-5</v>
      </c>
    </row>
    <row r="3506" spans="18:24" x14ac:dyDescent="0.2">
      <c r="R3506" s="75">
        <v>63776</v>
      </c>
      <c r="S3506" s="72">
        <v>9.1843523397710704E-3</v>
      </c>
      <c r="T3506" s="72">
        <v>9.1904896932628738E-3</v>
      </c>
      <c r="U3506" s="72">
        <f t="shared" si="108"/>
        <v>-6.1373534918033462E-6</v>
      </c>
      <c r="V3506" s="72">
        <v>9.2277417412611577E-3</v>
      </c>
      <c r="W3506" s="72">
        <v>9.2404464819697083E-3</v>
      </c>
      <c r="X3506" s="113">
        <f t="shared" si="109"/>
        <v>-1.2704740708550585E-5</v>
      </c>
    </row>
    <row r="3507" spans="18:24" x14ac:dyDescent="0.2">
      <c r="R3507" s="75">
        <v>63783</v>
      </c>
      <c r="S3507" s="72">
        <v>9.1845299501961616E-3</v>
      </c>
      <c r="T3507" s="72">
        <v>9.1906645302766762E-3</v>
      </c>
      <c r="U3507" s="72">
        <f t="shared" si="108"/>
        <v>-6.1345800805145262E-6</v>
      </c>
      <c r="V3507" s="72">
        <v>9.2278713656026891E-3</v>
      </c>
      <c r="W3507" s="72">
        <v>9.2405733818052126E-3</v>
      </c>
      <c r="X3507" s="113">
        <f t="shared" si="109"/>
        <v>-1.270201620252355E-5</v>
      </c>
    </row>
    <row r="3508" spans="18:24" x14ac:dyDescent="0.2">
      <c r="R3508" s="75">
        <v>63790</v>
      </c>
      <c r="S3508" s="72">
        <v>9.1847000027384211E-3</v>
      </c>
      <c r="T3508" s="72">
        <v>9.1908319274230342E-3</v>
      </c>
      <c r="U3508" s="72">
        <f t="shared" si="108"/>
        <v>-6.1319246846130993E-6</v>
      </c>
      <c r="V3508" s="72">
        <v>9.227993364990578E-3</v>
      </c>
      <c r="W3508" s="72">
        <v>9.2406928169515255E-3</v>
      </c>
      <c r="X3508" s="113">
        <f t="shared" si="109"/>
        <v>-1.269945196094753E-5</v>
      </c>
    </row>
    <row r="3509" spans="18:24" x14ac:dyDescent="0.2">
      <c r="R3509" s="75">
        <v>63797</v>
      </c>
      <c r="S3509" s="72">
        <v>9.1844806651029155E-3</v>
      </c>
      <c r="T3509" s="72">
        <v>9.1906100617450241E-3</v>
      </c>
      <c r="U3509" s="72">
        <f t="shared" si="108"/>
        <v>-6.1293966421085977E-6</v>
      </c>
      <c r="V3509" s="72">
        <v>9.2276129960083917E-3</v>
      </c>
      <c r="W3509" s="72">
        <v>9.240309215296668E-3</v>
      </c>
      <c r="X3509" s="113">
        <f t="shared" si="109"/>
        <v>-1.2696219288276314E-5</v>
      </c>
    </row>
    <row r="3510" spans="18:24" x14ac:dyDescent="0.2">
      <c r="R3510" s="76">
        <v>63804</v>
      </c>
      <c r="S3510" s="73">
        <v>9.1846372094566593E-3</v>
      </c>
      <c r="T3510" s="73">
        <v>9.1907641616268895E-3</v>
      </c>
      <c r="U3510" s="73">
        <f t="shared" si="108"/>
        <v>-6.1269521702302099E-6</v>
      </c>
      <c r="V3510" s="73">
        <v>9.2277219129024597E-3</v>
      </c>
      <c r="W3510" s="73">
        <v>9.24041584290816E-3</v>
      </c>
      <c r="X3510" s="114">
        <f t="shared" si="109"/>
        <v>-1.2693930005700307E-5</v>
      </c>
    </row>
    <row r="3511" spans="18:24" x14ac:dyDescent="0.2">
      <c r="S3511" s="23">
        <v>9.1847861965008992E-3</v>
      </c>
      <c r="T3511" s="23">
        <v>9.190910822209469E-3</v>
      </c>
      <c r="U3511" s="125"/>
    </row>
    <row r="3512" spans="18:24" x14ac:dyDescent="0.2">
      <c r="S3512" s="23">
        <v>9.1849276262373925E-3</v>
      </c>
      <c r="T3512" s="23">
        <v>9.1910500434927624E-3</v>
      </c>
      <c r="U3512" s="125"/>
    </row>
    <row r="3513" spans="18:24" x14ac:dyDescent="0.2">
      <c r="S3513" s="23">
        <v>9.1854368971741058E-3</v>
      </c>
      <c r="T3513" s="23">
        <v>9.1915573151456886E-3</v>
      </c>
      <c r="U3513" s="125"/>
    </row>
    <row r="3514" spans="18:24" x14ac:dyDescent="0.2">
      <c r="S3514" s="23">
        <v>9.1855616023998263E-3</v>
      </c>
      <c r="T3514" s="23">
        <v>9.1916800730814201E-3</v>
      </c>
      <c r="U3514" s="125"/>
    </row>
    <row r="3515" spans="18:24" x14ac:dyDescent="0.2">
      <c r="S3515" s="23">
        <v>9.1856787497376132E-3</v>
      </c>
      <c r="T3515" s="23">
        <v>9.1917953911454537E-3</v>
      </c>
      <c r="U3515" s="125"/>
    </row>
    <row r="3516" spans="18:24" x14ac:dyDescent="0.2">
      <c r="S3516" s="23">
        <v>9.1857883391857683E-3</v>
      </c>
      <c r="T3516" s="23">
        <v>9.1919032693386412E-3</v>
      </c>
      <c r="U3516" s="125"/>
    </row>
    <row r="3517" spans="18:24" x14ac:dyDescent="0.2">
      <c r="S3517" s="23">
        <v>9.1858903707442898E-3</v>
      </c>
      <c r="T3517" s="23">
        <v>9.1920037076584291E-3</v>
      </c>
      <c r="U3517" s="125"/>
    </row>
    <row r="3518" spans="18:24" x14ac:dyDescent="0.2">
      <c r="S3518" s="23">
        <v>9.185984844410626E-3</v>
      </c>
      <c r="T3518" s="23">
        <v>9.1920967061048207E-3</v>
      </c>
      <c r="U3518" s="125"/>
    </row>
    <row r="3519" spans="18:24" x14ac:dyDescent="0.2">
      <c r="S3519" s="23">
        <v>9.1860717601873303E-3</v>
      </c>
      <c r="T3519" s="23">
        <v>9.1921822646778128E-3</v>
      </c>
      <c r="U3519" s="125"/>
    </row>
    <row r="3520" spans="18:24" x14ac:dyDescent="0.2">
      <c r="S3520" s="23">
        <v>9.1861511180709992E-3</v>
      </c>
      <c r="T3520" s="23">
        <v>9.1922603833765569E-3</v>
      </c>
      <c r="U3520" s="125"/>
    </row>
    <row r="3521" spans="19:21" x14ac:dyDescent="0.2">
      <c r="S3521" s="23">
        <v>9.1862229180624828E-3</v>
      </c>
      <c r="T3521" s="23">
        <v>9.1923310622002014E-3</v>
      </c>
      <c r="U3521" s="125"/>
    </row>
    <row r="3522" spans="19:21" x14ac:dyDescent="0.2">
      <c r="S3522" s="23">
        <v>9.185805876718689E-3</v>
      </c>
      <c r="T3522" s="23">
        <v>9.191912595614582E-3</v>
      </c>
      <c r="U3522" s="125"/>
    </row>
    <row r="3523" spans="19:21" x14ac:dyDescent="0.2">
      <c r="S3523" s="23">
        <v>9.1858647143228112E-3</v>
      </c>
      <c r="T3523" s="23">
        <v>9.1919705144567487E-3</v>
      </c>
      <c r="U3523" s="125"/>
    </row>
    <row r="3524" spans="19:21" x14ac:dyDescent="0.2">
      <c r="U3524" s="125"/>
    </row>
    <row r="3525" spans="19:21" x14ac:dyDescent="0.2">
      <c r="U3525" s="125"/>
    </row>
    <row r="3526" spans="19:21" x14ac:dyDescent="0.2">
      <c r="U3526" s="125"/>
    </row>
    <row r="3527" spans="19:21" x14ac:dyDescent="0.2">
      <c r="U3527" s="125"/>
    </row>
    <row r="3528" spans="19:21" x14ac:dyDescent="0.2">
      <c r="U3528" s="125"/>
    </row>
    <row r="3529" spans="19:21" x14ac:dyDescent="0.2">
      <c r="U3529" s="125"/>
    </row>
    <row r="3530" spans="19:21" x14ac:dyDescent="0.2">
      <c r="U3530" s="125"/>
    </row>
    <row r="3531" spans="19:21" x14ac:dyDescent="0.2">
      <c r="U3531" s="125"/>
    </row>
    <row r="3532" spans="19:21" x14ac:dyDescent="0.2">
      <c r="U3532" s="125"/>
    </row>
    <row r="3533" spans="19:21" x14ac:dyDescent="0.2">
      <c r="U3533" s="125"/>
    </row>
    <row r="3534" spans="19:21" x14ac:dyDescent="0.2">
      <c r="U3534" s="125"/>
    </row>
    <row r="3535" spans="19:21" x14ac:dyDescent="0.2">
      <c r="U3535" s="125"/>
    </row>
    <row r="3536" spans="19:21" x14ac:dyDescent="0.2">
      <c r="U3536" s="125"/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D22"/>
  <sheetViews>
    <sheetView showGridLines="0" tabSelected="1" workbookViewId="0">
      <selection activeCell="C17" sqref="C17"/>
    </sheetView>
  </sheetViews>
  <sheetFormatPr defaultRowHeight="11.25" outlineLevelRow="1" x14ac:dyDescent="0.2"/>
  <cols>
    <col min="1" max="1" width="2.7109375" style="23" customWidth="1"/>
    <col min="2" max="2" width="32.7109375" style="23" bestFit="1" customWidth="1"/>
    <col min="3" max="3" width="30.7109375" style="23" customWidth="1"/>
    <col min="4" max="16384" width="9.140625" style="23"/>
  </cols>
  <sheetData>
    <row r="1" spans="2:4" x14ac:dyDescent="0.2">
      <c r="B1" s="62" t="s">
        <v>109</v>
      </c>
    </row>
    <row r="2" spans="2:4" x14ac:dyDescent="0.2">
      <c r="B2" s="63" t="s">
        <v>110</v>
      </c>
      <c r="C2" s="63" t="str">
        <f>_xll.qlVersion(Trigger)</f>
        <v>1.8</v>
      </c>
    </row>
    <row r="3" spans="2:4" x14ac:dyDescent="0.2">
      <c r="B3" s="63" t="s">
        <v>111</v>
      </c>
      <c r="C3" s="63" t="str">
        <f>_xll.ohVersion(Trigger)</f>
        <v>1.7.0</v>
      </c>
      <c r="D3" s="63"/>
    </row>
    <row r="5" spans="2:4" x14ac:dyDescent="0.2">
      <c r="B5" s="52" t="s">
        <v>20</v>
      </c>
      <c r="C5" s="53"/>
    </row>
    <row r="6" spans="2:4" x14ac:dyDescent="0.2">
      <c r="B6" s="54" t="s">
        <v>112</v>
      </c>
      <c r="C6" s="55"/>
    </row>
    <row r="7" spans="2:4" x14ac:dyDescent="0.2">
      <c r="B7" s="56" t="s">
        <v>113</v>
      </c>
      <c r="C7" s="28">
        <f>_xll.qlSettingsEvaluationDate(_xll.ohTrigger(Trigger,C9))</f>
        <v>42515</v>
      </c>
    </row>
    <row r="8" spans="2:4" hidden="1" outlineLevel="1" x14ac:dyDescent="0.2">
      <c r="B8" s="57" t="s">
        <v>114</v>
      </c>
      <c r="C8" s="49" t="b">
        <f>NOT(ISBLANK(C6))</f>
        <v>0</v>
      </c>
    </row>
    <row r="9" spans="2:4" hidden="1" outlineLevel="1" x14ac:dyDescent="0.2">
      <c r="B9" s="56" t="s">
        <v>115</v>
      </c>
      <c r="C9" s="50" t="str">
        <f>IF(C8,_xll.qlSettingsSetEvaluationDate(C6),"--")</f>
        <v>--</v>
      </c>
    </row>
    <row r="10" spans="2:4" collapsed="1" x14ac:dyDescent="0.2">
      <c r="B10" s="58"/>
    </row>
    <row r="11" spans="2:4" x14ac:dyDescent="0.2">
      <c r="B11" s="52" t="s">
        <v>116</v>
      </c>
      <c r="C11" s="53"/>
    </row>
    <row r="12" spans="2:4" x14ac:dyDescent="0.2">
      <c r="B12" s="54" t="s">
        <v>117</v>
      </c>
      <c r="C12" s="9" t="s">
        <v>118</v>
      </c>
    </row>
    <row r="13" spans="2:4" x14ac:dyDescent="0.2">
      <c r="B13" s="57" t="s">
        <v>25</v>
      </c>
      <c r="C13" s="2" t="s">
        <v>23</v>
      </c>
    </row>
    <row r="14" spans="2:4" x14ac:dyDescent="0.2">
      <c r="B14" s="57" t="s">
        <v>119</v>
      </c>
      <c r="C14" s="2">
        <v>2</v>
      </c>
    </row>
    <row r="15" spans="2:4" x14ac:dyDescent="0.2">
      <c r="B15" s="56" t="s">
        <v>120</v>
      </c>
      <c r="C15" s="28">
        <f>_xll.qlCalendarAdvance(Calendar,EvaluationDate,C14&amp;"D")</f>
        <v>42517</v>
      </c>
    </row>
    <row r="17" spans="2:3" x14ac:dyDescent="0.2">
      <c r="B17" s="59" t="s">
        <v>108</v>
      </c>
      <c r="C17" s="60"/>
    </row>
    <row r="19" spans="2:3" x14ac:dyDescent="0.2">
      <c r="B19" s="59" t="s">
        <v>416</v>
      </c>
      <c r="C19" s="60"/>
    </row>
    <row r="20" spans="2:3" hidden="1" outlineLevel="1" x14ac:dyDescent="0.2">
      <c r="B20" s="54" t="s">
        <v>121</v>
      </c>
      <c r="C20" s="116" t="b">
        <v>1</v>
      </c>
    </row>
    <row r="21" spans="2:3" hidden="1" outlineLevel="1" x14ac:dyDescent="0.2">
      <c r="B21" s="56" t="s">
        <v>122</v>
      </c>
      <c r="C21" s="117" t="b">
        <v>0</v>
      </c>
    </row>
    <row r="22" spans="2:3" collapsed="1" x14ac:dyDescent="0.2"/>
  </sheetData>
  <dataValidations count="4">
    <dataValidation type="list" allowBlank="1" showInputMessage="1" showErrorMessage="1" sqref="C12">
      <formula1>"EUR,USD,GBP,JPY,CHF,AUD,CNY,CNH,HKD,RMB"</formula1>
    </dataValidation>
    <dataValidation type="list" allowBlank="1" showInputMessage="1" showErrorMessage="1" sqref="C8 C20:C21">
      <formula1>"TRUE, FALSE"</formula1>
    </dataValidation>
    <dataValidation type="list" allowBlank="1" showInputMessage="1" showErrorMessage="1" sqref="C13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C14">
      <formula1>"0, 1, 2"</formula1>
    </dataValidation>
  </dataValidations>
  <hyperlinks>
    <hyperlink ref="B1" r:id="rId1"/>
  </hyperlinks>
  <pageMargins left="0.7" right="0.7" top="0.75" bottom="0.75" header="0.3" footer="0.3"/>
  <pageSetup paperSize="9" orientation="portrait"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11"/>
  <sheetViews>
    <sheetView showGridLines="0" topLeftCell="E1" workbookViewId="0">
      <selection activeCell="I1" sqref="I1"/>
    </sheetView>
  </sheetViews>
  <sheetFormatPr defaultRowHeight="11.25" outlineLevelCol="1" x14ac:dyDescent="0.2"/>
  <cols>
    <col min="1" max="1" width="2.7109375" style="23" hidden="1" customWidth="1" outlineLevel="1"/>
    <col min="2" max="2" width="6" style="23" hidden="1" customWidth="1" outlineLevel="1"/>
    <col min="3" max="3" width="9" style="23" hidden="1" customWidth="1" outlineLevel="1"/>
    <col min="4" max="4" width="24.42578125" style="23" hidden="1" customWidth="1" outlineLevel="1"/>
    <col min="5" max="5" width="2.7109375" style="23" customWidth="1" collapsed="1"/>
    <col min="6" max="6" width="16.140625" style="23" customWidth="1"/>
    <col min="7" max="7" width="15.140625" style="23" customWidth="1"/>
    <col min="8" max="8" width="2.7109375" style="23" customWidth="1"/>
    <col min="9" max="9" width="15.140625" style="23" bestFit="1" customWidth="1"/>
    <col min="10" max="10" width="17.28515625" style="23" bestFit="1" customWidth="1"/>
    <col min="11" max="11" width="9" style="23" bestFit="1" customWidth="1"/>
    <col min="12" max="12" width="26.5703125" style="23" bestFit="1" customWidth="1"/>
    <col min="13" max="13" width="31.7109375" style="23" bestFit="1" customWidth="1"/>
    <col min="14" max="15" width="11" style="23" bestFit="1" customWidth="1"/>
    <col min="16" max="16" width="2.7109375" style="23" customWidth="1"/>
    <col min="17" max="17" width="13.140625" style="23" bestFit="1" customWidth="1"/>
    <col min="18" max="18" width="15.140625" style="23" bestFit="1" customWidth="1"/>
    <col min="19" max="16384" width="9.140625" style="23"/>
  </cols>
  <sheetData>
    <row r="1" spans="2:18" x14ac:dyDescent="0.2">
      <c r="I1" s="23" t="s">
        <v>467</v>
      </c>
    </row>
    <row r="2" spans="2:18" x14ac:dyDescent="0.2">
      <c r="B2" s="6" t="s">
        <v>180</v>
      </c>
      <c r="C2" s="6" t="s">
        <v>170</v>
      </c>
      <c r="D2" s="6" t="s">
        <v>171</v>
      </c>
      <c r="F2" s="6" t="s">
        <v>168</v>
      </c>
      <c r="G2" s="6" t="s">
        <v>169</v>
      </c>
      <c r="I2" s="6" t="s">
        <v>149</v>
      </c>
      <c r="J2" s="6" t="s">
        <v>150</v>
      </c>
      <c r="K2" s="6" t="s">
        <v>151</v>
      </c>
      <c r="L2" s="6" t="s">
        <v>70</v>
      </c>
      <c r="M2" s="6" t="s">
        <v>71</v>
      </c>
      <c r="N2" s="6" t="s">
        <v>277</v>
      </c>
      <c r="O2" s="6" t="s">
        <v>276</v>
      </c>
      <c r="Q2" s="85" t="s">
        <v>400</v>
      </c>
      <c r="R2" s="86"/>
    </row>
    <row r="3" spans="2:18" x14ac:dyDescent="0.2">
      <c r="B3" s="51" t="s">
        <v>174</v>
      </c>
      <c r="C3" s="61"/>
      <c r="D3" s="61"/>
      <c r="F3" s="61" t="s">
        <v>152</v>
      </c>
      <c r="G3" s="49" t="str">
        <f>_xll.qlEuribor(F3,B3,D3,Permanent,Trigger,Overwrite)</f>
        <v>EuriborSW#0000</v>
      </c>
      <c r="I3" s="61" t="s">
        <v>141</v>
      </c>
      <c r="J3" s="74">
        <v>42515</v>
      </c>
      <c r="K3" s="66">
        <v>-0.36199999999999999</v>
      </c>
      <c r="L3" s="61" t="s">
        <v>160</v>
      </c>
      <c r="M3" s="61" t="str">
        <f>_xll.qlLastFixingQuote(L3,G3,Permanent,Trigger,Overwrite)</f>
        <v>EuriborSWLastFixing_Quote#0000</v>
      </c>
      <c r="N3" s="61" t="e">
        <f ca="1">_xll.qlIndexAddFixings(G3,J3,K3/100,TRUE,Trigger)</f>
        <v>#NAME?</v>
      </c>
      <c r="O3" s="71" t="e">
        <f ca="1">_xll.qlQuoteValue(M3,N3)</f>
        <v>#NAME?</v>
      </c>
      <c r="Q3" s="51" t="s">
        <v>378</v>
      </c>
      <c r="R3" s="68" t="str">
        <f>_xll.qlDepositRateHelper2(,M3,Q3,SettlementDays,Calendar,"f",FALSE,"act/360",Permanent,Trigger,TRUE)</f>
        <v>obj_000bf#0000</v>
      </c>
    </row>
    <row r="4" spans="2:18" x14ac:dyDescent="0.2">
      <c r="B4" s="16" t="s">
        <v>175</v>
      </c>
      <c r="C4" s="49"/>
      <c r="D4" s="49"/>
      <c r="F4" s="49" t="s">
        <v>153</v>
      </c>
      <c r="G4" s="49" t="str">
        <f>_xll.qlEuribor(F4,B4,D4,Permanent,Trigger,Overwrite)</f>
        <v>Euribor2W#0000</v>
      </c>
      <c r="I4" s="49" t="s">
        <v>142</v>
      </c>
      <c r="J4" s="75">
        <v>42515</v>
      </c>
      <c r="K4" s="64">
        <v>-0.35899999999999999</v>
      </c>
      <c r="L4" s="49" t="s">
        <v>161</v>
      </c>
      <c r="M4" s="49" t="str">
        <f>_xll.qlLastFixingQuote(L4,G4,Permanent,Trigger,Overwrite)</f>
        <v>Euribor2WLastFixing_Quote#0000</v>
      </c>
      <c r="N4" s="49" t="e">
        <f ca="1">_xll.qlIndexAddFixings(G4,J4,K4/100,TRUE,Trigger)</f>
        <v>#NAME?</v>
      </c>
      <c r="O4" s="72" t="e">
        <f ca="1">_xll.qlQuoteValue(M4,N4)</f>
        <v>#NAME?</v>
      </c>
      <c r="Q4" s="16" t="s">
        <v>175</v>
      </c>
      <c r="R4" s="69" t="str">
        <f>_xll.qlDepositRateHelper2(,M4,Q4,SettlementDays,Calendar,"f",FALSE,"act/360",Permanent,Trigger,TRUE)</f>
        <v>obj_000be#0000</v>
      </c>
    </row>
    <row r="5" spans="2:18" x14ac:dyDescent="0.2">
      <c r="B5" s="16" t="s">
        <v>176</v>
      </c>
      <c r="C5" s="49"/>
      <c r="D5" s="49"/>
      <c r="F5" s="49" t="s">
        <v>154</v>
      </c>
      <c r="G5" s="49" t="str">
        <f>_xll.qlEuribor(F5,B5,D5,Permanent,Trigger,Overwrite)</f>
        <v>Euribor1M#0000</v>
      </c>
      <c r="I5" s="49" t="s">
        <v>143</v>
      </c>
      <c r="J5" s="75">
        <v>42515</v>
      </c>
      <c r="K5" s="64">
        <v>-0.34900000000000003</v>
      </c>
      <c r="L5" s="49" t="s">
        <v>162</v>
      </c>
      <c r="M5" s="49" t="str">
        <f>_xll.qlLastFixingQuote(L5,G5,Permanent,Trigger,Overwrite)</f>
        <v>Euribor1MLastFixing_Quote#0000</v>
      </c>
      <c r="N5" s="49" t="e">
        <f ca="1">_xll.qlIndexAddFixings(G5,J5,K5/100,TRUE,Trigger)</f>
        <v>#NAME?</v>
      </c>
      <c r="O5" s="72" t="e">
        <f ca="1">_xll.qlQuoteValue(M5,N5)</f>
        <v>#NAME?</v>
      </c>
      <c r="Q5" s="16" t="s">
        <v>176</v>
      </c>
      <c r="R5" s="69" t="str">
        <f>_xll.qlDepositRateHelper2(,M5,Q5,SettlementDays,Calendar,"mf",TRUE,"act/360",Permanent,Trigger,TRUE)</f>
        <v>obj_000b6#0000</v>
      </c>
    </row>
    <row r="6" spans="2:18" x14ac:dyDescent="0.2">
      <c r="B6" s="16" t="s">
        <v>177</v>
      </c>
      <c r="C6" s="49"/>
      <c r="D6" s="49"/>
      <c r="F6" s="49" t="s">
        <v>155</v>
      </c>
      <c r="G6" s="49" t="str">
        <f>_xll.qlEuribor(F6,B6,D6,Permanent,Trigger,Overwrite)</f>
        <v>Euribor2M#0000</v>
      </c>
      <c r="I6" s="49" t="s">
        <v>144</v>
      </c>
      <c r="J6" s="75">
        <v>42515</v>
      </c>
      <c r="K6" s="64">
        <v>-0.29799999999999999</v>
      </c>
      <c r="L6" s="49" t="s">
        <v>163</v>
      </c>
      <c r="M6" s="49" t="str">
        <f>_xll.qlLastFixingQuote(L6,G6,Permanent,Trigger,Overwrite)</f>
        <v>Euribor2MLastFixing_Quote#0000</v>
      </c>
      <c r="N6" s="49" t="e">
        <f ca="1">_xll.qlIndexAddFixings(G6,J6,K6/100,TRUE,Trigger)</f>
        <v>#NAME?</v>
      </c>
      <c r="O6" s="72" t="e">
        <f ca="1">_xll.qlQuoteValue(M6,N6)</f>
        <v>#NAME?</v>
      </c>
      <c r="Q6" s="16" t="s">
        <v>177</v>
      </c>
      <c r="R6" s="69" t="str">
        <f>_xll.qlDepositRateHelper2(,M6,Q6,SettlementDays,Calendar,"mf",TRUE,"act/360",Permanent,Trigger,TRUE)</f>
        <v>obj_000a8#0000</v>
      </c>
    </row>
    <row r="7" spans="2:18" x14ac:dyDescent="0.2">
      <c r="B7" s="16" t="s">
        <v>8</v>
      </c>
      <c r="C7" s="49" t="s">
        <v>10</v>
      </c>
      <c r="D7" s="49" t="str">
        <f>_xll.qlRelinkableHandleYieldTermStructure(C7,,Permanent,Trigger,Overwrite)</f>
        <v>EUR3M#0000</v>
      </c>
      <c r="F7" s="49" t="s">
        <v>156</v>
      </c>
      <c r="G7" s="49" t="str">
        <f>_xll.qlEuribor(F7,B7,D7,Permanent,Trigger,Overwrite)</f>
        <v>Euribor3M#0000</v>
      </c>
      <c r="I7" s="49" t="s">
        <v>145</v>
      </c>
      <c r="J7" s="75">
        <v>42515</v>
      </c>
      <c r="K7" s="64">
        <v>-0.25800000000000001</v>
      </c>
      <c r="L7" s="49" t="s">
        <v>164</v>
      </c>
      <c r="M7" s="49" t="str">
        <f>_xll.qlLastFixingQuote(L7,G7,Permanent,Trigger,Overwrite)</f>
        <v>Euribor3MLastFixing_Quote#0000</v>
      </c>
      <c r="N7" s="49" t="e">
        <f ca="1">_xll.qlIndexAddFixings(G7,J7,K7/100,TRUE,Trigger)</f>
        <v>#NAME?</v>
      </c>
      <c r="O7" s="72" t="e">
        <f ca="1">_xll.qlQuoteValue(M7,N7)</f>
        <v>#NAME?</v>
      </c>
      <c r="Q7" s="16" t="s">
        <v>8</v>
      </c>
      <c r="R7" s="69" t="str">
        <f>_xll.qlDepositRateHelper2(,M7,Q7,SettlementDays,Calendar,"mf",TRUE,"act/360",Permanent,Trigger,TRUE)</f>
        <v>obj_000b0#0000</v>
      </c>
    </row>
    <row r="8" spans="2:18" x14ac:dyDescent="0.2">
      <c r="B8" s="16" t="s">
        <v>9</v>
      </c>
      <c r="C8" s="49" t="s">
        <v>11</v>
      </c>
      <c r="D8" s="49" t="str">
        <f>_xll.qlRelinkableHandleYieldTermStructure(C8,,Permanent,Trigger,Overwrite)</f>
        <v>EUR6M#0000</v>
      </c>
      <c r="F8" s="49" t="s">
        <v>157</v>
      </c>
      <c r="G8" s="49" t="str">
        <f>_xll.qlEuribor(F8,B8,D8,Permanent,Trigger,Overwrite)</f>
        <v>Euribor6M#0000</v>
      </c>
      <c r="I8" s="49" t="s">
        <v>146</v>
      </c>
      <c r="J8" s="75">
        <v>42515</v>
      </c>
      <c r="K8" s="64">
        <v>-0.14400000000000002</v>
      </c>
      <c r="L8" s="49" t="s">
        <v>165</v>
      </c>
      <c r="M8" s="49" t="str">
        <f>_xll.qlLastFixingQuote(L8,G8,Permanent,Trigger,Overwrite)</f>
        <v>Euribor6MLastFixing_Quote#0000</v>
      </c>
      <c r="N8" s="49" t="e">
        <f ca="1">_xll.qlIndexAddFixings(G8,J8,K8/100,TRUE,Trigger)</f>
        <v>#NAME?</v>
      </c>
      <c r="O8" s="72" t="e">
        <f ca="1">_xll.qlQuoteValue(M8,N8)</f>
        <v>#NAME?</v>
      </c>
      <c r="Q8" s="16" t="s">
        <v>9</v>
      </c>
      <c r="R8" s="69" t="str">
        <f>_xll.qlDepositRateHelper2(,M8,Q8,SettlementDays,Calendar,"mf",TRUE,"act/360",Permanent,Trigger,TRUE)</f>
        <v>obj_000b2#0000</v>
      </c>
    </row>
    <row r="9" spans="2:18" x14ac:dyDescent="0.2">
      <c r="B9" s="16" t="s">
        <v>178</v>
      </c>
      <c r="C9" s="49"/>
      <c r="D9" s="49"/>
      <c r="F9" s="49" t="s">
        <v>158</v>
      </c>
      <c r="G9" s="49" t="str">
        <f>_xll.qlEuribor(F9,B9,D9,Permanent,Trigger,Overwrite)</f>
        <v>Euribor9M#0000</v>
      </c>
      <c r="I9" s="49" t="s">
        <v>147</v>
      </c>
      <c r="J9" s="75">
        <v>42515</v>
      </c>
      <c r="K9" s="64">
        <v>-7.9000000000000001E-2</v>
      </c>
      <c r="L9" s="49" t="s">
        <v>166</v>
      </c>
      <c r="M9" s="49" t="str">
        <f>_xll.qlLastFixingQuote(L9,G9,Permanent,Trigger,Overwrite)</f>
        <v>Euribor9MLastFixing_Quote#0000</v>
      </c>
      <c r="N9" s="49" t="e">
        <f ca="1">_xll.qlIndexAddFixings(G9,J9,K9/100,TRUE,Trigger)</f>
        <v>#NAME?</v>
      </c>
      <c r="O9" s="72" t="e">
        <f ca="1">_xll.qlQuoteValue(M9,N9)</f>
        <v>#NAME?</v>
      </c>
      <c r="Q9" s="16" t="s">
        <v>178</v>
      </c>
      <c r="R9" s="69" t="str">
        <f>_xll.qlDepositRateHelper2(,M9,Q9,SettlementDays,Calendar,"mf",TRUE,"act/360",Permanent,Trigger,TRUE)</f>
        <v>obj_000a3#0000</v>
      </c>
    </row>
    <row r="10" spans="2:18" x14ac:dyDescent="0.2">
      <c r="B10" s="16" t="s">
        <v>179</v>
      </c>
      <c r="C10" s="49"/>
      <c r="D10" s="49"/>
      <c r="F10" s="49" t="s">
        <v>159</v>
      </c>
      <c r="G10" s="49" t="str">
        <f>_xll.qlEuribor(F10,B10,D10,Permanent,Trigger,Overwrite)</f>
        <v>Euribor1Y#0000</v>
      </c>
      <c r="I10" s="50" t="s">
        <v>148</v>
      </c>
      <c r="J10" s="76">
        <v>42515</v>
      </c>
      <c r="K10" s="65">
        <v>-1.3000000000000001E-2</v>
      </c>
      <c r="L10" s="50" t="s">
        <v>167</v>
      </c>
      <c r="M10" s="50" t="str">
        <f>_xll.qlLastFixingQuote(L10,G10,Permanent,Trigger,Overwrite)</f>
        <v>Euribor1YLastFixing_Quote#0000</v>
      </c>
      <c r="N10" s="50" t="e">
        <f ca="1">_xll.qlIndexAddFixings(G10,J10,K10/100,TRUE,Trigger)</f>
        <v>#NAME?</v>
      </c>
      <c r="O10" s="73" t="e">
        <f ca="1">_xll.qlQuoteValue(M10,N10)</f>
        <v>#NAME?</v>
      </c>
      <c r="Q10" s="19" t="s">
        <v>179</v>
      </c>
      <c r="R10" s="93" t="str">
        <f>_xll.qlDepositRateHelper2(,M10,Q10,SettlementDays,Calendar,"mf",TRUE,"act/360",Permanent,Trigger,TRUE)</f>
        <v>obj_000a4#0000</v>
      </c>
    </row>
    <row r="11" spans="2:18" x14ac:dyDescent="0.2">
      <c r="B11" s="70" t="s">
        <v>181</v>
      </c>
      <c r="C11" s="67" t="s">
        <v>172</v>
      </c>
      <c r="D11" s="67" t="str">
        <f>_xll.qlRelinkableHandleYieldTermStructure(C11,,Permanent,Trigger,Overwrite)</f>
        <v>EURON#0000</v>
      </c>
      <c r="F11" s="67" t="s">
        <v>173</v>
      </c>
      <c r="G11" s="67" t="str">
        <f>_xll.qlEonia(F11,D11,Permanent,Trigger,Overwrite)</f>
        <v>Eonia#0000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L47"/>
  <sheetViews>
    <sheetView showGridLines="0" workbookViewId="0">
      <selection activeCell="B2" sqref="B2"/>
    </sheetView>
  </sheetViews>
  <sheetFormatPr defaultRowHeight="11.25" x14ac:dyDescent="0.2"/>
  <cols>
    <col min="1" max="1" width="2.7109375" style="23" customWidth="1"/>
    <col min="2" max="2" width="17.28515625" style="23" bestFit="1" customWidth="1"/>
    <col min="3" max="5" width="8" style="23" bestFit="1" customWidth="1"/>
    <col min="6" max="6" width="21.42578125" style="23" bestFit="1" customWidth="1"/>
    <col min="7" max="7" width="26.5703125" style="23" bestFit="1" customWidth="1"/>
    <col min="8" max="8" width="12" style="23" bestFit="1" customWidth="1"/>
    <col min="9" max="9" width="2.7109375" style="23" customWidth="1"/>
    <col min="10" max="10" width="8" style="23" bestFit="1" customWidth="1"/>
    <col min="11" max="11" width="17.28515625" style="23" bestFit="1" customWidth="1"/>
    <col min="12" max="12" width="15.140625" style="23" bestFit="1" customWidth="1"/>
    <col min="13" max="13" width="2.7109375" style="23" customWidth="1"/>
    <col min="14" max="14" width="26.5703125" style="23" bestFit="1" customWidth="1"/>
    <col min="15" max="16384" width="9.140625" style="23"/>
  </cols>
  <sheetData>
    <row r="1" spans="2:12" x14ac:dyDescent="0.2">
      <c r="B1" s="23" t="s">
        <v>463</v>
      </c>
    </row>
    <row r="2" spans="2:12" x14ac:dyDescent="0.2">
      <c r="B2" s="6" t="s">
        <v>30</v>
      </c>
      <c r="C2" s="6" t="s">
        <v>67</v>
      </c>
      <c r="D2" s="6" t="s">
        <v>68</v>
      </c>
      <c r="E2" s="6" t="s">
        <v>69</v>
      </c>
      <c r="F2" s="6" t="s">
        <v>70</v>
      </c>
      <c r="G2" s="6" t="s">
        <v>71</v>
      </c>
      <c r="H2" s="6" t="s">
        <v>278</v>
      </c>
      <c r="J2" s="85" t="s">
        <v>400</v>
      </c>
      <c r="K2" s="11"/>
      <c r="L2" s="86"/>
    </row>
    <row r="3" spans="2:12" x14ac:dyDescent="0.2">
      <c r="B3" s="49" t="s">
        <v>31</v>
      </c>
      <c r="C3" s="64">
        <v>-0.38600000000000001</v>
      </c>
      <c r="D3" s="64">
        <v>-0.28600000000000003</v>
      </c>
      <c r="E3" s="64">
        <f>AVERAGE(C3:D3)</f>
        <v>-0.33600000000000002</v>
      </c>
      <c r="F3" s="49" t="s">
        <v>72</v>
      </c>
      <c r="G3" s="61" t="str">
        <f>_xll.qlSimpleQuote(F3,E3/100,,Permanent,Trigger,Overwrite)</f>
        <v>EUREONSW_Quote#0003</v>
      </c>
      <c r="H3" s="71">
        <f>_xll.qlQuoteValue(G3)</f>
        <v>-3.3600000000000001E-3</v>
      </c>
      <c r="J3" s="51"/>
      <c r="K3" s="51" t="s">
        <v>378</v>
      </c>
      <c r="L3" s="61" t="str">
        <f>_xll.qlOISRateHelper(,SettlementDays,K3,G3,Eonia,,Permanent,Trigger,TRUE)</f>
        <v>obj_000b3#0003</v>
      </c>
    </row>
    <row r="4" spans="2:12" x14ac:dyDescent="0.2">
      <c r="B4" s="49" t="s">
        <v>32</v>
      </c>
      <c r="C4" s="64">
        <v>-0.38800000000000001</v>
      </c>
      <c r="D4" s="64">
        <v>-0.28800000000000003</v>
      </c>
      <c r="E4" s="64">
        <f t="shared" ref="E4:E38" si="0">AVERAGE(C4:D4)</f>
        <v>-0.33800000000000002</v>
      </c>
      <c r="F4" s="49" t="s">
        <v>73</v>
      </c>
      <c r="G4" s="49" t="str">
        <f>_xll.qlSimpleQuote(F4,E4/100,,Permanent,Trigger,Overwrite)</f>
        <v>EUREON2W_Quote#0003</v>
      </c>
      <c r="H4" s="72">
        <f>_xll.qlQuoteValue(G4)</f>
        <v>-3.3800000000000002E-3</v>
      </c>
      <c r="J4" s="16"/>
      <c r="K4" s="16" t="s">
        <v>175</v>
      </c>
      <c r="L4" s="49" t="str">
        <f>_xll.qlOISRateHelper(,SettlementDays,K4,G4,Eonia,,Permanent,Trigger,TRUE)</f>
        <v>obj_000c5#0003</v>
      </c>
    </row>
    <row r="5" spans="2:12" x14ac:dyDescent="0.2">
      <c r="B5" s="49" t="s">
        <v>33</v>
      </c>
      <c r="C5" s="64">
        <v>-0.38700000000000001</v>
      </c>
      <c r="D5" s="64">
        <v>-0.28700000000000003</v>
      </c>
      <c r="E5" s="64">
        <f t="shared" si="0"/>
        <v>-0.33700000000000002</v>
      </c>
      <c r="F5" s="49" t="s">
        <v>74</v>
      </c>
      <c r="G5" s="49" t="str">
        <f>_xll.qlSimpleQuote(F5,E5/100,,Permanent,Trigger,Overwrite)</f>
        <v>EUREON3W_Quote#0003</v>
      </c>
      <c r="H5" s="72">
        <f>_xll.qlQuoteValue(G5)</f>
        <v>-3.3700000000000002E-3</v>
      </c>
      <c r="J5" s="16"/>
      <c r="K5" s="16" t="s">
        <v>379</v>
      </c>
      <c r="L5" s="49" t="str">
        <f>_xll.qlOISRateHelper(,SettlementDays,K5,G5,Eonia,,Permanent,Trigger,TRUE)</f>
        <v>obj_000bc#0003</v>
      </c>
    </row>
    <row r="6" spans="2:12" x14ac:dyDescent="0.2">
      <c r="B6" s="49" t="s">
        <v>34</v>
      </c>
      <c r="C6" s="64">
        <v>-0.36499999999999999</v>
      </c>
      <c r="D6" s="64">
        <v>-0.315</v>
      </c>
      <c r="E6" s="64">
        <f t="shared" si="0"/>
        <v>-0.33999999999999997</v>
      </c>
      <c r="F6" s="49" t="s">
        <v>75</v>
      </c>
      <c r="G6" s="49" t="str">
        <f>_xll.qlSimpleQuote(F6,E6/100,,Permanent,Trigger,Overwrite)</f>
        <v>EUREON1M_Quote#0003</v>
      </c>
      <c r="H6" s="72">
        <f>_xll.qlQuoteValue(G6)</f>
        <v>-3.3999999999999998E-3</v>
      </c>
      <c r="J6" s="16"/>
      <c r="K6" s="16" t="s">
        <v>176</v>
      </c>
      <c r="L6" s="49" t="str">
        <f>_xll.qlOISRateHelper(,SettlementDays,K6,G6,Eonia,,Permanent,Trigger,TRUE)</f>
        <v>obj_000ac#0003</v>
      </c>
    </row>
    <row r="7" spans="2:12" x14ac:dyDescent="0.2">
      <c r="B7" s="49" t="s">
        <v>35</v>
      </c>
      <c r="C7" s="64">
        <v>-0.36399999999999999</v>
      </c>
      <c r="D7" s="64">
        <v>-0.314</v>
      </c>
      <c r="E7" s="64">
        <f t="shared" si="0"/>
        <v>-0.33899999999999997</v>
      </c>
      <c r="F7" s="49" t="s">
        <v>76</v>
      </c>
      <c r="G7" s="49" t="str">
        <f>_xll.qlSimpleQuote(F7,E7/100,,Permanent,Trigger,Overwrite)</f>
        <v>EUREON2M_Quote#0003</v>
      </c>
      <c r="H7" s="72">
        <f>_xll.qlQuoteValue(G7)</f>
        <v>-3.3899999999999998E-3</v>
      </c>
      <c r="J7" s="16"/>
      <c r="K7" s="16" t="s">
        <v>177</v>
      </c>
      <c r="L7" s="49" t="str">
        <f>_xll.qlOISRateHelper(,SettlementDays,K7,G7,Eonia,,Permanent,Trigger,TRUE)</f>
        <v>obj_000a5#0003</v>
      </c>
    </row>
    <row r="8" spans="2:12" x14ac:dyDescent="0.2">
      <c r="B8" s="49" t="s">
        <v>36</v>
      </c>
      <c r="C8" s="64">
        <v>-0.36699999999999999</v>
      </c>
      <c r="D8" s="64">
        <v>-0.317</v>
      </c>
      <c r="E8" s="64">
        <f t="shared" si="0"/>
        <v>-0.34199999999999997</v>
      </c>
      <c r="F8" s="49" t="s">
        <v>77</v>
      </c>
      <c r="G8" s="49" t="str">
        <f>_xll.qlSimpleQuote(F8,E8/100,,Permanent,Trigger,Overwrite)</f>
        <v>EUREON3M_Quote#0003</v>
      </c>
      <c r="H8" s="72">
        <f>_xll.qlQuoteValue(G8)</f>
        <v>-3.4199999999999999E-3</v>
      </c>
      <c r="J8" s="16"/>
      <c r="K8" s="16" t="s">
        <v>8</v>
      </c>
      <c r="L8" s="49" t="str">
        <f>_xll.qlOISRateHelper(,SettlementDays,K8,G8,Eonia,,Permanent,Trigger,TRUE)</f>
        <v>obj_000c6#0003</v>
      </c>
    </row>
    <row r="9" spans="2:12" x14ac:dyDescent="0.2">
      <c r="B9" s="49" t="s">
        <v>37</v>
      </c>
      <c r="C9" s="64">
        <v>-0.371</v>
      </c>
      <c r="D9" s="64">
        <v>-0.32100000000000001</v>
      </c>
      <c r="E9" s="64">
        <f t="shared" si="0"/>
        <v>-0.34599999999999997</v>
      </c>
      <c r="F9" s="49" t="s">
        <v>78</v>
      </c>
      <c r="G9" s="49" t="str">
        <f>_xll.qlSimpleQuote(F9,E9/100,,Permanent,Trigger,Overwrite)</f>
        <v>EUREON4M_Quote#0003</v>
      </c>
      <c r="H9" s="72">
        <f>_xll.qlQuoteValue(G9)</f>
        <v>-3.4599999999999995E-3</v>
      </c>
      <c r="J9" s="16"/>
      <c r="K9" s="16" t="s">
        <v>365</v>
      </c>
      <c r="L9" s="49" t="str">
        <f>_xll.qlOISRateHelper(,SettlementDays,K9,G9,Eonia,,Permanent,Trigger,TRUE)</f>
        <v>obj_000a9#0003</v>
      </c>
    </row>
    <row r="10" spans="2:12" x14ac:dyDescent="0.2">
      <c r="B10" s="49" t="s">
        <v>38</v>
      </c>
      <c r="C10" s="64">
        <v>-0.375</v>
      </c>
      <c r="D10" s="64">
        <v>-0.32500000000000001</v>
      </c>
      <c r="E10" s="64">
        <f t="shared" si="0"/>
        <v>-0.35</v>
      </c>
      <c r="F10" s="49" t="s">
        <v>79</v>
      </c>
      <c r="G10" s="49" t="str">
        <f>_xll.qlSimpleQuote(F10,E10/100,,Permanent,Trigger,Overwrite)</f>
        <v>EUREON5M_Quote#0003</v>
      </c>
      <c r="H10" s="72">
        <f>_xll.qlQuoteValue(G10)</f>
        <v>-3.4999999999999996E-3</v>
      </c>
      <c r="J10" s="16"/>
      <c r="K10" s="16" t="s">
        <v>366</v>
      </c>
      <c r="L10" s="49" t="str">
        <f>_xll.qlOISRateHelper(,SettlementDays,K10,G10,Eonia,,Permanent,Trigger,TRUE)</f>
        <v>obj_000c9#0003</v>
      </c>
    </row>
    <row r="11" spans="2:12" x14ac:dyDescent="0.2">
      <c r="B11" s="49" t="s">
        <v>39</v>
      </c>
      <c r="C11" s="64">
        <v>-0.379</v>
      </c>
      <c r="D11" s="64">
        <v>-0.32900000000000001</v>
      </c>
      <c r="E11" s="64">
        <f t="shared" si="0"/>
        <v>-0.35399999999999998</v>
      </c>
      <c r="F11" s="49" t="s">
        <v>80</v>
      </c>
      <c r="G11" s="49" t="str">
        <f>_xll.qlSimpleQuote(F11,E11/100,,Permanent,Trigger,Overwrite)</f>
        <v>EUREON6M_Quote#0003</v>
      </c>
      <c r="H11" s="72">
        <f>_xll.qlQuoteValue(G11)</f>
        <v>-3.5399999999999997E-3</v>
      </c>
      <c r="J11" s="16"/>
      <c r="K11" s="16" t="s">
        <v>9</v>
      </c>
      <c r="L11" s="49" t="str">
        <f>_xll.qlOISRateHelper(,SettlementDays,K11,G11,Eonia,,Permanent,Trigger,TRUE)</f>
        <v>obj_000c7#0003</v>
      </c>
    </row>
    <row r="12" spans="2:12" x14ac:dyDescent="0.2">
      <c r="B12" s="49" t="s">
        <v>40</v>
      </c>
      <c r="C12" s="64">
        <v>-0.38300000000000001</v>
      </c>
      <c r="D12" s="64">
        <v>-0.33300000000000002</v>
      </c>
      <c r="E12" s="64">
        <f t="shared" si="0"/>
        <v>-0.35799999999999998</v>
      </c>
      <c r="F12" s="49" t="s">
        <v>81</v>
      </c>
      <c r="G12" s="49" t="str">
        <f>_xll.qlSimpleQuote(F12,E12/100,,Permanent,Trigger,Overwrite)</f>
        <v>EUREON7M_Quote#0003</v>
      </c>
      <c r="H12" s="72">
        <f>_xll.qlQuoteValue(G12)</f>
        <v>-3.5799999999999998E-3</v>
      </c>
      <c r="J12" s="16"/>
      <c r="K12" s="16" t="s">
        <v>367</v>
      </c>
      <c r="L12" s="49" t="str">
        <f>_xll.qlOISRateHelper(,SettlementDays,K12,G12,Eonia,,Permanent,Trigger,TRUE)</f>
        <v>obj_000aa#0003</v>
      </c>
    </row>
    <row r="13" spans="2:12" x14ac:dyDescent="0.2">
      <c r="B13" s="49" t="s">
        <v>41</v>
      </c>
      <c r="C13" s="64">
        <v>-0.38700000000000001</v>
      </c>
      <c r="D13" s="64">
        <v>-0.33700000000000002</v>
      </c>
      <c r="E13" s="64">
        <f t="shared" si="0"/>
        <v>-0.36199999999999999</v>
      </c>
      <c r="F13" s="49" t="s">
        <v>82</v>
      </c>
      <c r="G13" s="49" t="str">
        <f>_xll.qlSimpleQuote(F13,E13/100,,Permanent,Trigger,Overwrite)</f>
        <v>EUREON8M_Quote#0003</v>
      </c>
      <c r="H13" s="72">
        <f>_xll.qlQuoteValue(G13)</f>
        <v>-3.62E-3</v>
      </c>
      <c r="J13" s="16"/>
      <c r="K13" s="16" t="s">
        <v>368</v>
      </c>
      <c r="L13" s="49" t="str">
        <f>_xll.qlOISRateHelper(,SettlementDays,K13,G13,Eonia,,Permanent,Trigger,TRUE)</f>
        <v>obj_000c3#0003</v>
      </c>
    </row>
    <row r="14" spans="2:12" x14ac:dyDescent="0.2">
      <c r="B14" s="49" t="s">
        <v>42</v>
      </c>
      <c r="C14" s="64">
        <v>-0.39100000000000001</v>
      </c>
      <c r="D14" s="64">
        <v>-0.34100000000000003</v>
      </c>
      <c r="E14" s="64">
        <f t="shared" si="0"/>
        <v>-0.36599999999999999</v>
      </c>
      <c r="F14" s="49" t="s">
        <v>83</v>
      </c>
      <c r="G14" s="49" t="str">
        <f>_xll.qlSimpleQuote(F14,E14/100,,Permanent,Trigger,Overwrite)</f>
        <v>EUREON9M_Quote#0003</v>
      </c>
      <c r="H14" s="72">
        <f>_xll.qlQuoteValue(G14)</f>
        <v>-3.6600000000000001E-3</v>
      </c>
      <c r="J14" s="16"/>
      <c r="K14" s="16" t="s">
        <v>178</v>
      </c>
      <c r="L14" s="49" t="str">
        <f>_xll.qlOISRateHelper(,SettlementDays,K14,G14,Eonia,,Permanent,Trigger,TRUE)</f>
        <v>obj_000a1#0003</v>
      </c>
    </row>
    <row r="15" spans="2:12" x14ac:dyDescent="0.2">
      <c r="B15" s="49" t="s">
        <v>43</v>
      </c>
      <c r="C15" s="64">
        <v>-0.39400000000000002</v>
      </c>
      <c r="D15" s="64">
        <v>-0.34400000000000003</v>
      </c>
      <c r="E15" s="64">
        <f t="shared" si="0"/>
        <v>-0.36899999999999999</v>
      </c>
      <c r="F15" s="49" t="s">
        <v>84</v>
      </c>
      <c r="G15" s="49" t="str">
        <f>_xll.qlSimpleQuote(F15,E15/100,,Permanent,Trigger,Overwrite)</f>
        <v>EUREON10M_Quote#0003</v>
      </c>
      <c r="H15" s="72">
        <f>_xll.qlQuoteValue(G15)</f>
        <v>-3.6900000000000001E-3</v>
      </c>
      <c r="J15" s="16"/>
      <c r="K15" s="16" t="s">
        <v>369</v>
      </c>
      <c r="L15" s="49" t="str">
        <f>_xll.qlOISRateHelper(,SettlementDays,K15,G15,Eonia,,Permanent,Trigger,TRUE)</f>
        <v>obj_000a0#0003</v>
      </c>
    </row>
    <row r="16" spans="2:12" x14ac:dyDescent="0.2">
      <c r="B16" s="49" t="s">
        <v>44</v>
      </c>
      <c r="C16" s="64">
        <v>-0.39600000000000002</v>
      </c>
      <c r="D16" s="64">
        <v>-0.34600000000000003</v>
      </c>
      <c r="E16" s="64">
        <f t="shared" si="0"/>
        <v>-0.371</v>
      </c>
      <c r="F16" s="49" t="s">
        <v>85</v>
      </c>
      <c r="G16" s="49" t="str">
        <f>_xll.qlSimpleQuote(F16,E16/100,,Permanent,Trigger,Overwrite)</f>
        <v>EUREON11M_Quote#0003</v>
      </c>
      <c r="H16" s="72">
        <f>_xll.qlQuoteValue(G16)</f>
        <v>-3.7099999999999998E-3</v>
      </c>
      <c r="J16" s="16"/>
      <c r="K16" s="16" t="s">
        <v>370</v>
      </c>
      <c r="L16" s="49" t="str">
        <f>_xll.qlOISRateHelper(,SettlementDays,K16,G16,Eonia,,Permanent,Trigger,TRUE)</f>
        <v>obj_000ca#0003</v>
      </c>
    </row>
    <row r="17" spans="2:12" x14ac:dyDescent="0.2">
      <c r="B17" s="49" t="s">
        <v>45</v>
      </c>
      <c r="C17" s="64">
        <v>-0.40900000000000003</v>
      </c>
      <c r="D17" s="64">
        <v>-0.33900000000000002</v>
      </c>
      <c r="E17" s="64">
        <f t="shared" si="0"/>
        <v>-0.374</v>
      </c>
      <c r="F17" s="49" t="s">
        <v>86</v>
      </c>
      <c r="G17" s="49" t="str">
        <f>_xll.qlSimpleQuote(F17,E17/100,,Permanent,Trigger,Overwrite)</f>
        <v>EUREON1Y_Quote#0003</v>
      </c>
      <c r="H17" s="72">
        <f>_xll.qlQuoteValue(G17)</f>
        <v>-3.7399999999999998E-3</v>
      </c>
      <c r="J17" s="16"/>
      <c r="K17" s="16" t="s">
        <v>179</v>
      </c>
      <c r="L17" s="49" t="str">
        <f>_xll.qlOISRateHelper(,SettlementDays,K17,G17,Eonia,,Permanent,Trigger,TRUE)</f>
        <v>obj_0009f#0003</v>
      </c>
    </row>
    <row r="18" spans="2:12" x14ac:dyDescent="0.2">
      <c r="B18" s="49" t="s">
        <v>46</v>
      </c>
      <c r="C18" s="64">
        <v>-0.40500000000000003</v>
      </c>
      <c r="D18" s="64">
        <v>-0.35499999999999998</v>
      </c>
      <c r="E18" s="64">
        <f t="shared" si="0"/>
        <v>-0.38</v>
      </c>
      <c r="F18" s="49" t="s">
        <v>87</v>
      </c>
      <c r="G18" s="49" t="str">
        <f>_xll.qlSimpleQuote(F18,E18/100,,Permanent,Trigger,Overwrite)</f>
        <v>EUREON15M_Quote#0003</v>
      </c>
      <c r="H18" s="72">
        <f>_xll.qlQuoteValue(G18)</f>
        <v>-3.8E-3</v>
      </c>
      <c r="J18" s="16"/>
      <c r="K18" s="16" t="s">
        <v>374</v>
      </c>
      <c r="L18" s="49" t="str">
        <f>_xll.qlOISRateHelper(,SettlementDays,K18,G18,Eonia,,Permanent,Trigger,TRUE)</f>
        <v>obj_000bb#0003</v>
      </c>
    </row>
    <row r="19" spans="2:12" x14ac:dyDescent="0.2">
      <c r="B19" s="49" t="s">
        <v>47</v>
      </c>
      <c r="C19" s="64">
        <v>-0.41000000000000003</v>
      </c>
      <c r="D19" s="64">
        <v>-0.36</v>
      </c>
      <c r="E19" s="64">
        <f t="shared" si="0"/>
        <v>-0.38500000000000001</v>
      </c>
      <c r="F19" s="49" t="s">
        <v>88</v>
      </c>
      <c r="G19" s="49" t="str">
        <f>_xll.qlSimpleQuote(F19,E19/100,,Permanent,Trigger,Overwrite)</f>
        <v>EUREON18M_Quote#0003</v>
      </c>
      <c r="H19" s="72">
        <f>_xll.qlQuoteValue(G19)</f>
        <v>-3.8500000000000001E-3</v>
      </c>
      <c r="J19" s="16"/>
      <c r="K19" s="16" t="s">
        <v>377</v>
      </c>
      <c r="L19" s="49" t="str">
        <f>_xll.qlOISRateHelper(,SettlementDays,K19,G19,Eonia,,Permanent,Trigger,TRUE)</f>
        <v>obj_000cb#0003</v>
      </c>
    </row>
    <row r="20" spans="2:12" x14ac:dyDescent="0.2">
      <c r="B20" s="49" t="s">
        <v>48</v>
      </c>
      <c r="C20" s="64">
        <v>-0.41300000000000003</v>
      </c>
      <c r="D20" s="64">
        <v>-0.36299999999999999</v>
      </c>
      <c r="E20" s="64">
        <f t="shared" si="0"/>
        <v>-0.38800000000000001</v>
      </c>
      <c r="F20" s="49" t="s">
        <v>89</v>
      </c>
      <c r="G20" s="49" t="str">
        <f>_xll.qlSimpleQuote(F20,E20/100,,Permanent,Trigger,Overwrite)</f>
        <v>EUREON21M_Quote#0003</v>
      </c>
      <c r="H20" s="72">
        <f>_xll.qlQuoteValue(G20)</f>
        <v>-3.8800000000000002E-3</v>
      </c>
      <c r="J20" s="16"/>
      <c r="K20" s="16" t="s">
        <v>380</v>
      </c>
      <c r="L20" s="49" t="str">
        <f>_xll.qlOISRateHelper(,SettlementDays,K20,G20,Eonia,,Permanent,Trigger,TRUE)</f>
        <v>obj_000a6#0003</v>
      </c>
    </row>
    <row r="21" spans="2:12" x14ac:dyDescent="0.2">
      <c r="B21" s="49" t="s">
        <v>49</v>
      </c>
      <c r="C21" s="64">
        <v>-0.42299999999999999</v>
      </c>
      <c r="D21" s="64">
        <v>-0.35299999999999998</v>
      </c>
      <c r="E21" s="64">
        <f t="shared" si="0"/>
        <v>-0.38800000000000001</v>
      </c>
      <c r="F21" s="49" t="s">
        <v>90</v>
      </c>
      <c r="G21" s="49" t="str">
        <f>_xll.qlSimpleQuote(F21,E21/100,,Permanent,Trigger,Overwrite)</f>
        <v>EUREON2Y_Quote#0003</v>
      </c>
      <c r="H21" s="72">
        <f>_xll.qlQuoteValue(G21)</f>
        <v>-3.8800000000000002E-3</v>
      </c>
      <c r="J21" s="16"/>
      <c r="K21" s="16" t="s">
        <v>381</v>
      </c>
      <c r="L21" s="49" t="str">
        <f>_xll.qlOISRateHelper(,SettlementDays,K21,G21,Eonia,,Permanent,Trigger,TRUE)</f>
        <v>obj_000ad#0003</v>
      </c>
    </row>
    <row r="22" spans="2:12" x14ac:dyDescent="0.2">
      <c r="B22" s="49" t="s">
        <v>50</v>
      </c>
      <c r="C22" s="64">
        <v>-0.40200000000000002</v>
      </c>
      <c r="D22" s="64">
        <v>-0.33200000000000002</v>
      </c>
      <c r="E22" s="64">
        <f t="shared" si="0"/>
        <v>-0.36699999999999999</v>
      </c>
      <c r="F22" s="49" t="s">
        <v>91</v>
      </c>
      <c r="G22" s="49" t="str">
        <f>_xll.qlSimpleQuote(F22,E22/100,,Permanent,Trigger,Overwrite)</f>
        <v>EUREON3Y_Quote#0003</v>
      </c>
      <c r="H22" s="72">
        <f>_xll.qlQuoteValue(G22)</f>
        <v>-3.6700000000000001E-3</v>
      </c>
      <c r="J22" s="16"/>
      <c r="K22" s="16" t="s">
        <v>382</v>
      </c>
      <c r="L22" s="49" t="str">
        <f>_xll.qlOISRateHelper(,SettlementDays,K22,G22,Eonia,,Permanent,Trigger,TRUE)</f>
        <v>obj_000b9#0003</v>
      </c>
    </row>
    <row r="23" spans="2:12" x14ac:dyDescent="0.2">
      <c r="B23" s="49" t="s">
        <v>51</v>
      </c>
      <c r="C23" s="64">
        <v>-0.35399999999999998</v>
      </c>
      <c r="D23" s="64">
        <v>-0.28400000000000003</v>
      </c>
      <c r="E23" s="64">
        <f t="shared" si="0"/>
        <v>-0.31900000000000001</v>
      </c>
      <c r="F23" s="49" t="s">
        <v>92</v>
      </c>
      <c r="G23" s="49" t="str">
        <f>_xll.qlSimpleQuote(F23,E23/100,,Permanent,Trigger,Overwrite)</f>
        <v>EUREON4Y_Quote#0004</v>
      </c>
      <c r="H23" s="72">
        <f>_xll.qlQuoteValue(G23)</f>
        <v>-3.1900000000000001E-3</v>
      </c>
      <c r="J23" s="16"/>
      <c r="K23" s="16" t="s">
        <v>383</v>
      </c>
      <c r="L23" s="49" t="str">
        <f>_xll.qlOISRateHelper(,SettlementDays,K23,G23,Eonia,,Permanent,Trigger,TRUE)</f>
        <v>obj_000b7#0004</v>
      </c>
    </row>
    <row r="24" spans="2:12" x14ac:dyDescent="0.2">
      <c r="B24" s="49" t="s">
        <v>52</v>
      </c>
      <c r="C24" s="64">
        <v>-0.28000000000000003</v>
      </c>
      <c r="D24" s="64">
        <v>-0.21</v>
      </c>
      <c r="E24" s="64">
        <f t="shared" si="0"/>
        <v>-0.245</v>
      </c>
      <c r="F24" s="49" t="s">
        <v>93</v>
      </c>
      <c r="G24" s="49" t="str">
        <f>_xll.qlSimpleQuote(F24,E24/100,,Permanent,Trigger,Overwrite)</f>
        <v>EUREON5Y_Quote#0004</v>
      </c>
      <c r="H24" s="72">
        <f>_xll.qlQuoteValue(G24)</f>
        <v>-2.4499999999999999E-3</v>
      </c>
      <c r="J24" s="16"/>
      <c r="K24" s="16" t="s">
        <v>384</v>
      </c>
      <c r="L24" s="49" t="str">
        <f>_xll.qlOISRateHelper(,SettlementDays,K24,G24,Eonia,,Permanent,Trigger,TRUE)</f>
        <v>obj_000b4#0004</v>
      </c>
    </row>
    <row r="25" spans="2:12" x14ac:dyDescent="0.2">
      <c r="B25" s="49" t="s">
        <v>53</v>
      </c>
      <c r="C25" s="64">
        <v>-0.182</v>
      </c>
      <c r="D25" s="64">
        <v>-0.112</v>
      </c>
      <c r="E25" s="64">
        <f t="shared" si="0"/>
        <v>-0.14699999999999999</v>
      </c>
      <c r="F25" s="49" t="s">
        <v>94</v>
      </c>
      <c r="G25" s="49" t="str">
        <f>_xll.qlSimpleQuote(F25,E25/100,,Permanent,Trigger,Overwrite)</f>
        <v>EUREON6Y_Quote#0004</v>
      </c>
      <c r="H25" s="72">
        <f>_xll.qlQuoteValue(G25)</f>
        <v>-1.47E-3</v>
      </c>
      <c r="J25" s="16"/>
      <c r="K25" s="16" t="s">
        <v>385</v>
      </c>
      <c r="L25" s="49" t="str">
        <f>_xll.qlOISRateHelper(,SettlementDays,K25,G25,Eonia,,Permanent,Trigger,TRUE)</f>
        <v>obj_000c1#0004</v>
      </c>
    </row>
    <row r="26" spans="2:12" x14ac:dyDescent="0.2">
      <c r="B26" s="49" t="s">
        <v>54</v>
      </c>
      <c r="C26" s="64">
        <v>-6.5000000000000002E-2</v>
      </c>
      <c r="D26" s="64">
        <v>5.0000000000000001E-3</v>
      </c>
      <c r="E26" s="64">
        <f t="shared" si="0"/>
        <v>-3.0000000000000002E-2</v>
      </c>
      <c r="F26" s="49" t="s">
        <v>95</v>
      </c>
      <c r="G26" s="49" t="str">
        <f>_xll.qlSimpleQuote(F26,E26/100,,Permanent,Trigger,Overwrite)</f>
        <v>EUREON7Y_Quote#0004</v>
      </c>
      <c r="H26" s="72">
        <f>_xll.qlQuoteValue(G26)</f>
        <v>-3.0000000000000003E-4</v>
      </c>
      <c r="J26" s="16"/>
      <c r="K26" s="16" t="s">
        <v>386</v>
      </c>
      <c r="L26" s="49" t="str">
        <f>_xll.qlOISRateHelper(,SettlementDays,K26,G26,Eonia,,Permanent,Trigger,TRUE)</f>
        <v>obj_000af#0004</v>
      </c>
    </row>
    <row r="27" spans="2:12" x14ac:dyDescent="0.2">
      <c r="B27" s="49" t="s">
        <v>55</v>
      </c>
      <c r="C27" s="64">
        <v>5.6000000000000001E-2</v>
      </c>
      <c r="D27" s="64">
        <v>0.126</v>
      </c>
      <c r="E27" s="64">
        <f t="shared" si="0"/>
        <v>9.0999999999999998E-2</v>
      </c>
      <c r="F27" s="49" t="s">
        <v>96</v>
      </c>
      <c r="G27" s="49" t="str">
        <f>_xll.qlSimpleQuote(F27,E27/100,,Permanent,Trigger,Overwrite)</f>
        <v>EUREON8Y_Quote#0004</v>
      </c>
      <c r="H27" s="72">
        <f>_xll.qlQuoteValue(G27)</f>
        <v>9.1E-4</v>
      </c>
      <c r="J27" s="16"/>
      <c r="K27" s="16" t="s">
        <v>387</v>
      </c>
      <c r="L27" s="49" t="str">
        <f>_xll.qlOISRateHelper(,SettlementDays,K27,G27,Eonia,,Permanent,Trigger,TRUE)</f>
        <v>obj_000a2#0004</v>
      </c>
    </row>
    <row r="28" spans="2:12" x14ac:dyDescent="0.2">
      <c r="B28" s="49" t="s">
        <v>56</v>
      </c>
      <c r="C28" s="64">
        <v>0.17599999999999999</v>
      </c>
      <c r="D28" s="64">
        <v>0.246</v>
      </c>
      <c r="E28" s="64">
        <f t="shared" si="0"/>
        <v>0.21099999999999999</v>
      </c>
      <c r="F28" s="49" t="s">
        <v>97</v>
      </c>
      <c r="G28" s="49" t="str">
        <f>_xll.qlSimpleQuote(F28,E28/100,,Permanent,Trigger,Overwrite)</f>
        <v>EUREON9Y_Quote#0004</v>
      </c>
      <c r="H28" s="72">
        <f>_xll.qlQuoteValue(G28)</f>
        <v>2.1099999999999999E-3</v>
      </c>
      <c r="J28" s="16"/>
      <c r="K28" s="16" t="s">
        <v>388</v>
      </c>
      <c r="L28" s="49" t="str">
        <f>_xll.qlOISRateHelper(,SettlementDays,K28,G28,Eonia,,Permanent,Trigger,TRUE)</f>
        <v>obj_00089#0004</v>
      </c>
    </row>
    <row r="29" spans="2:12" x14ac:dyDescent="0.2">
      <c r="B29" s="49" t="s">
        <v>57</v>
      </c>
      <c r="C29" s="64">
        <v>0.28899999999999998</v>
      </c>
      <c r="D29" s="64">
        <v>0.35899999999999999</v>
      </c>
      <c r="E29" s="64">
        <f t="shared" si="0"/>
        <v>0.32399999999999995</v>
      </c>
      <c r="F29" s="49" t="s">
        <v>98</v>
      </c>
      <c r="G29" s="49" t="str">
        <f>_xll.qlSimpleQuote(F29,E29/100,,Permanent,Trigger,Overwrite)</f>
        <v>EUREON10Y_Quote#0003</v>
      </c>
      <c r="H29" s="72">
        <f>_xll.qlQuoteValue(G29)</f>
        <v>3.2399999999999994E-3</v>
      </c>
      <c r="J29" s="16"/>
      <c r="K29" s="16" t="s">
        <v>389</v>
      </c>
      <c r="L29" s="49" t="str">
        <f>_xll.qlOISRateHelper(,SettlementDays,K29,G29,Eonia,,Permanent,Trigger,TRUE)</f>
        <v>obj_000c8#0003</v>
      </c>
    </row>
    <row r="30" spans="2:12" x14ac:dyDescent="0.2">
      <c r="B30" s="49" t="s">
        <v>58</v>
      </c>
      <c r="C30" s="64">
        <v>0.39100000000000001</v>
      </c>
      <c r="D30" s="64">
        <v>0.46100000000000002</v>
      </c>
      <c r="E30" s="64">
        <f t="shared" si="0"/>
        <v>0.42600000000000005</v>
      </c>
      <c r="F30" s="49" t="s">
        <v>99</v>
      </c>
      <c r="G30" s="49" t="str">
        <f>_xll.qlSimpleQuote(F30,E30/100,,Permanent,Trigger,Overwrite)</f>
        <v>EUREON11Y_Quote#0003</v>
      </c>
      <c r="H30" s="72">
        <f>_xll.qlQuoteValue(G30)</f>
        <v>4.2600000000000008E-3</v>
      </c>
      <c r="J30" s="16"/>
      <c r="K30" s="16" t="s">
        <v>390</v>
      </c>
      <c r="L30" s="49" t="str">
        <f>_xll.qlOISRateHelper(,SettlementDays,K30,G30,Eonia,,Permanent,Trigger,TRUE)</f>
        <v>obj_000ae#0003</v>
      </c>
    </row>
    <row r="31" spans="2:12" x14ac:dyDescent="0.2">
      <c r="B31" s="49" t="s">
        <v>59</v>
      </c>
      <c r="C31" s="64">
        <v>0.48199999999999998</v>
      </c>
      <c r="D31" s="64">
        <v>0.55200000000000005</v>
      </c>
      <c r="E31" s="64">
        <f t="shared" si="0"/>
        <v>0.51700000000000002</v>
      </c>
      <c r="F31" s="49" t="s">
        <v>100</v>
      </c>
      <c r="G31" s="49" t="str">
        <f>_xll.qlSimpleQuote(F31,E31/100,,Permanent,Trigger,Overwrite)</f>
        <v>EUREON12Y_Quote#0003</v>
      </c>
      <c r="H31" s="72">
        <f>_xll.qlQuoteValue(G31)</f>
        <v>5.1700000000000001E-3</v>
      </c>
      <c r="J31" s="16"/>
      <c r="K31" s="16" t="s">
        <v>391</v>
      </c>
      <c r="L31" s="49" t="str">
        <f>_xll.qlOISRateHelper(,SettlementDays,K31,G31,Eonia,,Permanent,Trigger,TRUE)</f>
        <v>obj_000b8#0003</v>
      </c>
    </row>
    <row r="32" spans="2:12" x14ac:dyDescent="0.2">
      <c r="B32" s="49" t="s">
        <v>60</v>
      </c>
      <c r="C32" s="64">
        <v>0.69000000000000006</v>
      </c>
      <c r="D32" s="64">
        <v>0.76</v>
      </c>
      <c r="E32" s="64">
        <f t="shared" si="0"/>
        <v>0.72500000000000009</v>
      </c>
      <c r="F32" s="49" t="s">
        <v>101</v>
      </c>
      <c r="G32" s="49" t="str">
        <f>_xll.qlSimpleQuote(F32,E32/100,,Permanent,Trigger,Overwrite)</f>
        <v>EUREON15Y_Quote#0004</v>
      </c>
      <c r="H32" s="72">
        <f>_xll.qlQuoteValue(G32)</f>
        <v>7.2500000000000012E-3</v>
      </c>
      <c r="J32" s="16"/>
      <c r="K32" s="16" t="s">
        <v>392</v>
      </c>
      <c r="L32" s="49" t="str">
        <f>_xll.qlOISRateHelper(,SettlementDays,K32,G32,Eonia,,Permanent,Trigger,TRUE)</f>
        <v>obj_000a7#0004</v>
      </c>
    </row>
    <row r="33" spans="2:12" x14ac:dyDescent="0.2">
      <c r="B33" s="49" t="s">
        <v>61</v>
      </c>
      <c r="C33" s="64">
        <v>0.871</v>
      </c>
      <c r="D33" s="64">
        <v>0.94100000000000006</v>
      </c>
      <c r="E33" s="64">
        <f t="shared" si="0"/>
        <v>0.90600000000000003</v>
      </c>
      <c r="F33" s="49" t="s">
        <v>102</v>
      </c>
      <c r="G33" s="49" t="str">
        <f>_xll.qlSimpleQuote(F33,E33/100,,Permanent,Trigger,Overwrite)</f>
        <v>EUREON20Y_Quote#0004</v>
      </c>
      <c r="H33" s="72">
        <f>_xll.qlQuoteValue(G33)</f>
        <v>9.0600000000000003E-3</v>
      </c>
      <c r="J33" s="16"/>
      <c r="K33" s="16" t="s">
        <v>393</v>
      </c>
      <c r="L33" s="49" t="str">
        <f>_xll.qlOISRateHelper(,SettlementDays,K33,G33,Eonia,,Permanent,Trigger,TRUE)</f>
        <v>obj_000ab#0004</v>
      </c>
    </row>
    <row r="34" spans="2:12" x14ac:dyDescent="0.2">
      <c r="B34" s="49" t="s">
        <v>62</v>
      </c>
      <c r="C34" s="64">
        <v>0.93600000000000005</v>
      </c>
      <c r="D34" s="64">
        <v>1.006</v>
      </c>
      <c r="E34" s="64">
        <f t="shared" si="0"/>
        <v>0.97100000000000009</v>
      </c>
      <c r="F34" s="49" t="s">
        <v>103</v>
      </c>
      <c r="G34" s="49" t="str">
        <f>_xll.qlSimpleQuote(F34,E34/100,,Permanent,Trigger,Overwrite)</f>
        <v>EUREON25Y_Quote#0004</v>
      </c>
      <c r="H34" s="72">
        <f>_xll.qlQuoteValue(G34)</f>
        <v>9.7100000000000016E-3</v>
      </c>
      <c r="J34" s="16"/>
      <c r="K34" s="16" t="s">
        <v>394</v>
      </c>
      <c r="L34" s="49" t="str">
        <f>_xll.qlOISRateHelper(,SettlementDays,K34,G34,Eonia,,Permanent,Trigger,TRUE)</f>
        <v>obj_000b1#0004</v>
      </c>
    </row>
    <row r="35" spans="2:12" x14ac:dyDescent="0.2">
      <c r="B35" s="49" t="s">
        <v>63</v>
      </c>
      <c r="C35" s="64">
        <v>0.95900000000000007</v>
      </c>
      <c r="D35" s="64">
        <v>1.0289999999999999</v>
      </c>
      <c r="E35" s="64">
        <f t="shared" si="0"/>
        <v>0.99399999999999999</v>
      </c>
      <c r="F35" s="49" t="s">
        <v>104</v>
      </c>
      <c r="G35" s="49" t="str">
        <f>_xll.qlSimpleQuote(F35,E35/100,,Permanent,Trigger,Overwrite)</f>
        <v>EUREON30Y_Quote#0004</v>
      </c>
      <c r="H35" s="72">
        <f>_xll.qlQuoteValue(G35)</f>
        <v>9.9399999999999992E-3</v>
      </c>
      <c r="J35" s="16"/>
      <c r="K35" s="16" t="s">
        <v>395</v>
      </c>
      <c r="L35" s="49" t="str">
        <f>_xll.qlOISRateHelper(,SettlementDays,K35,G35,Eonia,,Permanent,Trigger,TRUE)</f>
        <v>obj_000b5#0004</v>
      </c>
    </row>
    <row r="36" spans="2:12" x14ac:dyDescent="0.2">
      <c r="B36" s="49" t="s">
        <v>64</v>
      </c>
      <c r="C36" s="64">
        <v>0.96799999999999997</v>
      </c>
      <c r="D36" s="64">
        <v>1.038</v>
      </c>
      <c r="E36" s="64">
        <f t="shared" si="0"/>
        <v>1.0030000000000001</v>
      </c>
      <c r="F36" s="49" t="s">
        <v>105</v>
      </c>
      <c r="G36" s="49" t="str">
        <f>_xll.qlSimpleQuote(F36,E36/100,,Permanent,Trigger,Overwrite)</f>
        <v>EUREON40Y_Quote#0004</v>
      </c>
      <c r="H36" s="72">
        <f>_xll.qlQuoteValue(G36)</f>
        <v>1.0030000000000001E-2</v>
      </c>
      <c r="J36" s="16"/>
      <c r="K36" s="16" t="s">
        <v>396</v>
      </c>
      <c r="L36" s="49" t="str">
        <f>_xll.qlOISRateHelper(,SettlementDays,K36,G36,Eonia,,Permanent,Trigger,TRUE)</f>
        <v>obj_000ba#0004</v>
      </c>
    </row>
    <row r="37" spans="2:12" x14ac:dyDescent="0.2">
      <c r="B37" s="49" t="s">
        <v>65</v>
      </c>
      <c r="C37" s="64">
        <v>0.92500000000000004</v>
      </c>
      <c r="D37" s="64">
        <v>0.995</v>
      </c>
      <c r="E37" s="64">
        <f t="shared" si="0"/>
        <v>0.96</v>
      </c>
      <c r="F37" s="49" t="s">
        <v>106</v>
      </c>
      <c r="G37" s="49" t="str">
        <f>_xll.qlSimpleQuote(F37,E37/100,,Permanent,Trigger,Overwrite)</f>
        <v>EUREON50Y_Quote#0004</v>
      </c>
      <c r="H37" s="72">
        <f>_xll.qlQuoteValue(G37)</f>
        <v>9.5999999999999992E-3</v>
      </c>
      <c r="J37" s="16"/>
      <c r="K37" s="16" t="s">
        <v>397</v>
      </c>
      <c r="L37" s="49" t="str">
        <f>_xll.qlOISRateHelper(,SettlementDays,K37,G37,Eonia,,Permanent,Trigger,TRUE)</f>
        <v>obj_000c2#0004</v>
      </c>
    </row>
    <row r="38" spans="2:12" x14ac:dyDescent="0.2">
      <c r="B38" s="50" t="s">
        <v>66</v>
      </c>
      <c r="C38" s="65">
        <v>0.91100000000000003</v>
      </c>
      <c r="D38" s="65">
        <v>0.98099999999999998</v>
      </c>
      <c r="E38" s="65">
        <f t="shared" si="0"/>
        <v>0.94599999999999995</v>
      </c>
      <c r="F38" s="50" t="s">
        <v>107</v>
      </c>
      <c r="G38" s="50" t="str">
        <f>_xll.qlSimpleQuote(F38,E38/100,,Permanent,Trigger,Overwrite)</f>
        <v>EUREON60Y_Quote#0004</v>
      </c>
      <c r="H38" s="73">
        <f>_xll.qlQuoteValue(G38)</f>
        <v>9.4599999999999997E-3</v>
      </c>
      <c r="J38" s="19"/>
      <c r="K38" s="19" t="s">
        <v>398</v>
      </c>
      <c r="L38" s="50" t="str">
        <f>_xll.qlOISRateHelper(,SettlementDays,K38,G38,Eonia,,Permanent,Trigger,TRUE)</f>
        <v>obj_000c0#0004</v>
      </c>
    </row>
    <row r="39" spans="2:12" x14ac:dyDescent="0.2">
      <c r="B39" s="61" t="s">
        <v>123</v>
      </c>
      <c r="C39" s="66">
        <v>-0.36499999999999999</v>
      </c>
      <c r="D39" s="66">
        <v>-0.315</v>
      </c>
      <c r="E39" s="66">
        <f>AVERAGE(C39:D39)</f>
        <v>-0.33999999999999997</v>
      </c>
      <c r="F39" s="61" t="s">
        <v>132</v>
      </c>
      <c r="G39" s="61" t="str">
        <f>_xll.qlSimpleQuote(F39,E39/100,,Permanent,Trigger,Overwrite)</f>
        <v>EURECBOISAPR15_Quote#0003</v>
      </c>
      <c r="H39" s="71">
        <f>_xll.qlQuoteValue(G39)</f>
        <v>-3.3999999999999998E-3</v>
      </c>
      <c r="J39" s="51" t="str">
        <f>_xll.qlECBNextCode(SettlementDate,Trigger)</f>
        <v>JUN16</v>
      </c>
      <c r="K39" s="82">
        <f>_xll.qlECBdate(J39)</f>
        <v>42529</v>
      </c>
      <c r="L39" s="61" t="str">
        <f>_xll.qlDatedOISRateHelper(,K39,K40,G39,Eonia,,Permanent,Trigger,TRUE)</f>
        <v>obj_000cc#0003</v>
      </c>
    </row>
    <row r="40" spans="2:12" x14ac:dyDescent="0.2">
      <c r="B40" s="49" t="s">
        <v>124</v>
      </c>
      <c r="C40" s="64">
        <v>-0.374</v>
      </c>
      <c r="D40" s="64">
        <v>-0.32400000000000001</v>
      </c>
      <c r="E40" s="64">
        <f t="shared" ref="E40:E47" si="1">AVERAGE(C40:D40)</f>
        <v>-0.34899999999999998</v>
      </c>
      <c r="F40" s="49" t="s">
        <v>133</v>
      </c>
      <c r="G40" s="49" t="str">
        <f>_xll.qlSimpleQuote(F40,E40/100,,Permanent,Trigger,Overwrite)</f>
        <v>EURECBOISJUN15_Quote#0003</v>
      </c>
      <c r="H40" s="72">
        <f>_xll.qlQuoteValue(G40)</f>
        <v>-3.4899999999999996E-3</v>
      </c>
      <c r="J40" s="16" t="str">
        <f>_xll.qlECBNextCode(K39,Trigger)</f>
        <v>JUL16</v>
      </c>
      <c r="K40" s="83">
        <f>_xll.qlECBdate(J40)</f>
        <v>42578</v>
      </c>
      <c r="L40" s="49" t="str">
        <f>_xll.qlDatedOISRateHelper(,K40,K41,G40,Eonia,,Permanent,Trigger,TRUE)</f>
        <v>obj_000cd#0003</v>
      </c>
    </row>
    <row r="41" spans="2:12" x14ac:dyDescent="0.2">
      <c r="B41" s="49" t="s">
        <v>125</v>
      </c>
      <c r="C41" s="64">
        <v>-0.39200000000000002</v>
      </c>
      <c r="D41" s="64">
        <v>-0.34200000000000003</v>
      </c>
      <c r="E41" s="64">
        <f t="shared" si="1"/>
        <v>-0.36699999999999999</v>
      </c>
      <c r="F41" s="49" t="s">
        <v>134</v>
      </c>
      <c r="G41" s="49" t="str">
        <f>_xll.qlSimpleQuote(F41,E41/100,,Permanent,Trigger,Overwrite)</f>
        <v>EURECBOISJUL15_Quote#0003</v>
      </c>
      <c r="H41" s="72">
        <f>_xll.qlQuoteValue(G41)</f>
        <v>-3.6700000000000001E-3</v>
      </c>
      <c r="J41" s="16" t="str">
        <f>_xll.qlECBNextCode(K40,Trigger)</f>
        <v>SEP16</v>
      </c>
      <c r="K41" s="83">
        <f>_xll.qlECBdate(J41)</f>
        <v>42627</v>
      </c>
      <c r="L41" s="49" t="str">
        <f>_xll.qlDatedOISRateHelper(,K41,K42,G41,Eonia,,Permanent,Trigger,TRUE)</f>
        <v>obj_000ce#0003</v>
      </c>
    </row>
    <row r="42" spans="2:12" x14ac:dyDescent="0.2">
      <c r="B42" s="49" t="s">
        <v>126</v>
      </c>
      <c r="C42" s="64">
        <v>-0.40100000000000002</v>
      </c>
      <c r="D42" s="64">
        <v>-0.35100000000000003</v>
      </c>
      <c r="E42" s="64">
        <f t="shared" si="1"/>
        <v>-0.376</v>
      </c>
      <c r="F42" s="49" t="s">
        <v>135</v>
      </c>
      <c r="G42" s="49" t="str">
        <f>_xll.qlSimpleQuote(F42,E42/100,,Permanent,Trigger,Overwrite)</f>
        <v>EURECBOISSEP15_Quote#0003</v>
      </c>
      <c r="H42" s="72">
        <f>_xll.qlQuoteValue(G42)</f>
        <v>-3.7599999999999999E-3</v>
      </c>
      <c r="J42" s="16" t="str">
        <f>_xll.qlECBNextCode(K41,Trigger)</f>
        <v>OCT16</v>
      </c>
      <c r="K42" s="83">
        <f>_xll.qlECBdate(J42)</f>
        <v>42669</v>
      </c>
      <c r="L42" s="49" t="str">
        <f>_xll.qlDatedOISRateHelper(,K42,K43,G42,Eonia,,Permanent,Trigger,TRUE)</f>
        <v>obj_000cf#0003</v>
      </c>
    </row>
    <row r="43" spans="2:12" x14ac:dyDescent="0.2">
      <c r="B43" s="49" t="s">
        <v>127</v>
      </c>
      <c r="C43" s="64">
        <v>-0.41300000000000003</v>
      </c>
      <c r="D43" s="64">
        <v>-0.36299999999999999</v>
      </c>
      <c r="E43" s="64">
        <f t="shared" si="1"/>
        <v>-0.38800000000000001</v>
      </c>
      <c r="F43" s="49" t="s">
        <v>136</v>
      </c>
      <c r="G43" s="49" t="str">
        <f>_xll.qlSimpleQuote(F43,E43/100,,Permanent,Trigger,Overwrite)</f>
        <v>EURECBOISOCT15_Quote#0003</v>
      </c>
      <c r="H43" s="72">
        <f>_xll.qlQuoteValue(G43)</f>
        <v>-3.8800000000000002E-3</v>
      </c>
      <c r="J43" s="16" t="str">
        <f>_xll.qlECBNextCode(K42,Trigger)</f>
        <v>DEC16</v>
      </c>
      <c r="K43" s="83">
        <f>_xll.qlECBdate(J43)</f>
        <v>42718</v>
      </c>
      <c r="L43" s="49" t="str">
        <f>_xll.qlDatedOISRateHelper(,K43,K44,G43,Eonia,,Permanent,Trigger,TRUE)</f>
        <v>obj_000d0#0003</v>
      </c>
    </row>
    <row r="44" spans="2:12" x14ac:dyDescent="0.2">
      <c r="B44" s="49" t="s">
        <v>128</v>
      </c>
      <c r="C44" s="64">
        <v>-0.42199999999999999</v>
      </c>
      <c r="D44" s="64">
        <v>-0.372</v>
      </c>
      <c r="E44" s="64">
        <f t="shared" si="1"/>
        <v>-0.39700000000000002</v>
      </c>
      <c r="F44" s="49" t="s">
        <v>137</v>
      </c>
      <c r="G44" s="49" t="str">
        <f>_xll.qlSimpleQuote(F44,E44/100,,Permanent,Trigger,Overwrite)</f>
        <v>EURECBOISDEC15_Quote#0003</v>
      </c>
      <c r="H44" s="72">
        <f>_xll.qlQuoteValue(G44)</f>
        <v>-3.9700000000000004E-3</v>
      </c>
      <c r="J44" s="16" t="str">
        <f>_xll.qlECBNextCode(K43,Trigger)</f>
        <v>JAN17</v>
      </c>
      <c r="K44" s="83">
        <f>_xll.qlECBdate(J44)</f>
        <v>42760</v>
      </c>
      <c r="L44" s="49" t="e">
        <f>_xll.qlDatedOISRateHelper(,K44,K45,G44,Eonia,,Permanent,Trigger,TRUE)</f>
        <v>#NUM!</v>
      </c>
    </row>
    <row r="45" spans="2:12" x14ac:dyDescent="0.2">
      <c r="B45" s="49" t="s">
        <v>129</v>
      </c>
      <c r="C45" s="64">
        <v>-0.42399999999999999</v>
      </c>
      <c r="D45" s="64">
        <v>-0.374</v>
      </c>
      <c r="E45" s="64">
        <f t="shared" si="1"/>
        <v>-0.39900000000000002</v>
      </c>
      <c r="F45" s="49" t="s">
        <v>138</v>
      </c>
      <c r="G45" s="49" t="str">
        <f>_xll.qlSimpleQuote(F45,E45/100,,Permanent,Trigger,Overwrite)</f>
        <v>EURECBOISJAN16_Quote#0003</v>
      </c>
      <c r="H45" s="72">
        <f>_xll.qlQuoteValue(G45)</f>
        <v>-3.9900000000000005E-3</v>
      </c>
      <c r="J45" s="16" t="e">
        <f>_xll.qlECBNextCode(K44,Trigger)</f>
        <v>#NUM!</v>
      </c>
      <c r="K45" s="83" t="e">
        <f>_xll.qlECBdate(J45)</f>
        <v>#VALUE!</v>
      </c>
      <c r="L45" s="49" t="e">
        <f>_xll.qlDatedOISRateHelper(,K45,K46,G45,Eonia,,Permanent,Trigger,TRUE)</f>
        <v>#NUM!</v>
      </c>
    </row>
    <row r="46" spans="2:12" x14ac:dyDescent="0.2">
      <c r="B46" s="49" t="s">
        <v>130</v>
      </c>
      <c r="C46" s="64">
        <v>-0.42499999999999999</v>
      </c>
      <c r="D46" s="64">
        <v>-0.375</v>
      </c>
      <c r="E46" s="64">
        <f t="shared" si="1"/>
        <v>-0.4</v>
      </c>
      <c r="F46" s="49" t="s">
        <v>139</v>
      </c>
      <c r="G46" s="49" t="str">
        <f>_xll.qlSimpleQuote(F46,E46/100,,Permanent,Trigger,Overwrite)</f>
        <v>EURECBOISMAR16_Quote#0003</v>
      </c>
      <c r="H46" s="72">
        <f>_xll.qlQuoteValue(G46)</f>
        <v>-4.0000000000000001E-3</v>
      </c>
      <c r="J46" s="16" t="e">
        <f>_xll.qlECBNextCode(K45,Trigger)</f>
        <v>#NUM!</v>
      </c>
      <c r="K46" s="83" t="e">
        <f>_xll.qlECBdate(J46)</f>
        <v>#VALUE!</v>
      </c>
      <c r="L46" s="49" t="e">
        <f>_xll.qlDatedOISRateHelper(,K46,K47,G46,Eonia,,Permanent,Trigger,TRUE)</f>
        <v>#NUM!</v>
      </c>
    </row>
    <row r="47" spans="2:12" x14ac:dyDescent="0.2">
      <c r="B47" s="50" t="s">
        <v>131</v>
      </c>
      <c r="C47" s="65">
        <v>-0.43</v>
      </c>
      <c r="D47" s="65">
        <v>-0.38</v>
      </c>
      <c r="E47" s="65">
        <f t="shared" si="1"/>
        <v>-0.40500000000000003</v>
      </c>
      <c r="F47" s="50" t="s">
        <v>140</v>
      </c>
      <c r="G47" s="50" t="str">
        <f>_xll.qlSimpleQuote(F47,E47/100,,Permanent,Trigger,Overwrite)</f>
        <v>EURECBOISAPR16_Quote#0003</v>
      </c>
      <c r="H47" s="73">
        <f>_xll.qlQuoteValue(G47)</f>
        <v>-4.0500000000000006E-3</v>
      </c>
      <c r="J47" s="19" t="e">
        <f>_xll.qlECBNextCode(K46,Trigger)</f>
        <v>#NUM!</v>
      </c>
      <c r="K47" s="84" t="e">
        <f>_xll.qlECBdate(J47)</f>
        <v>#VALUE!</v>
      </c>
      <c r="L47" s="50" t="e">
        <f>_xll.qlDatedOISRateHelper(,K47,K48,G47,$N$3,,Permanent,Trigger,TRUE)</f>
        <v>#NUM!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K26"/>
  <sheetViews>
    <sheetView showGridLines="0" workbookViewId="0">
      <selection activeCell="B2" sqref="B2"/>
    </sheetView>
  </sheetViews>
  <sheetFormatPr defaultRowHeight="11.25" x14ac:dyDescent="0.2"/>
  <cols>
    <col min="1" max="1" width="2.7109375" style="23" customWidth="1"/>
    <col min="2" max="2" width="15.140625" style="23" bestFit="1" customWidth="1"/>
    <col min="3" max="5" width="9" style="23" bestFit="1" customWidth="1"/>
    <col min="6" max="6" width="16.140625" style="23" bestFit="1" customWidth="1"/>
    <col min="7" max="7" width="21.42578125" style="23" bestFit="1" customWidth="1"/>
    <col min="8" max="8" width="11" style="23" bestFit="1" customWidth="1"/>
    <col min="9" max="9" width="2.7109375" style="23" customWidth="1"/>
    <col min="10" max="10" width="4" style="23" bestFit="1" customWidth="1"/>
    <col min="11" max="11" width="15.140625" style="23" bestFit="1" customWidth="1"/>
    <col min="12" max="13" width="8" style="23" bestFit="1" customWidth="1"/>
    <col min="14" max="14" width="21.42578125" style="23" bestFit="1" customWidth="1"/>
    <col min="15" max="15" width="26.5703125" style="23" bestFit="1" customWidth="1"/>
    <col min="16" max="16384" width="9.140625" style="23"/>
  </cols>
  <sheetData>
    <row r="1" spans="2:11" x14ac:dyDescent="0.2">
      <c r="B1" s="23" t="s">
        <v>464</v>
      </c>
    </row>
    <row r="2" spans="2:11" x14ac:dyDescent="0.2">
      <c r="B2" s="6" t="s">
        <v>230</v>
      </c>
      <c r="C2" s="6" t="s">
        <v>67</v>
      </c>
      <c r="D2" s="6" t="s">
        <v>68</v>
      </c>
      <c r="E2" s="6" t="s">
        <v>69</v>
      </c>
      <c r="F2" s="6" t="s">
        <v>70</v>
      </c>
      <c r="G2" s="6" t="s">
        <v>71</v>
      </c>
      <c r="H2" s="6" t="s">
        <v>276</v>
      </c>
      <c r="J2" s="85" t="s">
        <v>400</v>
      </c>
      <c r="K2" s="86"/>
    </row>
    <row r="3" spans="2:11" x14ac:dyDescent="0.2">
      <c r="B3" s="49" t="s">
        <v>182</v>
      </c>
      <c r="C3" s="64">
        <v>-0.28200000000000003</v>
      </c>
      <c r="D3" s="64">
        <v>-0.23200000000000001</v>
      </c>
      <c r="E3" s="64">
        <f>AVERAGE(C3:D3)</f>
        <v>-0.25700000000000001</v>
      </c>
      <c r="F3" s="49" t="s">
        <v>206</v>
      </c>
      <c r="G3" s="61" t="str">
        <f>_xll.qlSimpleQuote(F3,E3/100,,Permanent,Trigger,Overwrite)</f>
        <v>EUR1x4F_Quote#0002</v>
      </c>
      <c r="H3" s="71">
        <f>_xll.qlQuoteValue(G3)</f>
        <v>-2.5700000000000002E-3</v>
      </c>
      <c r="J3" s="79" t="s">
        <v>176</v>
      </c>
      <c r="K3" s="71" t="e">
        <f>_xll.qlFraRateHelper(,G3,J3,Euribor3M,Permanent,Trigger,Overwrite)</f>
        <v>#NUM!</v>
      </c>
    </row>
    <row r="4" spans="2:11" x14ac:dyDescent="0.2">
      <c r="B4" s="49" t="s">
        <v>183</v>
      </c>
      <c r="C4" s="64">
        <v>-0.28400000000000003</v>
      </c>
      <c r="D4" s="64">
        <v>-0.23400000000000001</v>
      </c>
      <c r="E4" s="64">
        <f t="shared" ref="E4:E26" si="0">AVERAGE(C4:D4)</f>
        <v>-0.25900000000000001</v>
      </c>
      <c r="F4" s="49" t="s">
        <v>207</v>
      </c>
      <c r="G4" s="49" t="str">
        <f>_xll.qlSimpleQuote(F4,E4/100,,Permanent,Trigger,Overwrite)</f>
        <v>EUR2x5F_Quote#0002</v>
      </c>
      <c r="H4" s="72">
        <f>_xll.qlQuoteValue(G4)</f>
        <v>-2.5900000000000003E-3</v>
      </c>
      <c r="J4" s="80" t="s">
        <v>177</v>
      </c>
      <c r="K4" s="72" t="e">
        <f>_xll.qlFraRateHelper(,G4,J4,Euribor3M,Permanent,Trigger,Overwrite)</f>
        <v>#NUM!</v>
      </c>
    </row>
    <row r="5" spans="2:11" x14ac:dyDescent="0.2">
      <c r="B5" s="49" t="s">
        <v>184</v>
      </c>
      <c r="C5" s="64">
        <v>-0.29099999999999998</v>
      </c>
      <c r="D5" s="64">
        <v>-0.24099999999999999</v>
      </c>
      <c r="E5" s="64">
        <f t="shared" si="0"/>
        <v>-0.26600000000000001</v>
      </c>
      <c r="F5" s="49" t="s">
        <v>208</v>
      </c>
      <c r="G5" s="49" t="str">
        <f>_xll.qlSimpleQuote(F5,E5/100,,Permanent,Trigger,Overwrite)</f>
        <v>EUR3x6F_Quote#0002</v>
      </c>
      <c r="H5" s="72">
        <f>_xll.qlQuoteValue(G5)</f>
        <v>-2.66E-3</v>
      </c>
      <c r="J5" s="80" t="s">
        <v>8</v>
      </c>
      <c r="K5" s="72" t="e">
        <f>_xll.qlFraRateHelper(,G5,J5,Euribor3M,Permanent,Trigger,Overwrite)</f>
        <v>#NUM!</v>
      </c>
    </row>
    <row r="6" spans="2:11" x14ac:dyDescent="0.2">
      <c r="B6" s="49" t="s">
        <v>185</v>
      </c>
      <c r="C6" s="64">
        <v>-0.29599999999999999</v>
      </c>
      <c r="D6" s="64">
        <v>-0.246</v>
      </c>
      <c r="E6" s="64">
        <f t="shared" si="0"/>
        <v>-0.27100000000000002</v>
      </c>
      <c r="F6" s="49" t="s">
        <v>209</v>
      </c>
      <c r="G6" s="49" t="str">
        <f>_xll.qlSimpleQuote(F6,E6/100,,Permanent,Trigger,Overwrite)</f>
        <v>EUR4x7F_Quote#0002</v>
      </c>
      <c r="H6" s="72">
        <f>_xll.qlQuoteValue(G6)</f>
        <v>-2.7100000000000002E-3</v>
      </c>
      <c r="J6" s="80" t="s">
        <v>365</v>
      </c>
      <c r="K6" s="72" t="e">
        <f>_xll.qlFraRateHelper(,G6,J6,Euribor3M,Permanent,Trigger,Overwrite)</f>
        <v>#NUM!</v>
      </c>
    </row>
    <row r="7" spans="2:11" x14ac:dyDescent="0.2">
      <c r="B7" s="49" t="s">
        <v>186</v>
      </c>
      <c r="C7" s="64">
        <v>-0.29799999999999999</v>
      </c>
      <c r="D7" s="64">
        <v>-0.248</v>
      </c>
      <c r="E7" s="64">
        <f t="shared" si="0"/>
        <v>-0.27300000000000002</v>
      </c>
      <c r="F7" s="49" t="s">
        <v>210</v>
      </c>
      <c r="G7" s="49" t="str">
        <f>_xll.qlSimpleQuote(F7,E7/100,,Permanent,Trigger,Overwrite)</f>
        <v>EUR5x8F_Quote#0002</v>
      </c>
      <c r="H7" s="72">
        <f>_xll.qlQuoteValue(G7)</f>
        <v>-2.7300000000000002E-3</v>
      </c>
      <c r="J7" s="80" t="s">
        <v>366</v>
      </c>
      <c r="K7" s="72" t="e">
        <f>_xll.qlFraRateHelper(,G7,J7,Euribor3M,Permanent,Trigger,Overwrite)</f>
        <v>#NUM!</v>
      </c>
    </row>
    <row r="8" spans="2:11" x14ac:dyDescent="0.2">
      <c r="B8" s="49" t="s">
        <v>187</v>
      </c>
      <c r="C8" s="64">
        <v>-0.30399999999999999</v>
      </c>
      <c r="D8" s="64">
        <v>-0.254</v>
      </c>
      <c r="E8" s="64">
        <f t="shared" si="0"/>
        <v>-0.27900000000000003</v>
      </c>
      <c r="F8" s="49" t="s">
        <v>211</v>
      </c>
      <c r="G8" s="49" t="str">
        <f>_xll.qlSimpleQuote(F8,E8/100,,Permanent,Trigger,Overwrite)</f>
        <v>EUR6x9F_Quote#0002</v>
      </c>
      <c r="H8" s="72">
        <f>_xll.qlQuoteValue(G8)</f>
        <v>-2.7900000000000004E-3</v>
      </c>
      <c r="J8" s="81" t="s">
        <v>9</v>
      </c>
      <c r="K8" s="72" t="e">
        <f>_xll.qlFraRateHelper(,G8,J8,Euribor3M,Permanent,Trigger,Overwrite)</f>
        <v>#NUM!</v>
      </c>
    </row>
    <row r="9" spans="2:11" x14ac:dyDescent="0.2">
      <c r="B9" s="61" t="s">
        <v>188</v>
      </c>
      <c r="C9" s="66">
        <v>-0.16700000000000001</v>
      </c>
      <c r="D9" s="66">
        <v>-0.11700000000000001</v>
      </c>
      <c r="E9" s="66">
        <f t="shared" si="0"/>
        <v>-0.14200000000000002</v>
      </c>
      <c r="F9" s="61" t="s">
        <v>212</v>
      </c>
      <c r="G9" s="61" t="str">
        <f>_xll.qlSimpleQuote(F9,E9/100,,Permanent,Trigger,Overwrite)</f>
        <v>EUR1x7F_Quote#0002</v>
      </c>
      <c r="H9" s="71">
        <f>_xll.qlQuoteValue(G9)</f>
        <v>-1.4200000000000003E-3</v>
      </c>
      <c r="J9" s="79" t="s">
        <v>176</v>
      </c>
      <c r="K9" s="71" t="e">
        <f>_xll.qlFraRateHelper(,G9,J9,Euribor6M,Permanent,Trigger,Overwrite)</f>
        <v>#NUM!</v>
      </c>
    </row>
    <row r="10" spans="2:11" x14ac:dyDescent="0.2">
      <c r="B10" s="49" t="s">
        <v>189</v>
      </c>
      <c r="C10" s="64">
        <v>-0.16800000000000001</v>
      </c>
      <c r="D10" s="64">
        <v>-0.11800000000000001</v>
      </c>
      <c r="E10" s="64">
        <f t="shared" si="0"/>
        <v>-0.14300000000000002</v>
      </c>
      <c r="F10" s="49" t="s">
        <v>213</v>
      </c>
      <c r="G10" s="49" t="str">
        <f>_xll.qlSimpleQuote(F10,E10/100,,Permanent,Trigger,Overwrite)</f>
        <v>EUR2x8F_Quote#0002</v>
      </c>
      <c r="H10" s="72">
        <f>_xll.qlQuoteValue(G10)</f>
        <v>-1.4300000000000001E-3</v>
      </c>
      <c r="J10" s="80" t="s">
        <v>177</v>
      </c>
      <c r="K10" s="72" t="e">
        <f>_xll.qlFraRateHelper(,G10,J10,Euribor6M,Permanent,Trigger,Overwrite)</f>
        <v>#NUM!</v>
      </c>
    </row>
    <row r="11" spans="2:11" x14ac:dyDescent="0.2">
      <c r="B11" s="49" t="s">
        <v>190</v>
      </c>
      <c r="C11" s="64">
        <v>-0.17200000000000001</v>
      </c>
      <c r="D11" s="64">
        <v>-0.122</v>
      </c>
      <c r="E11" s="64">
        <f t="shared" si="0"/>
        <v>-0.14700000000000002</v>
      </c>
      <c r="F11" s="49" t="s">
        <v>214</v>
      </c>
      <c r="G11" s="49" t="str">
        <f>_xll.qlSimpleQuote(F11,E11/100,,Permanent,Trigger,Overwrite)</f>
        <v>EUR3x9F_Quote#0002</v>
      </c>
      <c r="H11" s="72">
        <f>_xll.qlQuoteValue(G11)</f>
        <v>-1.4700000000000002E-3</v>
      </c>
      <c r="J11" s="80" t="s">
        <v>8</v>
      </c>
      <c r="K11" s="72" t="e">
        <f>_xll.qlFraRateHelper(,G11,J11,Euribor6M,Permanent,Trigger,Overwrite)</f>
        <v>#NUM!</v>
      </c>
    </row>
    <row r="12" spans="2:11" x14ac:dyDescent="0.2">
      <c r="B12" s="49" t="s">
        <v>191</v>
      </c>
      <c r="C12" s="64">
        <v>-0.17500000000000002</v>
      </c>
      <c r="D12" s="64">
        <v>-0.125</v>
      </c>
      <c r="E12" s="64">
        <f t="shared" si="0"/>
        <v>-0.15000000000000002</v>
      </c>
      <c r="F12" s="49" t="s">
        <v>215</v>
      </c>
      <c r="G12" s="49" t="str">
        <f>_xll.qlSimpleQuote(F12,E12/100,,Permanent,Trigger,Overwrite)</f>
        <v>EUR4x10F_Quote#0002</v>
      </c>
      <c r="H12" s="72">
        <f>_xll.qlQuoteValue(G12)</f>
        <v>-1.5000000000000002E-3</v>
      </c>
      <c r="J12" s="80" t="s">
        <v>365</v>
      </c>
      <c r="K12" s="72" t="e">
        <f>_xll.qlFraRateHelper(,G12,J12,Euribor6M,Permanent,Trigger,Overwrite)</f>
        <v>#NUM!</v>
      </c>
    </row>
    <row r="13" spans="2:11" x14ac:dyDescent="0.2">
      <c r="B13" s="49" t="s">
        <v>192</v>
      </c>
      <c r="C13" s="64">
        <v>-0.17599999999999999</v>
      </c>
      <c r="D13" s="64">
        <v>-0.126</v>
      </c>
      <c r="E13" s="64">
        <f t="shared" si="0"/>
        <v>-0.151</v>
      </c>
      <c r="F13" s="49" t="s">
        <v>216</v>
      </c>
      <c r="G13" s="49" t="str">
        <f>_xll.qlSimpleQuote(F13,E13/100,,Permanent,Trigger,Overwrite)</f>
        <v>EUR5x11F_Quote#0002</v>
      </c>
      <c r="H13" s="72">
        <f>_xll.qlQuoteValue(G13)</f>
        <v>-1.5100000000000001E-3</v>
      </c>
      <c r="J13" s="80" t="s">
        <v>366</v>
      </c>
      <c r="K13" s="72" t="e">
        <f>_xll.qlFraRateHelper(,G13,J13,Euribor6M,Permanent,Trigger,Overwrite)</f>
        <v>#NUM!</v>
      </c>
    </row>
    <row r="14" spans="2:11" x14ac:dyDescent="0.2">
      <c r="B14" s="49" t="s">
        <v>193</v>
      </c>
      <c r="C14" s="64">
        <v>-0.17799999999999999</v>
      </c>
      <c r="D14" s="64">
        <v>-0.128</v>
      </c>
      <c r="E14" s="64">
        <f t="shared" si="0"/>
        <v>-0.153</v>
      </c>
      <c r="F14" s="49" t="s">
        <v>217</v>
      </c>
      <c r="G14" s="49" t="str">
        <f>_xll.qlSimpleQuote(F14,E14/100,,Permanent,Trigger,Overwrite)</f>
        <v>EUR6x12F_Quote#0002</v>
      </c>
      <c r="H14" s="72">
        <f>_xll.qlQuoteValue(G14)</f>
        <v>-1.5299999999999999E-3</v>
      </c>
      <c r="J14" s="80" t="s">
        <v>9</v>
      </c>
      <c r="K14" s="72" t="e">
        <f>_xll.qlFraRateHelper(,G14,J14,Euribor6M,Permanent,Trigger,Overwrite)</f>
        <v>#NUM!</v>
      </c>
    </row>
    <row r="15" spans="2:11" x14ac:dyDescent="0.2">
      <c r="B15" s="49" t="s">
        <v>194</v>
      </c>
      <c r="C15" s="64">
        <v>-0.18</v>
      </c>
      <c r="D15" s="64">
        <v>-0.13</v>
      </c>
      <c r="E15" s="64">
        <f t="shared" si="0"/>
        <v>-0.155</v>
      </c>
      <c r="F15" s="49" t="s">
        <v>218</v>
      </c>
      <c r="G15" s="49" t="str">
        <f>_xll.qlSimpleQuote(F15,E15/100,,Permanent,Trigger,Overwrite)</f>
        <v>EUR7x13F_Quote#0002</v>
      </c>
      <c r="H15" s="72">
        <f>_xll.qlQuoteValue(G15)</f>
        <v>-1.5499999999999999E-3</v>
      </c>
      <c r="J15" s="80" t="s">
        <v>367</v>
      </c>
      <c r="K15" s="72" t="e">
        <f>_xll.qlFraRateHelper(,G15,J15,Euribor6M,Permanent,Trigger,Overwrite)</f>
        <v>#NUM!</v>
      </c>
    </row>
    <row r="16" spans="2:11" x14ac:dyDescent="0.2">
      <c r="B16" s="49" t="s">
        <v>195</v>
      </c>
      <c r="C16" s="64">
        <v>-0.18</v>
      </c>
      <c r="D16" s="64">
        <v>-0.13</v>
      </c>
      <c r="E16" s="64">
        <f t="shared" si="0"/>
        <v>-0.155</v>
      </c>
      <c r="F16" s="49" t="s">
        <v>219</v>
      </c>
      <c r="G16" s="49" t="str">
        <f>_xll.qlSimpleQuote(F16,E16/100,,Permanent,Trigger,Overwrite)</f>
        <v>EUR8x14F_Quote#0002</v>
      </c>
      <c r="H16" s="72">
        <f>_xll.qlQuoteValue(G16)</f>
        <v>-1.5499999999999999E-3</v>
      </c>
      <c r="J16" s="80" t="s">
        <v>368</v>
      </c>
      <c r="K16" s="72" t="e">
        <f>_xll.qlFraRateHelper(,G16,J16,Euribor6M,Permanent,Trigger,Overwrite)</f>
        <v>#NUM!</v>
      </c>
    </row>
    <row r="17" spans="2:11" x14ac:dyDescent="0.2">
      <c r="B17" s="49" t="s">
        <v>196</v>
      </c>
      <c r="C17" s="64">
        <v>-0.18</v>
      </c>
      <c r="D17" s="64">
        <v>-0.13</v>
      </c>
      <c r="E17" s="64">
        <f t="shared" si="0"/>
        <v>-0.155</v>
      </c>
      <c r="F17" s="49" t="s">
        <v>220</v>
      </c>
      <c r="G17" s="49" t="str">
        <f>_xll.qlSimpleQuote(F17,E17/100,,Permanent,Trigger,Overwrite)</f>
        <v>EUR9x15F_Quote#0002</v>
      </c>
      <c r="H17" s="72">
        <f>_xll.qlQuoteValue(G17)</f>
        <v>-1.5499999999999999E-3</v>
      </c>
      <c r="J17" s="80" t="s">
        <v>178</v>
      </c>
      <c r="K17" s="72" t="e">
        <f>_xll.qlFraRateHelper(,G17,J17,Euribor6M,Permanent,Trigger,Overwrite)</f>
        <v>#NUM!</v>
      </c>
    </row>
    <row r="18" spans="2:11" x14ac:dyDescent="0.2">
      <c r="B18" s="49" t="s">
        <v>197</v>
      </c>
      <c r="C18" s="64">
        <v>-0.18</v>
      </c>
      <c r="D18" s="64">
        <v>-0.13</v>
      </c>
      <c r="E18" s="64">
        <f t="shared" si="0"/>
        <v>-0.155</v>
      </c>
      <c r="F18" s="49" t="s">
        <v>221</v>
      </c>
      <c r="G18" s="49" t="str">
        <f>_xll.qlSimpleQuote(F18,E18/100,,Permanent,Trigger,Overwrite)</f>
        <v>EUR10x16F_Quote#0002</v>
      </c>
      <c r="H18" s="72">
        <f>_xll.qlQuoteValue(G18)</f>
        <v>-1.5499999999999999E-3</v>
      </c>
      <c r="J18" s="80" t="s">
        <v>369</v>
      </c>
      <c r="K18" s="72" t="e">
        <f>_xll.qlFraRateHelper(,G18,J18,Euribor6M,Permanent,Trigger,Overwrite)</f>
        <v>#NUM!</v>
      </c>
    </row>
    <row r="19" spans="2:11" x14ac:dyDescent="0.2">
      <c r="B19" s="49" t="s">
        <v>198</v>
      </c>
      <c r="C19" s="64">
        <v>-0.17899999999999999</v>
      </c>
      <c r="D19" s="64">
        <v>-0.129</v>
      </c>
      <c r="E19" s="64">
        <f t="shared" si="0"/>
        <v>-0.154</v>
      </c>
      <c r="F19" s="49" t="s">
        <v>222</v>
      </c>
      <c r="G19" s="49" t="str">
        <f>_xll.qlSimpleQuote(F19,E19/100,,Permanent,Trigger,Overwrite)</f>
        <v>EUR11x17F_Quote#0002</v>
      </c>
      <c r="H19" s="72">
        <f>_xll.qlQuoteValue(G19)</f>
        <v>-1.5399999999999999E-3</v>
      </c>
      <c r="J19" s="80" t="s">
        <v>370</v>
      </c>
      <c r="K19" s="72" t="e">
        <f>_xll.qlFraRateHelper(,G19,J19,Euribor6M,Permanent,Trigger,Overwrite)</f>
        <v>#NUM!</v>
      </c>
    </row>
    <row r="20" spans="2:11" x14ac:dyDescent="0.2">
      <c r="B20" s="49" t="s">
        <v>199</v>
      </c>
      <c r="C20" s="64">
        <v>-0.17799999999999999</v>
      </c>
      <c r="D20" s="64">
        <v>-0.128</v>
      </c>
      <c r="E20" s="64">
        <f t="shared" si="0"/>
        <v>-0.153</v>
      </c>
      <c r="F20" s="49" t="s">
        <v>223</v>
      </c>
      <c r="G20" s="49" t="str">
        <f>_xll.qlSimpleQuote(F20,E20/100,,Permanent,Trigger,Overwrite)</f>
        <v>EUR12x18F_Quote#0002</v>
      </c>
      <c r="H20" s="72">
        <f>_xll.qlQuoteValue(G20)</f>
        <v>-1.5299999999999999E-3</v>
      </c>
      <c r="J20" s="80" t="s">
        <v>371</v>
      </c>
      <c r="K20" s="72" t="e">
        <f>_xll.qlFraRateHelper(,G20,J20,Euribor6M,Permanent,Trigger,Overwrite)</f>
        <v>#NUM!</v>
      </c>
    </row>
    <row r="21" spans="2:11" x14ac:dyDescent="0.2">
      <c r="B21" s="49" t="s">
        <v>200</v>
      </c>
      <c r="C21" s="64">
        <v>-0.17699999999999999</v>
      </c>
      <c r="D21" s="64">
        <v>-0.127</v>
      </c>
      <c r="E21" s="64">
        <f t="shared" si="0"/>
        <v>-0.152</v>
      </c>
      <c r="F21" s="49" t="s">
        <v>224</v>
      </c>
      <c r="G21" s="49" t="str">
        <f>_xll.qlSimpleQuote(F21,E21/100,,Permanent,Trigger,Overwrite)</f>
        <v>EUR13x19F_Quote#0002</v>
      </c>
      <c r="H21" s="72">
        <f>_xll.qlQuoteValue(G21)</f>
        <v>-1.5199999999999999E-3</v>
      </c>
      <c r="J21" s="80" t="s">
        <v>372</v>
      </c>
      <c r="K21" s="72" t="e">
        <f>_xll.qlFraRateHelper(,G21,J21,Euribor6M,Permanent,Trigger,Overwrite)</f>
        <v>#NUM!</v>
      </c>
    </row>
    <row r="22" spans="2:11" x14ac:dyDescent="0.2">
      <c r="B22" s="49" t="s">
        <v>201</v>
      </c>
      <c r="C22" s="64">
        <v>-0.17400000000000002</v>
      </c>
      <c r="D22" s="64">
        <v>-0.124</v>
      </c>
      <c r="E22" s="64">
        <f t="shared" si="0"/>
        <v>-0.14900000000000002</v>
      </c>
      <c r="F22" s="49" t="s">
        <v>225</v>
      </c>
      <c r="G22" s="49" t="str">
        <f>_xll.qlSimpleQuote(F22,E22/100,,Permanent,Trigger,Overwrite)</f>
        <v>EUR14x20F_Quote#0004</v>
      </c>
      <c r="H22" s="72">
        <f>_xll.qlQuoteValue(G22)</f>
        <v>-1.4900000000000002E-3</v>
      </c>
      <c r="J22" s="80" t="s">
        <v>373</v>
      </c>
      <c r="K22" s="72" t="e">
        <f>_xll.qlFraRateHelper(,G22,J22,Euribor6M,Permanent,Trigger,Overwrite)</f>
        <v>#NUM!</v>
      </c>
    </row>
    <row r="23" spans="2:11" x14ac:dyDescent="0.2">
      <c r="B23" s="49" t="s">
        <v>202</v>
      </c>
      <c r="C23" s="64">
        <v>-0.17200000000000001</v>
      </c>
      <c r="D23" s="64">
        <v>-0.122</v>
      </c>
      <c r="E23" s="64">
        <f t="shared" si="0"/>
        <v>-0.14700000000000002</v>
      </c>
      <c r="F23" s="49" t="s">
        <v>226</v>
      </c>
      <c r="G23" s="49" t="str">
        <f>_xll.qlSimpleQuote(F23,E23/100,,Permanent,Trigger,Overwrite)</f>
        <v>EUR15x21F_Quote#0005</v>
      </c>
      <c r="H23" s="72">
        <f>_xll.qlQuoteValue(G23)</f>
        <v>-1.4700000000000002E-3</v>
      </c>
      <c r="J23" s="80" t="s">
        <v>374</v>
      </c>
      <c r="K23" s="72" t="e">
        <f>_xll.qlFraRateHelper(,G23,J23,Euribor6M,Permanent,Trigger,Overwrite)</f>
        <v>#NUM!</v>
      </c>
    </row>
    <row r="24" spans="2:11" x14ac:dyDescent="0.2">
      <c r="B24" s="49" t="s">
        <v>203</v>
      </c>
      <c r="C24" s="64">
        <v>-0.16900000000000001</v>
      </c>
      <c r="D24" s="64">
        <v>-0.11900000000000001</v>
      </c>
      <c r="E24" s="64">
        <f t="shared" si="0"/>
        <v>-0.14400000000000002</v>
      </c>
      <c r="F24" s="49" t="s">
        <v>227</v>
      </c>
      <c r="G24" s="49" t="str">
        <f>_xll.qlSimpleQuote(F24,E24/100,,Permanent,Trigger,Overwrite)</f>
        <v>EUR16x22F_Quote#0005</v>
      </c>
      <c r="H24" s="72">
        <f>_xll.qlQuoteValue(G24)</f>
        <v>-1.4400000000000001E-3</v>
      </c>
      <c r="J24" s="80" t="s">
        <v>375</v>
      </c>
      <c r="K24" s="72" t="e">
        <f>_xll.qlFraRateHelper(,G24,J24,Euribor6M,Permanent,Trigger,Overwrite)</f>
        <v>#NUM!</v>
      </c>
    </row>
    <row r="25" spans="2:11" x14ac:dyDescent="0.2">
      <c r="B25" s="49" t="s">
        <v>204</v>
      </c>
      <c r="C25" s="64">
        <v>-0.16400000000000001</v>
      </c>
      <c r="D25" s="64">
        <v>-0.114</v>
      </c>
      <c r="E25" s="64">
        <f t="shared" si="0"/>
        <v>-0.13900000000000001</v>
      </c>
      <c r="F25" s="49" t="s">
        <v>228</v>
      </c>
      <c r="G25" s="49" t="str">
        <f>_xll.qlSimpleQuote(F25,E25/100,,Permanent,Trigger,Overwrite)</f>
        <v>EUR17x23F_Quote#0005</v>
      </c>
      <c r="H25" s="72">
        <f>_xll.qlQuoteValue(G25)</f>
        <v>-1.3900000000000002E-3</v>
      </c>
      <c r="J25" s="80" t="s">
        <v>376</v>
      </c>
      <c r="K25" s="72" t="e">
        <f>_xll.qlFraRateHelper(,G25,J25,Euribor6M,Permanent,Trigger,Overwrite)</f>
        <v>#NUM!</v>
      </c>
    </row>
    <row r="26" spans="2:11" x14ac:dyDescent="0.2">
      <c r="B26" s="50" t="s">
        <v>205</v>
      </c>
      <c r="C26" s="65">
        <v>-0.16</v>
      </c>
      <c r="D26" s="65">
        <v>-0.11</v>
      </c>
      <c r="E26" s="65">
        <f t="shared" si="0"/>
        <v>-0.13500000000000001</v>
      </c>
      <c r="F26" s="50" t="s">
        <v>229</v>
      </c>
      <c r="G26" s="50" t="str">
        <f>_xll.qlSimpleQuote(F26,E26/100,,Permanent,Trigger,Overwrite)</f>
        <v>EUR18x24F_Quote#0003</v>
      </c>
      <c r="H26" s="73">
        <f>_xll.qlQuoteValue(G26)</f>
        <v>-1.3500000000000001E-3</v>
      </c>
      <c r="J26" s="81" t="s">
        <v>377</v>
      </c>
      <c r="K26" s="73" t="e">
        <f>_xll.qlFraRateHelper(,G26,J26,Euribor6M,Permanent,Trigger,Overwrite)</f>
        <v>#NUM!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2"/>
  <sheetViews>
    <sheetView showGridLines="0" workbookViewId="0">
      <selection activeCell="B2" sqref="B2"/>
    </sheetView>
  </sheetViews>
  <sheetFormatPr defaultRowHeight="11.25" x14ac:dyDescent="0.2"/>
  <cols>
    <col min="1" max="1" width="2.7109375" style="23" customWidth="1"/>
    <col min="2" max="2" width="15.140625" style="23" bestFit="1" customWidth="1"/>
    <col min="3" max="5" width="9" style="23" bestFit="1" customWidth="1"/>
    <col min="6" max="6" width="17.85546875" style="23" bestFit="1" customWidth="1"/>
    <col min="7" max="7" width="23" style="23" bestFit="1" customWidth="1"/>
    <col min="8" max="8" width="12" style="23" bestFit="1" customWidth="1"/>
    <col min="9" max="9" width="2.7109375" style="23" customWidth="1"/>
    <col min="10" max="11" width="8" style="23" bestFit="1" customWidth="1"/>
    <col min="12" max="12" width="15.140625" style="23" bestFit="1" customWidth="1"/>
    <col min="13" max="13" width="21.42578125" style="23" bestFit="1" customWidth="1"/>
    <col min="14" max="14" width="26.5703125" style="23" bestFit="1" customWidth="1"/>
    <col min="15" max="16384" width="9.140625" style="23"/>
  </cols>
  <sheetData>
    <row r="1" spans="1:12" x14ac:dyDescent="0.2">
      <c r="B1" s="23" t="s">
        <v>465</v>
      </c>
    </row>
    <row r="2" spans="1:12" x14ac:dyDescent="0.2">
      <c r="B2" s="6" t="s">
        <v>363</v>
      </c>
      <c r="C2" s="6" t="s">
        <v>67</v>
      </c>
      <c r="D2" s="6" t="s">
        <v>68</v>
      </c>
      <c r="E2" s="6" t="s">
        <v>69</v>
      </c>
      <c r="F2" s="6" t="s">
        <v>70</v>
      </c>
      <c r="G2" s="6" t="s">
        <v>71</v>
      </c>
      <c r="H2" s="6" t="s">
        <v>278</v>
      </c>
      <c r="J2" s="85" t="s">
        <v>400</v>
      </c>
      <c r="K2" s="11"/>
      <c r="L2" s="86"/>
    </row>
    <row r="3" spans="1:12" x14ac:dyDescent="0.2">
      <c r="A3" s="23" t="str">
        <f>_xll.qlIMMNextCode(EvaluationDate,,Trigger)</f>
        <v>M6</v>
      </c>
      <c r="B3" s="61" t="str">
        <f>"FEI"&amp;A3</f>
        <v>FEIM6</v>
      </c>
      <c r="C3" s="66">
        <v>100.255</v>
      </c>
      <c r="D3" s="66">
        <v>100.26</v>
      </c>
      <c r="E3" s="66">
        <f>AVERAGE(C3:D3)</f>
        <v>100.25749999999999</v>
      </c>
      <c r="F3" s="61" t="s">
        <v>353</v>
      </c>
      <c r="G3" s="61" t="str">
        <f>_xll.qlSimpleQuote(F3,E3,,Permanent,Trigger,Overwrite)</f>
        <v>EURFUT3MH5_Quote#0002</v>
      </c>
      <c r="H3" s="66">
        <f>_xll.qlQuoteValue(G3)</f>
        <v>100.25749999999999</v>
      </c>
      <c r="J3" s="79" t="b">
        <v>0</v>
      </c>
      <c r="K3" s="51" t="str">
        <f t="array" ref="K3:K12">_xll.qlIMMNextCodes(SettlementDate-1,J3:J12,Trigger)</f>
        <v>M6</v>
      </c>
      <c r="L3" s="71" t="e">
        <f>_xll.qlFuturesRateHelper(,G3,K3,Euribor3M,0,Permanent,Trigger,TRUE)</f>
        <v>#NUM!</v>
      </c>
    </row>
    <row r="4" spans="1:12" ht="12" x14ac:dyDescent="0.25">
      <c r="A4" s="23" t="str">
        <f>_xll.qlIMMNextCode(A3,,Trigger)</f>
        <v>U6</v>
      </c>
      <c r="B4" s="49" t="str">
        <f t="shared" ref="B4:B12" si="0">"FEI"&amp;A4</f>
        <v>FEIU6</v>
      </c>
      <c r="C4" s="78">
        <v>100.265</v>
      </c>
      <c r="D4" s="78">
        <v>100.27</v>
      </c>
      <c r="E4" s="78">
        <f t="shared" ref="E4:E12" si="1">AVERAGE(C4:D4)</f>
        <v>100.2675</v>
      </c>
      <c r="F4" s="77" t="s">
        <v>354</v>
      </c>
      <c r="G4" s="77" t="str">
        <f>_xll.qlSimpleQuote(F4,E4,,Permanent,Trigger,Overwrite)</f>
        <v>EURFUT3MJ5_Quote#0001</v>
      </c>
      <c r="H4" s="78">
        <f>_xll.qlQuoteValue(G4)</f>
        <v>100.2675</v>
      </c>
      <c r="J4" s="80" t="b">
        <v>0</v>
      </c>
      <c r="K4" s="16" t="str">
        <v>N6</v>
      </c>
      <c r="L4" s="72" t="e">
        <f>_xll.qlFuturesRateHelper(,G4,K4,Euribor3M,0,Permanent,Trigger,TRUE)</f>
        <v>#NUM!</v>
      </c>
    </row>
    <row r="5" spans="1:12" ht="12" x14ac:dyDescent="0.25">
      <c r="A5" s="23" t="str">
        <f>_xll.qlIMMNextCode(A4,,Trigger)</f>
        <v>Z6</v>
      </c>
      <c r="B5" s="49" t="str">
        <f t="shared" si="0"/>
        <v>FEIZ6</v>
      </c>
      <c r="C5" s="78">
        <v>100.28</v>
      </c>
      <c r="D5" s="78">
        <v>100.285</v>
      </c>
      <c r="E5" s="78">
        <f t="shared" si="1"/>
        <v>100.2825</v>
      </c>
      <c r="F5" s="77" t="s">
        <v>355</v>
      </c>
      <c r="G5" s="77" t="str">
        <f>_xll.qlSimpleQuote(F5,E5,,Permanent,Trigger,Overwrite)</f>
        <v>EURFUT3MK5_Quote#0001</v>
      </c>
      <c r="H5" s="78">
        <f>_xll.qlQuoteValue(G5)</f>
        <v>100.2825</v>
      </c>
      <c r="J5" s="80" t="b">
        <v>0</v>
      </c>
      <c r="K5" s="16" t="str">
        <v>Q6</v>
      </c>
      <c r="L5" s="72" t="e">
        <f>_xll.qlFuturesRateHelper(,G5,K5,Euribor3M,0,Permanent,Trigger,TRUE)</f>
        <v>#NUM!</v>
      </c>
    </row>
    <row r="6" spans="1:12" x14ac:dyDescent="0.2">
      <c r="A6" s="23" t="str">
        <f>_xll.qlIMMNextCode(A5,,Trigger)</f>
        <v>H7</v>
      </c>
      <c r="B6" s="49" t="str">
        <f t="shared" si="0"/>
        <v>FEIH7</v>
      </c>
      <c r="C6" s="64">
        <v>100.285</v>
      </c>
      <c r="D6" s="64">
        <v>100.29</v>
      </c>
      <c r="E6" s="64">
        <f t="shared" si="1"/>
        <v>100.28749999999999</v>
      </c>
      <c r="F6" s="49" t="s">
        <v>356</v>
      </c>
      <c r="G6" s="49" t="str">
        <f>_xll.qlSimpleQuote(F6,E6,,Permanent,Trigger,Overwrite)</f>
        <v>EURFUT3MM5_Quote#0001</v>
      </c>
      <c r="H6" s="64">
        <f>_xll.qlQuoteValue(G6)</f>
        <v>100.28749999999999</v>
      </c>
      <c r="J6" s="80" t="b">
        <v>1</v>
      </c>
      <c r="K6" s="16" t="str">
        <v>U6</v>
      </c>
      <c r="L6" s="72" t="e">
        <f>_xll.qlFuturesRateHelper(,G6,K6,Euribor3M,0,Permanent,Trigger,TRUE)</f>
        <v>#NUM!</v>
      </c>
    </row>
    <row r="7" spans="1:12" x14ac:dyDescent="0.2">
      <c r="A7" s="23" t="str">
        <f>_xll.qlIMMNextCode(A6,,Trigger)</f>
        <v>M7</v>
      </c>
      <c r="B7" s="49" t="str">
        <f t="shared" si="0"/>
        <v>FEIM7</v>
      </c>
      <c r="C7" s="64">
        <v>100.285</v>
      </c>
      <c r="D7" s="64">
        <v>100.29</v>
      </c>
      <c r="E7" s="64">
        <f t="shared" si="1"/>
        <v>100.28749999999999</v>
      </c>
      <c r="F7" s="49" t="s">
        <v>357</v>
      </c>
      <c r="G7" s="49" t="str">
        <f>_xll.qlSimpleQuote(F7,E7,,Permanent,Trigger,Overwrite)</f>
        <v>EURFUT3MU5_Quote#0001</v>
      </c>
      <c r="H7" s="64">
        <f>_xll.qlQuoteValue(G7)</f>
        <v>100.28749999999999</v>
      </c>
      <c r="J7" s="80" t="b">
        <v>1</v>
      </c>
      <c r="K7" s="16" t="str">
        <v>Z6</v>
      </c>
      <c r="L7" s="72" t="e">
        <f>_xll.qlFuturesRateHelper(,G7,K7,Euribor3M,0,Permanent,Trigger,TRUE)</f>
        <v>#NUM!</v>
      </c>
    </row>
    <row r="8" spans="1:12" x14ac:dyDescent="0.2">
      <c r="A8" s="23" t="str">
        <f>_xll.qlIMMNextCode(A7,,Trigger)</f>
        <v>U7</v>
      </c>
      <c r="B8" s="49" t="str">
        <f t="shared" si="0"/>
        <v>FEIU7</v>
      </c>
      <c r="C8" s="64">
        <v>100.285</v>
      </c>
      <c r="D8" s="64">
        <v>100.29</v>
      </c>
      <c r="E8" s="64">
        <f t="shared" si="1"/>
        <v>100.28749999999999</v>
      </c>
      <c r="F8" s="49" t="s">
        <v>358</v>
      </c>
      <c r="G8" s="49" t="str">
        <f>_xll.qlSimpleQuote(F8,E8,,Permanent,Trigger,Overwrite)</f>
        <v>EURFUT3MZ5_Quote#0001</v>
      </c>
      <c r="H8" s="64">
        <f>_xll.qlQuoteValue(G8)</f>
        <v>100.28749999999999</v>
      </c>
      <c r="J8" s="80" t="b">
        <v>1</v>
      </c>
      <c r="K8" s="16" t="str">
        <v>H7</v>
      </c>
      <c r="L8" s="72" t="e">
        <f>_xll.qlFuturesRateHelper(,G8,K8,Euribor3M,0,Permanent,Trigger,TRUE)</f>
        <v>#NUM!</v>
      </c>
    </row>
    <row r="9" spans="1:12" x14ac:dyDescent="0.2">
      <c r="A9" s="23" t="str">
        <f>_xll.qlIMMNextCode(A8,,Trigger)</f>
        <v>Z7</v>
      </c>
      <c r="B9" s="49" t="str">
        <f t="shared" si="0"/>
        <v>FEIZ7</v>
      </c>
      <c r="C9" s="64">
        <v>100.27500000000001</v>
      </c>
      <c r="D9" s="64">
        <v>100.28</v>
      </c>
      <c r="E9" s="64">
        <f t="shared" si="1"/>
        <v>100.2775</v>
      </c>
      <c r="F9" s="49" t="s">
        <v>359</v>
      </c>
      <c r="G9" s="49" t="str">
        <f>_xll.qlSimpleQuote(F9,E9,,Permanent,Trigger,Overwrite)</f>
        <v>EURFUT3MH6_Quote#0001</v>
      </c>
      <c r="H9" s="64">
        <f>_xll.qlQuoteValue(G9)</f>
        <v>100.2775</v>
      </c>
      <c r="J9" s="80" t="b">
        <v>1</v>
      </c>
      <c r="K9" s="16" t="str">
        <v>M7</v>
      </c>
      <c r="L9" s="72" t="e">
        <f>_xll.qlFuturesRateHelper(,G9,K9,Euribor3M,0,Permanent,Trigger,TRUE)</f>
        <v>#NUM!</v>
      </c>
    </row>
    <row r="10" spans="1:12" x14ac:dyDescent="0.2">
      <c r="A10" s="23" t="str">
        <f>_xll.qlIMMNextCode(A9,,Trigger)</f>
        <v>H8</v>
      </c>
      <c r="B10" s="49" t="str">
        <f t="shared" si="0"/>
        <v>FEIH8</v>
      </c>
      <c r="C10" s="64">
        <v>100.26</v>
      </c>
      <c r="D10" s="64">
        <v>100.265</v>
      </c>
      <c r="E10" s="64">
        <f t="shared" si="1"/>
        <v>100.2625</v>
      </c>
      <c r="F10" s="49" t="s">
        <v>360</v>
      </c>
      <c r="G10" s="49" t="str">
        <f>_xll.qlSimpleQuote(F10,E10,,Permanent,Trigger,Overwrite)</f>
        <v>EURFUT3MM6_Quote#0003</v>
      </c>
      <c r="H10" s="64">
        <f>_xll.qlQuoteValue(G10)</f>
        <v>100.2625</v>
      </c>
      <c r="J10" s="80" t="b">
        <v>1</v>
      </c>
      <c r="K10" s="16" t="str">
        <v>U7</v>
      </c>
      <c r="L10" s="72" t="e">
        <f>_xll.qlFuturesRateHelper(,G10,K10,Euribor3M,0,Permanent,Trigger,TRUE)</f>
        <v>#NUM!</v>
      </c>
    </row>
    <row r="11" spans="1:12" x14ac:dyDescent="0.2">
      <c r="A11" s="23" t="str">
        <f>_xll.qlIMMNextCode(A10,,Trigger)</f>
        <v>M8</v>
      </c>
      <c r="B11" s="49" t="str">
        <f t="shared" si="0"/>
        <v>FEIM8</v>
      </c>
      <c r="C11" s="64">
        <v>100.235</v>
      </c>
      <c r="D11" s="64">
        <v>100.24000000000001</v>
      </c>
      <c r="E11" s="64">
        <f t="shared" si="1"/>
        <v>100.23750000000001</v>
      </c>
      <c r="F11" s="49" t="s">
        <v>361</v>
      </c>
      <c r="G11" s="49" t="str">
        <f>_xll.qlSimpleQuote(F11,E11,,Permanent,Trigger,Overwrite)</f>
        <v>EURFUT3MU6_Quote#0003</v>
      </c>
      <c r="H11" s="64">
        <f>_xll.qlQuoteValue(G11)</f>
        <v>100.23750000000001</v>
      </c>
      <c r="J11" s="80" t="b">
        <v>1</v>
      </c>
      <c r="K11" s="16" t="str">
        <v>Z7</v>
      </c>
      <c r="L11" s="72" t="e">
        <f>_xll.qlFuturesRateHelper(,G11,K11,Euribor3M,0,Permanent,Trigger,TRUE)</f>
        <v>#NUM!</v>
      </c>
    </row>
    <row r="12" spans="1:12" x14ac:dyDescent="0.2">
      <c r="A12" s="23" t="str">
        <f>_xll.qlIMMNextCode(A11,,Trigger)</f>
        <v>U8</v>
      </c>
      <c r="B12" s="50" t="str">
        <f t="shared" si="0"/>
        <v>FEIU8</v>
      </c>
      <c r="C12" s="65">
        <v>100.205</v>
      </c>
      <c r="D12" s="65">
        <v>100.21000000000001</v>
      </c>
      <c r="E12" s="65">
        <f t="shared" si="1"/>
        <v>100.20750000000001</v>
      </c>
      <c r="F12" s="50" t="s">
        <v>362</v>
      </c>
      <c r="G12" s="50" t="str">
        <f>_xll.qlSimpleQuote(F12,E12,,Permanent,Trigger,Overwrite)</f>
        <v>EURFUT3MZ6_Quote#0003</v>
      </c>
      <c r="H12" s="65">
        <f>_xll.qlQuoteValue(G12)</f>
        <v>100.20750000000001</v>
      </c>
      <c r="J12" s="81" t="b">
        <v>1</v>
      </c>
      <c r="K12" s="19" t="str">
        <v>H8</v>
      </c>
      <c r="L12" s="73" t="e">
        <f>_xll.qlFuturesRateHelper(,G12,K12,Euribor3M,0,Permanent,Trigger,TRUE)</f>
        <v>#NUM!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K61"/>
  <sheetViews>
    <sheetView showGridLines="0" workbookViewId="0">
      <selection activeCell="B2" sqref="B2"/>
    </sheetView>
  </sheetViews>
  <sheetFormatPr defaultRowHeight="11.25" x14ac:dyDescent="0.2"/>
  <cols>
    <col min="1" max="1" width="2.7109375" style="23" customWidth="1"/>
    <col min="2" max="2" width="16.140625" style="23" bestFit="1" customWidth="1"/>
    <col min="3" max="5" width="9" style="23" bestFit="1" customWidth="1"/>
    <col min="6" max="6" width="17.28515625" style="23" bestFit="1" customWidth="1"/>
    <col min="7" max="7" width="22.42578125" style="23" bestFit="1" customWidth="1"/>
    <col min="8" max="8" width="12" style="23" bestFit="1" customWidth="1"/>
    <col min="9" max="9" width="2.7109375" style="23" customWidth="1"/>
    <col min="10" max="10" width="13.140625" style="23" bestFit="1" customWidth="1"/>
    <col min="11" max="11" width="16.140625" style="23" bestFit="1" customWidth="1"/>
    <col min="12" max="12" width="2.7109375" style="23" customWidth="1"/>
    <col min="13" max="13" width="15.140625" style="23" bestFit="1" customWidth="1"/>
    <col min="14" max="14" width="12" style="23" bestFit="1" customWidth="1"/>
    <col min="15" max="16384" width="9.140625" style="23"/>
  </cols>
  <sheetData>
    <row r="1" spans="2:11" x14ac:dyDescent="0.2">
      <c r="B1" s="23" t="s">
        <v>466</v>
      </c>
    </row>
    <row r="2" spans="2:11" x14ac:dyDescent="0.2">
      <c r="B2" s="6" t="s">
        <v>231</v>
      </c>
      <c r="C2" s="6" t="s">
        <v>67</v>
      </c>
      <c r="D2" s="6" t="s">
        <v>68</v>
      </c>
      <c r="E2" s="6" t="s">
        <v>69</v>
      </c>
      <c r="F2" s="6" t="s">
        <v>70</v>
      </c>
      <c r="G2" s="6" t="s">
        <v>71</v>
      </c>
      <c r="H2" s="6" t="s">
        <v>278</v>
      </c>
      <c r="J2" s="85" t="s">
        <v>400</v>
      </c>
      <c r="K2" s="86"/>
    </row>
    <row r="3" spans="2:11" x14ac:dyDescent="0.2">
      <c r="B3" s="61" t="s">
        <v>232</v>
      </c>
      <c r="C3" s="66">
        <v>-0.3</v>
      </c>
      <c r="D3" s="66">
        <v>-0.25</v>
      </c>
      <c r="E3" s="66">
        <f>AVERAGE(C3:D3)</f>
        <v>-0.27500000000000002</v>
      </c>
      <c r="F3" s="61" t="s">
        <v>254</v>
      </c>
      <c r="G3" s="61" t="str">
        <f>_xll.qlSimpleQuote(F3,E3/100,,Permanent,Trigger,Overwrite)</f>
        <v>EURAB3E1Y_Quote#0002</v>
      </c>
      <c r="H3" s="71">
        <f>_xll.qlQuoteValue(G3)</f>
        <v>-2.7500000000000003E-3</v>
      </c>
      <c r="J3" s="79" t="s">
        <v>179</v>
      </c>
      <c r="K3" s="61" t="e">
        <f>_xll.qlSwapRateHelper2(,G3,J3,Calendar,"Annual","Modified Following","30/360 (Bond Basis)",Euribor3M,0,"0D",Discounting,Permanent,Trigger,TRUE)</f>
        <v>#NUM!</v>
      </c>
    </row>
    <row r="4" spans="2:11" x14ac:dyDescent="0.2">
      <c r="B4" s="49" t="s">
        <v>233</v>
      </c>
      <c r="C4" s="64">
        <v>-0.30499999999999999</v>
      </c>
      <c r="D4" s="64">
        <v>-0.255</v>
      </c>
      <c r="E4" s="64">
        <f t="shared" ref="E4:E61" si="0">AVERAGE(C4:D4)</f>
        <v>-0.28000000000000003</v>
      </c>
      <c r="F4" s="49" t="s">
        <v>255</v>
      </c>
      <c r="G4" s="49" t="str">
        <f>_xll.qlSimpleQuote(F4,E4/100,,Permanent,Trigger,Overwrite)</f>
        <v>EURAB3E15M_Quote#0002</v>
      </c>
      <c r="H4" s="72">
        <f>_xll.qlQuoteValue(G4)</f>
        <v>-2.8000000000000004E-3</v>
      </c>
      <c r="J4" s="80" t="s">
        <v>374</v>
      </c>
      <c r="K4" s="49" t="e">
        <f>_xll.qlSwapRateHelper2(,G4,J4,Calendar,"Annual","Modified Following","30/360 (Bond Basis)",Euribor3M,0,"0D",Discounting,Permanent,Trigger,TRUE)</f>
        <v>#NUM!</v>
      </c>
    </row>
    <row r="5" spans="2:11" x14ac:dyDescent="0.2">
      <c r="B5" s="49" t="s">
        <v>234</v>
      </c>
      <c r="C5" s="64">
        <v>-0.307</v>
      </c>
      <c r="D5" s="64">
        <v>-0.25700000000000001</v>
      </c>
      <c r="E5" s="64">
        <f t="shared" si="0"/>
        <v>-0.28200000000000003</v>
      </c>
      <c r="F5" s="49" t="s">
        <v>256</v>
      </c>
      <c r="G5" s="49" t="str">
        <f>_xll.qlSimpleQuote(F5,E5/100,,Permanent,Trigger,Overwrite)</f>
        <v>EURAB3E18M_Quote#0002</v>
      </c>
      <c r="H5" s="72">
        <f>_xll.qlQuoteValue(G5)</f>
        <v>-2.8200000000000005E-3</v>
      </c>
      <c r="J5" s="80" t="s">
        <v>377</v>
      </c>
      <c r="K5" s="49" t="e">
        <f>_xll.qlSwapRateHelper2(,G5,J5,Calendar,"Annual","Modified Following","30/360 (Bond Basis)",Euribor3M,0,"0D",Discounting,Permanent,Trigger,TRUE)</f>
        <v>#NUM!</v>
      </c>
    </row>
    <row r="6" spans="2:11" x14ac:dyDescent="0.2">
      <c r="B6" s="49" t="s">
        <v>235</v>
      </c>
      <c r="C6" s="64">
        <v>-0.308</v>
      </c>
      <c r="D6" s="64">
        <v>-0.25800000000000001</v>
      </c>
      <c r="E6" s="64">
        <f t="shared" si="0"/>
        <v>-0.28300000000000003</v>
      </c>
      <c r="F6" s="49" t="s">
        <v>257</v>
      </c>
      <c r="G6" s="49" t="str">
        <f>_xll.qlSimpleQuote(F6,E6/100,,Permanent,Trigger,Overwrite)</f>
        <v>EURAB3E21M_Quote#0002</v>
      </c>
      <c r="H6" s="72">
        <f>_xll.qlQuoteValue(G6)</f>
        <v>-2.8300000000000005E-3</v>
      </c>
      <c r="J6" s="80" t="s">
        <v>380</v>
      </c>
      <c r="K6" s="49" t="e">
        <f>_xll.qlSwapRateHelper2(,G6,J6,Calendar,"Annual","Modified Following","30/360 (Bond Basis)",Euribor3M,0,"0D",Discounting,Permanent,Trigger,TRUE)</f>
        <v>#NUM!</v>
      </c>
    </row>
    <row r="7" spans="2:11" x14ac:dyDescent="0.2">
      <c r="B7" s="49" t="s">
        <v>236</v>
      </c>
      <c r="C7" s="64">
        <v>-0.30499999999999999</v>
      </c>
      <c r="D7" s="64">
        <v>-0.255</v>
      </c>
      <c r="E7" s="64">
        <f t="shared" si="0"/>
        <v>-0.28000000000000003</v>
      </c>
      <c r="F7" s="49" t="s">
        <v>258</v>
      </c>
      <c r="G7" s="49" t="str">
        <f>_xll.qlSimpleQuote(F7,E7/100,,Permanent,Trigger,Overwrite)</f>
        <v>EURAB3E2Y_Quote#0002</v>
      </c>
      <c r="H7" s="72">
        <f>_xll.qlQuoteValue(G7)</f>
        <v>-2.8000000000000004E-3</v>
      </c>
      <c r="J7" s="80" t="s">
        <v>381</v>
      </c>
      <c r="K7" s="49" t="e">
        <f>_xll.qlSwapRateHelper2(,G7,J7,Calendar,"Annual","Modified Following","30/360 (Bond Basis)",Euribor3M,0,"0D",Discounting,Permanent,Trigger,TRUE)</f>
        <v>#NUM!</v>
      </c>
    </row>
    <row r="8" spans="2:11" x14ac:dyDescent="0.2">
      <c r="B8" s="49" t="s">
        <v>237</v>
      </c>
      <c r="C8" s="64">
        <v>-0.27700000000000002</v>
      </c>
      <c r="D8" s="64">
        <v>-0.22700000000000001</v>
      </c>
      <c r="E8" s="64">
        <f t="shared" si="0"/>
        <v>-0.252</v>
      </c>
      <c r="F8" s="49" t="s">
        <v>259</v>
      </c>
      <c r="G8" s="49" t="str">
        <f>_xll.qlSimpleQuote(F8,E8/100,,Permanent,Trigger,Overwrite)</f>
        <v>EURAB3E3Y_Quote#0002</v>
      </c>
      <c r="H8" s="72">
        <f>_xll.qlQuoteValue(G8)</f>
        <v>-2.5200000000000001E-3</v>
      </c>
      <c r="J8" s="80" t="s">
        <v>382</v>
      </c>
      <c r="K8" s="49" t="e">
        <f>_xll.qlSwapRateHelper2(,G8,J8,Calendar,"Annual","Modified Following","30/360 (Bond Basis)",Euribor3M,0,"0D",Discounting,Permanent,Trigger,TRUE)</f>
        <v>#NUM!</v>
      </c>
    </row>
    <row r="9" spans="2:11" x14ac:dyDescent="0.2">
      <c r="B9" s="49" t="s">
        <v>238</v>
      </c>
      <c r="C9" s="64">
        <v>-0.224</v>
      </c>
      <c r="D9" s="64">
        <v>-0.17400000000000002</v>
      </c>
      <c r="E9" s="64">
        <f t="shared" si="0"/>
        <v>-0.19900000000000001</v>
      </c>
      <c r="F9" s="49" t="s">
        <v>260</v>
      </c>
      <c r="G9" s="49" t="str">
        <f>_xll.qlSimpleQuote(F9,E9/100,,Permanent,Trigger,Overwrite)</f>
        <v>EURAB3E4Y_Quote#0003</v>
      </c>
      <c r="H9" s="72">
        <f>_xll.qlQuoteValue(G9)</f>
        <v>-1.99E-3</v>
      </c>
      <c r="J9" s="80" t="s">
        <v>383</v>
      </c>
      <c r="K9" s="49" t="e">
        <f>_xll.qlSwapRateHelper2(,G9,J9,Calendar,"Annual","Modified Following","30/360 (Bond Basis)",Euribor3M,0,"0D",Discounting,Permanent,Trigger,TRUE)</f>
        <v>#NUM!</v>
      </c>
    </row>
    <row r="10" spans="2:11" x14ac:dyDescent="0.2">
      <c r="B10" s="49" t="s">
        <v>239</v>
      </c>
      <c r="C10" s="64">
        <v>-0.14599999999999999</v>
      </c>
      <c r="D10" s="64">
        <v>-9.6000000000000002E-2</v>
      </c>
      <c r="E10" s="64">
        <f t="shared" si="0"/>
        <v>-0.121</v>
      </c>
      <c r="F10" s="49" t="s">
        <v>261</v>
      </c>
      <c r="G10" s="49" t="str">
        <f>_xll.qlSimpleQuote(F10,E10/100,,Permanent,Trigger,Overwrite)</f>
        <v>EURAB3E5Y_Quote#0003</v>
      </c>
      <c r="H10" s="72">
        <f>_xll.qlQuoteValue(G10)</f>
        <v>-1.2099999999999999E-3</v>
      </c>
      <c r="J10" s="80" t="s">
        <v>384</v>
      </c>
      <c r="K10" s="49" t="e">
        <f>_xll.qlSwapRateHelper2(,G10,J10,Calendar,"Annual","Modified Following","30/360 (Bond Basis)",Euribor3M,0,"0D",Discounting,Permanent,Trigger,TRUE)</f>
        <v>#NUM!</v>
      </c>
    </row>
    <row r="11" spans="2:11" x14ac:dyDescent="0.2">
      <c r="B11" s="49" t="s">
        <v>240</v>
      </c>
      <c r="C11" s="64">
        <v>-4.5999999999999999E-2</v>
      </c>
      <c r="D11" s="64">
        <v>4.0000000000000001E-3</v>
      </c>
      <c r="E11" s="64">
        <f t="shared" si="0"/>
        <v>-2.0999999999999998E-2</v>
      </c>
      <c r="F11" s="49" t="s">
        <v>262</v>
      </c>
      <c r="G11" s="49" t="str">
        <f>_xll.qlSimpleQuote(F11,E11/100,,Permanent,Trigger,Overwrite)</f>
        <v>EURAB3E6Y_Quote#0003</v>
      </c>
      <c r="H11" s="72">
        <f>_xll.qlQuoteValue(G11)</f>
        <v>-2.0999999999999998E-4</v>
      </c>
      <c r="J11" s="80" t="s">
        <v>385</v>
      </c>
      <c r="K11" s="49" t="e">
        <f>_xll.qlSwapRateHelper2(,G11,J11,Calendar,"Annual","Modified Following","30/360 (Bond Basis)",Euribor3M,0,"0D",Discounting,Permanent,Trigger,TRUE)</f>
        <v>#NUM!</v>
      </c>
    </row>
    <row r="12" spans="2:11" x14ac:dyDescent="0.2">
      <c r="B12" s="49" t="s">
        <v>241</v>
      </c>
      <c r="C12" s="64">
        <v>7.0000000000000007E-2</v>
      </c>
      <c r="D12" s="64">
        <v>0.12</v>
      </c>
      <c r="E12" s="64">
        <f t="shared" si="0"/>
        <v>9.5000000000000001E-2</v>
      </c>
      <c r="F12" s="49" t="s">
        <v>263</v>
      </c>
      <c r="G12" s="49" t="str">
        <f>_xll.qlSimpleQuote(F12,E12/100,,Permanent,Trigger,Overwrite)</f>
        <v>EURAB3E7Y_Quote#0004</v>
      </c>
      <c r="H12" s="72">
        <f>_xll.qlQuoteValue(G12)</f>
        <v>9.5E-4</v>
      </c>
      <c r="J12" s="80" t="s">
        <v>386</v>
      </c>
      <c r="K12" s="49" t="e">
        <f>_xll.qlSwapRateHelper2(,G12,J12,Calendar,"Annual","Modified Following","30/360 (Bond Basis)",Euribor3M,0,"0D",Discounting,Permanent,Trigger,TRUE)</f>
        <v>#NUM!</v>
      </c>
    </row>
    <row r="13" spans="2:11" x14ac:dyDescent="0.2">
      <c r="B13" s="49" t="s">
        <v>242</v>
      </c>
      <c r="C13" s="64">
        <v>0.191</v>
      </c>
      <c r="D13" s="64">
        <v>0.24099999999999999</v>
      </c>
      <c r="E13" s="64">
        <f t="shared" si="0"/>
        <v>0.216</v>
      </c>
      <c r="F13" s="49" t="s">
        <v>264</v>
      </c>
      <c r="G13" s="49" t="str">
        <f>_xll.qlSimpleQuote(F13,E13/100,,Permanent,Trigger,Overwrite)</f>
        <v>EURAB3E8Y_Quote#0004</v>
      </c>
      <c r="H13" s="72">
        <f>_xll.qlQuoteValue(G13)</f>
        <v>2.16E-3</v>
      </c>
      <c r="J13" s="80" t="s">
        <v>387</v>
      </c>
      <c r="K13" s="49" t="e">
        <f>_xll.qlSwapRateHelper2(,G13,J13,Calendar,"Annual","Modified Following","30/360 (Bond Basis)",Euribor3M,0,"0D",Discounting,Permanent,Trigger,TRUE)</f>
        <v>#NUM!</v>
      </c>
    </row>
    <row r="14" spans="2:11" x14ac:dyDescent="0.2">
      <c r="B14" s="49" t="s">
        <v>243</v>
      </c>
      <c r="C14" s="64">
        <v>0.311</v>
      </c>
      <c r="D14" s="64">
        <v>0.36099999999999999</v>
      </c>
      <c r="E14" s="64">
        <f t="shared" si="0"/>
        <v>0.33599999999999997</v>
      </c>
      <c r="F14" s="49" t="s">
        <v>265</v>
      </c>
      <c r="G14" s="49" t="str">
        <f>_xll.qlSimpleQuote(F14,E14/100,,Permanent,Trigger,Overwrite)</f>
        <v>EURAB3E9Y_Quote#0004</v>
      </c>
      <c r="H14" s="72">
        <f>_xll.qlQuoteValue(G14)</f>
        <v>3.3599999999999997E-3</v>
      </c>
      <c r="J14" s="80" t="s">
        <v>388</v>
      </c>
      <c r="K14" s="49" t="e">
        <f>_xll.qlSwapRateHelper2(,G14,J14,Calendar,"Annual","Modified Following","30/360 (Bond Basis)",Euribor3M,0,"0D",Discounting,Permanent,Trigger,TRUE)</f>
        <v>#NUM!</v>
      </c>
    </row>
    <row r="15" spans="2:11" x14ac:dyDescent="0.2">
      <c r="B15" s="49" t="s">
        <v>244</v>
      </c>
      <c r="C15" s="64">
        <v>0.42299999999999999</v>
      </c>
      <c r="D15" s="64">
        <v>0.47300000000000003</v>
      </c>
      <c r="E15" s="64">
        <f t="shared" si="0"/>
        <v>0.44800000000000001</v>
      </c>
      <c r="F15" s="49" t="s">
        <v>266</v>
      </c>
      <c r="G15" s="49" t="str">
        <f>_xll.qlSimpleQuote(F15,E15/100,,Permanent,Trigger,Overwrite)</f>
        <v>EURAB3E10Y_Quote#0003</v>
      </c>
      <c r="H15" s="72">
        <f>_xll.qlQuoteValue(G15)</f>
        <v>4.4800000000000005E-3</v>
      </c>
      <c r="J15" s="80" t="s">
        <v>389</v>
      </c>
      <c r="K15" s="49" t="e">
        <f>_xll.qlSwapRateHelper2(,G15,J15,Calendar,"Annual","Modified Following","30/360 (Bond Basis)",Euribor3M,0,"0D",Discounting,Permanent,Trigger,TRUE)</f>
        <v>#NUM!</v>
      </c>
    </row>
    <row r="16" spans="2:11" x14ac:dyDescent="0.2">
      <c r="B16" s="49" t="s">
        <v>245</v>
      </c>
      <c r="C16" s="64">
        <v>0.52400000000000002</v>
      </c>
      <c r="D16" s="64">
        <v>0.57400000000000007</v>
      </c>
      <c r="E16" s="64">
        <f t="shared" si="0"/>
        <v>0.54900000000000004</v>
      </c>
      <c r="F16" s="49" t="s">
        <v>267</v>
      </c>
      <c r="G16" s="49" t="str">
        <f>_xll.qlSimpleQuote(F16,E16/100,,Permanent,Trigger,Overwrite)</f>
        <v>EURAB3E11Y_Quote#0003</v>
      </c>
      <c r="H16" s="72">
        <f>_xll.qlQuoteValue(G16)</f>
        <v>5.4900000000000001E-3</v>
      </c>
      <c r="J16" s="80" t="s">
        <v>390</v>
      </c>
      <c r="K16" s="49" t="e">
        <f>_xll.qlSwapRateHelper2(,G16,J16,Calendar,"Annual","Modified Following","30/360 (Bond Basis)",Euribor3M,0,"0D",Discounting,Permanent,Trigger,TRUE)</f>
        <v>#NUM!</v>
      </c>
    </row>
    <row r="17" spans="2:11" x14ac:dyDescent="0.2">
      <c r="B17" s="49" t="s">
        <v>246</v>
      </c>
      <c r="C17" s="64">
        <v>0.61499999999999999</v>
      </c>
      <c r="D17" s="64">
        <v>0.66500000000000004</v>
      </c>
      <c r="E17" s="64">
        <f t="shared" si="0"/>
        <v>0.64</v>
      </c>
      <c r="F17" s="49" t="s">
        <v>268</v>
      </c>
      <c r="G17" s="49" t="str">
        <f>_xll.qlSimpleQuote(F17,E17/100,,Permanent,Trigger,Overwrite)</f>
        <v>EURAB3E12Y_Quote#0003</v>
      </c>
      <c r="H17" s="72">
        <f>_xll.qlQuoteValue(G17)</f>
        <v>6.4000000000000003E-3</v>
      </c>
      <c r="J17" s="80" t="s">
        <v>391</v>
      </c>
      <c r="K17" s="49" t="e">
        <f>_xll.qlSwapRateHelper2(,G17,J17,Calendar,"Annual","Modified Following","30/360 (Bond Basis)",Euribor3M,0,"0D",Discounting,Permanent,Trigger,TRUE)</f>
        <v>#NUM!</v>
      </c>
    </row>
    <row r="18" spans="2:11" x14ac:dyDescent="0.2">
      <c r="B18" s="49" t="s">
        <v>247</v>
      </c>
      <c r="C18" s="64">
        <v>0.82000000000000006</v>
      </c>
      <c r="D18" s="64">
        <v>0.87</v>
      </c>
      <c r="E18" s="64">
        <f t="shared" si="0"/>
        <v>0.84499999999999997</v>
      </c>
      <c r="F18" s="49" t="s">
        <v>269</v>
      </c>
      <c r="G18" s="49" t="str">
        <f>_xll.qlSimpleQuote(F18,E18/100,,Permanent,Trigger,Overwrite)</f>
        <v>EURAB3E15Y_Quote#0004</v>
      </c>
      <c r="H18" s="72">
        <f>_xll.qlQuoteValue(G18)</f>
        <v>8.4499999999999992E-3</v>
      </c>
      <c r="J18" s="80" t="s">
        <v>392</v>
      </c>
      <c r="K18" s="49" t="e">
        <f>_xll.qlSwapRateHelper2(,G18,J18,Calendar,"Annual","Modified Following","30/360 (Bond Basis)",Euribor3M,0,"0D",Discounting,Permanent,Trigger,TRUE)</f>
        <v>#NUM!</v>
      </c>
    </row>
    <row r="19" spans="2:11" x14ac:dyDescent="0.2">
      <c r="B19" s="49" t="s">
        <v>248</v>
      </c>
      <c r="C19" s="64">
        <v>0.99199999999999999</v>
      </c>
      <c r="D19" s="64">
        <v>1.042</v>
      </c>
      <c r="E19" s="64">
        <f t="shared" si="0"/>
        <v>1.0169999999999999</v>
      </c>
      <c r="F19" s="49" t="s">
        <v>270</v>
      </c>
      <c r="G19" s="49" t="str">
        <f>_xll.qlSimpleQuote(F19,E19/100,,Permanent,Trigger,Overwrite)</f>
        <v>EURAB3E20Y_Quote#0004</v>
      </c>
      <c r="H19" s="72">
        <f>_xll.qlQuoteValue(G19)</f>
        <v>1.0169999999999998E-2</v>
      </c>
      <c r="J19" s="80" t="s">
        <v>393</v>
      </c>
      <c r="K19" s="49" t="e">
        <f>_xll.qlSwapRateHelper2(,G19,J19,Calendar,"Annual","Modified Following","30/360 (Bond Basis)",Euribor3M,0,"0D",Discounting,Permanent,Trigger,TRUE)</f>
        <v>#NUM!</v>
      </c>
    </row>
    <row r="20" spans="2:11" x14ac:dyDescent="0.2">
      <c r="B20" s="49" t="s">
        <v>249</v>
      </c>
      <c r="C20" s="64">
        <v>1.0469999999999999</v>
      </c>
      <c r="D20" s="64">
        <v>1.097</v>
      </c>
      <c r="E20" s="64">
        <f t="shared" si="0"/>
        <v>1.0720000000000001</v>
      </c>
      <c r="F20" s="49" t="s">
        <v>271</v>
      </c>
      <c r="G20" s="49" t="str">
        <f>_xll.qlSimpleQuote(F20,E20/100,,Permanent,Trigger,Overwrite)</f>
        <v>EURAB3E25Y_Quote#0004</v>
      </c>
      <c r="H20" s="72">
        <f>_xll.qlQuoteValue(G20)</f>
        <v>1.072E-2</v>
      </c>
      <c r="J20" s="80" t="s">
        <v>394</v>
      </c>
      <c r="K20" s="49" t="e">
        <f>_xll.qlSwapRateHelper2(,G20,J20,Calendar,"Annual","Modified Following","30/360 (Bond Basis)",Euribor3M,0,"0D",Discounting,Permanent,Trigger,TRUE)</f>
        <v>#NUM!</v>
      </c>
    </row>
    <row r="21" spans="2:11" x14ac:dyDescent="0.2">
      <c r="B21" s="49" t="s">
        <v>250</v>
      </c>
      <c r="C21" s="64">
        <v>1.0620000000000001</v>
      </c>
      <c r="D21" s="64">
        <v>1.1120000000000001</v>
      </c>
      <c r="E21" s="64">
        <f t="shared" si="0"/>
        <v>1.0870000000000002</v>
      </c>
      <c r="F21" s="49" t="s">
        <v>272</v>
      </c>
      <c r="G21" s="49" t="str">
        <f>_xll.qlSimpleQuote(F21,E21/100,,Permanent,Trigger,Overwrite)</f>
        <v>EURAB3E30Y_Quote#0004</v>
      </c>
      <c r="H21" s="72">
        <f>_xll.qlQuoteValue(G21)</f>
        <v>1.0870000000000001E-2</v>
      </c>
      <c r="J21" s="80" t="s">
        <v>395</v>
      </c>
      <c r="K21" s="49" t="e">
        <f>_xll.qlSwapRateHelper2(,G21,J21,Calendar,"Annual","Modified Following","30/360 (Bond Basis)",Euribor3M,0,"0D",Discounting,Permanent,Trigger,TRUE)</f>
        <v>#NUM!</v>
      </c>
    </row>
    <row r="22" spans="2:11" x14ac:dyDescent="0.2">
      <c r="B22" s="49" t="s">
        <v>251</v>
      </c>
      <c r="C22" s="64">
        <v>1.0580000000000001</v>
      </c>
      <c r="D22" s="64">
        <v>1.1080000000000001</v>
      </c>
      <c r="E22" s="64">
        <f t="shared" si="0"/>
        <v>1.0830000000000002</v>
      </c>
      <c r="F22" s="49" t="s">
        <v>273</v>
      </c>
      <c r="G22" s="49" t="str">
        <f>_xll.qlSimpleQuote(F22,E22/100,,Permanent,Trigger,Overwrite)</f>
        <v>EURAB3E40Y_Quote#0004</v>
      </c>
      <c r="H22" s="72">
        <f>_xll.qlQuoteValue(G22)</f>
        <v>1.0830000000000001E-2</v>
      </c>
      <c r="J22" s="80" t="s">
        <v>396</v>
      </c>
      <c r="K22" s="49" t="e">
        <f>_xll.qlSwapRateHelper2(,G22,J22,Calendar,"Annual","Modified Following","30/360 (Bond Basis)",Euribor3M,0,"0D",Discounting,Permanent,Trigger,TRUE)</f>
        <v>#NUM!</v>
      </c>
    </row>
    <row r="23" spans="2:11" x14ac:dyDescent="0.2">
      <c r="B23" s="49" t="s">
        <v>252</v>
      </c>
      <c r="C23" s="64">
        <v>1.006</v>
      </c>
      <c r="D23" s="64">
        <v>1.056</v>
      </c>
      <c r="E23" s="64">
        <f t="shared" si="0"/>
        <v>1.0310000000000001</v>
      </c>
      <c r="F23" s="49" t="s">
        <v>274</v>
      </c>
      <c r="G23" s="49" t="str">
        <f>_xll.qlSimpleQuote(F23,E23/100,,Permanent,Trigger,Overwrite)</f>
        <v>EURAB3E50Y_Quote#0004</v>
      </c>
      <c r="H23" s="72">
        <f>_xll.qlQuoteValue(G23)</f>
        <v>1.0310000000000001E-2</v>
      </c>
      <c r="J23" s="80" t="s">
        <v>397</v>
      </c>
      <c r="K23" s="49" t="e">
        <f>_xll.qlSwapRateHelper2(,G23,J23,Calendar,"Annual","Modified Following","30/360 (Bond Basis)",Euribor3M,0,"0D",Discounting,Permanent,Trigger,TRUE)</f>
        <v>#NUM!</v>
      </c>
    </row>
    <row r="24" spans="2:11" x14ac:dyDescent="0.2">
      <c r="B24" s="50" t="s">
        <v>253</v>
      </c>
      <c r="C24" s="65">
        <v>0.98599999999999999</v>
      </c>
      <c r="D24" s="65">
        <v>1.036</v>
      </c>
      <c r="E24" s="65">
        <f t="shared" si="0"/>
        <v>1.0110000000000001</v>
      </c>
      <c r="F24" s="50" t="s">
        <v>275</v>
      </c>
      <c r="G24" s="50" t="str">
        <f>_xll.qlSimpleQuote(F24,E24/100,,Permanent,Trigger,Overwrite)</f>
        <v>EURAB3E60Y_Quote#0004</v>
      </c>
      <c r="H24" s="73">
        <f>_xll.qlQuoteValue(G24)</f>
        <v>1.0110000000000001E-2</v>
      </c>
      <c r="J24" s="81" t="s">
        <v>398</v>
      </c>
      <c r="K24" s="50" t="e">
        <f>_xll.qlSwapRateHelper2(,G24,J24,Calendar,"Annual","Modified Following","30/360 (Bond Basis)",Euribor3M,0,"0D",Discounting,Permanent,Trigger,TRUE)</f>
        <v>#NUM!</v>
      </c>
    </row>
    <row r="25" spans="2:11" x14ac:dyDescent="0.2">
      <c r="B25" s="49" t="s">
        <v>279</v>
      </c>
      <c r="C25" s="64">
        <v>-0.17</v>
      </c>
      <c r="D25" s="64">
        <v>-0.13</v>
      </c>
      <c r="E25" s="64">
        <f t="shared" si="0"/>
        <v>-0.15000000000000002</v>
      </c>
      <c r="F25" s="49" t="s">
        <v>316</v>
      </c>
      <c r="G25" s="61" t="str">
        <f>_xll.qlSimpleQuote(F25,E25/100,,Permanent,Trigger,Overwrite)</f>
        <v>EURAB6E1Y_Quote#0002</v>
      </c>
      <c r="H25" s="71">
        <f>_xll.qlQuoteValue(G25)</f>
        <v>-1.5000000000000002E-3</v>
      </c>
      <c r="J25" s="79" t="s">
        <v>179</v>
      </c>
      <c r="K25" s="61" t="e">
        <f>_xll.qlSwapRateHelper2(,G25,J25,Calendar,"Annual","Modified Following","30/360 (Bond Basis)",Euribor6M,0,"0D",Discounting,Permanent,Trigger,TRUE)</f>
        <v>#NUM!</v>
      </c>
    </row>
    <row r="26" spans="2:11" x14ac:dyDescent="0.2">
      <c r="B26" s="49" t="s">
        <v>280</v>
      </c>
      <c r="C26" s="64">
        <v>-0.20100000000000001</v>
      </c>
      <c r="D26" s="64">
        <v>-0.151</v>
      </c>
      <c r="E26" s="64">
        <f t="shared" si="0"/>
        <v>-0.17599999999999999</v>
      </c>
      <c r="F26" s="49" t="s">
        <v>317</v>
      </c>
      <c r="G26" s="49" t="str">
        <f>_xll.qlSimpleQuote(F26,E26/100,,Permanent,Trigger,Overwrite)</f>
        <v>EURAB6E15M_Quote#0002</v>
      </c>
      <c r="H26" s="72">
        <f>_xll.qlQuoteValue(G26)</f>
        <v>-1.7599999999999998E-3</v>
      </c>
      <c r="J26" s="80" t="s">
        <v>374</v>
      </c>
      <c r="K26" s="49" t="e">
        <f>_xll.qlSwapRateHelper2(,G26,J26,Calendar,"Annual","Modified Following","30/360 (Bond Basis)",Euribor6M,0,"0D",Discounting,Permanent,Trigger,TRUE)</f>
        <v>#NUM!</v>
      </c>
    </row>
    <row r="27" spans="2:11" x14ac:dyDescent="0.2">
      <c r="B27" s="49" t="s">
        <v>281</v>
      </c>
      <c r="C27" s="64">
        <v>-0.17699999999999999</v>
      </c>
      <c r="D27" s="64">
        <v>-0.127</v>
      </c>
      <c r="E27" s="64">
        <f t="shared" si="0"/>
        <v>-0.152</v>
      </c>
      <c r="F27" s="49" t="s">
        <v>318</v>
      </c>
      <c r="G27" s="49" t="str">
        <f>_xll.qlSimpleQuote(F27,E27/100,,Permanent,Trigger,Overwrite)</f>
        <v>EURAB6E18M_Quote#0002</v>
      </c>
      <c r="H27" s="72">
        <f>_xll.qlQuoteValue(G27)</f>
        <v>-1.5199999999999999E-3</v>
      </c>
      <c r="J27" s="80" t="s">
        <v>377</v>
      </c>
      <c r="K27" s="49" t="e">
        <f>_xll.qlSwapRateHelper2(,G27,J27,Calendar,"Annual","Modified Following","30/360 (Bond Basis)",Euribor6M,0,"0D",Discounting,Permanent,Trigger,TRUE)</f>
        <v>#NUM!</v>
      </c>
    </row>
    <row r="28" spans="2:11" x14ac:dyDescent="0.2">
      <c r="B28" s="49" t="s">
        <v>282</v>
      </c>
      <c r="C28" s="64">
        <v>-0.193</v>
      </c>
      <c r="D28" s="64">
        <v>-0.14300000000000002</v>
      </c>
      <c r="E28" s="64">
        <f t="shared" si="0"/>
        <v>-0.16800000000000001</v>
      </c>
      <c r="F28" s="49" t="s">
        <v>319</v>
      </c>
      <c r="G28" s="49" t="str">
        <f>_xll.qlSimpleQuote(F28,E28/100,,Permanent,Trigger,Overwrite)</f>
        <v>EURAB6E21M_Quote#0002</v>
      </c>
      <c r="H28" s="72">
        <f>_xll.qlQuoteValue(G28)</f>
        <v>-1.6800000000000001E-3</v>
      </c>
      <c r="J28" s="80" t="s">
        <v>380</v>
      </c>
      <c r="K28" s="49" t="e">
        <f>_xll.qlSwapRateHelper2(,G28,J28,Calendar,"Annual","Modified Following","30/360 (Bond Basis)",Euribor6M,0,"0D",Discounting,Permanent,Trigger,TRUE)</f>
        <v>#NUM!</v>
      </c>
    </row>
    <row r="29" spans="2:11" x14ac:dyDescent="0.2">
      <c r="B29" s="49" t="s">
        <v>283</v>
      </c>
      <c r="C29" s="64">
        <v>-0.16800000000000001</v>
      </c>
      <c r="D29" s="64">
        <v>-0.128</v>
      </c>
      <c r="E29" s="64">
        <f t="shared" si="0"/>
        <v>-0.14800000000000002</v>
      </c>
      <c r="F29" s="49" t="s">
        <v>320</v>
      </c>
      <c r="G29" s="49" t="str">
        <f>_xll.qlSimpleQuote(F29,E29/100,,Permanent,Trigger,Overwrite)</f>
        <v>EURAB6E2Y_Quote#0002</v>
      </c>
      <c r="H29" s="72">
        <f>_xll.qlQuoteValue(G29)</f>
        <v>-1.4800000000000002E-3</v>
      </c>
      <c r="J29" s="80" t="s">
        <v>381</v>
      </c>
      <c r="K29" s="49" t="e">
        <f>_xll.qlSwapRateHelper2(,G29,J29,Calendar,"Annual","Modified Following","30/360 (Bond Basis)",Euribor6M,0,"0D",Discounting,Permanent,Trigger,TRUE)</f>
        <v>#NUM!</v>
      </c>
    </row>
    <row r="30" spans="2:11" x14ac:dyDescent="0.2">
      <c r="B30" s="49" t="s">
        <v>284</v>
      </c>
      <c r="C30" s="64">
        <v>-0.13500000000000001</v>
      </c>
      <c r="D30" s="64">
        <v>-9.5000000000000001E-2</v>
      </c>
      <c r="E30" s="64">
        <f t="shared" si="0"/>
        <v>-0.115</v>
      </c>
      <c r="F30" s="49" t="s">
        <v>321</v>
      </c>
      <c r="G30" s="49" t="str">
        <f>_xll.qlSimpleQuote(F30,E30/100,,Permanent,Trigger,Overwrite)</f>
        <v>EURAB6E3Y_Quote#0002</v>
      </c>
      <c r="H30" s="72">
        <f>_xll.qlQuoteValue(G30)</f>
        <v>-1.15E-3</v>
      </c>
      <c r="J30" s="80" t="s">
        <v>382</v>
      </c>
      <c r="K30" s="49" t="e">
        <f>_xll.qlSwapRateHelper2(,G30,J30,Calendar,"Annual","Modified Following","30/360 (Bond Basis)",Euribor6M,0,"0D",Discounting,Permanent,Trigger,TRUE)</f>
        <v>#NUM!</v>
      </c>
    </row>
    <row r="31" spans="2:11" x14ac:dyDescent="0.2">
      <c r="B31" s="49" t="s">
        <v>285</v>
      </c>
      <c r="C31" s="64">
        <v>-7.4999999999999997E-2</v>
      </c>
      <c r="D31" s="64">
        <v>-3.5000000000000003E-2</v>
      </c>
      <c r="E31" s="64">
        <f t="shared" si="0"/>
        <v>-5.5E-2</v>
      </c>
      <c r="F31" s="49" t="s">
        <v>322</v>
      </c>
      <c r="G31" s="49" t="str">
        <f>_xll.qlSimpleQuote(F31,E31/100,,Permanent,Trigger,Overwrite)</f>
        <v>EURAB6E4Y_Quote#0003</v>
      </c>
      <c r="H31" s="72">
        <f>_xll.qlQuoteValue(G31)</f>
        <v>-5.5000000000000003E-4</v>
      </c>
      <c r="J31" s="80" t="s">
        <v>383</v>
      </c>
      <c r="K31" s="49" t="e">
        <f>_xll.qlSwapRateHelper2(,G31,J31,Calendar,"Annual","Modified Following","30/360 (Bond Basis)",Euribor6M,0,"0D",Discounting,Permanent,Trigger,TRUE)</f>
        <v>#NUM!</v>
      </c>
    </row>
    <row r="32" spans="2:11" x14ac:dyDescent="0.2">
      <c r="B32" s="49" t="s">
        <v>286</v>
      </c>
      <c r="C32" s="64">
        <v>8.0000000000000002E-3</v>
      </c>
      <c r="D32" s="64">
        <v>4.8000000000000001E-2</v>
      </c>
      <c r="E32" s="64">
        <f t="shared" si="0"/>
        <v>2.8000000000000001E-2</v>
      </c>
      <c r="F32" s="49" t="s">
        <v>323</v>
      </c>
      <c r="G32" s="49" t="str">
        <f>_xll.qlSimpleQuote(F32,E32/100,,Permanent,Trigger,Overwrite)</f>
        <v>EURAB6E5Y_Quote#0003</v>
      </c>
      <c r="H32" s="72">
        <f>_xll.qlQuoteValue(G32)</f>
        <v>2.8000000000000003E-4</v>
      </c>
      <c r="J32" s="80" t="s">
        <v>384</v>
      </c>
      <c r="K32" s="49" t="e">
        <f>_xll.qlSwapRateHelper2(,G32,J32,Calendar,"Annual","Modified Following","30/360 (Bond Basis)",Euribor6M,0,"0D",Discounting,Permanent,Trigger,TRUE)</f>
        <v>#NUM!</v>
      </c>
    </row>
    <row r="33" spans="2:11" x14ac:dyDescent="0.2">
      <c r="B33" s="49" t="s">
        <v>287</v>
      </c>
      <c r="C33" s="64">
        <v>0.108</v>
      </c>
      <c r="D33" s="64">
        <v>0.14799999999999999</v>
      </c>
      <c r="E33" s="64">
        <f t="shared" si="0"/>
        <v>0.128</v>
      </c>
      <c r="F33" s="49" t="s">
        <v>324</v>
      </c>
      <c r="G33" s="49" t="str">
        <f>_xll.qlSimpleQuote(F33,E33/100,,Permanent,Trigger,Overwrite)</f>
        <v>EURAB6E6Y_Quote#0003</v>
      </c>
      <c r="H33" s="72">
        <f>_xll.qlQuoteValue(G33)</f>
        <v>1.2800000000000001E-3</v>
      </c>
      <c r="J33" s="80" t="s">
        <v>385</v>
      </c>
      <c r="K33" s="49" t="e">
        <f>_xll.qlSwapRateHelper2(,G33,J33,Calendar,"Annual","Modified Following","30/360 (Bond Basis)",Euribor6M,0,"0D",Discounting,Permanent,Trigger,TRUE)</f>
        <v>#NUM!</v>
      </c>
    </row>
    <row r="34" spans="2:11" x14ac:dyDescent="0.2">
      <c r="B34" s="49" t="s">
        <v>288</v>
      </c>
      <c r="C34" s="64">
        <v>0.221</v>
      </c>
      <c r="D34" s="64">
        <v>0.26100000000000001</v>
      </c>
      <c r="E34" s="64">
        <f t="shared" si="0"/>
        <v>0.24099999999999999</v>
      </c>
      <c r="F34" s="49" t="s">
        <v>325</v>
      </c>
      <c r="G34" s="49" t="str">
        <f>_xll.qlSimpleQuote(F34,E34/100,,Permanent,Trigger,Overwrite)</f>
        <v>EURAB6E7Y_Quote#0009</v>
      </c>
      <c r="H34" s="72">
        <f>_xll.qlQuoteValue(G34)</f>
        <v>2.4099999999999998E-3</v>
      </c>
      <c r="J34" s="80" t="s">
        <v>386</v>
      </c>
      <c r="K34" s="49" t="e">
        <f>_xll.qlSwapRateHelper2(,G34,J34,Calendar,"Annual","Modified Following","30/360 (Bond Basis)",Euribor6M,0,"0D",Discounting,Permanent,Trigger,TRUE)</f>
        <v>#NUM!</v>
      </c>
    </row>
    <row r="35" spans="2:11" x14ac:dyDescent="0.2">
      <c r="B35" s="49" t="s">
        <v>289</v>
      </c>
      <c r="C35" s="64">
        <v>0.33800000000000002</v>
      </c>
      <c r="D35" s="64">
        <v>0.378</v>
      </c>
      <c r="E35" s="64">
        <f t="shared" si="0"/>
        <v>0.35799999999999998</v>
      </c>
      <c r="F35" s="49" t="s">
        <v>326</v>
      </c>
      <c r="G35" s="49" t="str">
        <f>_xll.qlSimpleQuote(F35,E35/100,,Permanent,Trigger,Overwrite)</f>
        <v>EURAB6E8Y_Quote#0009</v>
      </c>
      <c r="H35" s="72">
        <f>_xll.qlQuoteValue(G35)</f>
        <v>3.5799999999999998E-3</v>
      </c>
      <c r="J35" s="80" t="s">
        <v>387</v>
      </c>
      <c r="K35" s="49" t="e">
        <f>_xll.qlSwapRateHelper2(,G35,J35,Calendar,"Annual","Modified Following","30/360 (Bond Basis)",Euribor6M,0,"0D",Discounting,Permanent,Trigger,TRUE)</f>
        <v>#NUM!</v>
      </c>
    </row>
    <row r="36" spans="2:11" x14ac:dyDescent="0.2">
      <c r="B36" s="49" t="s">
        <v>290</v>
      </c>
      <c r="C36" s="64">
        <v>0.45100000000000001</v>
      </c>
      <c r="D36" s="64">
        <v>0.49099999999999999</v>
      </c>
      <c r="E36" s="64">
        <f t="shared" si="0"/>
        <v>0.47099999999999997</v>
      </c>
      <c r="F36" s="49" t="s">
        <v>327</v>
      </c>
      <c r="G36" s="49" t="str">
        <f>_xll.qlSimpleQuote(F36,E36/100,,Permanent,Trigger,Overwrite)</f>
        <v>EURAB6E9Y_Quote#0009</v>
      </c>
      <c r="H36" s="72">
        <f>_xll.qlQuoteValue(G36)</f>
        <v>4.7099999999999998E-3</v>
      </c>
      <c r="J36" s="80" t="s">
        <v>388</v>
      </c>
      <c r="K36" s="49" t="e">
        <f>_xll.qlSwapRateHelper2(,G36,J36,Calendar,"Annual","Modified Following","30/360 (Bond Basis)",Euribor6M,0,"0D",Discounting,Permanent,Trigger,TRUE)</f>
        <v>#NUM!</v>
      </c>
    </row>
    <row r="37" spans="2:11" x14ac:dyDescent="0.2">
      <c r="B37" s="49" t="s">
        <v>291</v>
      </c>
      <c r="C37" s="64">
        <v>0.55500000000000005</v>
      </c>
      <c r="D37" s="64">
        <v>0.59499999999999997</v>
      </c>
      <c r="E37" s="64">
        <f t="shared" si="0"/>
        <v>0.57499999999999996</v>
      </c>
      <c r="F37" s="49" t="s">
        <v>328</v>
      </c>
      <c r="G37" s="49" t="str">
        <f>_xll.qlSimpleQuote(F37,E37/100,,Permanent,Trigger,Overwrite)</f>
        <v>EURAB6E10Y_Quote#0009</v>
      </c>
      <c r="H37" s="72">
        <f>_xll.qlQuoteValue(G37)</f>
        <v>5.7499999999999999E-3</v>
      </c>
      <c r="J37" s="80" t="s">
        <v>389</v>
      </c>
      <c r="K37" s="49" t="e">
        <f>_xll.qlSwapRateHelper2(,G37,J37,Calendar,"Annual","Modified Following","30/360 (Bond Basis)",Euribor6M,0,"0D",Discounting,Permanent,Trigger,TRUE)</f>
        <v>#NUM!</v>
      </c>
    </row>
    <row r="38" spans="2:11" x14ac:dyDescent="0.2">
      <c r="B38" s="49" t="s">
        <v>292</v>
      </c>
      <c r="C38" s="64">
        <v>0.65</v>
      </c>
      <c r="D38" s="64">
        <v>0.69000000000000006</v>
      </c>
      <c r="E38" s="64">
        <f t="shared" si="0"/>
        <v>0.67</v>
      </c>
      <c r="F38" s="49" t="s">
        <v>329</v>
      </c>
      <c r="G38" s="49" t="str">
        <f>_xll.qlSimpleQuote(F38,E38/100,,Permanent,Trigger,Overwrite)</f>
        <v>EURAB6E11Y_Quote#0009</v>
      </c>
      <c r="H38" s="72">
        <f>_xll.qlQuoteValue(G38)</f>
        <v>6.7000000000000002E-3</v>
      </c>
      <c r="J38" s="80" t="s">
        <v>390</v>
      </c>
      <c r="K38" s="49" t="e">
        <f>_xll.qlSwapRateHelper2(,G38,J38,Calendar,"Annual","Modified Following","30/360 (Bond Basis)",Euribor6M,0,"0D",Discounting,Permanent,Trigger,TRUE)</f>
        <v>#NUM!</v>
      </c>
    </row>
    <row r="39" spans="2:11" x14ac:dyDescent="0.2">
      <c r="B39" s="49" t="s">
        <v>293</v>
      </c>
      <c r="C39" s="64">
        <v>0.73499999999999999</v>
      </c>
      <c r="D39" s="64">
        <v>0.77500000000000002</v>
      </c>
      <c r="E39" s="64">
        <f t="shared" si="0"/>
        <v>0.755</v>
      </c>
      <c r="F39" s="49" t="s">
        <v>330</v>
      </c>
      <c r="G39" s="49" t="str">
        <f>_xll.qlSimpleQuote(F39,E39/100,,Permanent,Trigger,Overwrite)</f>
        <v>EURAB6E12Y_Quote#0009</v>
      </c>
      <c r="H39" s="72">
        <f>_xll.qlQuoteValue(G39)</f>
        <v>7.5500000000000003E-3</v>
      </c>
      <c r="J39" s="80" t="s">
        <v>391</v>
      </c>
      <c r="K39" s="49" t="e">
        <f>_xll.qlSwapRateHelper2(,G39,J39,Calendar,"Annual","Modified Following","30/360 (Bond Basis)",Euribor6M,0,"0D",Discounting,Permanent,Trigger,TRUE)</f>
        <v>#NUM!</v>
      </c>
    </row>
    <row r="40" spans="2:11" x14ac:dyDescent="0.2">
      <c r="B40" s="49" t="s">
        <v>294</v>
      </c>
      <c r="C40" s="64">
        <v>0.80900000000000005</v>
      </c>
      <c r="D40" s="64">
        <v>0.84899999999999998</v>
      </c>
      <c r="E40" s="64">
        <f t="shared" si="0"/>
        <v>0.82899999999999996</v>
      </c>
      <c r="F40" s="49" t="s">
        <v>331</v>
      </c>
      <c r="G40" s="49" t="str">
        <f>_xll.qlSimpleQuote(F40,E40/100,,Permanent,Trigger,Overwrite)</f>
        <v>EURAB6E13Y_Quote#0010</v>
      </c>
      <c r="H40" s="72">
        <f>_xll.qlQuoteValue(G40)</f>
        <v>8.2899999999999988E-3</v>
      </c>
      <c r="J40" s="80" t="s">
        <v>401</v>
      </c>
      <c r="K40" s="49" t="e">
        <f>_xll.qlSwapRateHelper2(,G40,J40,Calendar,"Annual","Modified Following","30/360 (Bond Basis)",Euribor6M,0,"0D",Discounting,Permanent,Trigger,TRUE)</f>
        <v>#NUM!</v>
      </c>
    </row>
    <row r="41" spans="2:11" x14ac:dyDescent="0.2">
      <c r="B41" s="49" t="s">
        <v>295</v>
      </c>
      <c r="C41" s="64">
        <v>0.872</v>
      </c>
      <c r="D41" s="64">
        <v>0.91200000000000003</v>
      </c>
      <c r="E41" s="64">
        <f t="shared" si="0"/>
        <v>0.89200000000000002</v>
      </c>
      <c r="F41" s="49" t="s">
        <v>332</v>
      </c>
      <c r="G41" s="49" t="str">
        <f>_xll.qlSimpleQuote(F41,E41/100,,Permanent,Trigger,Overwrite)</f>
        <v>EURAB6E14Y_Quote#0010</v>
      </c>
      <c r="H41" s="72">
        <f>_xll.qlQuoteValue(G41)</f>
        <v>8.9200000000000008E-3</v>
      </c>
      <c r="J41" s="80" t="s">
        <v>402</v>
      </c>
      <c r="K41" s="49" t="e">
        <f>_xll.qlSwapRateHelper2(,G41,J41,Calendar,"Annual","Modified Following","30/360 (Bond Basis)",Euribor6M,0,"0D",Discounting,Permanent,Trigger,TRUE)</f>
        <v>#NUM!</v>
      </c>
    </row>
    <row r="42" spans="2:11" x14ac:dyDescent="0.2">
      <c r="B42" s="49" t="s">
        <v>296</v>
      </c>
      <c r="C42" s="64">
        <v>0.92400000000000004</v>
      </c>
      <c r="D42" s="64">
        <v>0.96399999999999997</v>
      </c>
      <c r="E42" s="64">
        <f t="shared" si="0"/>
        <v>0.94399999999999995</v>
      </c>
      <c r="F42" s="49" t="s">
        <v>333</v>
      </c>
      <c r="G42" s="49" t="str">
        <f>_xll.qlSimpleQuote(F42,E42/100,,Permanent,Trigger,Overwrite)</f>
        <v>EURAB6E15Y_Quote#0010</v>
      </c>
      <c r="H42" s="72">
        <f>_xll.qlQuoteValue(G42)</f>
        <v>9.4399999999999987E-3</v>
      </c>
      <c r="J42" s="80" t="s">
        <v>392</v>
      </c>
      <c r="K42" s="49" t="e">
        <f>_xll.qlSwapRateHelper2(,G42,J42,Calendar,"Annual","Modified Following","30/360 (Bond Basis)",Euribor6M,0,"0D",Discounting,Permanent,Trigger,TRUE)</f>
        <v>#NUM!</v>
      </c>
    </row>
    <row r="43" spans="2:11" x14ac:dyDescent="0.2">
      <c r="B43" s="49" t="s">
        <v>297</v>
      </c>
      <c r="C43" s="64">
        <v>0.96899999999999997</v>
      </c>
      <c r="D43" s="64">
        <v>1.0090000000000001</v>
      </c>
      <c r="E43" s="64">
        <f t="shared" si="0"/>
        <v>0.9890000000000001</v>
      </c>
      <c r="F43" s="49" t="s">
        <v>334</v>
      </c>
      <c r="G43" s="49" t="str">
        <f>_xll.qlSimpleQuote(F43,E43/100,,Permanent,Trigger,Overwrite)</f>
        <v>EURAB6E16Y_Quote#0011</v>
      </c>
      <c r="H43" s="72">
        <f>_xll.qlQuoteValue(G43)</f>
        <v>9.8900000000000012E-3</v>
      </c>
      <c r="J43" s="80" t="s">
        <v>403</v>
      </c>
      <c r="K43" s="49" t="e">
        <f>_xll.qlSwapRateHelper2(,G43,J43,Calendar,"Annual","Modified Following","30/360 (Bond Basis)",Euribor6M,0,"0D",Discounting,Permanent,Trigger,TRUE)</f>
        <v>#NUM!</v>
      </c>
    </row>
    <row r="44" spans="2:11" x14ac:dyDescent="0.2">
      <c r="B44" s="49" t="s">
        <v>298</v>
      </c>
      <c r="C44" s="64">
        <v>1.0050000000000001</v>
      </c>
      <c r="D44" s="64">
        <v>1.0449999999999999</v>
      </c>
      <c r="E44" s="64">
        <f t="shared" si="0"/>
        <v>1.0249999999999999</v>
      </c>
      <c r="F44" s="49" t="s">
        <v>335</v>
      </c>
      <c r="G44" s="49" t="str">
        <f>_xll.qlSimpleQuote(F44,E44/100,,Permanent,Trigger,Overwrite)</f>
        <v>EURAB6E17Y_Quote#0010</v>
      </c>
      <c r="H44" s="72">
        <f>_xll.qlQuoteValue(G44)</f>
        <v>1.0249999999999999E-2</v>
      </c>
      <c r="J44" s="80" t="s">
        <v>404</v>
      </c>
      <c r="K44" s="49" t="e">
        <f>_xll.qlSwapRateHelper2(,G44,J44,Calendar,"Annual","Modified Following","30/360 (Bond Basis)",Euribor6M,0,"0D",Discounting,Permanent,Trigger,TRUE)</f>
        <v>#NUM!</v>
      </c>
    </row>
    <row r="45" spans="2:11" x14ac:dyDescent="0.2">
      <c r="B45" s="49" t="s">
        <v>299</v>
      </c>
      <c r="C45" s="64">
        <v>1.034</v>
      </c>
      <c r="D45" s="64">
        <v>1.0740000000000001</v>
      </c>
      <c r="E45" s="64">
        <f t="shared" si="0"/>
        <v>1.054</v>
      </c>
      <c r="F45" s="49" t="s">
        <v>336</v>
      </c>
      <c r="G45" s="49" t="str">
        <f>_xll.qlSimpleQuote(F45,E45/100,,Permanent,Trigger,Overwrite)</f>
        <v>EURAB6E18Y_Quote#0010</v>
      </c>
      <c r="H45" s="72">
        <f>_xll.qlQuoteValue(G45)</f>
        <v>1.0540000000000001E-2</v>
      </c>
      <c r="J45" s="80" t="s">
        <v>405</v>
      </c>
      <c r="K45" s="49" t="e">
        <f>_xll.qlSwapRateHelper2(,G45,J45,Calendar,"Annual","Modified Following","30/360 (Bond Basis)",Euribor6M,0,"0D",Discounting,Permanent,Trigger,TRUE)</f>
        <v>#NUM!</v>
      </c>
    </row>
    <row r="46" spans="2:11" x14ac:dyDescent="0.2">
      <c r="B46" s="49" t="s">
        <v>300</v>
      </c>
      <c r="C46" s="64">
        <v>1.0569999999999999</v>
      </c>
      <c r="D46" s="64">
        <v>1.097</v>
      </c>
      <c r="E46" s="64">
        <f t="shared" si="0"/>
        <v>1.077</v>
      </c>
      <c r="F46" s="49" t="s">
        <v>337</v>
      </c>
      <c r="G46" s="49" t="str">
        <f>_xll.qlSimpleQuote(F46,E46/100,,Permanent,Trigger,Overwrite)</f>
        <v>EURAB6E19Y_Quote#0010</v>
      </c>
      <c r="H46" s="72">
        <f>_xll.qlQuoteValue(G46)</f>
        <v>1.077E-2</v>
      </c>
      <c r="J46" s="80" t="s">
        <v>406</v>
      </c>
      <c r="K46" s="49" t="e">
        <f>_xll.qlSwapRateHelper2(,G46,J46,Calendar,"Annual","Modified Following","30/360 (Bond Basis)",Euribor6M,0,"0D",Discounting,Permanent,Trigger,TRUE)</f>
        <v>#NUM!</v>
      </c>
    </row>
    <row r="47" spans="2:11" x14ac:dyDescent="0.2">
      <c r="B47" s="49" t="s">
        <v>301</v>
      </c>
      <c r="C47" s="64">
        <v>1.075</v>
      </c>
      <c r="D47" s="64">
        <v>1.115</v>
      </c>
      <c r="E47" s="64">
        <f t="shared" si="0"/>
        <v>1.095</v>
      </c>
      <c r="F47" s="49" t="s">
        <v>338</v>
      </c>
      <c r="G47" s="49" t="str">
        <f>_xll.qlSimpleQuote(F47,E47/100,,Permanent,Trigger,Overwrite)</f>
        <v>EURAB6E20Y_Quote#0010</v>
      </c>
      <c r="H47" s="72">
        <f>_xll.qlQuoteValue(G47)</f>
        <v>1.095E-2</v>
      </c>
      <c r="J47" s="80" t="s">
        <v>393</v>
      </c>
      <c r="K47" s="49" t="e">
        <f>_xll.qlSwapRateHelper2(,G47,J47,Calendar,"Annual","Modified Following","30/360 (Bond Basis)",Euribor6M,0,"0D",Discounting,Permanent,Trigger,TRUE)</f>
        <v>#NUM!</v>
      </c>
    </row>
    <row r="48" spans="2:11" x14ac:dyDescent="0.2">
      <c r="B48" s="49" t="s">
        <v>302</v>
      </c>
      <c r="C48" s="64">
        <v>1.089</v>
      </c>
      <c r="D48" s="64">
        <v>1.129</v>
      </c>
      <c r="E48" s="64">
        <f t="shared" si="0"/>
        <v>1.109</v>
      </c>
      <c r="F48" s="49" t="s">
        <v>339</v>
      </c>
      <c r="G48" s="49" t="str">
        <f>_xll.qlSimpleQuote(F48,E48/100,,Permanent,Trigger,Overwrite)</f>
        <v>EURAB6E21Y_Quote#0010</v>
      </c>
      <c r="H48" s="72">
        <f>_xll.qlQuoteValue(G48)</f>
        <v>1.1089999999999999E-2</v>
      </c>
      <c r="J48" s="80" t="s">
        <v>407</v>
      </c>
      <c r="K48" s="49" t="e">
        <f>_xll.qlSwapRateHelper2(,G48,J48,Calendar,"Annual","Modified Following","30/360 (Bond Basis)",Euribor6M,0,"0D",Discounting,Permanent,Trigger,TRUE)</f>
        <v>#NUM!</v>
      </c>
    </row>
    <row r="49" spans="2:11" x14ac:dyDescent="0.2">
      <c r="B49" s="49" t="s">
        <v>303</v>
      </c>
      <c r="C49" s="64">
        <v>1.099</v>
      </c>
      <c r="D49" s="64">
        <v>1.139</v>
      </c>
      <c r="E49" s="64">
        <f t="shared" si="0"/>
        <v>1.119</v>
      </c>
      <c r="F49" s="49" t="s">
        <v>340</v>
      </c>
      <c r="G49" s="49" t="str">
        <f>_xll.qlSimpleQuote(F49,E49/100,,Permanent,Trigger,Overwrite)</f>
        <v>EURAB6E22Y_Quote#0010</v>
      </c>
      <c r="H49" s="72">
        <f>_xll.qlQuoteValue(G49)</f>
        <v>1.119E-2</v>
      </c>
      <c r="J49" s="80" t="s">
        <v>408</v>
      </c>
      <c r="K49" s="49" t="e">
        <f>_xll.qlSwapRateHelper2(,G49,J49,Calendar,"Annual","Modified Following","30/360 (Bond Basis)",Euribor6M,0,"0D",Discounting,Permanent,Trigger,TRUE)</f>
        <v>#NUM!</v>
      </c>
    </row>
    <row r="50" spans="2:11" x14ac:dyDescent="0.2">
      <c r="B50" s="49" t="s">
        <v>304</v>
      </c>
      <c r="C50" s="64">
        <v>1.107</v>
      </c>
      <c r="D50" s="64">
        <v>1.147</v>
      </c>
      <c r="E50" s="64">
        <f t="shared" si="0"/>
        <v>1.127</v>
      </c>
      <c r="F50" s="49" t="s">
        <v>341</v>
      </c>
      <c r="G50" s="49" t="str">
        <f>_xll.qlSimpleQuote(F50,E50/100,,Permanent,Trigger,Overwrite)</f>
        <v>EURAB6E23Y_Quote#0010</v>
      </c>
      <c r="H50" s="72">
        <f>_xll.qlQuoteValue(G50)</f>
        <v>1.1270000000000001E-2</v>
      </c>
      <c r="J50" s="80" t="s">
        <v>409</v>
      </c>
      <c r="K50" s="49" t="e">
        <f>_xll.qlSwapRateHelper2(,G50,J50,Calendar,"Annual","Modified Following","30/360 (Bond Basis)",Euribor6M,0,"0D",Discounting,Permanent,Trigger,TRUE)</f>
        <v>#NUM!</v>
      </c>
    </row>
    <row r="51" spans="2:11" x14ac:dyDescent="0.2">
      <c r="B51" s="49" t="s">
        <v>305</v>
      </c>
      <c r="C51" s="64">
        <v>1.1120000000000001</v>
      </c>
      <c r="D51" s="64">
        <v>1.1520000000000001</v>
      </c>
      <c r="E51" s="64">
        <f t="shared" si="0"/>
        <v>1.1320000000000001</v>
      </c>
      <c r="F51" s="49" t="s">
        <v>342</v>
      </c>
      <c r="G51" s="49" t="str">
        <f>_xll.qlSimpleQuote(F51,E51/100,,Permanent,Trigger,Overwrite)</f>
        <v>EURAB6E24Y_Quote#0010</v>
      </c>
      <c r="H51" s="72">
        <f>_xll.qlQuoteValue(G51)</f>
        <v>1.1320000000000002E-2</v>
      </c>
      <c r="J51" s="80" t="s">
        <v>410</v>
      </c>
      <c r="K51" s="49" t="e">
        <f>_xll.qlSwapRateHelper2(,G51,J51,Calendar,"Annual","Modified Following","30/360 (Bond Basis)",Euribor6M,0,"0D",Discounting,Permanent,Trigger,TRUE)</f>
        <v>#NUM!</v>
      </c>
    </row>
    <row r="52" spans="2:11" x14ac:dyDescent="0.2">
      <c r="B52" s="49" t="s">
        <v>306</v>
      </c>
      <c r="C52" s="64">
        <v>1.1160000000000001</v>
      </c>
      <c r="D52" s="64">
        <v>1.1559999999999999</v>
      </c>
      <c r="E52" s="64">
        <f t="shared" si="0"/>
        <v>1.1360000000000001</v>
      </c>
      <c r="F52" s="49" t="s">
        <v>343</v>
      </c>
      <c r="G52" s="49" t="str">
        <f>_xll.qlSimpleQuote(F52,E52/100,,Permanent,Trigger,Overwrite)</f>
        <v>EURAB6E25Y_Quote#0010</v>
      </c>
      <c r="H52" s="72">
        <f>_xll.qlQuoteValue(G52)</f>
        <v>1.1360000000000002E-2</v>
      </c>
      <c r="J52" s="80" t="s">
        <v>394</v>
      </c>
      <c r="K52" s="49" t="e">
        <f>_xll.qlSwapRateHelper2(,G52,J52,Calendar,"Annual","Modified Following","30/360 (Bond Basis)",Euribor6M,0,"0D",Discounting,Permanent,Trigger,TRUE)</f>
        <v>#NUM!</v>
      </c>
    </row>
    <row r="53" spans="2:11" x14ac:dyDescent="0.2">
      <c r="B53" s="49" t="s">
        <v>307</v>
      </c>
      <c r="C53" s="64">
        <v>1.119</v>
      </c>
      <c r="D53" s="64">
        <v>1.159</v>
      </c>
      <c r="E53" s="64">
        <f t="shared" si="0"/>
        <v>1.139</v>
      </c>
      <c r="F53" s="49" t="s">
        <v>344</v>
      </c>
      <c r="G53" s="49" t="str">
        <f>_xll.qlSimpleQuote(F53,E53/100,,Permanent,Trigger,Overwrite)</f>
        <v>EURAB6E26Y_Quote#0010</v>
      </c>
      <c r="H53" s="72">
        <f>_xll.qlQuoteValue(G53)</f>
        <v>1.1390000000000001E-2</v>
      </c>
      <c r="J53" s="80" t="s">
        <v>411</v>
      </c>
      <c r="K53" s="49" t="e">
        <f>_xll.qlSwapRateHelper2(,G53,J53,Calendar,"Annual","Modified Following","30/360 (Bond Basis)",Euribor6M,0,"0D",Discounting,Permanent,Trigger,TRUE)</f>
        <v>#NUM!</v>
      </c>
    </row>
    <row r="54" spans="2:11" x14ac:dyDescent="0.2">
      <c r="B54" s="49" t="s">
        <v>308</v>
      </c>
      <c r="C54" s="64">
        <v>1.121</v>
      </c>
      <c r="D54" s="64">
        <v>1.161</v>
      </c>
      <c r="E54" s="64">
        <f t="shared" si="0"/>
        <v>1.141</v>
      </c>
      <c r="F54" s="49" t="s">
        <v>345</v>
      </c>
      <c r="G54" s="49" t="str">
        <f>_xll.qlSimpleQuote(F54,E54/100,,Permanent,Trigger,Overwrite)</f>
        <v>EURAB6E27Y_Quote#0010</v>
      </c>
      <c r="H54" s="72">
        <f>_xll.qlQuoteValue(G54)</f>
        <v>1.141E-2</v>
      </c>
      <c r="J54" s="80" t="s">
        <v>412</v>
      </c>
      <c r="K54" s="49" t="e">
        <f>_xll.qlSwapRateHelper2(,G54,J54,Calendar,"Annual","Modified Following","30/360 (Bond Basis)",Euribor6M,0,"0D",Discounting,Permanent,Trigger,TRUE)</f>
        <v>#NUM!</v>
      </c>
    </row>
    <row r="55" spans="2:11" x14ac:dyDescent="0.2">
      <c r="B55" s="49" t="s">
        <v>309</v>
      </c>
      <c r="C55" s="64">
        <v>1.1220000000000001</v>
      </c>
      <c r="D55" s="64">
        <v>1.1619999999999999</v>
      </c>
      <c r="E55" s="64">
        <f t="shared" si="0"/>
        <v>1.1419999999999999</v>
      </c>
      <c r="F55" s="49" t="s">
        <v>346</v>
      </c>
      <c r="G55" s="49" t="str">
        <f>_xll.qlSimpleQuote(F55,E55/100,,Permanent,Trigger,Overwrite)</f>
        <v>EURAB6E28Y_Quote#0010</v>
      </c>
      <c r="H55" s="72">
        <f>_xll.qlQuoteValue(G55)</f>
        <v>1.142E-2</v>
      </c>
      <c r="J55" s="80" t="s">
        <v>413</v>
      </c>
      <c r="K55" s="49" t="e">
        <f>_xll.qlSwapRateHelper2(,G55,J55,Calendar,"Annual","Modified Following","30/360 (Bond Basis)",Euribor6M,0,"0D",Discounting,Permanent,Trigger,TRUE)</f>
        <v>#NUM!</v>
      </c>
    </row>
    <row r="56" spans="2:11" x14ac:dyDescent="0.2">
      <c r="B56" s="49" t="s">
        <v>310</v>
      </c>
      <c r="C56" s="64">
        <v>1.123</v>
      </c>
      <c r="D56" s="64">
        <v>1.163</v>
      </c>
      <c r="E56" s="64">
        <f t="shared" si="0"/>
        <v>1.143</v>
      </c>
      <c r="F56" s="49" t="s">
        <v>347</v>
      </c>
      <c r="G56" s="49" t="str">
        <f>_xll.qlSimpleQuote(F56,E56/100,,Permanent,Trigger,Overwrite)</f>
        <v>EURAB6E29Y_Quote#0010</v>
      </c>
      <c r="H56" s="72">
        <f>_xll.qlQuoteValue(G56)</f>
        <v>1.1430000000000001E-2</v>
      </c>
      <c r="J56" s="80" t="s">
        <v>414</v>
      </c>
      <c r="K56" s="49" t="e">
        <f>_xll.qlSwapRateHelper2(,G56,J56,Calendar,"Annual","Modified Following","30/360 (Bond Basis)",Euribor6M,0,"0D",Discounting,Permanent,Trigger,TRUE)</f>
        <v>#NUM!</v>
      </c>
    </row>
    <row r="57" spans="2:11" x14ac:dyDescent="0.2">
      <c r="B57" s="49" t="s">
        <v>311</v>
      </c>
      <c r="C57" s="64">
        <v>1.123</v>
      </c>
      <c r="D57" s="64">
        <v>1.163</v>
      </c>
      <c r="E57" s="64">
        <f t="shared" si="0"/>
        <v>1.143</v>
      </c>
      <c r="F57" s="49" t="s">
        <v>348</v>
      </c>
      <c r="G57" s="49" t="str">
        <f>_xll.qlSimpleQuote(F57,E57/100,,Permanent,Trigger,Overwrite)</f>
        <v>EURAB6E30Y_Quote#0010</v>
      </c>
      <c r="H57" s="72">
        <f>_xll.qlQuoteValue(G57)</f>
        <v>1.1430000000000001E-2</v>
      </c>
      <c r="J57" s="80" t="s">
        <v>395</v>
      </c>
      <c r="K57" s="49" t="e">
        <f>_xll.qlSwapRateHelper2(,G57,J57,Calendar,"Annual","Modified Following","30/360 (Bond Basis)",Euribor6M,0,"0D",Discounting,Permanent,Trigger,TRUE)</f>
        <v>#NUM!</v>
      </c>
    </row>
    <row r="58" spans="2:11" x14ac:dyDescent="0.2">
      <c r="B58" s="49" t="s">
        <v>312</v>
      </c>
      <c r="C58" s="64">
        <v>1.119</v>
      </c>
      <c r="D58" s="64">
        <v>1.159</v>
      </c>
      <c r="E58" s="64">
        <f t="shared" si="0"/>
        <v>1.139</v>
      </c>
      <c r="F58" s="49" t="s">
        <v>349</v>
      </c>
      <c r="G58" s="49" t="str">
        <f>_xll.qlSimpleQuote(F58,E58/100,,Permanent,Trigger,Overwrite)</f>
        <v>EURAB6E35Y_Quote#0010</v>
      </c>
      <c r="H58" s="72">
        <f>_xll.qlQuoteValue(G58)</f>
        <v>1.1390000000000001E-2</v>
      </c>
      <c r="J58" s="80" t="s">
        <v>415</v>
      </c>
      <c r="K58" s="49" t="e">
        <f>_xll.qlSwapRateHelper2(,G58,J58,Calendar,"Annual","Modified Following","30/360 (Bond Basis)",Euribor6M,0,"0D",Discounting,Permanent,Trigger,TRUE)</f>
        <v>#NUM!</v>
      </c>
    </row>
    <row r="59" spans="2:11" x14ac:dyDescent="0.2">
      <c r="B59" s="49" t="s">
        <v>313</v>
      </c>
      <c r="C59" s="64">
        <v>1.1080000000000001</v>
      </c>
      <c r="D59" s="64">
        <v>1.1480000000000001</v>
      </c>
      <c r="E59" s="64">
        <f t="shared" si="0"/>
        <v>1.1280000000000001</v>
      </c>
      <c r="F59" s="49" t="s">
        <v>350</v>
      </c>
      <c r="G59" s="49" t="str">
        <f>_xll.qlSimpleQuote(F59,E59/100,,Permanent,Trigger,Overwrite)</f>
        <v>EURAB6E40Y_Quote#0010</v>
      </c>
      <c r="H59" s="72">
        <f>_xll.qlQuoteValue(G59)</f>
        <v>1.1280000000000002E-2</v>
      </c>
      <c r="J59" s="80" t="s">
        <v>396</v>
      </c>
      <c r="K59" s="49" t="e">
        <f>_xll.qlSwapRateHelper2(,G59,J59,Calendar,"Annual","Modified Following","30/360 (Bond Basis)",Euribor6M,0,"0D",Discounting,Permanent,Trigger,TRUE)</f>
        <v>#NUM!</v>
      </c>
    </row>
    <row r="60" spans="2:11" x14ac:dyDescent="0.2">
      <c r="B60" s="49" t="s">
        <v>314</v>
      </c>
      <c r="C60" s="64">
        <v>1.05</v>
      </c>
      <c r="D60" s="64">
        <v>1.0900000000000001</v>
      </c>
      <c r="E60" s="64">
        <f t="shared" si="0"/>
        <v>1.07</v>
      </c>
      <c r="F60" s="49" t="s">
        <v>351</v>
      </c>
      <c r="G60" s="49" t="str">
        <f>_xll.qlSimpleQuote(F60,E60/100,,Permanent,Trigger,Overwrite)</f>
        <v>EURAB6E50Y_Quote#0010</v>
      </c>
      <c r="H60" s="72">
        <f>_xll.qlQuoteValue(G60)</f>
        <v>1.0700000000000001E-2</v>
      </c>
      <c r="J60" s="80" t="s">
        <v>397</v>
      </c>
      <c r="K60" s="49" t="e">
        <f>_xll.qlSwapRateHelper2(,G60,J60,Calendar,"Annual","Modified Following","30/360 (Bond Basis)",Euribor6M,0,"0D",Discounting,Permanent,Trigger,TRUE)</f>
        <v>#NUM!</v>
      </c>
    </row>
    <row r="61" spans="2:11" x14ac:dyDescent="0.2">
      <c r="B61" s="50" t="s">
        <v>315</v>
      </c>
      <c r="C61" s="65">
        <v>1.0249999999999999</v>
      </c>
      <c r="D61" s="65">
        <v>1.0649999999999999</v>
      </c>
      <c r="E61" s="65">
        <f t="shared" si="0"/>
        <v>1.0449999999999999</v>
      </c>
      <c r="F61" s="50" t="s">
        <v>352</v>
      </c>
      <c r="G61" s="50" t="str">
        <f>_xll.qlSimpleQuote(F61,E61/100,,Permanent,Trigger,Overwrite)</f>
        <v>EURAB6E60Y_Quote#0009</v>
      </c>
      <c r="H61" s="73">
        <f>_xll.qlQuoteValue(G61)</f>
        <v>1.0449999999999999E-2</v>
      </c>
      <c r="J61" s="81" t="s">
        <v>398</v>
      </c>
      <c r="K61" s="50" t="e">
        <f>_xll.qlSwapRateHelper2(,G61,J61,Calendar,"Annual","Modified Following","30/360 (Bond Basis)",Euribor6M,0,"0D",Discounting,Permanent,Trigger,TRUE)</f>
        <v>#NUM!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R46"/>
  <sheetViews>
    <sheetView showGridLines="0" topLeftCell="I1" workbookViewId="0">
      <selection activeCell="K13" sqref="K13"/>
    </sheetView>
  </sheetViews>
  <sheetFormatPr defaultRowHeight="11.25" outlineLevelCol="1" x14ac:dyDescent="0.2"/>
  <cols>
    <col min="1" max="1" width="2.7109375" style="25" hidden="1" customWidth="1" outlineLevel="1"/>
    <col min="2" max="2" width="15.140625" style="25" hidden="1" customWidth="1" outlineLevel="1"/>
    <col min="3" max="5" width="21.42578125" style="25" hidden="1" customWidth="1" outlineLevel="1"/>
    <col min="6" max="6" width="9" style="23" hidden="1" customWidth="1" outlineLevel="1"/>
    <col min="7" max="7" width="12" style="23" hidden="1" customWidth="1" outlineLevel="1"/>
    <col min="8" max="8" width="10" style="25" hidden="1" customWidth="1" outlineLevel="1"/>
    <col min="9" max="9" width="2.7109375" style="25" customWidth="1" collapsed="1"/>
    <col min="10" max="10" width="24.42578125" style="25" bestFit="1" customWidth="1"/>
    <col min="11" max="11" width="31.7109375" style="25" bestFit="1" customWidth="1"/>
    <col min="12" max="12" width="2.7109375" style="25" customWidth="1"/>
    <col min="13" max="13" width="12" style="25" bestFit="1" customWidth="1"/>
    <col min="14" max="14" width="21.42578125" style="25" bestFit="1" customWidth="1"/>
    <col min="15" max="15" width="9" style="25" bestFit="1" customWidth="1"/>
    <col min="16" max="17" width="17.28515625" style="25" customWidth="1"/>
    <col min="18" max="18" width="12" style="25" bestFit="1" customWidth="1"/>
    <col min="19" max="19" width="17.28515625" style="25" bestFit="1" customWidth="1"/>
    <col min="20" max="20" width="12" style="25" bestFit="1" customWidth="1"/>
    <col min="21" max="16384" width="9.140625" style="25"/>
  </cols>
  <sheetData>
    <row r="1" spans="2:18" x14ac:dyDescent="0.2">
      <c r="J1" s="87" t="s">
        <v>423</v>
      </c>
      <c r="K1" s="67" t="e">
        <f>_xll.qlPiecewiseYieldCurve(J1,0,Calendar,_xll.ohPack(M3:M46),,,,,K2,K3,Permanent,Trigger,TRUE)</f>
        <v>#NUM!</v>
      </c>
      <c r="M1" s="6" t="s">
        <v>364</v>
      </c>
      <c r="N1" s="6" t="s">
        <v>435</v>
      </c>
      <c r="O1" s="6" t="s">
        <v>434</v>
      </c>
      <c r="P1" s="6" t="s">
        <v>418</v>
      </c>
      <c r="Q1" s="6" t="s">
        <v>419</v>
      </c>
      <c r="R1" s="6" t="s">
        <v>425</v>
      </c>
    </row>
    <row r="2" spans="2:18" x14ac:dyDescent="0.2">
      <c r="B2" s="6" t="s">
        <v>364</v>
      </c>
      <c r="C2" s="6" t="s">
        <v>417</v>
      </c>
      <c r="D2" s="6" t="s">
        <v>418</v>
      </c>
      <c r="E2" s="6" t="s">
        <v>419</v>
      </c>
      <c r="F2" s="7" t="s">
        <v>432</v>
      </c>
      <c r="G2" s="7" t="s">
        <v>433</v>
      </c>
      <c r="H2" s="6" t="s">
        <v>426</v>
      </c>
      <c r="J2" s="54" t="s">
        <v>420</v>
      </c>
      <c r="K2" s="61" t="s">
        <v>0</v>
      </c>
      <c r="M2" s="45"/>
      <c r="N2" s="43"/>
      <c r="O2" s="95"/>
      <c r="P2" s="43"/>
      <c r="Q2" s="96" t="e">
        <f>P3</f>
        <v>#VALUE!</v>
      </c>
      <c r="R2" s="91" t="e">
        <f t="array" ref="R2:R46">_xll.qlPiecewiseYieldCurveData(EURON)</f>
        <v>#VALUE!</v>
      </c>
    </row>
    <row r="3" spans="2:18" x14ac:dyDescent="0.2">
      <c r="B3" s="61" t="str">
        <f>OIS!L3</f>
        <v>obj_000b3#0003</v>
      </c>
      <c r="C3" s="61" t="str">
        <f>_xll.qlRateHelperQuoteName(B3)</f>
        <v>EUREONSW_Quote</v>
      </c>
      <c r="D3" s="75">
        <f>_xll.qlRateHelperEarliestDate(B3)</f>
        <v>42517</v>
      </c>
      <c r="E3" s="75" t="e">
        <f ca="1">_xll.qlRateHelperLatestDate(B3)</f>
        <v>#NAME?</v>
      </c>
      <c r="F3" s="94">
        <v>50</v>
      </c>
      <c r="G3" s="94">
        <v>1</v>
      </c>
      <c r="H3" s="49" t="b">
        <v>1</v>
      </c>
      <c r="J3" s="57" t="s">
        <v>421</v>
      </c>
      <c r="K3" s="49" t="s">
        <v>422</v>
      </c>
      <c r="M3" s="88" t="e">
        <f t="array" ref="M3:M46">_xll.qlRateHelperSelection(_xll.ohFilter(B3:B46,H3:H46),_xll.ohFilter(F3:F46,H3:H46),K5,K6,K7,K8,_xll.ohFilter(G3:G46,H3:H46))</f>
        <v>#NUM!</v>
      </c>
      <c r="N3" s="88" t="e">
        <f>_xll.qlRateHelperQuoteName(M3)</f>
        <v>#VALUE!</v>
      </c>
      <c r="O3" s="72" t="e">
        <f>_xll.qlRateHelperQuoteValue(M3)</f>
        <v>#VALUE!</v>
      </c>
      <c r="P3" s="88" t="e">
        <f>_xll.qlRateHelperEarliestDate(M3)</f>
        <v>#VALUE!</v>
      </c>
      <c r="Q3" s="88" t="e">
        <f ca="1">_xll.qlRateHelperLatestDate(M3)</f>
        <v>#NAME?</v>
      </c>
      <c r="R3" s="90" t="e">
        <v>#VALUE!</v>
      </c>
    </row>
    <row r="4" spans="2:18" x14ac:dyDescent="0.2">
      <c r="B4" s="49" t="str">
        <f>OIS!L4</f>
        <v>obj_000c5#0003</v>
      </c>
      <c r="C4" s="49" t="str">
        <f>_xll.qlRateHelperQuoteName(B4)</f>
        <v>EUREON2W_Quote</v>
      </c>
      <c r="D4" s="75">
        <f>_xll.qlRateHelperEarliestDate(B4)</f>
        <v>42517</v>
      </c>
      <c r="E4" s="75" t="e">
        <f ca="1">_xll.qlRateHelperLatestDate(B4)</f>
        <v>#NAME?</v>
      </c>
      <c r="F4" s="94">
        <v>50</v>
      </c>
      <c r="G4" s="94">
        <v>1</v>
      </c>
      <c r="H4" s="49" t="b">
        <v>1</v>
      </c>
      <c r="J4" s="56" t="s">
        <v>424</v>
      </c>
      <c r="K4" s="50" t="e">
        <f>_xll.qlRelinkableHandleLinkTo(Indexes!D11,K1)</f>
        <v>#NUM!</v>
      </c>
      <c r="M4" s="88" t="e">
        <v>#NUM!</v>
      </c>
      <c r="N4" s="88" t="e">
        <f>_xll.qlRateHelperQuoteName(M4)</f>
        <v>#VALUE!</v>
      </c>
      <c r="O4" s="72" t="e">
        <f>_xll.qlRateHelperQuoteValue(M4)</f>
        <v>#VALUE!</v>
      </c>
      <c r="P4" s="88" t="e">
        <f>_xll.qlRateHelperEarliestDate(M4)</f>
        <v>#VALUE!</v>
      </c>
      <c r="Q4" s="88" t="e">
        <f ca="1">_xll.qlRateHelperLatestDate(M4)</f>
        <v>#NAME?</v>
      </c>
      <c r="R4" s="91" t="e">
        <v>#VALUE!</v>
      </c>
    </row>
    <row r="5" spans="2:18" x14ac:dyDescent="0.2">
      <c r="B5" s="49" t="str">
        <f>OIS!L5</f>
        <v>obj_000bc#0003</v>
      </c>
      <c r="C5" s="49" t="str">
        <f>_xll.qlRateHelperQuoteName(B5)</f>
        <v>EUREON3W_Quote</v>
      </c>
      <c r="D5" s="75">
        <f>_xll.qlRateHelperEarliestDate(B5)</f>
        <v>42517</v>
      </c>
      <c r="E5" s="75" t="e">
        <f ca="1">_xll.qlRateHelperLatestDate(B5)</f>
        <v>#NAME?</v>
      </c>
      <c r="F5" s="94">
        <v>50</v>
      </c>
      <c r="G5" s="94">
        <v>1</v>
      </c>
      <c r="H5" s="49" t="b">
        <v>1</v>
      </c>
      <c r="J5" s="54" t="s">
        <v>427</v>
      </c>
      <c r="K5" s="68">
        <v>0</v>
      </c>
      <c r="M5" s="88" t="e">
        <v>#NUM!</v>
      </c>
      <c r="N5" s="88" t="e">
        <f>_xll.qlRateHelperQuoteName(M5)</f>
        <v>#VALUE!</v>
      </c>
      <c r="O5" s="72" t="e">
        <f>_xll.qlRateHelperQuoteValue(M5)</f>
        <v>#VALUE!</v>
      </c>
      <c r="P5" s="88" t="e">
        <f>_xll.qlRateHelperEarliestDate(M5)</f>
        <v>#VALUE!</v>
      </c>
      <c r="Q5" s="88" t="e">
        <f ca="1">_xll.qlRateHelperLatestDate(M5)</f>
        <v>#NAME?</v>
      </c>
      <c r="R5" s="91" t="e">
        <v>#VALUE!</v>
      </c>
    </row>
    <row r="6" spans="2:18" x14ac:dyDescent="0.2">
      <c r="B6" s="49" t="str">
        <f>OIS!L6</f>
        <v>obj_000ac#0003</v>
      </c>
      <c r="C6" s="49" t="str">
        <f>_xll.qlRateHelperQuoteName(B6)</f>
        <v>EUREON1M_Quote</v>
      </c>
      <c r="D6" s="75">
        <f>_xll.qlRateHelperEarliestDate(B6)</f>
        <v>42517</v>
      </c>
      <c r="E6" s="75" t="e">
        <f ca="1">_xll.qlRateHelperLatestDate(B6)</f>
        <v>#NAME?</v>
      </c>
      <c r="F6" s="94">
        <v>50</v>
      </c>
      <c r="G6" s="94">
        <v>1</v>
      </c>
      <c r="H6" s="49" t="b">
        <v>1</v>
      </c>
      <c r="J6" s="57" t="s">
        <v>428</v>
      </c>
      <c r="K6" s="69">
        <v>0</v>
      </c>
      <c r="M6" s="88" t="e">
        <v>#NUM!</v>
      </c>
      <c r="N6" s="88" t="e">
        <f>_xll.qlRateHelperQuoteName(M6)</f>
        <v>#VALUE!</v>
      </c>
      <c r="O6" s="72" t="e">
        <f>_xll.qlRateHelperQuoteValue(M6)</f>
        <v>#VALUE!</v>
      </c>
      <c r="P6" s="88" t="e">
        <f>_xll.qlRateHelperEarliestDate(M6)</f>
        <v>#VALUE!</v>
      </c>
      <c r="Q6" s="88" t="e">
        <f ca="1">_xll.qlRateHelperLatestDate(M6)</f>
        <v>#NAME?</v>
      </c>
      <c r="R6" s="91" t="e">
        <v>#VALUE!</v>
      </c>
    </row>
    <row r="7" spans="2:18" x14ac:dyDescent="0.2">
      <c r="B7" s="49" t="str">
        <f>OIS!L7</f>
        <v>obj_000a5#0003</v>
      </c>
      <c r="C7" s="49" t="str">
        <f>_xll.qlRateHelperQuoteName(B7)</f>
        <v>EUREON2M_Quote</v>
      </c>
      <c r="D7" s="75">
        <f>_xll.qlRateHelperEarliestDate(B7)</f>
        <v>42517</v>
      </c>
      <c r="E7" s="75" t="e">
        <f ca="1">_xll.qlRateHelperLatestDate(B7)</f>
        <v>#NAME?</v>
      </c>
      <c r="F7" s="94">
        <v>50</v>
      </c>
      <c r="G7" s="94">
        <v>1</v>
      </c>
      <c r="H7" s="49" t="b">
        <v>1</v>
      </c>
      <c r="J7" s="57" t="s">
        <v>429</v>
      </c>
      <c r="K7" s="69">
        <v>0</v>
      </c>
      <c r="M7" s="88" t="e">
        <v>#NUM!</v>
      </c>
      <c r="N7" s="88" t="e">
        <f>_xll.qlRateHelperQuoteName(M7)</f>
        <v>#VALUE!</v>
      </c>
      <c r="O7" s="72" t="e">
        <f>_xll.qlRateHelperQuoteValue(M7)</f>
        <v>#VALUE!</v>
      </c>
      <c r="P7" s="88" t="e">
        <f>_xll.qlRateHelperEarliestDate(M7)</f>
        <v>#VALUE!</v>
      </c>
      <c r="Q7" s="88" t="e">
        <f ca="1">_xll.qlRateHelperLatestDate(M7)</f>
        <v>#NAME?</v>
      </c>
      <c r="R7" s="91" t="e">
        <v>#VALUE!</v>
      </c>
    </row>
    <row r="8" spans="2:18" x14ac:dyDescent="0.2">
      <c r="B8" s="49" t="str">
        <f>OIS!L8</f>
        <v>obj_000c6#0003</v>
      </c>
      <c r="C8" s="49" t="str">
        <f>_xll.qlRateHelperQuoteName(B8)</f>
        <v>EUREON3M_Quote</v>
      </c>
      <c r="D8" s="75">
        <f>_xll.qlRateHelperEarliestDate(B8)</f>
        <v>42517</v>
      </c>
      <c r="E8" s="75" t="e">
        <f ca="1">_xll.qlRateHelperLatestDate(B8)</f>
        <v>#NAME?</v>
      </c>
      <c r="F8" s="94">
        <v>50</v>
      </c>
      <c r="G8" s="94">
        <v>1</v>
      </c>
      <c r="H8" s="49" t="b">
        <v>1</v>
      </c>
      <c r="J8" s="56" t="s">
        <v>430</v>
      </c>
      <c r="K8" s="93" t="s">
        <v>431</v>
      </c>
      <c r="M8" s="88" t="e">
        <v>#NUM!</v>
      </c>
      <c r="N8" s="88" t="e">
        <f>_xll.qlRateHelperQuoteName(M8)</f>
        <v>#VALUE!</v>
      </c>
      <c r="O8" s="72" t="e">
        <f>_xll.qlRateHelperQuoteValue(M8)</f>
        <v>#VALUE!</v>
      </c>
      <c r="P8" s="88" t="e">
        <f>_xll.qlRateHelperEarliestDate(M8)</f>
        <v>#VALUE!</v>
      </c>
      <c r="Q8" s="88" t="e">
        <f ca="1">_xll.qlRateHelperLatestDate(M8)</f>
        <v>#NAME?</v>
      </c>
      <c r="R8" s="91" t="e">
        <v>#VALUE!</v>
      </c>
    </row>
    <row r="9" spans="2:18" x14ac:dyDescent="0.2">
      <c r="B9" s="49" t="str">
        <f>OIS!L9</f>
        <v>obj_000a9#0003</v>
      </c>
      <c r="C9" s="49" t="str">
        <f>_xll.qlRateHelperQuoteName(B9)</f>
        <v>EUREON4M_Quote</v>
      </c>
      <c r="D9" s="75">
        <f>_xll.qlRateHelperEarliestDate(B9)</f>
        <v>42517</v>
      </c>
      <c r="E9" s="75" t="e">
        <f ca="1">_xll.qlRateHelperLatestDate(B9)</f>
        <v>#NAME?</v>
      </c>
      <c r="F9" s="94">
        <v>50</v>
      </c>
      <c r="G9" s="94">
        <v>1</v>
      </c>
      <c r="H9" s="49" t="b">
        <v>1</v>
      </c>
      <c r="M9" s="88" t="e">
        <v>#NUM!</v>
      </c>
      <c r="N9" s="88" t="e">
        <f>_xll.qlRateHelperQuoteName(M9)</f>
        <v>#VALUE!</v>
      </c>
      <c r="O9" s="72" t="e">
        <f>_xll.qlRateHelperQuoteValue(M9)</f>
        <v>#VALUE!</v>
      </c>
      <c r="P9" s="88" t="e">
        <f>_xll.qlRateHelperEarliestDate(M9)</f>
        <v>#VALUE!</v>
      </c>
      <c r="Q9" s="88" t="e">
        <f ca="1">_xll.qlRateHelperLatestDate(M9)</f>
        <v>#NAME?</v>
      </c>
      <c r="R9" s="91" t="e">
        <v>#VALUE!</v>
      </c>
    </row>
    <row r="10" spans="2:18" x14ac:dyDescent="0.2">
      <c r="B10" s="49" t="str">
        <f>OIS!L10</f>
        <v>obj_000c9#0003</v>
      </c>
      <c r="C10" s="49" t="str">
        <f>_xll.qlRateHelperQuoteName(B10)</f>
        <v>EUREON5M_Quote</v>
      </c>
      <c r="D10" s="75">
        <f>_xll.qlRateHelperEarliestDate(B10)</f>
        <v>42517</v>
      </c>
      <c r="E10" s="75" t="e">
        <f ca="1">_xll.qlRateHelperLatestDate(B10)</f>
        <v>#NAME?</v>
      </c>
      <c r="F10" s="94">
        <v>50</v>
      </c>
      <c r="G10" s="94">
        <v>1</v>
      </c>
      <c r="H10" s="49" t="b">
        <v>1</v>
      </c>
      <c r="M10" s="88" t="e">
        <v>#NUM!</v>
      </c>
      <c r="N10" s="88" t="e">
        <f>_xll.qlRateHelperQuoteName(M10)</f>
        <v>#VALUE!</v>
      </c>
      <c r="O10" s="72" t="e">
        <f>_xll.qlRateHelperQuoteValue(M10)</f>
        <v>#VALUE!</v>
      </c>
      <c r="P10" s="88" t="e">
        <f>_xll.qlRateHelperEarliestDate(M10)</f>
        <v>#VALUE!</v>
      </c>
      <c r="Q10" s="88" t="e">
        <f ca="1">_xll.qlRateHelperLatestDate(M10)</f>
        <v>#NAME?</v>
      </c>
      <c r="R10" s="91" t="e">
        <v>#VALUE!</v>
      </c>
    </row>
    <row r="11" spans="2:18" x14ac:dyDescent="0.2">
      <c r="B11" s="49" t="str">
        <f>OIS!L11</f>
        <v>obj_000c7#0003</v>
      </c>
      <c r="C11" s="49" t="str">
        <f>_xll.qlRateHelperQuoteName(B11)</f>
        <v>EUREON6M_Quote</v>
      </c>
      <c r="D11" s="75">
        <f>_xll.qlRateHelperEarliestDate(B11)</f>
        <v>42517</v>
      </c>
      <c r="E11" s="75" t="e">
        <f ca="1">_xll.qlRateHelperLatestDate(B11)</f>
        <v>#NAME?</v>
      </c>
      <c r="F11" s="94">
        <v>50</v>
      </c>
      <c r="G11" s="94">
        <v>1</v>
      </c>
      <c r="H11" s="49" t="b">
        <v>1</v>
      </c>
      <c r="M11" s="88" t="e">
        <v>#NUM!</v>
      </c>
      <c r="N11" s="88" t="e">
        <f>_xll.qlRateHelperQuoteName(M11)</f>
        <v>#VALUE!</v>
      </c>
      <c r="O11" s="72" t="e">
        <f>_xll.qlRateHelperQuoteValue(M11)</f>
        <v>#VALUE!</v>
      </c>
      <c r="P11" s="88" t="e">
        <f>_xll.qlRateHelperEarliestDate(M11)</f>
        <v>#VALUE!</v>
      </c>
      <c r="Q11" s="88" t="e">
        <f ca="1">_xll.qlRateHelperLatestDate(M11)</f>
        <v>#NAME?</v>
      </c>
      <c r="R11" s="91" t="e">
        <v>#VALUE!</v>
      </c>
    </row>
    <row r="12" spans="2:18" x14ac:dyDescent="0.2">
      <c r="B12" s="49" t="str">
        <f>OIS!L12</f>
        <v>obj_000aa#0003</v>
      </c>
      <c r="C12" s="49" t="str">
        <f>_xll.qlRateHelperQuoteName(B12)</f>
        <v>EUREON7M_Quote</v>
      </c>
      <c r="D12" s="75">
        <f>_xll.qlRateHelperEarliestDate(B12)</f>
        <v>42517</v>
      </c>
      <c r="E12" s="75" t="e">
        <f ca="1">_xll.qlRateHelperLatestDate(B12)</f>
        <v>#NAME?</v>
      </c>
      <c r="F12" s="94">
        <v>50</v>
      </c>
      <c r="G12" s="94">
        <v>1</v>
      </c>
      <c r="H12" s="49" t="b">
        <v>1</v>
      </c>
      <c r="M12" s="88" t="e">
        <v>#NUM!</v>
      </c>
      <c r="N12" s="88" t="e">
        <f>_xll.qlRateHelperQuoteName(M12)</f>
        <v>#VALUE!</v>
      </c>
      <c r="O12" s="72" t="e">
        <f>_xll.qlRateHelperQuoteValue(M12)</f>
        <v>#VALUE!</v>
      </c>
      <c r="P12" s="88" t="e">
        <f>_xll.qlRateHelperEarliestDate(M12)</f>
        <v>#VALUE!</v>
      </c>
      <c r="Q12" s="88" t="e">
        <f ca="1">_xll.qlRateHelperLatestDate(M12)</f>
        <v>#NAME?</v>
      </c>
      <c r="R12" s="91" t="e">
        <v>#VALUE!</v>
      </c>
    </row>
    <row r="13" spans="2:18" x14ac:dyDescent="0.2">
      <c r="B13" s="49" t="str">
        <f>OIS!L13</f>
        <v>obj_000c3#0003</v>
      </c>
      <c r="C13" s="49" t="str">
        <f>_xll.qlRateHelperQuoteName(B13)</f>
        <v>EUREON8M_Quote</v>
      </c>
      <c r="D13" s="75">
        <f>_xll.qlRateHelperEarliestDate(B13)</f>
        <v>42517</v>
      </c>
      <c r="E13" s="75" t="e">
        <f ca="1">_xll.qlRateHelperLatestDate(B13)</f>
        <v>#NAME?</v>
      </c>
      <c r="F13" s="94">
        <v>50</v>
      </c>
      <c r="G13" s="94">
        <v>1</v>
      </c>
      <c r="H13" s="49" t="b">
        <v>1</v>
      </c>
      <c r="M13" s="88" t="e">
        <v>#NUM!</v>
      </c>
      <c r="N13" s="88" t="e">
        <f>_xll.qlRateHelperQuoteName(M13)</f>
        <v>#VALUE!</v>
      </c>
      <c r="O13" s="72" t="e">
        <f>_xll.qlRateHelperQuoteValue(M13)</f>
        <v>#VALUE!</v>
      </c>
      <c r="P13" s="88" t="e">
        <f>_xll.qlRateHelperEarliestDate(M13)</f>
        <v>#VALUE!</v>
      </c>
      <c r="Q13" s="88" t="e">
        <f ca="1">_xll.qlRateHelperLatestDate(M13)</f>
        <v>#NAME?</v>
      </c>
      <c r="R13" s="91" t="e">
        <v>#VALUE!</v>
      </c>
    </row>
    <row r="14" spans="2:18" x14ac:dyDescent="0.2">
      <c r="B14" s="49" t="str">
        <f>OIS!L14</f>
        <v>obj_000a1#0003</v>
      </c>
      <c r="C14" s="49" t="str">
        <f>_xll.qlRateHelperQuoteName(B14)</f>
        <v>EUREON9M_Quote</v>
      </c>
      <c r="D14" s="75">
        <f>_xll.qlRateHelperEarliestDate(B14)</f>
        <v>42517</v>
      </c>
      <c r="E14" s="75" t="e">
        <f ca="1">_xll.qlRateHelperLatestDate(B14)</f>
        <v>#NAME?</v>
      </c>
      <c r="F14" s="94">
        <v>50</v>
      </c>
      <c r="G14" s="94">
        <v>1</v>
      </c>
      <c r="H14" s="49" t="b">
        <v>1</v>
      </c>
      <c r="M14" s="88" t="e">
        <v>#NUM!</v>
      </c>
      <c r="N14" s="88" t="e">
        <f>_xll.qlRateHelperQuoteName(M14)</f>
        <v>#VALUE!</v>
      </c>
      <c r="O14" s="72" t="e">
        <f>_xll.qlRateHelperQuoteValue(M14)</f>
        <v>#VALUE!</v>
      </c>
      <c r="P14" s="88" t="e">
        <f>_xll.qlRateHelperEarliestDate(M14)</f>
        <v>#VALUE!</v>
      </c>
      <c r="Q14" s="88" t="e">
        <f ca="1">_xll.qlRateHelperLatestDate(M14)</f>
        <v>#NAME?</v>
      </c>
      <c r="R14" s="91" t="e">
        <v>#VALUE!</v>
      </c>
    </row>
    <row r="15" spans="2:18" x14ac:dyDescent="0.2">
      <c r="B15" s="49" t="str">
        <f>OIS!L15</f>
        <v>obj_000a0#0003</v>
      </c>
      <c r="C15" s="49" t="str">
        <f>_xll.qlRateHelperQuoteName(B15)</f>
        <v>EUREON10M_Quote</v>
      </c>
      <c r="D15" s="75">
        <f>_xll.qlRateHelperEarliestDate(B15)</f>
        <v>42517</v>
      </c>
      <c r="E15" s="75" t="e">
        <f ca="1">_xll.qlRateHelperLatestDate(B15)</f>
        <v>#NAME?</v>
      </c>
      <c r="F15" s="94">
        <v>50</v>
      </c>
      <c r="G15" s="94">
        <v>1</v>
      </c>
      <c r="H15" s="49" t="b">
        <v>1</v>
      </c>
      <c r="M15" s="88" t="e">
        <v>#NUM!</v>
      </c>
      <c r="N15" s="88" t="e">
        <f>_xll.qlRateHelperQuoteName(M15)</f>
        <v>#VALUE!</v>
      </c>
      <c r="O15" s="72" t="e">
        <f>_xll.qlRateHelperQuoteValue(M15)</f>
        <v>#VALUE!</v>
      </c>
      <c r="P15" s="88" t="e">
        <f>_xll.qlRateHelperEarliestDate(M15)</f>
        <v>#VALUE!</v>
      </c>
      <c r="Q15" s="88" t="e">
        <f ca="1">_xll.qlRateHelperLatestDate(M15)</f>
        <v>#NAME?</v>
      </c>
      <c r="R15" s="91" t="e">
        <v>#VALUE!</v>
      </c>
    </row>
    <row r="16" spans="2:18" x14ac:dyDescent="0.2">
      <c r="B16" s="49" t="str">
        <f>OIS!L16</f>
        <v>obj_000ca#0003</v>
      </c>
      <c r="C16" s="49" t="str">
        <f>_xll.qlRateHelperQuoteName(B16)</f>
        <v>EUREON11M_Quote</v>
      </c>
      <c r="D16" s="75">
        <f>_xll.qlRateHelperEarliestDate(B16)</f>
        <v>42517</v>
      </c>
      <c r="E16" s="75" t="e">
        <f ca="1">_xll.qlRateHelperLatestDate(B16)</f>
        <v>#NAME?</v>
      </c>
      <c r="F16" s="94">
        <v>50</v>
      </c>
      <c r="G16" s="94">
        <v>1</v>
      </c>
      <c r="H16" s="49" t="b">
        <v>1</v>
      </c>
      <c r="M16" s="88" t="e">
        <v>#NUM!</v>
      </c>
      <c r="N16" s="88" t="e">
        <f>_xll.qlRateHelperQuoteName(M16)</f>
        <v>#VALUE!</v>
      </c>
      <c r="O16" s="72" t="e">
        <f>_xll.qlRateHelperQuoteValue(M16)</f>
        <v>#VALUE!</v>
      </c>
      <c r="P16" s="88" t="e">
        <f>_xll.qlRateHelperEarliestDate(M16)</f>
        <v>#VALUE!</v>
      </c>
      <c r="Q16" s="88" t="e">
        <f ca="1">_xll.qlRateHelperLatestDate(M16)</f>
        <v>#NAME?</v>
      </c>
      <c r="R16" s="91" t="e">
        <v>#VALUE!</v>
      </c>
    </row>
    <row r="17" spans="2:18" x14ac:dyDescent="0.2">
      <c r="B17" s="49" t="str">
        <f>OIS!L17</f>
        <v>obj_0009f#0003</v>
      </c>
      <c r="C17" s="49" t="str">
        <f>_xll.qlRateHelperQuoteName(B17)</f>
        <v>EUREON1Y_Quote</v>
      </c>
      <c r="D17" s="75">
        <f>_xll.qlRateHelperEarliestDate(B17)</f>
        <v>42517</v>
      </c>
      <c r="E17" s="75" t="e">
        <f ca="1">_xll.qlRateHelperLatestDate(B17)</f>
        <v>#NAME?</v>
      </c>
      <c r="F17" s="94">
        <v>50</v>
      </c>
      <c r="G17" s="94">
        <v>1</v>
      </c>
      <c r="H17" s="49" t="b">
        <v>1</v>
      </c>
      <c r="M17" s="88" t="e">
        <v>#NUM!</v>
      </c>
      <c r="N17" s="88" t="e">
        <f>_xll.qlRateHelperQuoteName(M17)</f>
        <v>#VALUE!</v>
      </c>
      <c r="O17" s="72" t="e">
        <f>_xll.qlRateHelperQuoteValue(M17)</f>
        <v>#VALUE!</v>
      </c>
      <c r="P17" s="88" t="e">
        <f>_xll.qlRateHelperEarliestDate(M17)</f>
        <v>#VALUE!</v>
      </c>
      <c r="Q17" s="88" t="e">
        <f ca="1">_xll.qlRateHelperLatestDate(M17)</f>
        <v>#NAME?</v>
      </c>
      <c r="R17" s="91" t="e">
        <v>#VALUE!</v>
      </c>
    </row>
    <row r="18" spans="2:18" x14ac:dyDescent="0.2">
      <c r="B18" s="49" t="str">
        <f>OIS!L18</f>
        <v>obj_000bb#0003</v>
      </c>
      <c r="C18" s="49" t="str">
        <f>_xll.qlRateHelperQuoteName(B18)</f>
        <v>EUREON15M_Quote</v>
      </c>
      <c r="D18" s="75">
        <f>_xll.qlRateHelperEarliestDate(B18)</f>
        <v>42517</v>
      </c>
      <c r="E18" s="75" t="e">
        <f ca="1">_xll.qlRateHelperLatestDate(B18)</f>
        <v>#NAME?</v>
      </c>
      <c r="F18" s="94">
        <v>50</v>
      </c>
      <c r="G18" s="94">
        <v>1</v>
      </c>
      <c r="H18" s="49" t="b">
        <v>1</v>
      </c>
      <c r="M18" s="88" t="e">
        <v>#NUM!</v>
      </c>
      <c r="N18" s="88" t="e">
        <f>_xll.qlRateHelperQuoteName(M18)</f>
        <v>#VALUE!</v>
      </c>
      <c r="O18" s="72" t="e">
        <f>_xll.qlRateHelperQuoteValue(M18)</f>
        <v>#VALUE!</v>
      </c>
      <c r="P18" s="88" t="e">
        <f>_xll.qlRateHelperEarliestDate(M18)</f>
        <v>#VALUE!</v>
      </c>
      <c r="Q18" s="88" t="e">
        <f ca="1">_xll.qlRateHelperLatestDate(M18)</f>
        <v>#NAME?</v>
      </c>
      <c r="R18" s="91" t="e">
        <v>#VALUE!</v>
      </c>
    </row>
    <row r="19" spans="2:18" x14ac:dyDescent="0.2">
      <c r="B19" s="49" t="str">
        <f>OIS!L19</f>
        <v>obj_000cb#0003</v>
      </c>
      <c r="C19" s="49" t="str">
        <f>_xll.qlRateHelperQuoteName(B19)</f>
        <v>EUREON18M_Quote</v>
      </c>
      <c r="D19" s="75">
        <f>_xll.qlRateHelperEarliestDate(B19)</f>
        <v>42517</v>
      </c>
      <c r="E19" s="75" t="e">
        <f ca="1">_xll.qlRateHelperLatestDate(B19)</f>
        <v>#NAME?</v>
      </c>
      <c r="F19" s="94">
        <v>50</v>
      </c>
      <c r="G19" s="94">
        <v>1</v>
      </c>
      <c r="H19" s="49" t="b">
        <v>1</v>
      </c>
      <c r="M19" s="88" t="e">
        <v>#NUM!</v>
      </c>
      <c r="N19" s="88" t="e">
        <f>_xll.qlRateHelperQuoteName(M19)</f>
        <v>#VALUE!</v>
      </c>
      <c r="O19" s="72" t="e">
        <f>_xll.qlRateHelperQuoteValue(M19)</f>
        <v>#VALUE!</v>
      </c>
      <c r="P19" s="88" t="e">
        <f>_xll.qlRateHelperEarliestDate(M19)</f>
        <v>#VALUE!</v>
      </c>
      <c r="Q19" s="88" t="e">
        <f ca="1">_xll.qlRateHelperLatestDate(M19)</f>
        <v>#NAME?</v>
      </c>
      <c r="R19" s="91" t="e">
        <v>#VALUE!</v>
      </c>
    </row>
    <row r="20" spans="2:18" x14ac:dyDescent="0.2">
      <c r="B20" s="49" t="str">
        <f>OIS!L20</f>
        <v>obj_000a6#0003</v>
      </c>
      <c r="C20" s="49" t="str">
        <f>_xll.qlRateHelperQuoteName(B20)</f>
        <v>EUREON21M_Quote</v>
      </c>
      <c r="D20" s="75">
        <f>_xll.qlRateHelperEarliestDate(B20)</f>
        <v>42517</v>
      </c>
      <c r="E20" s="75" t="e">
        <f ca="1">_xll.qlRateHelperLatestDate(B20)</f>
        <v>#NAME?</v>
      </c>
      <c r="F20" s="94">
        <v>50</v>
      </c>
      <c r="G20" s="94">
        <v>1</v>
      </c>
      <c r="H20" s="49" t="b">
        <v>1</v>
      </c>
      <c r="M20" s="88" t="e">
        <v>#NUM!</v>
      </c>
      <c r="N20" s="88" t="e">
        <f>_xll.qlRateHelperQuoteName(M20)</f>
        <v>#VALUE!</v>
      </c>
      <c r="O20" s="72" t="e">
        <f>_xll.qlRateHelperQuoteValue(M20)</f>
        <v>#VALUE!</v>
      </c>
      <c r="P20" s="88" t="e">
        <f>_xll.qlRateHelperEarliestDate(M20)</f>
        <v>#VALUE!</v>
      </c>
      <c r="Q20" s="88" t="e">
        <f ca="1">_xll.qlRateHelperLatestDate(M20)</f>
        <v>#NAME?</v>
      </c>
      <c r="R20" s="91" t="e">
        <v>#VALUE!</v>
      </c>
    </row>
    <row r="21" spans="2:18" x14ac:dyDescent="0.2">
      <c r="B21" s="49" t="str">
        <f>OIS!L21</f>
        <v>obj_000ad#0003</v>
      </c>
      <c r="C21" s="49" t="str">
        <f>_xll.qlRateHelperQuoteName(B21)</f>
        <v>EUREON2Y_Quote</v>
      </c>
      <c r="D21" s="75">
        <f>_xll.qlRateHelperEarliestDate(B21)</f>
        <v>42517</v>
      </c>
      <c r="E21" s="75" t="e">
        <f ca="1">_xll.qlRateHelperLatestDate(B21)</f>
        <v>#NAME?</v>
      </c>
      <c r="F21" s="94">
        <v>50</v>
      </c>
      <c r="G21" s="94">
        <v>1</v>
      </c>
      <c r="H21" s="49" t="b">
        <v>1</v>
      </c>
      <c r="M21" s="88" t="e">
        <v>#NUM!</v>
      </c>
      <c r="N21" s="88" t="e">
        <f>_xll.qlRateHelperQuoteName(M21)</f>
        <v>#VALUE!</v>
      </c>
      <c r="O21" s="72" t="e">
        <f>_xll.qlRateHelperQuoteValue(M21)</f>
        <v>#VALUE!</v>
      </c>
      <c r="P21" s="88" t="e">
        <f>_xll.qlRateHelperEarliestDate(M21)</f>
        <v>#VALUE!</v>
      </c>
      <c r="Q21" s="88" t="e">
        <f ca="1">_xll.qlRateHelperLatestDate(M21)</f>
        <v>#NAME?</v>
      </c>
      <c r="R21" s="91" t="e">
        <v>#VALUE!</v>
      </c>
    </row>
    <row r="22" spans="2:18" x14ac:dyDescent="0.2">
      <c r="B22" s="49" t="str">
        <f>OIS!L22</f>
        <v>obj_000b9#0003</v>
      </c>
      <c r="C22" s="49" t="str">
        <f>_xll.qlRateHelperQuoteName(B22)</f>
        <v>EUREON3Y_Quote</v>
      </c>
      <c r="D22" s="75">
        <f>_xll.qlRateHelperEarliestDate(B22)</f>
        <v>42517</v>
      </c>
      <c r="E22" s="75" t="e">
        <f ca="1">_xll.qlRateHelperLatestDate(B22)</f>
        <v>#NAME?</v>
      </c>
      <c r="F22" s="94">
        <v>50</v>
      </c>
      <c r="G22" s="94">
        <v>1</v>
      </c>
      <c r="H22" s="49" t="b">
        <v>1</v>
      </c>
      <c r="M22" s="88" t="e">
        <v>#NUM!</v>
      </c>
      <c r="N22" s="88" t="e">
        <f>_xll.qlRateHelperQuoteName(M22)</f>
        <v>#VALUE!</v>
      </c>
      <c r="O22" s="72" t="e">
        <f>_xll.qlRateHelperQuoteValue(M22)</f>
        <v>#VALUE!</v>
      </c>
      <c r="P22" s="88" t="e">
        <f>_xll.qlRateHelperEarliestDate(M22)</f>
        <v>#VALUE!</v>
      </c>
      <c r="Q22" s="88" t="e">
        <f ca="1">_xll.qlRateHelperLatestDate(M22)</f>
        <v>#NAME?</v>
      </c>
      <c r="R22" s="91" t="e">
        <v>#VALUE!</v>
      </c>
    </row>
    <row r="23" spans="2:18" x14ac:dyDescent="0.2">
      <c r="B23" s="49" t="str">
        <f>OIS!L23</f>
        <v>obj_000b7#0004</v>
      </c>
      <c r="C23" s="49" t="str">
        <f>_xll.qlRateHelperQuoteName(B23)</f>
        <v>EUREON4Y_Quote</v>
      </c>
      <c r="D23" s="75">
        <f>_xll.qlRateHelperEarliestDate(B23)</f>
        <v>42517</v>
      </c>
      <c r="E23" s="75" t="e">
        <f ca="1">_xll.qlRateHelperLatestDate(B23)</f>
        <v>#NAME?</v>
      </c>
      <c r="F23" s="94">
        <v>50</v>
      </c>
      <c r="G23" s="94">
        <v>1</v>
      </c>
      <c r="H23" s="49" t="b">
        <v>1</v>
      </c>
      <c r="M23" s="88" t="e">
        <v>#NUM!</v>
      </c>
      <c r="N23" s="88" t="e">
        <f>_xll.qlRateHelperQuoteName(M23)</f>
        <v>#VALUE!</v>
      </c>
      <c r="O23" s="72" t="e">
        <f>_xll.qlRateHelperQuoteValue(M23)</f>
        <v>#VALUE!</v>
      </c>
      <c r="P23" s="88" t="e">
        <f>_xll.qlRateHelperEarliestDate(M23)</f>
        <v>#VALUE!</v>
      </c>
      <c r="Q23" s="88" t="e">
        <f ca="1">_xll.qlRateHelperLatestDate(M23)</f>
        <v>#NAME?</v>
      </c>
      <c r="R23" s="91" t="e">
        <v>#VALUE!</v>
      </c>
    </row>
    <row r="24" spans="2:18" x14ac:dyDescent="0.2">
      <c r="B24" s="49" t="str">
        <f>OIS!L24</f>
        <v>obj_000b4#0004</v>
      </c>
      <c r="C24" s="49" t="str">
        <f>_xll.qlRateHelperQuoteName(B24)</f>
        <v>EUREON5Y_Quote</v>
      </c>
      <c r="D24" s="75">
        <f>_xll.qlRateHelperEarliestDate(B24)</f>
        <v>42517</v>
      </c>
      <c r="E24" s="75" t="e">
        <f ca="1">_xll.qlRateHelperLatestDate(B24)</f>
        <v>#NAME?</v>
      </c>
      <c r="F24" s="94">
        <v>50</v>
      </c>
      <c r="G24" s="94">
        <v>1</v>
      </c>
      <c r="H24" s="49" t="b">
        <v>1</v>
      </c>
      <c r="M24" s="88" t="e">
        <v>#NUM!</v>
      </c>
      <c r="N24" s="88" t="e">
        <f>_xll.qlRateHelperQuoteName(M24)</f>
        <v>#VALUE!</v>
      </c>
      <c r="O24" s="72" t="e">
        <f>_xll.qlRateHelperQuoteValue(M24)</f>
        <v>#VALUE!</v>
      </c>
      <c r="P24" s="88" t="e">
        <f>_xll.qlRateHelperEarliestDate(M24)</f>
        <v>#VALUE!</v>
      </c>
      <c r="Q24" s="88" t="e">
        <f ca="1">_xll.qlRateHelperLatestDate(M24)</f>
        <v>#NAME?</v>
      </c>
      <c r="R24" s="91" t="e">
        <v>#VALUE!</v>
      </c>
    </row>
    <row r="25" spans="2:18" x14ac:dyDescent="0.2">
      <c r="B25" s="49" t="str">
        <f>OIS!L25</f>
        <v>obj_000c1#0004</v>
      </c>
      <c r="C25" s="49" t="str">
        <f>_xll.qlRateHelperQuoteName(B25)</f>
        <v>EUREON6Y_Quote</v>
      </c>
      <c r="D25" s="75">
        <f>_xll.qlRateHelperEarliestDate(B25)</f>
        <v>42517</v>
      </c>
      <c r="E25" s="75" t="e">
        <f ca="1">_xll.qlRateHelperLatestDate(B25)</f>
        <v>#NAME?</v>
      </c>
      <c r="F25" s="94">
        <v>50</v>
      </c>
      <c r="G25" s="94">
        <v>1</v>
      </c>
      <c r="H25" s="49" t="b">
        <v>1</v>
      </c>
      <c r="M25" s="88" t="e">
        <v>#NUM!</v>
      </c>
      <c r="N25" s="88" t="e">
        <f>_xll.qlRateHelperQuoteName(M25)</f>
        <v>#VALUE!</v>
      </c>
      <c r="O25" s="72" t="e">
        <f>_xll.qlRateHelperQuoteValue(M25)</f>
        <v>#VALUE!</v>
      </c>
      <c r="P25" s="88" t="e">
        <f>_xll.qlRateHelperEarliestDate(M25)</f>
        <v>#VALUE!</v>
      </c>
      <c r="Q25" s="88" t="e">
        <f ca="1">_xll.qlRateHelperLatestDate(M25)</f>
        <v>#NAME?</v>
      </c>
      <c r="R25" s="91" t="e">
        <v>#VALUE!</v>
      </c>
    </row>
    <row r="26" spans="2:18" x14ac:dyDescent="0.2">
      <c r="B26" s="49" t="str">
        <f>OIS!L26</f>
        <v>obj_000af#0004</v>
      </c>
      <c r="C26" s="49" t="str">
        <f>_xll.qlRateHelperQuoteName(B26)</f>
        <v>EUREON7Y_Quote</v>
      </c>
      <c r="D26" s="75">
        <f>_xll.qlRateHelperEarliestDate(B26)</f>
        <v>42517</v>
      </c>
      <c r="E26" s="75" t="e">
        <f ca="1">_xll.qlRateHelperLatestDate(B26)</f>
        <v>#NAME?</v>
      </c>
      <c r="F26" s="94">
        <v>50</v>
      </c>
      <c r="G26" s="94">
        <v>1</v>
      </c>
      <c r="H26" s="49" t="b">
        <v>1</v>
      </c>
      <c r="M26" s="88" t="e">
        <v>#NUM!</v>
      </c>
      <c r="N26" s="88" t="e">
        <f>_xll.qlRateHelperQuoteName(M26)</f>
        <v>#VALUE!</v>
      </c>
      <c r="O26" s="72" t="e">
        <f>_xll.qlRateHelperQuoteValue(M26)</f>
        <v>#VALUE!</v>
      </c>
      <c r="P26" s="88" t="e">
        <f>_xll.qlRateHelperEarliestDate(M26)</f>
        <v>#VALUE!</v>
      </c>
      <c r="Q26" s="88" t="e">
        <f ca="1">_xll.qlRateHelperLatestDate(M26)</f>
        <v>#NAME?</v>
      </c>
      <c r="R26" s="91" t="e">
        <v>#VALUE!</v>
      </c>
    </row>
    <row r="27" spans="2:18" x14ac:dyDescent="0.2">
      <c r="B27" s="49" t="str">
        <f>OIS!L27</f>
        <v>obj_000a2#0004</v>
      </c>
      <c r="C27" s="49" t="str">
        <f>_xll.qlRateHelperQuoteName(B27)</f>
        <v>EUREON8Y_Quote</v>
      </c>
      <c r="D27" s="75">
        <f>_xll.qlRateHelperEarliestDate(B27)</f>
        <v>42517</v>
      </c>
      <c r="E27" s="75" t="e">
        <f ca="1">_xll.qlRateHelperLatestDate(B27)</f>
        <v>#NAME?</v>
      </c>
      <c r="F27" s="94">
        <v>50</v>
      </c>
      <c r="G27" s="94">
        <v>1</v>
      </c>
      <c r="H27" s="49" t="b">
        <v>1</v>
      </c>
      <c r="M27" s="88" t="e">
        <v>#NUM!</v>
      </c>
      <c r="N27" s="88" t="e">
        <f>_xll.qlRateHelperQuoteName(M27)</f>
        <v>#VALUE!</v>
      </c>
      <c r="O27" s="72" t="e">
        <f>_xll.qlRateHelperQuoteValue(M27)</f>
        <v>#VALUE!</v>
      </c>
      <c r="P27" s="88" t="e">
        <f>_xll.qlRateHelperEarliestDate(M27)</f>
        <v>#VALUE!</v>
      </c>
      <c r="Q27" s="88" t="e">
        <f ca="1">_xll.qlRateHelperLatestDate(M27)</f>
        <v>#NAME?</v>
      </c>
      <c r="R27" s="91" t="e">
        <v>#VALUE!</v>
      </c>
    </row>
    <row r="28" spans="2:18" x14ac:dyDescent="0.2">
      <c r="B28" s="49" t="str">
        <f>OIS!L28</f>
        <v>obj_00089#0004</v>
      </c>
      <c r="C28" s="49" t="str">
        <f>_xll.qlRateHelperQuoteName(B28)</f>
        <v>EUREON9Y_Quote</v>
      </c>
      <c r="D28" s="75">
        <f>_xll.qlRateHelperEarliestDate(B28)</f>
        <v>42517</v>
      </c>
      <c r="E28" s="75" t="e">
        <f ca="1">_xll.qlRateHelperLatestDate(B28)</f>
        <v>#NAME?</v>
      </c>
      <c r="F28" s="94">
        <v>50</v>
      </c>
      <c r="G28" s="94">
        <v>1</v>
      </c>
      <c r="H28" s="49" t="b">
        <v>1</v>
      </c>
      <c r="M28" s="88" t="e">
        <v>#NUM!</v>
      </c>
      <c r="N28" s="88" t="e">
        <f>_xll.qlRateHelperQuoteName(M28)</f>
        <v>#VALUE!</v>
      </c>
      <c r="O28" s="72" t="e">
        <f>_xll.qlRateHelperQuoteValue(M28)</f>
        <v>#VALUE!</v>
      </c>
      <c r="P28" s="88" t="e">
        <f>_xll.qlRateHelperEarliestDate(M28)</f>
        <v>#VALUE!</v>
      </c>
      <c r="Q28" s="88" t="e">
        <f ca="1">_xll.qlRateHelperLatestDate(M28)</f>
        <v>#NAME?</v>
      </c>
      <c r="R28" s="91" t="e">
        <v>#VALUE!</v>
      </c>
    </row>
    <row r="29" spans="2:18" x14ac:dyDescent="0.2">
      <c r="B29" s="49" t="str">
        <f>OIS!L29</f>
        <v>obj_000c8#0003</v>
      </c>
      <c r="C29" s="49" t="str">
        <f>_xll.qlRateHelperQuoteName(B29)</f>
        <v>EUREON10Y_Quote</v>
      </c>
      <c r="D29" s="75">
        <f>_xll.qlRateHelperEarliestDate(B29)</f>
        <v>42517</v>
      </c>
      <c r="E29" s="75" t="e">
        <f ca="1">_xll.qlRateHelperLatestDate(B29)</f>
        <v>#NAME?</v>
      </c>
      <c r="F29" s="94">
        <v>50</v>
      </c>
      <c r="G29" s="94">
        <v>1</v>
      </c>
      <c r="H29" s="49" t="b">
        <v>1</v>
      </c>
      <c r="M29" s="88" t="e">
        <v>#NUM!</v>
      </c>
      <c r="N29" s="88" t="e">
        <f>_xll.qlRateHelperQuoteName(M29)</f>
        <v>#VALUE!</v>
      </c>
      <c r="O29" s="72" t="e">
        <f>_xll.qlRateHelperQuoteValue(M29)</f>
        <v>#VALUE!</v>
      </c>
      <c r="P29" s="88" t="e">
        <f>_xll.qlRateHelperEarliestDate(M29)</f>
        <v>#VALUE!</v>
      </c>
      <c r="Q29" s="88" t="e">
        <f ca="1">_xll.qlRateHelperLatestDate(M29)</f>
        <v>#NAME?</v>
      </c>
      <c r="R29" s="91" t="e">
        <v>#VALUE!</v>
      </c>
    </row>
    <row r="30" spans="2:18" x14ac:dyDescent="0.2">
      <c r="B30" s="49" t="str">
        <f>OIS!L30</f>
        <v>obj_000ae#0003</v>
      </c>
      <c r="C30" s="49" t="str">
        <f>_xll.qlRateHelperQuoteName(B30)</f>
        <v>EUREON11Y_Quote</v>
      </c>
      <c r="D30" s="75">
        <f>_xll.qlRateHelperEarliestDate(B30)</f>
        <v>42517</v>
      </c>
      <c r="E30" s="75" t="e">
        <f ca="1">_xll.qlRateHelperLatestDate(B30)</f>
        <v>#NAME?</v>
      </c>
      <c r="F30" s="94">
        <v>50</v>
      </c>
      <c r="G30" s="94">
        <v>1</v>
      </c>
      <c r="H30" s="49" t="b">
        <v>1</v>
      </c>
      <c r="M30" s="88" t="e">
        <v>#NUM!</v>
      </c>
      <c r="N30" s="88" t="e">
        <f>_xll.qlRateHelperQuoteName(M30)</f>
        <v>#VALUE!</v>
      </c>
      <c r="O30" s="72" t="e">
        <f>_xll.qlRateHelperQuoteValue(M30)</f>
        <v>#VALUE!</v>
      </c>
      <c r="P30" s="88" t="e">
        <f>_xll.qlRateHelperEarliestDate(M30)</f>
        <v>#VALUE!</v>
      </c>
      <c r="Q30" s="88" t="e">
        <f ca="1">_xll.qlRateHelperLatestDate(M30)</f>
        <v>#NAME?</v>
      </c>
      <c r="R30" s="91" t="e">
        <v>#VALUE!</v>
      </c>
    </row>
    <row r="31" spans="2:18" x14ac:dyDescent="0.2">
      <c r="B31" s="49" t="str">
        <f>OIS!L31</f>
        <v>obj_000b8#0003</v>
      </c>
      <c r="C31" s="49" t="str">
        <f>_xll.qlRateHelperQuoteName(B31)</f>
        <v>EUREON12Y_Quote</v>
      </c>
      <c r="D31" s="75">
        <f>_xll.qlRateHelperEarliestDate(B31)</f>
        <v>42517</v>
      </c>
      <c r="E31" s="75" t="e">
        <f ca="1">_xll.qlRateHelperLatestDate(B31)</f>
        <v>#NAME?</v>
      </c>
      <c r="F31" s="94">
        <v>50</v>
      </c>
      <c r="G31" s="94">
        <v>1</v>
      </c>
      <c r="H31" s="49" t="b">
        <v>1</v>
      </c>
      <c r="M31" s="88" t="e">
        <v>#NUM!</v>
      </c>
      <c r="N31" s="88" t="e">
        <f>_xll.qlRateHelperQuoteName(M31)</f>
        <v>#VALUE!</v>
      </c>
      <c r="O31" s="72" t="e">
        <f>_xll.qlRateHelperQuoteValue(M31)</f>
        <v>#VALUE!</v>
      </c>
      <c r="P31" s="88" t="e">
        <f>_xll.qlRateHelperEarliestDate(M31)</f>
        <v>#VALUE!</v>
      </c>
      <c r="Q31" s="88" t="e">
        <f ca="1">_xll.qlRateHelperLatestDate(M31)</f>
        <v>#NAME?</v>
      </c>
      <c r="R31" s="91" t="e">
        <v>#VALUE!</v>
      </c>
    </row>
    <row r="32" spans="2:18" x14ac:dyDescent="0.2">
      <c r="B32" s="49" t="str">
        <f>OIS!L32</f>
        <v>obj_000a7#0004</v>
      </c>
      <c r="C32" s="49" t="str">
        <f>_xll.qlRateHelperQuoteName(B32)</f>
        <v>EUREON15Y_Quote</v>
      </c>
      <c r="D32" s="75">
        <f>_xll.qlRateHelperEarliestDate(B32)</f>
        <v>42517</v>
      </c>
      <c r="E32" s="75" t="e">
        <f ca="1">_xll.qlRateHelperLatestDate(B32)</f>
        <v>#NAME?</v>
      </c>
      <c r="F32" s="94">
        <v>50</v>
      </c>
      <c r="G32" s="94">
        <v>1</v>
      </c>
      <c r="H32" s="49" t="b">
        <v>1</v>
      </c>
      <c r="M32" s="88" t="e">
        <v>#NUM!</v>
      </c>
      <c r="N32" s="88" t="e">
        <f>_xll.qlRateHelperQuoteName(M32)</f>
        <v>#VALUE!</v>
      </c>
      <c r="O32" s="72" t="e">
        <f>_xll.qlRateHelperQuoteValue(M32)</f>
        <v>#VALUE!</v>
      </c>
      <c r="P32" s="88" t="e">
        <f>_xll.qlRateHelperEarliestDate(M32)</f>
        <v>#VALUE!</v>
      </c>
      <c r="Q32" s="88" t="e">
        <f ca="1">_xll.qlRateHelperLatestDate(M32)</f>
        <v>#NAME?</v>
      </c>
      <c r="R32" s="91" t="e">
        <v>#VALUE!</v>
      </c>
    </row>
    <row r="33" spans="2:18" x14ac:dyDescent="0.2">
      <c r="B33" s="49" t="str">
        <f>OIS!L33</f>
        <v>obj_000ab#0004</v>
      </c>
      <c r="C33" s="49" t="str">
        <f>_xll.qlRateHelperQuoteName(B33)</f>
        <v>EUREON20Y_Quote</v>
      </c>
      <c r="D33" s="75">
        <f>_xll.qlRateHelperEarliestDate(B33)</f>
        <v>42517</v>
      </c>
      <c r="E33" s="75" t="e">
        <f ca="1">_xll.qlRateHelperLatestDate(B33)</f>
        <v>#NAME?</v>
      </c>
      <c r="F33" s="94">
        <v>50</v>
      </c>
      <c r="G33" s="94">
        <v>1</v>
      </c>
      <c r="H33" s="49" t="b">
        <v>1</v>
      </c>
      <c r="M33" s="88" t="e">
        <v>#NUM!</v>
      </c>
      <c r="N33" s="88" t="e">
        <f>_xll.qlRateHelperQuoteName(M33)</f>
        <v>#VALUE!</v>
      </c>
      <c r="O33" s="72" t="e">
        <f>_xll.qlRateHelperQuoteValue(M33)</f>
        <v>#VALUE!</v>
      </c>
      <c r="P33" s="88" t="e">
        <f>_xll.qlRateHelperEarliestDate(M33)</f>
        <v>#VALUE!</v>
      </c>
      <c r="Q33" s="88" t="e">
        <f ca="1">_xll.qlRateHelperLatestDate(M33)</f>
        <v>#NAME?</v>
      </c>
      <c r="R33" s="91" t="e">
        <v>#VALUE!</v>
      </c>
    </row>
    <row r="34" spans="2:18" x14ac:dyDescent="0.2">
      <c r="B34" s="49" t="str">
        <f>OIS!L34</f>
        <v>obj_000b1#0004</v>
      </c>
      <c r="C34" s="49" t="str">
        <f>_xll.qlRateHelperQuoteName(B34)</f>
        <v>EUREON25Y_Quote</v>
      </c>
      <c r="D34" s="75">
        <f>_xll.qlRateHelperEarliestDate(B34)</f>
        <v>42517</v>
      </c>
      <c r="E34" s="75" t="e">
        <f ca="1">_xll.qlRateHelperLatestDate(B34)</f>
        <v>#NAME?</v>
      </c>
      <c r="F34" s="94">
        <v>50</v>
      </c>
      <c r="G34" s="94">
        <v>1</v>
      </c>
      <c r="H34" s="49" t="b">
        <v>1</v>
      </c>
      <c r="M34" s="88" t="e">
        <v>#NUM!</v>
      </c>
      <c r="N34" s="88" t="e">
        <f>_xll.qlRateHelperQuoteName(M34)</f>
        <v>#VALUE!</v>
      </c>
      <c r="O34" s="72" t="e">
        <f>_xll.qlRateHelperQuoteValue(M34)</f>
        <v>#VALUE!</v>
      </c>
      <c r="P34" s="88" t="e">
        <f>_xll.qlRateHelperEarliestDate(M34)</f>
        <v>#VALUE!</v>
      </c>
      <c r="Q34" s="88" t="e">
        <f ca="1">_xll.qlRateHelperLatestDate(M34)</f>
        <v>#NAME?</v>
      </c>
      <c r="R34" s="91" t="e">
        <v>#VALUE!</v>
      </c>
    </row>
    <row r="35" spans="2:18" x14ac:dyDescent="0.2">
      <c r="B35" s="49" t="str">
        <f>OIS!L35</f>
        <v>obj_000b5#0004</v>
      </c>
      <c r="C35" s="49" t="str">
        <f>_xll.qlRateHelperQuoteName(B35)</f>
        <v>EUREON30Y_Quote</v>
      </c>
      <c r="D35" s="75">
        <f>_xll.qlRateHelperEarliestDate(B35)</f>
        <v>42517</v>
      </c>
      <c r="E35" s="75" t="e">
        <f ca="1">_xll.qlRateHelperLatestDate(B35)</f>
        <v>#NAME?</v>
      </c>
      <c r="F35" s="94">
        <v>50</v>
      </c>
      <c r="G35" s="94">
        <v>1</v>
      </c>
      <c r="H35" s="49" t="b">
        <v>1</v>
      </c>
      <c r="M35" s="88" t="e">
        <v>#NUM!</v>
      </c>
      <c r="N35" s="88" t="e">
        <f>_xll.qlRateHelperQuoteName(M35)</f>
        <v>#VALUE!</v>
      </c>
      <c r="O35" s="72" t="e">
        <f>_xll.qlRateHelperQuoteValue(M35)</f>
        <v>#VALUE!</v>
      </c>
      <c r="P35" s="88" t="e">
        <f>_xll.qlRateHelperEarliestDate(M35)</f>
        <v>#VALUE!</v>
      </c>
      <c r="Q35" s="88" t="e">
        <f ca="1">_xll.qlRateHelperLatestDate(M35)</f>
        <v>#NAME?</v>
      </c>
      <c r="R35" s="91" t="e">
        <v>#VALUE!</v>
      </c>
    </row>
    <row r="36" spans="2:18" x14ac:dyDescent="0.2">
      <c r="B36" s="49" t="str">
        <f>OIS!L36</f>
        <v>obj_000ba#0004</v>
      </c>
      <c r="C36" s="49" t="str">
        <f>_xll.qlRateHelperQuoteName(B36)</f>
        <v>EUREON40Y_Quote</v>
      </c>
      <c r="D36" s="75">
        <f>_xll.qlRateHelperEarliestDate(B36)</f>
        <v>42517</v>
      </c>
      <c r="E36" s="75" t="e">
        <f ca="1">_xll.qlRateHelperLatestDate(B36)</f>
        <v>#NAME?</v>
      </c>
      <c r="F36" s="94">
        <v>50</v>
      </c>
      <c r="G36" s="94">
        <v>1</v>
      </c>
      <c r="H36" s="49" t="b">
        <v>1</v>
      </c>
      <c r="M36" s="88" t="e">
        <v>#NUM!</v>
      </c>
      <c r="N36" s="88" t="e">
        <f>_xll.qlRateHelperQuoteName(M36)</f>
        <v>#VALUE!</v>
      </c>
      <c r="O36" s="72" t="e">
        <f>_xll.qlRateHelperQuoteValue(M36)</f>
        <v>#VALUE!</v>
      </c>
      <c r="P36" s="88" t="e">
        <f>_xll.qlRateHelperEarliestDate(M36)</f>
        <v>#VALUE!</v>
      </c>
      <c r="Q36" s="88" t="e">
        <f ca="1">_xll.qlRateHelperLatestDate(M36)</f>
        <v>#NAME?</v>
      </c>
      <c r="R36" s="91" t="e">
        <v>#VALUE!</v>
      </c>
    </row>
    <row r="37" spans="2:18" x14ac:dyDescent="0.2">
      <c r="B37" s="49" t="str">
        <f>OIS!L37</f>
        <v>obj_000c2#0004</v>
      </c>
      <c r="C37" s="49" t="str">
        <f>_xll.qlRateHelperQuoteName(B37)</f>
        <v>EUREON50Y_Quote</v>
      </c>
      <c r="D37" s="75">
        <f>_xll.qlRateHelperEarliestDate(B37)</f>
        <v>42517</v>
      </c>
      <c r="E37" s="75" t="e">
        <f ca="1">_xll.qlRateHelperLatestDate(B37)</f>
        <v>#NAME?</v>
      </c>
      <c r="F37" s="94">
        <v>50</v>
      </c>
      <c r="G37" s="94">
        <v>1</v>
      </c>
      <c r="H37" s="49" t="b">
        <v>1</v>
      </c>
      <c r="M37" s="88" t="e">
        <v>#NUM!</v>
      </c>
      <c r="N37" s="88" t="e">
        <f>_xll.qlRateHelperQuoteName(M37)</f>
        <v>#VALUE!</v>
      </c>
      <c r="O37" s="72" t="e">
        <f>_xll.qlRateHelperQuoteValue(M37)</f>
        <v>#VALUE!</v>
      </c>
      <c r="P37" s="88" t="e">
        <f>_xll.qlRateHelperEarliestDate(M37)</f>
        <v>#VALUE!</v>
      </c>
      <c r="Q37" s="88" t="e">
        <f ca="1">_xll.qlRateHelperLatestDate(M37)</f>
        <v>#NAME?</v>
      </c>
      <c r="R37" s="91" t="e">
        <v>#VALUE!</v>
      </c>
    </row>
    <row r="38" spans="2:18" x14ac:dyDescent="0.2">
      <c r="B38" s="49" t="str">
        <f>OIS!L38</f>
        <v>obj_000c0#0004</v>
      </c>
      <c r="C38" s="49" t="str">
        <f>_xll.qlRateHelperQuoteName(B38)</f>
        <v>EUREON60Y_Quote</v>
      </c>
      <c r="D38" s="75">
        <f>_xll.qlRateHelperEarliestDate(B38)</f>
        <v>42517</v>
      </c>
      <c r="E38" s="75" t="e">
        <f ca="1">_xll.qlRateHelperLatestDate(B38)</f>
        <v>#NAME?</v>
      </c>
      <c r="F38" s="94">
        <v>50</v>
      </c>
      <c r="G38" s="94">
        <v>1</v>
      </c>
      <c r="H38" s="49" t="b">
        <v>1</v>
      </c>
      <c r="M38" s="88" t="e">
        <v>#NUM!</v>
      </c>
      <c r="N38" s="88" t="e">
        <f>_xll.qlRateHelperQuoteName(M38)</f>
        <v>#VALUE!</v>
      </c>
      <c r="O38" s="72" t="e">
        <f>_xll.qlRateHelperQuoteValue(M38)</f>
        <v>#VALUE!</v>
      </c>
      <c r="P38" s="88" t="e">
        <f>_xll.qlRateHelperEarliestDate(M38)</f>
        <v>#VALUE!</v>
      </c>
      <c r="Q38" s="88" t="e">
        <f ca="1">_xll.qlRateHelperLatestDate(M38)</f>
        <v>#NAME?</v>
      </c>
      <c r="R38" s="91" t="e">
        <v>#VALUE!</v>
      </c>
    </row>
    <row r="39" spans="2:18" x14ac:dyDescent="0.2">
      <c r="B39" s="61" t="str">
        <f>OIS!L39</f>
        <v>obj_000cc#0003</v>
      </c>
      <c r="C39" s="61" t="str">
        <f>_xll.qlRateHelperQuoteName(B39)</f>
        <v>EURECBOISAPR15_Quote</v>
      </c>
      <c r="D39" s="74">
        <f>_xll.qlRateHelperEarliestDate(B39)</f>
        <v>42529</v>
      </c>
      <c r="E39" s="74" t="e">
        <f ca="1">_xll.qlRateHelperLatestDate(B39)</f>
        <v>#NAME?</v>
      </c>
      <c r="F39" s="61">
        <v>70</v>
      </c>
      <c r="G39" s="61">
        <v>7</v>
      </c>
      <c r="H39" s="61" t="b">
        <v>1</v>
      </c>
      <c r="M39" s="88" t="e">
        <v>#NUM!</v>
      </c>
      <c r="N39" s="88" t="e">
        <f>_xll.qlRateHelperQuoteName(M39)</f>
        <v>#VALUE!</v>
      </c>
      <c r="O39" s="72" t="e">
        <f>_xll.qlRateHelperQuoteValue(M39)</f>
        <v>#VALUE!</v>
      </c>
      <c r="P39" s="88" t="e">
        <f>_xll.qlRateHelperEarliestDate(M39)</f>
        <v>#VALUE!</v>
      </c>
      <c r="Q39" s="88" t="e">
        <f ca="1">_xll.qlRateHelperLatestDate(M39)</f>
        <v>#NAME?</v>
      </c>
      <c r="R39" s="91" t="e">
        <v>#VALUE!</v>
      </c>
    </row>
    <row r="40" spans="2:18" x14ac:dyDescent="0.2">
      <c r="B40" s="49" t="str">
        <f>OIS!L40</f>
        <v>obj_000cd#0003</v>
      </c>
      <c r="C40" s="49" t="str">
        <f>_xll.qlRateHelperQuoteName(B40)</f>
        <v>EURECBOISJUN15_Quote</v>
      </c>
      <c r="D40" s="75">
        <f>_xll.qlRateHelperEarliestDate(B40)</f>
        <v>42578</v>
      </c>
      <c r="E40" s="75" t="e">
        <f ca="1">_xll.qlRateHelperLatestDate(B40)</f>
        <v>#NAME?</v>
      </c>
      <c r="F40" s="49">
        <v>70</v>
      </c>
      <c r="G40" s="49">
        <v>7</v>
      </c>
      <c r="H40" s="49" t="b">
        <v>1</v>
      </c>
      <c r="M40" s="88" t="e">
        <v>#NUM!</v>
      </c>
      <c r="N40" s="88" t="e">
        <f>_xll.qlRateHelperQuoteName(M40)</f>
        <v>#VALUE!</v>
      </c>
      <c r="O40" s="72" t="e">
        <f>_xll.qlRateHelperQuoteValue(M40)</f>
        <v>#VALUE!</v>
      </c>
      <c r="P40" s="88" t="e">
        <f>_xll.qlRateHelperEarliestDate(M40)</f>
        <v>#VALUE!</v>
      </c>
      <c r="Q40" s="88" t="e">
        <f ca="1">_xll.qlRateHelperLatestDate(M40)</f>
        <v>#NAME?</v>
      </c>
      <c r="R40" s="91" t="e">
        <v>#VALUE!</v>
      </c>
    </row>
    <row r="41" spans="2:18" x14ac:dyDescent="0.2">
      <c r="B41" s="49" t="str">
        <f>OIS!L41</f>
        <v>obj_000ce#0003</v>
      </c>
      <c r="C41" s="49" t="str">
        <f>_xll.qlRateHelperQuoteName(B41)</f>
        <v>EURECBOISJUL15_Quote</v>
      </c>
      <c r="D41" s="75">
        <f>_xll.qlRateHelperEarliestDate(B41)</f>
        <v>42627</v>
      </c>
      <c r="E41" s="75" t="e">
        <f ca="1">_xll.qlRateHelperLatestDate(B41)</f>
        <v>#NAME?</v>
      </c>
      <c r="F41" s="49">
        <v>70</v>
      </c>
      <c r="G41" s="49">
        <v>7</v>
      </c>
      <c r="H41" s="49" t="b">
        <v>1</v>
      </c>
      <c r="M41" s="88" t="e">
        <v>#NUM!</v>
      </c>
      <c r="N41" s="88" t="e">
        <f>_xll.qlRateHelperQuoteName(M41)</f>
        <v>#VALUE!</v>
      </c>
      <c r="O41" s="72" t="e">
        <f>_xll.qlRateHelperQuoteValue(M41)</f>
        <v>#VALUE!</v>
      </c>
      <c r="P41" s="88" t="e">
        <f>_xll.qlRateHelperEarliestDate(M41)</f>
        <v>#VALUE!</v>
      </c>
      <c r="Q41" s="88" t="e">
        <f ca="1">_xll.qlRateHelperLatestDate(M41)</f>
        <v>#NAME?</v>
      </c>
      <c r="R41" s="91" t="e">
        <v>#VALUE!</v>
      </c>
    </row>
    <row r="42" spans="2:18" x14ac:dyDescent="0.2">
      <c r="B42" s="49" t="str">
        <f>OIS!L42</f>
        <v>obj_000cf#0003</v>
      </c>
      <c r="C42" s="49" t="str">
        <f>_xll.qlRateHelperQuoteName(B42)</f>
        <v>EURECBOISSEP15_Quote</v>
      </c>
      <c r="D42" s="75">
        <f>_xll.qlRateHelperEarliestDate(B42)</f>
        <v>42669</v>
      </c>
      <c r="E42" s="75" t="e">
        <f ca="1">_xll.qlRateHelperLatestDate(B42)</f>
        <v>#NAME?</v>
      </c>
      <c r="F42" s="49">
        <v>70</v>
      </c>
      <c r="G42" s="49">
        <v>7</v>
      </c>
      <c r="H42" s="49" t="b">
        <v>1</v>
      </c>
      <c r="M42" s="88" t="e">
        <v>#NUM!</v>
      </c>
      <c r="N42" s="88" t="e">
        <f>_xll.qlRateHelperQuoteName(M42)</f>
        <v>#VALUE!</v>
      </c>
      <c r="O42" s="72" t="e">
        <f>_xll.qlRateHelperQuoteValue(M42)</f>
        <v>#VALUE!</v>
      </c>
      <c r="P42" s="88" t="e">
        <f>_xll.qlRateHelperEarliestDate(M42)</f>
        <v>#VALUE!</v>
      </c>
      <c r="Q42" s="88" t="e">
        <f ca="1">_xll.qlRateHelperLatestDate(M42)</f>
        <v>#NAME?</v>
      </c>
      <c r="R42" s="91" t="e">
        <v>#VALUE!</v>
      </c>
    </row>
    <row r="43" spans="2:18" x14ac:dyDescent="0.2">
      <c r="B43" s="49" t="str">
        <f>OIS!L43</f>
        <v>obj_000d0#0003</v>
      </c>
      <c r="C43" s="49" t="str">
        <f>_xll.qlRateHelperQuoteName(B43)</f>
        <v>EURECBOISOCT15_Quote</v>
      </c>
      <c r="D43" s="75">
        <f>_xll.qlRateHelperEarliestDate(B43)</f>
        <v>42718</v>
      </c>
      <c r="E43" s="75" t="e">
        <f ca="1">_xll.qlRateHelperLatestDate(B43)</f>
        <v>#NAME?</v>
      </c>
      <c r="F43" s="49">
        <v>70</v>
      </c>
      <c r="G43" s="49">
        <v>7</v>
      </c>
      <c r="H43" s="49" t="b">
        <v>1</v>
      </c>
      <c r="M43" s="88" t="e">
        <v>#NUM!</v>
      </c>
      <c r="N43" s="88" t="e">
        <f>_xll.qlRateHelperQuoteName(M43)</f>
        <v>#VALUE!</v>
      </c>
      <c r="O43" s="72" t="e">
        <f>_xll.qlRateHelperQuoteValue(M43)</f>
        <v>#VALUE!</v>
      </c>
      <c r="P43" s="88" t="e">
        <f>_xll.qlRateHelperEarliestDate(M43)</f>
        <v>#VALUE!</v>
      </c>
      <c r="Q43" s="88" t="e">
        <f ca="1">_xll.qlRateHelperLatestDate(M43)</f>
        <v>#NAME?</v>
      </c>
      <c r="R43" s="91" t="e">
        <v>#VALUE!</v>
      </c>
    </row>
    <row r="44" spans="2:18" x14ac:dyDescent="0.2">
      <c r="B44" s="49" t="e">
        <f>OIS!L44</f>
        <v>#NUM!</v>
      </c>
      <c r="C44" s="49" t="e">
        <f>_xll.qlRateHelperQuoteName(B44)</f>
        <v>#VALUE!</v>
      </c>
      <c r="D44" s="75" t="e">
        <f>_xll.qlRateHelperEarliestDate(B44)</f>
        <v>#VALUE!</v>
      </c>
      <c r="E44" s="75" t="e">
        <f ca="1">_xll.qlRateHelperLatestDate(B44)</f>
        <v>#NAME?</v>
      </c>
      <c r="F44" s="49">
        <v>70</v>
      </c>
      <c r="G44" s="49">
        <v>7</v>
      </c>
      <c r="H44" s="49" t="b">
        <v>1</v>
      </c>
      <c r="M44" s="88" t="e">
        <v>#NUM!</v>
      </c>
      <c r="N44" s="88" t="e">
        <f>_xll.qlRateHelperQuoteName(M44)</f>
        <v>#VALUE!</v>
      </c>
      <c r="O44" s="72" t="e">
        <f>_xll.qlRateHelperQuoteValue(M44)</f>
        <v>#VALUE!</v>
      </c>
      <c r="P44" s="88" t="e">
        <f>_xll.qlRateHelperEarliestDate(M44)</f>
        <v>#VALUE!</v>
      </c>
      <c r="Q44" s="88" t="e">
        <f ca="1">_xll.qlRateHelperLatestDate(M44)</f>
        <v>#NAME?</v>
      </c>
      <c r="R44" s="91" t="e">
        <v>#VALUE!</v>
      </c>
    </row>
    <row r="45" spans="2:18" x14ac:dyDescent="0.2">
      <c r="B45" s="49" t="e">
        <f>OIS!L45</f>
        <v>#NUM!</v>
      </c>
      <c r="C45" s="49" t="e">
        <f>_xll.qlRateHelperQuoteName(B45)</f>
        <v>#VALUE!</v>
      </c>
      <c r="D45" s="75" t="e">
        <f>_xll.qlRateHelperEarliestDate(B45)</f>
        <v>#VALUE!</v>
      </c>
      <c r="E45" s="75" t="e">
        <f ca="1">_xll.qlRateHelperLatestDate(B45)</f>
        <v>#NAME?</v>
      </c>
      <c r="F45" s="49">
        <v>70</v>
      </c>
      <c r="G45" s="49">
        <v>7</v>
      </c>
      <c r="H45" s="49" t="b">
        <v>1</v>
      </c>
      <c r="M45" s="88" t="e">
        <v>#NUM!</v>
      </c>
      <c r="N45" s="88" t="e">
        <f>_xll.qlRateHelperQuoteName(M45)</f>
        <v>#VALUE!</v>
      </c>
      <c r="O45" s="72" t="e">
        <f>_xll.qlRateHelperQuoteValue(M45)</f>
        <v>#VALUE!</v>
      </c>
      <c r="P45" s="88" t="e">
        <f>_xll.qlRateHelperEarliestDate(M45)</f>
        <v>#VALUE!</v>
      </c>
      <c r="Q45" s="88" t="e">
        <f ca="1">_xll.qlRateHelperLatestDate(M45)</f>
        <v>#NAME?</v>
      </c>
      <c r="R45" s="91" t="e">
        <v>#VALUE!</v>
      </c>
    </row>
    <row r="46" spans="2:18" x14ac:dyDescent="0.2">
      <c r="B46" s="50" t="e">
        <f>OIS!L46</f>
        <v>#NUM!</v>
      </c>
      <c r="C46" s="50" t="e">
        <f>_xll.qlRateHelperQuoteName(B46)</f>
        <v>#VALUE!</v>
      </c>
      <c r="D46" s="76" t="e">
        <f>_xll.qlRateHelperEarliestDate(B46)</f>
        <v>#VALUE!</v>
      </c>
      <c r="E46" s="76" t="e">
        <f ca="1">_xll.qlRateHelperLatestDate(B46)</f>
        <v>#NAME?</v>
      </c>
      <c r="F46" s="50">
        <v>70</v>
      </c>
      <c r="G46" s="50">
        <v>7</v>
      </c>
      <c r="H46" s="49" t="b">
        <v>1</v>
      </c>
      <c r="M46" s="89" t="e">
        <v>#NUM!</v>
      </c>
      <c r="N46" s="89" t="e">
        <f>_xll.qlRateHelperQuoteName(M46)</f>
        <v>#VALUE!</v>
      </c>
      <c r="O46" s="73" t="e">
        <f>_xll.qlRateHelperQuoteValue(M46)</f>
        <v>#VALUE!</v>
      </c>
      <c r="P46" s="89" t="e">
        <f>_xll.qlRateHelperEarliestDate(M46)</f>
        <v>#VALUE!</v>
      </c>
      <c r="Q46" s="89" t="e">
        <f ca="1">_xll.qlRateHelperLatestDate(M46)</f>
        <v>#NAME?</v>
      </c>
      <c r="R46" s="92" t="e">
        <v>#VALUE!</v>
      </c>
    </row>
  </sheetData>
  <dataValidations count="3">
    <dataValidation type="list" allowBlank="1" showInputMessage="1" showErrorMessage="1" sqref="K2">
      <formula1>"Discount,ZeroYield,ForwardRate"</formula1>
    </dataValidation>
    <dataValidation type="list" allowBlank="1" showInputMessage="1" showErrorMessage="1" sqref="K3">
      <formula1>"Linear,LogLinear,CubicNaturalSpline,MonotonicCubicNaturalSpline,LogCubicNaturalSpline,MonotonicLogCubicNaturalSpline,KrugerCubic,KrugerLogCubic"</formula1>
    </dataValidation>
    <dataValidation type="list" allowBlank="1" showInputMessage="1" showErrorMessage="1" sqref="K8">
      <formula1>"AllDepos,DeposBeforeFirstFuturesStartDate,DeposBeforeFirstFuturesStartDatePlusOne,DeposBeforeFirstFuturesExpiryDate"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B1:S3551"/>
  <sheetViews>
    <sheetView showGridLines="0" topLeftCell="A17" workbookViewId="0">
      <selection activeCell="A17" sqref="A17"/>
    </sheetView>
  </sheetViews>
  <sheetFormatPr defaultRowHeight="11.25" outlineLevelRow="1" x14ac:dyDescent="0.2"/>
  <cols>
    <col min="1" max="1" width="2.7109375" style="23" customWidth="1"/>
    <col min="2" max="2" width="19.28515625" style="23" bestFit="1" customWidth="1"/>
    <col min="3" max="5" width="17.28515625" style="23" bestFit="1" customWidth="1"/>
    <col min="6" max="6" width="20.28515625" style="23" bestFit="1" customWidth="1"/>
    <col min="7" max="7" width="9" style="23" bestFit="1" customWidth="1"/>
    <col min="8" max="8" width="8" style="23" bestFit="1" customWidth="1"/>
    <col min="9" max="9" width="11" style="23" bestFit="1" customWidth="1"/>
    <col min="10" max="11" width="10" style="23" bestFit="1" customWidth="1"/>
    <col min="12" max="12" width="2.7109375" style="23" customWidth="1"/>
    <col min="13" max="13" width="19.28515625" style="23" bestFit="1" customWidth="1"/>
    <col min="14" max="15" width="17.28515625" style="23" bestFit="1" customWidth="1"/>
    <col min="16" max="16" width="9" style="23" bestFit="1" customWidth="1"/>
    <col min="17" max="17" width="2.7109375" style="23" customWidth="1"/>
    <col min="18" max="18" width="14.140625" style="23" bestFit="1" customWidth="1"/>
    <col min="19" max="19" width="15.140625" style="23" bestFit="1" customWidth="1"/>
    <col min="20" max="16384" width="9.140625" style="23"/>
  </cols>
  <sheetData>
    <row r="1" spans="2:11" hidden="1" outlineLevel="1" x14ac:dyDescent="0.2">
      <c r="B1" s="103" t="s">
        <v>445</v>
      </c>
      <c r="C1" s="104"/>
      <c r="D1" s="104"/>
      <c r="E1" s="104"/>
      <c r="F1" s="105"/>
      <c r="G1" s="103" t="s">
        <v>450</v>
      </c>
      <c r="H1" s="104"/>
      <c r="I1" s="104"/>
      <c r="J1" s="104"/>
      <c r="K1" s="105"/>
    </row>
    <row r="2" spans="2:11" hidden="1" outlineLevel="1" x14ac:dyDescent="0.2">
      <c r="B2" s="15" t="s">
        <v>446</v>
      </c>
      <c r="C2" s="15" t="s">
        <v>447</v>
      </c>
      <c r="D2" s="15" t="s">
        <v>448</v>
      </c>
      <c r="E2" s="15" t="s">
        <v>449</v>
      </c>
      <c r="F2" s="15" t="s">
        <v>451</v>
      </c>
      <c r="G2" s="15" t="s">
        <v>447</v>
      </c>
      <c r="H2" s="15" t="s">
        <v>449</v>
      </c>
      <c r="I2" s="15" t="s">
        <v>452</v>
      </c>
      <c r="J2" s="15" t="s">
        <v>453</v>
      </c>
      <c r="K2" s="15" t="s">
        <v>454</v>
      </c>
    </row>
    <row r="3" spans="2:11" hidden="1" outlineLevel="1" x14ac:dyDescent="0.2">
      <c r="B3" s="61" t="str">
        <f>_xll.qlPeriodEquivalent(D3&amp;"M")</f>
        <v>1Y</v>
      </c>
      <c r="C3" s="74">
        <f>_xll.qlDateEndOfMonth(EDATE(_xll.qlSettingsEvaluationDate(Trigger),-1))</f>
        <v>42490</v>
      </c>
      <c r="D3" s="106">
        <v>12</v>
      </c>
      <c r="E3" s="74" t="e">
        <f t="shared" ref="E3:E9" si="0">EDATE($O$19,$D3)</f>
        <v>#VALUE!</v>
      </c>
      <c r="F3" s="61">
        <f>IF(D3&lt;=12,1,IF(D3&lt;=24,3,IF(D3&lt;=120,6,IF(D3&lt;=240,12,IF(D3&lt;=360,36,60)))))</f>
        <v>1</v>
      </c>
      <c r="G3" s="71" t="e">
        <f>IF(J3&gt;=0,ROUNDDOWN(J3*10,2)/10,ROUNDUP(J3*10,2)/10)</f>
        <v>#VALUE!</v>
      </c>
      <c r="H3" s="71" t="e">
        <f t="shared" ref="H3" si="1">IF(K3-J3&gt;1%,(QUOTIENT(K3*10000,50)+1)*0.5%,(QUOTIENT(K3*10000,10)+1)*0.1%)</f>
        <v>#VALUE!</v>
      </c>
      <c r="I3" s="109" t="e">
        <f>IF(H3-G3&lt;0.25%,0.025%,IF(H3-G3&lt;0.5%,0.05%,IF(H3-G3&lt;1%,0.1%,IF(H3-G3&lt;2%,0.25%,0.5%))))</f>
        <v>#VALUE!</v>
      </c>
      <c r="J3" s="71" t="e">
        <f>MIN($P$19:INDEX($P$19:$P$3551,MATCH(E3+1,$O$19:$O$3551,1),1))</f>
        <v>#VALUE!</v>
      </c>
      <c r="K3" s="71" t="e">
        <f>MAX($Z$18:INDEX($P$19:$P$3551,MATCH(E3+1,$O$19:$O$3551,1),1))</f>
        <v>#VALUE!</v>
      </c>
    </row>
    <row r="4" spans="2:11" hidden="1" outlineLevel="1" x14ac:dyDescent="0.2">
      <c r="B4" s="49" t="str">
        <f>_xll.qlPeriodEquivalent(D4&amp;"M")</f>
        <v>2Y</v>
      </c>
      <c r="C4" s="75">
        <f>_xll.qlDateEndOfMonth(EDATE(_xll.qlIMMNextDate(_xll.qlSettingsEvaluationDate(Trigger)-1,TRUE),-3))</f>
        <v>42460</v>
      </c>
      <c r="D4" s="107">
        <v>24</v>
      </c>
      <c r="E4" s="75" t="e">
        <f t="shared" si="0"/>
        <v>#VALUE!</v>
      </c>
      <c r="F4" s="49">
        <f t="shared" ref="F4:F9" si="2">IF(D4&lt;=12,1,IF(D4&lt;=24,3,IF(D4&lt;=120,6,IF(D4&lt;=240,12,IF(D4&lt;=360,36,60)))))</f>
        <v>3</v>
      </c>
      <c r="G4" s="72" t="e">
        <f t="shared" ref="G4:G9" si="3">IF(J4&gt;=0,ROUNDDOWN(J4*10,2)/10,ROUNDUP(J4*10,2)/10)</f>
        <v>#VALUE!</v>
      </c>
      <c r="H4" s="72" t="e">
        <f>IF(K4-J4&gt;1%,(QUOTIENT(K4*10000,50)+1)*0.5%,(QUOTIENT(K4*10000,10)+1)*0.1%)</f>
        <v>#VALUE!</v>
      </c>
      <c r="I4" s="110" t="e">
        <f t="shared" ref="I4:I9" si="4">IF(H4-G4&lt;0.5%,0.05%,IF(H4-G4&lt;1%,0.1%,IF(H4-G4&lt;2%,0.25%,0.5%)))</f>
        <v>#VALUE!</v>
      </c>
      <c r="J4" s="72" t="e">
        <f>MIN($P$19:INDEX($P$19:$P$3551,MATCH(E4+1,$O$19:$O$3551,1),1))</f>
        <v>#VALUE!</v>
      </c>
      <c r="K4" s="72" t="e">
        <f>MAX($Z$18:INDEX($P$19:$P$3551,MATCH(E4+1,$O$19:$O$3551,1),1))</f>
        <v>#VALUE!</v>
      </c>
    </row>
    <row r="5" spans="2:11" hidden="1" outlineLevel="1" x14ac:dyDescent="0.2">
      <c r="B5" s="49" t="str">
        <f>_xll.qlPeriodEquivalent(D5&amp;"M")</f>
        <v>5Y</v>
      </c>
      <c r="C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42369</v>
      </c>
      <c r="D5" s="107">
        <v>60</v>
      </c>
      <c r="E5" s="75" t="e">
        <f t="shared" si="0"/>
        <v>#VALUE!</v>
      </c>
      <c r="F5" s="49">
        <f t="shared" si="2"/>
        <v>6</v>
      </c>
      <c r="G5" s="72" t="e">
        <f t="shared" si="3"/>
        <v>#VALUE!</v>
      </c>
      <c r="H5" s="72" t="e">
        <f t="shared" ref="H5:H9" si="5">IF(K5-J5&gt;1%,(QUOTIENT(K5*10000,50)+1)*0.5%,(QUOTIENT(K5*10000,10)+1)*0.1%)</f>
        <v>#VALUE!</v>
      </c>
      <c r="I5" s="110" t="e">
        <f t="shared" si="4"/>
        <v>#VALUE!</v>
      </c>
      <c r="J5" s="72" t="e">
        <f>MIN($P$19:INDEX($P$19:$P$3551,MATCH(E5+1,$O$19:$O$3551,1),1))</f>
        <v>#VALUE!</v>
      </c>
      <c r="K5" s="72" t="e">
        <f>MAX($Z$18:INDEX($P$19:$P$3551,MATCH(E5+1,$O$19:$O$3551,1),1))</f>
        <v>#VALUE!</v>
      </c>
    </row>
    <row r="6" spans="2:11" hidden="1" outlineLevel="1" x14ac:dyDescent="0.2">
      <c r="B6" s="49" t="str">
        <f>_xll.qlPeriodEquivalent(D6&amp;"M")</f>
        <v>10Y</v>
      </c>
      <c r="C6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42369</v>
      </c>
      <c r="D6" s="107">
        <v>120</v>
      </c>
      <c r="E6" s="75" t="e">
        <f t="shared" si="0"/>
        <v>#VALUE!</v>
      </c>
      <c r="F6" s="49">
        <f t="shared" si="2"/>
        <v>6</v>
      </c>
      <c r="G6" s="72" t="e">
        <f t="shared" si="3"/>
        <v>#VALUE!</v>
      </c>
      <c r="H6" s="72" t="e">
        <f t="shared" si="5"/>
        <v>#VALUE!</v>
      </c>
      <c r="I6" s="110" t="e">
        <f t="shared" si="4"/>
        <v>#VALUE!</v>
      </c>
      <c r="J6" s="72" t="e">
        <f>MIN($P$19:INDEX($P$19:$P$3551,MATCH(E6+1,$O$19:$O$3551,1),1))</f>
        <v>#VALUE!</v>
      </c>
      <c r="K6" s="72" t="e">
        <f>MAX($Z$18:INDEX($P$19:$P$3551,MATCH(E6+1,$O$19:$O$3551,1),1))</f>
        <v>#VALUE!</v>
      </c>
    </row>
    <row r="7" spans="2:11" hidden="1" outlineLevel="1" x14ac:dyDescent="0.2">
      <c r="B7" s="49" t="str">
        <f>_xll.qlPeriodEquivalent(D7&amp;"M")</f>
        <v>20Y</v>
      </c>
      <c r="C7" s="75">
        <f>IF(AND(MONTH(C6)=12),C6,_xll.qlDateEndOfMonth(EDATE(C6,-6)))</f>
        <v>42369</v>
      </c>
      <c r="D7" s="107">
        <v>240</v>
      </c>
      <c r="E7" s="75" t="e">
        <f t="shared" si="0"/>
        <v>#VALUE!</v>
      </c>
      <c r="F7" s="49">
        <f t="shared" si="2"/>
        <v>12</v>
      </c>
      <c r="G7" s="72" t="e">
        <f t="shared" si="3"/>
        <v>#VALUE!</v>
      </c>
      <c r="H7" s="72" t="e">
        <f t="shared" si="5"/>
        <v>#VALUE!</v>
      </c>
      <c r="I7" s="110" t="e">
        <f t="shared" si="4"/>
        <v>#VALUE!</v>
      </c>
      <c r="J7" s="72" t="e">
        <f>MIN($P$19:INDEX($P$19:$P$3551,MATCH(E7+1,$O$19:$O$3551,1),1))</f>
        <v>#VALUE!</v>
      </c>
      <c r="K7" s="72" t="e">
        <f>MAX($Z$18:INDEX($P$19:$P$3551,MATCH(E7+1,$O$19:$O$3551,1),1))</f>
        <v>#VALUE!</v>
      </c>
    </row>
    <row r="8" spans="2:11" hidden="1" outlineLevel="1" x14ac:dyDescent="0.2">
      <c r="B8" s="49" t="str">
        <f>_xll.qlPeriodEquivalent(D8&amp;"M")</f>
        <v>30Y</v>
      </c>
      <c r="C8" s="75">
        <f>IF(AND(MONTH(C7)=12),C7,_xll.qlDateEndOfMonth(EDATE(C7,-6)))</f>
        <v>42369</v>
      </c>
      <c r="D8" s="107">
        <v>360</v>
      </c>
      <c r="E8" s="75" t="e">
        <f t="shared" si="0"/>
        <v>#VALUE!</v>
      </c>
      <c r="F8" s="49">
        <f t="shared" si="2"/>
        <v>36</v>
      </c>
      <c r="G8" s="72" t="e">
        <f t="shared" si="3"/>
        <v>#VALUE!</v>
      </c>
      <c r="H8" s="72" t="e">
        <f t="shared" si="5"/>
        <v>#VALUE!</v>
      </c>
      <c r="I8" s="110" t="e">
        <f t="shared" si="4"/>
        <v>#VALUE!</v>
      </c>
      <c r="J8" s="72" t="e">
        <f>MIN($P$19:INDEX($P$19:$P$3551,MATCH(E8+1,$O$19:$O$3551,1),1))</f>
        <v>#VALUE!</v>
      </c>
      <c r="K8" s="72" t="e">
        <f>MAX($Z$18:INDEX($P$19:$P$3551,MATCH(E8+1,$O$19:$O$3551,1),1))</f>
        <v>#VALUE!</v>
      </c>
    </row>
    <row r="9" spans="2:11" hidden="1" outlineLevel="1" x14ac:dyDescent="0.2">
      <c r="B9" s="50" t="str">
        <f>_xll.qlPeriodEquivalent(D9&amp;"M")</f>
        <v>60Y</v>
      </c>
      <c r="C9" s="76">
        <f>IF(AND(MONTH(C8)=12),C8,_xll.qlDateEndOfMonth(EDATE(C8,-6)))</f>
        <v>42369</v>
      </c>
      <c r="D9" s="108">
        <v>720</v>
      </c>
      <c r="E9" s="76" t="e">
        <f t="shared" si="0"/>
        <v>#VALUE!</v>
      </c>
      <c r="F9" s="50">
        <f t="shared" si="2"/>
        <v>60</v>
      </c>
      <c r="G9" s="73" t="e">
        <f t="shared" si="3"/>
        <v>#VALUE!</v>
      </c>
      <c r="H9" s="73" t="e">
        <f t="shared" si="5"/>
        <v>#VALUE!</v>
      </c>
      <c r="I9" s="111" t="e">
        <f t="shared" si="4"/>
        <v>#VALUE!</v>
      </c>
      <c r="J9" s="73" t="e">
        <f>MIN($P$19:INDEX($P$19:$P$3551,MATCH(E9+1,$O$19:$O$3551,1),1))</f>
        <v>#VALUE!</v>
      </c>
      <c r="K9" s="73" t="e">
        <f>MAX($Z$18:INDEX($P$19:$P$3551,MATCH(E9+1,$O$19:$O$3551,1),1))</f>
        <v>#VALUE!</v>
      </c>
    </row>
    <row r="10" spans="2:11" hidden="1" outlineLevel="1" x14ac:dyDescent="0.2">
      <c r="B10" s="61" t="str">
        <f t="array" ref="B10:K16">B3:K9</f>
        <v>1Y</v>
      </c>
      <c r="C10" s="74">
        <v>42490</v>
      </c>
      <c r="D10" s="106">
        <v>12</v>
      </c>
      <c r="E10" s="74" t="e">
        <v>#VALUE!</v>
      </c>
      <c r="F10" s="61">
        <v>1</v>
      </c>
      <c r="G10" s="71" t="e">
        <v>#VALUE!</v>
      </c>
      <c r="H10" s="71" t="e">
        <v>#VALUE!</v>
      </c>
      <c r="I10" s="109" t="e">
        <v>#VALUE!</v>
      </c>
      <c r="J10" s="71" t="e">
        <v>#VALUE!</v>
      </c>
      <c r="K10" s="71" t="e">
        <v>#VALUE!</v>
      </c>
    </row>
    <row r="11" spans="2:11" hidden="1" outlineLevel="1" x14ac:dyDescent="0.2">
      <c r="B11" s="49" t="str">
        <v>2Y</v>
      </c>
      <c r="C11" s="75">
        <v>42460</v>
      </c>
      <c r="D11" s="107">
        <v>24</v>
      </c>
      <c r="E11" s="75" t="e">
        <v>#VALUE!</v>
      </c>
      <c r="F11" s="49">
        <v>3</v>
      </c>
      <c r="G11" s="72" t="e">
        <v>#VALUE!</v>
      </c>
      <c r="H11" s="72" t="e">
        <v>#VALUE!</v>
      </c>
      <c r="I11" s="110" t="e">
        <v>#VALUE!</v>
      </c>
      <c r="J11" s="72" t="e">
        <v>#VALUE!</v>
      </c>
      <c r="K11" s="72" t="e">
        <v>#VALUE!</v>
      </c>
    </row>
    <row r="12" spans="2:11" hidden="1" outlineLevel="1" x14ac:dyDescent="0.2">
      <c r="B12" s="49" t="str">
        <v>5Y</v>
      </c>
      <c r="C12" s="75">
        <v>42369</v>
      </c>
      <c r="D12" s="107">
        <v>60</v>
      </c>
      <c r="E12" s="75" t="e">
        <v>#VALUE!</v>
      </c>
      <c r="F12" s="49">
        <v>6</v>
      </c>
      <c r="G12" s="72" t="e">
        <v>#VALUE!</v>
      </c>
      <c r="H12" s="72" t="e">
        <v>#VALUE!</v>
      </c>
      <c r="I12" s="110" t="e">
        <v>#VALUE!</v>
      </c>
      <c r="J12" s="72" t="e">
        <v>#VALUE!</v>
      </c>
      <c r="K12" s="72" t="e">
        <v>#VALUE!</v>
      </c>
    </row>
    <row r="13" spans="2:11" hidden="1" outlineLevel="1" x14ac:dyDescent="0.2">
      <c r="B13" s="49" t="str">
        <v>10Y</v>
      </c>
      <c r="C13" s="75">
        <v>42369</v>
      </c>
      <c r="D13" s="107">
        <v>120</v>
      </c>
      <c r="E13" s="75" t="e">
        <v>#VALUE!</v>
      </c>
      <c r="F13" s="49">
        <v>6</v>
      </c>
      <c r="G13" s="72" t="e">
        <v>#VALUE!</v>
      </c>
      <c r="H13" s="72" t="e">
        <v>#VALUE!</v>
      </c>
      <c r="I13" s="110" t="e">
        <v>#VALUE!</v>
      </c>
      <c r="J13" s="72" t="e">
        <v>#VALUE!</v>
      </c>
      <c r="K13" s="72" t="e">
        <v>#VALUE!</v>
      </c>
    </row>
    <row r="14" spans="2:11" hidden="1" outlineLevel="1" x14ac:dyDescent="0.2">
      <c r="B14" s="49" t="str">
        <v>20Y</v>
      </c>
      <c r="C14" s="75">
        <v>42369</v>
      </c>
      <c r="D14" s="107">
        <v>240</v>
      </c>
      <c r="E14" s="75" t="e">
        <v>#VALUE!</v>
      </c>
      <c r="F14" s="49">
        <v>12</v>
      </c>
      <c r="G14" s="72" t="e">
        <v>#VALUE!</v>
      </c>
      <c r="H14" s="72" t="e">
        <v>#VALUE!</v>
      </c>
      <c r="I14" s="110" t="e">
        <v>#VALUE!</v>
      </c>
      <c r="J14" s="72" t="e">
        <v>#VALUE!</v>
      </c>
      <c r="K14" s="72" t="e">
        <v>#VALUE!</v>
      </c>
    </row>
    <row r="15" spans="2:11" hidden="1" outlineLevel="1" x14ac:dyDescent="0.2">
      <c r="B15" s="49" t="str">
        <v>30Y</v>
      </c>
      <c r="C15" s="75">
        <v>42369</v>
      </c>
      <c r="D15" s="107">
        <v>360</v>
      </c>
      <c r="E15" s="75" t="e">
        <v>#VALUE!</v>
      </c>
      <c r="F15" s="49">
        <v>36</v>
      </c>
      <c r="G15" s="72" t="e">
        <v>#VALUE!</v>
      </c>
      <c r="H15" s="72" t="e">
        <v>#VALUE!</v>
      </c>
      <c r="I15" s="110" t="e">
        <v>#VALUE!</v>
      </c>
      <c r="J15" s="72" t="e">
        <v>#VALUE!</v>
      </c>
      <c r="K15" s="72" t="e">
        <v>#VALUE!</v>
      </c>
    </row>
    <row r="16" spans="2:11" hidden="1" outlineLevel="1" x14ac:dyDescent="0.2">
      <c r="B16" s="50" t="str">
        <v>60Y</v>
      </c>
      <c r="C16" s="76">
        <v>42369</v>
      </c>
      <c r="D16" s="108">
        <v>720</v>
      </c>
      <c r="E16" s="76" t="e">
        <v>#VALUE!</v>
      </c>
      <c r="F16" s="50">
        <v>60</v>
      </c>
      <c r="G16" s="73" t="e">
        <v>#VALUE!</v>
      </c>
      <c r="H16" s="73" t="e">
        <v>#VALUE!</v>
      </c>
      <c r="I16" s="111" t="e">
        <v>#VALUE!</v>
      </c>
      <c r="J16" s="73" t="e">
        <v>#VALUE!</v>
      </c>
      <c r="K16" s="73" t="e">
        <v>#VALUE!</v>
      </c>
    </row>
    <row r="17" spans="13:19" collapsed="1" x14ac:dyDescent="0.2"/>
    <row r="18" spans="13:19" x14ac:dyDescent="0.2">
      <c r="M18" s="102" t="s">
        <v>438</v>
      </c>
      <c r="N18" s="102" t="s">
        <v>439</v>
      </c>
      <c r="O18" s="102" t="s">
        <v>440</v>
      </c>
      <c r="P18" s="102" t="s">
        <v>457</v>
      </c>
      <c r="R18" s="35" t="s">
        <v>399</v>
      </c>
      <c r="S18" s="67" t="e">
        <f>_xll.qlEonia(,EURON,)</f>
        <v>#NUM!</v>
      </c>
    </row>
    <row r="19" spans="13:19" x14ac:dyDescent="0.2">
      <c r="M19" s="61"/>
      <c r="N19" s="74">
        <f>EvaluationDate</f>
        <v>42515</v>
      </c>
      <c r="O19" s="74" t="e">
        <f>_xll.qlInterestRateIndexValueDate(Index,N19)</f>
        <v>#VALUE!</v>
      </c>
      <c r="P19" s="71" t="e">
        <f t="array" ref="P19:P3551">IFERROR(_xll.qlIndexFixing(Index,N19:N3551,TRUE,RecalcTrigger),NA())</f>
        <v>#N/A</v>
      </c>
    </row>
    <row r="20" spans="13:19" x14ac:dyDescent="0.2">
      <c r="M20" s="49" t="s">
        <v>442</v>
      </c>
      <c r="N20" s="75">
        <f>_xll.qlCalendarAdvance(Calendar,N19,M20,"Following",FALSE)</f>
        <v>42516</v>
      </c>
      <c r="O20" s="75" t="e">
        <f>_xll.qlInterestRateIndexValueDate(Index,N20)</f>
        <v>#VALUE!</v>
      </c>
      <c r="P20" s="72" t="e">
        <v>#N/A</v>
      </c>
      <c r="R20" s="35" t="s">
        <v>458</v>
      </c>
      <c r="S20" s="67"/>
    </row>
    <row r="21" spans="13:19" x14ac:dyDescent="0.2">
      <c r="M21" s="49" t="s">
        <v>442</v>
      </c>
      <c r="N21" s="75">
        <f>_xll.qlCalendarAdvance(Calendar,N20,M21,"Following",FALSE)</f>
        <v>42517</v>
      </c>
      <c r="O21" s="75" t="e">
        <f>_xll.qlInterestRateIndexValueDate(Index,N21)</f>
        <v>#VALUE!</v>
      </c>
      <c r="P21" s="72" t="e">
        <v>#N/A</v>
      </c>
    </row>
    <row r="22" spans="13:19" x14ac:dyDescent="0.2">
      <c r="M22" s="49" t="s">
        <v>442</v>
      </c>
      <c r="N22" s="75">
        <f>_xll.qlCalendarAdvance(Calendar,N21,M22,"Following",FALSE)</f>
        <v>42520</v>
      </c>
      <c r="O22" s="75" t="e">
        <f>_xll.qlInterestRateIndexValueDate(Index,N22)</f>
        <v>#VALUE!</v>
      </c>
      <c r="P22" s="72" t="e">
        <v>#N/A</v>
      </c>
    </row>
    <row r="23" spans="13:19" x14ac:dyDescent="0.2">
      <c r="M23" s="49" t="s">
        <v>442</v>
      </c>
      <c r="N23" s="75">
        <f>_xll.qlCalendarAdvance(Calendar,N22,M23,"Following",FALSE)</f>
        <v>42521</v>
      </c>
      <c r="O23" s="75" t="e">
        <f>_xll.qlInterestRateIndexValueDate(Index,N23)</f>
        <v>#VALUE!</v>
      </c>
      <c r="P23" s="72" t="e">
        <v>#N/A</v>
      </c>
    </row>
    <row r="24" spans="13:19" x14ac:dyDescent="0.2">
      <c r="M24" s="49" t="s">
        <v>442</v>
      </c>
      <c r="N24" s="75">
        <f>_xll.qlCalendarAdvance(Calendar,N23,M24,"Following",FALSE)</f>
        <v>42522</v>
      </c>
      <c r="O24" s="75" t="e">
        <f>_xll.qlInterestRateIndexValueDate(Index,N24)</f>
        <v>#VALUE!</v>
      </c>
      <c r="P24" s="72" t="e">
        <v>#N/A</v>
      </c>
    </row>
    <row r="25" spans="13:19" x14ac:dyDescent="0.2">
      <c r="M25" s="49" t="s">
        <v>442</v>
      </c>
      <c r="N25" s="75">
        <f>_xll.qlCalendarAdvance(Calendar,N24,M25,"Following",FALSE)</f>
        <v>42523</v>
      </c>
      <c r="O25" s="75" t="e">
        <f>_xll.qlInterestRateIndexValueDate(Index,N25)</f>
        <v>#VALUE!</v>
      </c>
      <c r="P25" s="72" t="e">
        <v>#N/A</v>
      </c>
    </row>
    <row r="26" spans="13:19" x14ac:dyDescent="0.2">
      <c r="M26" s="49" t="s">
        <v>442</v>
      </c>
      <c r="N26" s="75">
        <f>_xll.qlCalendarAdvance(Calendar,N25,M26,"Following",FALSE)</f>
        <v>42524</v>
      </c>
      <c r="O26" s="75" t="e">
        <f>_xll.qlInterestRateIndexValueDate(Index,N26)</f>
        <v>#VALUE!</v>
      </c>
      <c r="P26" s="72" t="e">
        <v>#N/A</v>
      </c>
    </row>
    <row r="27" spans="13:19" x14ac:dyDescent="0.2">
      <c r="M27" s="49" t="s">
        <v>442</v>
      </c>
      <c r="N27" s="75">
        <f>_xll.qlCalendarAdvance(Calendar,N26,M27,"Following",FALSE)</f>
        <v>42527</v>
      </c>
      <c r="O27" s="75" t="e">
        <f>_xll.qlInterestRateIndexValueDate(Index,N27)</f>
        <v>#VALUE!</v>
      </c>
      <c r="P27" s="72" t="e">
        <v>#N/A</v>
      </c>
    </row>
    <row r="28" spans="13:19" x14ac:dyDescent="0.2">
      <c r="M28" s="49" t="s">
        <v>442</v>
      </c>
      <c r="N28" s="75">
        <f>_xll.qlCalendarAdvance(Calendar,N27,M28,"Following",FALSE)</f>
        <v>42528</v>
      </c>
      <c r="O28" s="75" t="e">
        <f>_xll.qlInterestRateIndexValueDate(Index,N28)</f>
        <v>#VALUE!</v>
      </c>
      <c r="P28" s="72" t="e">
        <v>#N/A</v>
      </c>
    </row>
    <row r="29" spans="13:19" x14ac:dyDescent="0.2">
      <c r="M29" s="49" t="s">
        <v>442</v>
      </c>
      <c r="N29" s="75">
        <f>_xll.qlCalendarAdvance(Calendar,N28,M29,"Following",FALSE)</f>
        <v>42529</v>
      </c>
      <c r="O29" s="75" t="e">
        <f>_xll.qlInterestRateIndexValueDate(Index,N29)</f>
        <v>#VALUE!</v>
      </c>
      <c r="P29" s="72" t="e">
        <v>#N/A</v>
      </c>
    </row>
    <row r="30" spans="13:19" x14ac:dyDescent="0.2">
      <c r="M30" s="49" t="s">
        <v>442</v>
      </c>
      <c r="N30" s="75">
        <f>_xll.qlCalendarAdvance(Calendar,N29,M30,"Following",FALSE)</f>
        <v>42530</v>
      </c>
      <c r="O30" s="75" t="e">
        <f>_xll.qlInterestRateIndexValueDate(Index,N30)</f>
        <v>#VALUE!</v>
      </c>
      <c r="P30" s="72" t="e">
        <v>#N/A</v>
      </c>
    </row>
    <row r="31" spans="13:19" x14ac:dyDescent="0.2">
      <c r="M31" s="49" t="s">
        <v>442</v>
      </c>
      <c r="N31" s="75">
        <f>_xll.qlCalendarAdvance(Calendar,N30,M31,"Following",FALSE)</f>
        <v>42531</v>
      </c>
      <c r="O31" s="75" t="e">
        <f>_xll.qlInterestRateIndexValueDate(Index,N31)</f>
        <v>#VALUE!</v>
      </c>
      <c r="P31" s="72" t="e">
        <v>#N/A</v>
      </c>
    </row>
    <row r="32" spans="13:19" x14ac:dyDescent="0.2">
      <c r="M32" s="49" t="s">
        <v>442</v>
      </c>
      <c r="N32" s="75">
        <f>_xll.qlCalendarAdvance(Calendar,N31,M32,"Following",FALSE)</f>
        <v>42534</v>
      </c>
      <c r="O32" s="75" t="e">
        <f>_xll.qlInterestRateIndexValueDate(Index,N32)</f>
        <v>#VALUE!</v>
      </c>
      <c r="P32" s="72" t="e">
        <v>#N/A</v>
      </c>
    </row>
    <row r="33" spans="13:16" x14ac:dyDescent="0.2">
      <c r="M33" s="49" t="s">
        <v>442</v>
      </c>
      <c r="N33" s="75">
        <f>_xll.qlCalendarAdvance(Calendar,N32,M33,"Following",FALSE)</f>
        <v>42535</v>
      </c>
      <c r="O33" s="75" t="e">
        <f>_xll.qlInterestRateIndexValueDate(Index,N33)</f>
        <v>#VALUE!</v>
      </c>
      <c r="P33" s="72" t="e">
        <v>#N/A</v>
      </c>
    </row>
    <row r="34" spans="13:16" x14ac:dyDescent="0.2">
      <c r="M34" s="49" t="s">
        <v>442</v>
      </c>
      <c r="N34" s="75">
        <f>_xll.qlCalendarAdvance(Calendar,N33,M34,"Following",FALSE)</f>
        <v>42536</v>
      </c>
      <c r="O34" s="75" t="e">
        <f>_xll.qlInterestRateIndexValueDate(Index,N34)</f>
        <v>#VALUE!</v>
      </c>
      <c r="P34" s="72" t="e">
        <v>#N/A</v>
      </c>
    </row>
    <row r="35" spans="13:16" x14ac:dyDescent="0.2">
      <c r="M35" s="49" t="s">
        <v>442</v>
      </c>
      <c r="N35" s="75">
        <f>_xll.qlCalendarAdvance(Calendar,N34,M35,"Following",FALSE)</f>
        <v>42537</v>
      </c>
      <c r="O35" s="75" t="e">
        <f>_xll.qlInterestRateIndexValueDate(Index,N35)</f>
        <v>#VALUE!</v>
      </c>
      <c r="P35" s="72" t="e">
        <v>#N/A</v>
      </c>
    </row>
    <row r="36" spans="13:16" x14ac:dyDescent="0.2">
      <c r="M36" s="49" t="s">
        <v>442</v>
      </c>
      <c r="N36" s="75">
        <f>_xll.qlCalendarAdvance(Calendar,N35,M36,"Following",FALSE)</f>
        <v>42538</v>
      </c>
      <c r="O36" s="75" t="e">
        <f>_xll.qlInterestRateIndexValueDate(Index,N36)</f>
        <v>#VALUE!</v>
      </c>
      <c r="P36" s="72" t="e">
        <v>#N/A</v>
      </c>
    </row>
    <row r="37" spans="13:16" x14ac:dyDescent="0.2">
      <c r="M37" s="49" t="s">
        <v>442</v>
      </c>
      <c r="N37" s="75">
        <f>_xll.qlCalendarAdvance(Calendar,N36,M37,"Following",FALSE)</f>
        <v>42541</v>
      </c>
      <c r="O37" s="75" t="e">
        <f>_xll.qlInterestRateIndexValueDate(Index,N37)</f>
        <v>#VALUE!</v>
      </c>
      <c r="P37" s="72" t="e">
        <v>#N/A</v>
      </c>
    </row>
    <row r="38" spans="13:16" x14ac:dyDescent="0.2">
      <c r="M38" s="49" t="s">
        <v>442</v>
      </c>
      <c r="N38" s="75">
        <f>_xll.qlCalendarAdvance(Calendar,N37,M38,"Following",FALSE)</f>
        <v>42542</v>
      </c>
      <c r="O38" s="75" t="e">
        <f>_xll.qlInterestRateIndexValueDate(Index,N38)</f>
        <v>#VALUE!</v>
      </c>
      <c r="P38" s="72" t="e">
        <v>#N/A</v>
      </c>
    </row>
    <row r="39" spans="13:16" x14ac:dyDescent="0.2">
      <c r="M39" s="49" t="s">
        <v>442</v>
      </c>
      <c r="N39" s="75">
        <f>_xll.qlCalendarAdvance(Calendar,N38,M39,"Following",FALSE)</f>
        <v>42543</v>
      </c>
      <c r="O39" s="75" t="e">
        <f>_xll.qlInterestRateIndexValueDate(Index,N39)</f>
        <v>#VALUE!</v>
      </c>
      <c r="P39" s="72" t="e">
        <v>#N/A</v>
      </c>
    </row>
    <row r="40" spans="13:16" x14ac:dyDescent="0.2">
      <c r="M40" s="49" t="s">
        <v>442</v>
      </c>
      <c r="N40" s="75">
        <f>_xll.qlCalendarAdvance(Calendar,N39,M40,"Following",FALSE)</f>
        <v>42544</v>
      </c>
      <c r="O40" s="75" t="e">
        <f>_xll.qlInterestRateIndexValueDate(Index,N40)</f>
        <v>#VALUE!</v>
      </c>
      <c r="P40" s="72" t="e">
        <v>#N/A</v>
      </c>
    </row>
    <row r="41" spans="13:16" x14ac:dyDescent="0.2">
      <c r="M41" s="49" t="s">
        <v>442</v>
      </c>
      <c r="N41" s="75">
        <f>_xll.qlCalendarAdvance(Calendar,N40,M41,"Following",FALSE)</f>
        <v>42545</v>
      </c>
      <c r="O41" s="75" t="e">
        <f>_xll.qlInterestRateIndexValueDate(Index,N41)</f>
        <v>#VALUE!</v>
      </c>
      <c r="P41" s="72" t="e">
        <v>#N/A</v>
      </c>
    </row>
    <row r="42" spans="13:16" x14ac:dyDescent="0.2">
      <c r="M42" s="49" t="s">
        <v>442</v>
      </c>
      <c r="N42" s="75">
        <f>_xll.qlCalendarAdvance(Calendar,N41,M42,"Following",FALSE)</f>
        <v>42548</v>
      </c>
      <c r="O42" s="75" t="e">
        <f>_xll.qlInterestRateIndexValueDate(Index,N42)</f>
        <v>#VALUE!</v>
      </c>
      <c r="P42" s="72" t="e">
        <v>#N/A</v>
      </c>
    </row>
    <row r="43" spans="13:16" x14ac:dyDescent="0.2">
      <c r="M43" s="49" t="s">
        <v>442</v>
      </c>
      <c r="N43" s="75">
        <f>_xll.qlCalendarAdvance(Calendar,N42,M43,"Following",FALSE)</f>
        <v>42549</v>
      </c>
      <c r="O43" s="75" t="e">
        <f>_xll.qlInterestRateIndexValueDate(Index,N43)</f>
        <v>#VALUE!</v>
      </c>
      <c r="P43" s="72" t="e">
        <v>#N/A</v>
      </c>
    </row>
    <row r="44" spans="13:16" x14ac:dyDescent="0.2">
      <c r="M44" s="49" t="s">
        <v>442</v>
      </c>
      <c r="N44" s="75">
        <f>_xll.qlCalendarAdvance(Calendar,N43,M44,"Following",FALSE)</f>
        <v>42550</v>
      </c>
      <c r="O44" s="75" t="e">
        <f>_xll.qlInterestRateIndexValueDate(Index,N44)</f>
        <v>#VALUE!</v>
      </c>
      <c r="P44" s="72" t="e">
        <v>#N/A</v>
      </c>
    </row>
    <row r="45" spans="13:16" x14ac:dyDescent="0.2">
      <c r="M45" s="49" t="s">
        <v>442</v>
      </c>
      <c r="N45" s="75">
        <f>_xll.qlCalendarAdvance(Calendar,N44,M45,"Following",FALSE)</f>
        <v>42551</v>
      </c>
      <c r="O45" s="75" t="e">
        <f>_xll.qlInterestRateIndexValueDate(Index,N45)</f>
        <v>#VALUE!</v>
      </c>
      <c r="P45" s="72" t="e">
        <v>#N/A</v>
      </c>
    </row>
    <row r="46" spans="13:16" x14ac:dyDescent="0.2">
      <c r="M46" s="49" t="s">
        <v>442</v>
      </c>
      <c r="N46" s="75">
        <f>_xll.qlCalendarAdvance(Calendar,N45,M46,"Following",FALSE)</f>
        <v>42552</v>
      </c>
      <c r="O46" s="75" t="e">
        <f>_xll.qlInterestRateIndexValueDate(Index,N46)</f>
        <v>#VALUE!</v>
      </c>
      <c r="P46" s="72" t="e">
        <v>#N/A</v>
      </c>
    </row>
    <row r="47" spans="13:16" x14ac:dyDescent="0.2">
      <c r="M47" s="49" t="s">
        <v>442</v>
      </c>
      <c r="N47" s="75">
        <f>_xll.qlCalendarAdvance(Calendar,N46,M47,"Following",FALSE)</f>
        <v>42555</v>
      </c>
      <c r="O47" s="75" t="e">
        <f>_xll.qlInterestRateIndexValueDate(Index,N47)</f>
        <v>#VALUE!</v>
      </c>
      <c r="P47" s="72" t="e">
        <v>#N/A</v>
      </c>
    </row>
    <row r="48" spans="13:16" x14ac:dyDescent="0.2">
      <c r="M48" s="49" t="s">
        <v>442</v>
      </c>
      <c r="N48" s="75">
        <f>_xll.qlCalendarAdvance(Calendar,N47,M48,"Following",FALSE)</f>
        <v>42556</v>
      </c>
      <c r="O48" s="75" t="e">
        <f>_xll.qlInterestRateIndexValueDate(Index,N48)</f>
        <v>#VALUE!</v>
      </c>
      <c r="P48" s="72" t="e">
        <v>#N/A</v>
      </c>
    </row>
    <row r="49" spans="13:16" x14ac:dyDescent="0.2">
      <c r="M49" s="49" t="s">
        <v>442</v>
      </c>
      <c r="N49" s="75">
        <f>_xll.qlCalendarAdvance(Calendar,N48,M49,"Following",FALSE)</f>
        <v>42557</v>
      </c>
      <c r="O49" s="75" t="e">
        <f>_xll.qlInterestRateIndexValueDate(Index,N49)</f>
        <v>#VALUE!</v>
      </c>
      <c r="P49" s="72" t="e">
        <v>#N/A</v>
      </c>
    </row>
    <row r="50" spans="13:16" x14ac:dyDescent="0.2">
      <c r="M50" s="49" t="s">
        <v>442</v>
      </c>
      <c r="N50" s="75">
        <f>_xll.qlCalendarAdvance(Calendar,N49,M50,"Following",FALSE)</f>
        <v>42558</v>
      </c>
      <c r="O50" s="75" t="e">
        <f>_xll.qlInterestRateIndexValueDate(Index,N50)</f>
        <v>#VALUE!</v>
      </c>
      <c r="P50" s="72" t="e">
        <v>#N/A</v>
      </c>
    </row>
    <row r="51" spans="13:16" x14ac:dyDescent="0.2">
      <c r="M51" s="49" t="s">
        <v>442</v>
      </c>
      <c r="N51" s="75">
        <f>_xll.qlCalendarAdvance(Calendar,N50,M51,"Following",FALSE)</f>
        <v>42559</v>
      </c>
      <c r="O51" s="75" t="e">
        <f>_xll.qlInterestRateIndexValueDate(Index,N51)</f>
        <v>#VALUE!</v>
      </c>
      <c r="P51" s="72" t="e">
        <v>#N/A</v>
      </c>
    </row>
    <row r="52" spans="13:16" x14ac:dyDescent="0.2">
      <c r="M52" s="49" t="s">
        <v>442</v>
      </c>
      <c r="N52" s="75">
        <f>_xll.qlCalendarAdvance(Calendar,N51,M52,"Following",FALSE)</f>
        <v>42562</v>
      </c>
      <c r="O52" s="75" t="e">
        <f>_xll.qlInterestRateIndexValueDate(Index,N52)</f>
        <v>#VALUE!</v>
      </c>
      <c r="P52" s="72" t="e">
        <v>#N/A</v>
      </c>
    </row>
    <row r="53" spans="13:16" x14ac:dyDescent="0.2">
      <c r="M53" s="49" t="s">
        <v>442</v>
      </c>
      <c r="N53" s="75">
        <f>_xll.qlCalendarAdvance(Calendar,N52,M53,"Following",FALSE)</f>
        <v>42563</v>
      </c>
      <c r="O53" s="75" t="e">
        <f>_xll.qlInterestRateIndexValueDate(Index,N53)</f>
        <v>#VALUE!</v>
      </c>
      <c r="P53" s="72" t="e">
        <v>#N/A</v>
      </c>
    </row>
    <row r="54" spans="13:16" x14ac:dyDescent="0.2">
      <c r="M54" s="49" t="s">
        <v>442</v>
      </c>
      <c r="N54" s="75">
        <f>_xll.qlCalendarAdvance(Calendar,N53,M54,"Following",FALSE)</f>
        <v>42564</v>
      </c>
      <c r="O54" s="75" t="e">
        <f>_xll.qlInterestRateIndexValueDate(Index,N54)</f>
        <v>#VALUE!</v>
      </c>
      <c r="P54" s="72" t="e">
        <v>#N/A</v>
      </c>
    </row>
    <row r="55" spans="13:16" x14ac:dyDescent="0.2">
      <c r="M55" s="49" t="s">
        <v>442</v>
      </c>
      <c r="N55" s="75">
        <f>_xll.qlCalendarAdvance(Calendar,N54,M55,"Following",FALSE)</f>
        <v>42565</v>
      </c>
      <c r="O55" s="75" t="e">
        <f>_xll.qlInterestRateIndexValueDate(Index,N55)</f>
        <v>#VALUE!</v>
      </c>
      <c r="P55" s="72" t="e">
        <v>#N/A</v>
      </c>
    </row>
    <row r="56" spans="13:16" x14ac:dyDescent="0.2">
      <c r="M56" s="49" t="s">
        <v>442</v>
      </c>
      <c r="N56" s="75">
        <f>_xll.qlCalendarAdvance(Calendar,N55,M56,"Following",FALSE)</f>
        <v>42566</v>
      </c>
      <c r="O56" s="75" t="e">
        <f>_xll.qlInterestRateIndexValueDate(Index,N56)</f>
        <v>#VALUE!</v>
      </c>
      <c r="P56" s="72" t="e">
        <v>#N/A</v>
      </c>
    </row>
    <row r="57" spans="13:16" x14ac:dyDescent="0.2">
      <c r="M57" s="49" t="s">
        <v>442</v>
      </c>
      <c r="N57" s="75">
        <f>_xll.qlCalendarAdvance(Calendar,N56,M57,"Following",FALSE)</f>
        <v>42569</v>
      </c>
      <c r="O57" s="75" t="e">
        <f>_xll.qlInterestRateIndexValueDate(Index,N57)</f>
        <v>#VALUE!</v>
      </c>
      <c r="P57" s="72" t="e">
        <v>#N/A</v>
      </c>
    </row>
    <row r="58" spans="13:16" x14ac:dyDescent="0.2">
      <c r="M58" s="49" t="s">
        <v>442</v>
      </c>
      <c r="N58" s="75">
        <f>_xll.qlCalendarAdvance(Calendar,N57,M58,"Following",FALSE)</f>
        <v>42570</v>
      </c>
      <c r="O58" s="75" t="e">
        <f>_xll.qlInterestRateIndexValueDate(Index,N58)</f>
        <v>#VALUE!</v>
      </c>
      <c r="P58" s="72" t="e">
        <v>#N/A</v>
      </c>
    </row>
    <row r="59" spans="13:16" x14ac:dyDescent="0.2">
      <c r="M59" s="49" t="s">
        <v>442</v>
      </c>
      <c r="N59" s="75">
        <f>_xll.qlCalendarAdvance(Calendar,N58,M59,"Following",FALSE)</f>
        <v>42571</v>
      </c>
      <c r="O59" s="75" t="e">
        <f>_xll.qlInterestRateIndexValueDate(Index,N59)</f>
        <v>#VALUE!</v>
      </c>
      <c r="P59" s="72" t="e">
        <v>#N/A</v>
      </c>
    </row>
    <row r="60" spans="13:16" x14ac:dyDescent="0.2">
      <c r="M60" s="49" t="s">
        <v>442</v>
      </c>
      <c r="N60" s="75">
        <f>_xll.qlCalendarAdvance(Calendar,N59,M60,"Following",FALSE)</f>
        <v>42572</v>
      </c>
      <c r="O60" s="75" t="e">
        <f>_xll.qlInterestRateIndexValueDate(Index,N60)</f>
        <v>#VALUE!</v>
      </c>
      <c r="P60" s="72" t="e">
        <v>#N/A</v>
      </c>
    </row>
    <row r="61" spans="13:16" x14ac:dyDescent="0.2">
      <c r="M61" s="49" t="s">
        <v>442</v>
      </c>
      <c r="N61" s="75">
        <f>_xll.qlCalendarAdvance(Calendar,N60,M61,"Following",FALSE)</f>
        <v>42573</v>
      </c>
      <c r="O61" s="75" t="e">
        <f>_xll.qlInterestRateIndexValueDate(Index,N61)</f>
        <v>#VALUE!</v>
      </c>
      <c r="P61" s="72" t="e">
        <v>#N/A</v>
      </c>
    </row>
    <row r="62" spans="13:16" x14ac:dyDescent="0.2">
      <c r="M62" s="49" t="s">
        <v>442</v>
      </c>
      <c r="N62" s="75">
        <f>_xll.qlCalendarAdvance(Calendar,N61,M62,"Following",FALSE)</f>
        <v>42576</v>
      </c>
      <c r="O62" s="75" t="e">
        <f>_xll.qlInterestRateIndexValueDate(Index,N62)</f>
        <v>#VALUE!</v>
      </c>
      <c r="P62" s="72" t="e">
        <v>#N/A</v>
      </c>
    </row>
    <row r="63" spans="13:16" x14ac:dyDescent="0.2">
      <c r="M63" s="49" t="s">
        <v>442</v>
      </c>
      <c r="N63" s="75">
        <f>_xll.qlCalendarAdvance(Calendar,N62,M63,"Following",FALSE)</f>
        <v>42577</v>
      </c>
      <c r="O63" s="75" t="e">
        <f>_xll.qlInterestRateIndexValueDate(Index,N63)</f>
        <v>#VALUE!</v>
      </c>
      <c r="P63" s="72" t="e">
        <v>#N/A</v>
      </c>
    </row>
    <row r="64" spans="13:16" x14ac:dyDescent="0.2">
      <c r="M64" s="49" t="s">
        <v>442</v>
      </c>
      <c r="N64" s="75">
        <f>_xll.qlCalendarAdvance(Calendar,N63,M64,"Following",FALSE)</f>
        <v>42578</v>
      </c>
      <c r="O64" s="75" t="e">
        <f>_xll.qlInterestRateIndexValueDate(Index,N64)</f>
        <v>#VALUE!</v>
      </c>
      <c r="P64" s="72" t="e">
        <v>#N/A</v>
      </c>
    </row>
    <row r="65" spans="13:16" x14ac:dyDescent="0.2">
      <c r="M65" s="49" t="s">
        <v>442</v>
      </c>
      <c r="N65" s="75">
        <f>_xll.qlCalendarAdvance(Calendar,N64,M65,"Following",FALSE)</f>
        <v>42579</v>
      </c>
      <c r="O65" s="75" t="e">
        <f>_xll.qlInterestRateIndexValueDate(Index,N65)</f>
        <v>#VALUE!</v>
      </c>
      <c r="P65" s="72" t="e">
        <v>#N/A</v>
      </c>
    </row>
    <row r="66" spans="13:16" x14ac:dyDescent="0.2">
      <c r="M66" s="49" t="s">
        <v>442</v>
      </c>
      <c r="N66" s="75">
        <f>_xll.qlCalendarAdvance(Calendar,N65,M66,"Following",FALSE)</f>
        <v>42580</v>
      </c>
      <c r="O66" s="75" t="e">
        <f>_xll.qlInterestRateIndexValueDate(Index,N66)</f>
        <v>#VALUE!</v>
      </c>
      <c r="P66" s="72" t="e">
        <v>#N/A</v>
      </c>
    </row>
    <row r="67" spans="13:16" x14ac:dyDescent="0.2">
      <c r="M67" s="49" t="s">
        <v>442</v>
      </c>
      <c r="N67" s="75">
        <f>_xll.qlCalendarAdvance(Calendar,N66,M67,"Following",FALSE)</f>
        <v>42583</v>
      </c>
      <c r="O67" s="75" t="e">
        <f>_xll.qlInterestRateIndexValueDate(Index,N67)</f>
        <v>#VALUE!</v>
      </c>
      <c r="P67" s="72" t="e">
        <v>#N/A</v>
      </c>
    </row>
    <row r="68" spans="13:16" x14ac:dyDescent="0.2">
      <c r="M68" s="49" t="s">
        <v>442</v>
      </c>
      <c r="N68" s="75">
        <f>_xll.qlCalendarAdvance(Calendar,N67,M68,"Following",FALSE)</f>
        <v>42584</v>
      </c>
      <c r="O68" s="75" t="e">
        <f>_xll.qlInterestRateIndexValueDate(Index,N68)</f>
        <v>#VALUE!</v>
      </c>
      <c r="P68" s="72" t="e">
        <v>#N/A</v>
      </c>
    </row>
    <row r="69" spans="13:16" x14ac:dyDescent="0.2">
      <c r="M69" s="49" t="s">
        <v>442</v>
      </c>
      <c r="N69" s="75">
        <f>_xll.qlCalendarAdvance(Calendar,N68,M69,"Following",FALSE)</f>
        <v>42585</v>
      </c>
      <c r="O69" s="75" t="e">
        <f>_xll.qlInterestRateIndexValueDate(Index,N69)</f>
        <v>#VALUE!</v>
      </c>
      <c r="P69" s="72" t="e">
        <v>#N/A</v>
      </c>
    </row>
    <row r="70" spans="13:16" x14ac:dyDescent="0.2">
      <c r="M70" s="49" t="s">
        <v>442</v>
      </c>
      <c r="N70" s="75">
        <f>_xll.qlCalendarAdvance(Calendar,N69,M70,"Following",FALSE)</f>
        <v>42586</v>
      </c>
      <c r="O70" s="75" t="e">
        <f>_xll.qlInterestRateIndexValueDate(Index,N70)</f>
        <v>#VALUE!</v>
      </c>
      <c r="P70" s="72" t="e">
        <v>#N/A</v>
      </c>
    </row>
    <row r="71" spans="13:16" x14ac:dyDescent="0.2">
      <c r="M71" s="49" t="s">
        <v>442</v>
      </c>
      <c r="N71" s="75">
        <f>_xll.qlCalendarAdvance(Calendar,N70,M71,"Following",FALSE)</f>
        <v>42587</v>
      </c>
      <c r="O71" s="75" t="e">
        <f>_xll.qlInterestRateIndexValueDate(Index,N71)</f>
        <v>#VALUE!</v>
      </c>
      <c r="P71" s="72" t="e">
        <v>#N/A</v>
      </c>
    </row>
    <row r="72" spans="13:16" x14ac:dyDescent="0.2">
      <c r="M72" s="49" t="s">
        <v>442</v>
      </c>
      <c r="N72" s="75">
        <f>_xll.qlCalendarAdvance(Calendar,N71,M72,"Following",FALSE)</f>
        <v>42590</v>
      </c>
      <c r="O72" s="75" t="e">
        <f>_xll.qlInterestRateIndexValueDate(Index,N72)</f>
        <v>#VALUE!</v>
      </c>
      <c r="P72" s="72" t="e">
        <v>#N/A</v>
      </c>
    </row>
    <row r="73" spans="13:16" x14ac:dyDescent="0.2">
      <c r="M73" s="49" t="s">
        <v>442</v>
      </c>
      <c r="N73" s="75">
        <f>_xll.qlCalendarAdvance(Calendar,N72,M73,"Following",FALSE)</f>
        <v>42591</v>
      </c>
      <c r="O73" s="75" t="e">
        <f>_xll.qlInterestRateIndexValueDate(Index,N73)</f>
        <v>#VALUE!</v>
      </c>
      <c r="P73" s="72" t="e">
        <v>#N/A</v>
      </c>
    </row>
    <row r="74" spans="13:16" x14ac:dyDescent="0.2">
      <c r="M74" s="49" t="s">
        <v>442</v>
      </c>
      <c r="N74" s="75">
        <f>_xll.qlCalendarAdvance(Calendar,N73,M74,"Following",FALSE)</f>
        <v>42592</v>
      </c>
      <c r="O74" s="75" t="e">
        <f>_xll.qlInterestRateIndexValueDate(Index,N74)</f>
        <v>#VALUE!</v>
      </c>
      <c r="P74" s="72" t="e">
        <v>#N/A</v>
      </c>
    </row>
    <row r="75" spans="13:16" x14ac:dyDescent="0.2">
      <c r="M75" s="49" t="s">
        <v>442</v>
      </c>
      <c r="N75" s="75">
        <f>_xll.qlCalendarAdvance(Calendar,N74,M75,"Following",FALSE)</f>
        <v>42593</v>
      </c>
      <c r="O75" s="75" t="e">
        <f>_xll.qlInterestRateIndexValueDate(Index,N75)</f>
        <v>#VALUE!</v>
      </c>
      <c r="P75" s="72" t="e">
        <v>#N/A</v>
      </c>
    </row>
    <row r="76" spans="13:16" x14ac:dyDescent="0.2">
      <c r="M76" s="49" t="s">
        <v>442</v>
      </c>
      <c r="N76" s="75">
        <f>_xll.qlCalendarAdvance(Calendar,N75,M76,"Following",FALSE)</f>
        <v>42594</v>
      </c>
      <c r="O76" s="75" t="e">
        <f>_xll.qlInterestRateIndexValueDate(Index,N76)</f>
        <v>#VALUE!</v>
      </c>
      <c r="P76" s="72" t="e">
        <v>#N/A</v>
      </c>
    </row>
    <row r="77" spans="13:16" x14ac:dyDescent="0.2">
      <c r="M77" s="49" t="s">
        <v>442</v>
      </c>
      <c r="N77" s="75">
        <f>_xll.qlCalendarAdvance(Calendar,N76,M77,"Following",FALSE)</f>
        <v>42597</v>
      </c>
      <c r="O77" s="75" t="e">
        <f>_xll.qlInterestRateIndexValueDate(Index,N77)</f>
        <v>#VALUE!</v>
      </c>
      <c r="P77" s="72" t="e">
        <v>#N/A</v>
      </c>
    </row>
    <row r="78" spans="13:16" x14ac:dyDescent="0.2">
      <c r="M78" s="49" t="s">
        <v>442</v>
      </c>
      <c r="N78" s="75">
        <f>_xll.qlCalendarAdvance(Calendar,N77,M78,"Following",FALSE)</f>
        <v>42598</v>
      </c>
      <c r="O78" s="75" t="e">
        <f>_xll.qlInterestRateIndexValueDate(Index,N78)</f>
        <v>#VALUE!</v>
      </c>
      <c r="P78" s="72" t="e">
        <v>#N/A</v>
      </c>
    </row>
    <row r="79" spans="13:16" x14ac:dyDescent="0.2">
      <c r="M79" s="49" t="s">
        <v>442</v>
      </c>
      <c r="N79" s="75">
        <f>_xll.qlCalendarAdvance(Calendar,N78,M79,"Following",FALSE)</f>
        <v>42599</v>
      </c>
      <c r="O79" s="75" t="e">
        <f>_xll.qlInterestRateIndexValueDate(Index,N79)</f>
        <v>#VALUE!</v>
      </c>
      <c r="P79" s="72" t="e">
        <v>#N/A</v>
      </c>
    </row>
    <row r="80" spans="13:16" x14ac:dyDescent="0.2">
      <c r="M80" s="49" t="s">
        <v>442</v>
      </c>
      <c r="N80" s="75">
        <f>_xll.qlCalendarAdvance(Calendar,N79,M80,"Following",FALSE)</f>
        <v>42600</v>
      </c>
      <c r="O80" s="75" t="e">
        <f>_xll.qlInterestRateIndexValueDate(Index,N80)</f>
        <v>#VALUE!</v>
      </c>
      <c r="P80" s="72" t="e">
        <v>#N/A</v>
      </c>
    </row>
    <row r="81" spans="13:16" x14ac:dyDescent="0.2">
      <c r="M81" s="49" t="s">
        <v>442</v>
      </c>
      <c r="N81" s="75">
        <f>_xll.qlCalendarAdvance(Calendar,N80,M81,"Following",FALSE)</f>
        <v>42601</v>
      </c>
      <c r="O81" s="75" t="e">
        <f>_xll.qlInterestRateIndexValueDate(Index,N81)</f>
        <v>#VALUE!</v>
      </c>
      <c r="P81" s="72" t="e">
        <v>#N/A</v>
      </c>
    </row>
    <row r="82" spans="13:16" x14ac:dyDescent="0.2">
      <c r="M82" s="49" t="s">
        <v>442</v>
      </c>
      <c r="N82" s="75">
        <f>_xll.qlCalendarAdvance(Calendar,N81,M82,"Following",FALSE)</f>
        <v>42604</v>
      </c>
      <c r="O82" s="75" t="e">
        <f>_xll.qlInterestRateIndexValueDate(Index,N82)</f>
        <v>#VALUE!</v>
      </c>
      <c r="P82" s="72" t="e">
        <v>#N/A</v>
      </c>
    </row>
    <row r="83" spans="13:16" x14ac:dyDescent="0.2">
      <c r="M83" s="49" t="s">
        <v>442</v>
      </c>
      <c r="N83" s="75">
        <f>_xll.qlCalendarAdvance(Calendar,N82,M83,"Following",FALSE)</f>
        <v>42605</v>
      </c>
      <c r="O83" s="75" t="e">
        <f>_xll.qlInterestRateIndexValueDate(Index,N83)</f>
        <v>#VALUE!</v>
      </c>
      <c r="P83" s="72" t="e">
        <v>#N/A</v>
      </c>
    </row>
    <row r="84" spans="13:16" x14ac:dyDescent="0.2">
      <c r="M84" s="49" t="s">
        <v>442</v>
      </c>
      <c r="N84" s="75">
        <f>_xll.qlCalendarAdvance(Calendar,N83,M84,"Following",FALSE)</f>
        <v>42606</v>
      </c>
      <c r="O84" s="75" t="e">
        <f>_xll.qlInterestRateIndexValueDate(Index,N84)</f>
        <v>#VALUE!</v>
      </c>
      <c r="P84" s="72" t="e">
        <v>#N/A</v>
      </c>
    </row>
    <row r="85" spans="13:16" x14ac:dyDescent="0.2">
      <c r="M85" s="49" t="s">
        <v>442</v>
      </c>
      <c r="N85" s="75">
        <f>_xll.qlCalendarAdvance(Calendar,N84,M85,"Following",FALSE)</f>
        <v>42607</v>
      </c>
      <c r="O85" s="75" t="e">
        <f>_xll.qlInterestRateIndexValueDate(Index,N85)</f>
        <v>#VALUE!</v>
      </c>
      <c r="P85" s="72" t="e">
        <v>#N/A</v>
      </c>
    </row>
    <row r="86" spans="13:16" x14ac:dyDescent="0.2">
      <c r="M86" s="49" t="s">
        <v>442</v>
      </c>
      <c r="N86" s="75">
        <f>_xll.qlCalendarAdvance(Calendar,N85,M86,"Following",FALSE)</f>
        <v>42608</v>
      </c>
      <c r="O86" s="75" t="e">
        <f>_xll.qlInterestRateIndexValueDate(Index,N86)</f>
        <v>#VALUE!</v>
      </c>
      <c r="P86" s="72" t="e">
        <v>#N/A</v>
      </c>
    </row>
    <row r="87" spans="13:16" x14ac:dyDescent="0.2">
      <c r="M87" s="49" t="s">
        <v>442</v>
      </c>
      <c r="N87" s="75">
        <f>_xll.qlCalendarAdvance(Calendar,N86,M87,"Following",FALSE)</f>
        <v>42611</v>
      </c>
      <c r="O87" s="75" t="e">
        <f>_xll.qlInterestRateIndexValueDate(Index,N87)</f>
        <v>#VALUE!</v>
      </c>
      <c r="P87" s="72" t="e">
        <v>#N/A</v>
      </c>
    </row>
    <row r="88" spans="13:16" x14ac:dyDescent="0.2">
      <c r="M88" s="49" t="s">
        <v>442</v>
      </c>
      <c r="N88" s="75">
        <f>_xll.qlCalendarAdvance(Calendar,N87,M88,"Following",FALSE)</f>
        <v>42612</v>
      </c>
      <c r="O88" s="75" t="e">
        <f>_xll.qlInterestRateIndexValueDate(Index,N88)</f>
        <v>#VALUE!</v>
      </c>
      <c r="P88" s="72" t="e">
        <v>#N/A</v>
      </c>
    </row>
    <row r="89" spans="13:16" x14ac:dyDescent="0.2">
      <c r="M89" s="49" t="s">
        <v>442</v>
      </c>
      <c r="N89" s="75">
        <f>_xll.qlCalendarAdvance(Calendar,N88,M89,"Following",FALSE)</f>
        <v>42613</v>
      </c>
      <c r="O89" s="75" t="e">
        <f>_xll.qlInterestRateIndexValueDate(Index,N89)</f>
        <v>#VALUE!</v>
      </c>
      <c r="P89" s="72" t="e">
        <v>#N/A</v>
      </c>
    </row>
    <row r="90" spans="13:16" x14ac:dyDescent="0.2">
      <c r="M90" s="49" t="s">
        <v>442</v>
      </c>
      <c r="N90" s="75">
        <f>_xll.qlCalendarAdvance(Calendar,N89,M90,"Following",FALSE)</f>
        <v>42614</v>
      </c>
      <c r="O90" s="75" t="e">
        <f>_xll.qlInterestRateIndexValueDate(Index,N90)</f>
        <v>#VALUE!</v>
      </c>
      <c r="P90" s="72" t="e">
        <v>#N/A</v>
      </c>
    </row>
    <row r="91" spans="13:16" x14ac:dyDescent="0.2">
      <c r="M91" s="49" t="s">
        <v>442</v>
      </c>
      <c r="N91" s="75">
        <f>_xll.qlCalendarAdvance(Calendar,N90,M91,"Following",FALSE)</f>
        <v>42615</v>
      </c>
      <c r="O91" s="75" t="e">
        <f>_xll.qlInterestRateIndexValueDate(Index,N91)</f>
        <v>#VALUE!</v>
      </c>
      <c r="P91" s="72" t="e">
        <v>#N/A</v>
      </c>
    </row>
    <row r="92" spans="13:16" x14ac:dyDescent="0.2">
      <c r="M92" s="49" t="s">
        <v>442</v>
      </c>
      <c r="N92" s="75">
        <f>_xll.qlCalendarAdvance(Calendar,N91,M92,"Following",FALSE)</f>
        <v>42618</v>
      </c>
      <c r="O92" s="75" t="e">
        <f>_xll.qlInterestRateIndexValueDate(Index,N92)</f>
        <v>#VALUE!</v>
      </c>
      <c r="P92" s="72" t="e">
        <v>#N/A</v>
      </c>
    </row>
    <row r="93" spans="13:16" x14ac:dyDescent="0.2">
      <c r="M93" s="49" t="s">
        <v>442</v>
      </c>
      <c r="N93" s="75">
        <f>_xll.qlCalendarAdvance(Calendar,N92,M93,"Following",FALSE)</f>
        <v>42619</v>
      </c>
      <c r="O93" s="75" t="e">
        <f>_xll.qlInterestRateIndexValueDate(Index,N93)</f>
        <v>#VALUE!</v>
      </c>
      <c r="P93" s="72" t="e">
        <v>#N/A</v>
      </c>
    </row>
    <row r="94" spans="13:16" x14ac:dyDescent="0.2">
      <c r="M94" s="49" t="s">
        <v>442</v>
      </c>
      <c r="N94" s="75">
        <f>_xll.qlCalendarAdvance(Calendar,N93,M94,"Following",FALSE)</f>
        <v>42620</v>
      </c>
      <c r="O94" s="75" t="e">
        <f>_xll.qlInterestRateIndexValueDate(Index,N94)</f>
        <v>#VALUE!</v>
      </c>
      <c r="P94" s="72" t="e">
        <v>#N/A</v>
      </c>
    </row>
    <row r="95" spans="13:16" x14ac:dyDescent="0.2">
      <c r="M95" s="49" t="s">
        <v>442</v>
      </c>
      <c r="N95" s="75">
        <f>_xll.qlCalendarAdvance(Calendar,N94,M95,"Following",FALSE)</f>
        <v>42621</v>
      </c>
      <c r="O95" s="75" t="e">
        <f>_xll.qlInterestRateIndexValueDate(Index,N95)</f>
        <v>#VALUE!</v>
      </c>
      <c r="P95" s="72" t="e">
        <v>#N/A</v>
      </c>
    </row>
    <row r="96" spans="13:16" x14ac:dyDescent="0.2">
      <c r="M96" s="49" t="s">
        <v>442</v>
      </c>
      <c r="N96" s="75">
        <f>_xll.qlCalendarAdvance(Calendar,N95,M96,"Following",FALSE)</f>
        <v>42622</v>
      </c>
      <c r="O96" s="75" t="e">
        <f>_xll.qlInterestRateIndexValueDate(Index,N96)</f>
        <v>#VALUE!</v>
      </c>
      <c r="P96" s="72" t="e">
        <v>#N/A</v>
      </c>
    </row>
    <row r="97" spans="13:16" x14ac:dyDescent="0.2">
      <c r="M97" s="49" t="s">
        <v>442</v>
      </c>
      <c r="N97" s="75">
        <f>_xll.qlCalendarAdvance(Calendar,N96,M97,"Following",FALSE)</f>
        <v>42625</v>
      </c>
      <c r="O97" s="75" t="e">
        <f>_xll.qlInterestRateIndexValueDate(Index,N97)</f>
        <v>#VALUE!</v>
      </c>
      <c r="P97" s="72" t="e">
        <v>#N/A</v>
      </c>
    </row>
    <row r="98" spans="13:16" x14ac:dyDescent="0.2">
      <c r="M98" s="49" t="s">
        <v>442</v>
      </c>
      <c r="N98" s="75">
        <f>_xll.qlCalendarAdvance(Calendar,N97,M98,"Following",FALSE)</f>
        <v>42626</v>
      </c>
      <c r="O98" s="75" t="e">
        <f>_xll.qlInterestRateIndexValueDate(Index,N98)</f>
        <v>#VALUE!</v>
      </c>
      <c r="P98" s="72" t="e">
        <v>#N/A</v>
      </c>
    </row>
    <row r="99" spans="13:16" x14ac:dyDescent="0.2">
      <c r="M99" s="49" t="s">
        <v>442</v>
      </c>
      <c r="N99" s="75">
        <f>_xll.qlCalendarAdvance(Calendar,N98,M99,"Following",FALSE)</f>
        <v>42627</v>
      </c>
      <c r="O99" s="75" t="e">
        <f>_xll.qlInterestRateIndexValueDate(Index,N99)</f>
        <v>#VALUE!</v>
      </c>
      <c r="P99" s="72" t="e">
        <v>#N/A</v>
      </c>
    </row>
    <row r="100" spans="13:16" x14ac:dyDescent="0.2">
      <c r="M100" s="49" t="s">
        <v>442</v>
      </c>
      <c r="N100" s="75">
        <f>_xll.qlCalendarAdvance(Calendar,N99,M100,"Following",FALSE)</f>
        <v>42628</v>
      </c>
      <c r="O100" s="75" t="e">
        <f>_xll.qlInterestRateIndexValueDate(Index,N100)</f>
        <v>#VALUE!</v>
      </c>
      <c r="P100" s="72" t="e">
        <v>#N/A</v>
      </c>
    </row>
    <row r="101" spans="13:16" x14ac:dyDescent="0.2">
      <c r="M101" s="49" t="s">
        <v>442</v>
      </c>
      <c r="N101" s="75">
        <f>_xll.qlCalendarAdvance(Calendar,N100,M101,"Following",FALSE)</f>
        <v>42629</v>
      </c>
      <c r="O101" s="75" t="e">
        <f>_xll.qlInterestRateIndexValueDate(Index,N101)</f>
        <v>#VALUE!</v>
      </c>
      <c r="P101" s="72" t="e">
        <v>#N/A</v>
      </c>
    </row>
    <row r="102" spans="13:16" x14ac:dyDescent="0.2">
      <c r="M102" s="49" t="s">
        <v>442</v>
      </c>
      <c r="N102" s="75">
        <f>_xll.qlCalendarAdvance(Calendar,N101,M102,"Following",FALSE)</f>
        <v>42632</v>
      </c>
      <c r="O102" s="75" t="e">
        <f>_xll.qlInterestRateIndexValueDate(Index,N102)</f>
        <v>#VALUE!</v>
      </c>
      <c r="P102" s="72" t="e">
        <v>#N/A</v>
      </c>
    </row>
    <row r="103" spans="13:16" x14ac:dyDescent="0.2">
      <c r="M103" s="49" t="s">
        <v>442</v>
      </c>
      <c r="N103" s="75">
        <f>_xll.qlCalendarAdvance(Calendar,N102,M103,"Following",FALSE)</f>
        <v>42633</v>
      </c>
      <c r="O103" s="75" t="e">
        <f>_xll.qlInterestRateIndexValueDate(Index,N103)</f>
        <v>#VALUE!</v>
      </c>
      <c r="P103" s="72" t="e">
        <v>#N/A</v>
      </c>
    </row>
    <row r="104" spans="13:16" x14ac:dyDescent="0.2">
      <c r="M104" s="49" t="s">
        <v>442</v>
      </c>
      <c r="N104" s="75">
        <f>_xll.qlCalendarAdvance(Calendar,N103,M104,"Following",FALSE)</f>
        <v>42634</v>
      </c>
      <c r="O104" s="75" t="e">
        <f>_xll.qlInterestRateIndexValueDate(Index,N104)</f>
        <v>#VALUE!</v>
      </c>
      <c r="P104" s="72" t="e">
        <v>#N/A</v>
      </c>
    </row>
    <row r="105" spans="13:16" x14ac:dyDescent="0.2">
      <c r="M105" s="49" t="s">
        <v>442</v>
      </c>
      <c r="N105" s="75">
        <f>_xll.qlCalendarAdvance(Calendar,N104,M105,"Following",FALSE)</f>
        <v>42635</v>
      </c>
      <c r="O105" s="75" t="e">
        <f>_xll.qlInterestRateIndexValueDate(Index,N105)</f>
        <v>#VALUE!</v>
      </c>
      <c r="P105" s="72" t="e">
        <v>#N/A</v>
      </c>
    </row>
    <row r="106" spans="13:16" x14ac:dyDescent="0.2">
      <c r="M106" s="49" t="s">
        <v>442</v>
      </c>
      <c r="N106" s="75">
        <f>_xll.qlCalendarAdvance(Calendar,N105,M106,"Following",FALSE)</f>
        <v>42636</v>
      </c>
      <c r="O106" s="75" t="e">
        <f>_xll.qlInterestRateIndexValueDate(Index,N106)</f>
        <v>#VALUE!</v>
      </c>
      <c r="P106" s="72" t="e">
        <v>#N/A</v>
      </c>
    </row>
    <row r="107" spans="13:16" x14ac:dyDescent="0.2">
      <c r="M107" s="49" t="s">
        <v>442</v>
      </c>
      <c r="N107" s="75">
        <f>_xll.qlCalendarAdvance(Calendar,N106,M107,"Following",FALSE)</f>
        <v>42639</v>
      </c>
      <c r="O107" s="75" t="e">
        <f>_xll.qlInterestRateIndexValueDate(Index,N107)</f>
        <v>#VALUE!</v>
      </c>
      <c r="P107" s="72" t="e">
        <v>#N/A</v>
      </c>
    </row>
    <row r="108" spans="13:16" x14ac:dyDescent="0.2">
      <c r="M108" s="49" t="s">
        <v>442</v>
      </c>
      <c r="N108" s="75">
        <f>_xll.qlCalendarAdvance(Calendar,N107,M108,"Following",FALSE)</f>
        <v>42640</v>
      </c>
      <c r="O108" s="75" t="e">
        <f>_xll.qlInterestRateIndexValueDate(Index,N108)</f>
        <v>#VALUE!</v>
      </c>
      <c r="P108" s="72" t="e">
        <v>#N/A</v>
      </c>
    </row>
    <row r="109" spans="13:16" x14ac:dyDescent="0.2">
      <c r="M109" s="49" t="s">
        <v>442</v>
      </c>
      <c r="N109" s="75">
        <f>_xll.qlCalendarAdvance(Calendar,N108,M109,"Following",FALSE)</f>
        <v>42641</v>
      </c>
      <c r="O109" s="75" t="e">
        <f>_xll.qlInterestRateIndexValueDate(Index,N109)</f>
        <v>#VALUE!</v>
      </c>
      <c r="P109" s="72" t="e">
        <v>#N/A</v>
      </c>
    </row>
    <row r="110" spans="13:16" x14ac:dyDescent="0.2">
      <c r="M110" s="49" t="s">
        <v>442</v>
      </c>
      <c r="N110" s="75">
        <f>_xll.qlCalendarAdvance(Calendar,N109,M110,"Following",FALSE)</f>
        <v>42642</v>
      </c>
      <c r="O110" s="75" t="e">
        <f>_xll.qlInterestRateIndexValueDate(Index,N110)</f>
        <v>#VALUE!</v>
      </c>
      <c r="P110" s="72" t="e">
        <v>#N/A</v>
      </c>
    </row>
    <row r="111" spans="13:16" x14ac:dyDescent="0.2">
      <c r="M111" s="49" t="s">
        <v>442</v>
      </c>
      <c r="N111" s="75">
        <f>_xll.qlCalendarAdvance(Calendar,N110,M111,"Following",FALSE)</f>
        <v>42643</v>
      </c>
      <c r="O111" s="75" t="e">
        <f>_xll.qlInterestRateIndexValueDate(Index,N111)</f>
        <v>#VALUE!</v>
      </c>
      <c r="P111" s="72" t="e">
        <v>#N/A</v>
      </c>
    </row>
    <row r="112" spans="13:16" x14ac:dyDescent="0.2">
      <c r="M112" s="49" t="s">
        <v>442</v>
      </c>
      <c r="N112" s="75">
        <f>_xll.qlCalendarAdvance(Calendar,N111,M112,"Following",FALSE)</f>
        <v>42646</v>
      </c>
      <c r="O112" s="75" t="e">
        <f>_xll.qlInterestRateIndexValueDate(Index,N112)</f>
        <v>#VALUE!</v>
      </c>
      <c r="P112" s="72" t="e">
        <v>#N/A</v>
      </c>
    </row>
    <row r="113" spans="13:16" x14ac:dyDescent="0.2">
      <c r="M113" s="49" t="s">
        <v>442</v>
      </c>
      <c r="N113" s="75">
        <f>_xll.qlCalendarAdvance(Calendar,N112,M113,"Following",FALSE)</f>
        <v>42647</v>
      </c>
      <c r="O113" s="75" t="e">
        <f>_xll.qlInterestRateIndexValueDate(Index,N113)</f>
        <v>#VALUE!</v>
      </c>
      <c r="P113" s="72" t="e">
        <v>#N/A</v>
      </c>
    </row>
    <row r="114" spans="13:16" x14ac:dyDescent="0.2">
      <c r="M114" s="49" t="s">
        <v>442</v>
      </c>
      <c r="N114" s="75">
        <f>_xll.qlCalendarAdvance(Calendar,N113,M114,"Following",FALSE)</f>
        <v>42648</v>
      </c>
      <c r="O114" s="75" t="e">
        <f>_xll.qlInterestRateIndexValueDate(Index,N114)</f>
        <v>#VALUE!</v>
      </c>
      <c r="P114" s="72" t="e">
        <v>#N/A</v>
      </c>
    </row>
    <row r="115" spans="13:16" x14ac:dyDescent="0.2">
      <c r="M115" s="49" t="s">
        <v>442</v>
      </c>
      <c r="N115" s="75">
        <f>_xll.qlCalendarAdvance(Calendar,N114,M115,"Following",FALSE)</f>
        <v>42649</v>
      </c>
      <c r="O115" s="75" t="e">
        <f>_xll.qlInterestRateIndexValueDate(Index,N115)</f>
        <v>#VALUE!</v>
      </c>
      <c r="P115" s="72" t="e">
        <v>#N/A</v>
      </c>
    </row>
    <row r="116" spans="13:16" x14ac:dyDescent="0.2">
      <c r="M116" s="49" t="s">
        <v>442</v>
      </c>
      <c r="N116" s="75">
        <f>_xll.qlCalendarAdvance(Calendar,N115,M116,"Following",FALSE)</f>
        <v>42650</v>
      </c>
      <c r="O116" s="75" t="e">
        <f>_xll.qlInterestRateIndexValueDate(Index,N116)</f>
        <v>#VALUE!</v>
      </c>
      <c r="P116" s="72" t="e">
        <v>#N/A</v>
      </c>
    </row>
    <row r="117" spans="13:16" x14ac:dyDescent="0.2">
      <c r="M117" s="49" t="s">
        <v>442</v>
      </c>
      <c r="N117" s="75">
        <f>_xll.qlCalendarAdvance(Calendar,N116,M117,"Following",FALSE)</f>
        <v>42653</v>
      </c>
      <c r="O117" s="75" t="e">
        <f>_xll.qlInterestRateIndexValueDate(Index,N117)</f>
        <v>#VALUE!</v>
      </c>
      <c r="P117" s="72" t="e">
        <v>#N/A</v>
      </c>
    </row>
    <row r="118" spans="13:16" x14ac:dyDescent="0.2">
      <c r="M118" s="49" t="s">
        <v>442</v>
      </c>
      <c r="N118" s="75">
        <f>_xll.qlCalendarAdvance(Calendar,N117,M118,"Following",FALSE)</f>
        <v>42654</v>
      </c>
      <c r="O118" s="75" t="e">
        <f>_xll.qlInterestRateIndexValueDate(Index,N118)</f>
        <v>#VALUE!</v>
      </c>
      <c r="P118" s="72" t="e">
        <v>#N/A</v>
      </c>
    </row>
    <row r="119" spans="13:16" x14ac:dyDescent="0.2">
      <c r="M119" s="49" t="s">
        <v>442</v>
      </c>
      <c r="N119" s="75">
        <f>_xll.qlCalendarAdvance(Calendar,N118,M119,"Following",FALSE)</f>
        <v>42655</v>
      </c>
      <c r="O119" s="75" t="e">
        <f>_xll.qlInterestRateIndexValueDate(Index,N119)</f>
        <v>#VALUE!</v>
      </c>
      <c r="P119" s="72" t="e">
        <v>#N/A</v>
      </c>
    </row>
    <row r="120" spans="13:16" x14ac:dyDescent="0.2">
      <c r="M120" s="49" t="s">
        <v>442</v>
      </c>
      <c r="N120" s="75">
        <f>_xll.qlCalendarAdvance(Calendar,N119,M120,"Following",FALSE)</f>
        <v>42656</v>
      </c>
      <c r="O120" s="75" t="e">
        <f>_xll.qlInterestRateIndexValueDate(Index,N120)</f>
        <v>#VALUE!</v>
      </c>
      <c r="P120" s="72" t="e">
        <v>#N/A</v>
      </c>
    </row>
    <row r="121" spans="13:16" x14ac:dyDescent="0.2">
      <c r="M121" s="49" t="s">
        <v>442</v>
      </c>
      <c r="N121" s="75">
        <f>_xll.qlCalendarAdvance(Calendar,N120,M121,"Following",FALSE)</f>
        <v>42657</v>
      </c>
      <c r="O121" s="75" t="e">
        <f>_xll.qlInterestRateIndexValueDate(Index,N121)</f>
        <v>#VALUE!</v>
      </c>
      <c r="P121" s="72" t="e">
        <v>#N/A</v>
      </c>
    </row>
    <row r="122" spans="13:16" x14ac:dyDescent="0.2">
      <c r="M122" s="49" t="s">
        <v>442</v>
      </c>
      <c r="N122" s="75">
        <f>_xll.qlCalendarAdvance(Calendar,N121,M122,"Following",FALSE)</f>
        <v>42660</v>
      </c>
      <c r="O122" s="75" t="e">
        <f>_xll.qlInterestRateIndexValueDate(Index,N122)</f>
        <v>#VALUE!</v>
      </c>
      <c r="P122" s="72" t="e">
        <v>#N/A</v>
      </c>
    </row>
    <row r="123" spans="13:16" x14ac:dyDescent="0.2">
      <c r="M123" s="49" t="s">
        <v>442</v>
      </c>
      <c r="N123" s="75">
        <f>_xll.qlCalendarAdvance(Calendar,N122,M123,"Following",FALSE)</f>
        <v>42661</v>
      </c>
      <c r="O123" s="75" t="e">
        <f>_xll.qlInterestRateIndexValueDate(Index,N123)</f>
        <v>#VALUE!</v>
      </c>
      <c r="P123" s="72" t="e">
        <v>#N/A</v>
      </c>
    </row>
    <row r="124" spans="13:16" x14ac:dyDescent="0.2">
      <c r="M124" s="49" t="s">
        <v>442</v>
      </c>
      <c r="N124" s="75">
        <f>_xll.qlCalendarAdvance(Calendar,N123,M124,"Following",FALSE)</f>
        <v>42662</v>
      </c>
      <c r="O124" s="75" t="e">
        <f>_xll.qlInterestRateIndexValueDate(Index,N124)</f>
        <v>#VALUE!</v>
      </c>
      <c r="P124" s="72" t="e">
        <v>#N/A</v>
      </c>
    </row>
    <row r="125" spans="13:16" x14ac:dyDescent="0.2">
      <c r="M125" s="49" t="s">
        <v>442</v>
      </c>
      <c r="N125" s="75">
        <f>_xll.qlCalendarAdvance(Calendar,N124,M125,"Following",FALSE)</f>
        <v>42663</v>
      </c>
      <c r="O125" s="75" t="e">
        <f>_xll.qlInterestRateIndexValueDate(Index,N125)</f>
        <v>#VALUE!</v>
      </c>
      <c r="P125" s="72" t="e">
        <v>#N/A</v>
      </c>
    </row>
    <row r="126" spans="13:16" x14ac:dyDescent="0.2">
      <c r="M126" s="49" t="s">
        <v>442</v>
      </c>
      <c r="N126" s="75">
        <f>_xll.qlCalendarAdvance(Calendar,N125,M126,"Following",FALSE)</f>
        <v>42664</v>
      </c>
      <c r="O126" s="75" t="e">
        <f>_xll.qlInterestRateIndexValueDate(Index,N126)</f>
        <v>#VALUE!</v>
      </c>
      <c r="P126" s="72" t="e">
        <v>#N/A</v>
      </c>
    </row>
    <row r="127" spans="13:16" x14ac:dyDescent="0.2">
      <c r="M127" s="49" t="s">
        <v>442</v>
      </c>
      <c r="N127" s="75">
        <f>_xll.qlCalendarAdvance(Calendar,N126,M127,"Following",FALSE)</f>
        <v>42667</v>
      </c>
      <c r="O127" s="75" t="e">
        <f>_xll.qlInterestRateIndexValueDate(Index,N127)</f>
        <v>#VALUE!</v>
      </c>
      <c r="P127" s="72" t="e">
        <v>#N/A</v>
      </c>
    </row>
    <row r="128" spans="13:16" x14ac:dyDescent="0.2">
      <c r="M128" s="49" t="s">
        <v>442</v>
      </c>
      <c r="N128" s="75">
        <f>_xll.qlCalendarAdvance(Calendar,N127,M128,"Following",FALSE)</f>
        <v>42668</v>
      </c>
      <c r="O128" s="75" t="e">
        <f>_xll.qlInterestRateIndexValueDate(Index,N128)</f>
        <v>#VALUE!</v>
      </c>
      <c r="P128" s="72" t="e">
        <v>#N/A</v>
      </c>
    </row>
    <row r="129" spans="13:16" x14ac:dyDescent="0.2">
      <c r="M129" s="49" t="s">
        <v>442</v>
      </c>
      <c r="N129" s="75">
        <f>_xll.qlCalendarAdvance(Calendar,N128,M129,"Following",FALSE)</f>
        <v>42669</v>
      </c>
      <c r="O129" s="75" t="e">
        <f>_xll.qlInterestRateIndexValueDate(Index,N129)</f>
        <v>#VALUE!</v>
      </c>
      <c r="P129" s="72" t="e">
        <v>#N/A</v>
      </c>
    </row>
    <row r="130" spans="13:16" x14ac:dyDescent="0.2">
      <c r="M130" s="49" t="s">
        <v>442</v>
      </c>
      <c r="N130" s="75">
        <f>_xll.qlCalendarAdvance(Calendar,N129,M130,"Following",FALSE)</f>
        <v>42670</v>
      </c>
      <c r="O130" s="75" t="e">
        <f>_xll.qlInterestRateIndexValueDate(Index,N130)</f>
        <v>#VALUE!</v>
      </c>
      <c r="P130" s="72" t="e">
        <v>#N/A</v>
      </c>
    </row>
    <row r="131" spans="13:16" x14ac:dyDescent="0.2">
      <c r="M131" s="49" t="s">
        <v>442</v>
      </c>
      <c r="N131" s="75">
        <f>_xll.qlCalendarAdvance(Calendar,N130,M131,"Following",FALSE)</f>
        <v>42671</v>
      </c>
      <c r="O131" s="75" t="e">
        <f>_xll.qlInterestRateIndexValueDate(Index,N131)</f>
        <v>#VALUE!</v>
      </c>
      <c r="P131" s="72" t="e">
        <v>#N/A</v>
      </c>
    </row>
    <row r="132" spans="13:16" x14ac:dyDescent="0.2">
      <c r="M132" s="49" t="s">
        <v>442</v>
      </c>
      <c r="N132" s="75">
        <f>_xll.qlCalendarAdvance(Calendar,N131,M132,"Following",FALSE)</f>
        <v>42674</v>
      </c>
      <c r="O132" s="75" t="e">
        <f>_xll.qlInterestRateIndexValueDate(Index,N132)</f>
        <v>#VALUE!</v>
      </c>
      <c r="P132" s="72" t="e">
        <v>#N/A</v>
      </c>
    </row>
    <row r="133" spans="13:16" x14ac:dyDescent="0.2">
      <c r="M133" s="49" t="s">
        <v>442</v>
      </c>
      <c r="N133" s="75">
        <f>_xll.qlCalendarAdvance(Calendar,N132,M133,"Following",FALSE)</f>
        <v>42675</v>
      </c>
      <c r="O133" s="75" t="e">
        <f>_xll.qlInterestRateIndexValueDate(Index,N133)</f>
        <v>#VALUE!</v>
      </c>
      <c r="P133" s="72" t="e">
        <v>#N/A</v>
      </c>
    </row>
    <row r="134" spans="13:16" x14ac:dyDescent="0.2">
      <c r="M134" s="49" t="s">
        <v>442</v>
      </c>
      <c r="N134" s="75">
        <f>_xll.qlCalendarAdvance(Calendar,N133,M134,"Following",FALSE)</f>
        <v>42676</v>
      </c>
      <c r="O134" s="75" t="e">
        <f>_xll.qlInterestRateIndexValueDate(Index,N134)</f>
        <v>#VALUE!</v>
      </c>
      <c r="P134" s="72" t="e">
        <v>#N/A</v>
      </c>
    </row>
    <row r="135" spans="13:16" x14ac:dyDescent="0.2">
      <c r="M135" s="49" t="s">
        <v>442</v>
      </c>
      <c r="N135" s="75">
        <f>_xll.qlCalendarAdvance(Calendar,N134,M135,"Following",FALSE)</f>
        <v>42677</v>
      </c>
      <c r="O135" s="75" t="e">
        <f>_xll.qlInterestRateIndexValueDate(Index,N135)</f>
        <v>#VALUE!</v>
      </c>
      <c r="P135" s="72" t="e">
        <v>#N/A</v>
      </c>
    </row>
    <row r="136" spans="13:16" x14ac:dyDescent="0.2">
      <c r="M136" s="49" t="s">
        <v>442</v>
      </c>
      <c r="N136" s="75">
        <f>_xll.qlCalendarAdvance(Calendar,N135,M136,"Following",FALSE)</f>
        <v>42678</v>
      </c>
      <c r="O136" s="75" t="e">
        <f>_xll.qlInterestRateIndexValueDate(Index,N136)</f>
        <v>#VALUE!</v>
      </c>
      <c r="P136" s="72" t="e">
        <v>#N/A</v>
      </c>
    </row>
    <row r="137" spans="13:16" x14ac:dyDescent="0.2">
      <c r="M137" s="49" t="s">
        <v>442</v>
      </c>
      <c r="N137" s="75">
        <f>_xll.qlCalendarAdvance(Calendar,N136,M137,"Following",FALSE)</f>
        <v>42681</v>
      </c>
      <c r="O137" s="75" t="e">
        <f>_xll.qlInterestRateIndexValueDate(Index,N137)</f>
        <v>#VALUE!</v>
      </c>
      <c r="P137" s="72" t="e">
        <v>#N/A</v>
      </c>
    </row>
    <row r="138" spans="13:16" x14ac:dyDescent="0.2">
      <c r="M138" s="49" t="s">
        <v>442</v>
      </c>
      <c r="N138" s="75">
        <f>_xll.qlCalendarAdvance(Calendar,N137,M138,"Following",FALSE)</f>
        <v>42682</v>
      </c>
      <c r="O138" s="75" t="e">
        <f>_xll.qlInterestRateIndexValueDate(Index,N138)</f>
        <v>#VALUE!</v>
      </c>
      <c r="P138" s="72" t="e">
        <v>#N/A</v>
      </c>
    </row>
    <row r="139" spans="13:16" x14ac:dyDescent="0.2">
      <c r="M139" s="49" t="s">
        <v>442</v>
      </c>
      <c r="N139" s="75">
        <f>_xll.qlCalendarAdvance(Calendar,N138,M139,"Following",FALSE)</f>
        <v>42683</v>
      </c>
      <c r="O139" s="75" t="e">
        <f>_xll.qlInterestRateIndexValueDate(Index,N139)</f>
        <v>#VALUE!</v>
      </c>
      <c r="P139" s="72" t="e">
        <v>#N/A</v>
      </c>
    </row>
    <row r="140" spans="13:16" x14ac:dyDescent="0.2">
      <c r="M140" s="49" t="s">
        <v>442</v>
      </c>
      <c r="N140" s="75">
        <f>_xll.qlCalendarAdvance(Calendar,N139,M140,"Following",FALSE)</f>
        <v>42684</v>
      </c>
      <c r="O140" s="75" t="e">
        <f>_xll.qlInterestRateIndexValueDate(Index,N140)</f>
        <v>#VALUE!</v>
      </c>
      <c r="P140" s="72" t="e">
        <v>#N/A</v>
      </c>
    </row>
    <row r="141" spans="13:16" x14ac:dyDescent="0.2">
      <c r="M141" s="49" t="s">
        <v>442</v>
      </c>
      <c r="N141" s="75">
        <f>_xll.qlCalendarAdvance(Calendar,N140,M141,"Following",FALSE)</f>
        <v>42685</v>
      </c>
      <c r="O141" s="75" t="e">
        <f>_xll.qlInterestRateIndexValueDate(Index,N141)</f>
        <v>#VALUE!</v>
      </c>
      <c r="P141" s="72" t="e">
        <v>#N/A</v>
      </c>
    </row>
    <row r="142" spans="13:16" x14ac:dyDescent="0.2">
      <c r="M142" s="49" t="s">
        <v>442</v>
      </c>
      <c r="N142" s="75">
        <f>_xll.qlCalendarAdvance(Calendar,N141,M142,"Following",FALSE)</f>
        <v>42688</v>
      </c>
      <c r="O142" s="75" t="e">
        <f>_xll.qlInterestRateIndexValueDate(Index,N142)</f>
        <v>#VALUE!</v>
      </c>
      <c r="P142" s="72" t="e">
        <v>#N/A</v>
      </c>
    </row>
    <row r="143" spans="13:16" x14ac:dyDescent="0.2">
      <c r="M143" s="49" t="s">
        <v>442</v>
      </c>
      <c r="N143" s="75">
        <f>_xll.qlCalendarAdvance(Calendar,N142,M143,"Following",FALSE)</f>
        <v>42689</v>
      </c>
      <c r="O143" s="75" t="e">
        <f>_xll.qlInterestRateIndexValueDate(Index,N143)</f>
        <v>#VALUE!</v>
      </c>
      <c r="P143" s="72" t="e">
        <v>#N/A</v>
      </c>
    </row>
    <row r="144" spans="13:16" x14ac:dyDescent="0.2">
      <c r="M144" s="49" t="s">
        <v>442</v>
      </c>
      <c r="N144" s="75">
        <f>_xll.qlCalendarAdvance(Calendar,N143,M144,"Following",FALSE)</f>
        <v>42690</v>
      </c>
      <c r="O144" s="75" t="e">
        <f>_xll.qlInterestRateIndexValueDate(Index,N144)</f>
        <v>#VALUE!</v>
      </c>
      <c r="P144" s="72" t="e">
        <v>#N/A</v>
      </c>
    </row>
    <row r="145" spans="13:16" x14ac:dyDescent="0.2">
      <c r="M145" s="49" t="s">
        <v>442</v>
      </c>
      <c r="N145" s="75">
        <f>_xll.qlCalendarAdvance(Calendar,N144,M145,"Following",FALSE)</f>
        <v>42691</v>
      </c>
      <c r="O145" s="75" t="e">
        <f>_xll.qlInterestRateIndexValueDate(Index,N145)</f>
        <v>#VALUE!</v>
      </c>
      <c r="P145" s="72" t="e">
        <v>#N/A</v>
      </c>
    </row>
    <row r="146" spans="13:16" x14ac:dyDescent="0.2">
      <c r="M146" s="49" t="s">
        <v>442</v>
      </c>
      <c r="N146" s="75">
        <f>_xll.qlCalendarAdvance(Calendar,N145,M146,"Following",FALSE)</f>
        <v>42692</v>
      </c>
      <c r="O146" s="75" t="e">
        <f>_xll.qlInterestRateIndexValueDate(Index,N146)</f>
        <v>#VALUE!</v>
      </c>
      <c r="P146" s="72" t="e">
        <v>#N/A</v>
      </c>
    </row>
    <row r="147" spans="13:16" x14ac:dyDescent="0.2">
      <c r="M147" s="49" t="s">
        <v>442</v>
      </c>
      <c r="N147" s="75">
        <f>_xll.qlCalendarAdvance(Calendar,N146,M147,"Following",FALSE)</f>
        <v>42695</v>
      </c>
      <c r="O147" s="75" t="e">
        <f>_xll.qlInterestRateIndexValueDate(Index,N147)</f>
        <v>#VALUE!</v>
      </c>
      <c r="P147" s="72" t="e">
        <v>#N/A</v>
      </c>
    </row>
    <row r="148" spans="13:16" x14ac:dyDescent="0.2">
      <c r="M148" s="49" t="s">
        <v>442</v>
      </c>
      <c r="N148" s="75">
        <f>_xll.qlCalendarAdvance(Calendar,N147,M148,"Following",FALSE)</f>
        <v>42696</v>
      </c>
      <c r="O148" s="75" t="e">
        <f>_xll.qlInterestRateIndexValueDate(Index,N148)</f>
        <v>#VALUE!</v>
      </c>
      <c r="P148" s="72" t="e">
        <v>#N/A</v>
      </c>
    </row>
    <row r="149" spans="13:16" x14ac:dyDescent="0.2">
      <c r="M149" s="49" t="s">
        <v>442</v>
      </c>
      <c r="N149" s="75">
        <f>_xll.qlCalendarAdvance(Calendar,N148,M149,"Following",FALSE)</f>
        <v>42697</v>
      </c>
      <c r="O149" s="75" t="e">
        <f>_xll.qlInterestRateIndexValueDate(Index,N149)</f>
        <v>#VALUE!</v>
      </c>
      <c r="P149" s="72" t="e">
        <v>#N/A</v>
      </c>
    </row>
    <row r="150" spans="13:16" x14ac:dyDescent="0.2">
      <c r="M150" s="49" t="s">
        <v>442</v>
      </c>
      <c r="N150" s="75">
        <f>_xll.qlCalendarAdvance(Calendar,N149,M150,"Following",FALSE)</f>
        <v>42698</v>
      </c>
      <c r="O150" s="75" t="e">
        <f>_xll.qlInterestRateIndexValueDate(Index,N150)</f>
        <v>#VALUE!</v>
      </c>
      <c r="P150" s="72" t="e">
        <v>#N/A</v>
      </c>
    </row>
    <row r="151" spans="13:16" x14ac:dyDescent="0.2">
      <c r="M151" s="49" t="s">
        <v>442</v>
      </c>
      <c r="N151" s="75">
        <f>_xll.qlCalendarAdvance(Calendar,N150,M151,"Following",FALSE)</f>
        <v>42699</v>
      </c>
      <c r="O151" s="75" t="e">
        <f>_xll.qlInterestRateIndexValueDate(Index,N151)</f>
        <v>#VALUE!</v>
      </c>
      <c r="P151" s="72" t="e">
        <v>#N/A</v>
      </c>
    </row>
    <row r="152" spans="13:16" x14ac:dyDescent="0.2">
      <c r="M152" s="49" t="s">
        <v>442</v>
      </c>
      <c r="N152" s="75">
        <f>_xll.qlCalendarAdvance(Calendar,N151,M152,"Following",FALSE)</f>
        <v>42702</v>
      </c>
      <c r="O152" s="75" t="e">
        <f>_xll.qlInterestRateIndexValueDate(Index,N152)</f>
        <v>#VALUE!</v>
      </c>
      <c r="P152" s="72" t="e">
        <v>#N/A</v>
      </c>
    </row>
    <row r="153" spans="13:16" x14ac:dyDescent="0.2">
      <c r="M153" s="49" t="s">
        <v>442</v>
      </c>
      <c r="N153" s="75">
        <f>_xll.qlCalendarAdvance(Calendar,N152,M153,"Following",FALSE)</f>
        <v>42703</v>
      </c>
      <c r="O153" s="75" t="e">
        <f>_xll.qlInterestRateIndexValueDate(Index,N153)</f>
        <v>#VALUE!</v>
      </c>
      <c r="P153" s="72" t="e">
        <v>#N/A</v>
      </c>
    </row>
    <row r="154" spans="13:16" x14ac:dyDescent="0.2">
      <c r="M154" s="49" t="s">
        <v>442</v>
      </c>
      <c r="N154" s="75">
        <f>_xll.qlCalendarAdvance(Calendar,N153,M154,"Following",FALSE)</f>
        <v>42704</v>
      </c>
      <c r="O154" s="75" t="e">
        <f>_xll.qlInterestRateIndexValueDate(Index,N154)</f>
        <v>#VALUE!</v>
      </c>
      <c r="P154" s="72" t="e">
        <v>#N/A</v>
      </c>
    </row>
    <row r="155" spans="13:16" x14ac:dyDescent="0.2">
      <c r="M155" s="49" t="s">
        <v>442</v>
      </c>
      <c r="N155" s="75">
        <f>_xll.qlCalendarAdvance(Calendar,N154,M155,"Following",FALSE)</f>
        <v>42705</v>
      </c>
      <c r="O155" s="75" t="e">
        <f>_xll.qlInterestRateIndexValueDate(Index,N155)</f>
        <v>#VALUE!</v>
      </c>
      <c r="P155" s="72" t="e">
        <v>#N/A</v>
      </c>
    </row>
    <row r="156" spans="13:16" x14ac:dyDescent="0.2">
      <c r="M156" s="49" t="s">
        <v>442</v>
      </c>
      <c r="N156" s="75">
        <f>_xll.qlCalendarAdvance(Calendar,N155,M156,"Following",FALSE)</f>
        <v>42706</v>
      </c>
      <c r="O156" s="75" t="e">
        <f>_xll.qlInterestRateIndexValueDate(Index,N156)</f>
        <v>#VALUE!</v>
      </c>
      <c r="P156" s="72" t="e">
        <v>#N/A</v>
      </c>
    </row>
    <row r="157" spans="13:16" x14ac:dyDescent="0.2">
      <c r="M157" s="49" t="s">
        <v>442</v>
      </c>
      <c r="N157" s="75">
        <f>_xll.qlCalendarAdvance(Calendar,N156,M157,"Following",FALSE)</f>
        <v>42709</v>
      </c>
      <c r="O157" s="75" t="e">
        <f>_xll.qlInterestRateIndexValueDate(Index,N157)</f>
        <v>#VALUE!</v>
      </c>
      <c r="P157" s="72" t="e">
        <v>#N/A</v>
      </c>
    </row>
    <row r="158" spans="13:16" x14ac:dyDescent="0.2">
      <c r="M158" s="49" t="s">
        <v>442</v>
      </c>
      <c r="N158" s="75">
        <f>_xll.qlCalendarAdvance(Calendar,N157,M158,"Following",FALSE)</f>
        <v>42710</v>
      </c>
      <c r="O158" s="75" t="e">
        <f>_xll.qlInterestRateIndexValueDate(Index,N158)</f>
        <v>#VALUE!</v>
      </c>
      <c r="P158" s="72" t="e">
        <v>#N/A</v>
      </c>
    </row>
    <row r="159" spans="13:16" x14ac:dyDescent="0.2">
      <c r="M159" s="49" t="s">
        <v>442</v>
      </c>
      <c r="N159" s="75">
        <f>_xll.qlCalendarAdvance(Calendar,N158,M159,"Following",FALSE)</f>
        <v>42711</v>
      </c>
      <c r="O159" s="75" t="e">
        <f>_xll.qlInterestRateIndexValueDate(Index,N159)</f>
        <v>#VALUE!</v>
      </c>
      <c r="P159" s="72" t="e">
        <v>#N/A</v>
      </c>
    </row>
    <row r="160" spans="13:16" x14ac:dyDescent="0.2">
      <c r="M160" s="49" t="s">
        <v>442</v>
      </c>
      <c r="N160" s="75">
        <f>_xll.qlCalendarAdvance(Calendar,N159,M160,"Following",FALSE)</f>
        <v>42712</v>
      </c>
      <c r="O160" s="75" t="e">
        <f>_xll.qlInterestRateIndexValueDate(Index,N160)</f>
        <v>#VALUE!</v>
      </c>
      <c r="P160" s="72" t="e">
        <v>#N/A</v>
      </c>
    </row>
    <row r="161" spans="13:16" x14ac:dyDescent="0.2">
      <c r="M161" s="49" t="s">
        <v>442</v>
      </c>
      <c r="N161" s="75">
        <f>_xll.qlCalendarAdvance(Calendar,N160,M161,"Following",FALSE)</f>
        <v>42713</v>
      </c>
      <c r="O161" s="75" t="e">
        <f>_xll.qlInterestRateIndexValueDate(Index,N161)</f>
        <v>#VALUE!</v>
      </c>
      <c r="P161" s="72" t="e">
        <v>#N/A</v>
      </c>
    </row>
    <row r="162" spans="13:16" x14ac:dyDescent="0.2">
      <c r="M162" s="49" t="s">
        <v>442</v>
      </c>
      <c r="N162" s="75">
        <f>_xll.qlCalendarAdvance(Calendar,N161,M162,"Following",FALSE)</f>
        <v>42716</v>
      </c>
      <c r="O162" s="75" t="e">
        <f>_xll.qlInterestRateIndexValueDate(Index,N162)</f>
        <v>#VALUE!</v>
      </c>
      <c r="P162" s="72" t="e">
        <v>#N/A</v>
      </c>
    </row>
    <row r="163" spans="13:16" x14ac:dyDescent="0.2">
      <c r="M163" s="49" t="s">
        <v>442</v>
      </c>
      <c r="N163" s="75">
        <f>_xll.qlCalendarAdvance(Calendar,N162,M163,"Following",FALSE)</f>
        <v>42717</v>
      </c>
      <c r="O163" s="75" t="e">
        <f>_xll.qlInterestRateIndexValueDate(Index,N163)</f>
        <v>#VALUE!</v>
      </c>
      <c r="P163" s="72" t="e">
        <v>#N/A</v>
      </c>
    </row>
    <row r="164" spans="13:16" x14ac:dyDescent="0.2">
      <c r="M164" s="49" t="s">
        <v>442</v>
      </c>
      <c r="N164" s="75">
        <f>_xll.qlCalendarAdvance(Calendar,N163,M164,"Following",FALSE)</f>
        <v>42718</v>
      </c>
      <c r="O164" s="75" t="e">
        <f>_xll.qlInterestRateIndexValueDate(Index,N164)</f>
        <v>#VALUE!</v>
      </c>
      <c r="P164" s="72" t="e">
        <v>#N/A</v>
      </c>
    </row>
    <row r="165" spans="13:16" x14ac:dyDescent="0.2">
      <c r="M165" s="49" t="s">
        <v>442</v>
      </c>
      <c r="N165" s="75">
        <f>_xll.qlCalendarAdvance(Calendar,N164,M165,"Following",FALSE)</f>
        <v>42719</v>
      </c>
      <c r="O165" s="75" t="e">
        <f>_xll.qlInterestRateIndexValueDate(Index,N165)</f>
        <v>#VALUE!</v>
      </c>
      <c r="P165" s="72" t="e">
        <v>#N/A</v>
      </c>
    </row>
    <row r="166" spans="13:16" x14ac:dyDescent="0.2">
      <c r="M166" s="49" t="s">
        <v>442</v>
      </c>
      <c r="N166" s="75">
        <f>_xll.qlCalendarAdvance(Calendar,N165,M166,"Following",FALSE)</f>
        <v>42720</v>
      </c>
      <c r="O166" s="75" t="e">
        <f>_xll.qlInterestRateIndexValueDate(Index,N166)</f>
        <v>#VALUE!</v>
      </c>
      <c r="P166" s="72" t="e">
        <v>#N/A</v>
      </c>
    </row>
    <row r="167" spans="13:16" x14ac:dyDescent="0.2">
      <c r="M167" s="49" t="s">
        <v>442</v>
      </c>
      <c r="N167" s="75">
        <f>_xll.qlCalendarAdvance(Calendar,N166,M167,"Following",FALSE)</f>
        <v>42723</v>
      </c>
      <c r="O167" s="75" t="e">
        <f>_xll.qlInterestRateIndexValueDate(Index,N167)</f>
        <v>#VALUE!</v>
      </c>
      <c r="P167" s="72" t="e">
        <v>#N/A</v>
      </c>
    </row>
    <row r="168" spans="13:16" x14ac:dyDescent="0.2">
      <c r="M168" s="49" t="s">
        <v>442</v>
      </c>
      <c r="N168" s="75">
        <f>_xll.qlCalendarAdvance(Calendar,N167,M168,"Following",FALSE)</f>
        <v>42724</v>
      </c>
      <c r="O168" s="75" t="e">
        <f>_xll.qlInterestRateIndexValueDate(Index,N168)</f>
        <v>#VALUE!</v>
      </c>
      <c r="P168" s="72" t="e">
        <v>#N/A</v>
      </c>
    </row>
    <row r="169" spans="13:16" x14ac:dyDescent="0.2">
      <c r="M169" s="49" t="s">
        <v>442</v>
      </c>
      <c r="N169" s="75">
        <f>_xll.qlCalendarAdvance(Calendar,N168,M169,"Following",FALSE)</f>
        <v>42725</v>
      </c>
      <c r="O169" s="75" t="e">
        <f>_xll.qlInterestRateIndexValueDate(Index,N169)</f>
        <v>#VALUE!</v>
      </c>
      <c r="P169" s="72" t="e">
        <v>#N/A</v>
      </c>
    </row>
    <row r="170" spans="13:16" x14ac:dyDescent="0.2">
      <c r="M170" s="49" t="s">
        <v>442</v>
      </c>
      <c r="N170" s="75">
        <f>_xll.qlCalendarAdvance(Calendar,N169,M170,"Following",FALSE)</f>
        <v>42726</v>
      </c>
      <c r="O170" s="75" t="e">
        <f>_xll.qlInterestRateIndexValueDate(Index,N170)</f>
        <v>#VALUE!</v>
      </c>
      <c r="P170" s="72" t="e">
        <v>#N/A</v>
      </c>
    </row>
    <row r="171" spans="13:16" x14ac:dyDescent="0.2">
      <c r="M171" s="49" t="s">
        <v>442</v>
      </c>
      <c r="N171" s="75">
        <f>_xll.qlCalendarAdvance(Calendar,N170,M171,"Following",FALSE)</f>
        <v>42727</v>
      </c>
      <c r="O171" s="75" t="e">
        <f>_xll.qlInterestRateIndexValueDate(Index,N171)</f>
        <v>#VALUE!</v>
      </c>
      <c r="P171" s="72" t="e">
        <v>#N/A</v>
      </c>
    </row>
    <row r="172" spans="13:16" x14ac:dyDescent="0.2">
      <c r="M172" s="49" t="s">
        <v>442</v>
      </c>
      <c r="N172" s="75">
        <f>_xll.qlCalendarAdvance(Calendar,N171,M172,"Following",FALSE)</f>
        <v>42731</v>
      </c>
      <c r="O172" s="75" t="e">
        <f>_xll.qlInterestRateIndexValueDate(Index,N172)</f>
        <v>#VALUE!</v>
      </c>
      <c r="P172" s="72" t="e">
        <v>#N/A</v>
      </c>
    </row>
    <row r="173" spans="13:16" x14ac:dyDescent="0.2">
      <c r="M173" s="49" t="s">
        <v>442</v>
      </c>
      <c r="N173" s="75">
        <f>_xll.qlCalendarAdvance(Calendar,N172,M173,"Following",FALSE)</f>
        <v>42732</v>
      </c>
      <c r="O173" s="75" t="e">
        <f>_xll.qlInterestRateIndexValueDate(Index,N173)</f>
        <v>#VALUE!</v>
      </c>
      <c r="P173" s="72" t="e">
        <v>#N/A</v>
      </c>
    </row>
    <row r="174" spans="13:16" x14ac:dyDescent="0.2">
      <c r="M174" s="49" t="s">
        <v>442</v>
      </c>
      <c r="N174" s="75">
        <f>_xll.qlCalendarAdvance(Calendar,N173,M174,"Following",FALSE)</f>
        <v>42733</v>
      </c>
      <c r="O174" s="75" t="e">
        <f>_xll.qlInterestRateIndexValueDate(Index,N174)</f>
        <v>#VALUE!</v>
      </c>
      <c r="P174" s="72" t="e">
        <v>#N/A</v>
      </c>
    </row>
    <row r="175" spans="13:16" x14ac:dyDescent="0.2">
      <c r="M175" s="49" t="s">
        <v>442</v>
      </c>
      <c r="N175" s="75">
        <f>_xll.qlCalendarAdvance(Calendar,N174,M175,"Following",FALSE)</f>
        <v>42734</v>
      </c>
      <c r="O175" s="75" t="e">
        <f>_xll.qlInterestRateIndexValueDate(Index,N175)</f>
        <v>#VALUE!</v>
      </c>
      <c r="P175" s="72" t="e">
        <v>#N/A</v>
      </c>
    </row>
    <row r="176" spans="13:16" x14ac:dyDescent="0.2">
      <c r="M176" s="49" t="s">
        <v>442</v>
      </c>
      <c r="N176" s="75">
        <f>_xll.qlCalendarAdvance(Calendar,N175,M176,"Following",FALSE)</f>
        <v>42737</v>
      </c>
      <c r="O176" s="75" t="e">
        <f>_xll.qlInterestRateIndexValueDate(Index,N176)</f>
        <v>#VALUE!</v>
      </c>
      <c r="P176" s="72" t="e">
        <v>#N/A</v>
      </c>
    </row>
    <row r="177" spans="13:16" x14ac:dyDescent="0.2">
      <c r="M177" s="49" t="s">
        <v>442</v>
      </c>
      <c r="N177" s="75">
        <f>_xll.qlCalendarAdvance(Calendar,N176,M177,"Following",FALSE)</f>
        <v>42738</v>
      </c>
      <c r="O177" s="75" t="e">
        <f>_xll.qlInterestRateIndexValueDate(Index,N177)</f>
        <v>#VALUE!</v>
      </c>
      <c r="P177" s="72" t="e">
        <v>#N/A</v>
      </c>
    </row>
    <row r="178" spans="13:16" x14ac:dyDescent="0.2">
      <c r="M178" s="49" t="s">
        <v>442</v>
      </c>
      <c r="N178" s="75">
        <f>_xll.qlCalendarAdvance(Calendar,N177,M178,"Following",FALSE)</f>
        <v>42739</v>
      </c>
      <c r="O178" s="75" t="e">
        <f>_xll.qlInterestRateIndexValueDate(Index,N178)</f>
        <v>#VALUE!</v>
      </c>
      <c r="P178" s="72" t="e">
        <v>#N/A</v>
      </c>
    </row>
    <row r="179" spans="13:16" x14ac:dyDescent="0.2">
      <c r="M179" s="49" t="s">
        <v>442</v>
      </c>
      <c r="N179" s="75">
        <f>_xll.qlCalendarAdvance(Calendar,N178,M179,"Following",FALSE)</f>
        <v>42740</v>
      </c>
      <c r="O179" s="75" t="e">
        <f>_xll.qlInterestRateIndexValueDate(Index,N179)</f>
        <v>#VALUE!</v>
      </c>
      <c r="P179" s="72" t="e">
        <v>#N/A</v>
      </c>
    </row>
    <row r="180" spans="13:16" x14ac:dyDescent="0.2">
      <c r="M180" s="49" t="s">
        <v>442</v>
      </c>
      <c r="N180" s="75">
        <f>_xll.qlCalendarAdvance(Calendar,N179,M180,"Following",FALSE)</f>
        <v>42741</v>
      </c>
      <c r="O180" s="75" t="e">
        <f>_xll.qlInterestRateIndexValueDate(Index,N180)</f>
        <v>#VALUE!</v>
      </c>
      <c r="P180" s="72" t="e">
        <v>#N/A</v>
      </c>
    </row>
    <row r="181" spans="13:16" x14ac:dyDescent="0.2">
      <c r="M181" s="49" t="s">
        <v>442</v>
      </c>
      <c r="N181" s="75">
        <f>_xll.qlCalendarAdvance(Calendar,N180,M181,"Following",FALSE)</f>
        <v>42744</v>
      </c>
      <c r="O181" s="75" t="e">
        <f>_xll.qlInterestRateIndexValueDate(Index,N181)</f>
        <v>#VALUE!</v>
      </c>
      <c r="P181" s="72" t="e">
        <v>#N/A</v>
      </c>
    </row>
    <row r="182" spans="13:16" x14ac:dyDescent="0.2">
      <c r="M182" s="49" t="s">
        <v>442</v>
      </c>
      <c r="N182" s="75">
        <f>_xll.qlCalendarAdvance(Calendar,N181,M182,"Following",FALSE)</f>
        <v>42745</v>
      </c>
      <c r="O182" s="75" t="e">
        <f>_xll.qlInterestRateIndexValueDate(Index,N182)</f>
        <v>#VALUE!</v>
      </c>
      <c r="P182" s="72" t="e">
        <v>#N/A</v>
      </c>
    </row>
    <row r="183" spans="13:16" x14ac:dyDescent="0.2">
      <c r="M183" s="49" t="s">
        <v>442</v>
      </c>
      <c r="N183" s="75">
        <f>_xll.qlCalendarAdvance(Calendar,N182,M183,"Following",FALSE)</f>
        <v>42746</v>
      </c>
      <c r="O183" s="75" t="e">
        <f>_xll.qlInterestRateIndexValueDate(Index,N183)</f>
        <v>#VALUE!</v>
      </c>
      <c r="P183" s="72" t="e">
        <v>#N/A</v>
      </c>
    </row>
    <row r="184" spans="13:16" x14ac:dyDescent="0.2">
      <c r="M184" s="49" t="s">
        <v>442</v>
      </c>
      <c r="N184" s="75">
        <f>_xll.qlCalendarAdvance(Calendar,N183,M184,"Following",FALSE)</f>
        <v>42747</v>
      </c>
      <c r="O184" s="75" t="e">
        <f>_xll.qlInterestRateIndexValueDate(Index,N184)</f>
        <v>#VALUE!</v>
      </c>
      <c r="P184" s="72" t="e">
        <v>#N/A</v>
      </c>
    </row>
    <row r="185" spans="13:16" x14ac:dyDescent="0.2">
      <c r="M185" s="49" t="s">
        <v>442</v>
      </c>
      <c r="N185" s="75">
        <f>_xll.qlCalendarAdvance(Calendar,N184,M185,"Following",FALSE)</f>
        <v>42748</v>
      </c>
      <c r="O185" s="75" t="e">
        <f>_xll.qlInterestRateIndexValueDate(Index,N185)</f>
        <v>#VALUE!</v>
      </c>
      <c r="P185" s="72" t="e">
        <v>#N/A</v>
      </c>
    </row>
    <row r="186" spans="13:16" x14ac:dyDescent="0.2">
      <c r="M186" s="49" t="s">
        <v>442</v>
      </c>
      <c r="N186" s="75">
        <f>_xll.qlCalendarAdvance(Calendar,N185,M186,"Following",FALSE)</f>
        <v>42751</v>
      </c>
      <c r="O186" s="75" t="e">
        <f>_xll.qlInterestRateIndexValueDate(Index,N186)</f>
        <v>#VALUE!</v>
      </c>
      <c r="P186" s="72" t="e">
        <v>#N/A</v>
      </c>
    </row>
    <row r="187" spans="13:16" x14ac:dyDescent="0.2">
      <c r="M187" s="49" t="s">
        <v>442</v>
      </c>
      <c r="N187" s="75">
        <f>_xll.qlCalendarAdvance(Calendar,N186,M187,"Following",FALSE)</f>
        <v>42752</v>
      </c>
      <c r="O187" s="75" t="e">
        <f>_xll.qlInterestRateIndexValueDate(Index,N187)</f>
        <v>#VALUE!</v>
      </c>
      <c r="P187" s="72" t="e">
        <v>#N/A</v>
      </c>
    </row>
    <row r="188" spans="13:16" x14ac:dyDescent="0.2">
      <c r="M188" s="49" t="s">
        <v>442</v>
      </c>
      <c r="N188" s="75">
        <f>_xll.qlCalendarAdvance(Calendar,N187,M188,"Following",FALSE)</f>
        <v>42753</v>
      </c>
      <c r="O188" s="75" t="e">
        <f>_xll.qlInterestRateIndexValueDate(Index,N188)</f>
        <v>#VALUE!</v>
      </c>
      <c r="P188" s="72" t="e">
        <v>#N/A</v>
      </c>
    </row>
    <row r="189" spans="13:16" x14ac:dyDescent="0.2">
      <c r="M189" s="49" t="s">
        <v>442</v>
      </c>
      <c r="N189" s="75">
        <f>_xll.qlCalendarAdvance(Calendar,N188,M189,"Following",FALSE)</f>
        <v>42754</v>
      </c>
      <c r="O189" s="75" t="e">
        <f>_xll.qlInterestRateIndexValueDate(Index,N189)</f>
        <v>#VALUE!</v>
      </c>
      <c r="P189" s="72" t="e">
        <v>#N/A</v>
      </c>
    </row>
    <row r="190" spans="13:16" x14ac:dyDescent="0.2">
      <c r="M190" s="49" t="s">
        <v>442</v>
      </c>
      <c r="N190" s="75">
        <f>_xll.qlCalendarAdvance(Calendar,N189,M190,"Following",FALSE)</f>
        <v>42755</v>
      </c>
      <c r="O190" s="75" t="e">
        <f>_xll.qlInterestRateIndexValueDate(Index,N190)</f>
        <v>#VALUE!</v>
      </c>
      <c r="P190" s="72" t="e">
        <v>#N/A</v>
      </c>
    </row>
    <row r="191" spans="13:16" x14ac:dyDescent="0.2">
      <c r="M191" s="49" t="s">
        <v>442</v>
      </c>
      <c r="N191" s="75">
        <f>_xll.qlCalendarAdvance(Calendar,N190,M191,"Following",FALSE)</f>
        <v>42758</v>
      </c>
      <c r="O191" s="75" t="e">
        <f>_xll.qlInterestRateIndexValueDate(Index,N191)</f>
        <v>#VALUE!</v>
      </c>
      <c r="P191" s="72" t="e">
        <v>#N/A</v>
      </c>
    </row>
    <row r="192" spans="13:16" x14ac:dyDescent="0.2">
      <c r="M192" s="49" t="s">
        <v>442</v>
      </c>
      <c r="N192" s="75">
        <f>_xll.qlCalendarAdvance(Calendar,N191,M192,"Following",FALSE)</f>
        <v>42759</v>
      </c>
      <c r="O192" s="75" t="e">
        <f>_xll.qlInterestRateIndexValueDate(Index,N192)</f>
        <v>#VALUE!</v>
      </c>
      <c r="P192" s="72" t="e">
        <v>#N/A</v>
      </c>
    </row>
    <row r="193" spans="13:16" x14ac:dyDescent="0.2">
      <c r="M193" s="49" t="s">
        <v>442</v>
      </c>
      <c r="N193" s="75">
        <f>_xll.qlCalendarAdvance(Calendar,N192,M193,"Following",FALSE)</f>
        <v>42760</v>
      </c>
      <c r="O193" s="75" t="e">
        <f>_xll.qlInterestRateIndexValueDate(Index,N193)</f>
        <v>#VALUE!</v>
      </c>
      <c r="P193" s="72" t="e">
        <v>#N/A</v>
      </c>
    </row>
    <row r="194" spans="13:16" x14ac:dyDescent="0.2">
      <c r="M194" s="49" t="s">
        <v>442</v>
      </c>
      <c r="N194" s="75">
        <f>_xll.qlCalendarAdvance(Calendar,N193,M194,"Following",FALSE)</f>
        <v>42761</v>
      </c>
      <c r="O194" s="75" t="e">
        <f>_xll.qlInterestRateIndexValueDate(Index,N194)</f>
        <v>#VALUE!</v>
      </c>
      <c r="P194" s="72" t="e">
        <v>#N/A</v>
      </c>
    </row>
    <row r="195" spans="13:16" x14ac:dyDescent="0.2">
      <c r="M195" s="49" t="s">
        <v>442</v>
      </c>
      <c r="N195" s="75">
        <f>_xll.qlCalendarAdvance(Calendar,N194,M195,"Following",FALSE)</f>
        <v>42762</v>
      </c>
      <c r="O195" s="75" t="e">
        <f>_xll.qlInterestRateIndexValueDate(Index,N195)</f>
        <v>#VALUE!</v>
      </c>
      <c r="P195" s="72" t="e">
        <v>#N/A</v>
      </c>
    </row>
    <row r="196" spans="13:16" x14ac:dyDescent="0.2">
      <c r="M196" s="49" t="s">
        <v>442</v>
      </c>
      <c r="N196" s="75">
        <f>_xll.qlCalendarAdvance(Calendar,N195,M196,"Following",FALSE)</f>
        <v>42765</v>
      </c>
      <c r="O196" s="75" t="e">
        <f>_xll.qlInterestRateIndexValueDate(Index,N196)</f>
        <v>#VALUE!</v>
      </c>
      <c r="P196" s="72" t="e">
        <v>#N/A</v>
      </c>
    </row>
    <row r="197" spans="13:16" x14ac:dyDescent="0.2">
      <c r="M197" s="49" t="s">
        <v>442</v>
      </c>
      <c r="N197" s="75">
        <f>_xll.qlCalendarAdvance(Calendar,N196,M197,"Following",FALSE)</f>
        <v>42766</v>
      </c>
      <c r="O197" s="75" t="e">
        <f>_xll.qlInterestRateIndexValueDate(Index,N197)</f>
        <v>#VALUE!</v>
      </c>
      <c r="P197" s="72" t="e">
        <v>#N/A</v>
      </c>
    </row>
    <row r="198" spans="13:16" x14ac:dyDescent="0.2">
      <c r="M198" s="49" t="s">
        <v>442</v>
      </c>
      <c r="N198" s="75">
        <f>_xll.qlCalendarAdvance(Calendar,N197,M198,"Following",FALSE)</f>
        <v>42767</v>
      </c>
      <c r="O198" s="75" t="e">
        <f>_xll.qlInterestRateIndexValueDate(Index,N198)</f>
        <v>#VALUE!</v>
      </c>
      <c r="P198" s="72" t="e">
        <v>#N/A</v>
      </c>
    </row>
    <row r="199" spans="13:16" x14ac:dyDescent="0.2">
      <c r="M199" s="49" t="s">
        <v>442</v>
      </c>
      <c r="N199" s="75">
        <f>_xll.qlCalendarAdvance(Calendar,N198,M199,"Following",FALSE)</f>
        <v>42768</v>
      </c>
      <c r="O199" s="75" t="e">
        <f>_xll.qlInterestRateIndexValueDate(Index,N199)</f>
        <v>#VALUE!</v>
      </c>
      <c r="P199" s="72" t="e">
        <v>#N/A</v>
      </c>
    </row>
    <row r="200" spans="13:16" x14ac:dyDescent="0.2">
      <c r="M200" s="49" t="s">
        <v>442</v>
      </c>
      <c r="N200" s="75">
        <f>_xll.qlCalendarAdvance(Calendar,N199,M200,"Following",FALSE)</f>
        <v>42769</v>
      </c>
      <c r="O200" s="75" t="e">
        <f>_xll.qlInterestRateIndexValueDate(Index,N200)</f>
        <v>#VALUE!</v>
      </c>
      <c r="P200" s="72" t="e">
        <v>#N/A</v>
      </c>
    </row>
    <row r="201" spans="13:16" x14ac:dyDescent="0.2">
      <c r="M201" s="49" t="s">
        <v>442</v>
      </c>
      <c r="N201" s="75">
        <f>_xll.qlCalendarAdvance(Calendar,N200,M201,"Following",FALSE)</f>
        <v>42772</v>
      </c>
      <c r="O201" s="75" t="e">
        <f>_xll.qlInterestRateIndexValueDate(Index,N201)</f>
        <v>#VALUE!</v>
      </c>
      <c r="P201" s="72" t="e">
        <v>#N/A</v>
      </c>
    </row>
    <row r="202" spans="13:16" x14ac:dyDescent="0.2">
      <c r="M202" s="49" t="s">
        <v>442</v>
      </c>
      <c r="N202" s="75">
        <f>_xll.qlCalendarAdvance(Calendar,N201,M202,"Following",FALSE)</f>
        <v>42773</v>
      </c>
      <c r="O202" s="75" t="e">
        <f>_xll.qlInterestRateIndexValueDate(Index,N202)</f>
        <v>#VALUE!</v>
      </c>
      <c r="P202" s="72" t="e">
        <v>#N/A</v>
      </c>
    </row>
    <row r="203" spans="13:16" x14ac:dyDescent="0.2">
      <c r="M203" s="49" t="s">
        <v>442</v>
      </c>
      <c r="N203" s="75">
        <f>_xll.qlCalendarAdvance(Calendar,N202,M203,"Following",FALSE)</f>
        <v>42774</v>
      </c>
      <c r="O203" s="75" t="e">
        <f>_xll.qlInterestRateIndexValueDate(Index,N203)</f>
        <v>#VALUE!</v>
      </c>
      <c r="P203" s="72" t="e">
        <v>#N/A</v>
      </c>
    </row>
    <row r="204" spans="13:16" x14ac:dyDescent="0.2">
      <c r="M204" s="49" t="s">
        <v>442</v>
      </c>
      <c r="N204" s="75">
        <f>_xll.qlCalendarAdvance(Calendar,N203,M204,"Following",FALSE)</f>
        <v>42775</v>
      </c>
      <c r="O204" s="75" t="e">
        <f>_xll.qlInterestRateIndexValueDate(Index,N204)</f>
        <v>#VALUE!</v>
      </c>
      <c r="P204" s="72" t="e">
        <v>#N/A</v>
      </c>
    </row>
    <row r="205" spans="13:16" x14ac:dyDescent="0.2">
      <c r="M205" s="49" t="s">
        <v>442</v>
      </c>
      <c r="N205" s="75">
        <f>_xll.qlCalendarAdvance(Calendar,N204,M205,"Following",FALSE)</f>
        <v>42776</v>
      </c>
      <c r="O205" s="75" t="e">
        <f>_xll.qlInterestRateIndexValueDate(Index,N205)</f>
        <v>#VALUE!</v>
      </c>
      <c r="P205" s="72" t="e">
        <v>#N/A</v>
      </c>
    </row>
    <row r="206" spans="13:16" x14ac:dyDescent="0.2">
      <c r="M206" s="49" t="s">
        <v>442</v>
      </c>
      <c r="N206" s="75">
        <f>_xll.qlCalendarAdvance(Calendar,N205,M206,"Following",FALSE)</f>
        <v>42779</v>
      </c>
      <c r="O206" s="75" t="e">
        <f>_xll.qlInterestRateIndexValueDate(Index,N206)</f>
        <v>#VALUE!</v>
      </c>
      <c r="P206" s="72" t="e">
        <v>#N/A</v>
      </c>
    </row>
    <row r="207" spans="13:16" x14ac:dyDescent="0.2">
      <c r="M207" s="49" t="s">
        <v>442</v>
      </c>
      <c r="N207" s="75">
        <f>_xll.qlCalendarAdvance(Calendar,N206,M207,"Following",FALSE)</f>
        <v>42780</v>
      </c>
      <c r="O207" s="75" t="e">
        <f>_xll.qlInterestRateIndexValueDate(Index,N207)</f>
        <v>#VALUE!</v>
      </c>
      <c r="P207" s="72" t="e">
        <v>#N/A</v>
      </c>
    </row>
    <row r="208" spans="13:16" x14ac:dyDescent="0.2">
      <c r="M208" s="49" t="s">
        <v>442</v>
      </c>
      <c r="N208" s="75">
        <f>_xll.qlCalendarAdvance(Calendar,N207,M208,"Following",FALSE)</f>
        <v>42781</v>
      </c>
      <c r="O208" s="75" t="e">
        <f>_xll.qlInterestRateIndexValueDate(Index,N208)</f>
        <v>#VALUE!</v>
      </c>
      <c r="P208" s="72" t="e">
        <v>#N/A</v>
      </c>
    </row>
    <row r="209" spans="13:16" x14ac:dyDescent="0.2">
      <c r="M209" s="49" t="s">
        <v>442</v>
      </c>
      <c r="N209" s="75">
        <f>_xll.qlCalendarAdvance(Calendar,N208,M209,"Following",FALSE)</f>
        <v>42782</v>
      </c>
      <c r="O209" s="75" t="e">
        <f>_xll.qlInterestRateIndexValueDate(Index,N209)</f>
        <v>#VALUE!</v>
      </c>
      <c r="P209" s="72" t="e">
        <v>#N/A</v>
      </c>
    </row>
    <row r="210" spans="13:16" x14ac:dyDescent="0.2">
      <c r="M210" s="49" t="s">
        <v>442</v>
      </c>
      <c r="N210" s="75">
        <f>_xll.qlCalendarAdvance(Calendar,N209,M210,"Following",FALSE)</f>
        <v>42783</v>
      </c>
      <c r="O210" s="75" t="e">
        <f>_xll.qlInterestRateIndexValueDate(Index,N210)</f>
        <v>#VALUE!</v>
      </c>
      <c r="P210" s="72" t="e">
        <v>#N/A</v>
      </c>
    </row>
    <row r="211" spans="13:16" x14ac:dyDescent="0.2">
      <c r="M211" s="49" t="s">
        <v>442</v>
      </c>
      <c r="N211" s="75">
        <f>_xll.qlCalendarAdvance(Calendar,N210,M211,"Following",FALSE)</f>
        <v>42786</v>
      </c>
      <c r="O211" s="75" t="e">
        <f>_xll.qlInterestRateIndexValueDate(Index,N211)</f>
        <v>#VALUE!</v>
      </c>
      <c r="P211" s="72" t="e">
        <v>#N/A</v>
      </c>
    </row>
    <row r="212" spans="13:16" x14ac:dyDescent="0.2">
      <c r="M212" s="49" t="s">
        <v>442</v>
      </c>
      <c r="N212" s="75">
        <f>_xll.qlCalendarAdvance(Calendar,N211,M212,"Following",FALSE)</f>
        <v>42787</v>
      </c>
      <c r="O212" s="75" t="e">
        <f>_xll.qlInterestRateIndexValueDate(Index,N212)</f>
        <v>#VALUE!</v>
      </c>
      <c r="P212" s="72" t="e">
        <v>#N/A</v>
      </c>
    </row>
    <row r="213" spans="13:16" x14ac:dyDescent="0.2">
      <c r="M213" s="49" t="s">
        <v>442</v>
      </c>
      <c r="N213" s="75">
        <f>_xll.qlCalendarAdvance(Calendar,N212,M213,"Following",FALSE)</f>
        <v>42788</v>
      </c>
      <c r="O213" s="75" t="e">
        <f>_xll.qlInterestRateIndexValueDate(Index,N213)</f>
        <v>#VALUE!</v>
      </c>
      <c r="P213" s="72" t="e">
        <v>#N/A</v>
      </c>
    </row>
    <row r="214" spans="13:16" x14ac:dyDescent="0.2">
      <c r="M214" s="49" t="s">
        <v>442</v>
      </c>
      <c r="N214" s="75">
        <f>_xll.qlCalendarAdvance(Calendar,N213,M214,"Following",FALSE)</f>
        <v>42789</v>
      </c>
      <c r="O214" s="75" t="e">
        <f>_xll.qlInterestRateIndexValueDate(Index,N214)</f>
        <v>#VALUE!</v>
      </c>
      <c r="P214" s="72" t="e">
        <v>#N/A</v>
      </c>
    </row>
    <row r="215" spans="13:16" x14ac:dyDescent="0.2">
      <c r="M215" s="49" t="s">
        <v>442</v>
      </c>
      <c r="N215" s="75">
        <f>_xll.qlCalendarAdvance(Calendar,N214,M215,"Following",FALSE)</f>
        <v>42790</v>
      </c>
      <c r="O215" s="75" t="e">
        <f>_xll.qlInterestRateIndexValueDate(Index,N215)</f>
        <v>#VALUE!</v>
      </c>
      <c r="P215" s="72" t="e">
        <v>#N/A</v>
      </c>
    </row>
    <row r="216" spans="13:16" x14ac:dyDescent="0.2">
      <c r="M216" s="49" t="s">
        <v>442</v>
      </c>
      <c r="N216" s="75">
        <f>_xll.qlCalendarAdvance(Calendar,N215,M216,"Following",FALSE)</f>
        <v>42793</v>
      </c>
      <c r="O216" s="75" t="e">
        <f>_xll.qlInterestRateIndexValueDate(Index,N216)</f>
        <v>#VALUE!</v>
      </c>
      <c r="P216" s="72" t="e">
        <v>#N/A</v>
      </c>
    </row>
    <row r="217" spans="13:16" x14ac:dyDescent="0.2">
      <c r="M217" s="49" t="s">
        <v>442</v>
      </c>
      <c r="N217" s="75">
        <f>_xll.qlCalendarAdvance(Calendar,N216,M217,"Following",FALSE)</f>
        <v>42794</v>
      </c>
      <c r="O217" s="75" t="e">
        <f>_xll.qlInterestRateIndexValueDate(Index,N217)</f>
        <v>#VALUE!</v>
      </c>
      <c r="P217" s="72" t="e">
        <v>#N/A</v>
      </c>
    </row>
    <row r="218" spans="13:16" x14ac:dyDescent="0.2">
      <c r="M218" s="49" t="s">
        <v>442</v>
      </c>
      <c r="N218" s="75">
        <f>_xll.qlCalendarAdvance(Calendar,N217,M218,"Following",FALSE)</f>
        <v>42795</v>
      </c>
      <c r="O218" s="75" t="e">
        <f>_xll.qlInterestRateIndexValueDate(Index,N218)</f>
        <v>#VALUE!</v>
      </c>
      <c r="P218" s="72" t="e">
        <v>#N/A</v>
      </c>
    </row>
    <row r="219" spans="13:16" x14ac:dyDescent="0.2">
      <c r="M219" s="49" t="s">
        <v>442</v>
      </c>
      <c r="N219" s="75">
        <f>_xll.qlCalendarAdvance(Calendar,N218,M219,"Following",FALSE)</f>
        <v>42796</v>
      </c>
      <c r="O219" s="75" t="e">
        <f>_xll.qlInterestRateIndexValueDate(Index,N219)</f>
        <v>#VALUE!</v>
      </c>
      <c r="P219" s="72" t="e">
        <v>#N/A</v>
      </c>
    </row>
    <row r="220" spans="13:16" x14ac:dyDescent="0.2">
      <c r="M220" s="49" t="s">
        <v>442</v>
      </c>
      <c r="N220" s="75">
        <f>_xll.qlCalendarAdvance(Calendar,N219,M220,"Following",FALSE)</f>
        <v>42797</v>
      </c>
      <c r="O220" s="75" t="e">
        <f>_xll.qlInterestRateIndexValueDate(Index,N220)</f>
        <v>#VALUE!</v>
      </c>
      <c r="P220" s="72" t="e">
        <v>#N/A</v>
      </c>
    </row>
    <row r="221" spans="13:16" x14ac:dyDescent="0.2">
      <c r="M221" s="49" t="s">
        <v>442</v>
      </c>
      <c r="N221" s="75">
        <f>_xll.qlCalendarAdvance(Calendar,N220,M221,"Following",FALSE)</f>
        <v>42800</v>
      </c>
      <c r="O221" s="75" t="e">
        <f>_xll.qlInterestRateIndexValueDate(Index,N221)</f>
        <v>#VALUE!</v>
      </c>
      <c r="P221" s="72" t="e">
        <v>#N/A</v>
      </c>
    </row>
    <row r="222" spans="13:16" x14ac:dyDescent="0.2">
      <c r="M222" s="49" t="s">
        <v>442</v>
      </c>
      <c r="N222" s="75">
        <f>_xll.qlCalendarAdvance(Calendar,N221,M222,"Following",FALSE)</f>
        <v>42801</v>
      </c>
      <c r="O222" s="75" t="e">
        <f>_xll.qlInterestRateIndexValueDate(Index,N222)</f>
        <v>#VALUE!</v>
      </c>
      <c r="P222" s="72" t="e">
        <v>#N/A</v>
      </c>
    </row>
    <row r="223" spans="13:16" x14ac:dyDescent="0.2">
      <c r="M223" s="49" t="s">
        <v>442</v>
      </c>
      <c r="N223" s="75">
        <f>_xll.qlCalendarAdvance(Calendar,N222,M223,"Following",FALSE)</f>
        <v>42802</v>
      </c>
      <c r="O223" s="75" t="e">
        <f>_xll.qlInterestRateIndexValueDate(Index,N223)</f>
        <v>#VALUE!</v>
      </c>
      <c r="P223" s="72" t="e">
        <v>#N/A</v>
      </c>
    </row>
    <row r="224" spans="13:16" x14ac:dyDescent="0.2">
      <c r="M224" s="49" t="s">
        <v>442</v>
      </c>
      <c r="N224" s="75">
        <f>_xll.qlCalendarAdvance(Calendar,N223,M224,"Following",FALSE)</f>
        <v>42803</v>
      </c>
      <c r="O224" s="75" t="e">
        <f>_xll.qlInterestRateIndexValueDate(Index,N224)</f>
        <v>#VALUE!</v>
      </c>
      <c r="P224" s="72" t="e">
        <v>#N/A</v>
      </c>
    </row>
    <row r="225" spans="13:16" x14ac:dyDescent="0.2">
      <c r="M225" s="49" t="s">
        <v>442</v>
      </c>
      <c r="N225" s="75">
        <f>_xll.qlCalendarAdvance(Calendar,N224,M225,"Following",FALSE)</f>
        <v>42804</v>
      </c>
      <c r="O225" s="75" t="e">
        <f>_xll.qlInterestRateIndexValueDate(Index,N225)</f>
        <v>#VALUE!</v>
      </c>
      <c r="P225" s="72" t="e">
        <v>#N/A</v>
      </c>
    </row>
    <row r="226" spans="13:16" x14ac:dyDescent="0.2">
      <c r="M226" s="49" t="s">
        <v>442</v>
      </c>
      <c r="N226" s="75">
        <f>_xll.qlCalendarAdvance(Calendar,N225,M226,"Following",FALSE)</f>
        <v>42807</v>
      </c>
      <c r="O226" s="75" t="e">
        <f>_xll.qlInterestRateIndexValueDate(Index,N226)</f>
        <v>#VALUE!</v>
      </c>
      <c r="P226" s="72" t="e">
        <v>#N/A</v>
      </c>
    </row>
    <row r="227" spans="13:16" x14ac:dyDescent="0.2">
      <c r="M227" s="49" t="s">
        <v>442</v>
      </c>
      <c r="N227" s="75">
        <f>_xll.qlCalendarAdvance(Calendar,N226,M227,"Following",FALSE)</f>
        <v>42808</v>
      </c>
      <c r="O227" s="75" t="e">
        <f>_xll.qlInterestRateIndexValueDate(Index,N227)</f>
        <v>#VALUE!</v>
      </c>
      <c r="P227" s="72" t="e">
        <v>#N/A</v>
      </c>
    </row>
    <row r="228" spans="13:16" x14ac:dyDescent="0.2">
      <c r="M228" s="49" t="s">
        <v>442</v>
      </c>
      <c r="N228" s="75">
        <f>_xll.qlCalendarAdvance(Calendar,N227,M228,"Following",FALSE)</f>
        <v>42809</v>
      </c>
      <c r="O228" s="75" t="e">
        <f>_xll.qlInterestRateIndexValueDate(Index,N228)</f>
        <v>#VALUE!</v>
      </c>
      <c r="P228" s="72" t="e">
        <v>#N/A</v>
      </c>
    </row>
    <row r="229" spans="13:16" x14ac:dyDescent="0.2">
      <c r="M229" s="49" t="s">
        <v>442</v>
      </c>
      <c r="N229" s="75">
        <f>_xll.qlCalendarAdvance(Calendar,N228,M229,"Following",FALSE)</f>
        <v>42810</v>
      </c>
      <c r="O229" s="75" t="e">
        <f>_xll.qlInterestRateIndexValueDate(Index,N229)</f>
        <v>#VALUE!</v>
      </c>
      <c r="P229" s="72" t="e">
        <v>#N/A</v>
      </c>
    </row>
    <row r="230" spans="13:16" x14ac:dyDescent="0.2">
      <c r="M230" s="49" t="s">
        <v>442</v>
      </c>
      <c r="N230" s="75">
        <f>_xll.qlCalendarAdvance(Calendar,N229,M230,"Following",FALSE)</f>
        <v>42811</v>
      </c>
      <c r="O230" s="75" t="e">
        <f>_xll.qlInterestRateIndexValueDate(Index,N230)</f>
        <v>#VALUE!</v>
      </c>
      <c r="P230" s="72" t="e">
        <v>#N/A</v>
      </c>
    </row>
    <row r="231" spans="13:16" x14ac:dyDescent="0.2">
      <c r="M231" s="49" t="s">
        <v>442</v>
      </c>
      <c r="N231" s="75">
        <f>_xll.qlCalendarAdvance(Calendar,N230,M231,"Following",FALSE)</f>
        <v>42814</v>
      </c>
      <c r="O231" s="75" t="e">
        <f>_xll.qlInterestRateIndexValueDate(Index,N231)</f>
        <v>#VALUE!</v>
      </c>
      <c r="P231" s="72" t="e">
        <v>#N/A</v>
      </c>
    </row>
    <row r="232" spans="13:16" x14ac:dyDescent="0.2">
      <c r="M232" s="49" t="s">
        <v>442</v>
      </c>
      <c r="N232" s="75">
        <f>_xll.qlCalendarAdvance(Calendar,N231,M232,"Following",FALSE)</f>
        <v>42815</v>
      </c>
      <c r="O232" s="75" t="e">
        <f>_xll.qlInterestRateIndexValueDate(Index,N232)</f>
        <v>#VALUE!</v>
      </c>
      <c r="P232" s="72" t="e">
        <v>#N/A</v>
      </c>
    </row>
    <row r="233" spans="13:16" x14ac:dyDescent="0.2">
      <c r="M233" s="49" t="s">
        <v>442</v>
      </c>
      <c r="N233" s="75">
        <f>_xll.qlCalendarAdvance(Calendar,N232,M233,"Following",FALSE)</f>
        <v>42816</v>
      </c>
      <c r="O233" s="75" t="e">
        <f>_xll.qlInterestRateIndexValueDate(Index,N233)</f>
        <v>#VALUE!</v>
      </c>
      <c r="P233" s="72" t="e">
        <v>#N/A</v>
      </c>
    </row>
    <row r="234" spans="13:16" x14ac:dyDescent="0.2">
      <c r="M234" s="49" t="s">
        <v>442</v>
      </c>
      <c r="N234" s="75">
        <f>_xll.qlCalendarAdvance(Calendar,N233,M234,"Following",FALSE)</f>
        <v>42817</v>
      </c>
      <c r="O234" s="75" t="e">
        <f>_xll.qlInterestRateIndexValueDate(Index,N234)</f>
        <v>#VALUE!</v>
      </c>
      <c r="P234" s="72" t="e">
        <v>#N/A</v>
      </c>
    </row>
    <row r="235" spans="13:16" x14ac:dyDescent="0.2">
      <c r="M235" s="49" t="s">
        <v>442</v>
      </c>
      <c r="N235" s="75">
        <f>_xll.qlCalendarAdvance(Calendar,N234,M235,"Following",FALSE)</f>
        <v>42818</v>
      </c>
      <c r="O235" s="75" t="e">
        <f>_xll.qlInterestRateIndexValueDate(Index,N235)</f>
        <v>#VALUE!</v>
      </c>
      <c r="P235" s="72" t="e">
        <v>#N/A</v>
      </c>
    </row>
    <row r="236" spans="13:16" x14ac:dyDescent="0.2">
      <c r="M236" s="49" t="s">
        <v>442</v>
      </c>
      <c r="N236" s="75">
        <f>_xll.qlCalendarAdvance(Calendar,N235,M236,"Following",FALSE)</f>
        <v>42821</v>
      </c>
      <c r="O236" s="75" t="e">
        <f>_xll.qlInterestRateIndexValueDate(Index,N236)</f>
        <v>#VALUE!</v>
      </c>
      <c r="P236" s="72" t="e">
        <v>#N/A</v>
      </c>
    </row>
    <row r="237" spans="13:16" x14ac:dyDescent="0.2">
      <c r="M237" s="49" t="s">
        <v>442</v>
      </c>
      <c r="N237" s="75">
        <f>_xll.qlCalendarAdvance(Calendar,N236,M237,"Following",FALSE)</f>
        <v>42822</v>
      </c>
      <c r="O237" s="75" t="e">
        <f>_xll.qlInterestRateIndexValueDate(Index,N237)</f>
        <v>#VALUE!</v>
      </c>
      <c r="P237" s="72" t="e">
        <v>#N/A</v>
      </c>
    </row>
    <row r="238" spans="13:16" x14ac:dyDescent="0.2">
      <c r="M238" s="49" t="s">
        <v>442</v>
      </c>
      <c r="N238" s="75">
        <f>_xll.qlCalendarAdvance(Calendar,N237,M238,"Following",FALSE)</f>
        <v>42823</v>
      </c>
      <c r="O238" s="75" t="e">
        <f>_xll.qlInterestRateIndexValueDate(Index,N238)</f>
        <v>#VALUE!</v>
      </c>
      <c r="P238" s="72" t="e">
        <v>#N/A</v>
      </c>
    </row>
    <row r="239" spans="13:16" x14ac:dyDescent="0.2">
      <c r="M239" s="49" t="s">
        <v>442</v>
      </c>
      <c r="N239" s="75">
        <f>_xll.qlCalendarAdvance(Calendar,N238,M239,"Following",FALSE)</f>
        <v>42824</v>
      </c>
      <c r="O239" s="75" t="e">
        <f>_xll.qlInterestRateIndexValueDate(Index,N239)</f>
        <v>#VALUE!</v>
      </c>
      <c r="P239" s="72" t="e">
        <v>#N/A</v>
      </c>
    </row>
    <row r="240" spans="13:16" x14ac:dyDescent="0.2">
      <c r="M240" s="49" t="s">
        <v>442</v>
      </c>
      <c r="N240" s="75">
        <f>_xll.qlCalendarAdvance(Calendar,N239,M240,"Following",FALSE)</f>
        <v>42825</v>
      </c>
      <c r="O240" s="75" t="e">
        <f>_xll.qlInterestRateIndexValueDate(Index,N240)</f>
        <v>#VALUE!</v>
      </c>
      <c r="P240" s="72" t="e">
        <v>#N/A</v>
      </c>
    </row>
    <row r="241" spans="13:16" x14ac:dyDescent="0.2">
      <c r="M241" s="49" t="s">
        <v>442</v>
      </c>
      <c r="N241" s="75">
        <f>_xll.qlCalendarAdvance(Calendar,N240,M241,"Following",FALSE)</f>
        <v>42828</v>
      </c>
      <c r="O241" s="75" t="e">
        <f>_xll.qlInterestRateIndexValueDate(Index,N241)</f>
        <v>#VALUE!</v>
      </c>
      <c r="P241" s="72" t="e">
        <v>#N/A</v>
      </c>
    </row>
    <row r="242" spans="13:16" x14ac:dyDescent="0.2">
      <c r="M242" s="49" t="s">
        <v>442</v>
      </c>
      <c r="N242" s="75">
        <f>_xll.qlCalendarAdvance(Calendar,N241,M242,"Following",FALSE)</f>
        <v>42829</v>
      </c>
      <c r="O242" s="75" t="e">
        <f>_xll.qlInterestRateIndexValueDate(Index,N242)</f>
        <v>#VALUE!</v>
      </c>
      <c r="P242" s="72" t="e">
        <v>#N/A</v>
      </c>
    </row>
    <row r="243" spans="13:16" x14ac:dyDescent="0.2">
      <c r="M243" s="49" t="s">
        <v>442</v>
      </c>
      <c r="N243" s="75">
        <f>_xll.qlCalendarAdvance(Calendar,N242,M243,"Following",FALSE)</f>
        <v>42830</v>
      </c>
      <c r="O243" s="75" t="e">
        <f>_xll.qlInterestRateIndexValueDate(Index,N243)</f>
        <v>#VALUE!</v>
      </c>
      <c r="P243" s="72" t="e">
        <v>#N/A</v>
      </c>
    </row>
    <row r="244" spans="13:16" x14ac:dyDescent="0.2">
      <c r="M244" s="49" t="s">
        <v>442</v>
      </c>
      <c r="N244" s="75">
        <f>_xll.qlCalendarAdvance(Calendar,N243,M244,"Following",FALSE)</f>
        <v>42831</v>
      </c>
      <c r="O244" s="75" t="e">
        <f>_xll.qlInterestRateIndexValueDate(Index,N244)</f>
        <v>#VALUE!</v>
      </c>
      <c r="P244" s="72" t="e">
        <v>#N/A</v>
      </c>
    </row>
    <row r="245" spans="13:16" x14ac:dyDescent="0.2">
      <c r="M245" s="49" t="s">
        <v>442</v>
      </c>
      <c r="N245" s="75">
        <f>_xll.qlCalendarAdvance(Calendar,N244,M245,"Following",FALSE)</f>
        <v>42832</v>
      </c>
      <c r="O245" s="75" t="e">
        <f>_xll.qlInterestRateIndexValueDate(Index,N245)</f>
        <v>#VALUE!</v>
      </c>
      <c r="P245" s="72" t="e">
        <v>#N/A</v>
      </c>
    </row>
    <row r="246" spans="13:16" x14ac:dyDescent="0.2">
      <c r="M246" s="49" t="s">
        <v>442</v>
      </c>
      <c r="N246" s="75">
        <f>_xll.qlCalendarAdvance(Calendar,N245,M246,"Following",FALSE)</f>
        <v>42835</v>
      </c>
      <c r="O246" s="75" t="e">
        <f>_xll.qlInterestRateIndexValueDate(Index,N246)</f>
        <v>#VALUE!</v>
      </c>
      <c r="P246" s="72" t="e">
        <v>#N/A</v>
      </c>
    </row>
    <row r="247" spans="13:16" x14ac:dyDescent="0.2">
      <c r="M247" s="49" t="s">
        <v>442</v>
      </c>
      <c r="N247" s="75">
        <f>_xll.qlCalendarAdvance(Calendar,N246,M247,"Following",FALSE)</f>
        <v>42836</v>
      </c>
      <c r="O247" s="75" t="e">
        <f>_xll.qlInterestRateIndexValueDate(Index,N247)</f>
        <v>#VALUE!</v>
      </c>
      <c r="P247" s="72" t="e">
        <v>#N/A</v>
      </c>
    </row>
    <row r="248" spans="13:16" x14ac:dyDescent="0.2">
      <c r="M248" s="49" t="s">
        <v>442</v>
      </c>
      <c r="N248" s="75">
        <f>_xll.qlCalendarAdvance(Calendar,N247,M248,"Following",FALSE)</f>
        <v>42837</v>
      </c>
      <c r="O248" s="75" t="e">
        <f>_xll.qlInterestRateIndexValueDate(Index,N248)</f>
        <v>#VALUE!</v>
      </c>
      <c r="P248" s="72" t="e">
        <v>#N/A</v>
      </c>
    </row>
    <row r="249" spans="13:16" x14ac:dyDescent="0.2">
      <c r="M249" s="49" t="s">
        <v>442</v>
      </c>
      <c r="N249" s="75">
        <f>_xll.qlCalendarAdvance(Calendar,N248,M249,"Following",FALSE)</f>
        <v>42838</v>
      </c>
      <c r="O249" s="75" t="e">
        <f>_xll.qlInterestRateIndexValueDate(Index,N249)</f>
        <v>#VALUE!</v>
      </c>
      <c r="P249" s="72" t="e">
        <v>#N/A</v>
      </c>
    </row>
    <row r="250" spans="13:16" x14ac:dyDescent="0.2">
      <c r="M250" s="49" t="s">
        <v>442</v>
      </c>
      <c r="N250" s="75">
        <f>_xll.qlCalendarAdvance(Calendar,N249,M250,"Following",FALSE)</f>
        <v>42843</v>
      </c>
      <c r="O250" s="75" t="e">
        <f>_xll.qlInterestRateIndexValueDate(Index,N250)</f>
        <v>#VALUE!</v>
      </c>
      <c r="P250" s="72" t="e">
        <v>#N/A</v>
      </c>
    </row>
    <row r="251" spans="13:16" x14ac:dyDescent="0.2">
      <c r="M251" s="49" t="s">
        <v>442</v>
      </c>
      <c r="N251" s="75">
        <f>_xll.qlCalendarAdvance(Calendar,N250,M251,"Following",FALSE)</f>
        <v>42844</v>
      </c>
      <c r="O251" s="75" t="e">
        <f>_xll.qlInterestRateIndexValueDate(Index,N251)</f>
        <v>#VALUE!</v>
      </c>
      <c r="P251" s="72" t="e">
        <v>#N/A</v>
      </c>
    </row>
    <row r="252" spans="13:16" x14ac:dyDescent="0.2">
      <c r="M252" s="49" t="s">
        <v>442</v>
      </c>
      <c r="N252" s="75">
        <f>_xll.qlCalendarAdvance(Calendar,N251,M252,"Following",FALSE)</f>
        <v>42845</v>
      </c>
      <c r="O252" s="75" t="e">
        <f>_xll.qlInterestRateIndexValueDate(Index,N252)</f>
        <v>#VALUE!</v>
      </c>
      <c r="P252" s="72" t="e">
        <v>#N/A</v>
      </c>
    </row>
    <row r="253" spans="13:16" x14ac:dyDescent="0.2">
      <c r="M253" s="49" t="s">
        <v>442</v>
      </c>
      <c r="N253" s="75">
        <f>_xll.qlCalendarAdvance(Calendar,N252,M253,"Following",FALSE)</f>
        <v>42846</v>
      </c>
      <c r="O253" s="75" t="e">
        <f>_xll.qlInterestRateIndexValueDate(Index,N253)</f>
        <v>#VALUE!</v>
      </c>
      <c r="P253" s="72" t="e">
        <v>#N/A</v>
      </c>
    </row>
    <row r="254" spans="13:16" x14ac:dyDescent="0.2">
      <c r="M254" s="49" t="s">
        <v>442</v>
      </c>
      <c r="N254" s="75">
        <f>_xll.qlCalendarAdvance(Calendar,N253,M254,"Following",FALSE)</f>
        <v>42849</v>
      </c>
      <c r="O254" s="75" t="e">
        <f>_xll.qlInterestRateIndexValueDate(Index,N254)</f>
        <v>#VALUE!</v>
      </c>
      <c r="P254" s="72" t="e">
        <v>#N/A</v>
      </c>
    </row>
    <row r="255" spans="13:16" x14ac:dyDescent="0.2">
      <c r="M255" s="49" t="s">
        <v>442</v>
      </c>
      <c r="N255" s="75">
        <f>_xll.qlCalendarAdvance(Calendar,N254,M255,"Following",FALSE)</f>
        <v>42850</v>
      </c>
      <c r="O255" s="75" t="e">
        <f>_xll.qlInterestRateIndexValueDate(Index,N255)</f>
        <v>#VALUE!</v>
      </c>
      <c r="P255" s="72" t="e">
        <v>#N/A</v>
      </c>
    </row>
    <row r="256" spans="13:16" x14ac:dyDescent="0.2">
      <c r="M256" s="49" t="s">
        <v>442</v>
      </c>
      <c r="N256" s="75">
        <f>_xll.qlCalendarAdvance(Calendar,N255,M256,"Following",FALSE)</f>
        <v>42851</v>
      </c>
      <c r="O256" s="75" t="e">
        <f>_xll.qlInterestRateIndexValueDate(Index,N256)</f>
        <v>#VALUE!</v>
      </c>
      <c r="P256" s="72" t="e">
        <v>#N/A</v>
      </c>
    </row>
    <row r="257" spans="13:16" x14ac:dyDescent="0.2">
      <c r="M257" s="49" t="s">
        <v>442</v>
      </c>
      <c r="N257" s="75">
        <f>_xll.qlCalendarAdvance(Calendar,N256,M257,"Following",FALSE)</f>
        <v>42852</v>
      </c>
      <c r="O257" s="75" t="e">
        <f>_xll.qlInterestRateIndexValueDate(Index,N257)</f>
        <v>#VALUE!</v>
      </c>
      <c r="P257" s="72" t="e">
        <v>#N/A</v>
      </c>
    </row>
    <row r="258" spans="13:16" x14ac:dyDescent="0.2">
      <c r="M258" s="49" t="s">
        <v>442</v>
      </c>
      <c r="N258" s="75">
        <f>_xll.qlCalendarAdvance(Calendar,N257,M258,"Following",FALSE)</f>
        <v>42853</v>
      </c>
      <c r="O258" s="75" t="e">
        <f>_xll.qlInterestRateIndexValueDate(Index,N258)</f>
        <v>#VALUE!</v>
      </c>
      <c r="P258" s="72" t="e">
        <v>#N/A</v>
      </c>
    </row>
    <row r="259" spans="13:16" x14ac:dyDescent="0.2">
      <c r="M259" s="49" t="s">
        <v>442</v>
      </c>
      <c r="N259" s="75">
        <f>_xll.qlCalendarAdvance(Calendar,N258,M259,"Following",FALSE)</f>
        <v>42857</v>
      </c>
      <c r="O259" s="75" t="e">
        <f>_xll.qlInterestRateIndexValueDate(Index,N259)</f>
        <v>#VALUE!</v>
      </c>
      <c r="P259" s="72" t="e">
        <v>#N/A</v>
      </c>
    </row>
    <row r="260" spans="13:16" x14ac:dyDescent="0.2">
      <c r="M260" s="49" t="s">
        <v>442</v>
      </c>
      <c r="N260" s="75">
        <f>_xll.qlCalendarAdvance(Calendar,N259,M260,"Following",FALSE)</f>
        <v>42858</v>
      </c>
      <c r="O260" s="75" t="e">
        <f>_xll.qlInterestRateIndexValueDate(Index,N260)</f>
        <v>#VALUE!</v>
      </c>
      <c r="P260" s="72" t="e">
        <v>#N/A</v>
      </c>
    </row>
    <row r="261" spans="13:16" x14ac:dyDescent="0.2">
      <c r="M261" s="49" t="s">
        <v>442</v>
      </c>
      <c r="N261" s="75">
        <f>_xll.qlCalendarAdvance(Calendar,N260,M261,"Following",FALSE)</f>
        <v>42859</v>
      </c>
      <c r="O261" s="75" t="e">
        <f>_xll.qlInterestRateIndexValueDate(Index,N261)</f>
        <v>#VALUE!</v>
      </c>
      <c r="P261" s="72" t="e">
        <v>#N/A</v>
      </c>
    </row>
    <row r="262" spans="13:16" x14ac:dyDescent="0.2">
      <c r="M262" s="49" t="s">
        <v>442</v>
      </c>
      <c r="N262" s="75">
        <f>_xll.qlCalendarAdvance(Calendar,N261,M262,"Following",FALSE)</f>
        <v>42860</v>
      </c>
      <c r="O262" s="75" t="e">
        <f>_xll.qlInterestRateIndexValueDate(Index,N262)</f>
        <v>#VALUE!</v>
      </c>
      <c r="P262" s="72" t="e">
        <v>#N/A</v>
      </c>
    </row>
    <row r="263" spans="13:16" x14ac:dyDescent="0.2">
      <c r="M263" s="49" t="s">
        <v>442</v>
      </c>
      <c r="N263" s="75">
        <f>_xll.qlCalendarAdvance(Calendar,N262,M263,"Following",FALSE)</f>
        <v>42863</v>
      </c>
      <c r="O263" s="75" t="e">
        <f>_xll.qlInterestRateIndexValueDate(Index,N263)</f>
        <v>#VALUE!</v>
      </c>
      <c r="P263" s="72" t="e">
        <v>#N/A</v>
      </c>
    </row>
    <row r="264" spans="13:16" x14ac:dyDescent="0.2">
      <c r="M264" s="49" t="s">
        <v>442</v>
      </c>
      <c r="N264" s="75">
        <f>_xll.qlCalendarAdvance(Calendar,N263,M264,"Following",FALSE)</f>
        <v>42864</v>
      </c>
      <c r="O264" s="75" t="e">
        <f>_xll.qlInterestRateIndexValueDate(Index,N264)</f>
        <v>#VALUE!</v>
      </c>
      <c r="P264" s="72" t="e">
        <v>#N/A</v>
      </c>
    </row>
    <row r="265" spans="13:16" x14ac:dyDescent="0.2">
      <c r="M265" s="49" t="s">
        <v>442</v>
      </c>
      <c r="N265" s="75">
        <f>_xll.qlCalendarAdvance(Calendar,N264,M265,"Following",FALSE)</f>
        <v>42865</v>
      </c>
      <c r="O265" s="75" t="e">
        <f>_xll.qlInterestRateIndexValueDate(Index,N265)</f>
        <v>#VALUE!</v>
      </c>
      <c r="P265" s="72" t="e">
        <v>#N/A</v>
      </c>
    </row>
    <row r="266" spans="13:16" x14ac:dyDescent="0.2">
      <c r="M266" s="49" t="s">
        <v>442</v>
      </c>
      <c r="N266" s="75">
        <f>_xll.qlCalendarAdvance(Calendar,N265,M266,"Following",FALSE)</f>
        <v>42866</v>
      </c>
      <c r="O266" s="75" t="e">
        <f>_xll.qlInterestRateIndexValueDate(Index,N266)</f>
        <v>#VALUE!</v>
      </c>
      <c r="P266" s="72" t="e">
        <v>#N/A</v>
      </c>
    </row>
    <row r="267" spans="13:16" x14ac:dyDescent="0.2">
      <c r="M267" s="49" t="s">
        <v>442</v>
      </c>
      <c r="N267" s="75">
        <f>_xll.qlCalendarAdvance(Calendar,N266,M267,"Following",FALSE)</f>
        <v>42867</v>
      </c>
      <c r="O267" s="75" t="e">
        <f>_xll.qlInterestRateIndexValueDate(Index,N267)</f>
        <v>#VALUE!</v>
      </c>
      <c r="P267" s="72" t="e">
        <v>#N/A</v>
      </c>
    </row>
    <row r="268" spans="13:16" x14ac:dyDescent="0.2">
      <c r="M268" s="49" t="s">
        <v>442</v>
      </c>
      <c r="N268" s="75">
        <f>_xll.qlCalendarAdvance(Calendar,N267,M268,"Following",FALSE)</f>
        <v>42870</v>
      </c>
      <c r="O268" s="75" t="e">
        <f>_xll.qlInterestRateIndexValueDate(Index,N268)</f>
        <v>#VALUE!</v>
      </c>
      <c r="P268" s="72" t="e">
        <v>#N/A</v>
      </c>
    </row>
    <row r="269" spans="13:16" x14ac:dyDescent="0.2">
      <c r="M269" s="49" t="s">
        <v>442</v>
      </c>
      <c r="N269" s="75">
        <f>_xll.qlCalendarAdvance(Calendar,N268,M269,"Following",FALSE)</f>
        <v>42871</v>
      </c>
      <c r="O269" s="75" t="e">
        <f>_xll.qlInterestRateIndexValueDate(Index,N269)</f>
        <v>#VALUE!</v>
      </c>
      <c r="P269" s="72" t="e">
        <v>#N/A</v>
      </c>
    </row>
    <row r="270" spans="13:16" x14ac:dyDescent="0.2">
      <c r="M270" s="49" t="s">
        <v>442</v>
      </c>
      <c r="N270" s="75">
        <f>_xll.qlCalendarAdvance(Calendar,N269,M270,"Following",FALSE)</f>
        <v>42872</v>
      </c>
      <c r="O270" s="75" t="e">
        <f>_xll.qlInterestRateIndexValueDate(Index,N270)</f>
        <v>#VALUE!</v>
      </c>
      <c r="P270" s="72" t="e">
        <v>#N/A</v>
      </c>
    </row>
    <row r="271" spans="13:16" x14ac:dyDescent="0.2">
      <c r="M271" s="49" t="s">
        <v>442</v>
      </c>
      <c r="N271" s="75">
        <f>_xll.qlCalendarAdvance(Calendar,N270,M271,"Following",FALSE)</f>
        <v>42873</v>
      </c>
      <c r="O271" s="75" t="e">
        <f>_xll.qlInterestRateIndexValueDate(Index,N271)</f>
        <v>#VALUE!</v>
      </c>
      <c r="P271" s="72" t="e">
        <v>#N/A</v>
      </c>
    </row>
    <row r="272" spans="13:16" x14ac:dyDescent="0.2">
      <c r="M272" s="49" t="s">
        <v>442</v>
      </c>
      <c r="N272" s="75">
        <f>_xll.qlCalendarAdvance(Calendar,N271,M272,"Following",FALSE)</f>
        <v>42874</v>
      </c>
      <c r="O272" s="75" t="e">
        <f>_xll.qlInterestRateIndexValueDate(Index,N272)</f>
        <v>#VALUE!</v>
      </c>
      <c r="P272" s="72" t="e">
        <v>#N/A</v>
      </c>
    </row>
    <row r="273" spans="13:16" x14ac:dyDescent="0.2">
      <c r="M273" s="49" t="s">
        <v>442</v>
      </c>
      <c r="N273" s="75">
        <f>_xll.qlCalendarAdvance(Calendar,N272,M273,"Following",FALSE)</f>
        <v>42877</v>
      </c>
      <c r="O273" s="75" t="e">
        <f>_xll.qlInterestRateIndexValueDate(Index,N273)</f>
        <v>#VALUE!</v>
      </c>
      <c r="P273" s="72" t="e">
        <v>#N/A</v>
      </c>
    </row>
    <row r="274" spans="13:16" x14ac:dyDescent="0.2">
      <c r="M274" s="49" t="s">
        <v>442</v>
      </c>
      <c r="N274" s="75">
        <f>_xll.qlCalendarAdvance(Calendar,N273,M274,"Following",FALSE)</f>
        <v>42878</v>
      </c>
      <c r="O274" s="75" t="e">
        <f>_xll.qlInterestRateIndexValueDate(Index,N274)</f>
        <v>#VALUE!</v>
      </c>
      <c r="P274" s="72" t="e">
        <v>#N/A</v>
      </c>
    </row>
    <row r="275" spans="13:16" x14ac:dyDescent="0.2">
      <c r="M275" s="49" t="s">
        <v>442</v>
      </c>
      <c r="N275" s="75">
        <f>_xll.qlCalendarAdvance(Calendar,N274,M275,"Following",FALSE)</f>
        <v>42879</v>
      </c>
      <c r="O275" s="75" t="e">
        <f>_xll.qlInterestRateIndexValueDate(Index,N275)</f>
        <v>#VALUE!</v>
      </c>
      <c r="P275" s="72" t="e">
        <v>#N/A</v>
      </c>
    </row>
    <row r="276" spans="13:16" x14ac:dyDescent="0.2">
      <c r="M276" s="49" t="s">
        <v>442</v>
      </c>
      <c r="N276" s="75">
        <f>_xll.qlCalendarAdvance(Calendar,N275,M276,"Following",FALSE)</f>
        <v>42880</v>
      </c>
      <c r="O276" s="75" t="e">
        <f>_xll.qlInterestRateIndexValueDate(Index,N276)</f>
        <v>#VALUE!</v>
      </c>
      <c r="P276" s="72" t="e">
        <v>#N/A</v>
      </c>
    </row>
    <row r="277" spans="13:16" x14ac:dyDescent="0.2">
      <c r="M277" s="49" t="s">
        <v>442</v>
      </c>
      <c r="N277" s="75">
        <f>_xll.qlCalendarAdvance(Calendar,N276,M277,"Following",FALSE)</f>
        <v>42881</v>
      </c>
      <c r="O277" s="75" t="e">
        <f>_xll.qlInterestRateIndexValueDate(Index,N277)</f>
        <v>#VALUE!</v>
      </c>
      <c r="P277" s="72" t="e">
        <v>#N/A</v>
      </c>
    </row>
    <row r="278" spans="13:16" x14ac:dyDescent="0.2">
      <c r="M278" s="49" t="s">
        <v>442</v>
      </c>
      <c r="N278" s="75">
        <f>_xll.qlCalendarAdvance(Calendar,N277,M278,"Following",FALSE)</f>
        <v>42884</v>
      </c>
      <c r="O278" s="75" t="e">
        <f>_xll.qlInterestRateIndexValueDate(Index,N278)</f>
        <v>#VALUE!</v>
      </c>
      <c r="P278" s="72" t="e">
        <v>#N/A</v>
      </c>
    </row>
    <row r="279" spans="13:16" x14ac:dyDescent="0.2">
      <c r="M279" s="49" t="s">
        <v>442</v>
      </c>
      <c r="N279" s="75">
        <f>_xll.qlCalendarAdvance(Calendar,N278,M279,"Following",FALSE)</f>
        <v>42885</v>
      </c>
      <c r="O279" s="75" t="e">
        <f>_xll.qlInterestRateIndexValueDate(Index,N279)</f>
        <v>#VALUE!</v>
      </c>
      <c r="P279" s="72" t="e">
        <v>#N/A</v>
      </c>
    </row>
    <row r="280" spans="13:16" x14ac:dyDescent="0.2">
      <c r="M280" s="49" t="s">
        <v>442</v>
      </c>
      <c r="N280" s="75">
        <f>_xll.qlCalendarAdvance(Calendar,N279,M280,"Following",FALSE)</f>
        <v>42886</v>
      </c>
      <c r="O280" s="75" t="e">
        <f>_xll.qlInterestRateIndexValueDate(Index,N280)</f>
        <v>#VALUE!</v>
      </c>
      <c r="P280" s="72" t="e">
        <v>#N/A</v>
      </c>
    </row>
    <row r="281" spans="13:16" x14ac:dyDescent="0.2">
      <c r="M281" s="49" t="s">
        <v>442</v>
      </c>
      <c r="N281" s="75">
        <f>_xll.qlCalendarAdvance(Calendar,N280,M281,"Following",FALSE)</f>
        <v>42887</v>
      </c>
      <c r="O281" s="75" t="e">
        <f>_xll.qlInterestRateIndexValueDate(Index,N281)</f>
        <v>#VALUE!</v>
      </c>
      <c r="P281" s="72" t="e">
        <v>#N/A</v>
      </c>
    </row>
    <row r="282" spans="13:16" x14ac:dyDescent="0.2">
      <c r="M282" s="49" t="s">
        <v>442</v>
      </c>
      <c r="N282" s="75">
        <f>_xll.qlCalendarAdvance(Calendar,N281,M282,"Following",FALSE)</f>
        <v>42888</v>
      </c>
      <c r="O282" s="75" t="e">
        <f>_xll.qlInterestRateIndexValueDate(Index,N282)</f>
        <v>#VALUE!</v>
      </c>
      <c r="P282" s="72" t="e">
        <v>#N/A</v>
      </c>
    </row>
    <row r="283" spans="13:16" x14ac:dyDescent="0.2">
      <c r="M283" s="49" t="s">
        <v>442</v>
      </c>
      <c r="N283" s="75">
        <f>_xll.qlCalendarAdvance(Calendar,N282,M283,"Following",FALSE)</f>
        <v>42891</v>
      </c>
      <c r="O283" s="75" t="e">
        <f>_xll.qlInterestRateIndexValueDate(Index,N283)</f>
        <v>#VALUE!</v>
      </c>
      <c r="P283" s="72" t="e">
        <v>#N/A</v>
      </c>
    </row>
    <row r="284" spans="13:16" x14ac:dyDescent="0.2">
      <c r="M284" s="49" t="s">
        <v>442</v>
      </c>
      <c r="N284" s="75">
        <f>_xll.qlCalendarAdvance(Calendar,N283,M284,"Following",FALSE)</f>
        <v>42892</v>
      </c>
      <c r="O284" s="75" t="e">
        <f>_xll.qlInterestRateIndexValueDate(Index,N284)</f>
        <v>#VALUE!</v>
      </c>
      <c r="P284" s="72" t="e">
        <v>#N/A</v>
      </c>
    </row>
    <row r="285" spans="13:16" x14ac:dyDescent="0.2">
      <c r="M285" s="49" t="s">
        <v>442</v>
      </c>
      <c r="N285" s="75">
        <f>_xll.qlCalendarAdvance(Calendar,N284,M285,"Following",FALSE)</f>
        <v>42893</v>
      </c>
      <c r="O285" s="75" t="e">
        <f>_xll.qlInterestRateIndexValueDate(Index,N285)</f>
        <v>#VALUE!</v>
      </c>
      <c r="P285" s="72" t="e">
        <v>#N/A</v>
      </c>
    </row>
    <row r="286" spans="13:16" x14ac:dyDescent="0.2">
      <c r="M286" s="49" t="s">
        <v>442</v>
      </c>
      <c r="N286" s="75">
        <f>_xll.qlCalendarAdvance(Calendar,N285,M286,"Following",FALSE)</f>
        <v>42894</v>
      </c>
      <c r="O286" s="75" t="e">
        <f>_xll.qlInterestRateIndexValueDate(Index,N286)</f>
        <v>#VALUE!</v>
      </c>
      <c r="P286" s="72" t="e">
        <v>#N/A</v>
      </c>
    </row>
    <row r="287" spans="13:16" x14ac:dyDescent="0.2">
      <c r="M287" s="49" t="s">
        <v>442</v>
      </c>
      <c r="N287" s="75">
        <f>_xll.qlCalendarAdvance(Calendar,N286,M287,"Following",FALSE)</f>
        <v>42895</v>
      </c>
      <c r="O287" s="75" t="e">
        <f>_xll.qlInterestRateIndexValueDate(Index,N287)</f>
        <v>#VALUE!</v>
      </c>
      <c r="P287" s="72" t="e">
        <v>#N/A</v>
      </c>
    </row>
    <row r="288" spans="13:16" x14ac:dyDescent="0.2">
      <c r="M288" s="49" t="s">
        <v>442</v>
      </c>
      <c r="N288" s="75">
        <f>_xll.qlCalendarAdvance(Calendar,N287,M288,"Following",FALSE)</f>
        <v>42898</v>
      </c>
      <c r="O288" s="75" t="e">
        <f>_xll.qlInterestRateIndexValueDate(Index,N288)</f>
        <v>#VALUE!</v>
      </c>
      <c r="P288" s="72" t="e">
        <v>#N/A</v>
      </c>
    </row>
    <row r="289" spans="13:16" x14ac:dyDescent="0.2">
      <c r="M289" s="49" t="s">
        <v>442</v>
      </c>
      <c r="N289" s="75">
        <f>_xll.qlCalendarAdvance(Calendar,N288,M289,"Following",FALSE)</f>
        <v>42899</v>
      </c>
      <c r="O289" s="75" t="e">
        <f>_xll.qlInterestRateIndexValueDate(Index,N289)</f>
        <v>#VALUE!</v>
      </c>
      <c r="P289" s="72" t="e">
        <v>#N/A</v>
      </c>
    </row>
    <row r="290" spans="13:16" x14ac:dyDescent="0.2">
      <c r="M290" s="49" t="s">
        <v>442</v>
      </c>
      <c r="N290" s="75">
        <f>_xll.qlCalendarAdvance(Calendar,N289,M290,"Following",FALSE)</f>
        <v>42900</v>
      </c>
      <c r="O290" s="75" t="e">
        <f>_xll.qlInterestRateIndexValueDate(Index,N290)</f>
        <v>#VALUE!</v>
      </c>
      <c r="P290" s="72" t="e">
        <v>#N/A</v>
      </c>
    </row>
    <row r="291" spans="13:16" x14ac:dyDescent="0.2">
      <c r="M291" s="49" t="s">
        <v>442</v>
      </c>
      <c r="N291" s="75">
        <f>_xll.qlCalendarAdvance(Calendar,N290,M291,"Following",FALSE)</f>
        <v>42901</v>
      </c>
      <c r="O291" s="75" t="e">
        <f>_xll.qlInterestRateIndexValueDate(Index,N291)</f>
        <v>#VALUE!</v>
      </c>
      <c r="P291" s="72" t="e">
        <v>#N/A</v>
      </c>
    </row>
    <row r="292" spans="13:16" x14ac:dyDescent="0.2">
      <c r="M292" s="49" t="s">
        <v>442</v>
      </c>
      <c r="N292" s="75">
        <f>_xll.qlCalendarAdvance(Calendar,N291,M292,"Following",FALSE)</f>
        <v>42902</v>
      </c>
      <c r="O292" s="75" t="e">
        <f>_xll.qlInterestRateIndexValueDate(Index,N292)</f>
        <v>#VALUE!</v>
      </c>
      <c r="P292" s="72" t="e">
        <v>#N/A</v>
      </c>
    </row>
    <row r="293" spans="13:16" x14ac:dyDescent="0.2">
      <c r="M293" s="49" t="s">
        <v>442</v>
      </c>
      <c r="N293" s="75">
        <f>_xll.qlCalendarAdvance(Calendar,N292,M293,"Following",FALSE)</f>
        <v>42905</v>
      </c>
      <c r="O293" s="75" t="e">
        <f>_xll.qlInterestRateIndexValueDate(Index,N293)</f>
        <v>#VALUE!</v>
      </c>
      <c r="P293" s="72" t="e">
        <v>#N/A</v>
      </c>
    </row>
    <row r="294" spans="13:16" x14ac:dyDescent="0.2">
      <c r="M294" s="49" t="s">
        <v>442</v>
      </c>
      <c r="N294" s="75">
        <f>_xll.qlCalendarAdvance(Calendar,N293,M294,"Following",FALSE)</f>
        <v>42906</v>
      </c>
      <c r="O294" s="75" t="e">
        <f>_xll.qlInterestRateIndexValueDate(Index,N294)</f>
        <v>#VALUE!</v>
      </c>
      <c r="P294" s="72" t="e">
        <v>#N/A</v>
      </c>
    </row>
    <row r="295" spans="13:16" x14ac:dyDescent="0.2">
      <c r="M295" s="49" t="s">
        <v>442</v>
      </c>
      <c r="N295" s="75">
        <f>_xll.qlCalendarAdvance(Calendar,N294,M295,"Following",FALSE)</f>
        <v>42907</v>
      </c>
      <c r="O295" s="75" t="e">
        <f>_xll.qlInterestRateIndexValueDate(Index,N295)</f>
        <v>#VALUE!</v>
      </c>
      <c r="P295" s="72" t="e">
        <v>#N/A</v>
      </c>
    </row>
    <row r="296" spans="13:16" x14ac:dyDescent="0.2">
      <c r="M296" s="49" t="s">
        <v>442</v>
      </c>
      <c r="N296" s="75">
        <f>_xll.qlCalendarAdvance(Calendar,N295,M296,"Following",FALSE)</f>
        <v>42908</v>
      </c>
      <c r="O296" s="75" t="e">
        <f>_xll.qlInterestRateIndexValueDate(Index,N296)</f>
        <v>#VALUE!</v>
      </c>
      <c r="P296" s="72" t="e">
        <v>#N/A</v>
      </c>
    </row>
    <row r="297" spans="13:16" x14ac:dyDescent="0.2">
      <c r="M297" s="49" t="s">
        <v>442</v>
      </c>
      <c r="N297" s="75">
        <f>_xll.qlCalendarAdvance(Calendar,N296,M297,"Following",FALSE)</f>
        <v>42909</v>
      </c>
      <c r="O297" s="75" t="e">
        <f>_xll.qlInterestRateIndexValueDate(Index,N297)</f>
        <v>#VALUE!</v>
      </c>
      <c r="P297" s="72" t="e">
        <v>#N/A</v>
      </c>
    </row>
    <row r="298" spans="13:16" x14ac:dyDescent="0.2">
      <c r="M298" s="49" t="s">
        <v>442</v>
      </c>
      <c r="N298" s="75">
        <f>_xll.qlCalendarAdvance(Calendar,N297,M298,"Following",FALSE)</f>
        <v>42912</v>
      </c>
      <c r="O298" s="75" t="e">
        <f>_xll.qlInterestRateIndexValueDate(Index,N298)</f>
        <v>#VALUE!</v>
      </c>
      <c r="P298" s="72" t="e">
        <v>#N/A</v>
      </c>
    </row>
    <row r="299" spans="13:16" x14ac:dyDescent="0.2">
      <c r="M299" s="49" t="s">
        <v>442</v>
      </c>
      <c r="N299" s="75">
        <f>_xll.qlCalendarAdvance(Calendar,N298,M299,"Following",FALSE)</f>
        <v>42913</v>
      </c>
      <c r="O299" s="75" t="e">
        <f>_xll.qlInterestRateIndexValueDate(Index,N299)</f>
        <v>#VALUE!</v>
      </c>
      <c r="P299" s="72" t="e">
        <v>#N/A</v>
      </c>
    </row>
    <row r="300" spans="13:16" x14ac:dyDescent="0.2">
      <c r="M300" s="49" t="s">
        <v>442</v>
      </c>
      <c r="N300" s="75">
        <f>_xll.qlCalendarAdvance(Calendar,N299,M300,"Following",FALSE)</f>
        <v>42914</v>
      </c>
      <c r="O300" s="75" t="e">
        <f>_xll.qlInterestRateIndexValueDate(Index,N300)</f>
        <v>#VALUE!</v>
      </c>
      <c r="P300" s="72" t="e">
        <v>#N/A</v>
      </c>
    </row>
    <row r="301" spans="13:16" x14ac:dyDescent="0.2">
      <c r="M301" s="49" t="s">
        <v>442</v>
      </c>
      <c r="N301" s="75">
        <f>_xll.qlCalendarAdvance(Calendar,N300,M301,"Following",FALSE)</f>
        <v>42915</v>
      </c>
      <c r="O301" s="75" t="e">
        <f>_xll.qlInterestRateIndexValueDate(Index,N301)</f>
        <v>#VALUE!</v>
      </c>
      <c r="P301" s="72" t="e">
        <v>#N/A</v>
      </c>
    </row>
    <row r="302" spans="13:16" x14ac:dyDescent="0.2">
      <c r="M302" s="49" t="s">
        <v>442</v>
      </c>
      <c r="N302" s="75">
        <f>_xll.qlCalendarAdvance(Calendar,N301,M302,"Following",FALSE)</f>
        <v>42916</v>
      </c>
      <c r="O302" s="75" t="e">
        <f>_xll.qlInterestRateIndexValueDate(Index,N302)</f>
        <v>#VALUE!</v>
      </c>
      <c r="P302" s="72" t="e">
        <v>#N/A</v>
      </c>
    </row>
    <row r="303" spans="13:16" x14ac:dyDescent="0.2">
      <c r="M303" s="49" t="s">
        <v>442</v>
      </c>
      <c r="N303" s="75">
        <f>_xll.qlCalendarAdvance(Calendar,N302,M303,"Following",FALSE)</f>
        <v>42919</v>
      </c>
      <c r="O303" s="75" t="e">
        <f>_xll.qlInterestRateIndexValueDate(Index,N303)</f>
        <v>#VALUE!</v>
      </c>
      <c r="P303" s="72" t="e">
        <v>#N/A</v>
      </c>
    </row>
    <row r="304" spans="13:16" x14ac:dyDescent="0.2">
      <c r="M304" s="49" t="s">
        <v>442</v>
      </c>
      <c r="N304" s="75">
        <f>_xll.qlCalendarAdvance(Calendar,N303,M304,"Following",FALSE)</f>
        <v>42920</v>
      </c>
      <c r="O304" s="75" t="e">
        <f>_xll.qlInterestRateIndexValueDate(Index,N304)</f>
        <v>#VALUE!</v>
      </c>
      <c r="P304" s="72" t="e">
        <v>#N/A</v>
      </c>
    </row>
    <row r="305" spans="13:16" x14ac:dyDescent="0.2">
      <c r="M305" s="49" t="s">
        <v>442</v>
      </c>
      <c r="N305" s="75">
        <f>_xll.qlCalendarAdvance(Calendar,N304,M305,"Following",FALSE)</f>
        <v>42921</v>
      </c>
      <c r="O305" s="75" t="e">
        <f>_xll.qlInterestRateIndexValueDate(Index,N305)</f>
        <v>#VALUE!</v>
      </c>
      <c r="P305" s="72" t="e">
        <v>#N/A</v>
      </c>
    </row>
    <row r="306" spans="13:16" x14ac:dyDescent="0.2">
      <c r="M306" s="49" t="s">
        <v>442</v>
      </c>
      <c r="N306" s="75">
        <f>_xll.qlCalendarAdvance(Calendar,N305,M306,"Following",FALSE)</f>
        <v>42922</v>
      </c>
      <c r="O306" s="75" t="e">
        <f>_xll.qlInterestRateIndexValueDate(Index,N306)</f>
        <v>#VALUE!</v>
      </c>
      <c r="P306" s="72" t="e">
        <v>#N/A</v>
      </c>
    </row>
    <row r="307" spans="13:16" x14ac:dyDescent="0.2">
      <c r="M307" s="49" t="s">
        <v>442</v>
      </c>
      <c r="N307" s="75">
        <f>_xll.qlCalendarAdvance(Calendar,N306,M307,"Following",FALSE)</f>
        <v>42923</v>
      </c>
      <c r="O307" s="75" t="e">
        <f>_xll.qlInterestRateIndexValueDate(Index,N307)</f>
        <v>#VALUE!</v>
      </c>
      <c r="P307" s="72" t="e">
        <v>#N/A</v>
      </c>
    </row>
    <row r="308" spans="13:16" x14ac:dyDescent="0.2">
      <c r="M308" s="49" t="s">
        <v>442</v>
      </c>
      <c r="N308" s="75">
        <f>_xll.qlCalendarAdvance(Calendar,N307,M308,"Following",FALSE)</f>
        <v>42926</v>
      </c>
      <c r="O308" s="75" t="e">
        <f>_xll.qlInterestRateIndexValueDate(Index,N308)</f>
        <v>#VALUE!</v>
      </c>
      <c r="P308" s="72" t="e">
        <v>#N/A</v>
      </c>
    </row>
    <row r="309" spans="13:16" x14ac:dyDescent="0.2">
      <c r="M309" s="49" t="s">
        <v>442</v>
      </c>
      <c r="N309" s="75">
        <f>_xll.qlCalendarAdvance(Calendar,N308,M309,"Following",FALSE)</f>
        <v>42927</v>
      </c>
      <c r="O309" s="75" t="e">
        <f>_xll.qlInterestRateIndexValueDate(Index,N309)</f>
        <v>#VALUE!</v>
      </c>
      <c r="P309" s="72" t="e">
        <v>#N/A</v>
      </c>
    </row>
    <row r="310" spans="13:16" x14ac:dyDescent="0.2">
      <c r="M310" s="49" t="s">
        <v>442</v>
      </c>
      <c r="N310" s="75">
        <f>_xll.qlCalendarAdvance(Calendar,N309,M310,"Following",FALSE)</f>
        <v>42928</v>
      </c>
      <c r="O310" s="75" t="e">
        <f>_xll.qlInterestRateIndexValueDate(Index,N310)</f>
        <v>#VALUE!</v>
      </c>
      <c r="P310" s="72" t="e">
        <v>#N/A</v>
      </c>
    </row>
    <row r="311" spans="13:16" x14ac:dyDescent="0.2">
      <c r="M311" s="49" t="s">
        <v>442</v>
      </c>
      <c r="N311" s="75">
        <f>_xll.qlCalendarAdvance(Calendar,N310,M311,"Following",FALSE)</f>
        <v>42929</v>
      </c>
      <c r="O311" s="75" t="e">
        <f>_xll.qlInterestRateIndexValueDate(Index,N311)</f>
        <v>#VALUE!</v>
      </c>
      <c r="P311" s="72" t="e">
        <v>#N/A</v>
      </c>
    </row>
    <row r="312" spans="13:16" x14ac:dyDescent="0.2">
      <c r="M312" s="49" t="s">
        <v>442</v>
      </c>
      <c r="N312" s="75">
        <f>_xll.qlCalendarAdvance(Calendar,N311,M312,"Following",FALSE)</f>
        <v>42930</v>
      </c>
      <c r="O312" s="75" t="e">
        <f>_xll.qlInterestRateIndexValueDate(Index,N312)</f>
        <v>#VALUE!</v>
      </c>
      <c r="P312" s="72" t="e">
        <v>#N/A</v>
      </c>
    </row>
    <row r="313" spans="13:16" x14ac:dyDescent="0.2">
      <c r="M313" s="49" t="s">
        <v>442</v>
      </c>
      <c r="N313" s="75">
        <f>_xll.qlCalendarAdvance(Calendar,N312,M313,"Following",FALSE)</f>
        <v>42933</v>
      </c>
      <c r="O313" s="75" t="e">
        <f>_xll.qlInterestRateIndexValueDate(Index,N313)</f>
        <v>#VALUE!</v>
      </c>
      <c r="P313" s="72" t="e">
        <v>#N/A</v>
      </c>
    </row>
    <row r="314" spans="13:16" x14ac:dyDescent="0.2">
      <c r="M314" s="49" t="s">
        <v>442</v>
      </c>
      <c r="N314" s="75">
        <f>_xll.qlCalendarAdvance(Calendar,N313,M314,"Following",FALSE)</f>
        <v>42934</v>
      </c>
      <c r="O314" s="75" t="e">
        <f>_xll.qlInterestRateIndexValueDate(Index,N314)</f>
        <v>#VALUE!</v>
      </c>
      <c r="P314" s="72" t="e">
        <v>#N/A</v>
      </c>
    </row>
    <row r="315" spans="13:16" x14ac:dyDescent="0.2">
      <c r="M315" s="49" t="s">
        <v>442</v>
      </c>
      <c r="N315" s="75">
        <f>_xll.qlCalendarAdvance(Calendar,N314,M315,"Following",FALSE)</f>
        <v>42935</v>
      </c>
      <c r="O315" s="75" t="e">
        <f>_xll.qlInterestRateIndexValueDate(Index,N315)</f>
        <v>#VALUE!</v>
      </c>
      <c r="P315" s="72" t="e">
        <v>#N/A</v>
      </c>
    </row>
    <row r="316" spans="13:16" x14ac:dyDescent="0.2">
      <c r="M316" s="49" t="s">
        <v>442</v>
      </c>
      <c r="N316" s="75">
        <f>_xll.qlCalendarAdvance(Calendar,N315,M316,"Following",FALSE)</f>
        <v>42936</v>
      </c>
      <c r="O316" s="75" t="e">
        <f>_xll.qlInterestRateIndexValueDate(Index,N316)</f>
        <v>#VALUE!</v>
      </c>
      <c r="P316" s="72" t="e">
        <v>#N/A</v>
      </c>
    </row>
    <row r="317" spans="13:16" x14ac:dyDescent="0.2">
      <c r="M317" s="49" t="s">
        <v>442</v>
      </c>
      <c r="N317" s="75">
        <f>_xll.qlCalendarAdvance(Calendar,N316,M317,"Following",FALSE)</f>
        <v>42937</v>
      </c>
      <c r="O317" s="75" t="e">
        <f>_xll.qlInterestRateIndexValueDate(Index,N317)</f>
        <v>#VALUE!</v>
      </c>
      <c r="P317" s="72" t="e">
        <v>#N/A</v>
      </c>
    </row>
    <row r="318" spans="13:16" x14ac:dyDescent="0.2">
      <c r="M318" s="49" t="s">
        <v>442</v>
      </c>
      <c r="N318" s="75">
        <f>_xll.qlCalendarAdvance(Calendar,N317,M318,"Following",FALSE)</f>
        <v>42940</v>
      </c>
      <c r="O318" s="75" t="e">
        <f>_xll.qlInterestRateIndexValueDate(Index,N318)</f>
        <v>#VALUE!</v>
      </c>
      <c r="P318" s="72" t="e">
        <v>#N/A</v>
      </c>
    </row>
    <row r="319" spans="13:16" x14ac:dyDescent="0.2">
      <c r="M319" s="49" t="s">
        <v>442</v>
      </c>
      <c r="N319" s="75">
        <f>_xll.qlCalendarAdvance(Calendar,N318,M319,"Following",FALSE)</f>
        <v>42941</v>
      </c>
      <c r="O319" s="75" t="e">
        <f>_xll.qlInterestRateIndexValueDate(Index,N319)</f>
        <v>#VALUE!</v>
      </c>
      <c r="P319" s="72" t="e">
        <v>#N/A</v>
      </c>
    </row>
    <row r="320" spans="13:16" x14ac:dyDescent="0.2">
      <c r="M320" s="49" t="s">
        <v>442</v>
      </c>
      <c r="N320" s="75">
        <f>_xll.qlCalendarAdvance(Calendar,N319,M320,"Following",FALSE)</f>
        <v>42942</v>
      </c>
      <c r="O320" s="75" t="e">
        <f>_xll.qlInterestRateIndexValueDate(Index,N320)</f>
        <v>#VALUE!</v>
      </c>
      <c r="P320" s="72" t="e">
        <v>#N/A</v>
      </c>
    </row>
    <row r="321" spans="13:16" x14ac:dyDescent="0.2">
      <c r="M321" s="49" t="s">
        <v>442</v>
      </c>
      <c r="N321" s="75">
        <f>_xll.qlCalendarAdvance(Calendar,N320,M321,"Following",FALSE)</f>
        <v>42943</v>
      </c>
      <c r="O321" s="75" t="e">
        <f>_xll.qlInterestRateIndexValueDate(Index,N321)</f>
        <v>#VALUE!</v>
      </c>
      <c r="P321" s="72" t="e">
        <v>#N/A</v>
      </c>
    </row>
    <row r="322" spans="13:16" x14ac:dyDescent="0.2">
      <c r="M322" s="49" t="s">
        <v>442</v>
      </c>
      <c r="N322" s="75">
        <f>_xll.qlCalendarAdvance(Calendar,N321,M322,"Following",FALSE)</f>
        <v>42944</v>
      </c>
      <c r="O322" s="75" t="e">
        <f>_xll.qlInterestRateIndexValueDate(Index,N322)</f>
        <v>#VALUE!</v>
      </c>
      <c r="P322" s="72" t="e">
        <v>#N/A</v>
      </c>
    </row>
    <row r="323" spans="13:16" x14ac:dyDescent="0.2">
      <c r="M323" s="49" t="s">
        <v>442</v>
      </c>
      <c r="N323" s="75">
        <f>_xll.qlCalendarAdvance(Calendar,N322,M323,"Following",FALSE)</f>
        <v>42947</v>
      </c>
      <c r="O323" s="75" t="e">
        <f>_xll.qlInterestRateIndexValueDate(Index,N323)</f>
        <v>#VALUE!</v>
      </c>
      <c r="P323" s="72" t="e">
        <v>#N/A</v>
      </c>
    </row>
    <row r="324" spans="13:16" x14ac:dyDescent="0.2">
      <c r="M324" s="49" t="s">
        <v>442</v>
      </c>
      <c r="N324" s="75">
        <f>_xll.qlCalendarAdvance(Calendar,N323,M324,"Following",FALSE)</f>
        <v>42948</v>
      </c>
      <c r="O324" s="75" t="e">
        <f>_xll.qlInterestRateIndexValueDate(Index,N324)</f>
        <v>#VALUE!</v>
      </c>
      <c r="P324" s="72" t="e">
        <v>#N/A</v>
      </c>
    </row>
    <row r="325" spans="13:16" x14ac:dyDescent="0.2">
      <c r="M325" s="49" t="s">
        <v>442</v>
      </c>
      <c r="N325" s="75">
        <f>_xll.qlCalendarAdvance(Calendar,N324,M325,"Following",FALSE)</f>
        <v>42949</v>
      </c>
      <c r="O325" s="75" t="e">
        <f>_xll.qlInterestRateIndexValueDate(Index,N325)</f>
        <v>#VALUE!</v>
      </c>
      <c r="P325" s="72" t="e">
        <v>#N/A</v>
      </c>
    </row>
    <row r="326" spans="13:16" x14ac:dyDescent="0.2">
      <c r="M326" s="49" t="s">
        <v>442</v>
      </c>
      <c r="N326" s="75">
        <f>_xll.qlCalendarAdvance(Calendar,N325,M326,"Following",FALSE)</f>
        <v>42950</v>
      </c>
      <c r="O326" s="75" t="e">
        <f>_xll.qlInterestRateIndexValueDate(Index,N326)</f>
        <v>#VALUE!</v>
      </c>
      <c r="P326" s="72" t="e">
        <v>#N/A</v>
      </c>
    </row>
    <row r="327" spans="13:16" x14ac:dyDescent="0.2">
      <c r="M327" s="49" t="s">
        <v>442</v>
      </c>
      <c r="N327" s="75">
        <f>_xll.qlCalendarAdvance(Calendar,N326,M327,"Following",FALSE)</f>
        <v>42951</v>
      </c>
      <c r="O327" s="75" t="e">
        <f>_xll.qlInterestRateIndexValueDate(Index,N327)</f>
        <v>#VALUE!</v>
      </c>
      <c r="P327" s="72" t="e">
        <v>#N/A</v>
      </c>
    </row>
    <row r="328" spans="13:16" x14ac:dyDescent="0.2">
      <c r="M328" s="49" t="s">
        <v>442</v>
      </c>
      <c r="N328" s="75">
        <f>_xll.qlCalendarAdvance(Calendar,N327,M328,"Following",FALSE)</f>
        <v>42954</v>
      </c>
      <c r="O328" s="75" t="e">
        <f>_xll.qlInterestRateIndexValueDate(Index,N328)</f>
        <v>#VALUE!</v>
      </c>
      <c r="P328" s="72" t="e">
        <v>#N/A</v>
      </c>
    </row>
    <row r="329" spans="13:16" x14ac:dyDescent="0.2">
      <c r="M329" s="49" t="s">
        <v>442</v>
      </c>
      <c r="N329" s="75">
        <f>_xll.qlCalendarAdvance(Calendar,N328,M329,"Following",FALSE)</f>
        <v>42955</v>
      </c>
      <c r="O329" s="75" t="e">
        <f>_xll.qlInterestRateIndexValueDate(Index,N329)</f>
        <v>#VALUE!</v>
      </c>
      <c r="P329" s="72" t="e">
        <v>#N/A</v>
      </c>
    </row>
    <row r="330" spans="13:16" x14ac:dyDescent="0.2">
      <c r="M330" s="49" t="s">
        <v>442</v>
      </c>
      <c r="N330" s="75">
        <f>_xll.qlCalendarAdvance(Calendar,N329,M330,"Following",FALSE)</f>
        <v>42956</v>
      </c>
      <c r="O330" s="75" t="e">
        <f>_xll.qlInterestRateIndexValueDate(Index,N330)</f>
        <v>#VALUE!</v>
      </c>
      <c r="P330" s="72" t="e">
        <v>#N/A</v>
      </c>
    </row>
    <row r="331" spans="13:16" x14ac:dyDescent="0.2">
      <c r="M331" s="49" t="s">
        <v>442</v>
      </c>
      <c r="N331" s="75">
        <f>_xll.qlCalendarAdvance(Calendar,N330,M331,"Following",FALSE)</f>
        <v>42957</v>
      </c>
      <c r="O331" s="75" t="e">
        <f>_xll.qlInterestRateIndexValueDate(Index,N331)</f>
        <v>#VALUE!</v>
      </c>
      <c r="P331" s="72" t="e">
        <v>#N/A</v>
      </c>
    </row>
    <row r="332" spans="13:16" x14ac:dyDescent="0.2">
      <c r="M332" s="49" t="s">
        <v>442</v>
      </c>
      <c r="N332" s="75">
        <f>_xll.qlCalendarAdvance(Calendar,N331,M332,"Following",FALSE)</f>
        <v>42958</v>
      </c>
      <c r="O332" s="75" t="e">
        <f>_xll.qlInterestRateIndexValueDate(Index,N332)</f>
        <v>#VALUE!</v>
      </c>
      <c r="P332" s="72" t="e">
        <v>#N/A</v>
      </c>
    </row>
    <row r="333" spans="13:16" x14ac:dyDescent="0.2">
      <c r="M333" s="49" t="s">
        <v>442</v>
      </c>
      <c r="N333" s="75">
        <f>_xll.qlCalendarAdvance(Calendar,N332,M333,"Following",FALSE)</f>
        <v>42961</v>
      </c>
      <c r="O333" s="75" t="e">
        <f>_xll.qlInterestRateIndexValueDate(Index,N333)</f>
        <v>#VALUE!</v>
      </c>
      <c r="P333" s="72" t="e">
        <v>#N/A</v>
      </c>
    </row>
    <row r="334" spans="13:16" x14ac:dyDescent="0.2">
      <c r="M334" s="49" t="s">
        <v>442</v>
      </c>
      <c r="N334" s="75">
        <f>_xll.qlCalendarAdvance(Calendar,N333,M334,"Following",FALSE)</f>
        <v>42962</v>
      </c>
      <c r="O334" s="75" t="e">
        <f>_xll.qlInterestRateIndexValueDate(Index,N334)</f>
        <v>#VALUE!</v>
      </c>
      <c r="P334" s="72" t="e">
        <v>#N/A</v>
      </c>
    </row>
    <row r="335" spans="13:16" x14ac:dyDescent="0.2">
      <c r="M335" s="49" t="s">
        <v>442</v>
      </c>
      <c r="N335" s="75">
        <f>_xll.qlCalendarAdvance(Calendar,N334,M335,"Following",FALSE)</f>
        <v>42963</v>
      </c>
      <c r="O335" s="75" t="e">
        <f>_xll.qlInterestRateIndexValueDate(Index,N335)</f>
        <v>#VALUE!</v>
      </c>
      <c r="P335" s="72" t="e">
        <v>#N/A</v>
      </c>
    </row>
    <row r="336" spans="13:16" x14ac:dyDescent="0.2">
      <c r="M336" s="49" t="s">
        <v>442</v>
      </c>
      <c r="N336" s="75">
        <f>_xll.qlCalendarAdvance(Calendar,N335,M336,"Following",FALSE)</f>
        <v>42964</v>
      </c>
      <c r="O336" s="75" t="e">
        <f>_xll.qlInterestRateIndexValueDate(Index,N336)</f>
        <v>#VALUE!</v>
      </c>
      <c r="P336" s="72" t="e">
        <v>#N/A</v>
      </c>
    </row>
    <row r="337" spans="13:16" x14ac:dyDescent="0.2">
      <c r="M337" s="49" t="s">
        <v>442</v>
      </c>
      <c r="N337" s="75">
        <f>_xll.qlCalendarAdvance(Calendar,N336,M337,"Following",FALSE)</f>
        <v>42965</v>
      </c>
      <c r="O337" s="75" t="e">
        <f>_xll.qlInterestRateIndexValueDate(Index,N337)</f>
        <v>#VALUE!</v>
      </c>
      <c r="P337" s="72" t="e">
        <v>#N/A</v>
      </c>
    </row>
    <row r="338" spans="13:16" x14ac:dyDescent="0.2">
      <c r="M338" s="49" t="s">
        <v>442</v>
      </c>
      <c r="N338" s="75">
        <f>_xll.qlCalendarAdvance(Calendar,N337,M338,"Following",FALSE)</f>
        <v>42968</v>
      </c>
      <c r="O338" s="75" t="e">
        <f>_xll.qlInterestRateIndexValueDate(Index,N338)</f>
        <v>#VALUE!</v>
      </c>
      <c r="P338" s="72" t="e">
        <v>#N/A</v>
      </c>
    </row>
    <row r="339" spans="13:16" x14ac:dyDescent="0.2">
      <c r="M339" s="49" t="s">
        <v>442</v>
      </c>
      <c r="N339" s="75">
        <f>_xll.qlCalendarAdvance(Calendar,N338,M339,"Following",FALSE)</f>
        <v>42969</v>
      </c>
      <c r="O339" s="75" t="e">
        <f>_xll.qlInterestRateIndexValueDate(Index,N339)</f>
        <v>#VALUE!</v>
      </c>
      <c r="P339" s="72" t="e">
        <v>#N/A</v>
      </c>
    </row>
    <row r="340" spans="13:16" x14ac:dyDescent="0.2">
      <c r="M340" s="49" t="s">
        <v>442</v>
      </c>
      <c r="N340" s="75">
        <f>_xll.qlCalendarAdvance(Calendar,N339,M340,"Following",FALSE)</f>
        <v>42970</v>
      </c>
      <c r="O340" s="75" t="e">
        <f>_xll.qlInterestRateIndexValueDate(Index,N340)</f>
        <v>#VALUE!</v>
      </c>
      <c r="P340" s="72" t="e">
        <v>#N/A</v>
      </c>
    </row>
    <row r="341" spans="13:16" x14ac:dyDescent="0.2">
      <c r="M341" s="49" t="s">
        <v>442</v>
      </c>
      <c r="N341" s="75">
        <f>_xll.qlCalendarAdvance(Calendar,N340,M341,"Following",FALSE)</f>
        <v>42971</v>
      </c>
      <c r="O341" s="75" t="e">
        <f>_xll.qlInterestRateIndexValueDate(Index,N341)</f>
        <v>#VALUE!</v>
      </c>
      <c r="P341" s="72" t="e">
        <v>#N/A</v>
      </c>
    </row>
    <row r="342" spans="13:16" x14ac:dyDescent="0.2">
      <c r="M342" s="49" t="s">
        <v>442</v>
      </c>
      <c r="N342" s="75">
        <f>_xll.qlCalendarAdvance(Calendar,N341,M342,"Following",FALSE)</f>
        <v>42972</v>
      </c>
      <c r="O342" s="75" t="e">
        <f>_xll.qlInterestRateIndexValueDate(Index,N342)</f>
        <v>#VALUE!</v>
      </c>
      <c r="P342" s="72" t="e">
        <v>#N/A</v>
      </c>
    </row>
    <row r="343" spans="13:16" x14ac:dyDescent="0.2">
      <c r="M343" s="49" t="s">
        <v>442</v>
      </c>
      <c r="N343" s="75">
        <f>_xll.qlCalendarAdvance(Calendar,N342,M343,"Following",FALSE)</f>
        <v>42975</v>
      </c>
      <c r="O343" s="75" t="e">
        <f>_xll.qlInterestRateIndexValueDate(Index,N343)</f>
        <v>#VALUE!</v>
      </c>
      <c r="P343" s="72" t="e">
        <v>#N/A</v>
      </c>
    </row>
    <row r="344" spans="13:16" x14ac:dyDescent="0.2">
      <c r="M344" s="49" t="s">
        <v>442</v>
      </c>
      <c r="N344" s="75">
        <f>_xll.qlCalendarAdvance(Calendar,N343,M344,"Following",FALSE)</f>
        <v>42976</v>
      </c>
      <c r="O344" s="75" t="e">
        <f>_xll.qlInterestRateIndexValueDate(Index,N344)</f>
        <v>#VALUE!</v>
      </c>
      <c r="P344" s="72" t="e">
        <v>#N/A</v>
      </c>
    </row>
    <row r="345" spans="13:16" x14ac:dyDescent="0.2">
      <c r="M345" s="49" t="s">
        <v>442</v>
      </c>
      <c r="N345" s="75">
        <f>_xll.qlCalendarAdvance(Calendar,N344,M345,"Following",FALSE)</f>
        <v>42977</v>
      </c>
      <c r="O345" s="75" t="e">
        <f>_xll.qlInterestRateIndexValueDate(Index,N345)</f>
        <v>#VALUE!</v>
      </c>
      <c r="P345" s="72" t="e">
        <v>#N/A</v>
      </c>
    </row>
    <row r="346" spans="13:16" x14ac:dyDescent="0.2">
      <c r="M346" s="49" t="s">
        <v>442</v>
      </c>
      <c r="N346" s="75">
        <f>_xll.qlCalendarAdvance(Calendar,N345,M346,"Following",FALSE)</f>
        <v>42978</v>
      </c>
      <c r="O346" s="75" t="e">
        <f>_xll.qlInterestRateIndexValueDate(Index,N346)</f>
        <v>#VALUE!</v>
      </c>
      <c r="P346" s="72" t="e">
        <v>#N/A</v>
      </c>
    </row>
    <row r="347" spans="13:16" x14ac:dyDescent="0.2">
      <c r="M347" s="49" t="s">
        <v>442</v>
      </c>
      <c r="N347" s="75">
        <f>_xll.qlCalendarAdvance(Calendar,N346,M347,"Following",FALSE)</f>
        <v>42979</v>
      </c>
      <c r="O347" s="75" t="e">
        <f>_xll.qlInterestRateIndexValueDate(Index,N347)</f>
        <v>#VALUE!</v>
      </c>
      <c r="P347" s="72" t="e">
        <v>#N/A</v>
      </c>
    </row>
    <row r="348" spans="13:16" x14ac:dyDescent="0.2">
      <c r="M348" s="49" t="s">
        <v>442</v>
      </c>
      <c r="N348" s="75">
        <f>_xll.qlCalendarAdvance(Calendar,N347,M348,"Following",FALSE)</f>
        <v>42982</v>
      </c>
      <c r="O348" s="75" t="e">
        <f>_xll.qlInterestRateIndexValueDate(Index,N348)</f>
        <v>#VALUE!</v>
      </c>
      <c r="P348" s="72" t="e">
        <v>#N/A</v>
      </c>
    </row>
    <row r="349" spans="13:16" x14ac:dyDescent="0.2">
      <c r="M349" s="49" t="s">
        <v>442</v>
      </c>
      <c r="N349" s="75">
        <f>_xll.qlCalendarAdvance(Calendar,N348,M349,"Following",FALSE)</f>
        <v>42983</v>
      </c>
      <c r="O349" s="75" t="e">
        <f>_xll.qlInterestRateIndexValueDate(Index,N349)</f>
        <v>#VALUE!</v>
      </c>
      <c r="P349" s="72" t="e">
        <v>#N/A</v>
      </c>
    </row>
    <row r="350" spans="13:16" x14ac:dyDescent="0.2">
      <c r="M350" s="49" t="s">
        <v>442</v>
      </c>
      <c r="N350" s="75">
        <f>_xll.qlCalendarAdvance(Calendar,N349,M350,"Following",FALSE)</f>
        <v>42984</v>
      </c>
      <c r="O350" s="75" t="e">
        <f>_xll.qlInterestRateIndexValueDate(Index,N350)</f>
        <v>#VALUE!</v>
      </c>
      <c r="P350" s="72" t="e">
        <v>#N/A</v>
      </c>
    </row>
    <row r="351" spans="13:16" x14ac:dyDescent="0.2">
      <c r="M351" s="49" t="s">
        <v>442</v>
      </c>
      <c r="N351" s="75">
        <f>_xll.qlCalendarAdvance(Calendar,N350,M351,"Following",FALSE)</f>
        <v>42985</v>
      </c>
      <c r="O351" s="75" t="e">
        <f>_xll.qlInterestRateIndexValueDate(Index,N351)</f>
        <v>#VALUE!</v>
      </c>
      <c r="P351" s="72" t="e">
        <v>#N/A</v>
      </c>
    </row>
    <row r="352" spans="13:16" x14ac:dyDescent="0.2">
      <c r="M352" s="49" t="s">
        <v>442</v>
      </c>
      <c r="N352" s="75">
        <f>_xll.qlCalendarAdvance(Calendar,N351,M352,"Following",FALSE)</f>
        <v>42986</v>
      </c>
      <c r="O352" s="75" t="e">
        <f>_xll.qlInterestRateIndexValueDate(Index,N352)</f>
        <v>#VALUE!</v>
      </c>
      <c r="P352" s="72" t="e">
        <v>#N/A</v>
      </c>
    </row>
    <row r="353" spans="13:16" x14ac:dyDescent="0.2">
      <c r="M353" s="49" t="s">
        <v>442</v>
      </c>
      <c r="N353" s="75">
        <f>_xll.qlCalendarAdvance(Calendar,N352,M353,"Following",FALSE)</f>
        <v>42989</v>
      </c>
      <c r="O353" s="75" t="e">
        <f>_xll.qlInterestRateIndexValueDate(Index,N353)</f>
        <v>#VALUE!</v>
      </c>
      <c r="P353" s="72" t="e">
        <v>#N/A</v>
      </c>
    </row>
    <row r="354" spans="13:16" x14ac:dyDescent="0.2">
      <c r="M354" s="49" t="s">
        <v>442</v>
      </c>
      <c r="N354" s="75">
        <f>_xll.qlCalendarAdvance(Calendar,N353,M354,"Following",FALSE)</f>
        <v>42990</v>
      </c>
      <c r="O354" s="75" t="e">
        <f>_xll.qlInterestRateIndexValueDate(Index,N354)</f>
        <v>#VALUE!</v>
      </c>
      <c r="P354" s="72" t="e">
        <v>#N/A</v>
      </c>
    </row>
    <row r="355" spans="13:16" x14ac:dyDescent="0.2">
      <c r="M355" s="49" t="s">
        <v>442</v>
      </c>
      <c r="N355" s="75">
        <f>_xll.qlCalendarAdvance(Calendar,N354,M355,"Following",FALSE)</f>
        <v>42991</v>
      </c>
      <c r="O355" s="75" t="e">
        <f>_xll.qlInterestRateIndexValueDate(Index,N355)</f>
        <v>#VALUE!</v>
      </c>
      <c r="P355" s="72" t="e">
        <v>#N/A</v>
      </c>
    </row>
    <row r="356" spans="13:16" x14ac:dyDescent="0.2">
      <c r="M356" s="49" t="s">
        <v>442</v>
      </c>
      <c r="N356" s="75">
        <f>_xll.qlCalendarAdvance(Calendar,N355,M356,"Following",FALSE)</f>
        <v>42992</v>
      </c>
      <c r="O356" s="75" t="e">
        <f>_xll.qlInterestRateIndexValueDate(Index,N356)</f>
        <v>#VALUE!</v>
      </c>
      <c r="P356" s="72" t="e">
        <v>#N/A</v>
      </c>
    </row>
    <row r="357" spans="13:16" x14ac:dyDescent="0.2">
      <c r="M357" s="49" t="s">
        <v>442</v>
      </c>
      <c r="N357" s="75">
        <f>_xll.qlCalendarAdvance(Calendar,N356,M357,"Following",FALSE)</f>
        <v>42993</v>
      </c>
      <c r="O357" s="75" t="e">
        <f>_xll.qlInterestRateIndexValueDate(Index,N357)</f>
        <v>#VALUE!</v>
      </c>
      <c r="P357" s="72" t="e">
        <v>#N/A</v>
      </c>
    </row>
    <row r="358" spans="13:16" x14ac:dyDescent="0.2">
      <c r="M358" s="49" t="s">
        <v>442</v>
      </c>
      <c r="N358" s="75">
        <f>_xll.qlCalendarAdvance(Calendar,N357,M358,"Following",FALSE)</f>
        <v>42996</v>
      </c>
      <c r="O358" s="75" t="e">
        <f>_xll.qlInterestRateIndexValueDate(Index,N358)</f>
        <v>#VALUE!</v>
      </c>
      <c r="P358" s="72" t="e">
        <v>#N/A</v>
      </c>
    </row>
    <row r="359" spans="13:16" x14ac:dyDescent="0.2">
      <c r="M359" s="49" t="s">
        <v>442</v>
      </c>
      <c r="N359" s="75">
        <f>_xll.qlCalendarAdvance(Calendar,N358,M359,"Following",FALSE)</f>
        <v>42997</v>
      </c>
      <c r="O359" s="75" t="e">
        <f>_xll.qlInterestRateIndexValueDate(Index,N359)</f>
        <v>#VALUE!</v>
      </c>
      <c r="P359" s="72" t="e">
        <v>#N/A</v>
      </c>
    </row>
    <row r="360" spans="13:16" x14ac:dyDescent="0.2">
      <c r="M360" s="49" t="s">
        <v>442</v>
      </c>
      <c r="N360" s="75">
        <f>_xll.qlCalendarAdvance(Calendar,N359,M360,"Following",FALSE)</f>
        <v>42998</v>
      </c>
      <c r="O360" s="75" t="e">
        <f>_xll.qlInterestRateIndexValueDate(Index,N360)</f>
        <v>#VALUE!</v>
      </c>
      <c r="P360" s="72" t="e">
        <v>#N/A</v>
      </c>
    </row>
    <row r="361" spans="13:16" x14ac:dyDescent="0.2">
      <c r="M361" s="49" t="s">
        <v>442</v>
      </c>
      <c r="N361" s="75">
        <f>_xll.qlCalendarAdvance(Calendar,N360,M361,"Following",FALSE)</f>
        <v>42999</v>
      </c>
      <c r="O361" s="75" t="e">
        <f>_xll.qlInterestRateIndexValueDate(Index,N361)</f>
        <v>#VALUE!</v>
      </c>
      <c r="P361" s="72" t="e">
        <v>#N/A</v>
      </c>
    </row>
    <row r="362" spans="13:16" x14ac:dyDescent="0.2">
      <c r="M362" s="49" t="s">
        <v>442</v>
      </c>
      <c r="N362" s="75">
        <f>_xll.qlCalendarAdvance(Calendar,N361,M362,"Following",FALSE)</f>
        <v>43000</v>
      </c>
      <c r="O362" s="75" t="e">
        <f>_xll.qlInterestRateIndexValueDate(Index,N362)</f>
        <v>#VALUE!</v>
      </c>
      <c r="P362" s="72" t="e">
        <v>#N/A</v>
      </c>
    </row>
    <row r="363" spans="13:16" x14ac:dyDescent="0.2">
      <c r="M363" s="49" t="s">
        <v>442</v>
      </c>
      <c r="N363" s="75">
        <f>_xll.qlCalendarAdvance(Calendar,N362,M363,"Following",FALSE)</f>
        <v>43003</v>
      </c>
      <c r="O363" s="75" t="e">
        <f>_xll.qlInterestRateIndexValueDate(Index,N363)</f>
        <v>#VALUE!</v>
      </c>
      <c r="P363" s="72" t="e">
        <v>#N/A</v>
      </c>
    </row>
    <row r="364" spans="13:16" x14ac:dyDescent="0.2">
      <c r="M364" s="49" t="s">
        <v>442</v>
      </c>
      <c r="N364" s="75">
        <f>_xll.qlCalendarAdvance(Calendar,N363,M364,"Following",FALSE)</f>
        <v>43004</v>
      </c>
      <c r="O364" s="75" t="e">
        <f>_xll.qlInterestRateIndexValueDate(Index,N364)</f>
        <v>#VALUE!</v>
      </c>
      <c r="P364" s="72" t="e">
        <v>#N/A</v>
      </c>
    </row>
    <row r="365" spans="13:16" x14ac:dyDescent="0.2">
      <c r="M365" s="49" t="s">
        <v>442</v>
      </c>
      <c r="N365" s="75">
        <f>_xll.qlCalendarAdvance(Calendar,N364,M365,"Following",FALSE)</f>
        <v>43005</v>
      </c>
      <c r="O365" s="75" t="e">
        <f>_xll.qlInterestRateIndexValueDate(Index,N365)</f>
        <v>#VALUE!</v>
      </c>
      <c r="P365" s="72" t="e">
        <v>#N/A</v>
      </c>
    </row>
    <row r="366" spans="13:16" x14ac:dyDescent="0.2">
      <c r="M366" s="49" t="s">
        <v>442</v>
      </c>
      <c r="N366" s="75">
        <f>_xll.qlCalendarAdvance(Calendar,N365,M366,"Following",FALSE)</f>
        <v>43006</v>
      </c>
      <c r="O366" s="75" t="e">
        <f>_xll.qlInterestRateIndexValueDate(Index,N366)</f>
        <v>#VALUE!</v>
      </c>
      <c r="P366" s="72" t="e">
        <v>#N/A</v>
      </c>
    </row>
    <row r="367" spans="13:16" x14ac:dyDescent="0.2">
      <c r="M367" s="49" t="s">
        <v>442</v>
      </c>
      <c r="N367" s="75">
        <f>_xll.qlCalendarAdvance(Calendar,N366,M367,"Following",FALSE)</f>
        <v>43007</v>
      </c>
      <c r="O367" s="75" t="e">
        <f>_xll.qlInterestRateIndexValueDate(Index,N367)</f>
        <v>#VALUE!</v>
      </c>
      <c r="P367" s="72" t="e">
        <v>#N/A</v>
      </c>
    </row>
    <row r="368" spans="13:16" x14ac:dyDescent="0.2">
      <c r="M368" s="49" t="s">
        <v>442</v>
      </c>
      <c r="N368" s="75">
        <f>_xll.qlCalendarAdvance(Calendar,N367,M368,"Following",FALSE)</f>
        <v>43010</v>
      </c>
      <c r="O368" s="75" t="e">
        <f>_xll.qlInterestRateIndexValueDate(Index,N368)</f>
        <v>#VALUE!</v>
      </c>
      <c r="P368" s="72" t="e">
        <v>#N/A</v>
      </c>
    </row>
    <row r="369" spans="13:16" x14ac:dyDescent="0.2">
      <c r="M369" s="49" t="s">
        <v>442</v>
      </c>
      <c r="N369" s="75">
        <f>_xll.qlCalendarAdvance(Calendar,N368,M369,"Following",FALSE)</f>
        <v>43011</v>
      </c>
      <c r="O369" s="75" t="e">
        <f>_xll.qlInterestRateIndexValueDate(Index,N369)</f>
        <v>#VALUE!</v>
      </c>
      <c r="P369" s="72" t="e">
        <v>#N/A</v>
      </c>
    </row>
    <row r="370" spans="13:16" x14ac:dyDescent="0.2">
      <c r="M370" s="49" t="s">
        <v>442</v>
      </c>
      <c r="N370" s="75">
        <f>_xll.qlCalendarAdvance(Calendar,N369,M370,"Following",FALSE)</f>
        <v>43012</v>
      </c>
      <c r="O370" s="75" t="e">
        <f>_xll.qlInterestRateIndexValueDate(Index,N370)</f>
        <v>#VALUE!</v>
      </c>
      <c r="P370" s="72" t="e">
        <v>#N/A</v>
      </c>
    </row>
    <row r="371" spans="13:16" x14ac:dyDescent="0.2">
      <c r="M371" s="49" t="s">
        <v>442</v>
      </c>
      <c r="N371" s="75">
        <f>_xll.qlCalendarAdvance(Calendar,N370,M371,"Following",FALSE)</f>
        <v>43013</v>
      </c>
      <c r="O371" s="75" t="e">
        <f>_xll.qlInterestRateIndexValueDate(Index,N371)</f>
        <v>#VALUE!</v>
      </c>
      <c r="P371" s="72" t="e">
        <v>#N/A</v>
      </c>
    </row>
    <row r="372" spans="13:16" x14ac:dyDescent="0.2">
      <c r="M372" s="49" t="s">
        <v>442</v>
      </c>
      <c r="N372" s="75">
        <f>_xll.qlCalendarAdvance(Calendar,N371,M372,"Following",FALSE)</f>
        <v>43014</v>
      </c>
      <c r="O372" s="75" t="e">
        <f>_xll.qlInterestRateIndexValueDate(Index,N372)</f>
        <v>#VALUE!</v>
      </c>
      <c r="P372" s="72" t="e">
        <v>#N/A</v>
      </c>
    </row>
    <row r="373" spans="13:16" x14ac:dyDescent="0.2">
      <c r="M373" s="49" t="s">
        <v>442</v>
      </c>
      <c r="N373" s="75">
        <f>_xll.qlCalendarAdvance(Calendar,N372,M373,"Following",FALSE)</f>
        <v>43017</v>
      </c>
      <c r="O373" s="75" t="e">
        <f>_xll.qlInterestRateIndexValueDate(Index,N373)</f>
        <v>#VALUE!</v>
      </c>
      <c r="P373" s="72" t="e">
        <v>#N/A</v>
      </c>
    </row>
    <row r="374" spans="13:16" x14ac:dyDescent="0.2">
      <c r="M374" s="49" t="s">
        <v>442</v>
      </c>
      <c r="N374" s="75">
        <f>_xll.qlCalendarAdvance(Calendar,N373,M374,"Following",FALSE)</f>
        <v>43018</v>
      </c>
      <c r="O374" s="75" t="e">
        <f>_xll.qlInterestRateIndexValueDate(Index,N374)</f>
        <v>#VALUE!</v>
      </c>
      <c r="P374" s="72" t="e">
        <v>#N/A</v>
      </c>
    </row>
    <row r="375" spans="13:16" x14ac:dyDescent="0.2">
      <c r="M375" s="49" t="s">
        <v>442</v>
      </c>
      <c r="N375" s="75">
        <f>_xll.qlCalendarAdvance(Calendar,N374,M375,"Following",FALSE)</f>
        <v>43019</v>
      </c>
      <c r="O375" s="75" t="e">
        <f>_xll.qlInterestRateIndexValueDate(Index,N375)</f>
        <v>#VALUE!</v>
      </c>
      <c r="P375" s="72" t="e">
        <v>#N/A</v>
      </c>
    </row>
    <row r="376" spans="13:16" x14ac:dyDescent="0.2">
      <c r="M376" s="49" t="s">
        <v>442</v>
      </c>
      <c r="N376" s="75">
        <f>_xll.qlCalendarAdvance(Calendar,N375,M376,"Following",FALSE)</f>
        <v>43020</v>
      </c>
      <c r="O376" s="75" t="e">
        <f>_xll.qlInterestRateIndexValueDate(Index,N376)</f>
        <v>#VALUE!</v>
      </c>
      <c r="P376" s="72" t="e">
        <v>#N/A</v>
      </c>
    </row>
    <row r="377" spans="13:16" x14ac:dyDescent="0.2">
      <c r="M377" s="49" t="s">
        <v>442</v>
      </c>
      <c r="N377" s="75">
        <f>_xll.qlCalendarAdvance(Calendar,N376,M377,"Following",FALSE)</f>
        <v>43021</v>
      </c>
      <c r="O377" s="75" t="e">
        <f>_xll.qlInterestRateIndexValueDate(Index,N377)</f>
        <v>#VALUE!</v>
      </c>
      <c r="P377" s="72" t="e">
        <v>#N/A</v>
      </c>
    </row>
    <row r="378" spans="13:16" x14ac:dyDescent="0.2">
      <c r="M378" s="49" t="s">
        <v>442</v>
      </c>
      <c r="N378" s="75">
        <f>_xll.qlCalendarAdvance(Calendar,N377,M378,"Following",FALSE)</f>
        <v>43024</v>
      </c>
      <c r="O378" s="75" t="e">
        <f>_xll.qlInterestRateIndexValueDate(Index,N378)</f>
        <v>#VALUE!</v>
      </c>
      <c r="P378" s="72" t="e">
        <v>#N/A</v>
      </c>
    </row>
    <row r="379" spans="13:16" x14ac:dyDescent="0.2">
      <c r="M379" s="49" t="s">
        <v>442</v>
      </c>
      <c r="N379" s="75">
        <f>_xll.qlCalendarAdvance(Calendar,N378,M379,"Following",FALSE)</f>
        <v>43025</v>
      </c>
      <c r="O379" s="75" t="e">
        <f>_xll.qlInterestRateIndexValueDate(Index,N379)</f>
        <v>#VALUE!</v>
      </c>
      <c r="P379" s="72" t="e">
        <v>#N/A</v>
      </c>
    </row>
    <row r="380" spans="13:16" x14ac:dyDescent="0.2">
      <c r="M380" s="49" t="s">
        <v>442</v>
      </c>
      <c r="N380" s="75">
        <f>_xll.qlCalendarAdvance(Calendar,N379,M380,"Following",FALSE)</f>
        <v>43026</v>
      </c>
      <c r="O380" s="75" t="e">
        <f>_xll.qlInterestRateIndexValueDate(Index,N380)</f>
        <v>#VALUE!</v>
      </c>
      <c r="P380" s="72" t="e">
        <v>#N/A</v>
      </c>
    </row>
    <row r="381" spans="13:16" x14ac:dyDescent="0.2">
      <c r="M381" s="49" t="s">
        <v>442</v>
      </c>
      <c r="N381" s="75">
        <f>_xll.qlCalendarAdvance(Calendar,N380,M381,"Following",FALSE)</f>
        <v>43027</v>
      </c>
      <c r="O381" s="75" t="e">
        <f>_xll.qlInterestRateIndexValueDate(Index,N381)</f>
        <v>#VALUE!</v>
      </c>
      <c r="P381" s="72" t="e">
        <v>#N/A</v>
      </c>
    </row>
    <row r="382" spans="13:16" x14ac:dyDescent="0.2">
      <c r="M382" s="49" t="s">
        <v>442</v>
      </c>
      <c r="N382" s="75">
        <f>_xll.qlCalendarAdvance(Calendar,N381,M382,"Following",FALSE)</f>
        <v>43028</v>
      </c>
      <c r="O382" s="75" t="e">
        <f>_xll.qlInterestRateIndexValueDate(Index,N382)</f>
        <v>#VALUE!</v>
      </c>
      <c r="P382" s="72" t="e">
        <v>#N/A</v>
      </c>
    </row>
    <row r="383" spans="13:16" x14ac:dyDescent="0.2">
      <c r="M383" s="49" t="s">
        <v>442</v>
      </c>
      <c r="N383" s="75">
        <f>_xll.qlCalendarAdvance(Calendar,N382,M383,"Following",FALSE)</f>
        <v>43031</v>
      </c>
      <c r="O383" s="75" t="e">
        <f>_xll.qlInterestRateIndexValueDate(Index,N383)</f>
        <v>#VALUE!</v>
      </c>
      <c r="P383" s="72" t="e">
        <v>#N/A</v>
      </c>
    </row>
    <row r="384" spans="13:16" x14ac:dyDescent="0.2">
      <c r="M384" s="49" t="s">
        <v>442</v>
      </c>
      <c r="N384" s="75">
        <f>_xll.qlCalendarAdvance(Calendar,N383,M384,"Following",FALSE)</f>
        <v>43032</v>
      </c>
      <c r="O384" s="75" t="e">
        <f>_xll.qlInterestRateIndexValueDate(Index,N384)</f>
        <v>#VALUE!</v>
      </c>
      <c r="P384" s="72" t="e">
        <v>#N/A</v>
      </c>
    </row>
    <row r="385" spans="13:16" x14ac:dyDescent="0.2">
      <c r="M385" s="49" t="s">
        <v>442</v>
      </c>
      <c r="N385" s="75">
        <f>_xll.qlCalendarAdvance(Calendar,N384,M385,"Following",FALSE)</f>
        <v>43033</v>
      </c>
      <c r="O385" s="75" t="e">
        <f>_xll.qlInterestRateIndexValueDate(Index,N385)</f>
        <v>#VALUE!</v>
      </c>
      <c r="P385" s="72" t="e">
        <v>#N/A</v>
      </c>
    </row>
    <row r="386" spans="13:16" x14ac:dyDescent="0.2">
      <c r="M386" s="49" t="s">
        <v>442</v>
      </c>
      <c r="N386" s="75">
        <f>_xll.qlCalendarAdvance(Calendar,N385,M386,"Following",FALSE)</f>
        <v>43034</v>
      </c>
      <c r="O386" s="75" t="e">
        <f>_xll.qlInterestRateIndexValueDate(Index,N386)</f>
        <v>#VALUE!</v>
      </c>
      <c r="P386" s="72" t="e">
        <v>#N/A</v>
      </c>
    </row>
    <row r="387" spans="13:16" x14ac:dyDescent="0.2">
      <c r="M387" s="49" t="s">
        <v>442</v>
      </c>
      <c r="N387" s="75">
        <f>_xll.qlCalendarAdvance(Calendar,N386,M387,"Following",FALSE)</f>
        <v>43035</v>
      </c>
      <c r="O387" s="75" t="e">
        <f>_xll.qlInterestRateIndexValueDate(Index,N387)</f>
        <v>#VALUE!</v>
      </c>
      <c r="P387" s="72" t="e">
        <v>#N/A</v>
      </c>
    </row>
    <row r="388" spans="13:16" x14ac:dyDescent="0.2">
      <c r="M388" s="49" t="s">
        <v>442</v>
      </c>
      <c r="N388" s="75">
        <f>_xll.qlCalendarAdvance(Calendar,N387,M388,"Following",FALSE)</f>
        <v>43038</v>
      </c>
      <c r="O388" s="75" t="e">
        <f>_xll.qlInterestRateIndexValueDate(Index,N388)</f>
        <v>#VALUE!</v>
      </c>
      <c r="P388" s="72" t="e">
        <v>#N/A</v>
      </c>
    </row>
    <row r="389" spans="13:16" x14ac:dyDescent="0.2">
      <c r="M389" s="49" t="s">
        <v>442</v>
      </c>
      <c r="N389" s="75">
        <f>_xll.qlCalendarAdvance(Calendar,N388,M389,"Following",FALSE)</f>
        <v>43039</v>
      </c>
      <c r="O389" s="75" t="e">
        <f>_xll.qlInterestRateIndexValueDate(Index,N389)</f>
        <v>#VALUE!</v>
      </c>
      <c r="P389" s="72" t="e">
        <v>#N/A</v>
      </c>
    </row>
    <row r="390" spans="13:16" x14ac:dyDescent="0.2">
      <c r="M390" s="49" t="s">
        <v>442</v>
      </c>
      <c r="N390" s="75">
        <f>_xll.qlCalendarAdvance(Calendar,N389,M390,"Following",FALSE)</f>
        <v>43040</v>
      </c>
      <c r="O390" s="75" t="e">
        <f>_xll.qlInterestRateIndexValueDate(Index,N390)</f>
        <v>#VALUE!</v>
      </c>
      <c r="P390" s="72" t="e">
        <v>#N/A</v>
      </c>
    </row>
    <row r="391" spans="13:16" x14ac:dyDescent="0.2">
      <c r="M391" s="49" t="s">
        <v>442</v>
      </c>
      <c r="N391" s="75">
        <f>_xll.qlCalendarAdvance(Calendar,N390,M391,"Following",FALSE)</f>
        <v>43041</v>
      </c>
      <c r="O391" s="75" t="e">
        <f>_xll.qlInterestRateIndexValueDate(Index,N391)</f>
        <v>#VALUE!</v>
      </c>
      <c r="P391" s="72" t="e">
        <v>#N/A</v>
      </c>
    </row>
    <row r="392" spans="13:16" x14ac:dyDescent="0.2">
      <c r="M392" s="49" t="s">
        <v>442</v>
      </c>
      <c r="N392" s="75">
        <f>_xll.qlCalendarAdvance(Calendar,N391,M392,"Following",FALSE)</f>
        <v>43042</v>
      </c>
      <c r="O392" s="75" t="e">
        <f>_xll.qlInterestRateIndexValueDate(Index,N392)</f>
        <v>#VALUE!</v>
      </c>
      <c r="P392" s="72" t="e">
        <v>#N/A</v>
      </c>
    </row>
    <row r="393" spans="13:16" x14ac:dyDescent="0.2">
      <c r="M393" s="49" t="s">
        <v>442</v>
      </c>
      <c r="N393" s="75">
        <f>_xll.qlCalendarAdvance(Calendar,N392,M393,"Following",FALSE)</f>
        <v>43045</v>
      </c>
      <c r="O393" s="75" t="e">
        <f>_xll.qlInterestRateIndexValueDate(Index,N393)</f>
        <v>#VALUE!</v>
      </c>
      <c r="P393" s="72" t="e">
        <v>#N/A</v>
      </c>
    </row>
    <row r="394" spans="13:16" x14ac:dyDescent="0.2">
      <c r="M394" s="49" t="s">
        <v>442</v>
      </c>
      <c r="N394" s="75">
        <f>_xll.qlCalendarAdvance(Calendar,N393,M394,"Following",FALSE)</f>
        <v>43046</v>
      </c>
      <c r="O394" s="75" t="e">
        <f>_xll.qlInterestRateIndexValueDate(Index,N394)</f>
        <v>#VALUE!</v>
      </c>
      <c r="P394" s="72" t="e">
        <v>#N/A</v>
      </c>
    </row>
    <row r="395" spans="13:16" x14ac:dyDescent="0.2">
      <c r="M395" s="49" t="s">
        <v>442</v>
      </c>
      <c r="N395" s="75">
        <f>_xll.qlCalendarAdvance(Calendar,N394,M395,"Following",FALSE)</f>
        <v>43047</v>
      </c>
      <c r="O395" s="75" t="e">
        <f>_xll.qlInterestRateIndexValueDate(Index,N395)</f>
        <v>#VALUE!</v>
      </c>
      <c r="P395" s="72" t="e">
        <v>#N/A</v>
      </c>
    </row>
    <row r="396" spans="13:16" x14ac:dyDescent="0.2">
      <c r="M396" s="49" t="s">
        <v>442</v>
      </c>
      <c r="N396" s="75">
        <f>_xll.qlCalendarAdvance(Calendar,N395,M396,"Following",FALSE)</f>
        <v>43048</v>
      </c>
      <c r="O396" s="75" t="e">
        <f>_xll.qlInterestRateIndexValueDate(Index,N396)</f>
        <v>#VALUE!</v>
      </c>
      <c r="P396" s="72" t="e">
        <v>#N/A</v>
      </c>
    </row>
    <row r="397" spans="13:16" x14ac:dyDescent="0.2">
      <c r="M397" s="49" t="s">
        <v>442</v>
      </c>
      <c r="N397" s="75">
        <f>_xll.qlCalendarAdvance(Calendar,N396,M397,"Following",FALSE)</f>
        <v>43049</v>
      </c>
      <c r="O397" s="75" t="e">
        <f>_xll.qlInterestRateIndexValueDate(Index,N397)</f>
        <v>#VALUE!</v>
      </c>
      <c r="P397" s="72" t="e">
        <v>#N/A</v>
      </c>
    </row>
    <row r="398" spans="13:16" x14ac:dyDescent="0.2">
      <c r="M398" s="49" t="s">
        <v>442</v>
      </c>
      <c r="N398" s="75">
        <f>_xll.qlCalendarAdvance(Calendar,N397,M398,"Following",FALSE)</f>
        <v>43052</v>
      </c>
      <c r="O398" s="75" t="e">
        <f>_xll.qlInterestRateIndexValueDate(Index,N398)</f>
        <v>#VALUE!</v>
      </c>
      <c r="P398" s="72" t="e">
        <v>#N/A</v>
      </c>
    </row>
    <row r="399" spans="13:16" x14ac:dyDescent="0.2">
      <c r="M399" s="49" t="s">
        <v>442</v>
      </c>
      <c r="N399" s="75">
        <f>_xll.qlCalendarAdvance(Calendar,N398,M399,"Following",FALSE)</f>
        <v>43053</v>
      </c>
      <c r="O399" s="75" t="e">
        <f>_xll.qlInterestRateIndexValueDate(Index,N399)</f>
        <v>#VALUE!</v>
      </c>
      <c r="P399" s="72" t="e">
        <v>#N/A</v>
      </c>
    </row>
    <row r="400" spans="13:16" x14ac:dyDescent="0.2">
      <c r="M400" s="49" t="s">
        <v>442</v>
      </c>
      <c r="N400" s="75">
        <f>_xll.qlCalendarAdvance(Calendar,N399,M400,"Following",FALSE)</f>
        <v>43054</v>
      </c>
      <c r="O400" s="75" t="e">
        <f>_xll.qlInterestRateIndexValueDate(Index,N400)</f>
        <v>#VALUE!</v>
      </c>
      <c r="P400" s="72" t="e">
        <v>#N/A</v>
      </c>
    </row>
    <row r="401" spans="13:16" x14ac:dyDescent="0.2">
      <c r="M401" s="49" t="s">
        <v>442</v>
      </c>
      <c r="N401" s="75">
        <f>_xll.qlCalendarAdvance(Calendar,N400,M401,"Following",FALSE)</f>
        <v>43055</v>
      </c>
      <c r="O401" s="75" t="e">
        <f>_xll.qlInterestRateIndexValueDate(Index,N401)</f>
        <v>#VALUE!</v>
      </c>
      <c r="P401" s="72" t="e">
        <v>#N/A</v>
      </c>
    </row>
    <row r="402" spans="13:16" x14ac:dyDescent="0.2">
      <c r="M402" s="49" t="s">
        <v>442</v>
      </c>
      <c r="N402" s="75">
        <f>_xll.qlCalendarAdvance(Calendar,N401,M402,"Following",FALSE)</f>
        <v>43056</v>
      </c>
      <c r="O402" s="75" t="e">
        <f>_xll.qlInterestRateIndexValueDate(Index,N402)</f>
        <v>#VALUE!</v>
      </c>
      <c r="P402" s="72" t="e">
        <v>#N/A</v>
      </c>
    </row>
    <row r="403" spans="13:16" x14ac:dyDescent="0.2">
      <c r="M403" s="49" t="s">
        <v>442</v>
      </c>
      <c r="N403" s="75">
        <f>_xll.qlCalendarAdvance(Calendar,N402,M403,"Following",FALSE)</f>
        <v>43059</v>
      </c>
      <c r="O403" s="75" t="e">
        <f>_xll.qlInterestRateIndexValueDate(Index,N403)</f>
        <v>#VALUE!</v>
      </c>
      <c r="P403" s="72" t="e">
        <v>#N/A</v>
      </c>
    </row>
    <row r="404" spans="13:16" x14ac:dyDescent="0.2">
      <c r="M404" s="49" t="s">
        <v>442</v>
      </c>
      <c r="N404" s="75">
        <f>_xll.qlCalendarAdvance(Calendar,N403,M404,"Following",FALSE)</f>
        <v>43060</v>
      </c>
      <c r="O404" s="75" t="e">
        <f>_xll.qlInterestRateIndexValueDate(Index,N404)</f>
        <v>#VALUE!</v>
      </c>
      <c r="P404" s="72" t="e">
        <v>#N/A</v>
      </c>
    </row>
    <row r="405" spans="13:16" x14ac:dyDescent="0.2">
      <c r="M405" s="49" t="s">
        <v>442</v>
      </c>
      <c r="N405" s="75">
        <f>_xll.qlCalendarAdvance(Calendar,N404,M405,"Following",FALSE)</f>
        <v>43061</v>
      </c>
      <c r="O405" s="75" t="e">
        <f>_xll.qlInterestRateIndexValueDate(Index,N405)</f>
        <v>#VALUE!</v>
      </c>
      <c r="P405" s="72" t="e">
        <v>#N/A</v>
      </c>
    </row>
    <row r="406" spans="13:16" x14ac:dyDescent="0.2">
      <c r="M406" s="49" t="s">
        <v>442</v>
      </c>
      <c r="N406" s="75">
        <f>_xll.qlCalendarAdvance(Calendar,N405,M406,"Following",FALSE)</f>
        <v>43062</v>
      </c>
      <c r="O406" s="75" t="e">
        <f>_xll.qlInterestRateIndexValueDate(Index,N406)</f>
        <v>#VALUE!</v>
      </c>
      <c r="P406" s="72" t="e">
        <v>#N/A</v>
      </c>
    </row>
    <row r="407" spans="13:16" x14ac:dyDescent="0.2">
      <c r="M407" s="49" t="s">
        <v>442</v>
      </c>
      <c r="N407" s="75">
        <f>_xll.qlCalendarAdvance(Calendar,N406,M407,"Following",FALSE)</f>
        <v>43063</v>
      </c>
      <c r="O407" s="75" t="e">
        <f>_xll.qlInterestRateIndexValueDate(Index,N407)</f>
        <v>#VALUE!</v>
      </c>
      <c r="P407" s="72" t="e">
        <v>#N/A</v>
      </c>
    </row>
    <row r="408" spans="13:16" x14ac:dyDescent="0.2">
      <c r="M408" s="49" t="s">
        <v>442</v>
      </c>
      <c r="N408" s="75">
        <f>_xll.qlCalendarAdvance(Calendar,N407,M408,"Following",FALSE)</f>
        <v>43066</v>
      </c>
      <c r="O408" s="75" t="e">
        <f>_xll.qlInterestRateIndexValueDate(Index,N408)</f>
        <v>#VALUE!</v>
      </c>
      <c r="P408" s="72" t="e">
        <v>#N/A</v>
      </c>
    </row>
    <row r="409" spans="13:16" x14ac:dyDescent="0.2">
      <c r="M409" s="49" t="s">
        <v>442</v>
      </c>
      <c r="N409" s="75">
        <f>_xll.qlCalendarAdvance(Calendar,N408,M409,"Following",FALSE)</f>
        <v>43067</v>
      </c>
      <c r="O409" s="75" t="e">
        <f>_xll.qlInterestRateIndexValueDate(Index,N409)</f>
        <v>#VALUE!</v>
      </c>
      <c r="P409" s="72" t="e">
        <v>#N/A</v>
      </c>
    </row>
    <row r="410" spans="13:16" x14ac:dyDescent="0.2">
      <c r="M410" s="49" t="s">
        <v>442</v>
      </c>
      <c r="N410" s="75">
        <f>_xll.qlCalendarAdvance(Calendar,N409,M410,"Following",FALSE)</f>
        <v>43068</v>
      </c>
      <c r="O410" s="75" t="e">
        <f>_xll.qlInterestRateIndexValueDate(Index,N410)</f>
        <v>#VALUE!</v>
      </c>
      <c r="P410" s="72" t="e">
        <v>#N/A</v>
      </c>
    </row>
    <row r="411" spans="13:16" x14ac:dyDescent="0.2">
      <c r="M411" s="49" t="s">
        <v>442</v>
      </c>
      <c r="N411" s="75">
        <f>_xll.qlCalendarAdvance(Calendar,N410,M411,"Following",FALSE)</f>
        <v>43069</v>
      </c>
      <c r="O411" s="75" t="e">
        <f>_xll.qlInterestRateIndexValueDate(Index,N411)</f>
        <v>#VALUE!</v>
      </c>
      <c r="P411" s="72" t="e">
        <v>#N/A</v>
      </c>
    </row>
    <row r="412" spans="13:16" x14ac:dyDescent="0.2">
      <c r="M412" s="49" t="s">
        <v>442</v>
      </c>
      <c r="N412" s="75">
        <f>_xll.qlCalendarAdvance(Calendar,N411,M412,"Following",FALSE)</f>
        <v>43070</v>
      </c>
      <c r="O412" s="75" t="e">
        <f>_xll.qlInterestRateIndexValueDate(Index,N412)</f>
        <v>#VALUE!</v>
      </c>
      <c r="P412" s="72" t="e">
        <v>#N/A</v>
      </c>
    </row>
    <row r="413" spans="13:16" x14ac:dyDescent="0.2">
      <c r="M413" s="49" t="s">
        <v>442</v>
      </c>
      <c r="N413" s="75">
        <f>_xll.qlCalendarAdvance(Calendar,N412,M413,"Following",FALSE)</f>
        <v>43073</v>
      </c>
      <c r="O413" s="75" t="e">
        <f>_xll.qlInterestRateIndexValueDate(Index,N413)</f>
        <v>#VALUE!</v>
      </c>
      <c r="P413" s="72" t="e">
        <v>#N/A</v>
      </c>
    </row>
    <row r="414" spans="13:16" x14ac:dyDescent="0.2">
      <c r="M414" s="49" t="s">
        <v>442</v>
      </c>
      <c r="N414" s="75">
        <f>_xll.qlCalendarAdvance(Calendar,N413,M414,"Following",FALSE)</f>
        <v>43074</v>
      </c>
      <c r="O414" s="75" t="e">
        <f>_xll.qlInterestRateIndexValueDate(Index,N414)</f>
        <v>#VALUE!</v>
      </c>
      <c r="P414" s="72" t="e">
        <v>#N/A</v>
      </c>
    </row>
    <row r="415" spans="13:16" x14ac:dyDescent="0.2">
      <c r="M415" s="49" t="s">
        <v>442</v>
      </c>
      <c r="N415" s="75">
        <f>_xll.qlCalendarAdvance(Calendar,N414,M415,"Following",FALSE)</f>
        <v>43075</v>
      </c>
      <c r="O415" s="75" t="e">
        <f>_xll.qlInterestRateIndexValueDate(Index,N415)</f>
        <v>#VALUE!</v>
      </c>
      <c r="P415" s="72" t="e">
        <v>#N/A</v>
      </c>
    </row>
    <row r="416" spans="13:16" x14ac:dyDescent="0.2">
      <c r="M416" s="49" t="s">
        <v>442</v>
      </c>
      <c r="N416" s="75">
        <f>_xll.qlCalendarAdvance(Calendar,N415,M416,"Following",FALSE)</f>
        <v>43076</v>
      </c>
      <c r="O416" s="75" t="e">
        <f>_xll.qlInterestRateIndexValueDate(Index,N416)</f>
        <v>#VALUE!</v>
      </c>
      <c r="P416" s="72" t="e">
        <v>#N/A</v>
      </c>
    </row>
    <row r="417" spans="13:16" x14ac:dyDescent="0.2">
      <c r="M417" s="49" t="s">
        <v>442</v>
      </c>
      <c r="N417" s="75">
        <f>_xll.qlCalendarAdvance(Calendar,N416,M417,"Following",FALSE)</f>
        <v>43077</v>
      </c>
      <c r="O417" s="75" t="e">
        <f>_xll.qlInterestRateIndexValueDate(Index,N417)</f>
        <v>#VALUE!</v>
      </c>
      <c r="P417" s="72" t="e">
        <v>#N/A</v>
      </c>
    </row>
    <row r="418" spans="13:16" x14ac:dyDescent="0.2">
      <c r="M418" s="49" t="s">
        <v>442</v>
      </c>
      <c r="N418" s="75">
        <f>_xll.qlCalendarAdvance(Calendar,N417,M418,"Following",FALSE)</f>
        <v>43080</v>
      </c>
      <c r="O418" s="75" t="e">
        <f>_xll.qlInterestRateIndexValueDate(Index,N418)</f>
        <v>#VALUE!</v>
      </c>
      <c r="P418" s="72" t="e">
        <v>#N/A</v>
      </c>
    </row>
    <row r="419" spans="13:16" x14ac:dyDescent="0.2">
      <c r="M419" s="49" t="s">
        <v>442</v>
      </c>
      <c r="N419" s="75">
        <f>_xll.qlCalendarAdvance(Calendar,N418,M419,"Following",FALSE)</f>
        <v>43081</v>
      </c>
      <c r="O419" s="75" t="e">
        <f>_xll.qlInterestRateIndexValueDate(Index,N419)</f>
        <v>#VALUE!</v>
      </c>
      <c r="P419" s="72" t="e">
        <v>#N/A</v>
      </c>
    </row>
    <row r="420" spans="13:16" x14ac:dyDescent="0.2">
      <c r="M420" s="49" t="s">
        <v>442</v>
      </c>
      <c r="N420" s="75">
        <f>_xll.qlCalendarAdvance(Calendar,N419,M420,"Following",FALSE)</f>
        <v>43082</v>
      </c>
      <c r="O420" s="75" t="e">
        <f>_xll.qlInterestRateIndexValueDate(Index,N420)</f>
        <v>#VALUE!</v>
      </c>
      <c r="P420" s="72" t="e">
        <v>#N/A</v>
      </c>
    </row>
    <row r="421" spans="13:16" x14ac:dyDescent="0.2">
      <c r="M421" s="49" t="s">
        <v>442</v>
      </c>
      <c r="N421" s="75">
        <f>_xll.qlCalendarAdvance(Calendar,N420,M421,"Following",FALSE)</f>
        <v>43083</v>
      </c>
      <c r="O421" s="75" t="e">
        <f>_xll.qlInterestRateIndexValueDate(Index,N421)</f>
        <v>#VALUE!</v>
      </c>
      <c r="P421" s="72" t="e">
        <v>#N/A</v>
      </c>
    </row>
    <row r="422" spans="13:16" x14ac:dyDescent="0.2">
      <c r="M422" s="49" t="s">
        <v>442</v>
      </c>
      <c r="N422" s="75">
        <f>_xll.qlCalendarAdvance(Calendar,N421,M422,"Following",FALSE)</f>
        <v>43084</v>
      </c>
      <c r="O422" s="75" t="e">
        <f>_xll.qlInterestRateIndexValueDate(Index,N422)</f>
        <v>#VALUE!</v>
      </c>
      <c r="P422" s="72" t="e">
        <v>#N/A</v>
      </c>
    </row>
    <row r="423" spans="13:16" x14ac:dyDescent="0.2">
      <c r="M423" s="49" t="s">
        <v>442</v>
      </c>
      <c r="N423" s="75">
        <f>_xll.qlCalendarAdvance(Calendar,N422,M423,"Following",FALSE)</f>
        <v>43087</v>
      </c>
      <c r="O423" s="75" t="e">
        <f>_xll.qlInterestRateIndexValueDate(Index,N423)</f>
        <v>#VALUE!</v>
      </c>
      <c r="P423" s="72" t="e">
        <v>#N/A</v>
      </c>
    </row>
    <row r="424" spans="13:16" x14ac:dyDescent="0.2">
      <c r="M424" s="49" t="s">
        <v>442</v>
      </c>
      <c r="N424" s="75">
        <f>_xll.qlCalendarAdvance(Calendar,N423,M424,"Following",FALSE)</f>
        <v>43088</v>
      </c>
      <c r="O424" s="75" t="e">
        <f>_xll.qlInterestRateIndexValueDate(Index,N424)</f>
        <v>#VALUE!</v>
      </c>
      <c r="P424" s="72" t="e">
        <v>#N/A</v>
      </c>
    </row>
    <row r="425" spans="13:16" x14ac:dyDescent="0.2">
      <c r="M425" s="49" t="s">
        <v>442</v>
      </c>
      <c r="N425" s="75">
        <f>_xll.qlCalendarAdvance(Calendar,N424,M425,"Following",FALSE)</f>
        <v>43089</v>
      </c>
      <c r="O425" s="75" t="e">
        <f>_xll.qlInterestRateIndexValueDate(Index,N425)</f>
        <v>#VALUE!</v>
      </c>
      <c r="P425" s="72" t="e">
        <v>#N/A</v>
      </c>
    </row>
    <row r="426" spans="13:16" x14ac:dyDescent="0.2">
      <c r="M426" s="49" t="s">
        <v>442</v>
      </c>
      <c r="N426" s="75">
        <f>_xll.qlCalendarAdvance(Calendar,N425,M426,"Following",FALSE)</f>
        <v>43090</v>
      </c>
      <c r="O426" s="75" t="e">
        <f>_xll.qlInterestRateIndexValueDate(Index,N426)</f>
        <v>#VALUE!</v>
      </c>
      <c r="P426" s="72" t="e">
        <v>#N/A</v>
      </c>
    </row>
    <row r="427" spans="13:16" x14ac:dyDescent="0.2">
      <c r="M427" s="49" t="s">
        <v>442</v>
      </c>
      <c r="N427" s="75">
        <f>_xll.qlCalendarAdvance(Calendar,N426,M427,"Following",FALSE)</f>
        <v>43091</v>
      </c>
      <c r="O427" s="75" t="e">
        <f>_xll.qlInterestRateIndexValueDate(Index,N427)</f>
        <v>#VALUE!</v>
      </c>
      <c r="P427" s="72" t="e">
        <v>#N/A</v>
      </c>
    </row>
    <row r="428" spans="13:16" x14ac:dyDescent="0.2">
      <c r="M428" s="49" t="s">
        <v>442</v>
      </c>
      <c r="N428" s="75">
        <f>_xll.qlCalendarAdvance(Calendar,N427,M428,"Following",FALSE)</f>
        <v>43096</v>
      </c>
      <c r="O428" s="75" t="e">
        <f>_xll.qlInterestRateIndexValueDate(Index,N428)</f>
        <v>#VALUE!</v>
      </c>
      <c r="P428" s="72" t="e">
        <v>#N/A</v>
      </c>
    </row>
    <row r="429" spans="13:16" x14ac:dyDescent="0.2">
      <c r="M429" s="49" t="s">
        <v>442</v>
      </c>
      <c r="N429" s="75">
        <f>_xll.qlCalendarAdvance(Calendar,N428,M429,"Following",FALSE)</f>
        <v>43097</v>
      </c>
      <c r="O429" s="75" t="e">
        <f>_xll.qlInterestRateIndexValueDate(Index,N429)</f>
        <v>#VALUE!</v>
      </c>
      <c r="P429" s="72" t="e">
        <v>#N/A</v>
      </c>
    </row>
    <row r="430" spans="13:16" x14ac:dyDescent="0.2">
      <c r="M430" s="49" t="s">
        <v>442</v>
      </c>
      <c r="N430" s="75">
        <f>_xll.qlCalendarAdvance(Calendar,N429,M430,"Following",FALSE)</f>
        <v>43098</v>
      </c>
      <c r="O430" s="75" t="e">
        <f>_xll.qlInterestRateIndexValueDate(Index,N430)</f>
        <v>#VALUE!</v>
      </c>
      <c r="P430" s="72" t="e">
        <v>#N/A</v>
      </c>
    </row>
    <row r="431" spans="13:16" x14ac:dyDescent="0.2">
      <c r="M431" s="49" t="s">
        <v>442</v>
      </c>
      <c r="N431" s="75">
        <f>_xll.qlCalendarAdvance(Calendar,N430,M431,"Following",FALSE)</f>
        <v>43102</v>
      </c>
      <c r="O431" s="75" t="e">
        <f>_xll.qlInterestRateIndexValueDate(Index,N431)</f>
        <v>#VALUE!</v>
      </c>
      <c r="P431" s="72" t="e">
        <v>#N/A</v>
      </c>
    </row>
    <row r="432" spans="13:16" x14ac:dyDescent="0.2">
      <c r="M432" s="49" t="s">
        <v>442</v>
      </c>
      <c r="N432" s="75">
        <f>_xll.qlCalendarAdvance(Calendar,N431,M432,"Following",FALSE)</f>
        <v>43103</v>
      </c>
      <c r="O432" s="75" t="e">
        <f>_xll.qlInterestRateIndexValueDate(Index,N432)</f>
        <v>#VALUE!</v>
      </c>
      <c r="P432" s="72" t="e">
        <v>#N/A</v>
      </c>
    </row>
    <row r="433" spans="13:16" x14ac:dyDescent="0.2">
      <c r="M433" s="49" t="s">
        <v>442</v>
      </c>
      <c r="N433" s="75">
        <f>_xll.qlCalendarAdvance(Calendar,N432,M433,"Following",FALSE)</f>
        <v>43104</v>
      </c>
      <c r="O433" s="75" t="e">
        <f>_xll.qlInterestRateIndexValueDate(Index,N433)</f>
        <v>#VALUE!</v>
      </c>
      <c r="P433" s="72" t="e">
        <v>#N/A</v>
      </c>
    </row>
    <row r="434" spans="13:16" x14ac:dyDescent="0.2">
      <c r="M434" s="49" t="s">
        <v>442</v>
      </c>
      <c r="N434" s="75">
        <f>_xll.qlCalendarAdvance(Calendar,N433,M434,"Following",FALSE)</f>
        <v>43105</v>
      </c>
      <c r="O434" s="75" t="e">
        <f>_xll.qlInterestRateIndexValueDate(Index,N434)</f>
        <v>#VALUE!</v>
      </c>
      <c r="P434" s="72" t="e">
        <v>#N/A</v>
      </c>
    </row>
    <row r="435" spans="13:16" x14ac:dyDescent="0.2">
      <c r="M435" s="49" t="s">
        <v>442</v>
      </c>
      <c r="N435" s="75">
        <f>_xll.qlCalendarAdvance(Calendar,N434,M435,"Following",FALSE)</f>
        <v>43108</v>
      </c>
      <c r="O435" s="75" t="e">
        <f>_xll.qlInterestRateIndexValueDate(Index,N435)</f>
        <v>#VALUE!</v>
      </c>
      <c r="P435" s="72" t="e">
        <v>#N/A</v>
      </c>
    </row>
    <row r="436" spans="13:16" x14ac:dyDescent="0.2">
      <c r="M436" s="49" t="s">
        <v>442</v>
      </c>
      <c r="N436" s="75">
        <f>_xll.qlCalendarAdvance(Calendar,N435,M436,"Following",FALSE)</f>
        <v>43109</v>
      </c>
      <c r="O436" s="75" t="e">
        <f>_xll.qlInterestRateIndexValueDate(Index,N436)</f>
        <v>#VALUE!</v>
      </c>
      <c r="P436" s="72" t="e">
        <v>#N/A</v>
      </c>
    </row>
    <row r="437" spans="13:16" x14ac:dyDescent="0.2">
      <c r="M437" s="49" t="s">
        <v>442</v>
      </c>
      <c r="N437" s="75">
        <f>_xll.qlCalendarAdvance(Calendar,N436,M437,"Following",FALSE)</f>
        <v>43110</v>
      </c>
      <c r="O437" s="75" t="e">
        <f>_xll.qlInterestRateIndexValueDate(Index,N437)</f>
        <v>#VALUE!</v>
      </c>
      <c r="P437" s="72" t="e">
        <v>#N/A</v>
      </c>
    </row>
    <row r="438" spans="13:16" x14ac:dyDescent="0.2">
      <c r="M438" s="49" t="s">
        <v>442</v>
      </c>
      <c r="N438" s="75">
        <f>_xll.qlCalendarAdvance(Calendar,N437,M438,"Following",FALSE)</f>
        <v>43111</v>
      </c>
      <c r="O438" s="75" t="e">
        <f>_xll.qlInterestRateIndexValueDate(Index,N438)</f>
        <v>#VALUE!</v>
      </c>
      <c r="P438" s="72" t="e">
        <v>#N/A</v>
      </c>
    </row>
    <row r="439" spans="13:16" x14ac:dyDescent="0.2">
      <c r="M439" s="49" t="s">
        <v>442</v>
      </c>
      <c r="N439" s="75">
        <f>_xll.qlCalendarAdvance(Calendar,N438,M439,"Following",FALSE)</f>
        <v>43112</v>
      </c>
      <c r="O439" s="75" t="e">
        <f>_xll.qlInterestRateIndexValueDate(Index,N439)</f>
        <v>#VALUE!</v>
      </c>
      <c r="P439" s="72" t="e">
        <v>#N/A</v>
      </c>
    </row>
    <row r="440" spans="13:16" x14ac:dyDescent="0.2">
      <c r="M440" s="49" t="s">
        <v>442</v>
      </c>
      <c r="N440" s="75">
        <f>_xll.qlCalendarAdvance(Calendar,N439,M440,"Following",FALSE)</f>
        <v>43115</v>
      </c>
      <c r="O440" s="75" t="e">
        <f>_xll.qlInterestRateIndexValueDate(Index,N440)</f>
        <v>#VALUE!</v>
      </c>
      <c r="P440" s="72" t="e">
        <v>#N/A</v>
      </c>
    </row>
    <row r="441" spans="13:16" x14ac:dyDescent="0.2">
      <c r="M441" s="49" t="s">
        <v>442</v>
      </c>
      <c r="N441" s="75">
        <f>_xll.qlCalendarAdvance(Calendar,N440,M441,"Following",FALSE)</f>
        <v>43116</v>
      </c>
      <c r="O441" s="75" t="e">
        <f>_xll.qlInterestRateIndexValueDate(Index,N441)</f>
        <v>#VALUE!</v>
      </c>
      <c r="P441" s="72" t="e">
        <v>#N/A</v>
      </c>
    </row>
    <row r="442" spans="13:16" x14ac:dyDescent="0.2">
      <c r="M442" s="49" t="s">
        <v>442</v>
      </c>
      <c r="N442" s="75">
        <f>_xll.qlCalendarAdvance(Calendar,N441,M442,"Following",FALSE)</f>
        <v>43117</v>
      </c>
      <c r="O442" s="75" t="e">
        <f>_xll.qlInterestRateIndexValueDate(Index,N442)</f>
        <v>#VALUE!</v>
      </c>
      <c r="P442" s="72" t="e">
        <v>#N/A</v>
      </c>
    </row>
    <row r="443" spans="13:16" x14ac:dyDescent="0.2">
      <c r="M443" s="49" t="s">
        <v>442</v>
      </c>
      <c r="N443" s="75">
        <f>_xll.qlCalendarAdvance(Calendar,N442,M443,"Following",FALSE)</f>
        <v>43118</v>
      </c>
      <c r="O443" s="75" t="e">
        <f>_xll.qlInterestRateIndexValueDate(Index,N443)</f>
        <v>#VALUE!</v>
      </c>
      <c r="P443" s="72" t="e">
        <v>#N/A</v>
      </c>
    </row>
    <row r="444" spans="13:16" x14ac:dyDescent="0.2">
      <c r="M444" s="49" t="s">
        <v>442</v>
      </c>
      <c r="N444" s="75">
        <f>_xll.qlCalendarAdvance(Calendar,N443,M444,"Following",FALSE)</f>
        <v>43119</v>
      </c>
      <c r="O444" s="75" t="e">
        <f>_xll.qlInterestRateIndexValueDate(Index,N444)</f>
        <v>#VALUE!</v>
      </c>
      <c r="P444" s="72" t="e">
        <v>#N/A</v>
      </c>
    </row>
    <row r="445" spans="13:16" x14ac:dyDescent="0.2">
      <c r="M445" s="49" t="s">
        <v>442</v>
      </c>
      <c r="N445" s="75">
        <f>_xll.qlCalendarAdvance(Calendar,N444,M445,"Following",FALSE)</f>
        <v>43122</v>
      </c>
      <c r="O445" s="75" t="e">
        <f>_xll.qlInterestRateIndexValueDate(Index,N445)</f>
        <v>#VALUE!</v>
      </c>
      <c r="P445" s="72" t="e">
        <v>#N/A</v>
      </c>
    </row>
    <row r="446" spans="13:16" x14ac:dyDescent="0.2">
      <c r="M446" s="49" t="s">
        <v>442</v>
      </c>
      <c r="N446" s="75">
        <f>_xll.qlCalendarAdvance(Calendar,N445,M446,"Following",FALSE)</f>
        <v>43123</v>
      </c>
      <c r="O446" s="75" t="e">
        <f>_xll.qlInterestRateIndexValueDate(Index,N446)</f>
        <v>#VALUE!</v>
      </c>
      <c r="P446" s="72" t="e">
        <v>#N/A</v>
      </c>
    </row>
    <row r="447" spans="13:16" x14ac:dyDescent="0.2">
      <c r="M447" s="49" t="s">
        <v>442</v>
      </c>
      <c r="N447" s="75">
        <f>_xll.qlCalendarAdvance(Calendar,N446,M447,"Following",FALSE)</f>
        <v>43124</v>
      </c>
      <c r="O447" s="75" t="e">
        <f>_xll.qlInterestRateIndexValueDate(Index,N447)</f>
        <v>#VALUE!</v>
      </c>
      <c r="P447" s="72" t="e">
        <v>#N/A</v>
      </c>
    </row>
    <row r="448" spans="13:16" x14ac:dyDescent="0.2">
      <c r="M448" s="49" t="s">
        <v>442</v>
      </c>
      <c r="N448" s="75">
        <f>_xll.qlCalendarAdvance(Calendar,N447,M448,"Following",FALSE)</f>
        <v>43125</v>
      </c>
      <c r="O448" s="75" t="e">
        <f>_xll.qlInterestRateIndexValueDate(Index,N448)</f>
        <v>#VALUE!</v>
      </c>
      <c r="P448" s="72" t="e">
        <v>#N/A</v>
      </c>
    </row>
    <row r="449" spans="13:16" x14ac:dyDescent="0.2">
      <c r="M449" s="49" t="s">
        <v>442</v>
      </c>
      <c r="N449" s="75">
        <f>_xll.qlCalendarAdvance(Calendar,N448,M449,"Following",FALSE)</f>
        <v>43126</v>
      </c>
      <c r="O449" s="75" t="e">
        <f>_xll.qlInterestRateIndexValueDate(Index,N449)</f>
        <v>#VALUE!</v>
      </c>
      <c r="P449" s="72" t="e">
        <v>#N/A</v>
      </c>
    </row>
    <row r="450" spans="13:16" x14ac:dyDescent="0.2">
      <c r="M450" s="49" t="s">
        <v>442</v>
      </c>
      <c r="N450" s="75">
        <f>_xll.qlCalendarAdvance(Calendar,N449,M450,"Following",FALSE)</f>
        <v>43129</v>
      </c>
      <c r="O450" s="75" t="e">
        <f>_xll.qlInterestRateIndexValueDate(Index,N450)</f>
        <v>#VALUE!</v>
      </c>
      <c r="P450" s="72" t="e">
        <v>#N/A</v>
      </c>
    </row>
    <row r="451" spans="13:16" x14ac:dyDescent="0.2">
      <c r="M451" s="49" t="s">
        <v>442</v>
      </c>
      <c r="N451" s="75">
        <f>_xll.qlCalendarAdvance(Calendar,N450,M451,"Following",FALSE)</f>
        <v>43130</v>
      </c>
      <c r="O451" s="75" t="e">
        <f>_xll.qlInterestRateIndexValueDate(Index,N451)</f>
        <v>#VALUE!</v>
      </c>
      <c r="P451" s="72" t="e">
        <v>#N/A</v>
      </c>
    </row>
    <row r="452" spans="13:16" x14ac:dyDescent="0.2">
      <c r="M452" s="49" t="s">
        <v>442</v>
      </c>
      <c r="N452" s="75">
        <f>_xll.qlCalendarAdvance(Calendar,N451,M452,"Following",FALSE)</f>
        <v>43131</v>
      </c>
      <c r="O452" s="75" t="e">
        <f>_xll.qlInterestRateIndexValueDate(Index,N452)</f>
        <v>#VALUE!</v>
      </c>
      <c r="P452" s="72" t="e">
        <v>#N/A</v>
      </c>
    </row>
    <row r="453" spans="13:16" x14ac:dyDescent="0.2">
      <c r="M453" s="49" t="s">
        <v>442</v>
      </c>
      <c r="N453" s="75">
        <f>_xll.qlCalendarAdvance(Calendar,N452,M453,"Following",FALSE)</f>
        <v>43132</v>
      </c>
      <c r="O453" s="75" t="e">
        <f>_xll.qlInterestRateIndexValueDate(Index,N453)</f>
        <v>#VALUE!</v>
      </c>
      <c r="P453" s="72" t="e">
        <v>#N/A</v>
      </c>
    </row>
    <row r="454" spans="13:16" x14ac:dyDescent="0.2">
      <c r="M454" s="49" t="s">
        <v>442</v>
      </c>
      <c r="N454" s="75">
        <f>_xll.qlCalendarAdvance(Calendar,N453,M454,"Following",FALSE)</f>
        <v>43133</v>
      </c>
      <c r="O454" s="75" t="e">
        <f>_xll.qlInterestRateIndexValueDate(Index,N454)</f>
        <v>#VALUE!</v>
      </c>
      <c r="P454" s="72" t="e">
        <v>#N/A</v>
      </c>
    </row>
    <row r="455" spans="13:16" x14ac:dyDescent="0.2">
      <c r="M455" s="49" t="s">
        <v>442</v>
      </c>
      <c r="N455" s="75">
        <f>_xll.qlCalendarAdvance(Calendar,N454,M455,"Following",FALSE)</f>
        <v>43136</v>
      </c>
      <c r="O455" s="75" t="e">
        <f>_xll.qlInterestRateIndexValueDate(Index,N455)</f>
        <v>#VALUE!</v>
      </c>
      <c r="P455" s="72" t="e">
        <v>#N/A</v>
      </c>
    </row>
    <row r="456" spans="13:16" x14ac:dyDescent="0.2">
      <c r="M456" s="49" t="s">
        <v>442</v>
      </c>
      <c r="N456" s="75">
        <f>_xll.qlCalendarAdvance(Calendar,N455,M456,"Following",FALSE)</f>
        <v>43137</v>
      </c>
      <c r="O456" s="75" t="e">
        <f>_xll.qlInterestRateIndexValueDate(Index,N456)</f>
        <v>#VALUE!</v>
      </c>
      <c r="P456" s="72" t="e">
        <v>#N/A</v>
      </c>
    </row>
    <row r="457" spans="13:16" x14ac:dyDescent="0.2">
      <c r="M457" s="49" t="s">
        <v>442</v>
      </c>
      <c r="N457" s="75">
        <f>_xll.qlCalendarAdvance(Calendar,N456,M457,"Following",FALSE)</f>
        <v>43138</v>
      </c>
      <c r="O457" s="75" t="e">
        <f>_xll.qlInterestRateIndexValueDate(Index,N457)</f>
        <v>#VALUE!</v>
      </c>
      <c r="P457" s="72" t="e">
        <v>#N/A</v>
      </c>
    </row>
    <row r="458" spans="13:16" x14ac:dyDescent="0.2">
      <c r="M458" s="49" t="s">
        <v>442</v>
      </c>
      <c r="N458" s="75">
        <f>_xll.qlCalendarAdvance(Calendar,N457,M458,"Following",FALSE)</f>
        <v>43139</v>
      </c>
      <c r="O458" s="75" t="e">
        <f>_xll.qlInterestRateIndexValueDate(Index,N458)</f>
        <v>#VALUE!</v>
      </c>
      <c r="P458" s="72" t="e">
        <v>#N/A</v>
      </c>
    </row>
    <row r="459" spans="13:16" x14ac:dyDescent="0.2">
      <c r="M459" s="49" t="s">
        <v>442</v>
      </c>
      <c r="N459" s="75">
        <f>_xll.qlCalendarAdvance(Calendar,N458,M459,"Following",FALSE)</f>
        <v>43140</v>
      </c>
      <c r="O459" s="75" t="e">
        <f>_xll.qlInterestRateIndexValueDate(Index,N459)</f>
        <v>#VALUE!</v>
      </c>
      <c r="P459" s="72" t="e">
        <v>#N/A</v>
      </c>
    </row>
    <row r="460" spans="13:16" x14ac:dyDescent="0.2">
      <c r="M460" s="49" t="s">
        <v>442</v>
      </c>
      <c r="N460" s="75">
        <f>_xll.qlCalendarAdvance(Calendar,N459,M460,"Following",FALSE)</f>
        <v>43143</v>
      </c>
      <c r="O460" s="75" t="e">
        <f>_xll.qlInterestRateIndexValueDate(Index,N460)</f>
        <v>#VALUE!</v>
      </c>
      <c r="P460" s="72" t="e">
        <v>#N/A</v>
      </c>
    </row>
    <row r="461" spans="13:16" x14ac:dyDescent="0.2">
      <c r="M461" s="49" t="s">
        <v>442</v>
      </c>
      <c r="N461" s="75">
        <f>_xll.qlCalendarAdvance(Calendar,N460,M461,"Following",FALSE)</f>
        <v>43144</v>
      </c>
      <c r="O461" s="75" t="e">
        <f>_xll.qlInterestRateIndexValueDate(Index,N461)</f>
        <v>#VALUE!</v>
      </c>
      <c r="P461" s="72" t="e">
        <v>#N/A</v>
      </c>
    </row>
    <row r="462" spans="13:16" x14ac:dyDescent="0.2">
      <c r="M462" s="49" t="s">
        <v>442</v>
      </c>
      <c r="N462" s="75">
        <f>_xll.qlCalendarAdvance(Calendar,N461,M462,"Following",FALSE)</f>
        <v>43145</v>
      </c>
      <c r="O462" s="75" t="e">
        <f>_xll.qlInterestRateIndexValueDate(Index,N462)</f>
        <v>#VALUE!</v>
      </c>
      <c r="P462" s="72" t="e">
        <v>#N/A</v>
      </c>
    </row>
    <row r="463" spans="13:16" x14ac:dyDescent="0.2">
      <c r="M463" s="49" t="s">
        <v>442</v>
      </c>
      <c r="N463" s="75">
        <f>_xll.qlCalendarAdvance(Calendar,N462,M463,"Following",FALSE)</f>
        <v>43146</v>
      </c>
      <c r="O463" s="75" t="e">
        <f>_xll.qlInterestRateIndexValueDate(Index,N463)</f>
        <v>#VALUE!</v>
      </c>
      <c r="P463" s="72" t="e">
        <v>#N/A</v>
      </c>
    </row>
    <row r="464" spans="13:16" x14ac:dyDescent="0.2">
      <c r="M464" s="49" t="s">
        <v>442</v>
      </c>
      <c r="N464" s="75">
        <f>_xll.qlCalendarAdvance(Calendar,N463,M464,"Following",FALSE)</f>
        <v>43147</v>
      </c>
      <c r="O464" s="75" t="e">
        <f>_xll.qlInterestRateIndexValueDate(Index,N464)</f>
        <v>#VALUE!</v>
      </c>
      <c r="P464" s="72" t="e">
        <v>#N/A</v>
      </c>
    </row>
    <row r="465" spans="13:16" x14ac:dyDescent="0.2">
      <c r="M465" s="49" t="s">
        <v>442</v>
      </c>
      <c r="N465" s="75">
        <f>_xll.qlCalendarAdvance(Calendar,N464,M465,"Following",FALSE)</f>
        <v>43150</v>
      </c>
      <c r="O465" s="75" t="e">
        <f>_xll.qlInterestRateIndexValueDate(Index,N465)</f>
        <v>#VALUE!</v>
      </c>
      <c r="P465" s="72" t="e">
        <v>#N/A</v>
      </c>
    </row>
    <row r="466" spans="13:16" x14ac:dyDescent="0.2">
      <c r="M466" s="49" t="s">
        <v>442</v>
      </c>
      <c r="N466" s="75">
        <f>_xll.qlCalendarAdvance(Calendar,N465,M466,"Following",FALSE)</f>
        <v>43151</v>
      </c>
      <c r="O466" s="75" t="e">
        <f>_xll.qlInterestRateIndexValueDate(Index,N466)</f>
        <v>#VALUE!</v>
      </c>
      <c r="P466" s="72" t="e">
        <v>#N/A</v>
      </c>
    </row>
    <row r="467" spans="13:16" x14ac:dyDescent="0.2">
      <c r="M467" s="49" t="s">
        <v>442</v>
      </c>
      <c r="N467" s="75">
        <f>_xll.qlCalendarAdvance(Calendar,N466,M467,"Following",FALSE)</f>
        <v>43152</v>
      </c>
      <c r="O467" s="75" t="e">
        <f>_xll.qlInterestRateIndexValueDate(Index,N467)</f>
        <v>#VALUE!</v>
      </c>
      <c r="P467" s="72" t="e">
        <v>#N/A</v>
      </c>
    </row>
    <row r="468" spans="13:16" x14ac:dyDescent="0.2">
      <c r="M468" s="49" t="s">
        <v>442</v>
      </c>
      <c r="N468" s="75">
        <f>_xll.qlCalendarAdvance(Calendar,N467,M468,"Following",FALSE)</f>
        <v>43153</v>
      </c>
      <c r="O468" s="75" t="e">
        <f>_xll.qlInterestRateIndexValueDate(Index,N468)</f>
        <v>#VALUE!</v>
      </c>
      <c r="P468" s="72" t="e">
        <v>#N/A</v>
      </c>
    </row>
    <row r="469" spans="13:16" x14ac:dyDescent="0.2">
      <c r="M469" s="49" t="s">
        <v>442</v>
      </c>
      <c r="N469" s="75">
        <f>_xll.qlCalendarAdvance(Calendar,N468,M469,"Following",FALSE)</f>
        <v>43154</v>
      </c>
      <c r="O469" s="75" t="e">
        <f>_xll.qlInterestRateIndexValueDate(Index,N469)</f>
        <v>#VALUE!</v>
      </c>
      <c r="P469" s="72" t="e">
        <v>#N/A</v>
      </c>
    </row>
    <row r="470" spans="13:16" x14ac:dyDescent="0.2">
      <c r="M470" s="49" t="s">
        <v>442</v>
      </c>
      <c r="N470" s="75">
        <f>_xll.qlCalendarAdvance(Calendar,N469,M470,"Following",FALSE)</f>
        <v>43157</v>
      </c>
      <c r="O470" s="75" t="e">
        <f>_xll.qlInterestRateIndexValueDate(Index,N470)</f>
        <v>#VALUE!</v>
      </c>
      <c r="P470" s="72" t="e">
        <v>#N/A</v>
      </c>
    </row>
    <row r="471" spans="13:16" x14ac:dyDescent="0.2">
      <c r="M471" s="49" t="s">
        <v>442</v>
      </c>
      <c r="N471" s="75">
        <f>_xll.qlCalendarAdvance(Calendar,N470,M471,"Following",FALSE)</f>
        <v>43158</v>
      </c>
      <c r="O471" s="75" t="e">
        <f>_xll.qlInterestRateIndexValueDate(Index,N471)</f>
        <v>#VALUE!</v>
      </c>
      <c r="P471" s="72" t="e">
        <v>#N/A</v>
      </c>
    </row>
    <row r="472" spans="13:16" x14ac:dyDescent="0.2">
      <c r="M472" s="49" t="s">
        <v>442</v>
      </c>
      <c r="N472" s="75">
        <f>_xll.qlCalendarAdvance(Calendar,N471,M472,"Following",FALSE)</f>
        <v>43159</v>
      </c>
      <c r="O472" s="75" t="e">
        <f>_xll.qlInterestRateIndexValueDate(Index,N472)</f>
        <v>#VALUE!</v>
      </c>
      <c r="P472" s="72" t="e">
        <v>#N/A</v>
      </c>
    </row>
    <row r="473" spans="13:16" x14ac:dyDescent="0.2">
      <c r="M473" s="49" t="s">
        <v>442</v>
      </c>
      <c r="N473" s="75">
        <f>_xll.qlCalendarAdvance(Calendar,N472,M473,"Following",FALSE)</f>
        <v>43160</v>
      </c>
      <c r="O473" s="75" t="e">
        <f>_xll.qlInterestRateIndexValueDate(Index,N473)</f>
        <v>#VALUE!</v>
      </c>
      <c r="P473" s="72" t="e">
        <v>#N/A</v>
      </c>
    </row>
    <row r="474" spans="13:16" x14ac:dyDescent="0.2">
      <c r="M474" s="49" t="s">
        <v>442</v>
      </c>
      <c r="N474" s="75">
        <f>_xll.qlCalendarAdvance(Calendar,N473,M474,"Following",FALSE)</f>
        <v>43161</v>
      </c>
      <c r="O474" s="75" t="e">
        <f>_xll.qlInterestRateIndexValueDate(Index,N474)</f>
        <v>#VALUE!</v>
      </c>
      <c r="P474" s="72" t="e">
        <v>#N/A</v>
      </c>
    </row>
    <row r="475" spans="13:16" x14ac:dyDescent="0.2">
      <c r="M475" s="49" t="s">
        <v>442</v>
      </c>
      <c r="N475" s="75">
        <f>_xll.qlCalendarAdvance(Calendar,N474,M475,"Following",FALSE)</f>
        <v>43164</v>
      </c>
      <c r="O475" s="75" t="e">
        <f>_xll.qlInterestRateIndexValueDate(Index,N475)</f>
        <v>#VALUE!</v>
      </c>
      <c r="P475" s="72" t="e">
        <v>#N/A</v>
      </c>
    </row>
    <row r="476" spans="13:16" x14ac:dyDescent="0.2">
      <c r="M476" s="49" t="s">
        <v>442</v>
      </c>
      <c r="N476" s="75">
        <f>_xll.qlCalendarAdvance(Calendar,N475,M476,"Following",FALSE)</f>
        <v>43165</v>
      </c>
      <c r="O476" s="75" t="e">
        <f>_xll.qlInterestRateIndexValueDate(Index,N476)</f>
        <v>#VALUE!</v>
      </c>
      <c r="P476" s="72" t="e">
        <v>#N/A</v>
      </c>
    </row>
    <row r="477" spans="13:16" x14ac:dyDescent="0.2">
      <c r="M477" s="49" t="s">
        <v>442</v>
      </c>
      <c r="N477" s="75">
        <f>_xll.qlCalendarAdvance(Calendar,N476,M477,"Following",FALSE)</f>
        <v>43166</v>
      </c>
      <c r="O477" s="75" t="e">
        <f>_xll.qlInterestRateIndexValueDate(Index,N477)</f>
        <v>#VALUE!</v>
      </c>
      <c r="P477" s="72" t="e">
        <v>#N/A</v>
      </c>
    </row>
    <row r="478" spans="13:16" x14ac:dyDescent="0.2">
      <c r="M478" s="49" t="s">
        <v>442</v>
      </c>
      <c r="N478" s="75">
        <f>_xll.qlCalendarAdvance(Calendar,N477,M478,"Following",FALSE)</f>
        <v>43167</v>
      </c>
      <c r="O478" s="75" t="e">
        <f>_xll.qlInterestRateIndexValueDate(Index,N478)</f>
        <v>#VALUE!</v>
      </c>
      <c r="P478" s="72" t="e">
        <v>#N/A</v>
      </c>
    </row>
    <row r="479" spans="13:16" x14ac:dyDescent="0.2">
      <c r="M479" s="49" t="s">
        <v>442</v>
      </c>
      <c r="N479" s="75">
        <f>_xll.qlCalendarAdvance(Calendar,N478,M479,"Following",FALSE)</f>
        <v>43168</v>
      </c>
      <c r="O479" s="75" t="e">
        <f>_xll.qlInterestRateIndexValueDate(Index,N479)</f>
        <v>#VALUE!</v>
      </c>
      <c r="P479" s="72" t="e">
        <v>#N/A</v>
      </c>
    </row>
    <row r="480" spans="13:16" x14ac:dyDescent="0.2">
      <c r="M480" s="49" t="s">
        <v>442</v>
      </c>
      <c r="N480" s="75">
        <f>_xll.qlCalendarAdvance(Calendar,N479,M480,"Following",FALSE)</f>
        <v>43171</v>
      </c>
      <c r="O480" s="75" t="e">
        <f>_xll.qlInterestRateIndexValueDate(Index,N480)</f>
        <v>#VALUE!</v>
      </c>
      <c r="P480" s="72" t="e">
        <v>#N/A</v>
      </c>
    </row>
    <row r="481" spans="13:16" x14ac:dyDescent="0.2">
      <c r="M481" s="49" t="s">
        <v>442</v>
      </c>
      <c r="N481" s="75">
        <f>_xll.qlCalendarAdvance(Calendar,N480,M481,"Following",FALSE)</f>
        <v>43172</v>
      </c>
      <c r="O481" s="75" t="e">
        <f>_xll.qlInterestRateIndexValueDate(Index,N481)</f>
        <v>#VALUE!</v>
      </c>
      <c r="P481" s="72" t="e">
        <v>#N/A</v>
      </c>
    </row>
    <row r="482" spans="13:16" x14ac:dyDescent="0.2">
      <c r="M482" s="49" t="s">
        <v>442</v>
      </c>
      <c r="N482" s="75">
        <f>_xll.qlCalendarAdvance(Calendar,N481,M482,"Following",FALSE)</f>
        <v>43173</v>
      </c>
      <c r="O482" s="75" t="e">
        <f>_xll.qlInterestRateIndexValueDate(Index,N482)</f>
        <v>#VALUE!</v>
      </c>
      <c r="P482" s="72" t="e">
        <v>#N/A</v>
      </c>
    </row>
    <row r="483" spans="13:16" x14ac:dyDescent="0.2">
      <c r="M483" s="49" t="s">
        <v>442</v>
      </c>
      <c r="N483" s="75">
        <f>_xll.qlCalendarAdvance(Calendar,N482,M483,"Following",FALSE)</f>
        <v>43174</v>
      </c>
      <c r="O483" s="75" t="e">
        <f>_xll.qlInterestRateIndexValueDate(Index,N483)</f>
        <v>#VALUE!</v>
      </c>
      <c r="P483" s="72" t="e">
        <v>#N/A</v>
      </c>
    </row>
    <row r="484" spans="13:16" x14ac:dyDescent="0.2">
      <c r="M484" s="49" t="s">
        <v>442</v>
      </c>
      <c r="N484" s="75">
        <f>_xll.qlCalendarAdvance(Calendar,N483,M484,"Following",FALSE)</f>
        <v>43175</v>
      </c>
      <c r="O484" s="75" t="e">
        <f>_xll.qlInterestRateIndexValueDate(Index,N484)</f>
        <v>#VALUE!</v>
      </c>
      <c r="P484" s="72" t="e">
        <v>#N/A</v>
      </c>
    </row>
    <row r="485" spans="13:16" x14ac:dyDescent="0.2">
      <c r="M485" s="49" t="s">
        <v>442</v>
      </c>
      <c r="N485" s="75">
        <f>_xll.qlCalendarAdvance(Calendar,N484,M485,"Following",FALSE)</f>
        <v>43178</v>
      </c>
      <c r="O485" s="75" t="e">
        <f>_xll.qlInterestRateIndexValueDate(Index,N485)</f>
        <v>#VALUE!</v>
      </c>
      <c r="P485" s="72" t="e">
        <v>#N/A</v>
      </c>
    </row>
    <row r="486" spans="13:16" x14ac:dyDescent="0.2">
      <c r="M486" s="49" t="s">
        <v>442</v>
      </c>
      <c r="N486" s="75">
        <f>_xll.qlCalendarAdvance(Calendar,N485,M486,"Following",FALSE)</f>
        <v>43179</v>
      </c>
      <c r="O486" s="75" t="e">
        <f>_xll.qlInterestRateIndexValueDate(Index,N486)</f>
        <v>#VALUE!</v>
      </c>
      <c r="P486" s="72" t="e">
        <v>#N/A</v>
      </c>
    </row>
    <row r="487" spans="13:16" x14ac:dyDescent="0.2">
      <c r="M487" s="49" t="s">
        <v>442</v>
      </c>
      <c r="N487" s="75">
        <f>_xll.qlCalendarAdvance(Calendar,N486,M487,"Following",FALSE)</f>
        <v>43180</v>
      </c>
      <c r="O487" s="75" t="e">
        <f>_xll.qlInterestRateIndexValueDate(Index,N487)</f>
        <v>#VALUE!</v>
      </c>
      <c r="P487" s="72" t="e">
        <v>#N/A</v>
      </c>
    </row>
    <row r="488" spans="13:16" x14ac:dyDescent="0.2">
      <c r="M488" s="49" t="s">
        <v>442</v>
      </c>
      <c r="N488" s="75">
        <f>_xll.qlCalendarAdvance(Calendar,N487,M488,"Following",FALSE)</f>
        <v>43181</v>
      </c>
      <c r="O488" s="75" t="e">
        <f>_xll.qlInterestRateIndexValueDate(Index,N488)</f>
        <v>#VALUE!</v>
      </c>
      <c r="P488" s="72" t="e">
        <v>#N/A</v>
      </c>
    </row>
    <row r="489" spans="13:16" x14ac:dyDescent="0.2">
      <c r="M489" s="49" t="s">
        <v>442</v>
      </c>
      <c r="N489" s="75">
        <f>_xll.qlCalendarAdvance(Calendar,N488,M489,"Following",FALSE)</f>
        <v>43182</v>
      </c>
      <c r="O489" s="75" t="e">
        <f>_xll.qlInterestRateIndexValueDate(Index,N489)</f>
        <v>#VALUE!</v>
      </c>
      <c r="P489" s="72" t="e">
        <v>#N/A</v>
      </c>
    </row>
    <row r="490" spans="13:16" x14ac:dyDescent="0.2">
      <c r="M490" s="49" t="s">
        <v>442</v>
      </c>
      <c r="N490" s="75">
        <f>_xll.qlCalendarAdvance(Calendar,N489,M490,"Following",FALSE)</f>
        <v>43185</v>
      </c>
      <c r="O490" s="75" t="e">
        <f>_xll.qlInterestRateIndexValueDate(Index,N490)</f>
        <v>#VALUE!</v>
      </c>
      <c r="P490" s="72" t="e">
        <v>#N/A</v>
      </c>
    </row>
    <row r="491" spans="13:16" x14ac:dyDescent="0.2">
      <c r="M491" s="49" t="s">
        <v>442</v>
      </c>
      <c r="N491" s="75">
        <f>_xll.qlCalendarAdvance(Calendar,N490,M491,"Following",FALSE)</f>
        <v>43186</v>
      </c>
      <c r="O491" s="75" t="e">
        <f>_xll.qlInterestRateIndexValueDate(Index,N491)</f>
        <v>#VALUE!</v>
      </c>
      <c r="P491" s="72" t="e">
        <v>#N/A</v>
      </c>
    </row>
    <row r="492" spans="13:16" x14ac:dyDescent="0.2">
      <c r="M492" s="49" t="s">
        <v>442</v>
      </c>
      <c r="N492" s="75">
        <f>_xll.qlCalendarAdvance(Calendar,N491,M492,"Following",FALSE)</f>
        <v>43187</v>
      </c>
      <c r="O492" s="75" t="e">
        <f>_xll.qlInterestRateIndexValueDate(Index,N492)</f>
        <v>#VALUE!</v>
      </c>
      <c r="P492" s="72" t="e">
        <v>#N/A</v>
      </c>
    </row>
    <row r="493" spans="13:16" x14ac:dyDescent="0.2">
      <c r="M493" s="49" t="s">
        <v>442</v>
      </c>
      <c r="N493" s="75">
        <f>_xll.qlCalendarAdvance(Calendar,N492,M493,"Following",FALSE)</f>
        <v>43188</v>
      </c>
      <c r="O493" s="75" t="e">
        <f>_xll.qlInterestRateIndexValueDate(Index,N493)</f>
        <v>#VALUE!</v>
      </c>
      <c r="P493" s="72" t="e">
        <v>#N/A</v>
      </c>
    </row>
    <row r="494" spans="13:16" x14ac:dyDescent="0.2">
      <c r="M494" s="49" t="s">
        <v>442</v>
      </c>
      <c r="N494" s="75">
        <f>_xll.qlCalendarAdvance(Calendar,N493,M494,"Following",FALSE)</f>
        <v>43193</v>
      </c>
      <c r="O494" s="75" t="e">
        <f>_xll.qlInterestRateIndexValueDate(Index,N494)</f>
        <v>#VALUE!</v>
      </c>
      <c r="P494" s="72" t="e">
        <v>#N/A</v>
      </c>
    </row>
    <row r="495" spans="13:16" x14ac:dyDescent="0.2">
      <c r="M495" s="49" t="s">
        <v>442</v>
      </c>
      <c r="N495" s="75">
        <f>_xll.qlCalendarAdvance(Calendar,N494,M495,"Following",FALSE)</f>
        <v>43194</v>
      </c>
      <c r="O495" s="75" t="e">
        <f>_xll.qlInterestRateIndexValueDate(Index,N495)</f>
        <v>#VALUE!</v>
      </c>
      <c r="P495" s="72" t="e">
        <v>#N/A</v>
      </c>
    </row>
    <row r="496" spans="13:16" x14ac:dyDescent="0.2">
      <c r="M496" s="49" t="s">
        <v>442</v>
      </c>
      <c r="N496" s="75">
        <f>_xll.qlCalendarAdvance(Calendar,N495,M496,"Following",FALSE)</f>
        <v>43195</v>
      </c>
      <c r="O496" s="75" t="e">
        <f>_xll.qlInterestRateIndexValueDate(Index,N496)</f>
        <v>#VALUE!</v>
      </c>
      <c r="P496" s="72" t="e">
        <v>#N/A</v>
      </c>
    </row>
    <row r="497" spans="13:16" x14ac:dyDescent="0.2">
      <c r="M497" s="49" t="s">
        <v>442</v>
      </c>
      <c r="N497" s="75">
        <f>_xll.qlCalendarAdvance(Calendar,N496,M497,"Following",FALSE)</f>
        <v>43196</v>
      </c>
      <c r="O497" s="75" t="e">
        <f>_xll.qlInterestRateIndexValueDate(Index,N497)</f>
        <v>#VALUE!</v>
      </c>
      <c r="P497" s="72" t="e">
        <v>#N/A</v>
      </c>
    </row>
    <row r="498" spans="13:16" x14ac:dyDescent="0.2">
      <c r="M498" s="49" t="s">
        <v>442</v>
      </c>
      <c r="N498" s="75">
        <f>_xll.qlCalendarAdvance(Calendar,N497,M498,"Following",FALSE)</f>
        <v>43199</v>
      </c>
      <c r="O498" s="75" t="e">
        <f>_xll.qlInterestRateIndexValueDate(Index,N498)</f>
        <v>#VALUE!</v>
      </c>
      <c r="P498" s="72" t="e">
        <v>#N/A</v>
      </c>
    </row>
    <row r="499" spans="13:16" x14ac:dyDescent="0.2">
      <c r="M499" s="49" t="s">
        <v>442</v>
      </c>
      <c r="N499" s="75">
        <f>_xll.qlCalendarAdvance(Calendar,N498,M499,"Following",FALSE)</f>
        <v>43200</v>
      </c>
      <c r="O499" s="75" t="e">
        <f>_xll.qlInterestRateIndexValueDate(Index,N499)</f>
        <v>#VALUE!</v>
      </c>
      <c r="P499" s="72" t="e">
        <v>#N/A</v>
      </c>
    </row>
    <row r="500" spans="13:16" x14ac:dyDescent="0.2">
      <c r="M500" s="49" t="s">
        <v>442</v>
      </c>
      <c r="N500" s="75">
        <f>_xll.qlCalendarAdvance(Calendar,N499,M500,"Following",FALSE)</f>
        <v>43201</v>
      </c>
      <c r="O500" s="75" t="e">
        <f>_xll.qlInterestRateIndexValueDate(Index,N500)</f>
        <v>#VALUE!</v>
      </c>
      <c r="P500" s="72" t="e">
        <v>#N/A</v>
      </c>
    </row>
    <row r="501" spans="13:16" x14ac:dyDescent="0.2">
      <c r="M501" s="49" t="s">
        <v>442</v>
      </c>
      <c r="N501" s="75">
        <f>_xll.qlCalendarAdvance(Calendar,N500,M501,"Following",FALSE)</f>
        <v>43202</v>
      </c>
      <c r="O501" s="75" t="e">
        <f>_xll.qlInterestRateIndexValueDate(Index,N501)</f>
        <v>#VALUE!</v>
      </c>
      <c r="P501" s="72" t="e">
        <v>#N/A</v>
      </c>
    </row>
    <row r="502" spans="13:16" x14ac:dyDescent="0.2">
      <c r="M502" s="49" t="s">
        <v>442</v>
      </c>
      <c r="N502" s="75">
        <f>_xll.qlCalendarAdvance(Calendar,N501,M502,"Following",FALSE)</f>
        <v>43203</v>
      </c>
      <c r="O502" s="75" t="e">
        <f>_xll.qlInterestRateIndexValueDate(Index,N502)</f>
        <v>#VALUE!</v>
      </c>
      <c r="P502" s="72" t="e">
        <v>#N/A</v>
      </c>
    </row>
    <row r="503" spans="13:16" x14ac:dyDescent="0.2">
      <c r="M503" s="49" t="s">
        <v>442</v>
      </c>
      <c r="N503" s="75">
        <f>_xll.qlCalendarAdvance(Calendar,N502,M503,"Following",FALSE)</f>
        <v>43206</v>
      </c>
      <c r="O503" s="75" t="e">
        <f>_xll.qlInterestRateIndexValueDate(Index,N503)</f>
        <v>#VALUE!</v>
      </c>
      <c r="P503" s="72" t="e">
        <v>#N/A</v>
      </c>
    </row>
    <row r="504" spans="13:16" x14ac:dyDescent="0.2">
      <c r="M504" s="49" t="s">
        <v>442</v>
      </c>
      <c r="N504" s="75">
        <f>_xll.qlCalendarAdvance(Calendar,N503,M504,"Following",FALSE)</f>
        <v>43207</v>
      </c>
      <c r="O504" s="75" t="e">
        <f>_xll.qlInterestRateIndexValueDate(Index,N504)</f>
        <v>#VALUE!</v>
      </c>
      <c r="P504" s="72" t="e">
        <v>#N/A</v>
      </c>
    </row>
    <row r="505" spans="13:16" x14ac:dyDescent="0.2">
      <c r="M505" s="49" t="s">
        <v>442</v>
      </c>
      <c r="N505" s="75">
        <f>_xll.qlCalendarAdvance(Calendar,N504,M505,"Following",FALSE)</f>
        <v>43208</v>
      </c>
      <c r="O505" s="75" t="e">
        <f>_xll.qlInterestRateIndexValueDate(Index,N505)</f>
        <v>#VALUE!</v>
      </c>
      <c r="P505" s="72" t="e">
        <v>#N/A</v>
      </c>
    </row>
    <row r="506" spans="13:16" x14ac:dyDescent="0.2">
      <c r="M506" s="49" t="s">
        <v>442</v>
      </c>
      <c r="N506" s="75">
        <f>_xll.qlCalendarAdvance(Calendar,N505,M506,"Following",FALSE)</f>
        <v>43209</v>
      </c>
      <c r="O506" s="75" t="e">
        <f>_xll.qlInterestRateIndexValueDate(Index,N506)</f>
        <v>#VALUE!</v>
      </c>
      <c r="P506" s="72" t="e">
        <v>#N/A</v>
      </c>
    </row>
    <row r="507" spans="13:16" x14ac:dyDescent="0.2">
      <c r="M507" s="49" t="s">
        <v>442</v>
      </c>
      <c r="N507" s="75">
        <f>_xll.qlCalendarAdvance(Calendar,N506,M507,"Following",FALSE)</f>
        <v>43210</v>
      </c>
      <c r="O507" s="75" t="e">
        <f>_xll.qlInterestRateIndexValueDate(Index,N507)</f>
        <v>#VALUE!</v>
      </c>
      <c r="P507" s="72" t="e">
        <v>#N/A</v>
      </c>
    </row>
    <row r="508" spans="13:16" x14ac:dyDescent="0.2">
      <c r="M508" s="49" t="s">
        <v>442</v>
      </c>
      <c r="N508" s="75">
        <f>_xll.qlCalendarAdvance(Calendar,N507,M508,"Following",FALSE)</f>
        <v>43213</v>
      </c>
      <c r="O508" s="75" t="e">
        <f>_xll.qlInterestRateIndexValueDate(Index,N508)</f>
        <v>#VALUE!</v>
      </c>
      <c r="P508" s="72" t="e">
        <v>#N/A</v>
      </c>
    </row>
    <row r="509" spans="13:16" x14ac:dyDescent="0.2">
      <c r="M509" s="49" t="s">
        <v>442</v>
      </c>
      <c r="N509" s="75">
        <f>_xll.qlCalendarAdvance(Calendar,N508,M509,"Following",FALSE)</f>
        <v>43214</v>
      </c>
      <c r="O509" s="75" t="e">
        <f>_xll.qlInterestRateIndexValueDate(Index,N509)</f>
        <v>#VALUE!</v>
      </c>
      <c r="P509" s="72" t="e">
        <v>#N/A</v>
      </c>
    </row>
    <row r="510" spans="13:16" x14ac:dyDescent="0.2">
      <c r="M510" s="49" t="s">
        <v>442</v>
      </c>
      <c r="N510" s="75">
        <f>_xll.qlCalendarAdvance(Calendar,N509,M510,"Following",FALSE)</f>
        <v>43215</v>
      </c>
      <c r="O510" s="75" t="e">
        <f>_xll.qlInterestRateIndexValueDate(Index,N510)</f>
        <v>#VALUE!</v>
      </c>
      <c r="P510" s="72" t="e">
        <v>#N/A</v>
      </c>
    </row>
    <row r="511" spans="13:16" x14ac:dyDescent="0.2">
      <c r="M511" s="49" t="s">
        <v>442</v>
      </c>
      <c r="N511" s="75">
        <f>_xll.qlCalendarAdvance(Calendar,N510,M511,"Following",FALSE)</f>
        <v>43216</v>
      </c>
      <c r="O511" s="75" t="e">
        <f>_xll.qlInterestRateIndexValueDate(Index,N511)</f>
        <v>#VALUE!</v>
      </c>
      <c r="P511" s="72" t="e">
        <v>#N/A</v>
      </c>
    </row>
    <row r="512" spans="13:16" x14ac:dyDescent="0.2">
      <c r="M512" s="49" t="s">
        <v>442</v>
      </c>
      <c r="N512" s="75">
        <f>_xll.qlCalendarAdvance(Calendar,N511,M512,"Following",FALSE)</f>
        <v>43217</v>
      </c>
      <c r="O512" s="75" t="e">
        <f>_xll.qlInterestRateIndexValueDate(Index,N512)</f>
        <v>#VALUE!</v>
      </c>
      <c r="P512" s="72" t="e">
        <v>#N/A</v>
      </c>
    </row>
    <row r="513" spans="13:16" x14ac:dyDescent="0.2">
      <c r="M513" s="49" t="s">
        <v>442</v>
      </c>
      <c r="N513" s="75">
        <f>_xll.qlCalendarAdvance(Calendar,N512,M513,"Following",FALSE)</f>
        <v>43220</v>
      </c>
      <c r="O513" s="75" t="e">
        <f>_xll.qlInterestRateIndexValueDate(Index,N513)</f>
        <v>#VALUE!</v>
      </c>
      <c r="P513" s="72" t="e">
        <v>#N/A</v>
      </c>
    </row>
    <row r="514" spans="13:16" x14ac:dyDescent="0.2">
      <c r="M514" s="49" t="s">
        <v>442</v>
      </c>
      <c r="N514" s="75">
        <f>_xll.qlCalendarAdvance(Calendar,N513,M514,"Following",FALSE)</f>
        <v>43222</v>
      </c>
      <c r="O514" s="75" t="e">
        <f>_xll.qlInterestRateIndexValueDate(Index,N514)</f>
        <v>#VALUE!</v>
      </c>
      <c r="P514" s="72" t="e">
        <v>#N/A</v>
      </c>
    </row>
    <row r="515" spans="13:16" x14ac:dyDescent="0.2">
      <c r="M515" s="49" t="s">
        <v>442</v>
      </c>
      <c r="N515" s="75">
        <f>_xll.qlCalendarAdvance(Calendar,N514,M515,"Following",FALSE)</f>
        <v>43223</v>
      </c>
      <c r="O515" s="75" t="e">
        <f>_xll.qlInterestRateIndexValueDate(Index,N515)</f>
        <v>#VALUE!</v>
      </c>
      <c r="P515" s="72" t="e">
        <v>#N/A</v>
      </c>
    </row>
    <row r="516" spans="13:16" x14ac:dyDescent="0.2">
      <c r="M516" s="49" t="s">
        <v>442</v>
      </c>
      <c r="N516" s="75">
        <f>_xll.qlCalendarAdvance(Calendar,N515,M516,"Following",FALSE)</f>
        <v>43224</v>
      </c>
      <c r="O516" s="75" t="e">
        <f>_xll.qlInterestRateIndexValueDate(Index,N516)</f>
        <v>#VALUE!</v>
      </c>
      <c r="P516" s="72" t="e">
        <v>#N/A</v>
      </c>
    </row>
    <row r="517" spans="13:16" x14ac:dyDescent="0.2">
      <c r="M517" s="49" t="s">
        <v>442</v>
      </c>
      <c r="N517" s="75">
        <f>_xll.qlCalendarAdvance(Calendar,N516,M517,"Following",FALSE)</f>
        <v>43227</v>
      </c>
      <c r="O517" s="75" t="e">
        <f>_xll.qlInterestRateIndexValueDate(Index,N517)</f>
        <v>#VALUE!</v>
      </c>
      <c r="P517" s="72" t="e">
        <v>#N/A</v>
      </c>
    </row>
    <row r="518" spans="13:16" x14ac:dyDescent="0.2">
      <c r="M518" s="49" t="s">
        <v>442</v>
      </c>
      <c r="N518" s="75">
        <f>_xll.qlCalendarAdvance(Calendar,N517,M518,"Following",FALSE)</f>
        <v>43228</v>
      </c>
      <c r="O518" s="75" t="e">
        <f>_xll.qlInterestRateIndexValueDate(Index,N518)</f>
        <v>#VALUE!</v>
      </c>
      <c r="P518" s="72" t="e">
        <v>#N/A</v>
      </c>
    </row>
    <row r="519" spans="13:16" x14ac:dyDescent="0.2">
      <c r="M519" s="49" t="s">
        <v>442</v>
      </c>
      <c r="N519" s="75">
        <f>_xll.qlCalendarAdvance(Calendar,N518,M519,"Following",FALSE)</f>
        <v>43229</v>
      </c>
      <c r="O519" s="75" t="e">
        <f>_xll.qlInterestRateIndexValueDate(Index,N519)</f>
        <v>#VALUE!</v>
      </c>
      <c r="P519" s="72" t="e">
        <v>#N/A</v>
      </c>
    </row>
    <row r="520" spans="13:16" x14ac:dyDescent="0.2">
      <c r="M520" s="49" t="s">
        <v>442</v>
      </c>
      <c r="N520" s="75">
        <f>_xll.qlCalendarAdvance(Calendar,N519,M520,"Following",FALSE)</f>
        <v>43230</v>
      </c>
      <c r="O520" s="75" t="e">
        <f>_xll.qlInterestRateIndexValueDate(Index,N520)</f>
        <v>#VALUE!</v>
      </c>
      <c r="P520" s="72" t="e">
        <v>#N/A</v>
      </c>
    </row>
    <row r="521" spans="13:16" x14ac:dyDescent="0.2">
      <c r="M521" s="49" t="s">
        <v>442</v>
      </c>
      <c r="N521" s="75">
        <f>_xll.qlCalendarAdvance(Calendar,N520,M521,"Following",FALSE)</f>
        <v>43231</v>
      </c>
      <c r="O521" s="75" t="e">
        <f>_xll.qlInterestRateIndexValueDate(Index,N521)</f>
        <v>#VALUE!</v>
      </c>
      <c r="P521" s="72" t="e">
        <v>#N/A</v>
      </c>
    </row>
    <row r="522" spans="13:16" x14ac:dyDescent="0.2">
      <c r="M522" s="49" t="s">
        <v>442</v>
      </c>
      <c r="N522" s="75">
        <f>_xll.qlCalendarAdvance(Calendar,N521,M522,"Following",FALSE)</f>
        <v>43234</v>
      </c>
      <c r="O522" s="75" t="e">
        <f>_xll.qlInterestRateIndexValueDate(Index,N522)</f>
        <v>#VALUE!</v>
      </c>
      <c r="P522" s="72" t="e">
        <v>#N/A</v>
      </c>
    </row>
    <row r="523" spans="13:16" x14ac:dyDescent="0.2">
      <c r="M523" s="49" t="s">
        <v>442</v>
      </c>
      <c r="N523" s="75">
        <f>_xll.qlCalendarAdvance(Calendar,N522,M523,"Following",FALSE)</f>
        <v>43235</v>
      </c>
      <c r="O523" s="75" t="e">
        <f>_xll.qlInterestRateIndexValueDate(Index,N523)</f>
        <v>#VALUE!</v>
      </c>
      <c r="P523" s="72" t="e">
        <v>#N/A</v>
      </c>
    </row>
    <row r="524" spans="13:16" x14ac:dyDescent="0.2">
      <c r="M524" s="49" t="s">
        <v>442</v>
      </c>
      <c r="N524" s="75">
        <f>_xll.qlCalendarAdvance(Calendar,N523,M524,"Following",FALSE)</f>
        <v>43236</v>
      </c>
      <c r="O524" s="75" t="e">
        <f>_xll.qlInterestRateIndexValueDate(Index,N524)</f>
        <v>#VALUE!</v>
      </c>
      <c r="P524" s="72" t="e">
        <v>#N/A</v>
      </c>
    </row>
    <row r="525" spans="13:16" x14ac:dyDescent="0.2">
      <c r="M525" s="49" t="s">
        <v>442</v>
      </c>
      <c r="N525" s="75">
        <f>_xll.qlCalendarAdvance(Calendar,N524,M525,"Following",FALSE)</f>
        <v>43237</v>
      </c>
      <c r="O525" s="75" t="e">
        <f>_xll.qlInterestRateIndexValueDate(Index,N525)</f>
        <v>#VALUE!</v>
      </c>
      <c r="P525" s="72" t="e">
        <v>#N/A</v>
      </c>
    </row>
    <row r="526" spans="13:16" x14ac:dyDescent="0.2">
      <c r="M526" s="49" t="s">
        <v>442</v>
      </c>
      <c r="N526" s="75">
        <f>_xll.qlCalendarAdvance(Calendar,N525,M526,"Following",FALSE)</f>
        <v>43238</v>
      </c>
      <c r="O526" s="75" t="e">
        <f>_xll.qlInterestRateIndexValueDate(Index,N526)</f>
        <v>#VALUE!</v>
      </c>
      <c r="P526" s="72" t="e">
        <v>#N/A</v>
      </c>
    </row>
    <row r="527" spans="13:16" x14ac:dyDescent="0.2">
      <c r="M527" s="49" t="s">
        <v>442</v>
      </c>
      <c r="N527" s="75">
        <f>_xll.qlCalendarAdvance(Calendar,N526,M527,"Following",FALSE)</f>
        <v>43241</v>
      </c>
      <c r="O527" s="75" t="e">
        <f>_xll.qlInterestRateIndexValueDate(Index,N527)</f>
        <v>#VALUE!</v>
      </c>
      <c r="P527" s="72" t="e">
        <v>#N/A</v>
      </c>
    </row>
    <row r="528" spans="13:16" x14ac:dyDescent="0.2">
      <c r="M528" s="49" t="s">
        <v>442</v>
      </c>
      <c r="N528" s="75">
        <f>_xll.qlCalendarAdvance(Calendar,N527,M528,"Following",FALSE)</f>
        <v>43242</v>
      </c>
      <c r="O528" s="75" t="e">
        <f>_xll.qlInterestRateIndexValueDate(Index,N528)</f>
        <v>#VALUE!</v>
      </c>
      <c r="P528" s="72" t="e">
        <v>#N/A</v>
      </c>
    </row>
    <row r="529" spans="13:16" x14ac:dyDescent="0.2">
      <c r="M529" s="49" t="s">
        <v>442</v>
      </c>
      <c r="N529" s="75">
        <f>_xll.qlCalendarAdvance(Calendar,N528,M529,"Following",FALSE)</f>
        <v>43243</v>
      </c>
      <c r="O529" s="75" t="e">
        <f>_xll.qlInterestRateIndexValueDate(Index,N529)</f>
        <v>#VALUE!</v>
      </c>
      <c r="P529" s="72" t="e">
        <v>#N/A</v>
      </c>
    </row>
    <row r="530" spans="13:16" x14ac:dyDescent="0.2">
      <c r="M530" s="49" t="s">
        <v>442</v>
      </c>
      <c r="N530" s="75">
        <f>_xll.qlCalendarAdvance(Calendar,N529,M530,"Following",FALSE)</f>
        <v>43244</v>
      </c>
      <c r="O530" s="75" t="e">
        <f>_xll.qlInterestRateIndexValueDate(Index,N530)</f>
        <v>#VALUE!</v>
      </c>
      <c r="P530" s="72" t="e">
        <v>#N/A</v>
      </c>
    </row>
    <row r="531" spans="13:16" x14ac:dyDescent="0.2">
      <c r="M531" s="49" t="s">
        <v>442</v>
      </c>
      <c r="N531" s="75">
        <f>_xll.qlCalendarAdvance(Calendar,N530,M531,"Following",FALSE)</f>
        <v>43245</v>
      </c>
      <c r="O531" s="75" t="e">
        <f>_xll.qlInterestRateIndexValueDate(Index,N531)</f>
        <v>#VALUE!</v>
      </c>
      <c r="P531" s="72" t="e">
        <v>#N/A</v>
      </c>
    </row>
    <row r="532" spans="13:16" x14ac:dyDescent="0.2">
      <c r="M532" s="49" t="s">
        <v>442</v>
      </c>
      <c r="N532" s="75">
        <f>_xll.qlCalendarAdvance(Calendar,N531,M532,"Following",FALSE)</f>
        <v>43248</v>
      </c>
      <c r="O532" s="75" t="e">
        <f>_xll.qlInterestRateIndexValueDate(Index,N532)</f>
        <v>#VALUE!</v>
      </c>
      <c r="P532" s="72" t="e">
        <v>#N/A</v>
      </c>
    </row>
    <row r="533" spans="13:16" x14ac:dyDescent="0.2">
      <c r="M533" s="49" t="s">
        <v>442</v>
      </c>
      <c r="N533" s="75">
        <f>_xll.qlCalendarAdvance(Calendar,N532,M533,"Following",FALSE)</f>
        <v>43249</v>
      </c>
      <c r="O533" s="75" t="e">
        <f>_xll.qlInterestRateIndexValueDate(Index,N533)</f>
        <v>#VALUE!</v>
      </c>
      <c r="P533" s="72" t="e">
        <v>#N/A</v>
      </c>
    </row>
    <row r="534" spans="13:16" x14ac:dyDescent="0.2">
      <c r="M534" s="49" t="s">
        <v>442</v>
      </c>
      <c r="N534" s="75">
        <f>_xll.qlCalendarAdvance(Calendar,N533,M534,"Following",FALSE)</f>
        <v>43250</v>
      </c>
      <c r="O534" s="75" t="e">
        <f>_xll.qlInterestRateIndexValueDate(Index,N534)</f>
        <v>#VALUE!</v>
      </c>
      <c r="P534" s="72" t="e">
        <v>#N/A</v>
      </c>
    </row>
    <row r="535" spans="13:16" x14ac:dyDescent="0.2">
      <c r="M535" s="49" t="s">
        <v>442</v>
      </c>
      <c r="N535" s="75">
        <f>_xll.qlCalendarAdvance(Calendar,N534,M535,"Following",FALSE)</f>
        <v>43251</v>
      </c>
      <c r="O535" s="75" t="e">
        <f>_xll.qlInterestRateIndexValueDate(Index,N535)</f>
        <v>#VALUE!</v>
      </c>
      <c r="P535" s="72" t="e">
        <v>#N/A</v>
      </c>
    </row>
    <row r="536" spans="13:16" x14ac:dyDescent="0.2">
      <c r="M536" s="49" t="s">
        <v>442</v>
      </c>
      <c r="N536" s="75">
        <f>_xll.qlCalendarAdvance(Calendar,N535,M536,"Following",FALSE)</f>
        <v>43252</v>
      </c>
      <c r="O536" s="75" t="e">
        <f>_xll.qlInterestRateIndexValueDate(Index,N536)</f>
        <v>#VALUE!</v>
      </c>
      <c r="P536" s="72" t="e">
        <v>#N/A</v>
      </c>
    </row>
    <row r="537" spans="13:16" x14ac:dyDescent="0.2">
      <c r="M537" s="49" t="s">
        <v>443</v>
      </c>
      <c r="N537" s="75">
        <f>_xll.qlCalendarAdvance(Calendar,N536,M537,"Following",FALSE)</f>
        <v>43259</v>
      </c>
      <c r="O537" s="75" t="e">
        <f>_xll.qlInterestRateIndexValueDate(Index,N537)</f>
        <v>#VALUE!</v>
      </c>
      <c r="P537" s="72" t="e">
        <v>#N/A</v>
      </c>
    </row>
    <row r="538" spans="13:16" x14ac:dyDescent="0.2">
      <c r="M538" s="49" t="s">
        <v>443</v>
      </c>
      <c r="N538" s="75">
        <f>_xll.qlCalendarAdvance(Calendar,N537,M538,"Following",FALSE)</f>
        <v>43266</v>
      </c>
      <c r="O538" s="75" t="e">
        <f>_xll.qlInterestRateIndexValueDate(Index,N538)</f>
        <v>#VALUE!</v>
      </c>
      <c r="P538" s="72" t="e">
        <v>#N/A</v>
      </c>
    </row>
    <row r="539" spans="13:16" x14ac:dyDescent="0.2">
      <c r="M539" s="49" t="s">
        <v>443</v>
      </c>
      <c r="N539" s="75">
        <f>_xll.qlCalendarAdvance(Calendar,N538,M539,"Following",FALSE)</f>
        <v>43273</v>
      </c>
      <c r="O539" s="75" t="e">
        <f>_xll.qlInterestRateIndexValueDate(Index,N539)</f>
        <v>#VALUE!</v>
      </c>
      <c r="P539" s="72" t="e">
        <v>#N/A</v>
      </c>
    </row>
    <row r="540" spans="13:16" x14ac:dyDescent="0.2">
      <c r="M540" s="49" t="s">
        <v>443</v>
      </c>
      <c r="N540" s="75">
        <f>_xll.qlCalendarAdvance(Calendar,N539,M540,"Following",FALSE)</f>
        <v>43280</v>
      </c>
      <c r="O540" s="75" t="e">
        <f>_xll.qlInterestRateIndexValueDate(Index,N540)</f>
        <v>#VALUE!</v>
      </c>
      <c r="P540" s="72" t="e">
        <v>#N/A</v>
      </c>
    </row>
    <row r="541" spans="13:16" x14ac:dyDescent="0.2">
      <c r="M541" s="49" t="s">
        <v>443</v>
      </c>
      <c r="N541" s="75">
        <f>_xll.qlCalendarAdvance(Calendar,N540,M541,"Following",FALSE)</f>
        <v>43287</v>
      </c>
      <c r="O541" s="75" t="e">
        <f>_xll.qlInterestRateIndexValueDate(Index,N541)</f>
        <v>#VALUE!</v>
      </c>
      <c r="P541" s="72" t="e">
        <v>#N/A</v>
      </c>
    </row>
    <row r="542" spans="13:16" x14ac:dyDescent="0.2">
      <c r="M542" s="49" t="s">
        <v>443</v>
      </c>
      <c r="N542" s="75">
        <f>_xll.qlCalendarAdvance(Calendar,N541,M542,"Following",FALSE)</f>
        <v>43294</v>
      </c>
      <c r="O542" s="75" t="e">
        <f>_xll.qlInterestRateIndexValueDate(Index,N542)</f>
        <v>#VALUE!</v>
      </c>
      <c r="P542" s="72" t="e">
        <v>#N/A</v>
      </c>
    </row>
    <row r="543" spans="13:16" x14ac:dyDescent="0.2">
      <c r="M543" s="49" t="s">
        <v>443</v>
      </c>
      <c r="N543" s="75">
        <f>_xll.qlCalendarAdvance(Calendar,N542,M543,"Following",FALSE)</f>
        <v>43301</v>
      </c>
      <c r="O543" s="75" t="e">
        <f>_xll.qlInterestRateIndexValueDate(Index,N543)</f>
        <v>#VALUE!</v>
      </c>
      <c r="P543" s="72" t="e">
        <v>#N/A</v>
      </c>
    </row>
    <row r="544" spans="13:16" x14ac:dyDescent="0.2">
      <c r="M544" s="49" t="s">
        <v>443</v>
      </c>
      <c r="N544" s="75">
        <f>_xll.qlCalendarAdvance(Calendar,N543,M544,"Following",FALSE)</f>
        <v>43308</v>
      </c>
      <c r="O544" s="75" t="e">
        <f>_xll.qlInterestRateIndexValueDate(Index,N544)</f>
        <v>#VALUE!</v>
      </c>
      <c r="P544" s="72" t="e">
        <v>#N/A</v>
      </c>
    </row>
    <row r="545" spans="13:16" x14ac:dyDescent="0.2">
      <c r="M545" s="49" t="s">
        <v>443</v>
      </c>
      <c r="N545" s="75">
        <f>_xll.qlCalendarAdvance(Calendar,N544,M545,"Following",FALSE)</f>
        <v>43315</v>
      </c>
      <c r="O545" s="75" t="e">
        <f>_xll.qlInterestRateIndexValueDate(Index,N545)</f>
        <v>#VALUE!</v>
      </c>
      <c r="P545" s="72" t="e">
        <v>#N/A</v>
      </c>
    </row>
    <row r="546" spans="13:16" x14ac:dyDescent="0.2">
      <c r="M546" s="49" t="s">
        <v>443</v>
      </c>
      <c r="N546" s="75">
        <f>_xll.qlCalendarAdvance(Calendar,N545,M546,"Following",FALSE)</f>
        <v>43322</v>
      </c>
      <c r="O546" s="75" t="e">
        <f>_xll.qlInterestRateIndexValueDate(Index,N546)</f>
        <v>#VALUE!</v>
      </c>
      <c r="P546" s="72" t="e">
        <v>#N/A</v>
      </c>
    </row>
    <row r="547" spans="13:16" x14ac:dyDescent="0.2">
      <c r="M547" s="49" t="s">
        <v>443</v>
      </c>
      <c r="N547" s="75">
        <f>_xll.qlCalendarAdvance(Calendar,N546,M547,"Following",FALSE)</f>
        <v>43329</v>
      </c>
      <c r="O547" s="75" t="e">
        <f>_xll.qlInterestRateIndexValueDate(Index,N547)</f>
        <v>#VALUE!</v>
      </c>
      <c r="P547" s="72" t="e">
        <v>#N/A</v>
      </c>
    </row>
    <row r="548" spans="13:16" x14ac:dyDescent="0.2">
      <c r="M548" s="49" t="s">
        <v>443</v>
      </c>
      <c r="N548" s="75">
        <f>_xll.qlCalendarAdvance(Calendar,N547,M548,"Following",FALSE)</f>
        <v>43336</v>
      </c>
      <c r="O548" s="75" t="e">
        <f>_xll.qlInterestRateIndexValueDate(Index,N548)</f>
        <v>#VALUE!</v>
      </c>
      <c r="P548" s="72" t="e">
        <v>#N/A</v>
      </c>
    </row>
    <row r="549" spans="13:16" x14ac:dyDescent="0.2">
      <c r="M549" s="49" t="s">
        <v>443</v>
      </c>
      <c r="N549" s="75">
        <f>_xll.qlCalendarAdvance(Calendar,N548,M549,"Following",FALSE)</f>
        <v>43343</v>
      </c>
      <c r="O549" s="75" t="e">
        <f>_xll.qlInterestRateIndexValueDate(Index,N549)</f>
        <v>#VALUE!</v>
      </c>
      <c r="P549" s="72" t="e">
        <v>#N/A</v>
      </c>
    </row>
    <row r="550" spans="13:16" x14ac:dyDescent="0.2">
      <c r="M550" s="49" t="s">
        <v>443</v>
      </c>
      <c r="N550" s="75">
        <f>_xll.qlCalendarAdvance(Calendar,N549,M550,"Following",FALSE)</f>
        <v>43350</v>
      </c>
      <c r="O550" s="75" t="e">
        <f>_xll.qlInterestRateIndexValueDate(Index,N550)</f>
        <v>#VALUE!</v>
      </c>
      <c r="P550" s="72" t="e">
        <v>#N/A</v>
      </c>
    </row>
    <row r="551" spans="13:16" x14ac:dyDescent="0.2">
      <c r="M551" s="49" t="s">
        <v>443</v>
      </c>
      <c r="N551" s="75">
        <f>_xll.qlCalendarAdvance(Calendar,N550,M551,"Following",FALSE)</f>
        <v>43357</v>
      </c>
      <c r="O551" s="75" t="e">
        <f>_xll.qlInterestRateIndexValueDate(Index,N551)</f>
        <v>#VALUE!</v>
      </c>
      <c r="P551" s="72" t="e">
        <v>#N/A</v>
      </c>
    </row>
    <row r="552" spans="13:16" x14ac:dyDescent="0.2">
      <c r="M552" s="49" t="s">
        <v>443</v>
      </c>
      <c r="N552" s="75">
        <f>_xll.qlCalendarAdvance(Calendar,N551,M552,"Following",FALSE)</f>
        <v>43364</v>
      </c>
      <c r="O552" s="75" t="e">
        <f>_xll.qlInterestRateIndexValueDate(Index,N552)</f>
        <v>#VALUE!</v>
      </c>
      <c r="P552" s="72" t="e">
        <v>#N/A</v>
      </c>
    </row>
    <row r="553" spans="13:16" x14ac:dyDescent="0.2">
      <c r="M553" s="49" t="s">
        <v>443</v>
      </c>
      <c r="N553" s="75">
        <f>_xll.qlCalendarAdvance(Calendar,N552,M553,"Following",FALSE)</f>
        <v>43371</v>
      </c>
      <c r="O553" s="75" t="e">
        <f>_xll.qlInterestRateIndexValueDate(Index,N553)</f>
        <v>#VALUE!</v>
      </c>
      <c r="P553" s="72" t="e">
        <v>#N/A</v>
      </c>
    </row>
    <row r="554" spans="13:16" x14ac:dyDescent="0.2">
      <c r="M554" s="49" t="s">
        <v>443</v>
      </c>
      <c r="N554" s="75">
        <f>_xll.qlCalendarAdvance(Calendar,N553,M554,"Following",FALSE)</f>
        <v>43378</v>
      </c>
      <c r="O554" s="75" t="e">
        <f>_xll.qlInterestRateIndexValueDate(Index,N554)</f>
        <v>#VALUE!</v>
      </c>
      <c r="P554" s="72" t="e">
        <v>#N/A</v>
      </c>
    </row>
    <row r="555" spans="13:16" x14ac:dyDescent="0.2">
      <c r="M555" s="49" t="s">
        <v>443</v>
      </c>
      <c r="N555" s="75">
        <f>_xll.qlCalendarAdvance(Calendar,N554,M555,"Following",FALSE)</f>
        <v>43385</v>
      </c>
      <c r="O555" s="75" t="e">
        <f>_xll.qlInterestRateIndexValueDate(Index,N555)</f>
        <v>#VALUE!</v>
      </c>
      <c r="P555" s="72" t="e">
        <v>#N/A</v>
      </c>
    </row>
    <row r="556" spans="13:16" x14ac:dyDescent="0.2">
      <c r="M556" s="49" t="s">
        <v>443</v>
      </c>
      <c r="N556" s="75">
        <f>_xll.qlCalendarAdvance(Calendar,N555,M556,"Following",FALSE)</f>
        <v>43392</v>
      </c>
      <c r="O556" s="75" t="e">
        <f>_xll.qlInterestRateIndexValueDate(Index,N556)</f>
        <v>#VALUE!</v>
      </c>
      <c r="P556" s="72" t="e">
        <v>#N/A</v>
      </c>
    </row>
    <row r="557" spans="13:16" x14ac:dyDescent="0.2">
      <c r="M557" s="49" t="s">
        <v>443</v>
      </c>
      <c r="N557" s="75">
        <f>_xll.qlCalendarAdvance(Calendar,N556,M557,"Following",FALSE)</f>
        <v>43399</v>
      </c>
      <c r="O557" s="75" t="e">
        <f>_xll.qlInterestRateIndexValueDate(Index,N557)</f>
        <v>#VALUE!</v>
      </c>
      <c r="P557" s="72" t="e">
        <v>#N/A</v>
      </c>
    </row>
    <row r="558" spans="13:16" x14ac:dyDescent="0.2">
      <c r="M558" s="49" t="s">
        <v>443</v>
      </c>
      <c r="N558" s="75">
        <f>_xll.qlCalendarAdvance(Calendar,N557,M558,"Following",FALSE)</f>
        <v>43406</v>
      </c>
      <c r="O558" s="75" t="e">
        <f>_xll.qlInterestRateIndexValueDate(Index,N558)</f>
        <v>#VALUE!</v>
      </c>
      <c r="P558" s="72" t="e">
        <v>#N/A</v>
      </c>
    </row>
    <row r="559" spans="13:16" x14ac:dyDescent="0.2">
      <c r="M559" s="49" t="s">
        <v>443</v>
      </c>
      <c r="N559" s="75">
        <f>_xll.qlCalendarAdvance(Calendar,N558,M559,"Following",FALSE)</f>
        <v>43413</v>
      </c>
      <c r="O559" s="75" t="e">
        <f>_xll.qlInterestRateIndexValueDate(Index,N559)</f>
        <v>#VALUE!</v>
      </c>
      <c r="P559" s="72" t="e">
        <v>#N/A</v>
      </c>
    </row>
    <row r="560" spans="13:16" x14ac:dyDescent="0.2">
      <c r="M560" s="49" t="s">
        <v>443</v>
      </c>
      <c r="N560" s="75">
        <f>_xll.qlCalendarAdvance(Calendar,N559,M560,"Following",FALSE)</f>
        <v>43420</v>
      </c>
      <c r="O560" s="75" t="e">
        <f>_xll.qlInterestRateIndexValueDate(Index,N560)</f>
        <v>#VALUE!</v>
      </c>
      <c r="P560" s="72" t="e">
        <v>#N/A</v>
      </c>
    </row>
    <row r="561" spans="13:16" x14ac:dyDescent="0.2">
      <c r="M561" s="49" t="s">
        <v>443</v>
      </c>
      <c r="N561" s="75">
        <f>_xll.qlCalendarAdvance(Calendar,N560,M561,"Following",FALSE)</f>
        <v>43427</v>
      </c>
      <c r="O561" s="75" t="e">
        <f>_xll.qlInterestRateIndexValueDate(Index,N561)</f>
        <v>#VALUE!</v>
      </c>
      <c r="P561" s="72" t="e">
        <v>#N/A</v>
      </c>
    </row>
    <row r="562" spans="13:16" x14ac:dyDescent="0.2">
      <c r="M562" s="49" t="s">
        <v>443</v>
      </c>
      <c r="N562" s="75">
        <f>_xll.qlCalendarAdvance(Calendar,N561,M562,"Following",FALSE)</f>
        <v>43434</v>
      </c>
      <c r="O562" s="75" t="e">
        <f>_xll.qlInterestRateIndexValueDate(Index,N562)</f>
        <v>#VALUE!</v>
      </c>
      <c r="P562" s="72" t="e">
        <v>#N/A</v>
      </c>
    </row>
    <row r="563" spans="13:16" x14ac:dyDescent="0.2">
      <c r="M563" s="49" t="s">
        <v>443</v>
      </c>
      <c r="N563" s="75">
        <f>_xll.qlCalendarAdvance(Calendar,N562,M563,"Following",FALSE)</f>
        <v>43441</v>
      </c>
      <c r="O563" s="75" t="e">
        <f>_xll.qlInterestRateIndexValueDate(Index,N563)</f>
        <v>#VALUE!</v>
      </c>
      <c r="P563" s="72" t="e">
        <v>#N/A</v>
      </c>
    </row>
    <row r="564" spans="13:16" x14ac:dyDescent="0.2">
      <c r="M564" s="49" t="s">
        <v>443</v>
      </c>
      <c r="N564" s="75">
        <f>_xll.qlCalendarAdvance(Calendar,N563,M564,"Following",FALSE)</f>
        <v>43448</v>
      </c>
      <c r="O564" s="75" t="e">
        <f>_xll.qlInterestRateIndexValueDate(Index,N564)</f>
        <v>#VALUE!</v>
      </c>
      <c r="P564" s="72" t="e">
        <v>#N/A</v>
      </c>
    </row>
    <row r="565" spans="13:16" x14ac:dyDescent="0.2">
      <c r="M565" s="49" t="s">
        <v>443</v>
      </c>
      <c r="N565" s="75">
        <f>_xll.qlCalendarAdvance(Calendar,N564,M565,"Following",FALSE)</f>
        <v>43455</v>
      </c>
      <c r="O565" s="75" t="e">
        <f>_xll.qlInterestRateIndexValueDate(Index,N565)</f>
        <v>#VALUE!</v>
      </c>
      <c r="P565" s="72" t="e">
        <v>#N/A</v>
      </c>
    </row>
    <row r="566" spans="13:16" x14ac:dyDescent="0.2">
      <c r="M566" s="49" t="s">
        <v>443</v>
      </c>
      <c r="N566" s="75">
        <f>_xll.qlCalendarAdvance(Calendar,N565,M566,"Following",FALSE)</f>
        <v>43462</v>
      </c>
      <c r="O566" s="75" t="e">
        <f>_xll.qlInterestRateIndexValueDate(Index,N566)</f>
        <v>#VALUE!</v>
      </c>
      <c r="P566" s="72" t="e">
        <v>#N/A</v>
      </c>
    </row>
    <row r="567" spans="13:16" x14ac:dyDescent="0.2">
      <c r="M567" s="49" t="s">
        <v>443</v>
      </c>
      <c r="N567" s="75">
        <f>_xll.qlCalendarAdvance(Calendar,N566,M567,"Following",FALSE)</f>
        <v>43469</v>
      </c>
      <c r="O567" s="75" t="e">
        <f>_xll.qlInterestRateIndexValueDate(Index,N567)</f>
        <v>#VALUE!</v>
      </c>
      <c r="P567" s="72" t="e">
        <v>#N/A</v>
      </c>
    </row>
    <row r="568" spans="13:16" x14ac:dyDescent="0.2">
      <c r="M568" s="49" t="s">
        <v>443</v>
      </c>
      <c r="N568" s="75">
        <f>_xll.qlCalendarAdvance(Calendar,N567,M568,"Following",FALSE)</f>
        <v>43476</v>
      </c>
      <c r="O568" s="75" t="e">
        <f>_xll.qlInterestRateIndexValueDate(Index,N568)</f>
        <v>#VALUE!</v>
      </c>
      <c r="P568" s="72" t="e">
        <v>#N/A</v>
      </c>
    </row>
    <row r="569" spans="13:16" x14ac:dyDescent="0.2">
      <c r="M569" s="49" t="s">
        <v>443</v>
      </c>
      <c r="N569" s="75">
        <f>_xll.qlCalendarAdvance(Calendar,N568,M569,"Following",FALSE)</f>
        <v>43483</v>
      </c>
      <c r="O569" s="75" t="e">
        <f>_xll.qlInterestRateIndexValueDate(Index,N569)</f>
        <v>#VALUE!</v>
      </c>
      <c r="P569" s="72" t="e">
        <v>#N/A</v>
      </c>
    </row>
    <row r="570" spans="13:16" x14ac:dyDescent="0.2">
      <c r="M570" s="49" t="s">
        <v>443</v>
      </c>
      <c r="N570" s="75">
        <f>_xll.qlCalendarAdvance(Calendar,N569,M570,"Following",FALSE)</f>
        <v>43490</v>
      </c>
      <c r="O570" s="75" t="e">
        <f>_xll.qlInterestRateIndexValueDate(Index,N570)</f>
        <v>#VALUE!</v>
      </c>
      <c r="P570" s="72" t="e">
        <v>#N/A</v>
      </c>
    </row>
    <row r="571" spans="13:16" x14ac:dyDescent="0.2">
      <c r="M571" s="49" t="s">
        <v>443</v>
      </c>
      <c r="N571" s="75">
        <f>_xll.qlCalendarAdvance(Calendar,N570,M571,"Following",FALSE)</f>
        <v>43497</v>
      </c>
      <c r="O571" s="75" t="e">
        <f>_xll.qlInterestRateIndexValueDate(Index,N571)</f>
        <v>#VALUE!</v>
      </c>
      <c r="P571" s="72" t="e">
        <v>#N/A</v>
      </c>
    </row>
    <row r="572" spans="13:16" x14ac:dyDescent="0.2">
      <c r="M572" s="49" t="s">
        <v>443</v>
      </c>
      <c r="N572" s="75">
        <f>_xll.qlCalendarAdvance(Calendar,N571,M572,"Following",FALSE)</f>
        <v>43504</v>
      </c>
      <c r="O572" s="75" t="e">
        <f>_xll.qlInterestRateIndexValueDate(Index,N572)</f>
        <v>#VALUE!</v>
      </c>
      <c r="P572" s="72" t="e">
        <v>#N/A</v>
      </c>
    </row>
    <row r="573" spans="13:16" x14ac:dyDescent="0.2">
      <c r="M573" s="49" t="s">
        <v>443</v>
      </c>
      <c r="N573" s="75">
        <f>_xll.qlCalendarAdvance(Calendar,N572,M573,"Following",FALSE)</f>
        <v>43511</v>
      </c>
      <c r="O573" s="75" t="e">
        <f>_xll.qlInterestRateIndexValueDate(Index,N573)</f>
        <v>#VALUE!</v>
      </c>
      <c r="P573" s="72" t="e">
        <v>#N/A</v>
      </c>
    </row>
    <row r="574" spans="13:16" x14ac:dyDescent="0.2">
      <c r="M574" s="49" t="s">
        <v>443</v>
      </c>
      <c r="N574" s="75">
        <f>_xll.qlCalendarAdvance(Calendar,N573,M574,"Following",FALSE)</f>
        <v>43518</v>
      </c>
      <c r="O574" s="75" t="e">
        <f>_xll.qlInterestRateIndexValueDate(Index,N574)</f>
        <v>#VALUE!</v>
      </c>
      <c r="P574" s="72" t="e">
        <v>#N/A</v>
      </c>
    </row>
    <row r="575" spans="13:16" x14ac:dyDescent="0.2">
      <c r="M575" s="49" t="s">
        <v>443</v>
      </c>
      <c r="N575" s="75">
        <f>_xll.qlCalendarAdvance(Calendar,N574,M575,"Following",FALSE)</f>
        <v>43525</v>
      </c>
      <c r="O575" s="75" t="e">
        <f>_xll.qlInterestRateIndexValueDate(Index,N575)</f>
        <v>#VALUE!</v>
      </c>
      <c r="P575" s="72" t="e">
        <v>#N/A</v>
      </c>
    </row>
    <row r="576" spans="13:16" x14ac:dyDescent="0.2">
      <c r="M576" s="49" t="s">
        <v>443</v>
      </c>
      <c r="N576" s="75">
        <f>_xll.qlCalendarAdvance(Calendar,N575,M576,"Following",FALSE)</f>
        <v>43532</v>
      </c>
      <c r="O576" s="75" t="e">
        <f>_xll.qlInterestRateIndexValueDate(Index,N576)</f>
        <v>#VALUE!</v>
      </c>
      <c r="P576" s="72" t="e">
        <v>#N/A</v>
      </c>
    </row>
    <row r="577" spans="13:16" x14ac:dyDescent="0.2">
      <c r="M577" s="49" t="s">
        <v>443</v>
      </c>
      <c r="N577" s="75">
        <f>_xll.qlCalendarAdvance(Calendar,N576,M577,"Following",FALSE)</f>
        <v>43539</v>
      </c>
      <c r="O577" s="75" t="e">
        <f>_xll.qlInterestRateIndexValueDate(Index,N577)</f>
        <v>#VALUE!</v>
      </c>
      <c r="P577" s="72" t="e">
        <v>#N/A</v>
      </c>
    </row>
    <row r="578" spans="13:16" x14ac:dyDescent="0.2">
      <c r="M578" s="49" t="s">
        <v>443</v>
      </c>
      <c r="N578" s="75">
        <f>_xll.qlCalendarAdvance(Calendar,N577,M578,"Following",FALSE)</f>
        <v>43546</v>
      </c>
      <c r="O578" s="75" t="e">
        <f>_xll.qlInterestRateIndexValueDate(Index,N578)</f>
        <v>#VALUE!</v>
      </c>
      <c r="P578" s="72" t="e">
        <v>#N/A</v>
      </c>
    </row>
    <row r="579" spans="13:16" x14ac:dyDescent="0.2">
      <c r="M579" s="49" t="s">
        <v>443</v>
      </c>
      <c r="N579" s="75">
        <f>_xll.qlCalendarAdvance(Calendar,N578,M579,"Following",FALSE)</f>
        <v>43553</v>
      </c>
      <c r="O579" s="75" t="e">
        <f>_xll.qlInterestRateIndexValueDate(Index,N579)</f>
        <v>#VALUE!</v>
      </c>
      <c r="P579" s="72" t="e">
        <v>#N/A</v>
      </c>
    </row>
    <row r="580" spans="13:16" x14ac:dyDescent="0.2">
      <c r="M580" s="49" t="s">
        <v>443</v>
      </c>
      <c r="N580" s="75">
        <f>_xll.qlCalendarAdvance(Calendar,N579,M580,"Following",FALSE)</f>
        <v>43560</v>
      </c>
      <c r="O580" s="75" t="e">
        <f>_xll.qlInterestRateIndexValueDate(Index,N580)</f>
        <v>#VALUE!</v>
      </c>
      <c r="P580" s="72" t="e">
        <v>#N/A</v>
      </c>
    </row>
    <row r="581" spans="13:16" x14ac:dyDescent="0.2">
      <c r="M581" s="49" t="s">
        <v>443</v>
      </c>
      <c r="N581" s="75">
        <f>_xll.qlCalendarAdvance(Calendar,N580,M581,"Following",FALSE)</f>
        <v>43567</v>
      </c>
      <c r="O581" s="75" t="e">
        <f>_xll.qlInterestRateIndexValueDate(Index,N581)</f>
        <v>#VALUE!</v>
      </c>
      <c r="P581" s="72" t="e">
        <v>#N/A</v>
      </c>
    </row>
    <row r="582" spans="13:16" x14ac:dyDescent="0.2">
      <c r="M582" s="49" t="s">
        <v>443</v>
      </c>
      <c r="N582" s="75">
        <f>_xll.qlCalendarAdvance(Calendar,N581,M582,"Following",FALSE)</f>
        <v>43578</v>
      </c>
      <c r="O582" s="75" t="e">
        <f>_xll.qlInterestRateIndexValueDate(Index,N582)</f>
        <v>#VALUE!</v>
      </c>
      <c r="P582" s="72" t="e">
        <v>#N/A</v>
      </c>
    </row>
    <row r="583" spans="13:16" x14ac:dyDescent="0.2">
      <c r="M583" s="49" t="s">
        <v>443</v>
      </c>
      <c r="N583" s="75">
        <f>_xll.qlCalendarAdvance(Calendar,N582,M583,"Following",FALSE)</f>
        <v>43585</v>
      </c>
      <c r="O583" s="75" t="e">
        <f>_xll.qlInterestRateIndexValueDate(Index,N583)</f>
        <v>#VALUE!</v>
      </c>
      <c r="P583" s="72" t="e">
        <v>#N/A</v>
      </c>
    </row>
    <row r="584" spans="13:16" x14ac:dyDescent="0.2">
      <c r="M584" s="49" t="s">
        <v>443</v>
      </c>
      <c r="N584" s="75">
        <f>_xll.qlCalendarAdvance(Calendar,N583,M584,"Following",FALSE)</f>
        <v>43592</v>
      </c>
      <c r="O584" s="75" t="e">
        <f>_xll.qlInterestRateIndexValueDate(Index,N584)</f>
        <v>#VALUE!</v>
      </c>
      <c r="P584" s="72" t="e">
        <v>#N/A</v>
      </c>
    </row>
    <row r="585" spans="13:16" x14ac:dyDescent="0.2">
      <c r="M585" s="49" t="s">
        <v>443</v>
      </c>
      <c r="N585" s="75">
        <f>_xll.qlCalendarAdvance(Calendar,N584,M585,"Following",FALSE)</f>
        <v>43599</v>
      </c>
      <c r="O585" s="75" t="e">
        <f>_xll.qlInterestRateIndexValueDate(Index,N585)</f>
        <v>#VALUE!</v>
      </c>
      <c r="P585" s="72" t="e">
        <v>#N/A</v>
      </c>
    </row>
    <row r="586" spans="13:16" x14ac:dyDescent="0.2">
      <c r="M586" s="49" t="s">
        <v>443</v>
      </c>
      <c r="N586" s="75">
        <f>_xll.qlCalendarAdvance(Calendar,N585,M586,"Following",FALSE)</f>
        <v>43606</v>
      </c>
      <c r="O586" s="75" t="e">
        <f>_xll.qlInterestRateIndexValueDate(Index,N586)</f>
        <v>#VALUE!</v>
      </c>
      <c r="P586" s="72" t="e">
        <v>#N/A</v>
      </c>
    </row>
    <row r="587" spans="13:16" x14ac:dyDescent="0.2">
      <c r="M587" s="49" t="s">
        <v>443</v>
      </c>
      <c r="N587" s="75">
        <f>_xll.qlCalendarAdvance(Calendar,N586,M587,"Following",FALSE)</f>
        <v>43613</v>
      </c>
      <c r="O587" s="75" t="e">
        <f>_xll.qlInterestRateIndexValueDate(Index,N587)</f>
        <v>#VALUE!</v>
      </c>
      <c r="P587" s="72" t="e">
        <v>#N/A</v>
      </c>
    </row>
    <row r="588" spans="13:16" x14ac:dyDescent="0.2">
      <c r="M588" s="49" t="s">
        <v>443</v>
      </c>
      <c r="N588" s="75">
        <f>_xll.qlCalendarAdvance(Calendar,N587,M588,"Following",FALSE)</f>
        <v>43620</v>
      </c>
      <c r="O588" s="75" t="e">
        <f>_xll.qlInterestRateIndexValueDate(Index,N588)</f>
        <v>#VALUE!</v>
      </c>
      <c r="P588" s="72" t="e">
        <v>#N/A</v>
      </c>
    </row>
    <row r="589" spans="13:16" x14ac:dyDescent="0.2">
      <c r="M589" s="49" t="s">
        <v>443</v>
      </c>
      <c r="N589" s="75">
        <f>_xll.qlCalendarAdvance(Calendar,N588,M589,"Following",FALSE)</f>
        <v>43627</v>
      </c>
      <c r="O589" s="75" t="e">
        <f>_xll.qlInterestRateIndexValueDate(Index,N589)</f>
        <v>#VALUE!</v>
      </c>
      <c r="P589" s="72" t="e">
        <v>#N/A</v>
      </c>
    </row>
    <row r="590" spans="13:16" x14ac:dyDescent="0.2">
      <c r="M590" s="49" t="s">
        <v>443</v>
      </c>
      <c r="N590" s="75">
        <f>_xll.qlCalendarAdvance(Calendar,N589,M590,"Following",FALSE)</f>
        <v>43634</v>
      </c>
      <c r="O590" s="75" t="e">
        <f>_xll.qlInterestRateIndexValueDate(Index,N590)</f>
        <v>#VALUE!</v>
      </c>
      <c r="P590" s="72" t="e">
        <v>#N/A</v>
      </c>
    </row>
    <row r="591" spans="13:16" x14ac:dyDescent="0.2">
      <c r="M591" s="49" t="s">
        <v>443</v>
      </c>
      <c r="N591" s="75">
        <f>_xll.qlCalendarAdvance(Calendar,N590,M591,"Following",FALSE)</f>
        <v>43641</v>
      </c>
      <c r="O591" s="75" t="e">
        <f>_xll.qlInterestRateIndexValueDate(Index,N591)</f>
        <v>#VALUE!</v>
      </c>
      <c r="P591" s="72" t="e">
        <v>#N/A</v>
      </c>
    </row>
    <row r="592" spans="13:16" x14ac:dyDescent="0.2">
      <c r="M592" s="49" t="s">
        <v>443</v>
      </c>
      <c r="N592" s="75">
        <f>_xll.qlCalendarAdvance(Calendar,N591,M592,"Following",FALSE)</f>
        <v>43648</v>
      </c>
      <c r="O592" s="75" t="e">
        <f>_xll.qlInterestRateIndexValueDate(Index,N592)</f>
        <v>#VALUE!</v>
      </c>
      <c r="P592" s="72" t="e">
        <v>#N/A</v>
      </c>
    </row>
    <row r="593" spans="13:16" x14ac:dyDescent="0.2">
      <c r="M593" s="49" t="s">
        <v>443</v>
      </c>
      <c r="N593" s="75">
        <f>_xll.qlCalendarAdvance(Calendar,N592,M593,"Following",FALSE)</f>
        <v>43655</v>
      </c>
      <c r="O593" s="75" t="e">
        <f>_xll.qlInterestRateIndexValueDate(Index,N593)</f>
        <v>#VALUE!</v>
      </c>
      <c r="P593" s="72" t="e">
        <v>#N/A</v>
      </c>
    </row>
    <row r="594" spans="13:16" x14ac:dyDescent="0.2">
      <c r="M594" s="49" t="s">
        <v>443</v>
      </c>
      <c r="N594" s="75">
        <f>_xll.qlCalendarAdvance(Calendar,N593,M594,"Following",FALSE)</f>
        <v>43662</v>
      </c>
      <c r="O594" s="75" t="e">
        <f>_xll.qlInterestRateIndexValueDate(Index,N594)</f>
        <v>#VALUE!</v>
      </c>
      <c r="P594" s="72" t="e">
        <v>#N/A</v>
      </c>
    </row>
    <row r="595" spans="13:16" x14ac:dyDescent="0.2">
      <c r="M595" s="49" t="s">
        <v>443</v>
      </c>
      <c r="N595" s="75">
        <f>_xll.qlCalendarAdvance(Calendar,N594,M595,"Following",FALSE)</f>
        <v>43669</v>
      </c>
      <c r="O595" s="75" t="e">
        <f>_xll.qlInterestRateIndexValueDate(Index,N595)</f>
        <v>#VALUE!</v>
      </c>
      <c r="P595" s="72" t="e">
        <v>#N/A</v>
      </c>
    </row>
    <row r="596" spans="13:16" x14ac:dyDescent="0.2">
      <c r="M596" s="49" t="s">
        <v>443</v>
      </c>
      <c r="N596" s="75">
        <f>_xll.qlCalendarAdvance(Calendar,N595,M596,"Following",FALSE)</f>
        <v>43676</v>
      </c>
      <c r="O596" s="75" t="e">
        <f>_xll.qlInterestRateIndexValueDate(Index,N596)</f>
        <v>#VALUE!</v>
      </c>
      <c r="P596" s="72" t="e">
        <v>#N/A</v>
      </c>
    </row>
    <row r="597" spans="13:16" x14ac:dyDescent="0.2">
      <c r="M597" s="49" t="s">
        <v>443</v>
      </c>
      <c r="N597" s="75">
        <f>_xll.qlCalendarAdvance(Calendar,N596,M597,"Following",FALSE)</f>
        <v>43683</v>
      </c>
      <c r="O597" s="75" t="e">
        <f>_xll.qlInterestRateIndexValueDate(Index,N597)</f>
        <v>#VALUE!</v>
      </c>
      <c r="P597" s="72" t="e">
        <v>#N/A</v>
      </c>
    </row>
    <row r="598" spans="13:16" x14ac:dyDescent="0.2">
      <c r="M598" s="49" t="s">
        <v>443</v>
      </c>
      <c r="N598" s="75">
        <f>_xll.qlCalendarAdvance(Calendar,N597,M598,"Following",FALSE)</f>
        <v>43690</v>
      </c>
      <c r="O598" s="75" t="e">
        <f>_xll.qlInterestRateIndexValueDate(Index,N598)</f>
        <v>#VALUE!</v>
      </c>
      <c r="P598" s="72" t="e">
        <v>#N/A</v>
      </c>
    </row>
    <row r="599" spans="13:16" x14ac:dyDescent="0.2">
      <c r="M599" s="49" t="s">
        <v>443</v>
      </c>
      <c r="N599" s="75">
        <f>_xll.qlCalendarAdvance(Calendar,N598,M599,"Following",FALSE)</f>
        <v>43697</v>
      </c>
      <c r="O599" s="75" t="e">
        <f>_xll.qlInterestRateIndexValueDate(Index,N599)</f>
        <v>#VALUE!</v>
      </c>
      <c r="P599" s="72" t="e">
        <v>#N/A</v>
      </c>
    </row>
    <row r="600" spans="13:16" x14ac:dyDescent="0.2">
      <c r="M600" s="49" t="s">
        <v>443</v>
      </c>
      <c r="N600" s="75">
        <f>_xll.qlCalendarAdvance(Calendar,N599,M600,"Following",FALSE)</f>
        <v>43704</v>
      </c>
      <c r="O600" s="75" t="e">
        <f>_xll.qlInterestRateIndexValueDate(Index,N600)</f>
        <v>#VALUE!</v>
      </c>
      <c r="P600" s="72" t="e">
        <v>#N/A</v>
      </c>
    </row>
    <row r="601" spans="13:16" x14ac:dyDescent="0.2">
      <c r="M601" s="49" t="s">
        <v>443</v>
      </c>
      <c r="N601" s="75">
        <f>_xll.qlCalendarAdvance(Calendar,N600,M601,"Following",FALSE)</f>
        <v>43711</v>
      </c>
      <c r="O601" s="75" t="e">
        <f>_xll.qlInterestRateIndexValueDate(Index,N601)</f>
        <v>#VALUE!</v>
      </c>
      <c r="P601" s="72" t="e">
        <v>#N/A</v>
      </c>
    </row>
    <row r="602" spans="13:16" x14ac:dyDescent="0.2">
      <c r="M602" s="49" t="s">
        <v>443</v>
      </c>
      <c r="N602" s="75">
        <f>_xll.qlCalendarAdvance(Calendar,N601,M602,"Following",FALSE)</f>
        <v>43718</v>
      </c>
      <c r="O602" s="75" t="e">
        <f>_xll.qlInterestRateIndexValueDate(Index,N602)</f>
        <v>#VALUE!</v>
      </c>
      <c r="P602" s="72" t="e">
        <v>#N/A</v>
      </c>
    </row>
    <row r="603" spans="13:16" x14ac:dyDescent="0.2">
      <c r="M603" s="49" t="s">
        <v>443</v>
      </c>
      <c r="N603" s="75">
        <f>_xll.qlCalendarAdvance(Calendar,N602,M603,"Following",FALSE)</f>
        <v>43725</v>
      </c>
      <c r="O603" s="75" t="e">
        <f>_xll.qlInterestRateIndexValueDate(Index,N603)</f>
        <v>#VALUE!</v>
      </c>
      <c r="P603" s="72" t="e">
        <v>#N/A</v>
      </c>
    </row>
    <row r="604" spans="13:16" x14ac:dyDescent="0.2">
      <c r="M604" s="49" t="s">
        <v>443</v>
      </c>
      <c r="N604" s="75">
        <f>_xll.qlCalendarAdvance(Calendar,N603,M604,"Following",FALSE)</f>
        <v>43732</v>
      </c>
      <c r="O604" s="75" t="e">
        <f>_xll.qlInterestRateIndexValueDate(Index,N604)</f>
        <v>#VALUE!</v>
      </c>
      <c r="P604" s="72" t="e">
        <v>#N/A</v>
      </c>
    </row>
    <row r="605" spans="13:16" x14ac:dyDescent="0.2">
      <c r="M605" s="49" t="s">
        <v>443</v>
      </c>
      <c r="N605" s="75">
        <f>_xll.qlCalendarAdvance(Calendar,N604,M605,"Following",FALSE)</f>
        <v>43739</v>
      </c>
      <c r="O605" s="75" t="e">
        <f>_xll.qlInterestRateIndexValueDate(Index,N605)</f>
        <v>#VALUE!</v>
      </c>
      <c r="P605" s="72" t="e">
        <v>#N/A</v>
      </c>
    </row>
    <row r="606" spans="13:16" x14ac:dyDescent="0.2">
      <c r="M606" s="49" t="s">
        <v>443</v>
      </c>
      <c r="N606" s="75">
        <f>_xll.qlCalendarAdvance(Calendar,N605,M606,"Following",FALSE)</f>
        <v>43746</v>
      </c>
      <c r="O606" s="75" t="e">
        <f>_xll.qlInterestRateIndexValueDate(Index,N606)</f>
        <v>#VALUE!</v>
      </c>
      <c r="P606" s="72" t="e">
        <v>#N/A</v>
      </c>
    </row>
    <row r="607" spans="13:16" x14ac:dyDescent="0.2">
      <c r="M607" s="49" t="s">
        <v>443</v>
      </c>
      <c r="N607" s="75">
        <f>_xll.qlCalendarAdvance(Calendar,N606,M607,"Following",FALSE)</f>
        <v>43753</v>
      </c>
      <c r="O607" s="75" t="e">
        <f>_xll.qlInterestRateIndexValueDate(Index,N607)</f>
        <v>#VALUE!</v>
      </c>
      <c r="P607" s="72" t="e">
        <v>#N/A</v>
      </c>
    </row>
    <row r="608" spans="13:16" x14ac:dyDescent="0.2">
      <c r="M608" s="49" t="s">
        <v>443</v>
      </c>
      <c r="N608" s="75">
        <f>_xll.qlCalendarAdvance(Calendar,N607,M608,"Following",FALSE)</f>
        <v>43760</v>
      </c>
      <c r="O608" s="75" t="e">
        <f>_xll.qlInterestRateIndexValueDate(Index,N608)</f>
        <v>#VALUE!</v>
      </c>
      <c r="P608" s="72" t="e">
        <v>#N/A</v>
      </c>
    </row>
    <row r="609" spans="13:16" x14ac:dyDescent="0.2">
      <c r="M609" s="49" t="s">
        <v>443</v>
      </c>
      <c r="N609" s="75">
        <f>_xll.qlCalendarAdvance(Calendar,N608,M609,"Following",FALSE)</f>
        <v>43767</v>
      </c>
      <c r="O609" s="75" t="e">
        <f>_xll.qlInterestRateIndexValueDate(Index,N609)</f>
        <v>#VALUE!</v>
      </c>
      <c r="P609" s="72" t="e">
        <v>#N/A</v>
      </c>
    </row>
    <row r="610" spans="13:16" x14ac:dyDescent="0.2">
      <c r="M610" s="49" t="s">
        <v>443</v>
      </c>
      <c r="N610" s="75">
        <f>_xll.qlCalendarAdvance(Calendar,N609,M610,"Following",FALSE)</f>
        <v>43774</v>
      </c>
      <c r="O610" s="75" t="e">
        <f>_xll.qlInterestRateIndexValueDate(Index,N610)</f>
        <v>#VALUE!</v>
      </c>
      <c r="P610" s="72" t="e">
        <v>#N/A</v>
      </c>
    </row>
    <row r="611" spans="13:16" x14ac:dyDescent="0.2">
      <c r="M611" s="49" t="s">
        <v>443</v>
      </c>
      <c r="N611" s="75">
        <f>_xll.qlCalendarAdvance(Calendar,N610,M611,"Following",FALSE)</f>
        <v>43781</v>
      </c>
      <c r="O611" s="75" t="e">
        <f>_xll.qlInterestRateIndexValueDate(Index,N611)</f>
        <v>#VALUE!</v>
      </c>
      <c r="P611" s="72" t="e">
        <v>#N/A</v>
      </c>
    </row>
    <row r="612" spans="13:16" x14ac:dyDescent="0.2">
      <c r="M612" s="49" t="s">
        <v>443</v>
      </c>
      <c r="N612" s="75">
        <f>_xll.qlCalendarAdvance(Calendar,N611,M612,"Following",FALSE)</f>
        <v>43788</v>
      </c>
      <c r="O612" s="75" t="e">
        <f>_xll.qlInterestRateIndexValueDate(Index,N612)</f>
        <v>#VALUE!</v>
      </c>
      <c r="P612" s="72" t="e">
        <v>#N/A</v>
      </c>
    </row>
    <row r="613" spans="13:16" x14ac:dyDescent="0.2">
      <c r="M613" s="49" t="s">
        <v>443</v>
      </c>
      <c r="N613" s="75">
        <f>_xll.qlCalendarAdvance(Calendar,N612,M613,"Following",FALSE)</f>
        <v>43795</v>
      </c>
      <c r="O613" s="75" t="e">
        <f>_xll.qlInterestRateIndexValueDate(Index,N613)</f>
        <v>#VALUE!</v>
      </c>
      <c r="P613" s="72" t="e">
        <v>#N/A</v>
      </c>
    </row>
    <row r="614" spans="13:16" x14ac:dyDescent="0.2">
      <c r="M614" s="49" t="s">
        <v>443</v>
      </c>
      <c r="N614" s="75">
        <f>_xll.qlCalendarAdvance(Calendar,N613,M614,"Following",FALSE)</f>
        <v>43802</v>
      </c>
      <c r="O614" s="75" t="e">
        <f>_xll.qlInterestRateIndexValueDate(Index,N614)</f>
        <v>#VALUE!</v>
      </c>
      <c r="P614" s="72" t="e">
        <v>#N/A</v>
      </c>
    </row>
    <row r="615" spans="13:16" x14ac:dyDescent="0.2">
      <c r="M615" s="49" t="s">
        <v>443</v>
      </c>
      <c r="N615" s="75">
        <f>_xll.qlCalendarAdvance(Calendar,N614,M615,"Following",FALSE)</f>
        <v>43809</v>
      </c>
      <c r="O615" s="75" t="e">
        <f>_xll.qlInterestRateIndexValueDate(Index,N615)</f>
        <v>#VALUE!</v>
      </c>
      <c r="P615" s="72" t="e">
        <v>#N/A</v>
      </c>
    </row>
    <row r="616" spans="13:16" x14ac:dyDescent="0.2">
      <c r="M616" s="49" t="s">
        <v>443</v>
      </c>
      <c r="N616" s="75">
        <f>_xll.qlCalendarAdvance(Calendar,N615,M616,"Following",FALSE)</f>
        <v>43816</v>
      </c>
      <c r="O616" s="75" t="e">
        <f>_xll.qlInterestRateIndexValueDate(Index,N616)</f>
        <v>#VALUE!</v>
      </c>
      <c r="P616" s="72" t="e">
        <v>#N/A</v>
      </c>
    </row>
    <row r="617" spans="13:16" x14ac:dyDescent="0.2">
      <c r="M617" s="49" t="s">
        <v>443</v>
      </c>
      <c r="N617" s="75">
        <f>_xll.qlCalendarAdvance(Calendar,N616,M617,"Following",FALSE)</f>
        <v>43823</v>
      </c>
      <c r="O617" s="75" t="e">
        <f>_xll.qlInterestRateIndexValueDate(Index,N617)</f>
        <v>#VALUE!</v>
      </c>
      <c r="P617" s="72" t="e">
        <v>#N/A</v>
      </c>
    </row>
    <row r="618" spans="13:16" x14ac:dyDescent="0.2">
      <c r="M618" s="49" t="s">
        <v>443</v>
      </c>
      <c r="N618" s="75">
        <f>_xll.qlCalendarAdvance(Calendar,N617,M618,"Following",FALSE)</f>
        <v>43830</v>
      </c>
      <c r="O618" s="75" t="e">
        <f>_xll.qlInterestRateIndexValueDate(Index,N618)</f>
        <v>#VALUE!</v>
      </c>
      <c r="P618" s="72" t="e">
        <v>#N/A</v>
      </c>
    </row>
    <row r="619" spans="13:16" x14ac:dyDescent="0.2">
      <c r="M619" s="49" t="s">
        <v>443</v>
      </c>
      <c r="N619" s="75">
        <f>_xll.qlCalendarAdvance(Calendar,N618,M619,"Following",FALSE)</f>
        <v>43837</v>
      </c>
      <c r="O619" s="75" t="e">
        <f>_xll.qlInterestRateIndexValueDate(Index,N619)</f>
        <v>#VALUE!</v>
      </c>
      <c r="P619" s="72" t="e">
        <v>#N/A</v>
      </c>
    </row>
    <row r="620" spans="13:16" x14ac:dyDescent="0.2">
      <c r="M620" s="49" t="s">
        <v>443</v>
      </c>
      <c r="N620" s="75">
        <f>_xll.qlCalendarAdvance(Calendar,N619,M620,"Following",FALSE)</f>
        <v>43844</v>
      </c>
      <c r="O620" s="75" t="e">
        <f>_xll.qlInterestRateIndexValueDate(Index,N620)</f>
        <v>#VALUE!</v>
      </c>
      <c r="P620" s="72" t="e">
        <v>#N/A</v>
      </c>
    </row>
    <row r="621" spans="13:16" x14ac:dyDescent="0.2">
      <c r="M621" s="49" t="s">
        <v>443</v>
      </c>
      <c r="N621" s="75">
        <f>_xll.qlCalendarAdvance(Calendar,N620,M621,"Following",FALSE)</f>
        <v>43851</v>
      </c>
      <c r="O621" s="75" t="e">
        <f>_xll.qlInterestRateIndexValueDate(Index,N621)</f>
        <v>#VALUE!</v>
      </c>
      <c r="P621" s="72" t="e">
        <v>#N/A</v>
      </c>
    </row>
    <row r="622" spans="13:16" x14ac:dyDescent="0.2">
      <c r="M622" s="49" t="s">
        <v>443</v>
      </c>
      <c r="N622" s="75">
        <f>_xll.qlCalendarAdvance(Calendar,N621,M622,"Following",FALSE)</f>
        <v>43858</v>
      </c>
      <c r="O622" s="75" t="e">
        <f>_xll.qlInterestRateIndexValueDate(Index,N622)</f>
        <v>#VALUE!</v>
      </c>
      <c r="P622" s="72" t="e">
        <v>#N/A</v>
      </c>
    </row>
    <row r="623" spans="13:16" x14ac:dyDescent="0.2">
      <c r="M623" s="49" t="s">
        <v>443</v>
      </c>
      <c r="N623" s="75">
        <f>_xll.qlCalendarAdvance(Calendar,N622,M623,"Following",FALSE)</f>
        <v>43865</v>
      </c>
      <c r="O623" s="75" t="e">
        <f>_xll.qlInterestRateIndexValueDate(Index,N623)</f>
        <v>#VALUE!</v>
      </c>
      <c r="P623" s="72" t="e">
        <v>#N/A</v>
      </c>
    </row>
    <row r="624" spans="13:16" x14ac:dyDescent="0.2">
      <c r="M624" s="49" t="s">
        <v>443</v>
      </c>
      <c r="N624" s="75">
        <f>_xll.qlCalendarAdvance(Calendar,N623,M624,"Following",FALSE)</f>
        <v>43872</v>
      </c>
      <c r="O624" s="75" t="e">
        <f>_xll.qlInterestRateIndexValueDate(Index,N624)</f>
        <v>#VALUE!</v>
      </c>
      <c r="P624" s="72" t="e">
        <v>#N/A</v>
      </c>
    </row>
    <row r="625" spans="13:16" x14ac:dyDescent="0.2">
      <c r="M625" s="49" t="s">
        <v>443</v>
      </c>
      <c r="N625" s="75">
        <f>_xll.qlCalendarAdvance(Calendar,N624,M625,"Following",FALSE)</f>
        <v>43879</v>
      </c>
      <c r="O625" s="75" t="e">
        <f>_xll.qlInterestRateIndexValueDate(Index,N625)</f>
        <v>#VALUE!</v>
      </c>
      <c r="P625" s="72" t="e">
        <v>#N/A</v>
      </c>
    </row>
    <row r="626" spans="13:16" x14ac:dyDescent="0.2">
      <c r="M626" s="49" t="s">
        <v>443</v>
      </c>
      <c r="N626" s="75">
        <f>_xll.qlCalendarAdvance(Calendar,N625,M626,"Following",FALSE)</f>
        <v>43886</v>
      </c>
      <c r="O626" s="75" t="e">
        <f>_xll.qlInterestRateIndexValueDate(Index,N626)</f>
        <v>#VALUE!</v>
      </c>
      <c r="P626" s="72" t="e">
        <v>#N/A</v>
      </c>
    </row>
    <row r="627" spans="13:16" x14ac:dyDescent="0.2">
      <c r="M627" s="49" t="s">
        <v>443</v>
      </c>
      <c r="N627" s="75">
        <f>_xll.qlCalendarAdvance(Calendar,N626,M627,"Following",FALSE)</f>
        <v>43893</v>
      </c>
      <c r="O627" s="75" t="e">
        <f>_xll.qlInterestRateIndexValueDate(Index,N627)</f>
        <v>#VALUE!</v>
      </c>
      <c r="P627" s="72" t="e">
        <v>#N/A</v>
      </c>
    </row>
    <row r="628" spans="13:16" x14ac:dyDescent="0.2">
      <c r="M628" s="49" t="s">
        <v>443</v>
      </c>
      <c r="N628" s="75">
        <f>_xll.qlCalendarAdvance(Calendar,N627,M628,"Following",FALSE)</f>
        <v>43900</v>
      </c>
      <c r="O628" s="75" t="e">
        <f>_xll.qlInterestRateIndexValueDate(Index,N628)</f>
        <v>#VALUE!</v>
      </c>
      <c r="P628" s="72" t="e">
        <v>#N/A</v>
      </c>
    </row>
    <row r="629" spans="13:16" x14ac:dyDescent="0.2">
      <c r="M629" s="49" t="s">
        <v>443</v>
      </c>
      <c r="N629" s="75">
        <f>_xll.qlCalendarAdvance(Calendar,N628,M629,"Following",FALSE)</f>
        <v>43907</v>
      </c>
      <c r="O629" s="75" t="e">
        <f>_xll.qlInterestRateIndexValueDate(Index,N629)</f>
        <v>#VALUE!</v>
      </c>
      <c r="P629" s="72" t="e">
        <v>#N/A</v>
      </c>
    </row>
    <row r="630" spans="13:16" x14ac:dyDescent="0.2">
      <c r="M630" s="49" t="s">
        <v>443</v>
      </c>
      <c r="N630" s="75">
        <f>_xll.qlCalendarAdvance(Calendar,N629,M630,"Following",FALSE)</f>
        <v>43914</v>
      </c>
      <c r="O630" s="75" t="e">
        <f>_xll.qlInterestRateIndexValueDate(Index,N630)</f>
        <v>#VALUE!</v>
      </c>
      <c r="P630" s="72" t="e">
        <v>#N/A</v>
      </c>
    </row>
    <row r="631" spans="13:16" x14ac:dyDescent="0.2">
      <c r="M631" s="49" t="s">
        <v>443</v>
      </c>
      <c r="N631" s="75">
        <f>_xll.qlCalendarAdvance(Calendar,N630,M631,"Following",FALSE)</f>
        <v>43921</v>
      </c>
      <c r="O631" s="75" t="e">
        <f>_xll.qlInterestRateIndexValueDate(Index,N631)</f>
        <v>#VALUE!</v>
      </c>
      <c r="P631" s="72" t="e">
        <v>#N/A</v>
      </c>
    </row>
    <row r="632" spans="13:16" x14ac:dyDescent="0.2">
      <c r="M632" s="49" t="s">
        <v>443</v>
      </c>
      <c r="N632" s="75">
        <f>_xll.qlCalendarAdvance(Calendar,N631,M632,"Following",FALSE)</f>
        <v>43928</v>
      </c>
      <c r="O632" s="75" t="e">
        <f>_xll.qlInterestRateIndexValueDate(Index,N632)</f>
        <v>#VALUE!</v>
      </c>
      <c r="P632" s="72" t="e">
        <v>#N/A</v>
      </c>
    </row>
    <row r="633" spans="13:16" x14ac:dyDescent="0.2">
      <c r="M633" s="49" t="s">
        <v>443</v>
      </c>
      <c r="N633" s="75">
        <f>_xll.qlCalendarAdvance(Calendar,N632,M633,"Following",FALSE)</f>
        <v>43935</v>
      </c>
      <c r="O633" s="75" t="e">
        <f>_xll.qlInterestRateIndexValueDate(Index,N633)</f>
        <v>#VALUE!</v>
      </c>
      <c r="P633" s="72" t="e">
        <v>#N/A</v>
      </c>
    </row>
    <row r="634" spans="13:16" x14ac:dyDescent="0.2">
      <c r="M634" s="49" t="s">
        <v>443</v>
      </c>
      <c r="N634" s="75">
        <f>_xll.qlCalendarAdvance(Calendar,N633,M634,"Following",FALSE)</f>
        <v>43942</v>
      </c>
      <c r="O634" s="75" t="e">
        <f>_xll.qlInterestRateIndexValueDate(Index,N634)</f>
        <v>#VALUE!</v>
      </c>
      <c r="P634" s="72" t="e">
        <v>#N/A</v>
      </c>
    </row>
    <row r="635" spans="13:16" x14ac:dyDescent="0.2">
      <c r="M635" s="49" t="s">
        <v>443</v>
      </c>
      <c r="N635" s="75">
        <f>_xll.qlCalendarAdvance(Calendar,N634,M635,"Following",FALSE)</f>
        <v>43949</v>
      </c>
      <c r="O635" s="75" t="e">
        <f>_xll.qlInterestRateIndexValueDate(Index,N635)</f>
        <v>#VALUE!</v>
      </c>
      <c r="P635" s="72" t="e">
        <v>#N/A</v>
      </c>
    </row>
    <row r="636" spans="13:16" x14ac:dyDescent="0.2">
      <c r="M636" s="49" t="s">
        <v>443</v>
      </c>
      <c r="N636" s="75">
        <f>_xll.qlCalendarAdvance(Calendar,N635,M636,"Following",FALSE)</f>
        <v>43956</v>
      </c>
      <c r="O636" s="75" t="e">
        <f>_xll.qlInterestRateIndexValueDate(Index,N636)</f>
        <v>#VALUE!</v>
      </c>
      <c r="P636" s="72" t="e">
        <v>#N/A</v>
      </c>
    </row>
    <row r="637" spans="13:16" x14ac:dyDescent="0.2">
      <c r="M637" s="49" t="s">
        <v>443</v>
      </c>
      <c r="N637" s="75">
        <f>_xll.qlCalendarAdvance(Calendar,N636,M637,"Following",FALSE)</f>
        <v>43963</v>
      </c>
      <c r="O637" s="75" t="e">
        <f>_xll.qlInterestRateIndexValueDate(Index,N637)</f>
        <v>#VALUE!</v>
      </c>
      <c r="P637" s="72" t="e">
        <v>#N/A</v>
      </c>
    </row>
    <row r="638" spans="13:16" x14ac:dyDescent="0.2">
      <c r="M638" s="49" t="s">
        <v>443</v>
      </c>
      <c r="N638" s="75">
        <f>_xll.qlCalendarAdvance(Calendar,N637,M638,"Following",FALSE)</f>
        <v>43970</v>
      </c>
      <c r="O638" s="75" t="e">
        <f>_xll.qlInterestRateIndexValueDate(Index,N638)</f>
        <v>#VALUE!</v>
      </c>
      <c r="P638" s="72" t="e">
        <v>#N/A</v>
      </c>
    </row>
    <row r="639" spans="13:16" x14ac:dyDescent="0.2">
      <c r="M639" s="49" t="s">
        <v>443</v>
      </c>
      <c r="N639" s="75">
        <f>_xll.qlCalendarAdvance(Calendar,N638,M639,"Following",FALSE)</f>
        <v>43977</v>
      </c>
      <c r="O639" s="75" t="e">
        <f>_xll.qlInterestRateIndexValueDate(Index,N639)</f>
        <v>#VALUE!</v>
      </c>
      <c r="P639" s="72" t="e">
        <v>#N/A</v>
      </c>
    </row>
    <row r="640" spans="13:16" x14ac:dyDescent="0.2">
      <c r="M640" s="49" t="s">
        <v>443</v>
      </c>
      <c r="N640" s="75">
        <f>_xll.qlCalendarAdvance(Calendar,N639,M640,"Following",FALSE)</f>
        <v>43984</v>
      </c>
      <c r="O640" s="75" t="e">
        <f>_xll.qlInterestRateIndexValueDate(Index,N640)</f>
        <v>#VALUE!</v>
      </c>
      <c r="P640" s="72" t="e">
        <v>#N/A</v>
      </c>
    </row>
    <row r="641" spans="13:16" x14ac:dyDescent="0.2">
      <c r="M641" s="49" t="s">
        <v>443</v>
      </c>
      <c r="N641" s="75">
        <f>_xll.qlCalendarAdvance(Calendar,N640,M641,"Following",FALSE)</f>
        <v>43991</v>
      </c>
      <c r="O641" s="75" t="e">
        <f>_xll.qlInterestRateIndexValueDate(Index,N641)</f>
        <v>#VALUE!</v>
      </c>
      <c r="P641" s="72" t="e">
        <v>#N/A</v>
      </c>
    </row>
    <row r="642" spans="13:16" x14ac:dyDescent="0.2">
      <c r="M642" s="49" t="s">
        <v>443</v>
      </c>
      <c r="N642" s="75">
        <f>_xll.qlCalendarAdvance(Calendar,N641,M642,"Following",FALSE)</f>
        <v>43998</v>
      </c>
      <c r="O642" s="75" t="e">
        <f>_xll.qlInterestRateIndexValueDate(Index,N642)</f>
        <v>#VALUE!</v>
      </c>
      <c r="P642" s="72" t="e">
        <v>#N/A</v>
      </c>
    </row>
    <row r="643" spans="13:16" x14ac:dyDescent="0.2">
      <c r="M643" s="49" t="s">
        <v>443</v>
      </c>
      <c r="N643" s="75">
        <f>_xll.qlCalendarAdvance(Calendar,N642,M643,"Following",FALSE)</f>
        <v>44005</v>
      </c>
      <c r="O643" s="75" t="e">
        <f>_xll.qlInterestRateIndexValueDate(Index,N643)</f>
        <v>#VALUE!</v>
      </c>
      <c r="P643" s="72" t="e">
        <v>#N/A</v>
      </c>
    </row>
    <row r="644" spans="13:16" x14ac:dyDescent="0.2">
      <c r="M644" s="49" t="s">
        <v>443</v>
      </c>
      <c r="N644" s="75">
        <f>_xll.qlCalendarAdvance(Calendar,N643,M644,"Following",FALSE)</f>
        <v>44012</v>
      </c>
      <c r="O644" s="75" t="e">
        <f>_xll.qlInterestRateIndexValueDate(Index,N644)</f>
        <v>#VALUE!</v>
      </c>
      <c r="P644" s="72" t="e">
        <v>#N/A</v>
      </c>
    </row>
    <row r="645" spans="13:16" x14ac:dyDescent="0.2">
      <c r="M645" s="49" t="s">
        <v>443</v>
      </c>
      <c r="N645" s="75">
        <f>_xll.qlCalendarAdvance(Calendar,N644,M645,"Following",FALSE)</f>
        <v>44019</v>
      </c>
      <c r="O645" s="75" t="e">
        <f>_xll.qlInterestRateIndexValueDate(Index,N645)</f>
        <v>#VALUE!</v>
      </c>
      <c r="P645" s="72" t="e">
        <v>#N/A</v>
      </c>
    </row>
    <row r="646" spans="13:16" x14ac:dyDescent="0.2">
      <c r="M646" s="49" t="s">
        <v>443</v>
      </c>
      <c r="N646" s="75">
        <f>_xll.qlCalendarAdvance(Calendar,N645,M646,"Following",FALSE)</f>
        <v>44026</v>
      </c>
      <c r="O646" s="75" t="e">
        <f>_xll.qlInterestRateIndexValueDate(Index,N646)</f>
        <v>#VALUE!</v>
      </c>
      <c r="P646" s="72" t="e">
        <v>#N/A</v>
      </c>
    </row>
    <row r="647" spans="13:16" x14ac:dyDescent="0.2">
      <c r="M647" s="49" t="s">
        <v>443</v>
      </c>
      <c r="N647" s="75">
        <f>_xll.qlCalendarAdvance(Calendar,N646,M647,"Following",FALSE)</f>
        <v>44033</v>
      </c>
      <c r="O647" s="75" t="e">
        <f>_xll.qlInterestRateIndexValueDate(Index,N647)</f>
        <v>#VALUE!</v>
      </c>
      <c r="P647" s="72" t="e">
        <v>#N/A</v>
      </c>
    </row>
    <row r="648" spans="13:16" x14ac:dyDescent="0.2">
      <c r="M648" s="49" t="s">
        <v>443</v>
      </c>
      <c r="N648" s="75">
        <f>_xll.qlCalendarAdvance(Calendar,N647,M648,"Following",FALSE)</f>
        <v>44040</v>
      </c>
      <c r="O648" s="75" t="e">
        <f>_xll.qlInterestRateIndexValueDate(Index,N648)</f>
        <v>#VALUE!</v>
      </c>
      <c r="P648" s="72" t="e">
        <v>#N/A</v>
      </c>
    </row>
    <row r="649" spans="13:16" x14ac:dyDescent="0.2">
      <c r="M649" s="49" t="s">
        <v>443</v>
      </c>
      <c r="N649" s="75">
        <f>_xll.qlCalendarAdvance(Calendar,N648,M649,"Following",FALSE)</f>
        <v>44047</v>
      </c>
      <c r="O649" s="75" t="e">
        <f>_xll.qlInterestRateIndexValueDate(Index,N649)</f>
        <v>#VALUE!</v>
      </c>
      <c r="P649" s="72" t="e">
        <v>#N/A</v>
      </c>
    </row>
    <row r="650" spans="13:16" x14ac:dyDescent="0.2">
      <c r="M650" s="49" t="s">
        <v>443</v>
      </c>
      <c r="N650" s="75">
        <f>_xll.qlCalendarAdvance(Calendar,N649,M650,"Following",FALSE)</f>
        <v>44054</v>
      </c>
      <c r="O650" s="75" t="e">
        <f>_xll.qlInterestRateIndexValueDate(Index,N650)</f>
        <v>#VALUE!</v>
      </c>
      <c r="P650" s="72" t="e">
        <v>#N/A</v>
      </c>
    </row>
    <row r="651" spans="13:16" x14ac:dyDescent="0.2">
      <c r="M651" s="49" t="s">
        <v>443</v>
      </c>
      <c r="N651" s="75">
        <f>_xll.qlCalendarAdvance(Calendar,N650,M651,"Following",FALSE)</f>
        <v>44061</v>
      </c>
      <c r="O651" s="75" t="e">
        <f>_xll.qlInterestRateIndexValueDate(Index,N651)</f>
        <v>#VALUE!</v>
      </c>
      <c r="P651" s="72" t="e">
        <v>#N/A</v>
      </c>
    </row>
    <row r="652" spans="13:16" x14ac:dyDescent="0.2">
      <c r="M652" s="49" t="s">
        <v>443</v>
      </c>
      <c r="N652" s="75">
        <f>_xll.qlCalendarAdvance(Calendar,N651,M652,"Following",FALSE)</f>
        <v>44068</v>
      </c>
      <c r="O652" s="75" t="e">
        <f>_xll.qlInterestRateIndexValueDate(Index,N652)</f>
        <v>#VALUE!</v>
      </c>
      <c r="P652" s="72" t="e">
        <v>#N/A</v>
      </c>
    </row>
    <row r="653" spans="13:16" x14ac:dyDescent="0.2">
      <c r="M653" s="49" t="s">
        <v>443</v>
      </c>
      <c r="N653" s="75">
        <f>_xll.qlCalendarAdvance(Calendar,N652,M653,"Following",FALSE)</f>
        <v>44075</v>
      </c>
      <c r="O653" s="75" t="e">
        <f>_xll.qlInterestRateIndexValueDate(Index,N653)</f>
        <v>#VALUE!</v>
      </c>
      <c r="P653" s="72" t="e">
        <v>#N/A</v>
      </c>
    </row>
    <row r="654" spans="13:16" x14ac:dyDescent="0.2">
      <c r="M654" s="49" t="s">
        <v>443</v>
      </c>
      <c r="N654" s="75">
        <f>_xll.qlCalendarAdvance(Calendar,N653,M654,"Following",FALSE)</f>
        <v>44082</v>
      </c>
      <c r="O654" s="75" t="e">
        <f>_xll.qlInterestRateIndexValueDate(Index,N654)</f>
        <v>#VALUE!</v>
      </c>
      <c r="P654" s="72" t="e">
        <v>#N/A</v>
      </c>
    </row>
    <row r="655" spans="13:16" x14ac:dyDescent="0.2">
      <c r="M655" s="49" t="s">
        <v>443</v>
      </c>
      <c r="N655" s="75">
        <f>_xll.qlCalendarAdvance(Calendar,N654,M655,"Following",FALSE)</f>
        <v>44089</v>
      </c>
      <c r="O655" s="75" t="e">
        <f>_xll.qlInterestRateIndexValueDate(Index,N655)</f>
        <v>#VALUE!</v>
      </c>
      <c r="P655" s="72" t="e">
        <v>#N/A</v>
      </c>
    </row>
    <row r="656" spans="13:16" x14ac:dyDescent="0.2">
      <c r="M656" s="49" t="s">
        <v>443</v>
      </c>
      <c r="N656" s="75">
        <f>_xll.qlCalendarAdvance(Calendar,N655,M656,"Following",FALSE)</f>
        <v>44096</v>
      </c>
      <c r="O656" s="75" t="e">
        <f>_xll.qlInterestRateIndexValueDate(Index,N656)</f>
        <v>#VALUE!</v>
      </c>
      <c r="P656" s="72" t="e">
        <v>#N/A</v>
      </c>
    </row>
    <row r="657" spans="13:16" x14ac:dyDescent="0.2">
      <c r="M657" s="49" t="s">
        <v>443</v>
      </c>
      <c r="N657" s="75">
        <f>_xll.qlCalendarAdvance(Calendar,N656,M657,"Following",FALSE)</f>
        <v>44103</v>
      </c>
      <c r="O657" s="75" t="e">
        <f>_xll.qlInterestRateIndexValueDate(Index,N657)</f>
        <v>#VALUE!</v>
      </c>
      <c r="P657" s="72" t="e">
        <v>#N/A</v>
      </c>
    </row>
    <row r="658" spans="13:16" x14ac:dyDescent="0.2">
      <c r="M658" s="49" t="s">
        <v>443</v>
      </c>
      <c r="N658" s="75">
        <f>_xll.qlCalendarAdvance(Calendar,N657,M658,"Following",FALSE)</f>
        <v>44110</v>
      </c>
      <c r="O658" s="75" t="e">
        <f>_xll.qlInterestRateIndexValueDate(Index,N658)</f>
        <v>#VALUE!</v>
      </c>
      <c r="P658" s="72" t="e">
        <v>#N/A</v>
      </c>
    </row>
    <row r="659" spans="13:16" x14ac:dyDescent="0.2">
      <c r="M659" s="49" t="s">
        <v>443</v>
      </c>
      <c r="N659" s="75">
        <f>_xll.qlCalendarAdvance(Calendar,N658,M659,"Following",FALSE)</f>
        <v>44117</v>
      </c>
      <c r="O659" s="75" t="e">
        <f>_xll.qlInterestRateIndexValueDate(Index,N659)</f>
        <v>#VALUE!</v>
      </c>
      <c r="P659" s="72" t="e">
        <v>#N/A</v>
      </c>
    </row>
    <row r="660" spans="13:16" x14ac:dyDescent="0.2">
      <c r="M660" s="49" t="s">
        <v>443</v>
      </c>
      <c r="N660" s="75">
        <f>_xll.qlCalendarAdvance(Calendar,N659,M660,"Following",FALSE)</f>
        <v>44124</v>
      </c>
      <c r="O660" s="75" t="e">
        <f>_xll.qlInterestRateIndexValueDate(Index,N660)</f>
        <v>#VALUE!</v>
      </c>
      <c r="P660" s="72" t="e">
        <v>#N/A</v>
      </c>
    </row>
    <row r="661" spans="13:16" x14ac:dyDescent="0.2">
      <c r="M661" s="49" t="s">
        <v>443</v>
      </c>
      <c r="N661" s="75">
        <f>_xll.qlCalendarAdvance(Calendar,N660,M661,"Following",FALSE)</f>
        <v>44131</v>
      </c>
      <c r="O661" s="75" t="e">
        <f>_xll.qlInterestRateIndexValueDate(Index,N661)</f>
        <v>#VALUE!</v>
      </c>
      <c r="P661" s="72" t="e">
        <v>#N/A</v>
      </c>
    </row>
    <row r="662" spans="13:16" x14ac:dyDescent="0.2">
      <c r="M662" s="49" t="s">
        <v>443</v>
      </c>
      <c r="N662" s="75">
        <f>_xll.qlCalendarAdvance(Calendar,N661,M662,"Following",FALSE)</f>
        <v>44138</v>
      </c>
      <c r="O662" s="75" t="e">
        <f>_xll.qlInterestRateIndexValueDate(Index,N662)</f>
        <v>#VALUE!</v>
      </c>
      <c r="P662" s="72" t="e">
        <v>#N/A</v>
      </c>
    </row>
    <row r="663" spans="13:16" x14ac:dyDescent="0.2">
      <c r="M663" s="49" t="s">
        <v>443</v>
      </c>
      <c r="N663" s="75">
        <f>_xll.qlCalendarAdvance(Calendar,N662,M663,"Following",FALSE)</f>
        <v>44145</v>
      </c>
      <c r="O663" s="75" t="e">
        <f>_xll.qlInterestRateIndexValueDate(Index,N663)</f>
        <v>#VALUE!</v>
      </c>
      <c r="P663" s="72" t="e">
        <v>#N/A</v>
      </c>
    </row>
    <row r="664" spans="13:16" x14ac:dyDescent="0.2">
      <c r="M664" s="49" t="s">
        <v>443</v>
      </c>
      <c r="N664" s="75">
        <f>_xll.qlCalendarAdvance(Calendar,N663,M664,"Following",FALSE)</f>
        <v>44152</v>
      </c>
      <c r="O664" s="75" t="e">
        <f>_xll.qlInterestRateIndexValueDate(Index,N664)</f>
        <v>#VALUE!</v>
      </c>
      <c r="P664" s="72" t="e">
        <v>#N/A</v>
      </c>
    </row>
    <row r="665" spans="13:16" x14ac:dyDescent="0.2">
      <c r="M665" s="49" t="s">
        <v>443</v>
      </c>
      <c r="N665" s="75">
        <f>_xll.qlCalendarAdvance(Calendar,N664,M665,"Following",FALSE)</f>
        <v>44159</v>
      </c>
      <c r="O665" s="75" t="e">
        <f>_xll.qlInterestRateIndexValueDate(Index,N665)</f>
        <v>#VALUE!</v>
      </c>
      <c r="P665" s="72" t="e">
        <v>#N/A</v>
      </c>
    </row>
    <row r="666" spans="13:16" x14ac:dyDescent="0.2">
      <c r="M666" s="49" t="s">
        <v>443</v>
      </c>
      <c r="N666" s="75">
        <f>_xll.qlCalendarAdvance(Calendar,N665,M666,"Following",FALSE)</f>
        <v>44166</v>
      </c>
      <c r="O666" s="75" t="e">
        <f>_xll.qlInterestRateIndexValueDate(Index,N666)</f>
        <v>#VALUE!</v>
      </c>
      <c r="P666" s="72" t="e">
        <v>#N/A</v>
      </c>
    </row>
    <row r="667" spans="13:16" x14ac:dyDescent="0.2">
      <c r="M667" s="49" t="s">
        <v>443</v>
      </c>
      <c r="N667" s="75">
        <f>_xll.qlCalendarAdvance(Calendar,N666,M667,"Following",FALSE)</f>
        <v>44173</v>
      </c>
      <c r="O667" s="75" t="e">
        <f>_xll.qlInterestRateIndexValueDate(Index,N667)</f>
        <v>#VALUE!</v>
      </c>
      <c r="P667" s="72" t="e">
        <v>#N/A</v>
      </c>
    </row>
    <row r="668" spans="13:16" x14ac:dyDescent="0.2">
      <c r="M668" s="49" t="s">
        <v>443</v>
      </c>
      <c r="N668" s="75">
        <f>_xll.qlCalendarAdvance(Calendar,N667,M668,"Following",FALSE)</f>
        <v>44180</v>
      </c>
      <c r="O668" s="75" t="e">
        <f>_xll.qlInterestRateIndexValueDate(Index,N668)</f>
        <v>#VALUE!</v>
      </c>
      <c r="P668" s="72" t="e">
        <v>#N/A</v>
      </c>
    </row>
    <row r="669" spans="13:16" x14ac:dyDescent="0.2">
      <c r="M669" s="49" t="s">
        <v>443</v>
      </c>
      <c r="N669" s="75">
        <f>_xll.qlCalendarAdvance(Calendar,N668,M669,"Following",FALSE)</f>
        <v>44187</v>
      </c>
      <c r="O669" s="75" t="e">
        <f>_xll.qlInterestRateIndexValueDate(Index,N669)</f>
        <v>#VALUE!</v>
      </c>
      <c r="P669" s="72" t="e">
        <v>#N/A</v>
      </c>
    </row>
    <row r="670" spans="13:16" x14ac:dyDescent="0.2">
      <c r="M670" s="49" t="s">
        <v>443</v>
      </c>
      <c r="N670" s="75">
        <f>_xll.qlCalendarAdvance(Calendar,N669,M670,"Following",FALSE)</f>
        <v>44194</v>
      </c>
      <c r="O670" s="75" t="e">
        <f>_xll.qlInterestRateIndexValueDate(Index,N670)</f>
        <v>#VALUE!</v>
      </c>
      <c r="P670" s="72" t="e">
        <v>#N/A</v>
      </c>
    </row>
    <row r="671" spans="13:16" x14ac:dyDescent="0.2">
      <c r="M671" s="49" t="s">
        <v>443</v>
      </c>
      <c r="N671" s="75">
        <f>_xll.qlCalendarAdvance(Calendar,N670,M671,"Following",FALSE)</f>
        <v>44201</v>
      </c>
      <c r="O671" s="75" t="e">
        <f>_xll.qlInterestRateIndexValueDate(Index,N671)</f>
        <v>#VALUE!</v>
      </c>
      <c r="P671" s="72" t="e">
        <v>#N/A</v>
      </c>
    </row>
    <row r="672" spans="13:16" x14ac:dyDescent="0.2">
      <c r="M672" s="49" t="s">
        <v>443</v>
      </c>
      <c r="N672" s="75">
        <f>_xll.qlCalendarAdvance(Calendar,N671,M672,"Following",FALSE)</f>
        <v>44208</v>
      </c>
      <c r="O672" s="75" t="e">
        <f>_xll.qlInterestRateIndexValueDate(Index,N672)</f>
        <v>#VALUE!</v>
      </c>
      <c r="P672" s="72" t="e">
        <v>#N/A</v>
      </c>
    </row>
    <row r="673" spans="13:16" x14ac:dyDescent="0.2">
      <c r="M673" s="49" t="s">
        <v>443</v>
      </c>
      <c r="N673" s="75">
        <f>_xll.qlCalendarAdvance(Calendar,N672,M673,"Following",FALSE)</f>
        <v>44215</v>
      </c>
      <c r="O673" s="75" t="e">
        <f>_xll.qlInterestRateIndexValueDate(Index,N673)</f>
        <v>#VALUE!</v>
      </c>
      <c r="P673" s="72" t="e">
        <v>#N/A</v>
      </c>
    </row>
    <row r="674" spans="13:16" x14ac:dyDescent="0.2">
      <c r="M674" s="49" t="s">
        <v>443</v>
      </c>
      <c r="N674" s="75">
        <f>_xll.qlCalendarAdvance(Calendar,N673,M674,"Following",FALSE)</f>
        <v>44222</v>
      </c>
      <c r="O674" s="75" t="e">
        <f>_xll.qlInterestRateIndexValueDate(Index,N674)</f>
        <v>#VALUE!</v>
      </c>
      <c r="P674" s="72" t="e">
        <v>#N/A</v>
      </c>
    </row>
    <row r="675" spans="13:16" x14ac:dyDescent="0.2">
      <c r="M675" s="49" t="s">
        <v>443</v>
      </c>
      <c r="N675" s="75">
        <f>_xll.qlCalendarAdvance(Calendar,N674,M675,"Following",FALSE)</f>
        <v>44229</v>
      </c>
      <c r="O675" s="75" t="e">
        <f>_xll.qlInterestRateIndexValueDate(Index,N675)</f>
        <v>#VALUE!</v>
      </c>
      <c r="P675" s="72" t="e">
        <v>#N/A</v>
      </c>
    </row>
    <row r="676" spans="13:16" x14ac:dyDescent="0.2">
      <c r="M676" s="49" t="s">
        <v>443</v>
      </c>
      <c r="N676" s="75">
        <f>_xll.qlCalendarAdvance(Calendar,N675,M676,"Following",FALSE)</f>
        <v>44236</v>
      </c>
      <c r="O676" s="75" t="e">
        <f>_xll.qlInterestRateIndexValueDate(Index,N676)</f>
        <v>#VALUE!</v>
      </c>
      <c r="P676" s="72" t="e">
        <v>#N/A</v>
      </c>
    </row>
    <row r="677" spans="13:16" x14ac:dyDescent="0.2">
      <c r="M677" s="49" t="s">
        <v>443</v>
      </c>
      <c r="N677" s="75">
        <f>_xll.qlCalendarAdvance(Calendar,N676,M677,"Following",FALSE)</f>
        <v>44243</v>
      </c>
      <c r="O677" s="75" t="e">
        <f>_xll.qlInterestRateIndexValueDate(Index,N677)</f>
        <v>#VALUE!</v>
      </c>
      <c r="P677" s="72" t="e">
        <v>#N/A</v>
      </c>
    </row>
    <row r="678" spans="13:16" x14ac:dyDescent="0.2">
      <c r="M678" s="49" t="s">
        <v>443</v>
      </c>
      <c r="N678" s="75">
        <f>_xll.qlCalendarAdvance(Calendar,N677,M678,"Following",FALSE)</f>
        <v>44250</v>
      </c>
      <c r="O678" s="75" t="e">
        <f>_xll.qlInterestRateIndexValueDate(Index,N678)</f>
        <v>#VALUE!</v>
      </c>
      <c r="P678" s="72" t="e">
        <v>#N/A</v>
      </c>
    </row>
    <row r="679" spans="13:16" x14ac:dyDescent="0.2">
      <c r="M679" s="49" t="s">
        <v>443</v>
      </c>
      <c r="N679" s="75">
        <f>_xll.qlCalendarAdvance(Calendar,N678,M679,"Following",FALSE)</f>
        <v>44257</v>
      </c>
      <c r="O679" s="75" t="e">
        <f>_xll.qlInterestRateIndexValueDate(Index,N679)</f>
        <v>#VALUE!</v>
      </c>
      <c r="P679" s="72" t="e">
        <v>#N/A</v>
      </c>
    </row>
    <row r="680" spans="13:16" x14ac:dyDescent="0.2">
      <c r="M680" s="49" t="s">
        <v>443</v>
      </c>
      <c r="N680" s="75">
        <f>_xll.qlCalendarAdvance(Calendar,N679,M680,"Following",FALSE)</f>
        <v>44264</v>
      </c>
      <c r="O680" s="75" t="e">
        <f>_xll.qlInterestRateIndexValueDate(Index,N680)</f>
        <v>#VALUE!</v>
      </c>
      <c r="P680" s="72" t="e">
        <v>#N/A</v>
      </c>
    </row>
    <row r="681" spans="13:16" x14ac:dyDescent="0.2">
      <c r="M681" s="49" t="s">
        <v>443</v>
      </c>
      <c r="N681" s="75">
        <f>_xll.qlCalendarAdvance(Calendar,N680,M681,"Following",FALSE)</f>
        <v>44271</v>
      </c>
      <c r="O681" s="75" t="e">
        <f>_xll.qlInterestRateIndexValueDate(Index,N681)</f>
        <v>#VALUE!</v>
      </c>
      <c r="P681" s="72" t="e">
        <v>#N/A</v>
      </c>
    </row>
    <row r="682" spans="13:16" x14ac:dyDescent="0.2">
      <c r="M682" s="49" t="s">
        <v>443</v>
      </c>
      <c r="N682" s="75">
        <f>_xll.qlCalendarAdvance(Calendar,N681,M682,"Following",FALSE)</f>
        <v>44278</v>
      </c>
      <c r="O682" s="75" t="e">
        <f>_xll.qlInterestRateIndexValueDate(Index,N682)</f>
        <v>#VALUE!</v>
      </c>
      <c r="P682" s="72" t="e">
        <v>#N/A</v>
      </c>
    </row>
    <row r="683" spans="13:16" x14ac:dyDescent="0.2">
      <c r="M683" s="49" t="s">
        <v>443</v>
      </c>
      <c r="N683" s="75">
        <f>_xll.qlCalendarAdvance(Calendar,N682,M683,"Following",FALSE)</f>
        <v>44285</v>
      </c>
      <c r="O683" s="75" t="e">
        <f>_xll.qlInterestRateIndexValueDate(Index,N683)</f>
        <v>#VALUE!</v>
      </c>
      <c r="P683" s="72" t="e">
        <v>#N/A</v>
      </c>
    </row>
    <row r="684" spans="13:16" x14ac:dyDescent="0.2">
      <c r="M684" s="49" t="s">
        <v>443</v>
      </c>
      <c r="N684" s="75">
        <f>_xll.qlCalendarAdvance(Calendar,N683,M684,"Following",FALSE)</f>
        <v>44292</v>
      </c>
      <c r="O684" s="75" t="e">
        <f>_xll.qlInterestRateIndexValueDate(Index,N684)</f>
        <v>#VALUE!</v>
      </c>
      <c r="P684" s="72" t="e">
        <v>#N/A</v>
      </c>
    </row>
    <row r="685" spans="13:16" x14ac:dyDescent="0.2">
      <c r="M685" s="49" t="s">
        <v>443</v>
      </c>
      <c r="N685" s="75">
        <f>_xll.qlCalendarAdvance(Calendar,N684,M685,"Following",FALSE)</f>
        <v>44299</v>
      </c>
      <c r="O685" s="75" t="e">
        <f>_xll.qlInterestRateIndexValueDate(Index,N685)</f>
        <v>#VALUE!</v>
      </c>
      <c r="P685" s="72" t="e">
        <v>#N/A</v>
      </c>
    </row>
    <row r="686" spans="13:16" x14ac:dyDescent="0.2">
      <c r="M686" s="49" t="s">
        <v>443</v>
      </c>
      <c r="N686" s="75">
        <f>_xll.qlCalendarAdvance(Calendar,N685,M686,"Following",FALSE)</f>
        <v>44306</v>
      </c>
      <c r="O686" s="75" t="e">
        <f>_xll.qlInterestRateIndexValueDate(Index,N686)</f>
        <v>#VALUE!</v>
      </c>
      <c r="P686" s="72" t="e">
        <v>#N/A</v>
      </c>
    </row>
    <row r="687" spans="13:16" x14ac:dyDescent="0.2">
      <c r="M687" s="49" t="s">
        <v>443</v>
      </c>
      <c r="N687" s="75">
        <f>_xll.qlCalendarAdvance(Calendar,N686,M687,"Following",FALSE)</f>
        <v>44313</v>
      </c>
      <c r="O687" s="75" t="e">
        <f>_xll.qlInterestRateIndexValueDate(Index,N687)</f>
        <v>#VALUE!</v>
      </c>
      <c r="P687" s="72" t="e">
        <v>#N/A</v>
      </c>
    </row>
    <row r="688" spans="13:16" x14ac:dyDescent="0.2">
      <c r="M688" s="49" t="s">
        <v>443</v>
      </c>
      <c r="N688" s="75">
        <f>_xll.qlCalendarAdvance(Calendar,N687,M688,"Following",FALSE)</f>
        <v>44320</v>
      </c>
      <c r="O688" s="75" t="e">
        <f>_xll.qlInterestRateIndexValueDate(Index,N688)</f>
        <v>#VALUE!</v>
      </c>
      <c r="P688" s="72" t="e">
        <v>#N/A</v>
      </c>
    </row>
    <row r="689" spans="13:16" x14ac:dyDescent="0.2">
      <c r="M689" s="49" t="s">
        <v>443</v>
      </c>
      <c r="N689" s="75">
        <f>_xll.qlCalendarAdvance(Calendar,N688,M689,"Following",FALSE)</f>
        <v>44327</v>
      </c>
      <c r="O689" s="75" t="e">
        <f>_xll.qlInterestRateIndexValueDate(Index,N689)</f>
        <v>#VALUE!</v>
      </c>
      <c r="P689" s="72" t="e">
        <v>#N/A</v>
      </c>
    </row>
    <row r="690" spans="13:16" x14ac:dyDescent="0.2">
      <c r="M690" s="49" t="s">
        <v>443</v>
      </c>
      <c r="N690" s="75">
        <f>_xll.qlCalendarAdvance(Calendar,N689,M690,"Following",FALSE)</f>
        <v>44334</v>
      </c>
      <c r="O690" s="75" t="e">
        <f>_xll.qlInterestRateIndexValueDate(Index,N690)</f>
        <v>#VALUE!</v>
      </c>
      <c r="P690" s="72" t="e">
        <v>#N/A</v>
      </c>
    </row>
    <row r="691" spans="13:16" x14ac:dyDescent="0.2">
      <c r="M691" s="49" t="s">
        <v>443</v>
      </c>
      <c r="N691" s="75">
        <f>_xll.qlCalendarAdvance(Calendar,N690,M691,"Following",FALSE)</f>
        <v>44341</v>
      </c>
      <c r="O691" s="75" t="e">
        <f>_xll.qlInterestRateIndexValueDate(Index,N691)</f>
        <v>#VALUE!</v>
      </c>
      <c r="P691" s="72" t="e">
        <v>#N/A</v>
      </c>
    </row>
    <row r="692" spans="13:16" x14ac:dyDescent="0.2">
      <c r="M692" s="49" t="s">
        <v>443</v>
      </c>
      <c r="N692" s="75">
        <f>_xll.qlCalendarAdvance(Calendar,N691,M692,"Following",FALSE)</f>
        <v>44348</v>
      </c>
      <c r="O692" s="75" t="e">
        <f>_xll.qlInterestRateIndexValueDate(Index,N692)</f>
        <v>#VALUE!</v>
      </c>
      <c r="P692" s="72" t="e">
        <v>#N/A</v>
      </c>
    </row>
    <row r="693" spans="13:16" x14ac:dyDescent="0.2">
      <c r="M693" s="49" t="s">
        <v>443</v>
      </c>
      <c r="N693" s="75">
        <f>_xll.qlCalendarAdvance(Calendar,N692,M693,"Following",FALSE)</f>
        <v>44355</v>
      </c>
      <c r="O693" s="75" t="e">
        <f>_xll.qlInterestRateIndexValueDate(Index,N693)</f>
        <v>#VALUE!</v>
      </c>
      <c r="P693" s="72" t="e">
        <v>#N/A</v>
      </c>
    </row>
    <row r="694" spans="13:16" x14ac:dyDescent="0.2">
      <c r="M694" s="49" t="s">
        <v>443</v>
      </c>
      <c r="N694" s="75">
        <f>_xll.qlCalendarAdvance(Calendar,N693,M694,"Following",FALSE)</f>
        <v>44362</v>
      </c>
      <c r="O694" s="75" t="e">
        <f>_xll.qlInterestRateIndexValueDate(Index,N694)</f>
        <v>#VALUE!</v>
      </c>
      <c r="P694" s="72" t="e">
        <v>#N/A</v>
      </c>
    </row>
    <row r="695" spans="13:16" x14ac:dyDescent="0.2">
      <c r="M695" s="49" t="s">
        <v>443</v>
      </c>
      <c r="N695" s="75">
        <f>_xll.qlCalendarAdvance(Calendar,N694,M695,"Following",FALSE)</f>
        <v>44369</v>
      </c>
      <c r="O695" s="75" t="e">
        <f>_xll.qlInterestRateIndexValueDate(Index,N695)</f>
        <v>#VALUE!</v>
      </c>
      <c r="P695" s="72" t="e">
        <v>#N/A</v>
      </c>
    </row>
    <row r="696" spans="13:16" x14ac:dyDescent="0.2">
      <c r="M696" s="49" t="s">
        <v>443</v>
      </c>
      <c r="N696" s="75">
        <f>_xll.qlCalendarAdvance(Calendar,N695,M696,"Following",FALSE)</f>
        <v>44376</v>
      </c>
      <c r="O696" s="75" t="e">
        <f>_xll.qlInterestRateIndexValueDate(Index,N696)</f>
        <v>#VALUE!</v>
      </c>
      <c r="P696" s="72" t="e">
        <v>#N/A</v>
      </c>
    </row>
    <row r="697" spans="13:16" x14ac:dyDescent="0.2">
      <c r="M697" s="49" t="s">
        <v>443</v>
      </c>
      <c r="N697" s="75">
        <f>_xll.qlCalendarAdvance(Calendar,N696,M697,"Following",FALSE)</f>
        <v>44383</v>
      </c>
      <c r="O697" s="75" t="e">
        <f>_xll.qlInterestRateIndexValueDate(Index,N697)</f>
        <v>#VALUE!</v>
      </c>
      <c r="P697" s="72" t="e">
        <v>#N/A</v>
      </c>
    </row>
    <row r="698" spans="13:16" x14ac:dyDescent="0.2">
      <c r="M698" s="49" t="s">
        <v>443</v>
      </c>
      <c r="N698" s="75">
        <f>_xll.qlCalendarAdvance(Calendar,N697,M698,"Following",FALSE)</f>
        <v>44390</v>
      </c>
      <c r="O698" s="75" t="e">
        <f>_xll.qlInterestRateIndexValueDate(Index,N698)</f>
        <v>#VALUE!</v>
      </c>
      <c r="P698" s="72" t="e">
        <v>#N/A</v>
      </c>
    </row>
    <row r="699" spans="13:16" x14ac:dyDescent="0.2">
      <c r="M699" s="49" t="s">
        <v>443</v>
      </c>
      <c r="N699" s="75">
        <f>_xll.qlCalendarAdvance(Calendar,N698,M699,"Following",FALSE)</f>
        <v>44397</v>
      </c>
      <c r="O699" s="75" t="e">
        <f>_xll.qlInterestRateIndexValueDate(Index,N699)</f>
        <v>#VALUE!</v>
      </c>
      <c r="P699" s="72" t="e">
        <v>#N/A</v>
      </c>
    </row>
    <row r="700" spans="13:16" x14ac:dyDescent="0.2">
      <c r="M700" s="49" t="s">
        <v>443</v>
      </c>
      <c r="N700" s="75">
        <f>_xll.qlCalendarAdvance(Calendar,N699,M700,"Following",FALSE)</f>
        <v>44404</v>
      </c>
      <c r="O700" s="75" t="e">
        <f>_xll.qlInterestRateIndexValueDate(Index,N700)</f>
        <v>#VALUE!</v>
      </c>
      <c r="P700" s="72" t="e">
        <v>#N/A</v>
      </c>
    </row>
    <row r="701" spans="13:16" x14ac:dyDescent="0.2">
      <c r="M701" s="49" t="s">
        <v>443</v>
      </c>
      <c r="N701" s="75">
        <f>_xll.qlCalendarAdvance(Calendar,N700,M701,"Following",FALSE)</f>
        <v>44411</v>
      </c>
      <c r="O701" s="75" t="e">
        <f>_xll.qlInterestRateIndexValueDate(Index,N701)</f>
        <v>#VALUE!</v>
      </c>
      <c r="P701" s="72" t="e">
        <v>#N/A</v>
      </c>
    </row>
    <row r="702" spans="13:16" x14ac:dyDescent="0.2">
      <c r="M702" s="49" t="s">
        <v>443</v>
      </c>
      <c r="N702" s="75">
        <f>_xll.qlCalendarAdvance(Calendar,N701,M702,"Following",FALSE)</f>
        <v>44418</v>
      </c>
      <c r="O702" s="75" t="e">
        <f>_xll.qlInterestRateIndexValueDate(Index,N702)</f>
        <v>#VALUE!</v>
      </c>
      <c r="P702" s="72" t="e">
        <v>#N/A</v>
      </c>
    </row>
    <row r="703" spans="13:16" x14ac:dyDescent="0.2">
      <c r="M703" s="49" t="s">
        <v>443</v>
      </c>
      <c r="N703" s="75">
        <f>_xll.qlCalendarAdvance(Calendar,N702,M703,"Following",FALSE)</f>
        <v>44425</v>
      </c>
      <c r="O703" s="75" t="e">
        <f>_xll.qlInterestRateIndexValueDate(Index,N703)</f>
        <v>#VALUE!</v>
      </c>
      <c r="P703" s="72" t="e">
        <v>#N/A</v>
      </c>
    </row>
    <row r="704" spans="13:16" x14ac:dyDescent="0.2">
      <c r="M704" s="49" t="s">
        <v>443</v>
      </c>
      <c r="N704" s="75">
        <f>_xll.qlCalendarAdvance(Calendar,N703,M704,"Following",FALSE)</f>
        <v>44432</v>
      </c>
      <c r="O704" s="75" t="e">
        <f>_xll.qlInterestRateIndexValueDate(Index,N704)</f>
        <v>#VALUE!</v>
      </c>
      <c r="P704" s="72" t="e">
        <v>#N/A</v>
      </c>
    </row>
    <row r="705" spans="13:16" x14ac:dyDescent="0.2">
      <c r="M705" s="49" t="s">
        <v>443</v>
      </c>
      <c r="N705" s="75">
        <f>_xll.qlCalendarAdvance(Calendar,N704,M705,"Following",FALSE)</f>
        <v>44439</v>
      </c>
      <c r="O705" s="75" t="e">
        <f>_xll.qlInterestRateIndexValueDate(Index,N705)</f>
        <v>#VALUE!</v>
      </c>
      <c r="P705" s="72" t="e">
        <v>#N/A</v>
      </c>
    </row>
    <row r="706" spans="13:16" x14ac:dyDescent="0.2">
      <c r="M706" s="49" t="s">
        <v>443</v>
      </c>
      <c r="N706" s="75">
        <f>_xll.qlCalendarAdvance(Calendar,N705,M706,"Following",FALSE)</f>
        <v>44446</v>
      </c>
      <c r="O706" s="75" t="e">
        <f>_xll.qlInterestRateIndexValueDate(Index,N706)</f>
        <v>#VALUE!</v>
      </c>
      <c r="P706" s="72" t="e">
        <v>#N/A</v>
      </c>
    </row>
    <row r="707" spans="13:16" x14ac:dyDescent="0.2">
      <c r="M707" s="49" t="s">
        <v>443</v>
      </c>
      <c r="N707" s="75">
        <f>_xll.qlCalendarAdvance(Calendar,N706,M707,"Following",FALSE)</f>
        <v>44453</v>
      </c>
      <c r="O707" s="75" t="e">
        <f>_xll.qlInterestRateIndexValueDate(Index,N707)</f>
        <v>#VALUE!</v>
      </c>
      <c r="P707" s="72" t="e">
        <v>#N/A</v>
      </c>
    </row>
    <row r="708" spans="13:16" x14ac:dyDescent="0.2">
      <c r="M708" s="49" t="s">
        <v>443</v>
      </c>
      <c r="N708" s="75">
        <f>_xll.qlCalendarAdvance(Calendar,N707,M708,"Following",FALSE)</f>
        <v>44460</v>
      </c>
      <c r="O708" s="75" t="e">
        <f>_xll.qlInterestRateIndexValueDate(Index,N708)</f>
        <v>#VALUE!</v>
      </c>
      <c r="P708" s="72" t="e">
        <v>#N/A</v>
      </c>
    </row>
    <row r="709" spans="13:16" x14ac:dyDescent="0.2">
      <c r="M709" s="49" t="s">
        <v>443</v>
      </c>
      <c r="N709" s="75">
        <f>_xll.qlCalendarAdvance(Calendar,N708,M709,"Following",FALSE)</f>
        <v>44467</v>
      </c>
      <c r="O709" s="75" t="e">
        <f>_xll.qlInterestRateIndexValueDate(Index,N709)</f>
        <v>#VALUE!</v>
      </c>
      <c r="P709" s="72" t="e">
        <v>#N/A</v>
      </c>
    </row>
    <row r="710" spans="13:16" x14ac:dyDescent="0.2">
      <c r="M710" s="49" t="s">
        <v>443</v>
      </c>
      <c r="N710" s="75">
        <f>_xll.qlCalendarAdvance(Calendar,N709,M710,"Following",FALSE)</f>
        <v>44474</v>
      </c>
      <c r="O710" s="75" t="e">
        <f>_xll.qlInterestRateIndexValueDate(Index,N710)</f>
        <v>#VALUE!</v>
      </c>
      <c r="P710" s="72" t="e">
        <v>#N/A</v>
      </c>
    </row>
    <row r="711" spans="13:16" x14ac:dyDescent="0.2">
      <c r="M711" s="49" t="s">
        <v>443</v>
      </c>
      <c r="N711" s="75">
        <f>_xll.qlCalendarAdvance(Calendar,N710,M711,"Following",FALSE)</f>
        <v>44481</v>
      </c>
      <c r="O711" s="75" t="e">
        <f>_xll.qlInterestRateIndexValueDate(Index,N711)</f>
        <v>#VALUE!</v>
      </c>
      <c r="P711" s="72" t="e">
        <v>#N/A</v>
      </c>
    </row>
    <row r="712" spans="13:16" x14ac:dyDescent="0.2">
      <c r="M712" s="49" t="s">
        <v>443</v>
      </c>
      <c r="N712" s="75">
        <f>_xll.qlCalendarAdvance(Calendar,N711,M712,"Following",FALSE)</f>
        <v>44488</v>
      </c>
      <c r="O712" s="75" t="e">
        <f>_xll.qlInterestRateIndexValueDate(Index,N712)</f>
        <v>#VALUE!</v>
      </c>
      <c r="P712" s="72" t="e">
        <v>#N/A</v>
      </c>
    </row>
    <row r="713" spans="13:16" x14ac:dyDescent="0.2">
      <c r="M713" s="49" t="s">
        <v>443</v>
      </c>
      <c r="N713" s="75">
        <f>_xll.qlCalendarAdvance(Calendar,N712,M713,"Following",FALSE)</f>
        <v>44495</v>
      </c>
      <c r="O713" s="75" t="e">
        <f>_xll.qlInterestRateIndexValueDate(Index,N713)</f>
        <v>#VALUE!</v>
      </c>
      <c r="P713" s="72" t="e">
        <v>#N/A</v>
      </c>
    </row>
    <row r="714" spans="13:16" x14ac:dyDescent="0.2">
      <c r="M714" s="49" t="s">
        <v>443</v>
      </c>
      <c r="N714" s="75">
        <f>_xll.qlCalendarAdvance(Calendar,N713,M714,"Following",FALSE)</f>
        <v>44502</v>
      </c>
      <c r="O714" s="75" t="e">
        <f>_xll.qlInterestRateIndexValueDate(Index,N714)</f>
        <v>#VALUE!</v>
      </c>
      <c r="P714" s="72" t="e">
        <v>#N/A</v>
      </c>
    </row>
    <row r="715" spans="13:16" x14ac:dyDescent="0.2">
      <c r="M715" s="49" t="s">
        <v>443</v>
      </c>
      <c r="N715" s="75">
        <f>_xll.qlCalendarAdvance(Calendar,N714,M715,"Following",FALSE)</f>
        <v>44509</v>
      </c>
      <c r="O715" s="75" t="e">
        <f>_xll.qlInterestRateIndexValueDate(Index,N715)</f>
        <v>#VALUE!</v>
      </c>
      <c r="P715" s="72" t="e">
        <v>#N/A</v>
      </c>
    </row>
    <row r="716" spans="13:16" x14ac:dyDescent="0.2">
      <c r="M716" s="49" t="s">
        <v>443</v>
      </c>
      <c r="N716" s="75">
        <f>_xll.qlCalendarAdvance(Calendar,N715,M716,"Following",FALSE)</f>
        <v>44516</v>
      </c>
      <c r="O716" s="75" t="e">
        <f>_xll.qlInterestRateIndexValueDate(Index,N716)</f>
        <v>#VALUE!</v>
      </c>
      <c r="P716" s="72" t="e">
        <v>#N/A</v>
      </c>
    </row>
    <row r="717" spans="13:16" x14ac:dyDescent="0.2">
      <c r="M717" s="49" t="s">
        <v>443</v>
      </c>
      <c r="N717" s="75">
        <f>_xll.qlCalendarAdvance(Calendar,N716,M717,"Following",FALSE)</f>
        <v>44523</v>
      </c>
      <c r="O717" s="75" t="e">
        <f>_xll.qlInterestRateIndexValueDate(Index,N717)</f>
        <v>#VALUE!</v>
      </c>
      <c r="P717" s="72" t="e">
        <v>#N/A</v>
      </c>
    </row>
    <row r="718" spans="13:16" x14ac:dyDescent="0.2">
      <c r="M718" s="49" t="s">
        <v>443</v>
      </c>
      <c r="N718" s="75">
        <f>_xll.qlCalendarAdvance(Calendar,N717,M718,"Following",FALSE)</f>
        <v>44530</v>
      </c>
      <c r="O718" s="75" t="e">
        <f>_xll.qlInterestRateIndexValueDate(Index,N718)</f>
        <v>#VALUE!</v>
      </c>
      <c r="P718" s="72" t="e">
        <v>#N/A</v>
      </c>
    </row>
    <row r="719" spans="13:16" x14ac:dyDescent="0.2">
      <c r="M719" s="49" t="s">
        <v>443</v>
      </c>
      <c r="N719" s="75">
        <f>_xll.qlCalendarAdvance(Calendar,N718,M719,"Following",FALSE)</f>
        <v>44537</v>
      </c>
      <c r="O719" s="75" t="e">
        <f>_xll.qlInterestRateIndexValueDate(Index,N719)</f>
        <v>#VALUE!</v>
      </c>
      <c r="P719" s="72" t="e">
        <v>#N/A</v>
      </c>
    </row>
    <row r="720" spans="13:16" x14ac:dyDescent="0.2">
      <c r="M720" s="49" t="s">
        <v>443</v>
      </c>
      <c r="N720" s="75">
        <f>_xll.qlCalendarAdvance(Calendar,N719,M720,"Following",FALSE)</f>
        <v>44544</v>
      </c>
      <c r="O720" s="75" t="e">
        <f>_xll.qlInterestRateIndexValueDate(Index,N720)</f>
        <v>#VALUE!</v>
      </c>
      <c r="P720" s="72" t="e">
        <v>#N/A</v>
      </c>
    </row>
    <row r="721" spans="13:16" x14ac:dyDescent="0.2">
      <c r="M721" s="49" t="s">
        <v>443</v>
      </c>
      <c r="N721" s="75">
        <f>_xll.qlCalendarAdvance(Calendar,N720,M721,"Following",FALSE)</f>
        <v>44551</v>
      </c>
      <c r="O721" s="75" t="e">
        <f>_xll.qlInterestRateIndexValueDate(Index,N721)</f>
        <v>#VALUE!</v>
      </c>
      <c r="P721" s="72" t="e">
        <v>#N/A</v>
      </c>
    </row>
    <row r="722" spans="13:16" x14ac:dyDescent="0.2">
      <c r="M722" s="49" t="s">
        <v>443</v>
      </c>
      <c r="N722" s="75">
        <f>_xll.qlCalendarAdvance(Calendar,N721,M722,"Following",FALSE)</f>
        <v>44558</v>
      </c>
      <c r="O722" s="75" t="e">
        <f>_xll.qlInterestRateIndexValueDate(Index,N722)</f>
        <v>#VALUE!</v>
      </c>
      <c r="P722" s="72" t="e">
        <v>#N/A</v>
      </c>
    </row>
    <row r="723" spans="13:16" x14ac:dyDescent="0.2">
      <c r="M723" s="49" t="s">
        <v>443</v>
      </c>
      <c r="N723" s="75">
        <f>_xll.qlCalendarAdvance(Calendar,N722,M723,"Following",FALSE)</f>
        <v>44565</v>
      </c>
      <c r="O723" s="75" t="e">
        <f>_xll.qlInterestRateIndexValueDate(Index,N723)</f>
        <v>#VALUE!</v>
      </c>
      <c r="P723" s="72" t="e">
        <v>#N/A</v>
      </c>
    </row>
    <row r="724" spans="13:16" x14ac:dyDescent="0.2">
      <c r="M724" s="49" t="s">
        <v>443</v>
      </c>
      <c r="N724" s="75">
        <f>_xll.qlCalendarAdvance(Calendar,N723,M724,"Following",FALSE)</f>
        <v>44572</v>
      </c>
      <c r="O724" s="75" t="e">
        <f>_xll.qlInterestRateIndexValueDate(Index,N724)</f>
        <v>#VALUE!</v>
      </c>
      <c r="P724" s="72" t="e">
        <v>#N/A</v>
      </c>
    </row>
    <row r="725" spans="13:16" x14ac:dyDescent="0.2">
      <c r="M725" s="49" t="s">
        <v>443</v>
      </c>
      <c r="N725" s="75">
        <f>_xll.qlCalendarAdvance(Calendar,N724,M725,"Following",FALSE)</f>
        <v>44579</v>
      </c>
      <c r="O725" s="75" t="e">
        <f>_xll.qlInterestRateIndexValueDate(Index,N725)</f>
        <v>#VALUE!</v>
      </c>
      <c r="P725" s="72" t="e">
        <v>#N/A</v>
      </c>
    </row>
    <row r="726" spans="13:16" x14ac:dyDescent="0.2">
      <c r="M726" s="49" t="s">
        <v>443</v>
      </c>
      <c r="N726" s="75">
        <f>_xll.qlCalendarAdvance(Calendar,N725,M726,"Following",FALSE)</f>
        <v>44586</v>
      </c>
      <c r="O726" s="75" t="e">
        <f>_xll.qlInterestRateIndexValueDate(Index,N726)</f>
        <v>#VALUE!</v>
      </c>
      <c r="P726" s="72" t="e">
        <v>#N/A</v>
      </c>
    </row>
    <row r="727" spans="13:16" x14ac:dyDescent="0.2">
      <c r="M727" s="49" t="s">
        <v>443</v>
      </c>
      <c r="N727" s="75">
        <f>_xll.qlCalendarAdvance(Calendar,N726,M727,"Following",FALSE)</f>
        <v>44593</v>
      </c>
      <c r="O727" s="75" t="e">
        <f>_xll.qlInterestRateIndexValueDate(Index,N727)</f>
        <v>#VALUE!</v>
      </c>
      <c r="P727" s="72" t="e">
        <v>#N/A</v>
      </c>
    </row>
    <row r="728" spans="13:16" x14ac:dyDescent="0.2">
      <c r="M728" s="49" t="s">
        <v>443</v>
      </c>
      <c r="N728" s="75">
        <f>_xll.qlCalendarAdvance(Calendar,N727,M728,"Following",FALSE)</f>
        <v>44600</v>
      </c>
      <c r="O728" s="75" t="e">
        <f>_xll.qlInterestRateIndexValueDate(Index,N728)</f>
        <v>#VALUE!</v>
      </c>
      <c r="P728" s="72" t="e">
        <v>#N/A</v>
      </c>
    </row>
    <row r="729" spans="13:16" x14ac:dyDescent="0.2">
      <c r="M729" s="49" t="s">
        <v>443</v>
      </c>
      <c r="N729" s="75">
        <f>_xll.qlCalendarAdvance(Calendar,N728,M729,"Following",FALSE)</f>
        <v>44607</v>
      </c>
      <c r="O729" s="75" t="e">
        <f>_xll.qlInterestRateIndexValueDate(Index,N729)</f>
        <v>#VALUE!</v>
      </c>
      <c r="P729" s="72" t="e">
        <v>#N/A</v>
      </c>
    </row>
    <row r="730" spans="13:16" x14ac:dyDescent="0.2">
      <c r="M730" s="49" t="s">
        <v>443</v>
      </c>
      <c r="N730" s="75">
        <f>_xll.qlCalendarAdvance(Calendar,N729,M730,"Following",FALSE)</f>
        <v>44614</v>
      </c>
      <c r="O730" s="75" t="e">
        <f>_xll.qlInterestRateIndexValueDate(Index,N730)</f>
        <v>#VALUE!</v>
      </c>
      <c r="P730" s="72" t="e">
        <v>#N/A</v>
      </c>
    </row>
    <row r="731" spans="13:16" x14ac:dyDescent="0.2">
      <c r="M731" s="49" t="s">
        <v>443</v>
      </c>
      <c r="N731" s="75">
        <f>_xll.qlCalendarAdvance(Calendar,N730,M731,"Following",FALSE)</f>
        <v>44621</v>
      </c>
      <c r="O731" s="75" t="e">
        <f>_xll.qlInterestRateIndexValueDate(Index,N731)</f>
        <v>#VALUE!</v>
      </c>
      <c r="P731" s="72" t="e">
        <v>#N/A</v>
      </c>
    </row>
    <row r="732" spans="13:16" x14ac:dyDescent="0.2">
      <c r="M732" s="49" t="s">
        <v>443</v>
      </c>
      <c r="N732" s="75">
        <f>_xll.qlCalendarAdvance(Calendar,N731,M732,"Following",FALSE)</f>
        <v>44628</v>
      </c>
      <c r="O732" s="75" t="e">
        <f>_xll.qlInterestRateIndexValueDate(Index,N732)</f>
        <v>#VALUE!</v>
      </c>
      <c r="P732" s="72" t="e">
        <v>#N/A</v>
      </c>
    </row>
    <row r="733" spans="13:16" x14ac:dyDescent="0.2">
      <c r="M733" s="49" t="s">
        <v>443</v>
      </c>
      <c r="N733" s="75">
        <f>_xll.qlCalendarAdvance(Calendar,N732,M733,"Following",FALSE)</f>
        <v>44635</v>
      </c>
      <c r="O733" s="75" t="e">
        <f>_xll.qlInterestRateIndexValueDate(Index,N733)</f>
        <v>#VALUE!</v>
      </c>
      <c r="P733" s="72" t="e">
        <v>#N/A</v>
      </c>
    </row>
    <row r="734" spans="13:16" x14ac:dyDescent="0.2">
      <c r="M734" s="49" t="s">
        <v>443</v>
      </c>
      <c r="N734" s="75">
        <f>_xll.qlCalendarAdvance(Calendar,N733,M734,"Following",FALSE)</f>
        <v>44642</v>
      </c>
      <c r="O734" s="75" t="e">
        <f>_xll.qlInterestRateIndexValueDate(Index,N734)</f>
        <v>#VALUE!</v>
      </c>
      <c r="P734" s="72" t="e">
        <v>#N/A</v>
      </c>
    </row>
    <row r="735" spans="13:16" x14ac:dyDescent="0.2">
      <c r="M735" s="49" t="s">
        <v>443</v>
      </c>
      <c r="N735" s="75">
        <f>_xll.qlCalendarAdvance(Calendar,N734,M735,"Following",FALSE)</f>
        <v>44649</v>
      </c>
      <c r="O735" s="75" t="e">
        <f>_xll.qlInterestRateIndexValueDate(Index,N735)</f>
        <v>#VALUE!</v>
      </c>
      <c r="P735" s="72" t="e">
        <v>#N/A</v>
      </c>
    </row>
    <row r="736" spans="13:16" x14ac:dyDescent="0.2">
      <c r="M736" s="49" t="s">
        <v>443</v>
      </c>
      <c r="N736" s="75">
        <f>_xll.qlCalendarAdvance(Calendar,N735,M736,"Following",FALSE)</f>
        <v>44656</v>
      </c>
      <c r="O736" s="75" t="e">
        <f>_xll.qlInterestRateIndexValueDate(Index,N736)</f>
        <v>#VALUE!</v>
      </c>
      <c r="P736" s="72" t="e">
        <v>#N/A</v>
      </c>
    </row>
    <row r="737" spans="13:16" x14ac:dyDescent="0.2">
      <c r="M737" s="49" t="s">
        <v>443</v>
      </c>
      <c r="N737" s="75">
        <f>_xll.qlCalendarAdvance(Calendar,N736,M737,"Following",FALSE)</f>
        <v>44663</v>
      </c>
      <c r="O737" s="75" t="e">
        <f>_xll.qlInterestRateIndexValueDate(Index,N737)</f>
        <v>#VALUE!</v>
      </c>
      <c r="P737" s="72" t="e">
        <v>#N/A</v>
      </c>
    </row>
    <row r="738" spans="13:16" x14ac:dyDescent="0.2">
      <c r="M738" s="49" t="s">
        <v>443</v>
      </c>
      <c r="N738" s="75">
        <f>_xll.qlCalendarAdvance(Calendar,N737,M738,"Following",FALSE)</f>
        <v>44670</v>
      </c>
      <c r="O738" s="75" t="e">
        <f>_xll.qlInterestRateIndexValueDate(Index,N738)</f>
        <v>#VALUE!</v>
      </c>
      <c r="P738" s="72" t="e">
        <v>#N/A</v>
      </c>
    </row>
    <row r="739" spans="13:16" x14ac:dyDescent="0.2">
      <c r="M739" s="49" t="s">
        <v>443</v>
      </c>
      <c r="N739" s="75">
        <f>_xll.qlCalendarAdvance(Calendar,N738,M739,"Following",FALSE)</f>
        <v>44677</v>
      </c>
      <c r="O739" s="75" t="e">
        <f>_xll.qlInterestRateIndexValueDate(Index,N739)</f>
        <v>#VALUE!</v>
      </c>
      <c r="P739" s="72" t="e">
        <v>#N/A</v>
      </c>
    </row>
    <row r="740" spans="13:16" x14ac:dyDescent="0.2">
      <c r="M740" s="49" t="s">
        <v>443</v>
      </c>
      <c r="N740" s="75">
        <f>_xll.qlCalendarAdvance(Calendar,N739,M740,"Following",FALSE)</f>
        <v>44684</v>
      </c>
      <c r="O740" s="75" t="e">
        <f>_xll.qlInterestRateIndexValueDate(Index,N740)</f>
        <v>#VALUE!</v>
      </c>
      <c r="P740" s="72" t="e">
        <v>#N/A</v>
      </c>
    </row>
    <row r="741" spans="13:16" x14ac:dyDescent="0.2">
      <c r="M741" s="49" t="s">
        <v>443</v>
      </c>
      <c r="N741" s="75">
        <f>_xll.qlCalendarAdvance(Calendar,N740,M741,"Following",FALSE)</f>
        <v>44691</v>
      </c>
      <c r="O741" s="75" t="e">
        <f>_xll.qlInterestRateIndexValueDate(Index,N741)</f>
        <v>#VALUE!</v>
      </c>
      <c r="P741" s="72" t="e">
        <v>#N/A</v>
      </c>
    </row>
    <row r="742" spans="13:16" x14ac:dyDescent="0.2">
      <c r="M742" s="49" t="s">
        <v>443</v>
      </c>
      <c r="N742" s="75">
        <f>_xll.qlCalendarAdvance(Calendar,N741,M742,"Following",FALSE)</f>
        <v>44698</v>
      </c>
      <c r="O742" s="75" t="e">
        <f>_xll.qlInterestRateIndexValueDate(Index,N742)</f>
        <v>#VALUE!</v>
      </c>
      <c r="P742" s="72" t="e">
        <v>#N/A</v>
      </c>
    </row>
    <row r="743" spans="13:16" x14ac:dyDescent="0.2">
      <c r="M743" s="49" t="s">
        <v>443</v>
      </c>
      <c r="N743" s="75">
        <f>_xll.qlCalendarAdvance(Calendar,N742,M743,"Following",FALSE)</f>
        <v>44705</v>
      </c>
      <c r="O743" s="75" t="e">
        <f>_xll.qlInterestRateIndexValueDate(Index,N743)</f>
        <v>#VALUE!</v>
      </c>
      <c r="P743" s="72" t="e">
        <v>#N/A</v>
      </c>
    </row>
    <row r="744" spans="13:16" x14ac:dyDescent="0.2">
      <c r="M744" s="49" t="s">
        <v>443</v>
      </c>
      <c r="N744" s="75">
        <f>_xll.qlCalendarAdvance(Calendar,N743,M744,"Following",FALSE)</f>
        <v>44712</v>
      </c>
      <c r="O744" s="75" t="e">
        <f>_xll.qlInterestRateIndexValueDate(Index,N744)</f>
        <v>#VALUE!</v>
      </c>
      <c r="P744" s="72" t="e">
        <v>#N/A</v>
      </c>
    </row>
    <row r="745" spans="13:16" x14ac:dyDescent="0.2">
      <c r="M745" s="49" t="s">
        <v>443</v>
      </c>
      <c r="N745" s="75">
        <f>_xll.qlCalendarAdvance(Calendar,N744,M745,"Following",FALSE)</f>
        <v>44719</v>
      </c>
      <c r="O745" s="75" t="e">
        <f>_xll.qlInterestRateIndexValueDate(Index,N745)</f>
        <v>#VALUE!</v>
      </c>
      <c r="P745" s="72" t="e">
        <v>#N/A</v>
      </c>
    </row>
    <row r="746" spans="13:16" x14ac:dyDescent="0.2">
      <c r="M746" s="49" t="s">
        <v>443</v>
      </c>
      <c r="N746" s="75">
        <f>_xll.qlCalendarAdvance(Calendar,N745,M746,"Following",FALSE)</f>
        <v>44726</v>
      </c>
      <c r="O746" s="75" t="e">
        <f>_xll.qlInterestRateIndexValueDate(Index,N746)</f>
        <v>#VALUE!</v>
      </c>
      <c r="P746" s="72" t="e">
        <v>#N/A</v>
      </c>
    </row>
    <row r="747" spans="13:16" x14ac:dyDescent="0.2">
      <c r="M747" s="49" t="s">
        <v>443</v>
      </c>
      <c r="N747" s="75">
        <f>_xll.qlCalendarAdvance(Calendar,N746,M747,"Following",FALSE)</f>
        <v>44733</v>
      </c>
      <c r="O747" s="75" t="e">
        <f>_xll.qlInterestRateIndexValueDate(Index,N747)</f>
        <v>#VALUE!</v>
      </c>
      <c r="P747" s="72" t="e">
        <v>#N/A</v>
      </c>
    </row>
    <row r="748" spans="13:16" x14ac:dyDescent="0.2">
      <c r="M748" s="49" t="s">
        <v>443</v>
      </c>
      <c r="N748" s="75">
        <f>_xll.qlCalendarAdvance(Calendar,N747,M748,"Following",FALSE)</f>
        <v>44740</v>
      </c>
      <c r="O748" s="75" t="e">
        <f>_xll.qlInterestRateIndexValueDate(Index,N748)</f>
        <v>#VALUE!</v>
      </c>
      <c r="P748" s="72" t="e">
        <v>#N/A</v>
      </c>
    </row>
    <row r="749" spans="13:16" x14ac:dyDescent="0.2">
      <c r="M749" s="49" t="s">
        <v>443</v>
      </c>
      <c r="N749" s="75">
        <f>_xll.qlCalendarAdvance(Calendar,N748,M749,"Following",FALSE)</f>
        <v>44747</v>
      </c>
      <c r="O749" s="75" t="e">
        <f>_xll.qlInterestRateIndexValueDate(Index,N749)</f>
        <v>#VALUE!</v>
      </c>
      <c r="P749" s="72" t="e">
        <v>#N/A</v>
      </c>
    </row>
    <row r="750" spans="13:16" x14ac:dyDescent="0.2">
      <c r="M750" s="49" t="s">
        <v>443</v>
      </c>
      <c r="N750" s="75">
        <f>_xll.qlCalendarAdvance(Calendar,N749,M750,"Following",FALSE)</f>
        <v>44754</v>
      </c>
      <c r="O750" s="75" t="e">
        <f>_xll.qlInterestRateIndexValueDate(Index,N750)</f>
        <v>#VALUE!</v>
      </c>
      <c r="P750" s="72" t="e">
        <v>#N/A</v>
      </c>
    </row>
    <row r="751" spans="13:16" x14ac:dyDescent="0.2">
      <c r="M751" s="49" t="s">
        <v>443</v>
      </c>
      <c r="N751" s="75">
        <f>_xll.qlCalendarAdvance(Calendar,N750,M751,"Following",FALSE)</f>
        <v>44761</v>
      </c>
      <c r="O751" s="75" t="e">
        <f>_xll.qlInterestRateIndexValueDate(Index,N751)</f>
        <v>#VALUE!</v>
      </c>
      <c r="P751" s="72" t="e">
        <v>#N/A</v>
      </c>
    </row>
    <row r="752" spans="13:16" x14ac:dyDescent="0.2">
      <c r="M752" s="49" t="s">
        <v>443</v>
      </c>
      <c r="N752" s="75">
        <f>_xll.qlCalendarAdvance(Calendar,N751,M752,"Following",FALSE)</f>
        <v>44768</v>
      </c>
      <c r="O752" s="75" t="e">
        <f>_xll.qlInterestRateIndexValueDate(Index,N752)</f>
        <v>#VALUE!</v>
      </c>
      <c r="P752" s="72" t="e">
        <v>#N/A</v>
      </c>
    </row>
    <row r="753" spans="13:16" x14ac:dyDescent="0.2">
      <c r="M753" s="49" t="s">
        <v>443</v>
      </c>
      <c r="N753" s="75">
        <f>_xll.qlCalendarAdvance(Calendar,N752,M753,"Following",FALSE)</f>
        <v>44775</v>
      </c>
      <c r="O753" s="75" t="e">
        <f>_xll.qlInterestRateIndexValueDate(Index,N753)</f>
        <v>#VALUE!</v>
      </c>
      <c r="P753" s="72" t="e">
        <v>#N/A</v>
      </c>
    </row>
    <row r="754" spans="13:16" x14ac:dyDescent="0.2">
      <c r="M754" s="49" t="s">
        <v>443</v>
      </c>
      <c r="N754" s="75">
        <f>_xll.qlCalendarAdvance(Calendar,N753,M754,"Following",FALSE)</f>
        <v>44782</v>
      </c>
      <c r="O754" s="75" t="e">
        <f>_xll.qlInterestRateIndexValueDate(Index,N754)</f>
        <v>#VALUE!</v>
      </c>
      <c r="P754" s="72" t="e">
        <v>#N/A</v>
      </c>
    </row>
    <row r="755" spans="13:16" x14ac:dyDescent="0.2">
      <c r="M755" s="49" t="s">
        <v>443</v>
      </c>
      <c r="N755" s="75">
        <f>_xll.qlCalendarAdvance(Calendar,N754,M755,"Following",FALSE)</f>
        <v>44789</v>
      </c>
      <c r="O755" s="75" t="e">
        <f>_xll.qlInterestRateIndexValueDate(Index,N755)</f>
        <v>#VALUE!</v>
      </c>
      <c r="P755" s="72" t="e">
        <v>#N/A</v>
      </c>
    </row>
    <row r="756" spans="13:16" x14ac:dyDescent="0.2">
      <c r="M756" s="49" t="s">
        <v>443</v>
      </c>
      <c r="N756" s="75">
        <f>_xll.qlCalendarAdvance(Calendar,N755,M756,"Following",FALSE)</f>
        <v>44796</v>
      </c>
      <c r="O756" s="75" t="e">
        <f>_xll.qlInterestRateIndexValueDate(Index,N756)</f>
        <v>#VALUE!</v>
      </c>
      <c r="P756" s="72" t="e">
        <v>#N/A</v>
      </c>
    </row>
    <row r="757" spans="13:16" x14ac:dyDescent="0.2">
      <c r="M757" s="49" t="s">
        <v>443</v>
      </c>
      <c r="N757" s="75">
        <f>_xll.qlCalendarAdvance(Calendar,N756,M757,"Following",FALSE)</f>
        <v>44803</v>
      </c>
      <c r="O757" s="75" t="e">
        <f>_xll.qlInterestRateIndexValueDate(Index,N757)</f>
        <v>#VALUE!</v>
      </c>
      <c r="P757" s="72" t="e">
        <v>#N/A</v>
      </c>
    </row>
    <row r="758" spans="13:16" x14ac:dyDescent="0.2">
      <c r="M758" s="49" t="s">
        <v>443</v>
      </c>
      <c r="N758" s="75">
        <f>_xll.qlCalendarAdvance(Calendar,N757,M758,"Following",FALSE)</f>
        <v>44810</v>
      </c>
      <c r="O758" s="75" t="e">
        <f>_xll.qlInterestRateIndexValueDate(Index,N758)</f>
        <v>#VALUE!</v>
      </c>
      <c r="P758" s="72" t="e">
        <v>#N/A</v>
      </c>
    </row>
    <row r="759" spans="13:16" x14ac:dyDescent="0.2">
      <c r="M759" s="49" t="s">
        <v>443</v>
      </c>
      <c r="N759" s="75">
        <f>_xll.qlCalendarAdvance(Calendar,N758,M759,"Following",FALSE)</f>
        <v>44817</v>
      </c>
      <c r="O759" s="75" t="e">
        <f>_xll.qlInterestRateIndexValueDate(Index,N759)</f>
        <v>#VALUE!</v>
      </c>
      <c r="P759" s="72" t="e">
        <v>#N/A</v>
      </c>
    </row>
    <row r="760" spans="13:16" x14ac:dyDescent="0.2">
      <c r="M760" s="49" t="s">
        <v>443</v>
      </c>
      <c r="N760" s="75">
        <f>_xll.qlCalendarAdvance(Calendar,N759,M760,"Following",FALSE)</f>
        <v>44824</v>
      </c>
      <c r="O760" s="75" t="e">
        <f>_xll.qlInterestRateIndexValueDate(Index,N760)</f>
        <v>#VALUE!</v>
      </c>
      <c r="P760" s="72" t="e">
        <v>#N/A</v>
      </c>
    </row>
    <row r="761" spans="13:16" x14ac:dyDescent="0.2">
      <c r="M761" s="49" t="s">
        <v>443</v>
      </c>
      <c r="N761" s="75">
        <f>_xll.qlCalendarAdvance(Calendar,N760,M761,"Following",FALSE)</f>
        <v>44831</v>
      </c>
      <c r="O761" s="75" t="e">
        <f>_xll.qlInterestRateIndexValueDate(Index,N761)</f>
        <v>#VALUE!</v>
      </c>
      <c r="P761" s="72" t="e">
        <v>#N/A</v>
      </c>
    </row>
    <row r="762" spans="13:16" x14ac:dyDescent="0.2">
      <c r="M762" s="49" t="s">
        <v>443</v>
      </c>
      <c r="N762" s="75">
        <f>_xll.qlCalendarAdvance(Calendar,N761,M762,"Following",FALSE)</f>
        <v>44838</v>
      </c>
      <c r="O762" s="75" t="e">
        <f>_xll.qlInterestRateIndexValueDate(Index,N762)</f>
        <v>#VALUE!</v>
      </c>
      <c r="P762" s="72" t="e">
        <v>#N/A</v>
      </c>
    </row>
    <row r="763" spans="13:16" x14ac:dyDescent="0.2">
      <c r="M763" s="49" t="s">
        <v>443</v>
      </c>
      <c r="N763" s="75">
        <f>_xll.qlCalendarAdvance(Calendar,N762,M763,"Following",FALSE)</f>
        <v>44845</v>
      </c>
      <c r="O763" s="75" t="e">
        <f>_xll.qlInterestRateIndexValueDate(Index,N763)</f>
        <v>#VALUE!</v>
      </c>
      <c r="P763" s="72" t="e">
        <v>#N/A</v>
      </c>
    </row>
    <row r="764" spans="13:16" x14ac:dyDescent="0.2">
      <c r="M764" s="49" t="s">
        <v>443</v>
      </c>
      <c r="N764" s="75">
        <f>_xll.qlCalendarAdvance(Calendar,N763,M764,"Following",FALSE)</f>
        <v>44852</v>
      </c>
      <c r="O764" s="75" t="e">
        <f>_xll.qlInterestRateIndexValueDate(Index,N764)</f>
        <v>#VALUE!</v>
      </c>
      <c r="P764" s="72" t="e">
        <v>#N/A</v>
      </c>
    </row>
    <row r="765" spans="13:16" x14ac:dyDescent="0.2">
      <c r="M765" s="49" t="s">
        <v>443</v>
      </c>
      <c r="N765" s="75">
        <f>_xll.qlCalendarAdvance(Calendar,N764,M765,"Following",FALSE)</f>
        <v>44859</v>
      </c>
      <c r="O765" s="75" t="e">
        <f>_xll.qlInterestRateIndexValueDate(Index,N765)</f>
        <v>#VALUE!</v>
      </c>
      <c r="P765" s="72" t="e">
        <v>#N/A</v>
      </c>
    </row>
    <row r="766" spans="13:16" x14ac:dyDescent="0.2">
      <c r="M766" s="49" t="s">
        <v>443</v>
      </c>
      <c r="N766" s="75">
        <f>_xll.qlCalendarAdvance(Calendar,N765,M766,"Following",FALSE)</f>
        <v>44866</v>
      </c>
      <c r="O766" s="75" t="e">
        <f>_xll.qlInterestRateIndexValueDate(Index,N766)</f>
        <v>#VALUE!</v>
      </c>
      <c r="P766" s="72" t="e">
        <v>#N/A</v>
      </c>
    </row>
    <row r="767" spans="13:16" x14ac:dyDescent="0.2">
      <c r="M767" s="49" t="s">
        <v>443</v>
      </c>
      <c r="N767" s="75">
        <f>_xll.qlCalendarAdvance(Calendar,N766,M767,"Following",FALSE)</f>
        <v>44873</v>
      </c>
      <c r="O767" s="75" t="e">
        <f>_xll.qlInterestRateIndexValueDate(Index,N767)</f>
        <v>#VALUE!</v>
      </c>
      <c r="P767" s="72" t="e">
        <v>#N/A</v>
      </c>
    </row>
    <row r="768" spans="13:16" x14ac:dyDescent="0.2">
      <c r="M768" s="49" t="s">
        <v>443</v>
      </c>
      <c r="N768" s="75">
        <f>_xll.qlCalendarAdvance(Calendar,N767,M768,"Following",FALSE)</f>
        <v>44880</v>
      </c>
      <c r="O768" s="75" t="e">
        <f>_xll.qlInterestRateIndexValueDate(Index,N768)</f>
        <v>#VALUE!</v>
      </c>
      <c r="P768" s="72" t="e">
        <v>#N/A</v>
      </c>
    </row>
    <row r="769" spans="13:16" x14ac:dyDescent="0.2">
      <c r="M769" s="49" t="s">
        <v>443</v>
      </c>
      <c r="N769" s="75">
        <f>_xll.qlCalendarAdvance(Calendar,N768,M769,"Following",FALSE)</f>
        <v>44887</v>
      </c>
      <c r="O769" s="75" t="e">
        <f>_xll.qlInterestRateIndexValueDate(Index,N769)</f>
        <v>#VALUE!</v>
      </c>
      <c r="P769" s="72" t="e">
        <v>#N/A</v>
      </c>
    </row>
    <row r="770" spans="13:16" x14ac:dyDescent="0.2">
      <c r="M770" s="49" t="s">
        <v>443</v>
      </c>
      <c r="N770" s="75">
        <f>_xll.qlCalendarAdvance(Calendar,N769,M770,"Following",FALSE)</f>
        <v>44894</v>
      </c>
      <c r="O770" s="75" t="e">
        <f>_xll.qlInterestRateIndexValueDate(Index,N770)</f>
        <v>#VALUE!</v>
      </c>
      <c r="P770" s="72" t="e">
        <v>#N/A</v>
      </c>
    </row>
    <row r="771" spans="13:16" x14ac:dyDescent="0.2">
      <c r="M771" s="49" t="s">
        <v>443</v>
      </c>
      <c r="N771" s="75">
        <f>_xll.qlCalendarAdvance(Calendar,N770,M771,"Following",FALSE)</f>
        <v>44901</v>
      </c>
      <c r="O771" s="75" t="e">
        <f>_xll.qlInterestRateIndexValueDate(Index,N771)</f>
        <v>#VALUE!</v>
      </c>
      <c r="P771" s="72" t="e">
        <v>#N/A</v>
      </c>
    </row>
    <row r="772" spans="13:16" x14ac:dyDescent="0.2">
      <c r="M772" s="49" t="s">
        <v>443</v>
      </c>
      <c r="N772" s="75">
        <f>_xll.qlCalendarAdvance(Calendar,N771,M772,"Following",FALSE)</f>
        <v>44908</v>
      </c>
      <c r="O772" s="75" t="e">
        <f>_xll.qlInterestRateIndexValueDate(Index,N772)</f>
        <v>#VALUE!</v>
      </c>
      <c r="P772" s="72" t="e">
        <v>#N/A</v>
      </c>
    </row>
    <row r="773" spans="13:16" x14ac:dyDescent="0.2">
      <c r="M773" s="49" t="s">
        <v>443</v>
      </c>
      <c r="N773" s="75">
        <f>_xll.qlCalendarAdvance(Calendar,N772,M773,"Following",FALSE)</f>
        <v>44915</v>
      </c>
      <c r="O773" s="75" t="e">
        <f>_xll.qlInterestRateIndexValueDate(Index,N773)</f>
        <v>#VALUE!</v>
      </c>
      <c r="P773" s="72" t="e">
        <v>#N/A</v>
      </c>
    </row>
    <row r="774" spans="13:16" x14ac:dyDescent="0.2">
      <c r="M774" s="49" t="s">
        <v>443</v>
      </c>
      <c r="N774" s="75">
        <f>_xll.qlCalendarAdvance(Calendar,N773,M774,"Following",FALSE)</f>
        <v>44922</v>
      </c>
      <c r="O774" s="75" t="e">
        <f>_xll.qlInterestRateIndexValueDate(Index,N774)</f>
        <v>#VALUE!</v>
      </c>
      <c r="P774" s="72" t="e">
        <v>#N/A</v>
      </c>
    </row>
    <row r="775" spans="13:16" x14ac:dyDescent="0.2">
      <c r="M775" s="49" t="s">
        <v>443</v>
      </c>
      <c r="N775" s="75">
        <f>_xll.qlCalendarAdvance(Calendar,N774,M775,"Following",FALSE)</f>
        <v>44929</v>
      </c>
      <c r="O775" s="75" t="e">
        <f>_xll.qlInterestRateIndexValueDate(Index,N775)</f>
        <v>#VALUE!</v>
      </c>
      <c r="P775" s="72" t="e">
        <v>#N/A</v>
      </c>
    </row>
    <row r="776" spans="13:16" x14ac:dyDescent="0.2">
      <c r="M776" s="49" t="s">
        <v>443</v>
      </c>
      <c r="N776" s="75">
        <f>_xll.qlCalendarAdvance(Calendar,N775,M776,"Following",FALSE)</f>
        <v>44936</v>
      </c>
      <c r="O776" s="75" t="e">
        <f>_xll.qlInterestRateIndexValueDate(Index,N776)</f>
        <v>#VALUE!</v>
      </c>
      <c r="P776" s="72" t="e">
        <v>#N/A</v>
      </c>
    </row>
    <row r="777" spans="13:16" x14ac:dyDescent="0.2">
      <c r="M777" s="49" t="s">
        <v>443</v>
      </c>
      <c r="N777" s="75">
        <f>_xll.qlCalendarAdvance(Calendar,N776,M777,"Following",FALSE)</f>
        <v>44943</v>
      </c>
      <c r="O777" s="75" t="e">
        <f>_xll.qlInterestRateIndexValueDate(Index,N777)</f>
        <v>#VALUE!</v>
      </c>
      <c r="P777" s="72" t="e">
        <v>#N/A</v>
      </c>
    </row>
    <row r="778" spans="13:16" x14ac:dyDescent="0.2">
      <c r="M778" s="49" t="s">
        <v>443</v>
      </c>
      <c r="N778" s="75">
        <f>_xll.qlCalendarAdvance(Calendar,N777,M778,"Following",FALSE)</f>
        <v>44950</v>
      </c>
      <c r="O778" s="75" t="e">
        <f>_xll.qlInterestRateIndexValueDate(Index,N778)</f>
        <v>#VALUE!</v>
      </c>
      <c r="P778" s="72" t="e">
        <v>#N/A</v>
      </c>
    </row>
    <row r="779" spans="13:16" x14ac:dyDescent="0.2">
      <c r="M779" s="49" t="s">
        <v>443</v>
      </c>
      <c r="N779" s="75">
        <f>_xll.qlCalendarAdvance(Calendar,N778,M779,"Following",FALSE)</f>
        <v>44957</v>
      </c>
      <c r="O779" s="75" t="e">
        <f>_xll.qlInterestRateIndexValueDate(Index,N779)</f>
        <v>#VALUE!</v>
      </c>
      <c r="P779" s="72" t="e">
        <v>#N/A</v>
      </c>
    </row>
    <row r="780" spans="13:16" x14ac:dyDescent="0.2">
      <c r="M780" s="49" t="s">
        <v>443</v>
      </c>
      <c r="N780" s="75">
        <f>_xll.qlCalendarAdvance(Calendar,N779,M780,"Following",FALSE)</f>
        <v>44964</v>
      </c>
      <c r="O780" s="75" t="e">
        <f>_xll.qlInterestRateIndexValueDate(Index,N780)</f>
        <v>#VALUE!</v>
      </c>
      <c r="P780" s="72" t="e">
        <v>#N/A</v>
      </c>
    </row>
    <row r="781" spans="13:16" x14ac:dyDescent="0.2">
      <c r="M781" s="49" t="s">
        <v>443</v>
      </c>
      <c r="N781" s="75">
        <f>_xll.qlCalendarAdvance(Calendar,N780,M781,"Following",FALSE)</f>
        <v>44971</v>
      </c>
      <c r="O781" s="75" t="e">
        <f>_xll.qlInterestRateIndexValueDate(Index,N781)</f>
        <v>#VALUE!</v>
      </c>
      <c r="P781" s="72" t="e">
        <v>#N/A</v>
      </c>
    </row>
    <row r="782" spans="13:16" x14ac:dyDescent="0.2">
      <c r="M782" s="49" t="s">
        <v>443</v>
      </c>
      <c r="N782" s="75">
        <f>_xll.qlCalendarAdvance(Calendar,N781,M782,"Following",FALSE)</f>
        <v>44978</v>
      </c>
      <c r="O782" s="75" t="e">
        <f>_xll.qlInterestRateIndexValueDate(Index,N782)</f>
        <v>#VALUE!</v>
      </c>
      <c r="P782" s="72" t="e">
        <v>#N/A</v>
      </c>
    </row>
    <row r="783" spans="13:16" x14ac:dyDescent="0.2">
      <c r="M783" s="49" t="s">
        <v>443</v>
      </c>
      <c r="N783" s="75">
        <f>_xll.qlCalendarAdvance(Calendar,N782,M783,"Following",FALSE)</f>
        <v>44985</v>
      </c>
      <c r="O783" s="75" t="e">
        <f>_xll.qlInterestRateIndexValueDate(Index,N783)</f>
        <v>#VALUE!</v>
      </c>
      <c r="P783" s="72" t="e">
        <v>#N/A</v>
      </c>
    </row>
    <row r="784" spans="13:16" x14ac:dyDescent="0.2">
      <c r="M784" s="49" t="s">
        <v>443</v>
      </c>
      <c r="N784" s="75">
        <f>_xll.qlCalendarAdvance(Calendar,N783,M784,"Following",FALSE)</f>
        <v>44992</v>
      </c>
      <c r="O784" s="75" t="e">
        <f>_xll.qlInterestRateIndexValueDate(Index,N784)</f>
        <v>#VALUE!</v>
      </c>
      <c r="P784" s="72" t="e">
        <v>#N/A</v>
      </c>
    </row>
    <row r="785" spans="13:16" x14ac:dyDescent="0.2">
      <c r="M785" s="49" t="s">
        <v>443</v>
      </c>
      <c r="N785" s="75">
        <f>_xll.qlCalendarAdvance(Calendar,N784,M785,"Following",FALSE)</f>
        <v>44999</v>
      </c>
      <c r="O785" s="75" t="e">
        <f>_xll.qlInterestRateIndexValueDate(Index,N785)</f>
        <v>#VALUE!</v>
      </c>
      <c r="P785" s="72" t="e">
        <v>#N/A</v>
      </c>
    </row>
    <row r="786" spans="13:16" x14ac:dyDescent="0.2">
      <c r="M786" s="49" t="s">
        <v>443</v>
      </c>
      <c r="N786" s="75">
        <f>_xll.qlCalendarAdvance(Calendar,N785,M786,"Following",FALSE)</f>
        <v>45006</v>
      </c>
      <c r="O786" s="75" t="e">
        <f>_xll.qlInterestRateIndexValueDate(Index,N786)</f>
        <v>#VALUE!</v>
      </c>
      <c r="P786" s="72" t="e">
        <v>#N/A</v>
      </c>
    </row>
    <row r="787" spans="13:16" x14ac:dyDescent="0.2">
      <c r="M787" s="49" t="s">
        <v>443</v>
      </c>
      <c r="N787" s="75">
        <f>_xll.qlCalendarAdvance(Calendar,N786,M787,"Following",FALSE)</f>
        <v>45013</v>
      </c>
      <c r="O787" s="75" t="e">
        <f>_xll.qlInterestRateIndexValueDate(Index,N787)</f>
        <v>#VALUE!</v>
      </c>
      <c r="P787" s="72" t="e">
        <v>#N/A</v>
      </c>
    </row>
    <row r="788" spans="13:16" x14ac:dyDescent="0.2">
      <c r="M788" s="49" t="s">
        <v>443</v>
      </c>
      <c r="N788" s="75">
        <f>_xll.qlCalendarAdvance(Calendar,N787,M788,"Following",FALSE)</f>
        <v>45020</v>
      </c>
      <c r="O788" s="75" t="e">
        <f>_xll.qlInterestRateIndexValueDate(Index,N788)</f>
        <v>#VALUE!</v>
      </c>
      <c r="P788" s="72" t="e">
        <v>#N/A</v>
      </c>
    </row>
    <row r="789" spans="13:16" x14ac:dyDescent="0.2">
      <c r="M789" s="49" t="s">
        <v>443</v>
      </c>
      <c r="N789" s="75">
        <f>_xll.qlCalendarAdvance(Calendar,N788,M789,"Following",FALSE)</f>
        <v>45027</v>
      </c>
      <c r="O789" s="75" t="e">
        <f>_xll.qlInterestRateIndexValueDate(Index,N789)</f>
        <v>#VALUE!</v>
      </c>
      <c r="P789" s="72" t="e">
        <v>#N/A</v>
      </c>
    </row>
    <row r="790" spans="13:16" x14ac:dyDescent="0.2">
      <c r="M790" s="49" t="s">
        <v>443</v>
      </c>
      <c r="N790" s="75">
        <f>_xll.qlCalendarAdvance(Calendar,N789,M790,"Following",FALSE)</f>
        <v>45034</v>
      </c>
      <c r="O790" s="75" t="e">
        <f>_xll.qlInterestRateIndexValueDate(Index,N790)</f>
        <v>#VALUE!</v>
      </c>
      <c r="P790" s="72" t="e">
        <v>#N/A</v>
      </c>
    </row>
    <row r="791" spans="13:16" x14ac:dyDescent="0.2">
      <c r="M791" s="49" t="s">
        <v>443</v>
      </c>
      <c r="N791" s="75">
        <f>_xll.qlCalendarAdvance(Calendar,N790,M791,"Following",FALSE)</f>
        <v>45041</v>
      </c>
      <c r="O791" s="75" t="e">
        <f>_xll.qlInterestRateIndexValueDate(Index,N791)</f>
        <v>#VALUE!</v>
      </c>
      <c r="P791" s="72" t="e">
        <v>#N/A</v>
      </c>
    </row>
    <row r="792" spans="13:16" x14ac:dyDescent="0.2">
      <c r="M792" s="49" t="s">
        <v>443</v>
      </c>
      <c r="N792" s="75">
        <f>_xll.qlCalendarAdvance(Calendar,N791,M792,"Following",FALSE)</f>
        <v>45048</v>
      </c>
      <c r="O792" s="75" t="e">
        <f>_xll.qlInterestRateIndexValueDate(Index,N792)</f>
        <v>#VALUE!</v>
      </c>
      <c r="P792" s="72" t="e">
        <v>#N/A</v>
      </c>
    </row>
    <row r="793" spans="13:16" x14ac:dyDescent="0.2">
      <c r="M793" s="49" t="s">
        <v>443</v>
      </c>
      <c r="N793" s="75">
        <f>_xll.qlCalendarAdvance(Calendar,N792,M793,"Following",FALSE)</f>
        <v>45055</v>
      </c>
      <c r="O793" s="75" t="e">
        <f>_xll.qlInterestRateIndexValueDate(Index,N793)</f>
        <v>#VALUE!</v>
      </c>
      <c r="P793" s="72" t="e">
        <v>#N/A</v>
      </c>
    </row>
    <row r="794" spans="13:16" x14ac:dyDescent="0.2">
      <c r="M794" s="49" t="s">
        <v>443</v>
      </c>
      <c r="N794" s="75">
        <f>_xll.qlCalendarAdvance(Calendar,N793,M794,"Following",FALSE)</f>
        <v>45062</v>
      </c>
      <c r="O794" s="75" t="e">
        <f>_xll.qlInterestRateIndexValueDate(Index,N794)</f>
        <v>#VALUE!</v>
      </c>
      <c r="P794" s="72" t="e">
        <v>#N/A</v>
      </c>
    </row>
    <row r="795" spans="13:16" x14ac:dyDescent="0.2">
      <c r="M795" s="49" t="s">
        <v>443</v>
      </c>
      <c r="N795" s="75">
        <f>_xll.qlCalendarAdvance(Calendar,N794,M795,"Following",FALSE)</f>
        <v>45069</v>
      </c>
      <c r="O795" s="75" t="e">
        <f>_xll.qlInterestRateIndexValueDate(Index,N795)</f>
        <v>#VALUE!</v>
      </c>
      <c r="P795" s="72" t="e">
        <v>#N/A</v>
      </c>
    </row>
    <row r="796" spans="13:16" x14ac:dyDescent="0.2">
      <c r="M796" s="49" t="s">
        <v>443</v>
      </c>
      <c r="N796" s="75">
        <f>_xll.qlCalendarAdvance(Calendar,N795,M796,"Following",FALSE)</f>
        <v>45076</v>
      </c>
      <c r="O796" s="75" t="e">
        <f>_xll.qlInterestRateIndexValueDate(Index,N796)</f>
        <v>#VALUE!</v>
      </c>
      <c r="P796" s="72" t="e">
        <v>#N/A</v>
      </c>
    </row>
    <row r="797" spans="13:16" x14ac:dyDescent="0.2">
      <c r="M797" s="49" t="s">
        <v>443</v>
      </c>
      <c r="N797" s="75">
        <f>_xll.qlCalendarAdvance(Calendar,N796,M797,"Following",FALSE)</f>
        <v>45083</v>
      </c>
      <c r="O797" s="75" t="e">
        <f>_xll.qlInterestRateIndexValueDate(Index,N797)</f>
        <v>#VALUE!</v>
      </c>
      <c r="P797" s="72" t="e">
        <v>#N/A</v>
      </c>
    </row>
    <row r="798" spans="13:16" x14ac:dyDescent="0.2">
      <c r="M798" s="49" t="s">
        <v>443</v>
      </c>
      <c r="N798" s="75">
        <f>_xll.qlCalendarAdvance(Calendar,N797,M798,"Following",FALSE)</f>
        <v>45090</v>
      </c>
      <c r="O798" s="75" t="e">
        <f>_xll.qlInterestRateIndexValueDate(Index,N798)</f>
        <v>#VALUE!</v>
      </c>
      <c r="P798" s="72" t="e">
        <v>#N/A</v>
      </c>
    </row>
    <row r="799" spans="13:16" x14ac:dyDescent="0.2">
      <c r="M799" s="49" t="s">
        <v>443</v>
      </c>
      <c r="N799" s="75">
        <f>_xll.qlCalendarAdvance(Calendar,N798,M799,"Following",FALSE)</f>
        <v>45097</v>
      </c>
      <c r="O799" s="75" t="e">
        <f>_xll.qlInterestRateIndexValueDate(Index,N799)</f>
        <v>#VALUE!</v>
      </c>
      <c r="P799" s="72" t="e">
        <v>#N/A</v>
      </c>
    </row>
    <row r="800" spans="13:16" x14ac:dyDescent="0.2">
      <c r="M800" s="49" t="s">
        <v>443</v>
      </c>
      <c r="N800" s="75">
        <f>_xll.qlCalendarAdvance(Calendar,N799,M800,"Following",FALSE)</f>
        <v>45104</v>
      </c>
      <c r="O800" s="75" t="e">
        <f>_xll.qlInterestRateIndexValueDate(Index,N800)</f>
        <v>#VALUE!</v>
      </c>
      <c r="P800" s="72" t="e">
        <v>#N/A</v>
      </c>
    </row>
    <row r="801" spans="13:16" x14ac:dyDescent="0.2">
      <c r="M801" s="49" t="s">
        <v>443</v>
      </c>
      <c r="N801" s="75">
        <f>_xll.qlCalendarAdvance(Calendar,N800,M801,"Following",FALSE)</f>
        <v>45111</v>
      </c>
      <c r="O801" s="75" t="e">
        <f>_xll.qlInterestRateIndexValueDate(Index,N801)</f>
        <v>#VALUE!</v>
      </c>
      <c r="P801" s="72" t="e">
        <v>#N/A</v>
      </c>
    </row>
    <row r="802" spans="13:16" x14ac:dyDescent="0.2">
      <c r="M802" s="49" t="s">
        <v>443</v>
      </c>
      <c r="N802" s="75">
        <f>_xll.qlCalendarAdvance(Calendar,N801,M802,"Following",FALSE)</f>
        <v>45118</v>
      </c>
      <c r="O802" s="75" t="e">
        <f>_xll.qlInterestRateIndexValueDate(Index,N802)</f>
        <v>#VALUE!</v>
      </c>
      <c r="P802" s="72" t="e">
        <v>#N/A</v>
      </c>
    </row>
    <row r="803" spans="13:16" x14ac:dyDescent="0.2">
      <c r="M803" s="49" t="s">
        <v>443</v>
      </c>
      <c r="N803" s="75">
        <f>_xll.qlCalendarAdvance(Calendar,N802,M803,"Following",FALSE)</f>
        <v>45125</v>
      </c>
      <c r="O803" s="75" t="e">
        <f>_xll.qlInterestRateIndexValueDate(Index,N803)</f>
        <v>#VALUE!</v>
      </c>
      <c r="P803" s="72" t="e">
        <v>#N/A</v>
      </c>
    </row>
    <row r="804" spans="13:16" x14ac:dyDescent="0.2">
      <c r="M804" s="49" t="s">
        <v>443</v>
      </c>
      <c r="N804" s="75">
        <f>_xll.qlCalendarAdvance(Calendar,N803,M804,"Following",FALSE)</f>
        <v>45132</v>
      </c>
      <c r="O804" s="75" t="e">
        <f>_xll.qlInterestRateIndexValueDate(Index,N804)</f>
        <v>#VALUE!</v>
      </c>
      <c r="P804" s="72" t="e">
        <v>#N/A</v>
      </c>
    </row>
    <row r="805" spans="13:16" x14ac:dyDescent="0.2">
      <c r="M805" s="49" t="s">
        <v>443</v>
      </c>
      <c r="N805" s="75">
        <f>_xll.qlCalendarAdvance(Calendar,N804,M805,"Following",FALSE)</f>
        <v>45139</v>
      </c>
      <c r="O805" s="75" t="e">
        <f>_xll.qlInterestRateIndexValueDate(Index,N805)</f>
        <v>#VALUE!</v>
      </c>
      <c r="P805" s="72" t="e">
        <v>#N/A</v>
      </c>
    </row>
    <row r="806" spans="13:16" x14ac:dyDescent="0.2">
      <c r="M806" s="49" t="s">
        <v>443</v>
      </c>
      <c r="N806" s="75">
        <f>_xll.qlCalendarAdvance(Calendar,N805,M806,"Following",FALSE)</f>
        <v>45146</v>
      </c>
      <c r="O806" s="75" t="e">
        <f>_xll.qlInterestRateIndexValueDate(Index,N806)</f>
        <v>#VALUE!</v>
      </c>
      <c r="P806" s="72" t="e">
        <v>#N/A</v>
      </c>
    </row>
    <row r="807" spans="13:16" x14ac:dyDescent="0.2">
      <c r="M807" s="49" t="s">
        <v>443</v>
      </c>
      <c r="N807" s="75">
        <f>_xll.qlCalendarAdvance(Calendar,N806,M807,"Following",FALSE)</f>
        <v>45153</v>
      </c>
      <c r="O807" s="75" t="e">
        <f>_xll.qlInterestRateIndexValueDate(Index,N807)</f>
        <v>#VALUE!</v>
      </c>
      <c r="P807" s="72" t="e">
        <v>#N/A</v>
      </c>
    </row>
    <row r="808" spans="13:16" x14ac:dyDescent="0.2">
      <c r="M808" s="49" t="s">
        <v>443</v>
      </c>
      <c r="N808" s="75">
        <f>_xll.qlCalendarAdvance(Calendar,N807,M808,"Following",FALSE)</f>
        <v>45160</v>
      </c>
      <c r="O808" s="75" t="e">
        <f>_xll.qlInterestRateIndexValueDate(Index,N808)</f>
        <v>#VALUE!</v>
      </c>
      <c r="P808" s="72" t="e">
        <v>#N/A</v>
      </c>
    </row>
    <row r="809" spans="13:16" x14ac:dyDescent="0.2">
      <c r="M809" s="49" t="s">
        <v>443</v>
      </c>
      <c r="N809" s="75">
        <f>_xll.qlCalendarAdvance(Calendar,N808,M809,"Following",FALSE)</f>
        <v>45167</v>
      </c>
      <c r="O809" s="75" t="e">
        <f>_xll.qlInterestRateIndexValueDate(Index,N809)</f>
        <v>#VALUE!</v>
      </c>
      <c r="P809" s="72" t="e">
        <v>#N/A</v>
      </c>
    </row>
    <row r="810" spans="13:16" x14ac:dyDescent="0.2">
      <c r="M810" s="49" t="s">
        <v>443</v>
      </c>
      <c r="N810" s="75">
        <f>_xll.qlCalendarAdvance(Calendar,N809,M810,"Following",FALSE)</f>
        <v>45174</v>
      </c>
      <c r="O810" s="75" t="e">
        <f>_xll.qlInterestRateIndexValueDate(Index,N810)</f>
        <v>#VALUE!</v>
      </c>
      <c r="P810" s="72" t="e">
        <v>#N/A</v>
      </c>
    </row>
    <row r="811" spans="13:16" x14ac:dyDescent="0.2">
      <c r="M811" s="49" t="s">
        <v>443</v>
      </c>
      <c r="N811" s="75">
        <f>_xll.qlCalendarAdvance(Calendar,N810,M811,"Following",FALSE)</f>
        <v>45181</v>
      </c>
      <c r="O811" s="75" t="e">
        <f>_xll.qlInterestRateIndexValueDate(Index,N811)</f>
        <v>#VALUE!</v>
      </c>
      <c r="P811" s="72" t="e">
        <v>#N/A</v>
      </c>
    </row>
    <row r="812" spans="13:16" x14ac:dyDescent="0.2">
      <c r="M812" s="49" t="s">
        <v>443</v>
      </c>
      <c r="N812" s="75">
        <f>_xll.qlCalendarAdvance(Calendar,N811,M812,"Following",FALSE)</f>
        <v>45188</v>
      </c>
      <c r="O812" s="75" t="e">
        <f>_xll.qlInterestRateIndexValueDate(Index,N812)</f>
        <v>#VALUE!</v>
      </c>
      <c r="P812" s="72" t="e">
        <v>#N/A</v>
      </c>
    </row>
    <row r="813" spans="13:16" x14ac:dyDescent="0.2">
      <c r="M813" s="49" t="s">
        <v>443</v>
      </c>
      <c r="N813" s="75">
        <f>_xll.qlCalendarAdvance(Calendar,N812,M813,"Following",FALSE)</f>
        <v>45195</v>
      </c>
      <c r="O813" s="75" t="e">
        <f>_xll.qlInterestRateIndexValueDate(Index,N813)</f>
        <v>#VALUE!</v>
      </c>
      <c r="P813" s="72" t="e">
        <v>#N/A</v>
      </c>
    </row>
    <row r="814" spans="13:16" x14ac:dyDescent="0.2">
      <c r="M814" s="49" t="s">
        <v>443</v>
      </c>
      <c r="N814" s="75">
        <f>_xll.qlCalendarAdvance(Calendar,N813,M814,"Following",FALSE)</f>
        <v>45202</v>
      </c>
      <c r="O814" s="75" t="e">
        <f>_xll.qlInterestRateIndexValueDate(Index,N814)</f>
        <v>#VALUE!</v>
      </c>
      <c r="P814" s="72" t="e">
        <v>#N/A</v>
      </c>
    </row>
    <row r="815" spans="13:16" x14ac:dyDescent="0.2">
      <c r="M815" s="49" t="s">
        <v>443</v>
      </c>
      <c r="N815" s="75">
        <f>_xll.qlCalendarAdvance(Calendar,N814,M815,"Following",FALSE)</f>
        <v>45209</v>
      </c>
      <c r="O815" s="75" t="e">
        <f>_xll.qlInterestRateIndexValueDate(Index,N815)</f>
        <v>#VALUE!</v>
      </c>
      <c r="P815" s="72" t="e">
        <v>#N/A</v>
      </c>
    </row>
    <row r="816" spans="13:16" x14ac:dyDescent="0.2">
      <c r="M816" s="49" t="s">
        <v>443</v>
      </c>
      <c r="N816" s="75">
        <f>_xll.qlCalendarAdvance(Calendar,N815,M816,"Following",FALSE)</f>
        <v>45216</v>
      </c>
      <c r="O816" s="75" t="e">
        <f>_xll.qlInterestRateIndexValueDate(Index,N816)</f>
        <v>#VALUE!</v>
      </c>
      <c r="P816" s="72" t="e">
        <v>#N/A</v>
      </c>
    </row>
    <row r="817" spans="13:16" x14ac:dyDescent="0.2">
      <c r="M817" s="49" t="s">
        <v>443</v>
      </c>
      <c r="N817" s="75">
        <f>_xll.qlCalendarAdvance(Calendar,N816,M817,"Following",FALSE)</f>
        <v>45223</v>
      </c>
      <c r="O817" s="75" t="e">
        <f>_xll.qlInterestRateIndexValueDate(Index,N817)</f>
        <v>#VALUE!</v>
      </c>
      <c r="P817" s="72" t="e">
        <v>#N/A</v>
      </c>
    </row>
    <row r="818" spans="13:16" x14ac:dyDescent="0.2">
      <c r="M818" s="49" t="s">
        <v>443</v>
      </c>
      <c r="N818" s="75">
        <f>_xll.qlCalendarAdvance(Calendar,N817,M818,"Following",FALSE)</f>
        <v>45230</v>
      </c>
      <c r="O818" s="75" t="e">
        <f>_xll.qlInterestRateIndexValueDate(Index,N818)</f>
        <v>#VALUE!</v>
      </c>
      <c r="P818" s="72" t="e">
        <v>#N/A</v>
      </c>
    </row>
    <row r="819" spans="13:16" x14ac:dyDescent="0.2">
      <c r="M819" s="49" t="s">
        <v>443</v>
      </c>
      <c r="N819" s="75">
        <f>_xll.qlCalendarAdvance(Calendar,N818,M819,"Following",FALSE)</f>
        <v>45237</v>
      </c>
      <c r="O819" s="75" t="e">
        <f>_xll.qlInterestRateIndexValueDate(Index,N819)</f>
        <v>#VALUE!</v>
      </c>
      <c r="P819" s="72" t="e">
        <v>#N/A</v>
      </c>
    </row>
    <row r="820" spans="13:16" x14ac:dyDescent="0.2">
      <c r="M820" s="49" t="s">
        <v>443</v>
      </c>
      <c r="N820" s="75">
        <f>_xll.qlCalendarAdvance(Calendar,N819,M820,"Following",FALSE)</f>
        <v>45244</v>
      </c>
      <c r="O820" s="75" t="e">
        <f>_xll.qlInterestRateIndexValueDate(Index,N820)</f>
        <v>#VALUE!</v>
      </c>
      <c r="P820" s="72" t="e">
        <v>#N/A</v>
      </c>
    </row>
    <row r="821" spans="13:16" x14ac:dyDescent="0.2">
      <c r="M821" s="49" t="s">
        <v>443</v>
      </c>
      <c r="N821" s="75">
        <f>_xll.qlCalendarAdvance(Calendar,N820,M821,"Following",FALSE)</f>
        <v>45251</v>
      </c>
      <c r="O821" s="75" t="e">
        <f>_xll.qlInterestRateIndexValueDate(Index,N821)</f>
        <v>#VALUE!</v>
      </c>
      <c r="P821" s="72" t="e">
        <v>#N/A</v>
      </c>
    </row>
    <row r="822" spans="13:16" x14ac:dyDescent="0.2">
      <c r="M822" s="49" t="s">
        <v>443</v>
      </c>
      <c r="N822" s="75">
        <f>_xll.qlCalendarAdvance(Calendar,N821,M822,"Following",FALSE)</f>
        <v>45258</v>
      </c>
      <c r="O822" s="75" t="e">
        <f>_xll.qlInterestRateIndexValueDate(Index,N822)</f>
        <v>#VALUE!</v>
      </c>
      <c r="P822" s="72" t="e">
        <v>#N/A</v>
      </c>
    </row>
    <row r="823" spans="13:16" x14ac:dyDescent="0.2">
      <c r="M823" s="49" t="s">
        <v>443</v>
      </c>
      <c r="N823" s="75">
        <f>_xll.qlCalendarAdvance(Calendar,N822,M823,"Following",FALSE)</f>
        <v>45265</v>
      </c>
      <c r="O823" s="75" t="e">
        <f>_xll.qlInterestRateIndexValueDate(Index,N823)</f>
        <v>#VALUE!</v>
      </c>
      <c r="P823" s="72" t="e">
        <v>#N/A</v>
      </c>
    </row>
    <row r="824" spans="13:16" x14ac:dyDescent="0.2">
      <c r="M824" s="49" t="s">
        <v>443</v>
      </c>
      <c r="N824" s="75">
        <f>_xll.qlCalendarAdvance(Calendar,N823,M824,"Following",FALSE)</f>
        <v>45272</v>
      </c>
      <c r="O824" s="75" t="e">
        <f>_xll.qlInterestRateIndexValueDate(Index,N824)</f>
        <v>#VALUE!</v>
      </c>
      <c r="P824" s="72" t="e">
        <v>#N/A</v>
      </c>
    </row>
    <row r="825" spans="13:16" x14ac:dyDescent="0.2">
      <c r="M825" s="49" t="s">
        <v>443</v>
      </c>
      <c r="N825" s="75">
        <f>_xll.qlCalendarAdvance(Calendar,N824,M825,"Following",FALSE)</f>
        <v>45279</v>
      </c>
      <c r="O825" s="75" t="e">
        <f>_xll.qlInterestRateIndexValueDate(Index,N825)</f>
        <v>#VALUE!</v>
      </c>
      <c r="P825" s="72" t="e">
        <v>#N/A</v>
      </c>
    </row>
    <row r="826" spans="13:16" x14ac:dyDescent="0.2">
      <c r="M826" s="49" t="s">
        <v>443</v>
      </c>
      <c r="N826" s="75">
        <f>_xll.qlCalendarAdvance(Calendar,N825,M826,"Following",FALSE)</f>
        <v>45287</v>
      </c>
      <c r="O826" s="75" t="e">
        <f>_xll.qlInterestRateIndexValueDate(Index,N826)</f>
        <v>#VALUE!</v>
      </c>
      <c r="P826" s="72" t="e">
        <v>#N/A</v>
      </c>
    </row>
    <row r="827" spans="13:16" x14ac:dyDescent="0.2">
      <c r="M827" s="49" t="s">
        <v>443</v>
      </c>
      <c r="N827" s="75">
        <f>_xll.qlCalendarAdvance(Calendar,N826,M827,"Following",FALSE)</f>
        <v>45294</v>
      </c>
      <c r="O827" s="75" t="e">
        <f>_xll.qlInterestRateIndexValueDate(Index,N827)</f>
        <v>#VALUE!</v>
      </c>
      <c r="P827" s="72" t="e">
        <v>#N/A</v>
      </c>
    </row>
    <row r="828" spans="13:16" x14ac:dyDescent="0.2">
      <c r="M828" s="49" t="s">
        <v>443</v>
      </c>
      <c r="N828" s="75">
        <f>_xll.qlCalendarAdvance(Calendar,N827,M828,"Following",FALSE)</f>
        <v>45301</v>
      </c>
      <c r="O828" s="75" t="e">
        <f>_xll.qlInterestRateIndexValueDate(Index,N828)</f>
        <v>#VALUE!</v>
      </c>
      <c r="P828" s="72" t="e">
        <v>#N/A</v>
      </c>
    </row>
    <row r="829" spans="13:16" x14ac:dyDescent="0.2">
      <c r="M829" s="49" t="s">
        <v>443</v>
      </c>
      <c r="N829" s="75">
        <f>_xll.qlCalendarAdvance(Calendar,N828,M829,"Following",FALSE)</f>
        <v>45308</v>
      </c>
      <c r="O829" s="75" t="e">
        <f>_xll.qlInterestRateIndexValueDate(Index,N829)</f>
        <v>#VALUE!</v>
      </c>
      <c r="P829" s="72" t="e">
        <v>#N/A</v>
      </c>
    </row>
    <row r="830" spans="13:16" x14ac:dyDescent="0.2">
      <c r="M830" s="49" t="s">
        <v>443</v>
      </c>
      <c r="N830" s="75">
        <f>_xll.qlCalendarAdvance(Calendar,N829,M830,"Following",FALSE)</f>
        <v>45315</v>
      </c>
      <c r="O830" s="75" t="e">
        <f>_xll.qlInterestRateIndexValueDate(Index,N830)</f>
        <v>#VALUE!</v>
      </c>
      <c r="P830" s="72" t="e">
        <v>#N/A</v>
      </c>
    </row>
    <row r="831" spans="13:16" x14ac:dyDescent="0.2">
      <c r="M831" s="49" t="s">
        <v>443</v>
      </c>
      <c r="N831" s="75">
        <f>_xll.qlCalendarAdvance(Calendar,N830,M831,"Following",FALSE)</f>
        <v>45322</v>
      </c>
      <c r="O831" s="75" t="e">
        <f>_xll.qlInterestRateIndexValueDate(Index,N831)</f>
        <v>#VALUE!</v>
      </c>
      <c r="P831" s="72" t="e">
        <v>#N/A</v>
      </c>
    </row>
    <row r="832" spans="13:16" x14ac:dyDescent="0.2">
      <c r="M832" s="49" t="s">
        <v>443</v>
      </c>
      <c r="N832" s="75">
        <f>_xll.qlCalendarAdvance(Calendar,N831,M832,"Following",FALSE)</f>
        <v>45329</v>
      </c>
      <c r="O832" s="75" t="e">
        <f>_xll.qlInterestRateIndexValueDate(Index,N832)</f>
        <v>#VALUE!</v>
      </c>
      <c r="P832" s="72" t="e">
        <v>#N/A</v>
      </c>
    </row>
    <row r="833" spans="13:16" x14ac:dyDescent="0.2">
      <c r="M833" s="49" t="s">
        <v>443</v>
      </c>
      <c r="N833" s="75">
        <f>_xll.qlCalendarAdvance(Calendar,N832,M833,"Following",FALSE)</f>
        <v>45336</v>
      </c>
      <c r="O833" s="75" t="e">
        <f>_xll.qlInterestRateIndexValueDate(Index,N833)</f>
        <v>#VALUE!</v>
      </c>
      <c r="P833" s="72" t="e">
        <v>#N/A</v>
      </c>
    </row>
    <row r="834" spans="13:16" x14ac:dyDescent="0.2">
      <c r="M834" s="49" t="s">
        <v>443</v>
      </c>
      <c r="N834" s="75">
        <f>_xll.qlCalendarAdvance(Calendar,N833,M834,"Following",FALSE)</f>
        <v>45343</v>
      </c>
      <c r="O834" s="75" t="e">
        <f>_xll.qlInterestRateIndexValueDate(Index,N834)</f>
        <v>#VALUE!</v>
      </c>
      <c r="P834" s="72" t="e">
        <v>#N/A</v>
      </c>
    </row>
    <row r="835" spans="13:16" x14ac:dyDescent="0.2">
      <c r="M835" s="49" t="s">
        <v>443</v>
      </c>
      <c r="N835" s="75">
        <f>_xll.qlCalendarAdvance(Calendar,N834,M835,"Following",FALSE)</f>
        <v>45350</v>
      </c>
      <c r="O835" s="75" t="e">
        <f>_xll.qlInterestRateIndexValueDate(Index,N835)</f>
        <v>#VALUE!</v>
      </c>
      <c r="P835" s="72" t="e">
        <v>#N/A</v>
      </c>
    </row>
    <row r="836" spans="13:16" x14ac:dyDescent="0.2">
      <c r="M836" s="49" t="s">
        <v>443</v>
      </c>
      <c r="N836" s="75">
        <f>_xll.qlCalendarAdvance(Calendar,N835,M836,"Following",FALSE)</f>
        <v>45357</v>
      </c>
      <c r="O836" s="75" t="e">
        <f>_xll.qlInterestRateIndexValueDate(Index,N836)</f>
        <v>#VALUE!</v>
      </c>
      <c r="P836" s="72" t="e">
        <v>#N/A</v>
      </c>
    </row>
    <row r="837" spans="13:16" x14ac:dyDescent="0.2">
      <c r="M837" s="49" t="s">
        <v>443</v>
      </c>
      <c r="N837" s="75">
        <f>_xll.qlCalendarAdvance(Calendar,N836,M837,"Following",FALSE)</f>
        <v>45364</v>
      </c>
      <c r="O837" s="75" t="e">
        <f>_xll.qlInterestRateIndexValueDate(Index,N837)</f>
        <v>#VALUE!</v>
      </c>
      <c r="P837" s="72" t="e">
        <v>#N/A</v>
      </c>
    </row>
    <row r="838" spans="13:16" x14ac:dyDescent="0.2">
      <c r="M838" s="49" t="s">
        <v>443</v>
      </c>
      <c r="N838" s="75">
        <f>_xll.qlCalendarAdvance(Calendar,N837,M838,"Following",FALSE)</f>
        <v>45371</v>
      </c>
      <c r="O838" s="75" t="e">
        <f>_xll.qlInterestRateIndexValueDate(Index,N838)</f>
        <v>#VALUE!</v>
      </c>
      <c r="P838" s="72" t="e">
        <v>#N/A</v>
      </c>
    </row>
    <row r="839" spans="13:16" x14ac:dyDescent="0.2">
      <c r="M839" s="49" t="s">
        <v>443</v>
      </c>
      <c r="N839" s="75">
        <f>_xll.qlCalendarAdvance(Calendar,N838,M839,"Following",FALSE)</f>
        <v>45378</v>
      </c>
      <c r="O839" s="75" t="e">
        <f>_xll.qlInterestRateIndexValueDate(Index,N839)</f>
        <v>#VALUE!</v>
      </c>
      <c r="P839" s="72" t="e">
        <v>#N/A</v>
      </c>
    </row>
    <row r="840" spans="13:16" x14ac:dyDescent="0.2">
      <c r="M840" s="49" t="s">
        <v>443</v>
      </c>
      <c r="N840" s="75">
        <f>_xll.qlCalendarAdvance(Calendar,N839,M840,"Following",FALSE)</f>
        <v>45385</v>
      </c>
      <c r="O840" s="75" t="e">
        <f>_xll.qlInterestRateIndexValueDate(Index,N840)</f>
        <v>#VALUE!</v>
      </c>
      <c r="P840" s="72" t="e">
        <v>#N/A</v>
      </c>
    </row>
    <row r="841" spans="13:16" x14ac:dyDescent="0.2">
      <c r="M841" s="49" t="s">
        <v>443</v>
      </c>
      <c r="N841" s="75">
        <f>_xll.qlCalendarAdvance(Calendar,N840,M841,"Following",FALSE)</f>
        <v>45392</v>
      </c>
      <c r="O841" s="75" t="e">
        <f>_xll.qlInterestRateIndexValueDate(Index,N841)</f>
        <v>#VALUE!</v>
      </c>
      <c r="P841" s="72" t="e">
        <v>#N/A</v>
      </c>
    </row>
    <row r="842" spans="13:16" x14ac:dyDescent="0.2">
      <c r="M842" s="49" t="s">
        <v>443</v>
      </c>
      <c r="N842" s="75">
        <f>_xll.qlCalendarAdvance(Calendar,N841,M842,"Following",FALSE)</f>
        <v>45399</v>
      </c>
      <c r="O842" s="75" t="e">
        <f>_xll.qlInterestRateIndexValueDate(Index,N842)</f>
        <v>#VALUE!</v>
      </c>
      <c r="P842" s="72" t="e">
        <v>#N/A</v>
      </c>
    </row>
    <row r="843" spans="13:16" x14ac:dyDescent="0.2">
      <c r="M843" s="49" t="s">
        <v>443</v>
      </c>
      <c r="N843" s="75">
        <f>_xll.qlCalendarAdvance(Calendar,N842,M843,"Following",FALSE)</f>
        <v>45406</v>
      </c>
      <c r="O843" s="75" t="e">
        <f>_xll.qlInterestRateIndexValueDate(Index,N843)</f>
        <v>#VALUE!</v>
      </c>
      <c r="P843" s="72" t="e">
        <v>#N/A</v>
      </c>
    </row>
    <row r="844" spans="13:16" x14ac:dyDescent="0.2">
      <c r="M844" s="49" t="s">
        <v>443</v>
      </c>
      <c r="N844" s="75">
        <f>_xll.qlCalendarAdvance(Calendar,N843,M844,"Following",FALSE)</f>
        <v>45414</v>
      </c>
      <c r="O844" s="75" t="e">
        <f>_xll.qlInterestRateIndexValueDate(Index,N844)</f>
        <v>#VALUE!</v>
      </c>
      <c r="P844" s="72" t="e">
        <v>#N/A</v>
      </c>
    </row>
    <row r="845" spans="13:16" x14ac:dyDescent="0.2">
      <c r="M845" s="49" t="s">
        <v>443</v>
      </c>
      <c r="N845" s="75">
        <f>_xll.qlCalendarAdvance(Calendar,N844,M845,"Following",FALSE)</f>
        <v>45421</v>
      </c>
      <c r="O845" s="75" t="e">
        <f>_xll.qlInterestRateIndexValueDate(Index,N845)</f>
        <v>#VALUE!</v>
      </c>
      <c r="P845" s="72" t="e">
        <v>#N/A</v>
      </c>
    </row>
    <row r="846" spans="13:16" x14ac:dyDescent="0.2">
      <c r="M846" s="49" t="s">
        <v>443</v>
      </c>
      <c r="N846" s="75">
        <f>_xll.qlCalendarAdvance(Calendar,N845,M846,"Following",FALSE)</f>
        <v>45428</v>
      </c>
      <c r="O846" s="75" t="e">
        <f>_xll.qlInterestRateIndexValueDate(Index,N846)</f>
        <v>#VALUE!</v>
      </c>
      <c r="P846" s="72" t="e">
        <v>#N/A</v>
      </c>
    </row>
    <row r="847" spans="13:16" x14ac:dyDescent="0.2">
      <c r="M847" s="49" t="s">
        <v>443</v>
      </c>
      <c r="N847" s="75">
        <f>_xll.qlCalendarAdvance(Calendar,N846,M847,"Following",FALSE)</f>
        <v>45435</v>
      </c>
      <c r="O847" s="75" t="e">
        <f>_xll.qlInterestRateIndexValueDate(Index,N847)</f>
        <v>#VALUE!</v>
      </c>
      <c r="P847" s="72" t="e">
        <v>#N/A</v>
      </c>
    </row>
    <row r="848" spans="13:16" x14ac:dyDescent="0.2">
      <c r="M848" s="49" t="s">
        <v>443</v>
      </c>
      <c r="N848" s="75">
        <f>_xll.qlCalendarAdvance(Calendar,N847,M848,"Following",FALSE)</f>
        <v>45442</v>
      </c>
      <c r="O848" s="75" t="e">
        <f>_xll.qlInterestRateIndexValueDate(Index,N848)</f>
        <v>#VALUE!</v>
      </c>
      <c r="P848" s="72" t="e">
        <v>#N/A</v>
      </c>
    </row>
    <row r="849" spans="13:16" x14ac:dyDescent="0.2">
      <c r="M849" s="49" t="s">
        <v>443</v>
      </c>
      <c r="N849" s="75">
        <f>_xll.qlCalendarAdvance(Calendar,N848,M849,"Following",FALSE)</f>
        <v>45449</v>
      </c>
      <c r="O849" s="75" t="e">
        <f>_xll.qlInterestRateIndexValueDate(Index,N849)</f>
        <v>#VALUE!</v>
      </c>
      <c r="P849" s="72" t="e">
        <v>#N/A</v>
      </c>
    </row>
    <row r="850" spans="13:16" x14ac:dyDescent="0.2">
      <c r="M850" s="49" t="s">
        <v>443</v>
      </c>
      <c r="N850" s="75">
        <f>_xll.qlCalendarAdvance(Calendar,N849,M850,"Following",FALSE)</f>
        <v>45456</v>
      </c>
      <c r="O850" s="75" t="e">
        <f>_xll.qlInterestRateIndexValueDate(Index,N850)</f>
        <v>#VALUE!</v>
      </c>
      <c r="P850" s="72" t="e">
        <v>#N/A</v>
      </c>
    </row>
    <row r="851" spans="13:16" x14ac:dyDescent="0.2">
      <c r="M851" s="49" t="s">
        <v>443</v>
      </c>
      <c r="N851" s="75">
        <f>_xll.qlCalendarAdvance(Calendar,N850,M851,"Following",FALSE)</f>
        <v>45463</v>
      </c>
      <c r="O851" s="75" t="e">
        <f>_xll.qlInterestRateIndexValueDate(Index,N851)</f>
        <v>#VALUE!</v>
      </c>
      <c r="P851" s="72" t="e">
        <v>#N/A</v>
      </c>
    </row>
    <row r="852" spans="13:16" x14ac:dyDescent="0.2">
      <c r="M852" s="49" t="s">
        <v>443</v>
      </c>
      <c r="N852" s="75">
        <f>_xll.qlCalendarAdvance(Calendar,N851,M852,"Following",FALSE)</f>
        <v>45470</v>
      </c>
      <c r="O852" s="75" t="e">
        <f>_xll.qlInterestRateIndexValueDate(Index,N852)</f>
        <v>#VALUE!</v>
      </c>
      <c r="P852" s="72" t="e">
        <v>#N/A</v>
      </c>
    </row>
    <row r="853" spans="13:16" x14ac:dyDescent="0.2">
      <c r="M853" s="49" t="s">
        <v>443</v>
      </c>
      <c r="N853" s="75">
        <f>_xll.qlCalendarAdvance(Calendar,N852,M853,"Following",FALSE)</f>
        <v>45477</v>
      </c>
      <c r="O853" s="75" t="e">
        <f>_xll.qlInterestRateIndexValueDate(Index,N853)</f>
        <v>#VALUE!</v>
      </c>
      <c r="P853" s="72" t="e">
        <v>#N/A</v>
      </c>
    </row>
    <row r="854" spans="13:16" x14ac:dyDescent="0.2">
      <c r="M854" s="49" t="s">
        <v>443</v>
      </c>
      <c r="N854" s="75">
        <f>_xll.qlCalendarAdvance(Calendar,N853,M854,"Following",FALSE)</f>
        <v>45484</v>
      </c>
      <c r="O854" s="75" t="e">
        <f>_xll.qlInterestRateIndexValueDate(Index,N854)</f>
        <v>#VALUE!</v>
      </c>
      <c r="P854" s="72" t="e">
        <v>#N/A</v>
      </c>
    </row>
    <row r="855" spans="13:16" x14ac:dyDescent="0.2">
      <c r="M855" s="49" t="s">
        <v>443</v>
      </c>
      <c r="N855" s="75">
        <f>_xll.qlCalendarAdvance(Calendar,N854,M855,"Following",FALSE)</f>
        <v>45491</v>
      </c>
      <c r="O855" s="75" t="e">
        <f>_xll.qlInterestRateIndexValueDate(Index,N855)</f>
        <v>#VALUE!</v>
      </c>
      <c r="P855" s="72" t="e">
        <v>#N/A</v>
      </c>
    </row>
    <row r="856" spans="13:16" x14ac:dyDescent="0.2">
      <c r="M856" s="49" t="s">
        <v>443</v>
      </c>
      <c r="N856" s="75">
        <f>_xll.qlCalendarAdvance(Calendar,N855,M856,"Following",FALSE)</f>
        <v>45498</v>
      </c>
      <c r="O856" s="75" t="e">
        <f>_xll.qlInterestRateIndexValueDate(Index,N856)</f>
        <v>#VALUE!</v>
      </c>
      <c r="P856" s="72" t="e">
        <v>#N/A</v>
      </c>
    </row>
    <row r="857" spans="13:16" x14ac:dyDescent="0.2">
      <c r="M857" s="49" t="s">
        <v>443</v>
      </c>
      <c r="N857" s="75">
        <f>_xll.qlCalendarAdvance(Calendar,N856,M857,"Following",FALSE)</f>
        <v>45505</v>
      </c>
      <c r="O857" s="75" t="e">
        <f>_xll.qlInterestRateIndexValueDate(Index,N857)</f>
        <v>#VALUE!</v>
      </c>
      <c r="P857" s="72" t="e">
        <v>#N/A</v>
      </c>
    </row>
    <row r="858" spans="13:16" x14ac:dyDescent="0.2">
      <c r="M858" s="49" t="s">
        <v>443</v>
      </c>
      <c r="N858" s="75">
        <f>_xll.qlCalendarAdvance(Calendar,N857,M858,"Following",FALSE)</f>
        <v>45512</v>
      </c>
      <c r="O858" s="75" t="e">
        <f>_xll.qlInterestRateIndexValueDate(Index,N858)</f>
        <v>#VALUE!</v>
      </c>
      <c r="P858" s="72" t="e">
        <v>#N/A</v>
      </c>
    </row>
    <row r="859" spans="13:16" x14ac:dyDescent="0.2">
      <c r="M859" s="49" t="s">
        <v>443</v>
      </c>
      <c r="N859" s="75">
        <f>_xll.qlCalendarAdvance(Calendar,N858,M859,"Following",FALSE)</f>
        <v>45519</v>
      </c>
      <c r="O859" s="75" t="e">
        <f>_xll.qlInterestRateIndexValueDate(Index,N859)</f>
        <v>#VALUE!</v>
      </c>
      <c r="P859" s="72" t="e">
        <v>#N/A</v>
      </c>
    </row>
    <row r="860" spans="13:16" x14ac:dyDescent="0.2">
      <c r="M860" s="49" t="s">
        <v>443</v>
      </c>
      <c r="N860" s="75">
        <f>_xll.qlCalendarAdvance(Calendar,N859,M860,"Following",FALSE)</f>
        <v>45526</v>
      </c>
      <c r="O860" s="75" t="e">
        <f>_xll.qlInterestRateIndexValueDate(Index,N860)</f>
        <v>#VALUE!</v>
      </c>
      <c r="P860" s="72" t="e">
        <v>#N/A</v>
      </c>
    </row>
    <row r="861" spans="13:16" x14ac:dyDescent="0.2">
      <c r="M861" s="49" t="s">
        <v>443</v>
      </c>
      <c r="N861" s="75">
        <f>_xll.qlCalendarAdvance(Calendar,N860,M861,"Following",FALSE)</f>
        <v>45533</v>
      </c>
      <c r="O861" s="75" t="e">
        <f>_xll.qlInterestRateIndexValueDate(Index,N861)</f>
        <v>#VALUE!</v>
      </c>
      <c r="P861" s="72" t="e">
        <v>#N/A</v>
      </c>
    </row>
    <row r="862" spans="13:16" x14ac:dyDescent="0.2">
      <c r="M862" s="49" t="s">
        <v>443</v>
      </c>
      <c r="N862" s="75">
        <f>_xll.qlCalendarAdvance(Calendar,N861,M862,"Following",FALSE)</f>
        <v>45540</v>
      </c>
      <c r="O862" s="75" t="e">
        <f>_xll.qlInterestRateIndexValueDate(Index,N862)</f>
        <v>#VALUE!</v>
      </c>
      <c r="P862" s="72" t="e">
        <v>#N/A</v>
      </c>
    </row>
    <row r="863" spans="13:16" x14ac:dyDescent="0.2">
      <c r="M863" s="49" t="s">
        <v>443</v>
      </c>
      <c r="N863" s="75">
        <f>_xll.qlCalendarAdvance(Calendar,N862,M863,"Following",FALSE)</f>
        <v>45547</v>
      </c>
      <c r="O863" s="75" t="e">
        <f>_xll.qlInterestRateIndexValueDate(Index,N863)</f>
        <v>#VALUE!</v>
      </c>
      <c r="P863" s="72" t="e">
        <v>#N/A</v>
      </c>
    </row>
    <row r="864" spans="13:16" x14ac:dyDescent="0.2">
      <c r="M864" s="49" t="s">
        <v>443</v>
      </c>
      <c r="N864" s="75">
        <f>_xll.qlCalendarAdvance(Calendar,N863,M864,"Following",FALSE)</f>
        <v>45554</v>
      </c>
      <c r="O864" s="75" t="e">
        <f>_xll.qlInterestRateIndexValueDate(Index,N864)</f>
        <v>#VALUE!</v>
      </c>
      <c r="P864" s="72" t="e">
        <v>#N/A</v>
      </c>
    </row>
    <row r="865" spans="13:16" x14ac:dyDescent="0.2">
      <c r="M865" s="49" t="s">
        <v>443</v>
      </c>
      <c r="N865" s="75">
        <f>_xll.qlCalendarAdvance(Calendar,N864,M865,"Following",FALSE)</f>
        <v>45561</v>
      </c>
      <c r="O865" s="75" t="e">
        <f>_xll.qlInterestRateIndexValueDate(Index,N865)</f>
        <v>#VALUE!</v>
      </c>
      <c r="P865" s="72" t="e">
        <v>#N/A</v>
      </c>
    </row>
    <row r="866" spans="13:16" x14ac:dyDescent="0.2">
      <c r="M866" s="49" t="s">
        <v>443</v>
      </c>
      <c r="N866" s="75">
        <f>_xll.qlCalendarAdvance(Calendar,N865,M866,"Following",FALSE)</f>
        <v>45568</v>
      </c>
      <c r="O866" s="75" t="e">
        <f>_xll.qlInterestRateIndexValueDate(Index,N866)</f>
        <v>#VALUE!</v>
      </c>
      <c r="P866" s="72" t="e">
        <v>#N/A</v>
      </c>
    </row>
    <row r="867" spans="13:16" x14ac:dyDescent="0.2">
      <c r="M867" s="49" t="s">
        <v>443</v>
      </c>
      <c r="N867" s="75">
        <f>_xll.qlCalendarAdvance(Calendar,N866,M867,"Following",FALSE)</f>
        <v>45575</v>
      </c>
      <c r="O867" s="75" t="e">
        <f>_xll.qlInterestRateIndexValueDate(Index,N867)</f>
        <v>#VALUE!</v>
      </c>
      <c r="P867" s="72" t="e">
        <v>#N/A</v>
      </c>
    </row>
    <row r="868" spans="13:16" x14ac:dyDescent="0.2">
      <c r="M868" s="49" t="s">
        <v>443</v>
      </c>
      <c r="N868" s="75">
        <f>_xll.qlCalendarAdvance(Calendar,N867,M868,"Following",FALSE)</f>
        <v>45582</v>
      </c>
      <c r="O868" s="75" t="e">
        <f>_xll.qlInterestRateIndexValueDate(Index,N868)</f>
        <v>#VALUE!</v>
      </c>
      <c r="P868" s="72" t="e">
        <v>#N/A</v>
      </c>
    </row>
    <row r="869" spans="13:16" x14ac:dyDescent="0.2">
      <c r="M869" s="49" t="s">
        <v>443</v>
      </c>
      <c r="N869" s="75">
        <f>_xll.qlCalendarAdvance(Calendar,N868,M869,"Following",FALSE)</f>
        <v>45589</v>
      </c>
      <c r="O869" s="75" t="e">
        <f>_xll.qlInterestRateIndexValueDate(Index,N869)</f>
        <v>#VALUE!</v>
      </c>
      <c r="P869" s="72" t="e">
        <v>#N/A</v>
      </c>
    </row>
    <row r="870" spans="13:16" x14ac:dyDescent="0.2">
      <c r="M870" s="49" t="s">
        <v>443</v>
      </c>
      <c r="N870" s="75">
        <f>_xll.qlCalendarAdvance(Calendar,N869,M870,"Following",FALSE)</f>
        <v>45596</v>
      </c>
      <c r="O870" s="75" t="e">
        <f>_xll.qlInterestRateIndexValueDate(Index,N870)</f>
        <v>#VALUE!</v>
      </c>
      <c r="P870" s="72" t="e">
        <v>#N/A</v>
      </c>
    </row>
    <row r="871" spans="13:16" x14ac:dyDescent="0.2">
      <c r="M871" s="49" t="s">
        <v>443</v>
      </c>
      <c r="N871" s="75">
        <f>_xll.qlCalendarAdvance(Calendar,N870,M871,"Following",FALSE)</f>
        <v>45603</v>
      </c>
      <c r="O871" s="75" t="e">
        <f>_xll.qlInterestRateIndexValueDate(Index,N871)</f>
        <v>#VALUE!</v>
      </c>
      <c r="P871" s="72" t="e">
        <v>#N/A</v>
      </c>
    </row>
    <row r="872" spans="13:16" x14ac:dyDescent="0.2">
      <c r="M872" s="49" t="s">
        <v>443</v>
      </c>
      <c r="N872" s="75">
        <f>_xll.qlCalendarAdvance(Calendar,N871,M872,"Following",FALSE)</f>
        <v>45610</v>
      </c>
      <c r="O872" s="75" t="e">
        <f>_xll.qlInterestRateIndexValueDate(Index,N872)</f>
        <v>#VALUE!</v>
      </c>
      <c r="P872" s="72" t="e">
        <v>#N/A</v>
      </c>
    </row>
    <row r="873" spans="13:16" x14ac:dyDescent="0.2">
      <c r="M873" s="49" t="s">
        <v>443</v>
      </c>
      <c r="N873" s="75">
        <f>_xll.qlCalendarAdvance(Calendar,N872,M873,"Following",FALSE)</f>
        <v>45617</v>
      </c>
      <c r="O873" s="75" t="e">
        <f>_xll.qlInterestRateIndexValueDate(Index,N873)</f>
        <v>#VALUE!</v>
      </c>
      <c r="P873" s="72" t="e">
        <v>#N/A</v>
      </c>
    </row>
    <row r="874" spans="13:16" x14ac:dyDescent="0.2">
      <c r="M874" s="49" t="s">
        <v>443</v>
      </c>
      <c r="N874" s="75">
        <f>_xll.qlCalendarAdvance(Calendar,N873,M874,"Following",FALSE)</f>
        <v>45624</v>
      </c>
      <c r="O874" s="75" t="e">
        <f>_xll.qlInterestRateIndexValueDate(Index,N874)</f>
        <v>#VALUE!</v>
      </c>
      <c r="P874" s="72" t="e">
        <v>#N/A</v>
      </c>
    </row>
    <row r="875" spans="13:16" x14ac:dyDescent="0.2">
      <c r="M875" s="49" t="s">
        <v>443</v>
      </c>
      <c r="N875" s="75">
        <f>_xll.qlCalendarAdvance(Calendar,N874,M875,"Following",FALSE)</f>
        <v>45631</v>
      </c>
      <c r="O875" s="75" t="e">
        <f>_xll.qlInterestRateIndexValueDate(Index,N875)</f>
        <v>#VALUE!</v>
      </c>
      <c r="P875" s="72" t="e">
        <v>#N/A</v>
      </c>
    </row>
    <row r="876" spans="13:16" x14ac:dyDescent="0.2">
      <c r="M876" s="49" t="s">
        <v>443</v>
      </c>
      <c r="N876" s="75">
        <f>_xll.qlCalendarAdvance(Calendar,N875,M876,"Following",FALSE)</f>
        <v>45638</v>
      </c>
      <c r="O876" s="75" t="e">
        <f>_xll.qlInterestRateIndexValueDate(Index,N876)</f>
        <v>#VALUE!</v>
      </c>
      <c r="P876" s="72" t="e">
        <v>#N/A</v>
      </c>
    </row>
    <row r="877" spans="13:16" x14ac:dyDescent="0.2">
      <c r="M877" s="49" t="s">
        <v>443</v>
      </c>
      <c r="N877" s="75">
        <f>_xll.qlCalendarAdvance(Calendar,N876,M877,"Following",FALSE)</f>
        <v>45645</v>
      </c>
      <c r="O877" s="75" t="e">
        <f>_xll.qlInterestRateIndexValueDate(Index,N877)</f>
        <v>#VALUE!</v>
      </c>
      <c r="P877" s="72" t="e">
        <v>#N/A</v>
      </c>
    </row>
    <row r="878" spans="13:16" x14ac:dyDescent="0.2">
      <c r="M878" s="49" t="s">
        <v>443</v>
      </c>
      <c r="N878" s="75">
        <f>_xll.qlCalendarAdvance(Calendar,N877,M878,"Following",FALSE)</f>
        <v>45653</v>
      </c>
      <c r="O878" s="75" t="e">
        <f>_xll.qlInterestRateIndexValueDate(Index,N878)</f>
        <v>#VALUE!</v>
      </c>
      <c r="P878" s="72" t="e">
        <v>#N/A</v>
      </c>
    </row>
    <row r="879" spans="13:16" x14ac:dyDescent="0.2">
      <c r="M879" s="49" t="s">
        <v>443</v>
      </c>
      <c r="N879" s="75">
        <f>_xll.qlCalendarAdvance(Calendar,N878,M879,"Following",FALSE)</f>
        <v>45660</v>
      </c>
      <c r="O879" s="75" t="e">
        <f>_xll.qlInterestRateIndexValueDate(Index,N879)</f>
        <v>#VALUE!</v>
      </c>
      <c r="P879" s="72" t="e">
        <v>#N/A</v>
      </c>
    </row>
    <row r="880" spans="13:16" x14ac:dyDescent="0.2">
      <c r="M880" s="49" t="s">
        <v>443</v>
      </c>
      <c r="N880" s="75">
        <f>_xll.qlCalendarAdvance(Calendar,N879,M880,"Following",FALSE)</f>
        <v>45667</v>
      </c>
      <c r="O880" s="75" t="e">
        <f>_xll.qlInterestRateIndexValueDate(Index,N880)</f>
        <v>#VALUE!</v>
      </c>
      <c r="P880" s="72" t="e">
        <v>#N/A</v>
      </c>
    </row>
    <row r="881" spans="13:16" x14ac:dyDescent="0.2">
      <c r="M881" s="49" t="s">
        <v>443</v>
      </c>
      <c r="N881" s="75">
        <f>_xll.qlCalendarAdvance(Calendar,N880,M881,"Following",FALSE)</f>
        <v>45674</v>
      </c>
      <c r="O881" s="75" t="e">
        <f>_xll.qlInterestRateIndexValueDate(Index,N881)</f>
        <v>#VALUE!</v>
      </c>
      <c r="P881" s="72" t="e">
        <v>#N/A</v>
      </c>
    </row>
    <row r="882" spans="13:16" x14ac:dyDescent="0.2">
      <c r="M882" s="49" t="s">
        <v>443</v>
      </c>
      <c r="N882" s="75">
        <f>_xll.qlCalendarAdvance(Calendar,N881,M882,"Following",FALSE)</f>
        <v>45681</v>
      </c>
      <c r="O882" s="75" t="e">
        <f>_xll.qlInterestRateIndexValueDate(Index,N882)</f>
        <v>#VALUE!</v>
      </c>
      <c r="P882" s="72" t="e">
        <v>#N/A</v>
      </c>
    </row>
    <row r="883" spans="13:16" x14ac:dyDescent="0.2">
      <c r="M883" s="49" t="s">
        <v>443</v>
      </c>
      <c r="N883" s="75">
        <f>_xll.qlCalendarAdvance(Calendar,N882,M883,"Following",FALSE)</f>
        <v>45688</v>
      </c>
      <c r="O883" s="75" t="e">
        <f>_xll.qlInterestRateIndexValueDate(Index,N883)</f>
        <v>#VALUE!</v>
      </c>
      <c r="P883" s="72" t="e">
        <v>#N/A</v>
      </c>
    </row>
    <row r="884" spans="13:16" x14ac:dyDescent="0.2">
      <c r="M884" s="49" t="s">
        <v>443</v>
      </c>
      <c r="N884" s="75">
        <f>_xll.qlCalendarAdvance(Calendar,N883,M884,"Following",FALSE)</f>
        <v>45695</v>
      </c>
      <c r="O884" s="75" t="e">
        <f>_xll.qlInterestRateIndexValueDate(Index,N884)</f>
        <v>#VALUE!</v>
      </c>
      <c r="P884" s="72" t="e">
        <v>#N/A</v>
      </c>
    </row>
    <row r="885" spans="13:16" x14ac:dyDescent="0.2">
      <c r="M885" s="49" t="s">
        <v>443</v>
      </c>
      <c r="N885" s="75">
        <f>_xll.qlCalendarAdvance(Calendar,N884,M885,"Following",FALSE)</f>
        <v>45702</v>
      </c>
      <c r="O885" s="75" t="e">
        <f>_xll.qlInterestRateIndexValueDate(Index,N885)</f>
        <v>#VALUE!</v>
      </c>
      <c r="P885" s="72" t="e">
        <v>#N/A</v>
      </c>
    </row>
    <row r="886" spans="13:16" x14ac:dyDescent="0.2">
      <c r="M886" s="49" t="s">
        <v>443</v>
      </c>
      <c r="N886" s="75">
        <f>_xll.qlCalendarAdvance(Calendar,N885,M886,"Following",FALSE)</f>
        <v>45709</v>
      </c>
      <c r="O886" s="75" t="e">
        <f>_xll.qlInterestRateIndexValueDate(Index,N886)</f>
        <v>#VALUE!</v>
      </c>
      <c r="P886" s="72" t="e">
        <v>#N/A</v>
      </c>
    </row>
    <row r="887" spans="13:16" x14ac:dyDescent="0.2">
      <c r="M887" s="49" t="s">
        <v>443</v>
      </c>
      <c r="N887" s="75">
        <f>_xll.qlCalendarAdvance(Calendar,N886,M887,"Following",FALSE)</f>
        <v>45716</v>
      </c>
      <c r="O887" s="75" t="e">
        <f>_xll.qlInterestRateIndexValueDate(Index,N887)</f>
        <v>#VALUE!</v>
      </c>
      <c r="P887" s="72" t="e">
        <v>#N/A</v>
      </c>
    </row>
    <row r="888" spans="13:16" x14ac:dyDescent="0.2">
      <c r="M888" s="49" t="s">
        <v>443</v>
      </c>
      <c r="N888" s="75">
        <f>_xll.qlCalendarAdvance(Calendar,N887,M888,"Following",FALSE)</f>
        <v>45723</v>
      </c>
      <c r="O888" s="75" t="e">
        <f>_xll.qlInterestRateIndexValueDate(Index,N888)</f>
        <v>#VALUE!</v>
      </c>
      <c r="P888" s="72" t="e">
        <v>#N/A</v>
      </c>
    </row>
    <row r="889" spans="13:16" x14ac:dyDescent="0.2">
      <c r="M889" s="49" t="s">
        <v>443</v>
      </c>
      <c r="N889" s="75">
        <f>_xll.qlCalendarAdvance(Calendar,N888,M889,"Following",FALSE)</f>
        <v>45730</v>
      </c>
      <c r="O889" s="75" t="e">
        <f>_xll.qlInterestRateIndexValueDate(Index,N889)</f>
        <v>#VALUE!</v>
      </c>
      <c r="P889" s="72" t="e">
        <v>#N/A</v>
      </c>
    </row>
    <row r="890" spans="13:16" x14ac:dyDescent="0.2">
      <c r="M890" s="49" t="s">
        <v>443</v>
      </c>
      <c r="N890" s="75">
        <f>_xll.qlCalendarAdvance(Calendar,N889,M890,"Following",FALSE)</f>
        <v>45737</v>
      </c>
      <c r="O890" s="75" t="e">
        <f>_xll.qlInterestRateIndexValueDate(Index,N890)</f>
        <v>#VALUE!</v>
      </c>
      <c r="P890" s="72" t="e">
        <v>#N/A</v>
      </c>
    </row>
    <row r="891" spans="13:16" x14ac:dyDescent="0.2">
      <c r="M891" s="49" t="s">
        <v>443</v>
      </c>
      <c r="N891" s="75">
        <f>_xll.qlCalendarAdvance(Calendar,N890,M891,"Following",FALSE)</f>
        <v>45744</v>
      </c>
      <c r="O891" s="75" t="e">
        <f>_xll.qlInterestRateIndexValueDate(Index,N891)</f>
        <v>#VALUE!</v>
      </c>
      <c r="P891" s="72" t="e">
        <v>#N/A</v>
      </c>
    </row>
    <row r="892" spans="13:16" x14ac:dyDescent="0.2">
      <c r="M892" s="49" t="s">
        <v>443</v>
      </c>
      <c r="N892" s="75">
        <f>_xll.qlCalendarAdvance(Calendar,N891,M892,"Following",FALSE)</f>
        <v>45751</v>
      </c>
      <c r="O892" s="75" t="e">
        <f>_xll.qlInterestRateIndexValueDate(Index,N892)</f>
        <v>#VALUE!</v>
      </c>
      <c r="P892" s="72" t="e">
        <v>#N/A</v>
      </c>
    </row>
    <row r="893" spans="13:16" x14ac:dyDescent="0.2">
      <c r="M893" s="49" t="s">
        <v>443</v>
      </c>
      <c r="N893" s="75">
        <f>_xll.qlCalendarAdvance(Calendar,N892,M893,"Following",FALSE)</f>
        <v>45758</v>
      </c>
      <c r="O893" s="75" t="e">
        <f>_xll.qlInterestRateIndexValueDate(Index,N893)</f>
        <v>#VALUE!</v>
      </c>
      <c r="P893" s="72" t="e">
        <v>#N/A</v>
      </c>
    </row>
    <row r="894" spans="13:16" x14ac:dyDescent="0.2">
      <c r="M894" s="49" t="s">
        <v>443</v>
      </c>
      <c r="N894" s="75">
        <f>_xll.qlCalendarAdvance(Calendar,N893,M894,"Following",FALSE)</f>
        <v>45769</v>
      </c>
      <c r="O894" s="75" t="e">
        <f>_xll.qlInterestRateIndexValueDate(Index,N894)</f>
        <v>#VALUE!</v>
      </c>
      <c r="P894" s="72" t="e">
        <v>#N/A</v>
      </c>
    </row>
    <row r="895" spans="13:16" x14ac:dyDescent="0.2">
      <c r="M895" s="49" t="s">
        <v>443</v>
      </c>
      <c r="N895" s="75">
        <f>_xll.qlCalendarAdvance(Calendar,N894,M895,"Following",FALSE)</f>
        <v>45776</v>
      </c>
      <c r="O895" s="75" t="e">
        <f>_xll.qlInterestRateIndexValueDate(Index,N895)</f>
        <v>#VALUE!</v>
      </c>
      <c r="P895" s="72" t="e">
        <v>#N/A</v>
      </c>
    </row>
    <row r="896" spans="13:16" x14ac:dyDescent="0.2">
      <c r="M896" s="49" t="s">
        <v>443</v>
      </c>
      <c r="N896" s="75">
        <f>_xll.qlCalendarAdvance(Calendar,N895,M896,"Following",FALSE)</f>
        <v>45783</v>
      </c>
      <c r="O896" s="75" t="e">
        <f>_xll.qlInterestRateIndexValueDate(Index,N896)</f>
        <v>#VALUE!</v>
      </c>
      <c r="P896" s="72" t="e">
        <v>#N/A</v>
      </c>
    </row>
    <row r="897" spans="13:16" x14ac:dyDescent="0.2">
      <c r="M897" s="49" t="s">
        <v>443</v>
      </c>
      <c r="N897" s="75">
        <f>_xll.qlCalendarAdvance(Calendar,N896,M897,"Following",FALSE)</f>
        <v>45790</v>
      </c>
      <c r="O897" s="75" t="e">
        <f>_xll.qlInterestRateIndexValueDate(Index,N897)</f>
        <v>#VALUE!</v>
      </c>
      <c r="P897" s="72" t="e">
        <v>#N/A</v>
      </c>
    </row>
    <row r="898" spans="13:16" x14ac:dyDescent="0.2">
      <c r="M898" s="49" t="s">
        <v>443</v>
      </c>
      <c r="N898" s="75">
        <f>_xll.qlCalendarAdvance(Calendar,N897,M898,"Following",FALSE)</f>
        <v>45797</v>
      </c>
      <c r="O898" s="75" t="e">
        <f>_xll.qlInterestRateIndexValueDate(Index,N898)</f>
        <v>#VALUE!</v>
      </c>
      <c r="P898" s="72" t="e">
        <v>#N/A</v>
      </c>
    </row>
    <row r="899" spans="13:16" x14ac:dyDescent="0.2">
      <c r="M899" s="49" t="s">
        <v>443</v>
      </c>
      <c r="N899" s="75">
        <f>_xll.qlCalendarAdvance(Calendar,N898,M899,"Following",FALSE)</f>
        <v>45804</v>
      </c>
      <c r="O899" s="75" t="e">
        <f>_xll.qlInterestRateIndexValueDate(Index,N899)</f>
        <v>#VALUE!</v>
      </c>
      <c r="P899" s="72" t="e">
        <v>#N/A</v>
      </c>
    </row>
    <row r="900" spans="13:16" x14ac:dyDescent="0.2">
      <c r="M900" s="49" t="s">
        <v>443</v>
      </c>
      <c r="N900" s="75">
        <f>_xll.qlCalendarAdvance(Calendar,N899,M900,"Following",FALSE)</f>
        <v>45811</v>
      </c>
      <c r="O900" s="75" t="e">
        <f>_xll.qlInterestRateIndexValueDate(Index,N900)</f>
        <v>#VALUE!</v>
      </c>
      <c r="P900" s="72" t="e">
        <v>#N/A</v>
      </c>
    </row>
    <row r="901" spans="13:16" x14ac:dyDescent="0.2">
      <c r="M901" s="49" t="s">
        <v>443</v>
      </c>
      <c r="N901" s="75">
        <f>_xll.qlCalendarAdvance(Calendar,N900,M901,"Following",FALSE)</f>
        <v>45818</v>
      </c>
      <c r="O901" s="75" t="e">
        <f>_xll.qlInterestRateIndexValueDate(Index,N901)</f>
        <v>#VALUE!</v>
      </c>
      <c r="P901" s="72" t="e">
        <v>#N/A</v>
      </c>
    </row>
    <row r="902" spans="13:16" x14ac:dyDescent="0.2">
      <c r="M902" s="49" t="s">
        <v>443</v>
      </c>
      <c r="N902" s="75">
        <f>_xll.qlCalendarAdvance(Calendar,N901,M902,"Following",FALSE)</f>
        <v>45825</v>
      </c>
      <c r="O902" s="75" t="e">
        <f>_xll.qlInterestRateIndexValueDate(Index,N902)</f>
        <v>#VALUE!</v>
      </c>
      <c r="P902" s="72" t="e">
        <v>#N/A</v>
      </c>
    </row>
    <row r="903" spans="13:16" x14ac:dyDescent="0.2">
      <c r="M903" s="49" t="s">
        <v>443</v>
      </c>
      <c r="N903" s="75">
        <f>_xll.qlCalendarAdvance(Calendar,N902,M903,"Following",FALSE)</f>
        <v>45832</v>
      </c>
      <c r="O903" s="75" t="e">
        <f>_xll.qlInterestRateIndexValueDate(Index,N903)</f>
        <v>#VALUE!</v>
      </c>
      <c r="P903" s="72" t="e">
        <v>#N/A</v>
      </c>
    </row>
    <row r="904" spans="13:16" x14ac:dyDescent="0.2">
      <c r="M904" s="49" t="s">
        <v>443</v>
      </c>
      <c r="N904" s="75">
        <f>_xll.qlCalendarAdvance(Calendar,N903,M904,"Following",FALSE)</f>
        <v>45839</v>
      </c>
      <c r="O904" s="75" t="e">
        <f>_xll.qlInterestRateIndexValueDate(Index,N904)</f>
        <v>#VALUE!</v>
      </c>
      <c r="P904" s="72" t="e">
        <v>#N/A</v>
      </c>
    </row>
    <row r="905" spans="13:16" x14ac:dyDescent="0.2">
      <c r="M905" s="49" t="s">
        <v>443</v>
      </c>
      <c r="N905" s="75">
        <f>_xll.qlCalendarAdvance(Calendar,N904,M905,"Following",FALSE)</f>
        <v>45846</v>
      </c>
      <c r="O905" s="75" t="e">
        <f>_xll.qlInterestRateIndexValueDate(Index,N905)</f>
        <v>#VALUE!</v>
      </c>
      <c r="P905" s="72" t="e">
        <v>#N/A</v>
      </c>
    </row>
    <row r="906" spans="13:16" x14ac:dyDescent="0.2">
      <c r="M906" s="49" t="s">
        <v>443</v>
      </c>
      <c r="N906" s="75">
        <f>_xll.qlCalendarAdvance(Calendar,N905,M906,"Following",FALSE)</f>
        <v>45853</v>
      </c>
      <c r="O906" s="75" t="e">
        <f>_xll.qlInterestRateIndexValueDate(Index,N906)</f>
        <v>#VALUE!</v>
      </c>
      <c r="P906" s="72" t="e">
        <v>#N/A</v>
      </c>
    </row>
    <row r="907" spans="13:16" x14ac:dyDescent="0.2">
      <c r="M907" s="49" t="s">
        <v>443</v>
      </c>
      <c r="N907" s="75">
        <f>_xll.qlCalendarAdvance(Calendar,N906,M907,"Following",FALSE)</f>
        <v>45860</v>
      </c>
      <c r="O907" s="75" t="e">
        <f>_xll.qlInterestRateIndexValueDate(Index,N907)</f>
        <v>#VALUE!</v>
      </c>
      <c r="P907" s="72" t="e">
        <v>#N/A</v>
      </c>
    </row>
    <row r="908" spans="13:16" x14ac:dyDescent="0.2">
      <c r="M908" s="49" t="s">
        <v>443</v>
      </c>
      <c r="N908" s="75">
        <f>_xll.qlCalendarAdvance(Calendar,N907,M908,"Following",FALSE)</f>
        <v>45867</v>
      </c>
      <c r="O908" s="75" t="e">
        <f>_xll.qlInterestRateIndexValueDate(Index,N908)</f>
        <v>#VALUE!</v>
      </c>
      <c r="P908" s="72" t="e">
        <v>#N/A</v>
      </c>
    </row>
    <row r="909" spans="13:16" x14ac:dyDescent="0.2">
      <c r="M909" s="49" t="s">
        <v>443</v>
      </c>
      <c r="N909" s="75">
        <f>_xll.qlCalendarAdvance(Calendar,N908,M909,"Following",FALSE)</f>
        <v>45874</v>
      </c>
      <c r="O909" s="75" t="e">
        <f>_xll.qlInterestRateIndexValueDate(Index,N909)</f>
        <v>#VALUE!</v>
      </c>
      <c r="P909" s="72" t="e">
        <v>#N/A</v>
      </c>
    </row>
    <row r="910" spans="13:16" x14ac:dyDescent="0.2">
      <c r="M910" s="49" t="s">
        <v>443</v>
      </c>
      <c r="N910" s="75">
        <f>_xll.qlCalendarAdvance(Calendar,N909,M910,"Following",FALSE)</f>
        <v>45881</v>
      </c>
      <c r="O910" s="75" t="e">
        <f>_xll.qlInterestRateIndexValueDate(Index,N910)</f>
        <v>#VALUE!</v>
      </c>
      <c r="P910" s="72" t="e">
        <v>#N/A</v>
      </c>
    </row>
    <row r="911" spans="13:16" x14ac:dyDescent="0.2">
      <c r="M911" s="49" t="s">
        <v>443</v>
      </c>
      <c r="N911" s="75">
        <f>_xll.qlCalendarAdvance(Calendar,N910,M911,"Following",FALSE)</f>
        <v>45888</v>
      </c>
      <c r="O911" s="75" t="e">
        <f>_xll.qlInterestRateIndexValueDate(Index,N911)</f>
        <v>#VALUE!</v>
      </c>
      <c r="P911" s="72" t="e">
        <v>#N/A</v>
      </c>
    </row>
    <row r="912" spans="13:16" x14ac:dyDescent="0.2">
      <c r="M912" s="49" t="s">
        <v>443</v>
      </c>
      <c r="N912" s="75">
        <f>_xll.qlCalendarAdvance(Calendar,N911,M912,"Following",FALSE)</f>
        <v>45895</v>
      </c>
      <c r="O912" s="75" t="e">
        <f>_xll.qlInterestRateIndexValueDate(Index,N912)</f>
        <v>#VALUE!</v>
      </c>
      <c r="P912" s="72" t="e">
        <v>#N/A</v>
      </c>
    </row>
    <row r="913" spans="13:16" x14ac:dyDescent="0.2">
      <c r="M913" s="49" t="s">
        <v>443</v>
      </c>
      <c r="N913" s="75">
        <f>_xll.qlCalendarAdvance(Calendar,N912,M913,"Following",FALSE)</f>
        <v>45902</v>
      </c>
      <c r="O913" s="75" t="e">
        <f>_xll.qlInterestRateIndexValueDate(Index,N913)</f>
        <v>#VALUE!</v>
      </c>
      <c r="P913" s="72" t="e">
        <v>#N/A</v>
      </c>
    </row>
    <row r="914" spans="13:16" x14ac:dyDescent="0.2">
      <c r="M914" s="49" t="s">
        <v>443</v>
      </c>
      <c r="N914" s="75">
        <f>_xll.qlCalendarAdvance(Calendar,N913,M914,"Following",FALSE)</f>
        <v>45909</v>
      </c>
      <c r="O914" s="75" t="e">
        <f>_xll.qlInterestRateIndexValueDate(Index,N914)</f>
        <v>#VALUE!</v>
      </c>
      <c r="P914" s="72" t="e">
        <v>#N/A</v>
      </c>
    </row>
    <row r="915" spans="13:16" x14ac:dyDescent="0.2">
      <c r="M915" s="49" t="s">
        <v>443</v>
      </c>
      <c r="N915" s="75">
        <f>_xll.qlCalendarAdvance(Calendar,N914,M915,"Following",FALSE)</f>
        <v>45916</v>
      </c>
      <c r="O915" s="75" t="e">
        <f>_xll.qlInterestRateIndexValueDate(Index,N915)</f>
        <v>#VALUE!</v>
      </c>
      <c r="P915" s="72" t="e">
        <v>#N/A</v>
      </c>
    </row>
    <row r="916" spans="13:16" x14ac:dyDescent="0.2">
      <c r="M916" s="49" t="s">
        <v>443</v>
      </c>
      <c r="N916" s="75">
        <f>_xll.qlCalendarAdvance(Calendar,N915,M916,"Following",FALSE)</f>
        <v>45923</v>
      </c>
      <c r="O916" s="75" t="e">
        <f>_xll.qlInterestRateIndexValueDate(Index,N916)</f>
        <v>#VALUE!</v>
      </c>
      <c r="P916" s="72" t="e">
        <v>#N/A</v>
      </c>
    </row>
    <row r="917" spans="13:16" x14ac:dyDescent="0.2">
      <c r="M917" s="49" t="s">
        <v>443</v>
      </c>
      <c r="N917" s="75">
        <f>_xll.qlCalendarAdvance(Calendar,N916,M917,"Following",FALSE)</f>
        <v>45930</v>
      </c>
      <c r="O917" s="75" t="e">
        <f>_xll.qlInterestRateIndexValueDate(Index,N917)</f>
        <v>#VALUE!</v>
      </c>
      <c r="P917" s="72" t="e">
        <v>#N/A</v>
      </c>
    </row>
    <row r="918" spans="13:16" x14ac:dyDescent="0.2">
      <c r="M918" s="49" t="s">
        <v>443</v>
      </c>
      <c r="N918" s="75">
        <f>_xll.qlCalendarAdvance(Calendar,N917,M918,"Following",FALSE)</f>
        <v>45937</v>
      </c>
      <c r="O918" s="75" t="e">
        <f>_xll.qlInterestRateIndexValueDate(Index,N918)</f>
        <v>#VALUE!</v>
      </c>
      <c r="P918" s="72" t="e">
        <v>#N/A</v>
      </c>
    </row>
    <row r="919" spans="13:16" x14ac:dyDescent="0.2">
      <c r="M919" s="49" t="s">
        <v>443</v>
      </c>
      <c r="N919" s="75">
        <f>_xll.qlCalendarAdvance(Calendar,N918,M919,"Following",FALSE)</f>
        <v>45944</v>
      </c>
      <c r="O919" s="75" t="e">
        <f>_xll.qlInterestRateIndexValueDate(Index,N919)</f>
        <v>#VALUE!</v>
      </c>
      <c r="P919" s="72" t="e">
        <v>#N/A</v>
      </c>
    </row>
    <row r="920" spans="13:16" x14ac:dyDescent="0.2">
      <c r="M920" s="49" t="s">
        <v>443</v>
      </c>
      <c r="N920" s="75">
        <f>_xll.qlCalendarAdvance(Calendar,N919,M920,"Following",FALSE)</f>
        <v>45951</v>
      </c>
      <c r="O920" s="75" t="e">
        <f>_xll.qlInterestRateIndexValueDate(Index,N920)</f>
        <v>#VALUE!</v>
      </c>
      <c r="P920" s="72" t="e">
        <v>#N/A</v>
      </c>
    </row>
    <row r="921" spans="13:16" x14ac:dyDescent="0.2">
      <c r="M921" s="49" t="s">
        <v>443</v>
      </c>
      <c r="N921" s="75">
        <f>_xll.qlCalendarAdvance(Calendar,N920,M921,"Following",FALSE)</f>
        <v>45958</v>
      </c>
      <c r="O921" s="75" t="e">
        <f>_xll.qlInterestRateIndexValueDate(Index,N921)</f>
        <v>#VALUE!</v>
      </c>
      <c r="P921" s="72" t="e">
        <v>#N/A</v>
      </c>
    </row>
    <row r="922" spans="13:16" x14ac:dyDescent="0.2">
      <c r="M922" s="49" t="s">
        <v>443</v>
      </c>
      <c r="N922" s="75">
        <f>_xll.qlCalendarAdvance(Calendar,N921,M922,"Following",FALSE)</f>
        <v>45965</v>
      </c>
      <c r="O922" s="75" t="e">
        <f>_xll.qlInterestRateIndexValueDate(Index,N922)</f>
        <v>#VALUE!</v>
      </c>
      <c r="P922" s="72" t="e">
        <v>#N/A</v>
      </c>
    </row>
    <row r="923" spans="13:16" x14ac:dyDescent="0.2">
      <c r="M923" s="49" t="s">
        <v>443</v>
      </c>
      <c r="N923" s="75">
        <f>_xll.qlCalendarAdvance(Calendar,N922,M923,"Following",FALSE)</f>
        <v>45972</v>
      </c>
      <c r="O923" s="75" t="e">
        <f>_xll.qlInterestRateIndexValueDate(Index,N923)</f>
        <v>#VALUE!</v>
      </c>
      <c r="P923" s="72" t="e">
        <v>#N/A</v>
      </c>
    </row>
    <row r="924" spans="13:16" x14ac:dyDescent="0.2">
      <c r="M924" s="49" t="s">
        <v>443</v>
      </c>
      <c r="N924" s="75">
        <f>_xll.qlCalendarAdvance(Calendar,N923,M924,"Following",FALSE)</f>
        <v>45979</v>
      </c>
      <c r="O924" s="75" t="e">
        <f>_xll.qlInterestRateIndexValueDate(Index,N924)</f>
        <v>#VALUE!</v>
      </c>
      <c r="P924" s="72" t="e">
        <v>#N/A</v>
      </c>
    </row>
    <row r="925" spans="13:16" x14ac:dyDescent="0.2">
      <c r="M925" s="49" t="s">
        <v>443</v>
      </c>
      <c r="N925" s="75">
        <f>_xll.qlCalendarAdvance(Calendar,N924,M925,"Following",FALSE)</f>
        <v>45986</v>
      </c>
      <c r="O925" s="75" t="e">
        <f>_xll.qlInterestRateIndexValueDate(Index,N925)</f>
        <v>#VALUE!</v>
      </c>
      <c r="P925" s="72" t="e">
        <v>#N/A</v>
      </c>
    </row>
    <row r="926" spans="13:16" x14ac:dyDescent="0.2">
      <c r="M926" s="49" t="s">
        <v>443</v>
      </c>
      <c r="N926" s="75">
        <f>_xll.qlCalendarAdvance(Calendar,N925,M926,"Following",FALSE)</f>
        <v>45993</v>
      </c>
      <c r="O926" s="75" t="e">
        <f>_xll.qlInterestRateIndexValueDate(Index,N926)</f>
        <v>#VALUE!</v>
      </c>
      <c r="P926" s="72" t="e">
        <v>#N/A</v>
      </c>
    </row>
    <row r="927" spans="13:16" x14ac:dyDescent="0.2">
      <c r="M927" s="49" t="s">
        <v>443</v>
      </c>
      <c r="N927" s="75">
        <f>_xll.qlCalendarAdvance(Calendar,N926,M927,"Following",FALSE)</f>
        <v>46000</v>
      </c>
      <c r="O927" s="75" t="e">
        <f>_xll.qlInterestRateIndexValueDate(Index,N927)</f>
        <v>#VALUE!</v>
      </c>
      <c r="P927" s="72" t="e">
        <v>#N/A</v>
      </c>
    </row>
    <row r="928" spans="13:16" x14ac:dyDescent="0.2">
      <c r="M928" s="49" t="s">
        <v>443</v>
      </c>
      <c r="N928" s="75">
        <f>_xll.qlCalendarAdvance(Calendar,N927,M928,"Following",FALSE)</f>
        <v>46007</v>
      </c>
      <c r="O928" s="75" t="e">
        <f>_xll.qlInterestRateIndexValueDate(Index,N928)</f>
        <v>#VALUE!</v>
      </c>
      <c r="P928" s="72" t="e">
        <v>#N/A</v>
      </c>
    </row>
    <row r="929" spans="13:16" x14ac:dyDescent="0.2">
      <c r="M929" s="49" t="s">
        <v>443</v>
      </c>
      <c r="N929" s="75">
        <f>_xll.qlCalendarAdvance(Calendar,N928,M929,"Following",FALSE)</f>
        <v>46014</v>
      </c>
      <c r="O929" s="75" t="e">
        <f>_xll.qlInterestRateIndexValueDate(Index,N929)</f>
        <v>#VALUE!</v>
      </c>
      <c r="P929" s="72" t="e">
        <v>#N/A</v>
      </c>
    </row>
    <row r="930" spans="13:16" x14ac:dyDescent="0.2">
      <c r="M930" s="49" t="s">
        <v>443</v>
      </c>
      <c r="N930" s="75">
        <f>_xll.qlCalendarAdvance(Calendar,N929,M930,"Following",FALSE)</f>
        <v>46021</v>
      </c>
      <c r="O930" s="75" t="e">
        <f>_xll.qlInterestRateIndexValueDate(Index,N930)</f>
        <v>#VALUE!</v>
      </c>
      <c r="P930" s="72" t="e">
        <v>#N/A</v>
      </c>
    </row>
    <row r="931" spans="13:16" x14ac:dyDescent="0.2">
      <c r="M931" s="49" t="s">
        <v>443</v>
      </c>
      <c r="N931" s="75">
        <f>_xll.qlCalendarAdvance(Calendar,N930,M931,"Following",FALSE)</f>
        <v>46028</v>
      </c>
      <c r="O931" s="75" t="e">
        <f>_xll.qlInterestRateIndexValueDate(Index,N931)</f>
        <v>#VALUE!</v>
      </c>
      <c r="P931" s="72" t="e">
        <v>#N/A</v>
      </c>
    </row>
    <row r="932" spans="13:16" x14ac:dyDescent="0.2">
      <c r="M932" s="49" t="s">
        <v>443</v>
      </c>
      <c r="N932" s="75">
        <f>_xll.qlCalendarAdvance(Calendar,N931,M932,"Following",FALSE)</f>
        <v>46035</v>
      </c>
      <c r="O932" s="75" t="e">
        <f>_xll.qlInterestRateIndexValueDate(Index,N932)</f>
        <v>#VALUE!</v>
      </c>
      <c r="P932" s="72" t="e">
        <v>#N/A</v>
      </c>
    </row>
    <row r="933" spans="13:16" x14ac:dyDescent="0.2">
      <c r="M933" s="49" t="s">
        <v>443</v>
      </c>
      <c r="N933" s="75">
        <f>_xll.qlCalendarAdvance(Calendar,N932,M933,"Following",FALSE)</f>
        <v>46042</v>
      </c>
      <c r="O933" s="75" t="e">
        <f>_xll.qlInterestRateIndexValueDate(Index,N933)</f>
        <v>#VALUE!</v>
      </c>
      <c r="P933" s="72" t="e">
        <v>#N/A</v>
      </c>
    </row>
    <row r="934" spans="13:16" x14ac:dyDescent="0.2">
      <c r="M934" s="49" t="s">
        <v>443</v>
      </c>
      <c r="N934" s="75">
        <f>_xll.qlCalendarAdvance(Calendar,N933,M934,"Following",FALSE)</f>
        <v>46049</v>
      </c>
      <c r="O934" s="75" t="e">
        <f>_xll.qlInterestRateIndexValueDate(Index,N934)</f>
        <v>#VALUE!</v>
      </c>
      <c r="P934" s="72" t="e">
        <v>#N/A</v>
      </c>
    </row>
    <row r="935" spans="13:16" x14ac:dyDescent="0.2">
      <c r="M935" s="49" t="s">
        <v>443</v>
      </c>
      <c r="N935" s="75">
        <f>_xll.qlCalendarAdvance(Calendar,N934,M935,"Following",FALSE)</f>
        <v>46056</v>
      </c>
      <c r="O935" s="75" t="e">
        <f>_xll.qlInterestRateIndexValueDate(Index,N935)</f>
        <v>#VALUE!</v>
      </c>
      <c r="P935" s="72" t="e">
        <v>#N/A</v>
      </c>
    </row>
    <row r="936" spans="13:16" x14ac:dyDescent="0.2">
      <c r="M936" s="49" t="s">
        <v>443</v>
      </c>
      <c r="N936" s="75">
        <f>_xll.qlCalendarAdvance(Calendar,N935,M936,"Following",FALSE)</f>
        <v>46063</v>
      </c>
      <c r="O936" s="75" t="e">
        <f>_xll.qlInterestRateIndexValueDate(Index,N936)</f>
        <v>#VALUE!</v>
      </c>
      <c r="P936" s="72" t="e">
        <v>#N/A</v>
      </c>
    </row>
    <row r="937" spans="13:16" x14ac:dyDescent="0.2">
      <c r="M937" s="49" t="s">
        <v>443</v>
      </c>
      <c r="N937" s="75">
        <f>_xll.qlCalendarAdvance(Calendar,N936,M937,"Following",FALSE)</f>
        <v>46070</v>
      </c>
      <c r="O937" s="75" t="e">
        <f>_xll.qlInterestRateIndexValueDate(Index,N937)</f>
        <v>#VALUE!</v>
      </c>
      <c r="P937" s="72" t="e">
        <v>#N/A</v>
      </c>
    </row>
    <row r="938" spans="13:16" x14ac:dyDescent="0.2">
      <c r="M938" s="49" t="s">
        <v>443</v>
      </c>
      <c r="N938" s="75">
        <f>_xll.qlCalendarAdvance(Calendar,N937,M938,"Following",FALSE)</f>
        <v>46077</v>
      </c>
      <c r="O938" s="75" t="e">
        <f>_xll.qlInterestRateIndexValueDate(Index,N938)</f>
        <v>#VALUE!</v>
      </c>
      <c r="P938" s="72" t="e">
        <v>#N/A</v>
      </c>
    </row>
    <row r="939" spans="13:16" x14ac:dyDescent="0.2">
      <c r="M939" s="49" t="s">
        <v>443</v>
      </c>
      <c r="N939" s="75">
        <f>_xll.qlCalendarAdvance(Calendar,N938,M939,"Following",FALSE)</f>
        <v>46084</v>
      </c>
      <c r="O939" s="75" t="e">
        <f>_xll.qlInterestRateIndexValueDate(Index,N939)</f>
        <v>#VALUE!</v>
      </c>
      <c r="P939" s="72" t="e">
        <v>#N/A</v>
      </c>
    </row>
    <row r="940" spans="13:16" x14ac:dyDescent="0.2">
      <c r="M940" s="49" t="s">
        <v>443</v>
      </c>
      <c r="N940" s="75">
        <f>_xll.qlCalendarAdvance(Calendar,N939,M940,"Following",FALSE)</f>
        <v>46091</v>
      </c>
      <c r="O940" s="75" t="e">
        <f>_xll.qlInterestRateIndexValueDate(Index,N940)</f>
        <v>#VALUE!</v>
      </c>
      <c r="P940" s="72" t="e">
        <v>#N/A</v>
      </c>
    </row>
    <row r="941" spans="13:16" x14ac:dyDescent="0.2">
      <c r="M941" s="49" t="s">
        <v>443</v>
      </c>
      <c r="N941" s="75">
        <f>_xll.qlCalendarAdvance(Calendar,N940,M941,"Following",FALSE)</f>
        <v>46098</v>
      </c>
      <c r="O941" s="75" t="e">
        <f>_xll.qlInterestRateIndexValueDate(Index,N941)</f>
        <v>#VALUE!</v>
      </c>
      <c r="P941" s="72" t="e">
        <v>#N/A</v>
      </c>
    </row>
    <row r="942" spans="13:16" x14ac:dyDescent="0.2">
      <c r="M942" s="49" t="s">
        <v>443</v>
      </c>
      <c r="N942" s="75">
        <f>_xll.qlCalendarAdvance(Calendar,N941,M942,"Following",FALSE)</f>
        <v>46105</v>
      </c>
      <c r="O942" s="75" t="e">
        <f>_xll.qlInterestRateIndexValueDate(Index,N942)</f>
        <v>#VALUE!</v>
      </c>
      <c r="P942" s="72" t="e">
        <v>#N/A</v>
      </c>
    </row>
    <row r="943" spans="13:16" x14ac:dyDescent="0.2">
      <c r="M943" s="49" t="s">
        <v>443</v>
      </c>
      <c r="N943" s="75">
        <f>_xll.qlCalendarAdvance(Calendar,N942,M943,"Following",FALSE)</f>
        <v>46112</v>
      </c>
      <c r="O943" s="75" t="e">
        <f>_xll.qlInterestRateIndexValueDate(Index,N943)</f>
        <v>#VALUE!</v>
      </c>
      <c r="P943" s="72" t="e">
        <v>#N/A</v>
      </c>
    </row>
    <row r="944" spans="13:16" x14ac:dyDescent="0.2">
      <c r="M944" s="49" t="s">
        <v>443</v>
      </c>
      <c r="N944" s="75">
        <f>_xll.qlCalendarAdvance(Calendar,N943,M944,"Following",FALSE)</f>
        <v>46119</v>
      </c>
      <c r="O944" s="75" t="e">
        <f>_xll.qlInterestRateIndexValueDate(Index,N944)</f>
        <v>#VALUE!</v>
      </c>
      <c r="P944" s="72" t="e">
        <v>#N/A</v>
      </c>
    </row>
    <row r="945" spans="13:16" x14ac:dyDescent="0.2">
      <c r="M945" s="49" t="s">
        <v>443</v>
      </c>
      <c r="N945" s="75">
        <f>_xll.qlCalendarAdvance(Calendar,N944,M945,"Following",FALSE)</f>
        <v>46126</v>
      </c>
      <c r="O945" s="75" t="e">
        <f>_xll.qlInterestRateIndexValueDate(Index,N945)</f>
        <v>#VALUE!</v>
      </c>
      <c r="P945" s="72" t="e">
        <v>#N/A</v>
      </c>
    </row>
    <row r="946" spans="13:16" x14ac:dyDescent="0.2">
      <c r="M946" s="49" t="s">
        <v>443</v>
      </c>
      <c r="N946" s="75">
        <f>_xll.qlCalendarAdvance(Calendar,N945,M946,"Following",FALSE)</f>
        <v>46133</v>
      </c>
      <c r="O946" s="75" t="e">
        <f>_xll.qlInterestRateIndexValueDate(Index,N946)</f>
        <v>#VALUE!</v>
      </c>
      <c r="P946" s="72" t="e">
        <v>#N/A</v>
      </c>
    </row>
    <row r="947" spans="13:16" x14ac:dyDescent="0.2">
      <c r="M947" s="49" t="s">
        <v>443</v>
      </c>
      <c r="N947" s="75">
        <f>_xll.qlCalendarAdvance(Calendar,N946,M947,"Following",FALSE)</f>
        <v>46140</v>
      </c>
      <c r="O947" s="75" t="e">
        <f>_xll.qlInterestRateIndexValueDate(Index,N947)</f>
        <v>#VALUE!</v>
      </c>
      <c r="P947" s="72" t="e">
        <v>#N/A</v>
      </c>
    </row>
    <row r="948" spans="13:16" x14ac:dyDescent="0.2">
      <c r="M948" s="49" t="s">
        <v>443</v>
      </c>
      <c r="N948" s="75">
        <f>_xll.qlCalendarAdvance(Calendar,N947,M948,"Following",FALSE)</f>
        <v>46147</v>
      </c>
      <c r="O948" s="75" t="e">
        <f>_xll.qlInterestRateIndexValueDate(Index,N948)</f>
        <v>#VALUE!</v>
      </c>
      <c r="P948" s="72" t="e">
        <v>#N/A</v>
      </c>
    </row>
    <row r="949" spans="13:16" x14ac:dyDescent="0.2">
      <c r="M949" s="49" t="s">
        <v>443</v>
      </c>
      <c r="N949" s="75">
        <f>_xll.qlCalendarAdvance(Calendar,N948,M949,"Following",FALSE)</f>
        <v>46154</v>
      </c>
      <c r="O949" s="75" t="e">
        <f>_xll.qlInterestRateIndexValueDate(Index,N949)</f>
        <v>#VALUE!</v>
      </c>
      <c r="P949" s="72" t="e">
        <v>#N/A</v>
      </c>
    </row>
    <row r="950" spans="13:16" x14ac:dyDescent="0.2">
      <c r="M950" s="49" t="s">
        <v>443</v>
      </c>
      <c r="N950" s="75">
        <f>_xll.qlCalendarAdvance(Calendar,N949,M950,"Following",FALSE)</f>
        <v>46161</v>
      </c>
      <c r="O950" s="75" t="e">
        <f>_xll.qlInterestRateIndexValueDate(Index,N950)</f>
        <v>#VALUE!</v>
      </c>
      <c r="P950" s="72" t="e">
        <v>#N/A</v>
      </c>
    </row>
    <row r="951" spans="13:16" x14ac:dyDescent="0.2">
      <c r="M951" s="49" t="s">
        <v>443</v>
      </c>
      <c r="N951" s="75">
        <f>_xll.qlCalendarAdvance(Calendar,N950,M951,"Following",FALSE)</f>
        <v>46168</v>
      </c>
      <c r="O951" s="75" t="e">
        <f>_xll.qlInterestRateIndexValueDate(Index,N951)</f>
        <v>#VALUE!</v>
      </c>
      <c r="P951" s="72" t="e">
        <v>#N/A</v>
      </c>
    </row>
    <row r="952" spans="13:16" x14ac:dyDescent="0.2">
      <c r="M952" s="49" t="s">
        <v>443</v>
      </c>
      <c r="N952" s="75">
        <f>_xll.qlCalendarAdvance(Calendar,N951,M952,"Following",FALSE)</f>
        <v>46175</v>
      </c>
      <c r="O952" s="75" t="e">
        <f>_xll.qlInterestRateIndexValueDate(Index,N952)</f>
        <v>#VALUE!</v>
      </c>
      <c r="P952" s="72" t="e">
        <v>#N/A</v>
      </c>
    </row>
    <row r="953" spans="13:16" x14ac:dyDescent="0.2">
      <c r="M953" s="49" t="s">
        <v>443</v>
      </c>
      <c r="N953" s="75">
        <f>_xll.qlCalendarAdvance(Calendar,N952,M953,"Following",FALSE)</f>
        <v>46182</v>
      </c>
      <c r="O953" s="75" t="e">
        <f>_xll.qlInterestRateIndexValueDate(Index,N953)</f>
        <v>#VALUE!</v>
      </c>
      <c r="P953" s="72" t="e">
        <v>#N/A</v>
      </c>
    </row>
    <row r="954" spans="13:16" x14ac:dyDescent="0.2">
      <c r="M954" s="49" t="s">
        <v>443</v>
      </c>
      <c r="N954" s="75">
        <f>_xll.qlCalendarAdvance(Calendar,N953,M954,"Following",FALSE)</f>
        <v>46189</v>
      </c>
      <c r="O954" s="75" t="e">
        <f>_xll.qlInterestRateIndexValueDate(Index,N954)</f>
        <v>#VALUE!</v>
      </c>
      <c r="P954" s="72" t="e">
        <v>#N/A</v>
      </c>
    </row>
    <row r="955" spans="13:16" x14ac:dyDescent="0.2">
      <c r="M955" s="49" t="s">
        <v>443</v>
      </c>
      <c r="N955" s="75">
        <f>_xll.qlCalendarAdvance(Calendar,N954,M955,"Following",FALSE)</f>
        <v>46196</v>
      </c>
      <c r="O955" s="75" t="e">
        <f>_xll.qlInterestRateIndexValueDate(Index,N955)</f>
        <v>#VALUE!</v>
      </c>
      <c r="P955" s="72" t="e">
        <v>#N/A</v>
      </c>
    </row>
    <row r="956" spans="13:16" x14ac:dyDescent="0.2">
      <c r="M956" s="49" t="s">
        <v>443</v>
      </c>
      <c r="N956" s="75">
        <f>_xll.qlCalendarAdvance(Calendar,N955,M956,"Following",FALSE)</f>
        <v>46203</v>
      </c>
      <c r="O956" s="75" t="e">
        <f>_xll.qlInterestRateIndexValueDate(Index,N956)</f>
        <v>#VALUE!</v>
      </c>
      <c r="P956" s="72" t="e">
        <v>#N/A</v>
      </c>
    </row>
    <row r="957" spans="13:16" x14ac:dyDescent="0.2">
      <c r="M957" s="49" t="s">
        <v>443</v>
      </c>
      <c r="N957" s="75">
        <f>_xll.qlCalendarAdvance(Calendar,N956,M957,"Following",FALSE)</f>
        <v>46210</v>
      </c>
      <c r="O957" s="75" t="e">
        <f>_xll.qlInterestRateIndexValueDate(Index,N957)</f>
        <v>#VALUE!</v>
      </c>
      <c r="P957" s="72" t="e">
        <v>#N/A</v>
      </c>
    </row>
    <row r="958" spans="13:16" x14ac:dyDescent="0.2">
      <c r="M958" s="49" t="s">
        <v>443</v>
      </c>
      <c r="N958" s="75">
        <f>_xll.qlCalendarAdvance(Calendar,N957,M958,"Following",FALSE)</f>
        <v>46217</v>
      </c>
      <c r="O958" s="75" t="e">
        <f>_xll.qlInterestRateIndexValueDate(Index,N958)</f>
        <v>#VALUE!</v>
      </c>
      <c r="P958" s="72" t="e">
        <v>#N/A</v>
      </c>
    </row>
    <row r="959" spans="13:16" x14ac:dyDescent="0.2">
      <c r="M959" s="49" t="s">
        <v>443</v>
      </c>
      <c r="N959" s="75">
        <f>_xll.qlCalendarAdvance(Calendar,N958,M959,"Following",FALSE)</f>
        <v>46224</v>
      </c>
      <c r="O959" s="75" t="e">
        <f>_xll.qlInterestRateIndexValueDate(Index,N959)</f>
        <v>#VALUE!</v>
      </c>
      <c r="P959" s="72" t="e">
        <v>#N/A</v>
      </c>
    </row>
    <row r="960" spans="13:16" x14ac:dyDescent="0.2">
      <c r="M960" s="49" t="s">
        <v>443</v>
      </c>
      <c r="N960" s="75">
        <f>_xll.qlCalendarAdvance(Calendar,N959,M960,"Following",FALSE)</f>
        <v>46231</v>
      </c>
      <c r="O960" s="75" t="e">
        <f>_xll.qlInterestRateIndexValueDate(Index,N960)</f>
        <v>#VALUE!</v>
      </c>
      <c r="P960" s="72" t="e">
        <v>#N/A</v>
      </c>
    </row>
    <row r="961" spans="13:16" x14ac:dyDescent="0.2">
      <c r="M961" s="49" t="s">
        <v>443</v>
      </c>
      <c r="N961" s="75">
        <f>_xll.qlCalendarAdvance(Calendar,N960,M961,"Following",FALSE)</f>
        <v>46238</v>
      </c>
      <c r="O961" s="75" t="e">
        <f>_xll.qlInterestRateIndexValueDate(Index,N961)</f>
        <v>#VALUE!</v>
      </c>
      <c r="P961" s="72" t="e">
        <v>#N/A</v>
      </c>
    </row>
    <row r="962" spans="13:16" x14ac:dyDescent="0.2">
      <c r="M962" s="49" t="s">
        <v>443</v>
      </c>
      <c r="N962" s="75">
        <f>_xll.qlCalendarAdvance(Calendar,N961,M962,"Following",FALSE)</f>
        <v>46245</v>
      </c>
      <c r="O962" s="75" t="e">
        <f>_xll.qlInterestRateIndexValueDate(Index,N962)</f>
        <v>#VALUE!</v>
      </c>
      <c r="P962" s="72" t="e">
        <v>#N/A</v>
      </c>
    </row>
    <row r="963" spans="13:16" x14ac:dyDescent="0.2">
      <c r="M963" s="49" t="s">
        <v>443</v>
      </c>
      <c r="N963" s="75">
        <f>_xll.qlCalendarAdvance(Calendar,N962,M963,"Following",FALSE)</f>
        <v>46252</v>
      </c>
      <c r="O963" s="75" t="e">
        <f>_xll.qlInterestRateIndexValueDate(Index,N963)</f>
        <v>#VALUE!</v>
      </c>
      <c r="P963" s="72" t="e">
        <v>#N/A</v>
      </c>
    </row>
    <row r="964" spans="13:16" x14ac:dyDescent="0.2">
      <c r="M964" s="49" t="s">
        <v>443</v>
      </c>
      <c r="N964" s="75">
        <f>_xll.qlCalendarAdvance(Calendar,N963,M964,"Following",FALSE)</f>
        <v>46259</v>
      </c>
      <c r="O964" s="75" t="e">
        <f>_xll.qlInterestRateIndexValueDate(Index,N964)</f>
        <v>#VALUE!</v>
      </c>
      <c r="P964" s="72" t="e">
        <v>#N/A</v>
      </c>
    </row>
    <row r="965" spans="13:16" x14ac:dyDescent="0.2">
      <c r="M965" s="49" t="s">
        <v>443</v>
      </c>
      <c r="N965" s="75">
        <f>_xll.qlCalendarAdvance(Calendar,N964,M965,"Following",FALSE)</f>
        <v>46266</v>
      </c>
      <c r="O965" s="75" t="e">
        <f>_xll.qlInterestRateIndexValueDate(Index,N965)</f>
        <v>#VALUE!</v>
      </c>
      <c r="P965" s="72" t="e">
        <v>#N/A</v>
      </c>
    </row>
    <row r="966" spans="13:16" x14ac:dyDescent="0.2">
      <c r="M966" s="49" t="s">
        <v>443</v>
      </c>
      <c r="N966" s="75">
        <f>_xll.qlCalendarAdvance(Calendar,N965,M966,"Following",FALSE)</f>
        <v>46273</v>
      </c>
      <c r="O966" s="75" t="e">
        <f>_xll.qlInterestRateIndexValueDate(Index,N966)</f>
        <v>#VALUE!</v>
      </c>
      <c r="P966" s="72" t="e">
        <v>#N/A</v>
      </c>
    </row>
    <row r="967" spans="13:16" x14ac:dyDescent="0.2">
      <c r="M967" s="49" t="s">
        <v>443</v>
      </c>
      <c r="N967" s="75">
        <f>_xll.qlCalendarAdvance(Calendar,N966,M967,"Following",FALSE)</f>
        <v>46280</v>
      </c>
      <c r="O967" s="75" t="e">
        <f>_xll.qlInterestRateIndexValueDate(Index,N967)</f>
        <v>#VALUE!</v>
      </c>
      <c r="P967" s="72" t="e">
        <v>#N/A</v>
      </c>
    </row>
    <row r="968" spans="13:16" x14ac:dyDescent="0.2">
      <c r="M968" s="49" t="s">
        <v>443</v>
      </c>
      <c r="N968" s="75">
        <f>_xll.qlCalendarAdvance(Calendar,N967,M968,"Following",FALSE)</f>
        <v>46287</v>
      </c>
      <c r="O968" s="75" t="e">
        <f>_xll.qlInterestRateIndexValueDate(Index,N968)</f>
        <v>#VALUE!</v>
      </c>
      <c r="P968" s="72" t="e">
        <v>#N/A</v>
      </c>
    </row>
    <row r="969" spans="13:16" x14ac:dyDescent="0.2">
      <c r="M969" s="49" t="s">
        <v>443</v>
      </c>
      <c r="N969" s="75">
        <f>_xll.qlCalendarAdvance(Calendar,N968,M969,"Following",FALSE)</f>
        <v>46294</v>
      </c>
      <c r="O969" s="75" t="e">
        <f>_xll.qlInterestRateIndexValueDate(Index,N969)</f>
        <v>#VALUE!</v>
      </c>
      <c r="P969" s="72" t="e">
        <v>#N/A</v>
      </c>
    </row>
    <row r="970" spans="13:16" x14ac:dyDescent="0.2">
      <c r="M970" s="49" t="s">
        <v>443</v>
      </c>
      <c r="N970" s="75">
        <f>_xll.qlCalendarAdvance(Calendar,N969,M970,"Following",FALSE)</f>
        <v>46301</v>
      </c>
      <c r="O970" s="75" t="e">
        <f>_xll.qlInterestRateIndexValueDate(Index,N970)</f>
        <v>#VALUE!</v>
      </c>
      <c r="P970" s="72" t="e">
        <v>#N/A</v>
      </c>
    </row>
    <row r="971" spans="13:16" x14ac:dyDescent="0.2">
      <c r="M971" s="49" t="s">
        <v>443</v>
      </c>
      <c r="N971" s="75">
        <f>_xll.qlCalendarAdvance(Calendar,N970,M971,"Following",FALSE)</f>
        <v>46308</v>
      </c>
      <c r="O971" s="75" t="e">
        <f>_xll.qlInterestRateIndexValueDate(Index,N971)</f>
        <v>#VALUE!</v>
      </c>
      <c r="P971" s="72" t="e">
        <v>#N/A</v>
      </c>
    </row>
    <row r="972" spans="13:16" x14ac:dyDescent="0.2">
      <c r="M972" s="49" t="s">
        <v>443</v>
      </c>
      <c r="N972" s="75">
        <f>_xll.qlCalendarAdvance(Calendar,N971,M972,"Following",FALSE)</f>
        <v>46315</v>
      </c>
      <c r="O972" s="75" t="e">
        <f>_xll.qlInterestRateIndexValueDate(Index,N972)</f>
        <v>#VALUE!</v>
      </c>
      <c r="P972" s="72" t="e">
        <v>#N/A</v>
      </c>
    </row>
    <row r="973" spans="13:16" x14ac:dyDescent="0.2">
      <c r="M973" s="49" t="s">
        <v>443</v>
      </c>
      <c r="N973" s="75">
        <f>_xll.qlCalendarAdvance(Calendar,N972,M973,"Following",FALSE)</f>
        <v>46322</v>
      </c>
      <c r="O973" s="75" t="e">
        <f>_xll.qlInterestRateIndexValueDate(Index,N973)</f>
        <v>#VALUE!</v>
      </c>
      <c r="P973" s="72" t="e">
        <v>#N/A</v>
      </c>
    </row>
    <row r="974" spans="13:16" x14ac:dyDescent="0.2">
      <c r="M974" s="49" t="s">
        <v>443</v>
      </c>
      <c r="N974" s="75">
        <f>_xll.qlCalendarAdvance(Calendar,N973,M974,"Following",FALSE)</f>
        <v>46329</v>
      </c>
      <c r="O974" s="75" t="e">
        <f>_xll.qlInterestRateIndexValueDate(Index,N974)</f>
        <v>#VALUE!</v>
      </c>
      <c r="P974" s="72" t="e">
        <v>#N/A</v>
      </c>
    </row>
    <row r="975" spans="13:16" x14ac:dyDescent="0.2">
      <c r="M975" s="49" t="s">
        <v>443</v>
      </c>
      <c r="N975" s="75">
        <f>_xll.qlCalendarAdvance(Calendar,N974,M975,"Following",FALSE)</f>
        <v>46336</v>
      </c>
      <c r="O975" s="75" t="e">
        <f>_xll.qlInterestRateIndexValueDate(Index,N975)</f>
        <v>#VALUE!</v>
      </c>
      <c r="P975" s="72" t="e">
        <v>#N/A</v>
      </c>
    </row>
    <row r="976" spans="13:16" x14ac:dyDescent="0.2">
      <c r="M976" s="49" t="s">
        <v>443</v>
      </c>
      <c r="N976" s="75">
        <f>_xll.qlCalendarAdvance(Calendar,N975,M976,"Following",FALSE)</f>
        <v>46343</v>
      </c>
      <c r="O976" s="75" t="e">
        <f>_xll.qlInterestRateIndexValueDate(Index,N976)</f>
        <v>#VALUE!</v>
      </c>
      <c r="P976" s="72" t="e">
        <v>#N/A</v>
      </c>
    </row>
    <row r="977" spans="13:16" x14ac:dyDescent="0.2">
      <c r="M977" s="49" t="s">
        <v>443</v>
      </c>
      <c r="N977" s="75">
        <f>_xll.qlCalendarAdvance(Calendar,N976,M977,"Following",FALSE)</f>
        <v>46350</v>
      </c>
      <c r="O977" s="75" t="e">
        <f>_xll.qlInterestRateIndexValueDate(Index,N977)</f>
        <v>#VALUE!</v>
      </c>
      <c r="P977" s="72" t="e">
        <v>#N/A</v>
      </c>
    </row>
    <row r="978" spans="13:16" x14ac:dyDescent="0.2">
      <c r="M978" s="49" t="s">
        <v>443</v>
      </c>
      <c r="N978" s="75">
        <f>_xll.qlCalendarAdvance(Calendar,N977,M978,"Following",FALSE)</f>
        <v>46357</v>
      </c>
      <c r="O978" s="75" t="e">
        <f>_xll.qlInterestRateIndexValueDate(Index,N978)</f>
        <v>#VALUE!</v>
      </c>
      <c r="P978" s="72" t="e">
        <v>#N/A</v>
      </c>
    </row>
    <row r="979" spans="13:16" x14ac:dyDescent="0.2">
      <c r="M979" s="49" t="s">
        <v>443</v>
      </c>
      <c r="N979" s="75">
        <f>_xll.qlCalendarAdvance(Calendar,N978,M979,"Following",FALSE)</f>
        <v>46364</v>
      </c>
      <c r="O979" s="75" t="e">
        <f>_xll.qlInterestRateIndexValueDate(Index,N979)</f>
        <v>#VALUE!</v>
      </c>
      <c r="P979" s="72" t="e">
        <v>#N/A</v>
      </c>
    </row>
    <row r="980" spans="13:16" x14ac:dyDescent="0.2">
      <c r="M980" s="49" t="s">
        <v>443</v>
      </c>
      <c r="N980" s="75">
        <f>_xll.qlCalendarAdvance(Calendar,N979,M980,"Following",FALSE)</f>
        <v>46371</v>
      </c>
      <c r="O980" s="75" t="e">
        <f>_xll.qlInterestRateIndexValueDate(Index,N980)</f>
        <v>#VALUE!</v>
      </c>
      <c r="P980" s="72" t="e">
        <v>#N/A</v>
      </c>
    </row>
    <row r="981" spans="13:16" x14ac:dyDescent="0.2">
      <c r="M981" s="49" t="s">
        <v>443</v>
      </c>
      <c r="N981" s="75">
        <f>_xll.qlCalendarAdvance(Calendar,N980,M981,"Following",FALSE)</f>
        <v>46378</v>
      </c>
      <c r="O981" s="75" t="e">
        <f>_xll.qlInterestRateIndexValueDate(Index,N981)</f>
        <v>#VALUE!</v>
      </c>
      <c r="P981" s="72" t="e">
        <v>#N/A</v>
      </c>
    </row>
    <row r="982" spans="13:16" x14ac:dyDescent="0.2">
      <c r="M982" s="49" t="s">
        <v>443</v>
      </c>
      <c r="N982" s="75">
        <f>_xll.qlCalendarAdvance(Calendar,N981,M982,"Following",FALSE)</f>
        <v>46385</v>
      </c>
      <c r="O982" s="75" t="e">
        <f>_xll.qlInterestRateIndexValueDate(Index,N982)</f>
        <v>#VALUE!</v>
      </c>
      <c r="P982" s="72" t="e">
        <v>#N/A</v>
      </c>
    </row>
    <row r="983" spans="13:16" x14ac:dyDescent="0.2">
      <c r="M983" s="49" t="s">
        <v>443</v>
      </c>
      <c r="N983" s="75">
        <f>_xll.qlCalendarAdvance(Calendar,N982,M983,"Following",FALSE)</f>
        <v>46392</v>
      </c>
      <c r="O983" s="75" t="e">
        <f>_xll.qlInterestRateIndexValueDate(Index,N983)</f>
        <v>#VALUE!</v>
      </c>
      <c r="P983" s="72" t="e">
        <v>#N/A</v>
      </c>
    </row>
    <row r="984" spans="13:16" x14ac:dyDescent="0.2">
      <c r="M984" s="49" t="s">
        <v>443</v>
      </c>
      <c r="N984" s="75">
        <f>_xll.qlCalendarAdvance(Calendar,N983,M984,"Following",FALSE)</f>
        <v>46399</v>
      </c>
      <c r="O984" s="75" t="e">
        <f>_xll.qlInterestRateIndexValueDate(Index,N984)</f>
        <v>#VALUE!</v>
      </c>
      <c r="P984" s="72" t="e">
        <v>#N/A</v>
      </c>
    </row>
    <row r="985" spans="13:16" x14ac:dyDescent="0.2">
      <c r="M985" s="49" t="s">
        <v>443</v>
      </c>
      <c r="N985" s="75">
        <f>_xll.qlCalendarAdvance(Calendar,N984,M985,"Following",FALSE)</f>
        <v>46406</v>
      </c>
      <c r="O985" s="75" t="e">
        <f>_xll.qlInterestRateIndexValueDate(Index,N985)</f>
        <v>#VALUE!</v>
      </c>
      <c r="P985" s="72" t="e">
        <v>#N/A</v>
      </c>
    </row>
    <row r="986" spans="13:16" x14ac:dyDescent="0.2">
      <c r="M986" s="49" t="s">
        <v>443</v>
      </c>
      <c r="N986" s="75">
        <f>_xll.qlCalendarAdvance(Calendar,N985,M986,"Following",FALSE)</f>
        <v>46413</v>
      </c>
      <c r="O986" s="75" t="e">
        <f>_xll.qlInterestRateIndexValueDate(Index,N986)</f>
        <v>#VALUE!</v>
      </c>
      <c r="P986" s="72" t="e">
        <v>#N/A</v>
      </c>
    </row>
    <row r="987" spans="13:16" x14ac:dyDescent="0.2">
      <c r="M987" s="49" t="s">
        <v>443</v>
      </c>
      <c r="N987" s="75">
        <f>_xll.qlCalendarAdvance(Calendar,N986,M987,"Following",FALSE)</f>
        <v>46420</v>
      </c>
      <c r="O987" s="75" t="e">
        <f>_xll.qlInterestRateIndexValueDate(Index,N987)</f>
        <v>#VALUE!</v>
      </c>
      <c r="P987" s="72" t="e">
        <v>#N/A</v>
      </c>
    </row>
    <row r="988" spans="13:16" x14ac:dyDescent="0.2">
      <c r="M988" s="49" t="s">
        <v>443</v>
      </c>
      <c r="N988" s="75">
        <f>_xll.qlCalendarAdvance(Calendar,N987,M988,"Following",FALSE)</f>
        <v>46427</v>
      </c>
      <c r="O988" s="75" t="e">
        <f>_xll.qlInterestRateIndexValueDate(Index,N988)</f>
        <v>#VALUE!</v>
      </c>
      <c r="P988" s="72" t="e">
        <v>#N/A</v>
      </c>
    </row>
    <row r="989" spans="13:16" x14ac:dyDescent="0.2">
      <c r="M989" s="49" t="s">
        <v>443</v>
      </c>
      <c r="N989" s="75">
        <f>_xll.qlCalendarAdvance(Calendar,N988,M989,"Following",FALSE)</f>
        <v>46434</v>
      </c>
      <c r="O989" s="75" t="e">
        <f>_xll.qlInterestRateIndexValueDate(Index,N989)</f>
        <v>#VALUE!</v>
      </c>
      <c r="P989" s="72" t="e">
        <v>#N/A</v>
      </c>
    </row>
    <row r="990" spans="13:16" x14ac:dyDescent="0.2">
      <c r="M990" s="49" t="s">
        <v>443</v>
      </c>
      <c r="N990" s="75">
        <f>_xll.qlCalendarAdvance(Calendar,N989,M990,"Following",FALSE)</f>
        <v>46441</v>
      </c>
      <c r="O990" s="75" t="e">
        <f>_xll.qlInterestRateIndexValueDate(Index,N990)</f>
        <v>#VALUE!</v>
      </c>
      <c r="P990" s="72" t="e">
        <v>#N/A</v>
      </c>
    </row>
    <row r="991" spans="13:16" x14ac:dyDescent="0.2">
      <c r="M991" s="49" t="s">
        <v>443</v>
      </c>
      <c r="N991" s="75">
        <f>_xll.qlCalendarAdvance(Calendar,N990,M991,"Following",FALSE)</f>
        <v>46448</v>
      </c>
      <c r="O991" s="75" t="e">
        <f>_xll.qlInterestRateIndexValueDate(Index,N991)</f>
        <v>#VALUE!</v>
      </c>
      <c r="P991" s="72" t="e">
        <v>#N/A</v>
      </c>
    </row>
    <row r="992" spans="13:16" x14ac:dyDescent="0.2">
      <c r="M992" s="49" t="s">
        <v>443</v>
      </c>
      <c r="N992" s="75">
        <f>_xll.qlCalendarAdvance(Calendar,N991,M992,"Following",FALSE)</f>
        <v>46455</v>
      </c>
      <c r="O992" s="75" t="e">
        <f>_xll.qlInterestRateIndexValueDate(Index,N992)</f>
        <v>#VALUE!</v>
      </c>
      <c r="P992" s="72" t="e">
        <v>#N/A</v>
      </c>
    </row>
    <row r="993" spans="13:16" x14ac:dyDescent="0.2">
      <c r="M993" s="49" t="s">
        <v>443</v>
      </c>
      <c r="N993" s="75">
        <f>_xll.qlCalendarAdvance(Calendar,N992,M993,"Following",FALSE)</f>
        <v>46462</v>
      </c>
      <c r="O993" s="75" t="e">
        <f>_xll.qlInterestRateIndexValueDate(Index,N993)</f>
        <v>#VALUE!</v>
      </c>
      <c r="P993" s="72" t="e">
        <v>#N/A</v>
      </c>
    </row>
    <row r="994" spans="13:16" x14ac:dyDescent="0.2">
      <c r="M994" s="49" t="s">
        <v>443</v>
      </c>
      <c r="N994" s="75">
        <f>_xll.qlCalendarAdvance(Calendar,N993,M994,"Following",FALSE)</f>
        <v>46469</v>
      </c>
      <c r="O994" s="75" t="e">
        <f>_xll.qlInterestRateIndexValueDate(Index,N994)</f>
        <v>#VALUE!</v>
      </c>
      <c r="P994" s="72" t="e">
        <v>#N/A</v>
      </c>
    </row>
    <row r="995" spans="13:16" x14ac:dyDescent="0.2">
      <c r="M995" s="49" t="s">
        <v>443</v>
      </c>
      <c r="N995" s="75">
        <f>_xll.qlCalendarAdvance(Calendar,N994,M995,"Following",FALSE)</f>
        <v>46476</v>
      </c>
      <c r="O995" s="75" t="e">
        <f>_xll.qlInterestRateIndexValueDate(Index,N995)</f>
        <v>#VALUE!</v>
      </c>
      <c r="P995" s="72" t="e">
        <v>#N/A</v>
      </c>
    </row>
    <row r="996" spans="13:16" x14ac:dyDescent="0.2">
      <c r="M996" s="49" t="s">
        <v>443</v>
      </c>
      <c r="N996" s="75">
        <f>_xll.qlCalendarAdvance(Calendar,N995,M996,"Following",FALSE)</f>
        <v>46483</v>
      </c>
      <c r="O996" s="75" t="e">
        <f>_xll.qlInterestRateIndexValueDate(Index,N996)</f>
        <v>#VALUE!</v>
      </c>
      <c r="P996" s="72" t="e">
        <v>#N/A</v>
      </c>
    </row>
    <row r="997" spans="13:16" x14ac:dyDescent="0.2">
      <c r="M997" s="49" t="s">
        <v>443</v>
      </c>
      <c r="N997" s="75">
        <f>_xll.qlCalendarAdvance(Calendar,N996,M997,"Following",FALSE)</f>
        <v>46490</v>
      </c>
      <c r="O997" s="75" t="e">
        <f>_xll.qlInterestRateIndexValueDate(Index,N997)</f>
        <v>#VALUE!</v>
      </c>
      <c r="P997" s="72" t="e">
        <v>#N/A</v>
      </c>
    </row>
    <row r="998" spans="13:16" x14ac:dyDescent="0.2">
      <c r="M998" s="49" t="s">
        <v>443</v>
      </c>
      <c r="N998" s="75">
        <f>_xll.qlCalendarAdvance(Calendar,N997,M998,"Following",FALSE)</f>
        <v>46497</v>
      </c>
      <c r="O998" s="75" t="e">
        <f>_xll.qlInterestRateIndexValueDate(Index,N998)</f>
        <v>#VALUE!</v>
      </c>
      <c r="P998" s="72" t="e">
        <v>#N/A</v>
      </c>
    </row>
    <row r="999" spans="13:16" x14ac:dyDescent="0.2">
      <c r="M999" s="49" t="s">
        <v>443</v>
      </c>
      <c r="N999" s="75">
        <f>_xll.qlCalendarAdvance(Calendar,N998,M999,"Following",FALSE)</f>
        <v>46504</v>
      </c>
      <c r="O999" s="75" t="e">
        <f>_xll.qlInterestRateIndexValueDate(Index,N999)</f>
        <v>#VALUE!</v>
      </c>
      <c r="P999" s="72" t="e">
        <v>#N/A</v>
      </c>
    </row>
    <row r="1000" spans="13:16" x14ac:dyDescent="0.2">
      <c r="M1000" s="49" t="s">
        <v>443</v>
      </c>
      <c r="N1000" s="75">
        <f>_xll.qlCalendarAdvance(Calendar,N999,M1000,"Following",FALSE)</f>
        <v>46511</v>
      </c>
      <c r="O1000" s="75" t="e">
        <f>_xll.qlInterestRateIndexValueDate(Index,N1000)</f>
        <v>#VALUE!</v>
      </c>
      <c r="P1000" s="72" t="e">
        <v>#N/A</v>
      </c>
    </row>
    <row r="1001" spans="13:16" x14ac:dyDescent="0.2">
      <c r="M1001" s="49" t="s">
        <v>443</v>
      </c>
      <c r="N1001" s="75">
        <f>_xll.qlCalendarAdvance(Calendar,N1000,M1001,"Following",FALSE)</f>
        <v>46518</v>
      </c>
      <c r="O1001" s="75" t="e">
        <f>_xll.qlInterestRateIndexValueDate(Index,N1001)</f>
        <v>#VALUE!</v>
      </c>
      <c r="P1001" s="72" t="e">
        <v>#N/A</v>
      </c>
    </row>
    <row r="1002" spans="13:16" x14ac:dyDescent="0.2">
      <c r="M1002" s="49" t="s">
        <v>443</v>
      </c>
      <c r="N1002" s="75">
        <f>_xll.qlCalendarAdvance(Calendar,N1001,M1002,"Following",FALSE)</f>
        <v>46525</v>
      </c>
      <c r="O1002" s="75" t="e">
        <f>_xll.qlInterestRateIndexValueDate(Index,N1002)</f>
        <v>#VALUE!</v>
      </c>
      <c r="P1002" s="72" t="e">
        <v>#N/A</v>
      </c>
    </row>
    <row r="1003" spans="13:16" x14ac:dyDescent="0.2">
      <c r="M1003" s="49" t="s">
        <v>443</v>
      </c>
      <c r="N1003" s="75">
        <f>_xll.qlCalendarAdvance(Calendar,N1002,M1003,"Following",FALSE)</f>
        <v>46532</v>
      </c>
      <c r="O1003" s="75" t="e">
        <f>_xll.qlInterestRateIndexValueDate(Index,N1003)</f>
        <v>#VALUE!</v>
      </c>
      <c r="P1003" s="72" t="e">
        <v>#N/A</v>
      </c>
    </row>
    <row r="1004" spans="13:16" x14ac:dyDescent="0.2">
      <c r="M1004" s="49" t="s">
        <v>443</v>
      </c>
      <c r="N1004" s="75">
        <f>_xll.qlCalendarAdvance(Calendar,N1003,M1004,"Following",FALSE)</f>
        <v>46539</v>
      </c>
      <c r="O1004" s="75" t="e">
        <f>_xll.qlInterestRateIndexValueDate(Index,N1004)</f>
        <v>#VALUE!</v>
      </c>
      <c r="P1004" s="72" t="e">
        <v>#N/A</v>
      </c>
    </row>
    <row r="1005" spans="13:16" x14ac:dyDescent="0.2">
      <c r="M1005" s="49" t="s">
        <v>443</v>
      </c>
      <c r="N1005" s="75">
        <f>_xll.qlCalendarAdvance(Calendar,N1004,M1005,"Following",FALSE)</f>
        <v>46546</v>
      </c>
      <c r="O1005" s="75" t="e">
        <f>_xll.qlInterestRateIndexValueDate(Index,N1005)</f>
        <v>#VALUE!</v>
      </c>
      <c r="P1005" s="72" t="e">
        <v>#N/A</v>
      </c>
    </row>
    <row r="1006" spans="13:16" x14ac:dyDescent="0.2">
      <c r="M1006" s="49" t="s">
        <v>443</v>
      </c>
      <c r="N1006" s="75">
        <f>_xll.qlCalendarAdvance(Calendar,N1005,M1006,"Following",FALSE)</f>
        <v>46553</v>
      </c>
      <c r="O1006" s="75" t="e">
        <f>_xll.qlInterestRateIndexValueDate(Index,N1006)</f>
        <v>#VALUE!</v>
      </c>
      <c r="P1006" s="72" t="e">
        <v>#N/A</v>
      </c>
    </row>
    <row r="1007" spans="13:16" x14ac:dyDescent="0.2">
      <c r="M1007" s="49" t="s">
        <v>443</v>
      </c>
      <c r="N1007" s="75">
        <f>_xll.qlCalendarAdvance(Calendar,N1006,M1007,"Following",FALSE)</f>
        <v>46560</v>
      </c>
      <c r="O1007" s="75" t="e">
        <f>_xll.qlInterestRateIndexValueDate(Index,N1007)</f>
        <v>#VALUE!</v>
      </c>
      <c r="P1007" s="72" t="e">
        <v>#N/A</v>
      </c>
    </row>
    <row r="1008" spans="13:16" x14ac:dyDescent="0.2">
      <c r="M1008" s="49" t="s">
        <v>443</v>
      </c>
      <c r="N1008" s="75">
        <f>_xll.qlCalendarAdvance(Calendar,N1007,M1008,"Following",FALSE)</f>
        <v>46567</v>
      </c>
      <c r="O1008" s="75" t="e">
        <f>_xll.qlInterestRateIndexValueDate(Index,N1008)</f>
        <v>#VALUE!</v>
      </c>
      <c r="P1008" s="72" t="e">
        <v>#N/A</v>
      </c>
    </row>
    <row r="1009" spans="13:16" x14ac:dyDescent="0.2">
      <c r="M1009" s="49" t="s">
        <v>443</v>
      </c>
      <c r="N1009" s="75">
        <f>_xll.qlCalendarAdvance(Calendar,N1008,M1009,"Following",FALSE)</f>
        <v>46574</v>
      </c>
      <c r="O1009" s="75" t="e">
        <f>_xll.qlInterestRateIndexValueDate(Index,N1009)</f>
        <v>#VALUE!</v>
      </c>
      <c r="P1009" s="72" t="e">
        <v>#N/A</v>
      </c>
    </row>
    <row r="1010" spans="13:16" x14ac:dyDescent="0.2">
      <c r="M1010" s="49" t="s">
        <v>443</v>
      </c>
      <c r="N1010" s="75">
        <f>_xll.qlCalendarAdvance(Calendar,N1009,M1010,"Following",FALSE)</f>
        <v>46581</v>
      </c>
      <c r="O1010" s="75" t="e">
        <f>_xll.qlInterestRateIndexValueDate(Index,N1010)</f>
        <v>#VALUE!</v>
      </c>
      <c r="P1010" s="72" t="e">
        <v>#N/A</v>
      </c>
    </row>
    <row r="1011" spans="13:16" x14ac:dyDescent="0.2">
      <c r="M1011" s="49" t="s">
        <v>443</v>
      </c>
      <c r="N1011" s="75">
        <f>_xll.qlCalendarAdvance(Calendar,N1010,M1011,"Following",FALSE)</f>
        <v>46588</v>
      </c>
      <c r="O1011" s="75" t="e">
        <f>_xll.qlInterestRateIndexValueDate(Index,N1011)</f>
        <v>#VALUE!</v>
      </c>
      <c r="P1011" s="72" t="e">
        <v>#N/A</v>
      </c>
    </row>
    <row r="1012" spans="13:16" x14ac:dyDescent="0.2">
      <c r="M1012" s="49" t="s">
        <v>443</v>
      </c>
      <c r="N1012" s="75">
        <f>_xll.qlCalendarAdvance(Calendar,N1011,M1012,"Following",FALSE)</f>
        <v>46595</v>
      </c>
      <c r="O1012" s="75" t="e">
        <f>_xll.qlInterestRateIndexValueDate(Index,N1012)</f>
        <v>#VALUE!</v>
      </c>
      <c r="P1012" s="72" t="e">
        <v>#N/A</v>
      </c>
    </row>
    <row r="1013" spans="13:16" x14ac:dyDescent="0.2">
      <c r="M1013" s="49" t="s">
        <v>443</v>
      </c>
      <c r="N1013" s="75">
        <f>_xll.qlCalendarAdvance(Calendar,N1012,M1013,"Following",FALSE)</f>
        <v>46602</v>
      </c>
      <c r="O1013" s="75" t="e">
        <f>_xll.qlInterestRateIndexValueDate(Index,N1013)</f>
        <v>#VALUE!</v>
      </c>
      <c r="P1013" s="72" t="e">
        <v>#N/A</v>
      </c>
    </row>
    <row r="1014" spans="13:16" x14ac:dyDescent="0.2">
      <c r="M1014" s="49" t="s">
        <v>443</v>
      </c>
      <c r="N1014" s="75">
        <f>_xll.qlCalendarAdvance(Calendar,N1013,M1014,"Following",FALSE)</f>
        <v>46609</v>
      </c>
      <c r="O1014" s="75" t="e">
        <f>_xll.qlInterestRateIndexValueDate(Index,N1014)</f>
        <v>#VALUE!</v>
      </c>
      <c r="P1014" s="72" t="e">
        <v>#N/A</v>
      </c>
    </row>
    <row r="1015" spans="13:16" x14ac:dyDescent="0.2">
      <c r="M1015" s="49" t="s">
        <v>443</v>
      </c>
      <c r="N1015" s="75">
        <f>_xll.qlCalendarAdvance(Calendar,N1014,M1015,"Following",FALSE)</f>
        <v>46616</v>
      </c>
      <c r="O1015" s="75" t="e">
        <f>_xll.qlInterestRateIndexValueDate(Index,N1015)</f>
        <v>#VALUE!</v>
      </c>
      <c r="P1015" s="72" t="e">
        <v>#N/A</v>
      </c>
    </row>
    <row r="1016" spans="13:16" x14ac:dyDescent="0.2">
      <c r="M1016" s="49" t="s">
        <v>443</v>
      </c>
      <c r="N1016" s="75">
        <f>_xll.qlCalendarAdvance(Calendar,N1015,M1016,"Following",FALSE)</f>
        <v>46623</v>
      </c>
      <c r="O1016" s="75" t="e">
        <f>_xll.qlInterestRateIndexValueDate(Index,N1016)</f>
        <v>#VALUE!</v>
      </c>
      <c r="P1016" s="72" t="e">
        <v>#N/A</v>
      </c>
    </row>
    <row r="1017" spans="13:16" x14ac:dyDescent="0.2">
      <c r="M1017" s="49" t="s">
        <v>443</v>
      </c>
      <c r="N1017" s="75">
        <f>_xll.qlCalendarAdvance(Calendar,N1016,M1017,"Following",FALSE)</f>
        <v>46630</v>
      </c>
      <c r="O1017" s="75" t="e">
        <f>_xll.qlInterestRateIndexValueDate(Index,N1017)</f>
        <v>#VALUE!</v>
      </c>
      <c r="P1017" s="72" t="e">
        <v>#N/A</v>
      </c>
    </row>
    <row r="1018" spans="13:16" x14ac:dyDescent="0.2">
      <c r="M1018" s="49" t="s">
        <v>443</v>
      </c>
      <c r="N1018" s="75">
        <f>_xll.qlCalendarAdvance(Calendar,N1017,M1018,"Following",FALSE)</f>
        <v>46637</v>
      </c>
      <c r="O1018" s="75" t="e">
        <f>_xll.qlInterestRateIndexValueDate(Index,N1018)</f>
        <v>#VALUE!</v>
      </c>
      <c r="P1018" s="72" t="e">
        <v>#N/A</v>
      </c>
    </row>
    <row r="1019" spans="13:16" x14ac:dyDescent="0.2">
      <c r="M1019" s="49" t="s">
        <v>443</v>
      </c>
      <c r="N1019" s="75">
        <f>_xll.qlCalendarAdvance(Calendar,N1018,M1019,"Following",FALSE)</f>
        <v>46644</v>
      </c>
      <c r="O1019" s="75" t="e">
        <f>_xll.qlInterestRateIndexValueDate(Index,N1019)</f>
        <v>#VALUE!</v>
      </c>
      <c r="P1019" s="72" t="e">
        <v>#N/A</v>
      </c>
    </row>
    <row r="1020" spans="13:16" x14ac:dyDescent="0.2">
      <c r="M1020" s="49" t="s">
        <v>443</v>
      </c>
      <c r="N1020" s="75">
        <f>_xll.qlCalendarAdvance(Calendar,N1019,M1020,"Following",FALSE)</f>
        <v>46651</v>
      </c>
      <c r="O1020" s="75" t="e">
        <f>_xll.qlInterestRateIndexValueDate(Index,N1020)</f>
        <v>#VALUE!</v>
      </c>
      <c r="P1020" s="72" t="e">
        <v>#N/A</v>
      </c>
    </row>
    <row r="1021" spans="13:16" x14ac:dyDescent="0.2">
      <c r="M1021" s="49" t="s">
        <v>443</v>
      </c>
      <c r="N1021" s="75">
        <f>_xll.qlCalendarAdvance(Calendar,N1020,M1021,"Following",FALSE)</f>
        <v>46658</v>
      </c>
      <c r="O1021" s="75" t="e">
        <f>_xll.qlInterestRateIndexValueDate(Index,N1021)</f>
        <v>#VALUE!</v>
      </c>
      <c r="P1021" s="72" t="e">
        <v>#N/A</v>
      </c>
    </row>
    <row r="1022" spans="13:16" x14ac:dyDescent="0.2">
      <c r="M1022" s="49" t="s">
        <v>443</v>
      </c>
      <c r="N1022" s="75">
        <f>_xll.qlCalendarAdvance(Calendar,N1021,M1022,"Following",FALSE)</f>
        <v>46665</v>
      </c>
      <c r="O1022" s="75" t="e">
        <f>_xll.qlInterestRateIndexValueDate(Index,N1022)</f>
        <v>#VALUE!</v>
      </c>
      <c r="P1022" s="72" t="e">
        <v>#N/A</v>
      </c>
    </row>
    <row r="1023" spans="13:16" x14ac:dyDescent="0.2">
      <c r="M1023" s="49" t="s">
        <v>443</v>
      </c>
      <c r="N1023" s="75">
        <f>_xll.qlCalendarAdvance(Calendar,N1022,M1023,"Following",FALSE)</f>
        <v>46672</v>
      </c>
      <c r="O1023" s="75" t="e">
        <f>_xll.qlInterestRateIndexValueDate(Index,N1023)</f>
        <v>#VALUE!</v>
      </c>
      <c r="P1023" s="72" t="e">
        <v>#N/A</v>
      </c>
    </row>
    <row r="1024" spans="13:16" x14ac:dyDescent="0.2">
      <c r="M1024" s="49" t="s">
        <v>443</v>
      </c>
      <c r="N1024" s="75">
        <f>_xll.qlCalendarAdvance(Calendar,N1023,M1024,"Following",FALSE)</f>
        <v>46679</v>
      </c>
      <c r="O1024" s="75" t="e">
        <f>_xll.qlInterestRateIndexValueDate(Index,N1024)</f>
        <v>#VALUE!</v>
      </c>
      <c r="P1024" s="72" t="e">
        <v>#N/A</v>
      </c>
    </row>
    <row r="1025" spans="13:16" x14ac:dyDescent="0.2">
      <c r="M1025" s="49" t="s">
        <v>443</v>
      </c>
      <c r="N1025" s="75">
        <f>_xll.qlCalendarAdvance(Calendar,N1024,M1025,"Following",FALSE)</f>
        <v>46686</v>
      </c>
      <c r="O1025" s="75" t="e">
        <f>_xll.qlInterestRateIndexValueDate(Index,N1025)</f>
        <v>#VALUE!</v>
      </c>
      <c r="P1025" s="72" t="e">
        <v>#N/A</v>
      </c>
    </row>
    <row r="1026" spans="13:16" x14ac:dyDescent="0.2">
      <c r="M1026" s="49" t="s">
        <v>443</v>
      </c>
      <c r="N1026" s="75">
        <f>_xll.qlCalendarAdvance(Calendar,N1025,M1026,"Following",FALSE)</f>
        <v>46693</v>
      </c>
      <c r="O1026" s="75" t="e">
        <f>_xll.qlInterestRateIndexValueDate(Index,N1026)</f>
        <v>#VALUE!</v>
      </c>
      <c r="P1026" s="72" t="e">
        <v>#N/A</v>
      </c>
    </row>
    <row r="1027" spans="13:16" x14ac:dyDescent="0.2">
      <c r="M1027" s="49" t="s">
        <v>443</v>
      </c>
      <c r="N1027" s="75">
        <f>_xll.qlCalendarAdvance(Calendar,N1026,M1027,"Following",FALSE)</f>
        <v>46700</v>
      </c>
      <c r="O1027" s="75" t="e">
        <f>_xll.qlInterestRateIndexValueDate(Index,N1027)</f>
        <v>#VALUE!</v>
      </c>
      <c r="P1027" s="72" t="e">
        <v>#N/A</v>
      </c>
    </row>
    <row r="1028" spans="13:16" x14ac:dyDescent="0.2">
      <c r="M1028" s="49" t="s">
        <v>443</v>
      </c>
      <c r="N1028" s="75">
        <f>_xll.qlCalendarAdvance(Calendar,N1027,M1028,"Following",FALSE)</f>
        <v>46707</v>
      </c>
      <c r="O1028" s="75" t="e">
        <f>_xll.qlInterestRateIndexValueDate(Index,N1028)</f>
        <v>#VALUE!</v>
      </c>
      <c r="P1028" s="72" t="e">
        <v>#N/A</v>
      </c>
    </row>
    <row r="1029" spans="13:16" x14ac:dyDescent="0.2">
      <c r="M1029" s="49" t="s">
        <v>443</v>
      </c>
      <c r="N1029" s="75">
        <f>_xll.qlCalendarAdvance(Calendar,N1028,M1029,"Following",FALSE)</f>
        <v>46714</v>
      </c>
      <c r="O1029" s="75" t="e">
        <f>_xll.qlInterestRateIndexValueDate(Index,N1029)</f>
        <v>#VALUE!</v>
      </c>
      <c r="P1029" s="72" t="e">
        <v>#N/A</v>
      </c>
    </row>
    <row r="1030" spans="13:16" x14ac:dyDescent="0.2">
      <c r="M1030" s="49" t="s">
        <v>443</v>
      </c>
      <c r="N1030" s="75">
        <f>_xll.qlCalendarAdvance(Calendar,N1029,M1030,"Following",FALSE)</f>
        <v>46721</v>
      </c>
      <c r="O1030" s="75" t="e">
        <f>_xll.qlInterestRateIndexValueDate(Index,N1030)</f>
        <v>#VALUE!</v>
      </c>
      <c r="P1030" s="72" t="e">
        <v>#N/A</v>
      </c>
    </row>
    <row r="1031" spans="13:16" x14ac:dyDescent="0.2">
      <c r="M1031" s="49" t="s">
        <v>443</v>
      </c>
      <c r="N1031" s="75">
        <f>_xll.qlCalendarAdvance(Calendar,N1030,M1031,"Following",FALSE)</f>
        <v>46728</v>
      </c>
      <c r="O1031" s="75" t="e">
        <f>_xll.qlInterestRateIndexValueDate(Index,N1031)</f>
        <v>#VALUE!</v>
      </c>
      <c r="P1031" s="72" t="e">
        <v>#N/A</v>
      </c>
    </row>
    <row r="1032" spans="13:16" x14ac:dyDescent="0.2">
      <c r="M1032" s="49" t="s">
        <v>443</v>
      </c>
      <c r="N1032" s="75">
        <f>_xll.qlCalendarAdvance(Calendar,N1031,M1032,"Following",FALSE)</f>
        <v>46735</v>
      </c>
      <c r="O1032" s="75" t="e">
        <f>_xll.qlInterestRateIndexValueDate(Index,N1032)</f>
        <v>#VALUE!</v>
      </c>
      <c r="P1032" s="72" t="e">
        <v>#N/A</v>
      </c>
    </row>
    <row r="1033" spans="13:16" x14ac:dyDescent="0.2">
      <c r="M1033" s="49" t="s">
        <v>443</v>
      </c>
      <c r="N1033" s="75">
        <f>_xll.qlCalendarAdvance(Calendar,N1032,M1033,"Following",FALSE)</f>
        <v>46742</v>
      </c>
      <c r="O1033" s="75" t="e">
        <f>_xll.qlInterestRateIndexValueDate(Index,N1033)</f>
        <v>#VALUE!</v>
      </c>
      <c r="P1033" s="72" t="e">
        <v>#N/A</v>
      </c>
    </row>
    <row r="1034" spans="13:16" x14ac:dyDescent="0.2">
      <c r="M1034" s="49" t="s">
        <v>443</v>
      </c>
      <c r="N1034" s="75">
        <f>_xll.qlCalendarAdvance(Calendar,N1033,M1034,"Following",FALSE)</f>
        <v>46749</v>
      </c>
      <c r="O1034" s="75" t="e">
        <f>_xll.qlInterestRateIndexValueDate(Index,N1034)</f>
        <v>#VALUE!</v>
      </c>
      <c r="P1034" s="72" t="e">
        <v>#N/A</v>
      </c>
    </row>
    <row r="1035" spans="13:16" x14ac:dyDescent="0.2">
      <c r="M1035" s="49" t="s">
        <v>443</v>
      </c>
      <c r="N1035" s="75">
        <f>_xll.qlCalendarAdvance(Calendar,N1034,M1035,"Following",FALSE)</f>
        <v>46756</v>
      </c>
      <c r="O1035" s="75" t="e">
        <f>_xll.qlInterestRateIndexValueDate(Index,N1035)</f>
        <v>#VALUE!</v>
      </c>
      <c r="P1035" s="72" t="e">
        <v>#N/A</v>
      </c>
    </row>
    <row r="1036" spans="13:16" x14ac:dyDescent="0.2">
      <c r="M1036" s="49" t="s">
        <v>443</v>
      </c>
      <c r="N1036" s="75">
        <f>_xll.qlCalendarAdvance(Calendar,N1035,M1036,"Following",FALSE)</f>
        <v>46763</v>
      </c>
      <c r="O1036" s="75" t="e">
        <f>_xll.qlInterestRateIndexValueDate(Index,N1036)</f>
        <v>#VALUE!</v>
      </c>
      <c r="P1036" s="72" t="e">
        <v>#N/A</v>
      </c>
    </row>
    <row r="1037" spans="13:16" x14ac:dyDescent="0.2">
      <c r="M1037" s="49" t="s">
        <v>443</v>
      </c>
      <c r="N1037" s="75">
        <f>_xll.qlCalendarAdvance(Calendar,N1036,M1037,"Following",FALSE)</f>
        <v>46770</v>
      </c>
      <c r="O1037" s="75" t="e">
        <f>_xll.qlInterestRateIndexValueDate(Index,N1037)</f>
        <v>#VALUE!</v>
      </c>
      <c r="P1037" s="72" t="e">
        <v>#N/A</v>
      </c>
    </row>
    <row r="1038" spans="13:16" x14ac:dyDescent="0.2">
      <c r="M1038" s="49" t="s">
        <v>443</v>
      </c>
      <c r="N1038" s="75">
        <f>_xll.qlCalendarAdvance(Calendar,N1037,M1038,"Following",FALSE)</f>
        <v>46777</v>
      </c>
      <c r="O1038" s="75" t="e">
        <f>_xll.qlInterestRateIndexValueDate(Index,N1038)</f>
        <v>#VALUE!</v>
      </c>
      <c r="P1038" s="72" t="e">
        <v>#N/A</v>
      </c>
    </row>
    <row r="1039" spans="13:16" x14ac:dyDescent="0.2">
      <c r="M1039" s="49" t="s">
        <v>443</v>
      </c>
      <c r="N1039" s="75">
        <f>_xll.qlCalendarAdvance(Calendar,N1038,M1039,"Following",FALSE)</f>
        <v>46784</v>
      </c>
      <c r="O1039" s="75" t="e">
        <f>_xll.qlInterestRateIndexValueDate(Index,N1039)</f>
        <v>#VALUE!</v>
      </c>
      <c r="P1039" s="72" t="e">
        <v>#N/A</v>
      </c>
    </row>
    <row r="1040" spans="13:16" x14ac:dyDescent="0.2">
      <c r="M1040" s="49" t="s">
        <v>443</v>
      </c>
      <c r="N1040" s="75">
        <f>_xll.qlCalendarAdvance(Calendar,N1039,M1040,"Following",FALSE)</f>
        <v>46791</v>
      </c>
      <c r="O1040" s="75" t="e">
        <f>_xll.qlInterestRateIndexValueDate(Index,N1040)</f>
        <v>#VALUE!</v>
      </c>
      <c r="P1040" s="72" t="e">
        <v>#N/A</v>
      </c>
    </row>
    <row r="1041" spans="13:16" x14ac:dyDescent="0.2">
      <c r="M1041" s="49" t="s">
        <v>443</v>
      </c>
      <c r="N1041" s="75">
        <f>_xll.qlCalendarAdvance(Calendar,N1040,M1041,"Following",FALSE)</f>
        <v>46798</v>
      </c>
      <c r="O1041" s="75" t="e">
        <f>_xll.qlInterestRateIndexValueDate(Index,N1041)</f>
        <v>#VALUE!</v>
      </c>
      <c r="P1041" s="72" t="e">
        <v>#N/A</v>
      </c>
    </row>
    <row r="1042" spans="13:16" x14ac:dyDescent="0.2">
      <c r="M1042" s="49" t="s">
        <v>443</v>
      </c>
      <c r="N1042" s="75">
        <f>_xll.qlCalendarAdvance(Calendar,N1041,M1042,"Following",FALSE)</f>
        <v>46805</v>
      </c>
      <c r="O1042" s="75" t="e">
        <f>_xll.qlInterestRateIndexValueDate(Index,N1042)</f>
        <v>#VALUE!</v>
      </c>
      <c r="P1042" s="72" t="e">
        <v>#N/A</v>
      </c>
    </row>
    <row r="1043" spans="13:16" x14ac:dyDescent="0.2">
      <c r="M1043" s="49" t="s">
        <v>443</v>
      </c>
      <c r="N1043" s="75">
        <f>_xll.qlCalendarAdvance(Calendar,N1042,M1043,"Following",FALSE)</f>
        <v>46812</v>
      </c>
      <c r="O1043" s="75" t="e">
        <f>_xll.qlInterestRateIndexValueDate(Index,N1043)</f>
        <v>#VALUE!</v>
      </c>
      <c r="P1043" s="72" t="e">
        <v>#N/A</v>
      </c>
    </row>
    <row r="1044" spans="13:16" x14ac:dyDescent="0.2">
      <c r="M1044" s="49" t="s">
        <v>443</v>
      </c>
      <c r="N1044" s="75">
        <f>_xll.qlCalendarAdvance(Calendar,N1043,M1044,"Following",FALSE)</f>
        <v>46819</v>
      </c>
      <c r="O1044" s="75" t="e">
        <f>_xll.qlInterestRateIndexValueDate(Index,N1044)</f>
        <v>#VALUE!</v>
      </c>
      <c r="P1044" s="72" t="e">
        <v>#N/A</v>
      </c>
    </row>
    <row r="1045" spans="13:16" x14ac:dyDescent="0.2">
      <c r="M1045" s="49" t="s">
        <v>443</v>
      </c>
      <c r="N1045" s="75">
        <f>_xll.qlCalendarAdvance(Calendar,N1044,M1045,"Following",FALSE)</f>
        <v>46826</v>
      </c>
      <c r="O1045" s="75" t="e">
        <f>_xll.qlInterestRateIndexValueDate(Index,N1045)</f>
        <v>#VALUE!</v>
      </c>
      <c r="P1045" s="72" t="e">
        <v>#N/A</v>
      </c>
    </row>
    <row r="1046" spans="13:16" x14ac:dyDescent="0.2">
      <c r="M1046" s="49" t="s">
        <v>443</v>
      </c>
      <c r="N1046" s="75">
        <f>_xll.qlCalendarAdvance(Calendar,N1045,M1046,"Following",FALSE)</f>
        <v>46833</v>
      </c>
      <c r="O1046" s="75" t="e">
        <f>_xll.qlInterestRateIndexValueDate(Index,N1046)</f>
        <v>#VALUE!</v>
      </c>
      <c r="P1046" s="72" t="e">
        <v>#N/A</v>
      </c>
    </row>
    <row r="1047" spans="13:16" x14ac:dyDescent="0.2">
      <c r="M1047" s="49" t="s">
        <v>443</v>
      </c>
      <c r="N1047" s="75">
        <f>_xll.qlCalendarAdvance(Calendar,N1046,M1047,"Following",FALSE)</f>
        <v>46840</v>
      </c>
      <c r="O1047" s="75" t="e">
        <f>_xll.qlInterestRateIndexValueDate(Index,N1047)</f>
        <v>#VALUE!</v>
      </c>
      <c r="P1047" s="72" t="e">
        <v>#N/A</v>
      </c>
    </row>
    <row r="1048" spans="13:16" x14ac:dyDescent="0.2">
      <c r="M1048" s="49" t="s">
        <v>443</v>
      </c>
      <c r="N1048" s="75">
        <f>_xll.qlCalendarAdvance(Calendar,N1047,M1048,"Following",FALSE)</f>
        <v>46847</v>
      </c>
      <c r="O1048" s="75" t="e">
        <f>_xll.qlInterestRateIndexValueDate(Index,N1048)</f>
        <v>#VALUE!</v>
      </c>
      <c r="P1048" s="72" t="e">
        <v>#N/A</v>
      </c>
    </row>
    <row r="1049" spans="13:16" x14ac:dyDescent="0.2">
      <c r="M1049" s="49" t="s">
        <v>443</v>
      </c>
      <c r="N1049" s="75">
        <f>_xll.qlCalendarAdvance(Calendar,N1048,M1049,"Following",FALSE)</f>
        <v>46854</v>
      </c>
      <c r="O1049" s="75" t="e">
        <f>_xll.qlInterestRateIndexValueDate(Index,N1049)</f>
        <v>#VALUE!</v>
      </c>
      <c r="P1049" s="72" t="e">
        <v>#N/A</v>
      </c>
    </row>
    <row r="1050" spans="13:16" x14ac:dyDescent="0.2">
      <c r="M1050" s="49" t="s">
        <v>443</v>
      </c>
      <c r="N1050" s="75">
        <f>_xll.qlCalendarAdvance(Calendar,N1049,M1050,"Following",FALSE)</f>
        <v>46861</v>
      </c>
      <c r="O1050" s="75" t="e">
        <f>_xll.qlInterestRateIndexValueDate(Index,N1050)</f>
        <v>#VALUE!</v>
      </c>
      <c r="P1050" s="72" t="e">
        <v>#N/A</v>
      </c>
    </row>
    <row r="1051" spans="13:16" x14ac:dyDescent="0.2">
      <c r="M1051" s="49" t="s">
        <v>443</v>
      </c>
      <c r="N1051" s="75">
        <f>_xll.qlCalendarAdvance(Calendar,N1050,M1051,"Following",FALSE)</f>
        <v>46868</v>
      </c>
      <c r="O1051" s="75" t="e">
        <f>_xll.qlInterestRateIndexValueDate(Index,N1051)</f>
        <v>#VALUE!</v>
      </c>
      <c r="P1051" s="72" t="e">
        <v>#N/A</v>
      </c>
    </row>
    <row r="1052" spans="13:16" x14ac:dyDescent="0.2">
      <c r="M1052" s="49" t="s">
        <v>443</v>
      </c>
      <c r="N1052" s="75">
        <f>_xll.qlCalendarAdvance(Calendar,N1051,M1052,"Following",FALSE)</f>
        <v>46875</v>
      </c>
      <c r="O1052" s="75" t="e">
        <f>_xll.qlInterestRateIndexValueDate(Index,N1052)</f>
        <v>#VALUE!</v>
      </c>
      <c r="P1052" s="72" t="e">
        <v>#N/A</v>
      </c>
    </row>
    <row r="1053" spans="13:16" x14ac:dyDescent="0.2">
      <c r="M1053" s="49" t="s">
        <v>443</v>
      </c>
      <c r="N1053" s="75">
        <f>_xll.qlCalendarAdvance(Calendar,N1052,M1053,"Following",FALSE)</f>
        <v>46882</v>
      </c>
      <c r="O1053" s="75" t="e">
        <f>_xll.qlInterestRateIndexValueDate(Index,N1053)</f>
        <v>#VALUE!</v>
      </c>
      <c r="P1053" s="72" t="e">
        <v>#N/A</v>
      </c>
    </row>
    <row r="1054" spans="13:16" x14ac:dyDescent="0.2">
      <c r="M1054" s="49" t="s">
        <v>443</v>
      </c>
      <c r="N1054" s="75">
        <f>_xll.qlCalendarAdvance(Calendar,N1053,M1054,"Following",FALSE)</f>
        <v>46889</v>
      </c>
      <c r="O1054" s="75" t="e">
        <f>_xll.qlInterestRateIndexValueDate(Index,N1054)</f>
        <v>#VALUE!</v>
      </c>
      <c r="P1054" s="72" t="e">
        <v>#N/A</v>
      </c>
    </row>
    <row r="1055" spans="13:16" x14ac:dyDescent="0.2">
      <c r="M1055" s="49" t="s">
        <v>443</v>
      </c>
      <c r="N1055" s="75">
        <f>_xll.qlCalendarAdvance(Calendar,N1054,M1055,"Following",FALSE)</f>
        <v>46896</v>
      </c>
      <c r="O1055" s="75" t="e">
        <f>_xll.qlInterestRateIndexValueDate(Index,N1055)</f>
        <v>#VALUE!</v>
      </c>
      <c r="P1055" s="72" t="e">
        <v>#N/A</v>
      </c>
    </row>
    <row r="1056" spans="13:16" x14ac:dyDescent="0.2">
      <c r="M1056" s="49" t="s">
        <v>443</v>
      </c>
      <c r="N1056" s="75">
        <f>_xll.qlCalendarAdvance(Calendar,N1055,M1056,"Following",FALSE)</f>
        <v>46903</v>
      </c>
      <c r="O1056" s="75" t="e">
        <f>_xll.qlInterestRateIndexValueDate(Index,N1056)</f>
        <v>#VALUE!</v>
      </c>
      <c r="P1056" s="72" t="e">
        <v>#N/A</v>
      </c>
    </row>
    <row r="1057" spans="13:16" x14ac:dyDescent="0.2">
      <c r="M1057" s="49" t="s">
        <v>443</v>
      </c>
      <c r="N1057" s="75">
        <f>_xll.qlCalendarAdvance(Calendar,N1056,M1057,"Following",FALSE)</f>
        <v>46910</v>
      </c>
      <c r="O1057" s="75" t="e">
        <f>_xll.qlInterestRateIndexValueDate(Index,N1057)</f>
        <v>#VALUE!</v>
      </c>
      <c r="P1057" s="72" t="e">
        <v>#N/A</v>
      </c>
    </row>
    <row r="1058" spans="13:16" x14ac:dyDescent="0.2">
      <c r="M1058" s="49" t="s">
        <v>443</v>
      </c>
      <c r="N1058" s="75">
        <f>_xll.qlCalendarAdvance(Calendar,N1057,M1058,"Following",FALSE)</f>
        <v>46917</v>
      </c>
      <c r="O1058" s="75" t="e">
        <f>_xll.qlInterestRateIndexValueDate(Index,N1058)</f>
        <v>#VALUE!</v>
      </c>
      <c r="P1058" s="72" t="e">
        <v>#N/A</v>
      </c>
    </row>
    <row r="1059" spans="13:16" x14ac:dyDescent="0.2">
      <c r="M1059" s="49" t="s">
        <v>443</v>
      </c>
      <c r="N1059" s="75">
        <f>_xll.qlCalendarAdvance(Calendar,N1058,M1059,"Following",FALSE)</f>
        <v>46924</v>
      </c>
      <c r="O1059" s="75" t="e">
        <f>_xll.qlInterestRateIndexValueDate(Index,N1059)</f>
        <v>#VALUE!</v>
      </c>
      <c r="P1059" s="72" t="e">
        <v>#N/A</v>
      </c>
    </row>
    <row r="1060" spans="13:16" x14ac:dyDescent="0.2">
      <c r="M1060" s="49" t="s">
        <v>443</v>
      </c>
      <c r="N1060" s="75">
        <f>_xll.qlCalendarAdvance(Calendar,N1059,M1060,"Following",FALSE)</f>
        <v>46931</v>
      </c>
      <c r="O1060" s="75" t="e">
        <f>_xll.qlInterestRateIndexValueDate(Index,N1060)</f>
        <v>#VALUE!</v>
      </c>
      <c r="P1060" s="72" t="e">
        <v>#N/A</v>
      </c>
    </row>
    <row r="1061" spans="13:16" x14ac:dyDescent="0.2">
      <c r="M1061" s="49" t="s">
        <v>443</v>
      </c>
      <c r="N1061" s="75">
        <f>_xll.qlCalendarAdvance(Calendar,N1060,M1061,"Following",FALSE)</f>
        <v>46938</v>
      </c>
      <c r="O1061" s="75" t="e">
        <f>_xll.qlInterestRateIndexValueDate(Index,N1061)</f>
        <v>#VALUE!</v>
      </c>
      <c r="P1061" s="72" t="e">
        <v>#N/A</v>
      </c>
    </row>
    <row r="1062" spans="13:16" x14ac:dyDescent="0.2">
      <c r="M1062" s="49" t="s">
        <v>443</v>
      </c>
      <c r="N1062" s="75">
        <f>_xll.qlCalendarAdvance(Calendar,N1061,M1062,"Following",FALSE)</f>
        <v>46945</v>
      </c>
      <c r="O1062" s="75" t="e">
        <f>_xll.qlInterestRateIndexValueDate(Index,N1062)</f>
        <v>#VALUE!</v>
      </c>
      <c r="P1062" s="72" t="e">
        <v>#N/A</v>
      </c>
    </row>
    <row r="1063" spans="13:16" x14ac:dyDescent="0.2">
      <c r="M1063" s="49" t="s">
        <v>443</v>
      </c>
      <c r="N1063" s="75">
        <f>_xll.qlCalendarAdvance(Calendar,N1062,M1063,"Following",FALSE)</f>
        <v>46952</v>
      </c>
      <c r="O1063" s="75" t="e">
        <f>_xll.qlInterestRateIndexValueDate(Index,N1063)</f>
        <v>#VALUE!</v>
      </c>
      <c r="P1063" s="72" t="e">
        <v>#N/A</v>
      </c>
    </row>
    <row r="1064" spans="13:16" x14ac:dyDescent="0.2">
      <c r="M1064" s="49" t="s">
        <v>443</v>
      </c>
      <c r="N1064" s="75">
        <f>_xll.qlCalendarAdvance(Calendar,N1063,M1064,"Following",FALSE)</f>
        <v>46959</v>
      </c>
      <c r="O1064" s="75" t="e">
        <f>_xll.qlInterestRateIndexValueDate(Index,N1064)</f>
        <v>#VALUE!</v>
      </c>
      <c r="P1064" s="72" t="e">
        <v>#N/A</v>
      </c>
    </row>
    <row r="1065" spans="13:16" x14ac:dyDescent="0.2">
      <c r="M1065" s="49" t="s">
        <v>443</v>
      </c>
      <c r="N1065" s="75">
        <f>_xll.qlCalendarAdvance(Calendar,N1064,M1065,"Following",FALSE)</f>
        <v>46966</v>
      </c>
      <c r="O1065" s="75" t="e">
        <f>_xll.qlInterestRateIndexValueDate(Index,N1065)</f>
        <v>#VALUE!</v>
      </c>
      <c r="P1065" s="72" t="e">
        <v>#N/A</v>
      </c>
    </row>
    <row r="1066" spans="13:16" x14ac:dyDescent="0.2">
      <c r="M1066" s="49" t="s">
        <v>443</v>
      </c>
      <c r="N1066" s="75">
        <f>_xll.qlCalendarAdvance(Calendar,N1065,M1066,"Following",FALSE)</f>
        <v>46973</v>
      </c>
      <c r="O1066" s="75" t="e">
        <f>_xll.qlInterestRateIndexValueDate(Index,N1066)</f>
        <v>#VALUE!</v>
      </c>
      <c r="P1066" s="72" t="e">
        <v>#N/A</v>
      </c>
    </row>
    <row r="1067" spans="13:16" x14ac:dyDescent="0.2">
      <c r="M1067" s="49" t="s">
        <v>443</v>
      </c>
      <c r="N1067" s="75">
        <f>_xll.qlCalendarAdvance(Calendar,N1066,M1067,"Following",FALSE)</f>
        <v>46980</v>
      </c>
      <c r="O1067" s="75" t="e">
        <f>_xll.qlInterestRateIndexValueDate(Index,N1067)</f>
        <v>#VALUE!</v>
      </c>
      <c r="P1067" s="72" t="e">
        <v>#N/A</v>
      </c>
    </row>
    <row r="1068" spans="13:16" x14ac:dyDescent="0.2">
      <c r="M1068" s="49" t="s">
        <v>443</v>
      </c>
      <c r="N1068" s="75">
        <f>_xll.qlCalendarAdvance(Calendar,N1067,M1068,"Following",FALSE)</f>
        <v>46987</v>
      </c>
      <c r="O1068" s="75" t="e">
        <f>_xll.qlInterestRateIndexValueDate(Index,N1068)</f>
        <v>#VALUE!</v>
      </c>
      <c r="P1068" s="72" t="e">
        <v>#N/A</v>
      </c>
    </row>
    <row r="1069" spans="13:16" x14ac:dyDescent="0.2">
      <c r="M1069" s="49" t="s">
        <v>443</v>
      </c>
      <c r="N1069" s="75">
        <f>_xll.qlCalendarAdvance(Calendar,N1068,M1069,"Following",FALSE)</f>
        <v>46994</v>
      </c>
      <c r="O1069" s="75" t="e">
        <f>_xll.qlInterestRateIndexValueDate(Index,N1069)</f>
        <v>#VALUE!</v>
      </c>
      <c r="P1069" s="72" t="e">
        <v>#N/A</v>
      </c>
    </row>
    <row r="1070" spans="13:16" x14ac:dyDescent="0.2">
      <c r="M1070" s="49" t="s">
        <v>443</v>
      </c>
      <c r="N1070" s="75">
        <f>_xll.qlCalendarAdvance(Calendar,N1069,M1070,"Following",FALSE)</f>
        <v>47001</v>
      </c>
      <c r="O1070" s="75" t="e">
        <f>_xll.qlInterestRateIndexValueDate(Index,N1070)</f>
        <v>#VALUE!</v>
      </c>
      <c r="P1070" s="72" t="e">
        <v>#N/A</v>
      </c>
    </row>
    <row r="1071" spans="13:16" x14ac:dyDescent="0.2">
      <c r="M1071" s="49" t="s">
        <v>443</v>
      </c>
      <c r="N1071" s="75">
        <f>_xll.qlCalendarAdvance(Calendar,N1070,M1071,"Following",FALSE)</f>
        <v>47008</v>
      </c>
      <c r="O1071" s="75" t="e">
        <f>_xll.qlInterestRateIndexValueDate(Index,N1071)</f>
        <v>#VALUE!</v>
      </c>
      <c r="P1071" s="72" t="e">
        <v>#N/A</v>
      </c>
    </row>
    <row r="1072" spans="13:16" x14ac:dyDescent="0.2">
      <c r="M1072" s="49" t="s">
        <v>443</v>
      </c>
      <c r="N1072" s="75">
        <f>_xll.qlCalendarAdvance(Calendar,N1071,M1072,"Following",FALSE)</f>
        <v>47015</v>
      </c>
      <c r="O1072" s="75" t="e">
        <f>_xll.qlInterestRateIndexValueDate(Index,N1072)</f>
        <v>#VALUE!</v>
      </c>
      <c r="P1072" s="72" t="e">
        <v>#N/A</v>
      </c>
    </row>
    <row r="1073" spans="13:16" x14ac:dyDescent="0.2">
      <c r="M1073" s="49" t="s">
        <v>443</v>
      </c>
      <c r="N1073" s="75">
        <f>_xll.qlCalendarAdvance(Calendar,N1072,M1073,"Following",FALSE)</f>
        <v>47022</v>
      </c>
      <c r="O1073" s="75" t="e">
        <f>_xll.qlInterestRateIndexValueDate(Index,N1073)</f>
        <v>#VALUE!</v>
      </c>
      <c r="P1073" s="72" t="e">
        <v>#N/A</v>
      </c>
    </row>
    <row r="1074" spans="13:16" x14ac:dyDescent="0.2">
      <c r="M1074" s="49" t="s">
        <v>443</v>
      </c>
      <c r="N1074" s="75">
        <f>_xll.qlCalendarAdvance(Calendar,N1073,M1074,"Following",FALSE)</f>
        <v>47029</v>
      </c>
      <c r="O1074" s="75" t="e">
        <f>_xll.qlInterestRateIndexValueDate(Index,N1074)</f>
        <v>#VALUE!</v>
      </c>
      <c r="P1074" s="72" t="e">
        <v>#N/A</v>
      </c>
    </row>
    <row r="1075" spans="13:16" x14ac:dyDescent="0.2">
      <c r="M1075" s="49" t="s">
        <v>443</v>
      </c>
      <c r="N1075" s="75">
        <f>_xll.qlCalendarAdvance(Calendar,N1074,M1075,"Following",FALSE)</f>
        <v>47036</v>
      </c>
      <c r="O1075" s="75" t="e">
        <f>_xll.qlInterestRateIndexValueDate(Index,N1075)</f>
        <v>#VALUE!</v>
      </c>
      <c r="P1075" s="72" t="e">
        <v>#N/A</v>
      </c>
    </row>
    <row r="1076" spans="13:16" x14ac:dyDescent="0.2">
      <c r="M1076" s="49" t="s">
        <v>443</v>
      </c>
      <c r="N1076" s="75">
        <f>_xll.qlCalendarAdvance(Calendar,N1075,M1076,"Following",FALSE)</f>
        <v>47043</v>
      </c>
      <c r="O1076" s="75" t="e">
        <f>_xll.qlInterestRateIndexValueDate(Index,N1076)</f>
        <v>#VALUE!</v>
      </c>
      <c r="P1076" s="72" t="e">
        <v>#N/A</v>
      </c>
    </row>
    <row r="1077" spans="13:16" x14ac:dyDescent="0.2">
      <c r="M1077" s="49" t="s">
        <v>443</v>
      </c>
      <c r="N1077" s="75">
        <f>_xll.qlCalendarAdvance(Calendar,N1076,M1077,"Following",FALSE)</f>
        <v>47050</v>
      </c>
      <c r="O1077" s="75" t="e">
        <f>_xll.qlInterestRateIndexValueDate(Index,N1077)</f>
        <v>#VALUE!</v>
      </c>
      <c r="P1077" s="72" t="e">
        <v>#N/A</v>
      </c>
    </row>
    <row r="1078" spans="13:16" x14ac:dyDescent="0.2">
      <c r="M1078" s="49" t="s">
        <v>443</v>
      </c>
      <c r="N1078" s="75">
        <f>_xll.qlCalendarAdvance(Calendar,N1077,M1078,"Following",FALSE)</f>
        <v>47057</v>
      </c>
      <c r="O1078" s="75" t="e">
        <f>_xll.qlInterestRateIndexValueDate(Index,N1078)</f>
        <v>#VALUE!</v>
      </c>
      <c r="P1078" s="72" t="e">
        <v>#N/A</v>
      </c>
    </row>
    <row r="1079" spans="13:16" x14ac:dyDescent="0.2">
      <c r="M1079" s="49" t="s">
        <v>443</v>
      </c>
      <c r="N1079" s="75">
        <f>_xll.qlCalendarAdvance(Calendar,N1078,M1079,"Following",FALSE)</f>
        <v>47064</v>
      </c>
      <c r="O1079" s="75" t="e">
        <f>_xll.qlInterestRateIndexValueDate(Index,N1079)</f>
        <v>#VALUE!</v>
      </c>
      <c r="P1079" s="72" t="e">
        <v>#N/A</v>
      </c>
    </row>
    <row r="1080" spans="13:16" x14ac:dyDescent="0.2">
      <c r="M1080" s="49" t="s">
        <v>443</v>
      </c>
      <c r="N1080" s="75">
        <f>_xll.qlCalendarAdvance(Calendar,N1079,M1080,"Following",FALSE)</f>
        <v>47071</v>
      </c>
      <c r="O1080" s="75" t="e">
        <f>_xll.qlInterestRateIndexValueDate(Index,N1080)</f>
        <v>#VALUE!</v>
      </c>
      <c r="P1080" s="72" t="e">
        <v>#N/A</v>
      </c>
    </row>
    <row r="1081" spans="13:16" x14ac:dyDescent="0.2">
      <c r="M1081" s="49" t="s">
        <v>443</v>
      </c>
      <c r="N1081" s="75">
        <f>_xll.qlCalendarAdvance(Calendar,N1080,M1081,"Following",FALSE)</f>
        <v>47078</v>
      </c>
      <c r="O1081" s="75" t="e">
        <f>_xll.qlInterestRateIndexValueDate(Index,N1081)</f>
        <v>#VALUE!</v>
      </c>
      <c r="P1081" s="72" t="e">
        <v>#N/A</v>
      </c>
    </row>
    <row r="1082" spans="13:16" x14ac:dyDescent="0.2">
      <c r="M1082" s="49" t="s">
        <v>443</v>
      </c>
      <c r="N1082" s="75">
        <f>_xll.qlCalendarAdvance(Calendar,N1081,M1082,"Following",FALSE)</f>
        <v>47085</v>
      </c>
      <c r="O1082" s="75" t="e">
        <f>_xll.qlInterestRateIndexValueDate(Index,N1082)</f>
        <v>#VALUE!</v>
      </c>
      <c r="P1082" s="72" t="e">
        <v>#N/A</v>
      </c>
    </row>
    <row r="1083" spans="13:16" x14ac:dyDescent="0.2">
      <c r="M1083" s="49" t="s">
        <v>443</v>
      </c>
      <c r="N1083" s="75">
        <f>_xll.qlCalendarAdvance(Calendar,N1082,M1083,"Following",FALSE)</f>
        <v>47092</v>
      </c>
      <c r="O1083" s="75" t="e">
        <f>_xll.qlInterestRateIndexValueDate(Index,N1083)</f>
        <v>#VALUE!</v>
      </c>
      <c r="P1083" s="72" t="e">
        <v>#N/A</v>
      </c>
    </row>
    <row r="1084" spans="13:16" x14ac:dyDescent="0.2">
      <c r="M1084" s="49" t="s">
        <v>443</v>
      </c>
      <c r="N1084" s="75">
        <f>_xll.qlCalendarAdvance(Calendar,N1083,M1084,"Following",FALSE)</f>
        <v>47099</v>
      </c>
      <c r="O1084" s="75" t="e">
        <f>_xll.qlInterestRateIndexValueDate(Index,N1084)</f>
        <v>#VALUE!</v>
      </c>
      <c r="P1084" s="72" t="e">
        <v>#N/A</v>
      </c>
    </row>
    <row r="1085" spans="13:16" x14ac:dyDescent="0.2">
      <c r="M1085" s="49" t="s">
        <v>443</v>
      </c>
      <c r="N1085" s="75">
        <f>_xll.qlCalendarAdvance(Calendar,N1084,M1085,"Following",FALSE)</f>
        <v>47106</v>
      </c>
      <c r="O1085" s="75" t="e">
        <f>_xll.qlInterestRateIndexValueDate(Index,N1085)</f>
        <v>#VALUE!</v>
      </c>
      <c r="P1085" s="72" t="e">
        <v>#N/A</v>
      </c>
    </row>
    <row r="1086" spans="13:16" x14ac:dyDescent="0.2">
      <c r="M1086" s="49" t="s">
        <v>443</v>
      </c>
      <c r="N1086" s="75">
        <f>_xll.qlCalendarAdvance(Calendar,N1085,M1086,"Following",FALSE)</f>
        <v>47114</v>
      </c>
      <c r="O1086" s="75" t="e">
        <f>_xll.qlInterestRateIndexValueDate(Index,N1086)</f>
        <v>#VALUE!</v>
      </c>
      <c r="P1086" s="72" t="e">
        <v>#N/A</v>
      </c>
    </row>
    <row r="1087" spans="13:16" x14ac:dyDescent="0.2">
      <c r="M1087" s="49" t="s">
        <v>443</v>
      </c>
      <c r="N1087" s="75">
        <f>_xll.qlCalendarAdvance(Calendar,N1086,M1087,"Following",FALSE)</f>
        <v>47121</v>
      </c>
      <c r="O1087" s="75" t="e">
        <f>_xll.qlInterestRateIndexValueDate(Index,N1087)</f>
        <v>#VALUE!</v>
      </c>
      <c r="P1087" s="72" t="e">
        <v>#N/A</v>
      </c>
    </row>
    <row r="1088" spans="13:16" x14ac:dyDescent="0.2">
      <c r="M1088" s="49" t="s">
        <v>443</v>
      </c>
      <c r="N1088" s="75">
        <f>_xll.qlCalendarAdvance(Calendar,N1087,M1088,"Following",FALSE)</f>
        <v>47128</v>
      </c>
      <c r="O1088" s="75" t="e">
        <f>_xll.qlInterestRateIndexValueDate(Index,N1088)</f>
        <v>#VALUE!</v>
      </c>
      <c r="P1088" s="72" t="e">
        <v>#N/A</v>
      </c>
    </row>
    <row r="1089" spans="13:16" x14ac:dyDescent="0.2">
      <c r="M1089" s="49" t="s">
        <v>443</v>
      </c>
      <c r="N1089" s="75">
        <f>_xll.qlCalendarAdvance(Calendar,N1088,M1089,"Following",FALSE)</f>
        <v>47135</v>
      </c>
      <c r="O1089" s="75" t="e">
        <f>_xll.qlInterestRateIndexValueDate(Index,N1089)</f>
        <v>#VALUE!</v>
      </c>
      <c r="P1089" s="72" t="e">
        <v>#N/A</v>
      </c>
    </row>
    <row r="1090" spans="13:16" x14ac:dyDescent="0.2">
      <c r="M1090" s="49" t="s">
        <v>443</v>
      </c>
      <c r="N1090" s="75">
        <f>_xll.qlCalendarAdvance(Calendar,N1089,M1090,"Following",FALSE)</f>
        <v>47142</v>
      </c>
      <c r="O1090" s="75" t="e">
        <f>_xll.qlInterestRateIndexValueDate(Index,N1090)</f>
        <v>#VALUE!</v>
      </c>
      <c r="P1090" s="72" t="e">
        <v>#N/A</v>
      </c>
    </row>
    <row r="1091" spans="13:16" x14ac:dyDescent="0.2">
      <c r="M1091" s="49" t="s">
        <v>443</v>
      </c>
      <c r="N1091" s="75">
        <f>_xll.qlCalendarAdvance(Calendar,N1090,M1091,"Following",FALSE)</f>
        <v>47149</v>
      </c>
      <c r="O1091" s="75" t="e">
        <f>_xll.qlInterestRateIndexValueDate(Index,N1091)</f>
        <v>#VALUE!</v>
      </c>
      <c r="P1091" s="72" t="e">
        <v>#N/A</v>
      </c>
    </row>
    <row r="1092" spans="13:16" x14ac:dyDescent="0.2">
      <c r="M1092" s="49" t="s">
        <v>443</v>
      </c>
      <c r="N1092" s="75">
        <f>_xll.qlCalendarAdvance(Calendar,N1091,M1092,"Following",FALSE)</f>
        <v>47156</v>
      </c>
      <c r="O1092" s="75" t="e">
        <f>_xll.qlInterestRateIndexValueDate(Index,N1092)</f>
        <v>#VALUE!</v>
      </c>
      <c r="P1092" s="72" t="e">
        <v>#N/A</v>
      </c>
    </row>
    <row r="1093" spans="13:16" x14ac:dyDescent="0.2">
      <c r="M1093" s="49" t="s">
        <v>443</v>
      </c>
      <c r="N1093" s="75">
        <f>_xll.qlCalendarAdvance(Calendar,N1092,M1093,"Following",FALSE)</f>
        <v>47163</v>
      </c>
      <c r="O1093" s="75" t="e">
        <f>_xll.qlInterestRateIndexValueDate(Index,N1093)</f>
        <v>#VALUE!</v>
      </c>
      <c r="P1093" s="72" t="e">
        <v>#N/A</v>
      </c>
    </row>
    <row r="1094" spans="13:16" x14ac:dyDescent="0.2">
      <c r="M1094" s="49" t="s">
        <v>443</v>
      </c>
      <c r="N1094" s="75">
        <f>_xll.qlCalendarAdvance(Calendar,N1093,M1094,"Following",FALSE)</f>
        <v>47170</v>
      </c>
      <c r="O1094" s="75" t="e">
        <f>_xll.qlInterestRateIndexValueDate(Index,N1094)</f>
        <v>#VALUE!</v>
      </c>
      <c r="P1094" s="72" t="e">
        <v>#N/A</v>
      </c>
    </row>
    <row r="1095" spans="13:16" x14ac:dyDescent="0.2">
      <c r="M1095" s="49" t="s">
        <v>443</v>
      </c>
      <c r="N1095" s="75">
        <f>_xll.qlCalendarAdvance(Calendar,N1094,M1095,"Following",FALSE)</f>
        <v>47177</v>
      </c>
      <c r="O1095" s="75" t="e">
        <f>_xll.qlInterestRateIndexValueDate(Index,N1095)</f>
        <v>#VALUE!</v>
      </c>
      <c r="P1095" s="72" t="e">
        <v>#N/A</v>
      </c>
    </row>
    <row r="1096" spans="13:16" x14ac:dyDescent="0.2">
      <c r="M1096" s="49" t="s">
        <v>443</v>
      </c>
      <c r="N1096" s="75">
        <f>_xll.qlCalendarAdvance(Calendar,N1095,M1096,"Following",FALSE)</f>
        <v>47184</v>
      </c>
      <c r="O1096" s="75" t="e">
        <f>_xll.qlInterestRateIndexValueDate(Index,N1096)</f>
        <v>#VALUE!</v>
      </c>
      <c r="P1096" s="72" t="e">
        <v>#N/A</v>
      </c>
    </row>
    <row r="1097" spans="13:16" x14ac:dyDescent="0.2">
      <c r="M1097" s="49" t="s">
        <v>443</v>
      </c>
      <c r="N1097" s="75">
        <f>_xll.qlCalendarAdvance(Calendar,N1096,M1097,"Following",FALSE)</f>
        <v>47191</v>
      </c>
      <c r="O1097" s="75" t="e">
        <f>_xll.qlInterestRateIndexValueDate(Index,N1097)</f>
        <v>#VALUE!</v>
      </c>
      <c r="P1097" s="72" t="e">
        <v>#N/A</v>
      </c>
    </row>
    <row r="1098" spans="13:16" x14ac:dyDescent="0.2">
      <c r="M1098" s="49" t="s">
        <v>443</v>
      </c>
      <c r="N1098" s="75">
        <f>_xll.qlCalendarAdvance(Calendar,N1097,M1098,"Following",FALSE)</f>
        <v>47198</v>
      </c>
      <c r="O1098" s="75" t="e">
        <f>_xll.qlInterestRateIndexValueDate(Index,N1098)</f>
        <v>#VALUE!</v>
      </c>
      <c r="P1098" s="72" t="e">
        <v>#N/A</v>
      </c>
    </row>
    <row r="1099" spans="13:16" x14ac:dyDescent="0.2">
      <c r="M1099" s="49" t="s">
        <v>443</v>
      </c>
      <c r="N1099" s="75">
        <f>_xll.qlCalendarAdvance(Calendar,N1098,M1099,"Following",FALSE)</f>
        <v>47205</v>
      </c>
      <c r="O1099" s="75" t="e">
        <f>_xll.qlInterestRateIndexValueDate(Index,N1099)</f>
        <v>#VALUE!</v>
      </c>
      <c r="P1099" s="72" t="e">
        <v>#N/A</v>
      </c>
    </row>
    <row r="1100" spans="13:16" x14ac:dyDescent="0.2">
      <c r="M1100" s="49" t="s">
        <v>443</v>
      </c>
      <c r="N1100" s="75">
        <f>_xll.qlCalendarAdvance(Calendar,N1099,M1100,"Following",FALSE)</f>
        <v>47212</v>
      </c>
      <c r="O1100" s="75" t="e">
        <f>_xll.qlInterestRateIndexValueDate(Index,N1100)</f>
        <v>#VALUE!</v>
      </c>
      <c r="P1100" s="72" t="e">
        <v>#N/A</v>
      </c>
    </row>
    <row r="1101" spans="13:16" x14ac:dyDescent="0.2">
      <c r="M1101" s="49" t="s">
        <v>443</v>
      </c>
      <c r="N1101" s="75">
        <f>_xll.qlCalendarAdvance(Calendar,N1100,M1101,"Following",FALSE)</f>
        <v>47219</v>
      </c>
      <c r="O1101" s="75" t="e">
        <f>_xll.qlInterestRateIndexValueDate(Index,N1101)</f>
        <v>#VALUE!</v>
      </c>
      <c r="P1101" s="72" t="e">
        <v>#N/A</v>
      </c>
    </row>
    <row r="1102" spans="13:16" x14ac:dyDescent="0.2">
      <c r="M1102" s="49" t="s">
        <v>443</v>
      </c>
      <c r="N1102" s="75">
        <f>_xll.qlCalendarAdvance(Calendar,N1101,M1102,"Following",FALSE)</f>
        <v>47226</v>
      </c>
      <c r="O1102" s="75" t="e">
        <f>_xll.qlInterestRateIndexValueDate(Index,N1102)</f>
        <v>#VALUE!</v>
      </c>
      <c r="P1102" s="72" t="e">
        <v>#N/A</v>
      </c>
    </row>
    <row r="1103" spans="13:16" x14ac:dyDescent="0.2">
      <c r="M1103" s="49" t="s">
        <v>443</v>
      </c>
      <c r="N1103" s="75">
        <f>_xll.qlCalendarAdvance(Calendar,N1102,M1103,"Following",FALSE)</f>
        <v>47233</v>
      </c>
      <c r="O1103" s="75" t="e">
        <f>_xll.qlInterestRateIndexValueDate(Index,N1103)</f>
        <v>#VALUE!</v>
      </c>
      <c r="P1103" s="72" t="e">
        <v>#N/A</v>
      </c>
    </row>
    <row r="1104" spans="13:16" x14ac:dyDescent="0.2">
      <c r="M1104" s="49" t="s">
        <v>443</v>
      </c>
      <c r="N1104" s="75">
        <f>_xll.qlCalendarAdvance(Calendar,N1103,M1104,"Following",FALSE)</f>
        <v>47240</v>
      </c>
      <c r="O1104" s="75" t="e">
        <f>_xll.qlInterestRateIndexValueDate(Index,N1104)</f>
        <v>#VALUE!</v>
      </c>
      <c r="P1104" s="72" t="e">
        <v>#N/A</v>
      </c>
    </row>
    <row r="1105" spans="13:16" x14ac:dyDescent="0.2">
      <c r="M1105" s="49" t="s">
        <v>443</v>
      </c>
      <c r="N1105" s="75">
        <f>_xll.qlCalendarAdvance(Calendar,N1104,M1105,"Following",FALSE)</f>
        <v>47247</v>
      </c>
      <c r="O1105" s="75" t="e">
        <f>_xll.qlInterestRateIndexValueDate(Index,N1105)</f>
        <v>#VALUE!</v>
      </c>
      <c r="P1105" s="72" t="e">
        <v>#N/A</v>
      </c>
    </row>
    <row r="1106" spans="13:16" x14ac:dyDescent="0.2">
      <c r="M1106" s="49" t="s">
        <v>443</v>
      </c>
      <c r="N1106" s="75">
        <f>_xll.qlCalendarAdvance(Calendar,N1105,M1106,"Following",FALSE)</f>
        <v>47254</v>
      </c>
      <c r="O1106" s="75" t="e">
        <f>_xll.qlInterestRateIndexValueDate(Index,N1106)</f>
        <v>#VALUE!</v>
      </c>
      <c r="P1106" s="72" t="e">
        <v>#N/A</v>
      </c>
    </row>
    <row r="1107" spans="13:16" x14ac:dyDescent="0.2">
      <c r="M1107" s="49" t="s">
        <v>443</v>
      </c>
      <c r="N1107" s="75">
        <f>_xll.qlCalendarAdvance(Calendar,N1106,M1107,"Following",FALSE)</f>
        <v>47261</v>
      </c>
      <c r="O1107" s="75" t="e">
        <f>_xll.qlInterestRateIndexValueDate(Index,N1107)</f>
        <v>#VALUE!</v>
      </c>
      <c r="P1107" s="72" t="e">
        <v>#N/A</v>
      </c>
    </row>
    <row r="1108" spans="13:16" x14ac:dyDescent="0.2">
      <c r="M1108" s="49" t="s">
        <v>443</v>
      </c>
      <c r="N1108" s="75">
        <f>_xll.qlCalendarAdvance(Calendar,N1107,M1108,"Following",FALSE)</f>
        <v>47268</v>
      </c>
      <c r="O1108" s="75" t="e">
        <f>_xll.qlInterestRateIndexValueDate(Index,N1108)</f>
        <v>#VALUE!</v>
      </c>
      <c r="P1108" s="72" t="e">
        <v>#N/A</v>
      </c>
    </row>
    <row r="1109" spans="13:16" x14ac:dyDescent="0.2">
      <c r="M1109" s="49" t="s">
        <v>443</v>
      </c>
      <c r="N1109" s="75">
        <f>_xll.qlCalendarAdvance(Calendar,N1108,M1109,"Following",FALSE)</f>
        <v>47275</v>
      </c>
      <c r="O1109" s="75" t="e">
        <f>_xll.qlInterestRateIndexValueDate(Index,N1109)</f>
        <v>#VALUE!</v>
      </c>
      <c r="P1109" s="72" t="e">
        <v>#N/A</v>
      </c>
    </row>
    <row r="1110" spans="13:16" x14ac:dyDescent="0.2">
      <c r="M1110" s="49" t="s">
        <v>443</v>
      </c>
      <c r="N1110" s="75">
        <f>_xll.qlCalendarAdvance(Calendar,N1109,M1110,"Following",FALSE)</f>
        <v>47282</v>
      </c>
      <c r="O1110" s="75" t="e">
        <f>_xll.qlInterestRateIndexValueDate(Index,N1110)</f>
        <v>#VALUE!</v>
      </c>
      <c r="P1110" s="72" t="e">
        <v>#N/A</v>
      </c>
    </row>
    <row r="1111" spans="13:16" x14ac:dyDescent="0.2">
      <c r="M1111" s="49" t="s">
        <v>443</v>
      </c>
      <c r="N1111" s="75">
        <f>_xll.qlCalendarAdvance(Calendar,N1110,M1111,"Following",FALSE)</f>
        <v>47289</v>
      </c>
      <c r="O1111" s="75" t="e">
        <f>_xll.qlInterestRateIndexValueDate(Index,N1111)</f>
        <v>#VALUE!</v>
      </c>
      <c r="P1111" s="72" t="e">
        <v>#N/A</v>
      </c>
    </row>
    <row r="1112" spans="13:16" x14ac:dyDescent="0.2">
      <c r="M1112" s="49" t="s">
        <v>443</v>
      </c>
      <c r="N1112" s="75">
        <f>_xll.qlCalendarAdvance(Calendar,N1111,M1112,"Following",FALSE)</f>
        <v>47296</v>
      </c>
      <c r="O1112" s="75" t="e">
        <f>_xll.qlInterestRateIndexValueDate(Index,N1112)</f>
        <v>#VALUE!</v>
      </c>
      <c r="P1112" s="72" t="e">
        <v>#N/A</v>
      </c>
    </row>
    <row r="1113" spans="13:16" x14ac:dyDescent="0.2">
      <c r="M1113" s="49" t="s">
        <v>443</v>
      </c>
      <c r="N1113" s="75">
        <f>_xll.qlCalendarAdvance(Calendar,N1112,M1113,"Following",FALSE)</f>
        <v>47303</v>
      </c>
      <c r="O1113" s="75" t="e">
        <f>_xll.qlInterestRateIndexValueDate(Index,N1113)</f>
        <v>#VALUE!</v>
      </c>
      <c r="P1113" s="72" t="e">
        <v>#N/A</v>
      </c>
    </row>
    <row r="1114" spans="13:16" x14ac:dyDescent="0.2">
      <c r="M1114" s="49" t="s">
        <v>443</v>
      </c>
      <c r="N1114" s="75">
        <f>_xll.qlCalendarAdvance(Calendar,N1113,M1114,"Following",FALSE)</f>
        <v>47310</v>
      </c>
      <c r="O1114" s="75" t="e">
        <f>_xll.qlInterestRateIndexValueDate(Index,N1114)</f>
        <v>#VALUE!</v>
      </c>
      <c r="P1114" s="72" t="e">
        <v>#N/A</v>
      </c>
    </row>
    <row r="1115" spans="13:16" x14ac:dyDescent="0.2">
      <c r="M1115" s="49" t="s">
        <v>443</v>
      </c>
      <c r="N1115" s="75">
        <f>_xll.qlCalendarAdvance(Calendar,N1114,M1115,"Following",FALSE)</f>
        <v>47317</v>
      </c>
      <c r="O1115" s="75" t="e">
        <f>_xll.qlInterestRateIndexValueDate(Index,N1115)</f>
        <v>#VALUE!</v>
      </c>
      <c r="P1115" s="72" t="e">
        <v>#N/A</v>
      </c>
    </row>
    <row r="1116" spans="13:16" x14ac:dyDescent="0.2">
      <c r="M1116" s="49" t="s">
        <v>443</v>
      </c>
      <c r="N1116" s="75">
        <f>_xll.qlCalendarAdvance(Calendar,N1115,M1116,"Following",FALSE)</f>
        <v>47324</v>
      </c>
      <c r="O1116" s="75" t="e">
        <f>_xll.qlInterestRateIndexValueDate(Index,N1116)</f>
        <v>#VALUE!</v>
      </c>
      <c r="P1116" s="72" t="e">
        <v>#N/A</v>
      </c>
    </row>
    <row r="1117" spans="13:16" x14ac:dyDescent="0.2">
      <c r="M1117" s="49" t="s">
        <v>443</v>
      </c>
      <c r="N1117" s="75">
        <f>_xll.qlCalendarAdvance(Calendar,N1116,M1117,"Following",FALSE)</f>
        <v>47331</v>
      </c>
      <c r="O1117" s="75" t="e">
        <f>_xll.qlInterestRateIndexValueDate(Index,N1117)</f>
        <v>#VALUE!</v>
      </c>
      <c r="P1117" s="72" t="e">
        <v>#N/A</v>
      </c>
    </row>
    <row r="1118" spans="13:16" x14ac:dyDescent="0.2">
      <c r="M1118" s="49" t="s">
        <v>443</v>
      </c>
      <c r="N1118" s="75">
        <f>_xll.qlCalendarAdvance(Calendar,N1117,M1118,"Following",FALSE)</f>
        <v>47338</v>
      </c>
      <c r="O1118" s="75" t="e">
        <f>_xll.qlInterestRateIndexValueDate(Index,N1118)</f>
        <v>#VALUE!</v>
      </c>
      <c r="P1118" s="72" t="e">
        <v>#N/A</v>
      </c>
    </row>
    <row r="1119" spans="13:16" x14ac:dyDescent="0.2">
      <c r="M1119" s="49" t="s">
        <v>443</v>
      </c>
      <c r="N1119" s="75">
        <f>_xll.qlCalendarAdvance(Calendar,N1118,M1119,"Following",FALSE)</f>
        <v>47345</v>
      </c>
      <c r="O1119" s="75" t="e">
        <f>_xll.qlInterestRateIndexValueDate(Index,N1119)</f>
        <v>#VALUE!</v>
      </c>
      <c r="P1119" s="72" t="e">
        <v>#N/A</v>
      </c>
    </row>
    <row r="1120" spans="13:16" x14ac:dyDescent="0.2">
      <c r="M1120" s="49" t="s">
        <v>443</v>
      </c>
      <c r="N1120" s="75">
        <f>_xll.qlCalendarAdvance(Calendar,N1119,M1120,"Following",FALSE)</f>
        <v>47352</v>
      </c>
      <c r="O1120" s="75" t="e">
        <f>_xll.qlInterestRateIndexValueDate(Index,N1120)</f>
        <v>#VALUE!</v>
      </c>
      <c r="P1120" s="72" t="e">
        <v>#N/A</v>
      </c>
    </row>
    <row r="1121" spans="13:16" x14ac:dyDescent="0.2">
      <c r="M1121" s="49" t="s">
        <v>443</v>
      </c>
      <c r="N1121" s="75">
        <f>_xll.qlCalendarAdvance(Calendar,N1120,M1121,"Following",FALSE)</f>
        <v>47359</v>
      </c>
      <c r="O1121" s="75" t="e">
        <f>_xll.qlInterestRateIndexValueDate(Index,N1121)</f>
        <v>#VALUE!</v>
      </c>
      <c r="P1121" s="72" t="e">
        <v>#N/A</v>
      </c>
    </row>
    <row r="1122" spans="13:16" x14ac:dyDescent="0.2">
      <c r="M1122" s="49" t="s">
        <v>443</v>
      </c>
      <c r="N1122" s="75">
        <f>_xll.qlCalendarAdvance(Calendar,N1121,M1122,"Following",FALSE)</f>
        <v>47366</v>
      </c>
      <c r="O1122" s="75" t="e">
        <f>_xll.qlInterestRateIndexValueDate(Index,N1122)</f>
        <v>#VALUE!</v>
      </c>
      <c r="P1122" s="72" t="e">
        <v>#N/A</v>
      </c>
    </row>
    <row r="1123" spans="13:16" x14ac:dyDescent="0.2">
      <c r="M1123" s="49" t="s">
        <v>443</v>
      </c>
      <c r="N1123" s="75">
        <f>_xll.qlCalendarAdvance(Calendar,N1122,M1123,"Following",FALSE)</f>
        <v>47373</v>
      </c>
      <c r="O1123" s="75" t="e">
        <f>_xll.qlInterestRateIndexValueDate(Index,N1123)</f>
        <v>#VALUE!</v>
      </c>
      <c r="P1123" s="72" t="e">
        <v>#N/A</v>
      </c>
    </row>
    <row r="1124" spans="13:16" x14ac:dyDescent="0.2">
      <c r="M1124" s="49" t="s">
        <v>443</v>
      </c>
      <c r="N1124" s="75">
        <f>_xll.qlCalendarAdvance(Calendar,N1123,M1124,"Following",FALSE)</f>
        <v>47380</v>
      </c>
      <c r="O1124" s="75" t="e">
        <f>_xll.qlInterestRateIndexValueDate(Index,N1124)</f>
        <v>#VALUE!</v>
      </c>
      <c r="P1124" s="72" t="e">
        <v>#N/A</v>
      </c>
    </row>
    <row r="1125" spans="13:16" x14ac:dyDescent="0.2">
      <c r="M1125" s="49" t="s">
        <v>443</v>
      </c>
      <c r="N1125" s="75">
        <f>_xll.qlCalendarAdvance(Calendar,N1124,M1125,"Following",FALSE)</f>
        <v>47387</v>
      </c>
      <c r="O1125" s="75" t="e">
        <f>_xll.qlInterestRateIndexValueDate(Index,N1125)</f>
        <v>#VALUE!</v>
      </c>
      <c r="P1125" s="72" t="e">
        <v>#N/A</v>
      </c>
    </row>
    <row r="1126" spans="13:16" x14ac:dyDescent="0.2">
      <c r="M1126" s="49" t="s">
        <v>443</v>
      </c>
      <c r="N1126" s="75">
        <f>_xll.qlCalendarAdvance(Calendar,N1125,M1126,"Following",FALSE)</f>
        <v>47394</v>
      </c>
      <c r="O1126" s="75" t="e">
        <f>_xll.qlInterestRateIndexValueDate(Index,N1126)</f>
        <v>#VALUE!</v>
      </c>
      <c r="P1126" s="72" t="e">
        <v>#N/A</v>
      </c>
    </row>
    <row r="1127" spans="13:16" x14ac:dyDescent="0.2">
      <c r="M1127" s="49" t="s">
        <v>443</v>
      </c>
      <c r="N1127" s="75">
        <f>_xll.qlCalendarAdvance(Calendar,N1126,M1127,"Following",FALSE)</f>
        <v>47401</v>
      </c>
      <c r="O1127" s="75" t="e">
        <f>_xll.qlInterestRateIndexValueDate(Index,N1127)</f>
        <v>#VALUE!</v>
      </c>
      <c r="P1127" s="72" t="e">
        <v>#N/A</v>
      </c>
    </row>
    <row r="1128" spans="13:16" x14ac:dyDescent="0.2">
      <c r="M1128" s="49" t="s">
        <v>443</v>
      </c>
      <c r="N1128" s="75">
        <f>_xll.qlCalendarAdvance(Calendar,N1127,M1128,"Following",FALSE)</f>
        <v>47408</v>
      </c>
      <c r="O1128" s="75" t="e">
        <f>_xll.qlInterestRateIndexValueDate(Index,N1128)</f>
        <v>#VALUE!</v>
      </c>
      <c r="P1128" s="72" t="e">
        <v>#N/A</v>
      </c>
    </row>
    <row r="1129" spans="13:16" x14ac:dyDescent="0.2">
      <c r="M1129" s="49" t="s">
        <v>443</v>
      </c>
      <c r="N1129" s="75">
        <f>_xll.qlCalendarAdvance(Calendar,N1128,M1129,"Following",FALSE)</f>
        <v>47415</v>
      </c>
      <c r="O1129" s="75" t="e">
        <f>_xll.qlInterestRateIndexValueDate(Index,N1129)</f>
        <v>#VALUE!</v>
      </c>
      <c r="P1129" s="72" t="e">
        <v>#N/A</v>
      </c>
    </row>
    <row r="1130" spans="13:16" x14ac:dyDescent="0.2">
      <c r="M1130" s="49" t="s">
        <v>443</v>
      </c>
      <c r="N1130" s="75">
        <f>_xll.qlCalendarAdvance(Calendar,N1129,M1130,"Following",FALSE)</f>
        <v>47422</v>
      </c>
      <c r="O1130" s="75" t="e">
        <f>_xll.qlInterestRateIndexValueDate(Index,N1130)</f>
        <v>#VALUE!</v>
      </c>
      <c r="P1130" s="72" t="e">
        <v>#N/A</v>
      </c>
    </row>
    <row r="1131" spans="13:16" x14ac:dyDescent="0.2">
      <c r="M1131" s="49" t="s">
        <v>443</v>
      </c>
      <c r="N1131" s="75">
        <f>_xll.qlCalendarAdvance(Calendar,N1130,M1131,"Following",FALSE)</f>
        <v>47429</v>
      </c>
      <c r="O1131" s="75" t="e">
        <f>_xll.qlInterestRateIndexValueDate(Index,N1131)</f>
        <v>#VALUE!</v>
      </c>
      <c r="P1131" s="72" t="e">
        <v>#N/A</v>
      </c>
    </row>
    <row r="1132" spans="13:16" x14ac:dyDescent="0.2">
      <c r="M1132" s="49" t="s">
        <v>443</v>
      </c>
      <c r="N1132" s="75">
        <f>_xll.qlCalendarAdvance(Calendar,N1131,M1132,"Following",FALSE)</f>
        <v>47436</v>
      </c>
      <c r="O1132" s="75" t="e">
        <f>_xll.qlInterestRateIndexValueDate(Index,N1132)</f>
        <v>#VALUE!</v>
      </c>
      <c r="P1132" s="72" t="e">
        <v>#N/A</v>
      </c>
    </row>
    <row r="1133" spans="13:16" x14ac:dyDescent="0.2">
      <c r="M1133" s="49" t="s">
        <v>443</v>
      </c>
      <c r="N1133" s="75">
        <f>_xll.qlCalendarAdvance(Calendar,N1132,M1133,"Following",FALSE)</f>
        <v>47443</v>
      </c>
      <c r="O1133" s="75" t="e">
        <f>_xll.qlInterestRateIndexValueDate(Index,N1133)</f>
        <v>#VALUE!</v>
      </c>
      <c r="P1133" s="72" t="e">
        <v>#N/A</v>
      </c>
    </row>
    <row r="1134" spans="13:16" x14ac:dyDescent="0.2">
      <c r="M1134" s="49" t="s">
        <v>443</v>
      </c>
      <c r="N1134" s="75">
        <f>_xll.qlCalendarAdvance(Calendar,N1133,M1134,"Following",FALSE)</f>
        <v>47450</v>
      </c>
      <c r="O1134" s="75" t="e">
        <f>_xll.qlInterestRateIndexValueDate(Index,N1134)</f>
        <v>#VALUE!</v>
      </c>
      <c r="P1134" s="72" t="e">
        <v>#N/A</v>
      </c>
    </row>
    <row r="1135" spans="13:16" x14ac:dyDescent="0.2">
      <c r="M1135" s="49" t="s">
        <v>443</v>
      </c>
      <c r="N1135" s="75">
        <f>_xll.qlCalendarAdvance(Calendar,N1134,M1135,"Following",FALSE)</f>
        <v>47457</v>
      </c>
      <c r="O1135" s="75" t="e">
        <f>_xll.qlInterestRateIndexValueDate(Index,N1135)</f>
        <v>#VALUE!</v>
      </c>
      <c r="P1135" s="72" t="e">
        <v>#N/A</v>
      </c>
    </row>
    <row r="1136" spans="13:16" x14ac:dyDescent="0.2">
      <c r="M1136" s="49" t="s">
        <v>443</v>
      </c>
      <c r="N1136" s="75">
        <f>_xll.qlCalendarAdvance(Calendar,N1135,M1136,"Following",FALSE)</f>
        <v>47464</v>
      </c>
      <c r="O1136" s="75" t="e">
        <f>_xll.qlInterestRateIndexValueDate(Index,N1136)</f>
        <v>#VALUE!</v>
      </c>
      <c r="P1136" s="72" t="e">
        <v>#N/A</v>
      </c>
    </row>
    <row r="1137" spans="13:16" x14ac:dyDescent="0.2">
      <c r="M1137" s="49" t="s">
        <v>443</v>
      </c>
      <c r="N1137" s="75">
        <f>_xll.qlCalendarAdvance(Calendar,N1136,M1137,"Following",FALSE)</f>
        <v>47471</v>
      </c>
      <c r="O1137" s="75" t="e">
        <f>_xll.qlInterestRateIndexValueDate(Index,N1137)</f>
        <v>#VALUE!</v>
      </c>
      <c r="P1137" s="72" t="e">
        <v>#N/A</v>
      </c>
    </row>
    <row r="1138" spans="13:16" x14ac:dyDescent="0.2">
      <c r="M1138" s="49" t="s">
        <v>443</v>
      </c>
      <c r="N1138" s="75">
        <f>_xll.qlCalendarAdvance(Calendar,N1137,M1138,"Following",FALSE)</f>
        <v>47479</v>
      </c>
      <c r="O1138" s="75" t="e">
        <f>_xll.qlInterestRateIndexValueDate(Index,N1138)</f>
        <v>#VALUE!</v>
      </c>
      <c r="P1138" s="72" t="e">
        <v>#N/A</v>
      </c>
    </row>
    <row r="1139" spans="13:16" x14ac:dyDescent="0.2">
      <c r="M1139" s="49" t="s">
        <v>443</v>
      </c>
      <c r="N1139" s="75">
        <f>_xll.qlCalendarAdvance(Calendar,N1138,M1139,"Following",FALSE)</f>
        <v>47486</v>
      </c>
      <c r="O1139" s="75" t="e">
        <f>_xll.qlInterestRateIndexValueDate(Index,N1139)</f>
        <v>#VALUE!</v>
      </c>
      <c r="P1139" s="72" t="e">
        <v>#N/A</v>
      </c>
    </row>
    <row r="1140" spans="13:16" x14ac:dyDescent="0.2">
      <c r="M1140" s="49" t="s">
        <v>443</v>
      </c>
      <c r="N1140" s="75">
        <f>_xll.qlCalendarAdvance(Calendar,N1139,M1140,"Following",FALSE)</f>
        <v>47493</v>
      </c>
      <c r="O1140" s="75" t="e">
        <f>_xll.qlInterestRateIndexValueDate(Index,N1140)</f>
        <v>#VALUE!</v>
      </c>
      <c r="P1140" s="72" t="e">
        <v>#N/A</v>
      </c>
    </row>
    <row r="1141" spans="13:16" x14ac:dyDescent="0.2">
      <c r="M1141" s="49" t="s">
        <v>443</v>
      </c>
      <c r="N1141" s="75">
        <f>_xll.qlCalendarAdvance(Calendar,N1140,M1141,"Following",FALSE)</f>
        <v>47500</v>
      </c>
      <c r="O1141" s="75" t="e">
        <f>_xll.qlInterestRateIndexValueDate(Index,N1141)</f>
        <v>#VALUE!</v>
      </c>
      <c r="P1141" s="72" t="e">
        <v>#N/A</v>
      </c>
    </row>
    <row r="1142" spans="13:16" x14ac:dyDescent="0.2">
      <c r="M1142" s="49" t="s">
        <v>443</v>
      </c>
      <c r="N1142" s="75">
        <f>_xll.qlCalendarAdvance(Calendar,N1141,M1142,"Following",FALSE)</f>
        <v>47507</v>
      </c>
      <c r="O1142" s="75" t="e">
        <f>_xll.qlInterestRateIndexValueDate(Index,N1142)</f>
        <v>#VALUE!</v>
      </c>
      <c r="P1142" s="72" t="e">
        <v>#N/A</v>
      </c>
    </row>
    <row r="1143" spans="13:16" x14ac:dyDescent="0.2">
      <c r="M1143" s="49" t="s">
        <v>443</v>
      </c>
      <c r="N1143" s="75">
        <f>_xll.qlCalendarAdvance(Calendar,N1142,M1143,"Following",FALSE)</f>
        <v>47514</v>
      </c>
      <c r="O1143" s="75" t="e">
        <f>_xll.qlInterestRateIndexValueDate(Index,N1143)</f>
        <v>#VALUE!</v>
      </c>
      <c r="P1143" s="72" t="e">
        <v>#N/A</v>
      </c>
    </row>
    <row r="1144" spans="13:16" x14ac:dyDescent="0.2">
      <c r="M1144" s="49" t="s">
        <v>443</v>
      </c>
      <c r="N1144" s="75">
        <f>_xll.qlCalendarAdvance(Calendar,N1143,M1144,"Following",FALSE)</f>
        <v>47521</v>
      </c>
      <c r="O1144" s="75" t="e">
        <f>_xll.qlInterestRateIndexValueDate(Index,N1144)</f>
        <v>#VALUE!</v>
      </c>
      <c r="P1144" s="72" t="e">
        <v>#N/A</v>
      </c>
    </row>
    <row r="1145" spans="13:16" x14ac:dyDescent="0.2">
      <c r="M1145" s="49" t="s">
        <v>443</v>
      </c>
      <c r="N1145" s="75">
        <f>_xll.qlCalendarAdvance(Calendar,N1144,M1145,"Following",FALSE)</f>
        <v>47528</v>
      </c>
      <c r="O1145" s="75" t="e">
        <f>_xll.qlInterestRateIndexValueDate(Index,N1145)</f>
        <v>#VALUE!</v>
      </c>
      <c r="P1145" s="72" t="e">
        <v>#N/A</v>
      </c>
    </row>
    <row r="1146" spans="13:16" x14ac:dyDescent="0.2">
      <c r="M1146" s="49" t="s">
        <v>443</v>
      </c>
      <c r="N1146" s="75">
        <f>_xll.qlCalendarAdvance(Calendar,N1145,M1146,"Following",FALSE)</f>
        <v>47535</v>
      </c>
      <c r="O1146" s="75" t="e">
        <f>_xll.qlInterestRateIndexValueDate(Index,N1146)</f>
        <v>#VALUE!</v>
      </c>
      <c r="P1146" s="72" t="e">
        <v>#N/A</v>
      </c>
    </row>
    <row r="1147" spans="13:16" x14ac:dyDescent="0.2">
      <c r="M1147" s="49" t="s">
        <v>443</v>
      </c>
      <c r="N1147" s="75">
        <f>_xll.qlCalendarAdvance(Calendar,N1146,M1147,"Following",FALSE)</f>
        <v>47542</v>
      </c>
      <c r="O1147" s="75" t="e">
        <f>_xll.qlInterestRateIndexValueDate(Index,N1147)</f>
        <v>#VALUE!</v>
      </c>
      <c r="P1147" s="72" t="e">
        <v>#N/A</v>
      </c>
    </row>
    <row r="1148" spans="13:16" x14ac:dyDescent="0.2">
      <c r="M1148" s="49" t="s">
        <v>443</v>
      </c>
      <c r="N1148" s="75">
        <f>_xll.qlCalendarAdvance(Calendar,N1147,M1148,"Following",FALSE)</f>
        <v>47549</v>
      </c>
      <c r="O1148" s="75" t="e">
        <f>_xll.qlInterestRateIndexValueDate(Index,N1148)</f>
        <v>#VALUE!</v>
      </c>
      <c r="P1148" s="72" t="e">
        <v>#N/A</v>
      </c>
    </row>
    <row r="1149" spans="13:16" x14ac:dyDescent="0.2">
      <c r="M1149" s="49" t="s">
        <v>443</v>
      </c>
      <c r="N1149" s="75">
        <f>_xll.qlCalendarAdvance(Calendar,N1148,M1149,"Following",FALSE)</f>
        <v>47556</v>
      </c>
      <c r="O1149" s="75" t="e">
        <f>_xll.qlInterestRateIndexValueDate(Index,N1149)</f>
        <v>#VALUE!</v>
      </c>
      <c r="P1149" s="72" t="e">
        <v>#N/A</v>
      </c>
    </row>
    <row r="1150" spans="13:16" x14ac:dyDescent="0.2">
      <c r="M1150" s="49" t="s">
        <v>443</v>
      </c>
      <c r="N1150" s="75">
        <f>_xll.qlCalendarAdvance(Calendar,N1149,M1150,"Following",FALSE)</f>
        <v>47563</v>
      </c>
      <c r="O1150" s="75" t="e">
        <f>_xll.qlInterestRateIndexValueDate(Index,N1150)</f>
        <v>#VALUE!</v>
      </c>
      <c r="P1150" s="72" t="e">
        <v>#N/A</v>
      </c>
    </row>
    <row r="1151" spans="13:16" x14ac:dyDescent="0.2">
      <c r="M1151" s="49" t="s">
        <v>443</v>
      </c>
      <c r="N1151" s="75">
        <f>_xll.qlCalendarAdvance(Calendar,N1150,M1151,"Following",FALSE)</f>
        <v>47570</v>
      </c>
      <c r="O1151" s="75" t="e">
        <f>_xll.qlInterestRateIndexValueDate(Index,N1151)</f>
        <v>#VALUE!</v>
      </c>
      <c r="P1151" s="72" t="e">
        <v>#N/A</v>
      </c>
    </row>
    <row r="1152" spans="13:16" x14ac:dyDescent="0.2">
      <c r="M1152" s="49" t="s">
        <v>443</v>
      </c>
      <c r="N1152" s="75">
        <f>_xll.qlCalendarAdvance(Calendar,N1151,M1152,"Following",FALSE)</f>
        <v>47577</v>
      </c>
      <c r="O1152" s="75" t="e">
        <f>_xll.qlInterestRateIndexValueDate(Index,N1152)</f>
        <v>#VALUE!</v>
      </c>
      <c r="P1152" s="72" t="e">
        <v>#N/A</v>
      </c>
    </row>
    <row r="1153" spans="13:16" x14ac:dyDescent="0.2">
      <c r="M1153" s="49" t="s">
        <v>443</v>
      </c>
      <c r="N1153" s="75">
        <f>_xll.qlCalendarAdvance(Calendar,N1152,M1153,"Following",FALSE)</f>
        <v>47584</v>
      </c>
      <c r="O1153" s="75" t="e">
        <f>_xll.qlInterestRateIndexValueDate(Index,N1153)</f>
        <v>#VALUE!</v>
      </c>
      <c r="P1153" s="72" t="e">
        <v>#N/A</v>
      </c>
    </row>
    <row r="1154" spans="13:16" x14ac:dyDescent="0.2">
      <c r="M1154" s="49" t="s">
        <v>443</v>
      </c>
      <c r="N1154" s="75">
        <f>_xll.qlCalendarAdvance(Calendar,N1153,M1154,"Following",FALSE)</f>
        <v>47591</v>
      </c>
      <c r="O1154" s="75" t="e">
        <f>_xll.qlInterestRateIndexValueDate(Index,N1154)</f>
        <v>#VALUE!</v>
      </c>
      <c r="P1154" s="72" t="e">
        <v>#N/A</v>
      </c>
    </row>
    <row r="1155" spans="13:16" x14ac:dyDescent="0.2">
      <c r="M1155" s="49" t="s">
        <v>443</v>
      </c>
      <c r="N1155" s="75">
        <f>_xll.qlCalendarAdvance(Calendar,N1154,M1155,"Following",FALSE)</f>
        <v>47598</v>
      </c>
      <c r="O1155" s="75" t="e">
        <f>_xll.qlInterestRateIndexValueDate(Index,N1155)</f>
        <v>#VALUE!</v>
      </c>
      <c r="P1155" s="72" t="e">
        <v>#N/A</v>
      </c>
    </row>
    <row r="1156" spans="13:16" x14ac:dyDescent="0.2">
      <c r="M1156" s="49" t="s">
        <v>443</v>
      </c>
      <c r="N1156" s="75">
        <f>_xll.qlCalendarAdvance(Calendar,N1155,M1156,"Following",FALSE)</f>
        <v>47605</v>
      </c>
      <c r="O1156" s="75" t="e">
        <f>_xll.qlInterestRateIndexValueDate(Index,N1156)</f>
        <v>#VALUE!</v>
      </c>
      <c r="P1156" s="72" t="e">
        <v>#N/A</v>
      </c>
    </row>
    <row r="1157" spans="13:16" x14ac:dyDescent="0.2">
      <c r="M1157" s="49" t="s">
        <v>443</v>
      </c>
      <c r="N1157" s="75">
        <f>_xll.qlCalendarAdvance(Calendar,N1156,M1157,"Following",FALSE)</f>
        <v>47612</v>
      </c>
      <c r="O1157" s="75" t="e">
        <f>_xll.qlInterestRateIndexValueDate(Index,N1157)</f>
        <v>#VALUE!</v>
      </c>
      <c r="P1157" s="72" t="e">
        <v>#N/A</v>
      </c>
    </row>
    <row r="1158" spans="13:16" x14ac:dyDescent="0.2">
      <c r="M1158" s="49" t="s">
        <v>443</v>
      </c>
      <c r="N1158" s="75">
        <f>_xll.qlCalendarAdvance(Calendar,N1157,M1158,"Following",FALSE)</f>
        <v>47619</v>
      </c>
      <c r="O1158" s="75" t="e">
        <f>_xll.qlInterestRateIndexValueDate(Index,N1158)</f>
        <v>#VALUE!</v>
      </c>
      <c r="P1158" s="72" t="e">
        <v>#N/A</v>
      </c>
    </row>
    <row r="1159" spans="13:16" x14ac:dyDescent="0.2">
      <c r="M1159" s="49" t="s">
        <v>443</v>
      </c>
      <c r="N1159" s="75">
        <f>_xll.qlCalendarAdvance(Calendar,N1158,M1159,"Following",FALSE)</f>
        <v>47626</v>
      </c>
      <c r="O1159" s="75" t="e">
        <f>_xll.qlInterestRateIndexValueDate(Index,N1159)</f>
        <v>#VALUE!</v>
      </c>
      <c r="P1159" s="72" t="e">
        <v>#N/A</v>
      </c>
    </row>
    <row r="1160" spans="13:16" x14ac:dyDescent="0.2">
      <c r="M1160" s="49" t="s">
        <v>443</v>
      </c>
      <c r="N1160" s="75">
        <f>_xll.qlCalendarAdvance(Calendar,N1159,M1160,"Following",FALSE)</f>
        <v>47633</v>
      </c>
      <c r="O1160" s="75" t="e">
        <f>_xll.qlInterestRateIndexValueDate(Index,N1160)</f>
        <v>#VALUE!</v>
      </c>
      <c r="P1160" s="72" t="e">
        <v>#N/A</v>
      </c>
    </row>
    <row r="1161" spans="13:16" x14ac:dyDescent="0.2">
      <c r="M1161" s="49" t="s">
        <v>443</v>
      </c>
      <c r="N1161" s="75">
        <f>_xll.qlCalendarAdvance(Calendar,N1160,M1161,"Following",FALSE)</f>
        <v>47640</v>
      </c>
      <c r="O1161" s="75" t="e">
        <f>_xll.qlInterestRateIndexValueDate(Index,N1161)</f>
        <v>#VALUE!</v>
      </c>
      <c r="P1161" s="72" t="e">
        <v>#N/A</v>
      </c>
    </row>
    <row r="1162" spans="13:16" x14ac:dyDescent="0.2">
      <c r="M1162" s="49" t="s">
        <v>443</v>
      </c>
      <c r="N1162" s="75">
        <f>_xll.qlCalendarAdvance(Calendar,N1161,M1162,"Following",FALSE)</f>
        <v>47647</v>
      </c>
      <c r="O1162" s="75" t="e">
        <f>_xll.qlInterestRateIndexValueDate(Index,N1162)</f>
        <v>#VALUE!</v>
      </c>
      <c r="P1162" s="72" t="e">
        <v>#N/A</v>
      </c>
    </row>
    <row r="1163" spans="13:16" x14ac:dyDescent="0.2">
      <c r="M1163" s="49" t="s">
        <v>443</v>
      </c>
      <c r="N1163" s="75">
        <f>_xll.qlCalendarAdvance(Calendar,N1162,M1163,"Following",FALSE)</f>
        <v>47654</v>
      </c>
      <c r="O1163" s="75" t="e">
        <f>_xll.qlInterestRateIndexValueDate(Index,N1163)</f>
        <v>#VALUE!</v>
      </c>
      <c r="P1163" s="72" t="e">
        <v>#N/A</v>
      </c>
    </row>
    <row r="1164" spans="13:16" x14ac:dyDescent="0.2">
      <c r="M1164" s="49" t="s">
        <v>443</v>
      </c>
      <c r="N1164" s="75">
        <f>_xll.qlCalendarAdvance(Calendar,N1163,M1164,"Following",FALSE)</f>
        <v>47661</v>
      </c>
      <c r="O1164" s="75" t="e">
        <f>_xll.qlInterestRateIndexValueDate(Index,N1164)</f>
        <v>#VALUE!</v>
      </c>
      <c r="P1164" s="72" t="e">
        <v>#N/A</v>
      </c>
    </row>
    <row r="1165" spans="13:16" x14ac:dyDescent="0.2">
      <c r="M1165" s="49" t="s">
        <v>443</v>
      </c>
      <c r="N1165" s="75">
        <f>_xll.qlCalendarAdvance(Calendar,N1164,M1165,"Following",FALSE)</f>
        <v>47668</v>
      </c>
      <c r="O1165" s="75" t="e">
        <f>_xll.qlInterestRateIndexValueDate(Index,N1165)</f>
        <v>#VALUE!</v>
      </c>
      <c r="P1165" s="72" t="e">
        <v>#N/A</v>
      </c>
    </row>
    <row r="1166" spans="13:16" x14ac:dyDescent="0.2">
      <c r="M1166" s="49" t="s">
        <v>443</v>
      </c>
      <c r="N1166" s="75">
        <f>_xll.qlCalendarAdvance(Calendar,N1165,M1166,"Following",FALSE)</f>
        <v>47675</v>
      </c>
      <c r="O1166" s="75" t="e">
        <f>_xll.qlInterestRateIndexValueDate(Index,N1166)</f>
        <v>#VALUE!</v>
      </c>
      <c r="P1166" s="72" t="e">
        <v>#N/A</v>
      </c>
    </row>
    <row r="1167" spans="13:16" x14ac:dyDescent="0.2">
      <c r="M1167" s="49" t="s">
        <v>443</v>
      </c>
      <c r="N1167" s="75">
        <f>_xll.qlCalendarAdvance(Calendar,N1166,M1167,"Following",FALSE)</f>
        <v>47682</v>
      </c>
      <c r="O1167" s="75" t="e">
        <f>_xll.qlInterestRateIndexValueDate(Index,N1167)</f>
        <v>#VALUE!</v>
      </c>
      <c r="P1167" s="72" t="e">
        <v>#N/A</v>
      </c>
    </row>
    <row r="1168" spans="13:16" x14ac:dyDescent="0.2">
      <c r="M1168" s="49" t="s">
        <v>443</v>
      </c>
      <c r="N1168" s="75">
        <f>_xll.qlCalendarAdvance(Calendar,N1167,M1168,"Following",FALSE)</f>
        <v>47689</v>
      </c>
      <c r="O1168" s="75" t="e">
        <f>_xll.qlInterestRateIndexValueDate(Index,N1168)</f>
        <v>#VALUE!</v>
      </c>
      <c r="P1168" s="72" t="e">
        <v>#N/A</v>
      </c>
    </row>
    <row r="1169" spans="13:16" x14ac:dyDescent="0.2">
      <c r="M1169" s="49" t="s">
        <v>443</v>
      </c>
      <c r="N1169" s="75">
        <f>_xll.qlCalendarAdvance(Calendar,N1168,M1169,"Following",FALSE)</f>
        <v>47696</v>
      </c>
      <c r="O1169" s="75" t="e">
        <f>_xll.qlInterestRateIndexValueDate(Index,N1169)</f>
        <v>#VALUE!</v>
      </c>
      <c r="P1169" s="72" t="e">
        <v>#N/A</v>
      </c>
    </row>
    <row r="1170" spans="13:16" x14ac:dyDescent="0.2">
      <c r="M1170" s="49" t="s">
        <v>443</v>
      </c>
      <c r="N1170" s="75">
        <f>_xll.qlCalendarAdvance(Calendar,N1169,M1170,"Following",FALSE)</f>
        <v>47703</v>
      </c>
      <c r="O1170" s="75" t="e">
        <f>_xll.qlInterestRateIndexValueDate(Index,N1170)</f>
        <v>#VALUE!</v>
      </c>
      <c r="P1170" s="72" t="e">
        <v>#N/A</v>
      </c>
    </row>
    <row r="1171" spans="13:16" x14ac:dyDescent="0.2">
      <c r="M1171" s="49" t="s">
        <v>443</v>
      </c>
      <c r="N1171" s="75">
        <f>_xll.qlCalendarAdvance(Calendar,N1170,M1171,"Following",FALSE)</f>
        <v>47710</v>
      </c>
      <c r="O1171" s="75" t="e">
        <f>_xll.qlInterestRateIndexValueDate(Index,N1171)</f>
        <v>#VALUE!</v>
      </c>
      <c r="P1171" s="72" t="e">
        <v>#N/A</v>
      </c>
    </row>
    <row r="1172" spans="13:16" x14ac:dyDescent="0.2">
      <c r="M1172" s="49" t="s">
        <v>443</v>
      </c>
      <c r="N1172" s="75">
        <f>_xll.qlCalendarAdvance(Calendar,N1171,M1172,"Following",FALSE)</f>
        <v>47717</v>
      </c>
      <c r="O1172" s="75" t="e">
        <f>_xll.qlInterestRateIndexValueDate(Index,N1172)</f>
        <v>#VALUE!</v>
      </c>
      <c r="P1172" s="72" t="e">
        <v>#N/A</v>
      </c>
    </row>
    <row r="1173" spans="13:16" x14ac:dyDescent="0.2">
      <c r="M1173" s="49" t="s">
        <v>443</v>
      </c>
      <c r="N1173" s="75">
        <f>_xll.qlCalendarAdvance(Calendar,N1172,M1173,"Following",FALSE)</f>
        <v>47724</v>
      </c>
      <c r="O1173" s="75" t="e">
        <f>_xll.qlInterestRateIndexValueDate(Index,N1173)</f>
        <v>#VALUE!</v>
      </c>
      <c r="P1173" s="72" t="e">
        <v>#N/A</v>
      </c>
    </row>
    <row r="1174" spans="13:16" x14ac:dyDescent="0.2">
      <c r="M1174" s="49" t="s">
        <v>443</v>
      </c>
      <c r="N1174" s="75">
        <f>_xll.qlCalendarAdvance(Calendar,N1173,M1174,"Following",FALSE)</f>
        <v>47731</v>
      </c>
      <c r="O1174" s="75" t="e">
        <f>_xll.qlInterestRateIndexValueDate(Index,N1174)</f>
        <v>#VALUE!</v>
      </c>
      <c r="P1174" s="72" t="e">
        <v>#N/A</v>
      </c>
    </row>
    <row r="1175" spans="13:16" x14ac:dyDescent="0.2">
      <c r="M1175" s="49" t="s">
        <v>443</v>
      </c>
      <c r="N1175" s="75">
        <f>_xll.qlCalendarAdvance(Calendar,N1174,M1175,"Following",FALSE)</f>
        <v>47738</v>
      </c>
      <c r="O1175" s="75" t="e">
        <f>_xll.qlInterestRateIndexValueDate(Index,N1175)</f>
        <v>#VALUE!</v>
      </c>
      <c r="P1175" s="72" t="e">
        <v>#N/A</v>
      </c>
    </row>
    <row r="1176" spans="13:16" x14ac:dyDescent="0.2">
      <c r="M1176" s="49" t="s">
        <v>443</v>
      </c>
      <c r="N1176" s="75">
        <f>_xll.qlCalendarAdvance(Calendar,N1175,M1176,"Following",FALSE)</f>
        <v>47745</v>
      </c>
      <c r="O1176" s="75" t="e">
        <f>_xll.qlInterestRateIndexValueDate(Index,N1176)</f>
        <v>#VALUE!</v>
      </c>
      <c r="P1176" s="72" t="e">
        <v>#N/A</v>
      </c>
    </row>
    <row r="1177" spans="13:16" x14ac:dyDescent="0.2">
      <c r="M1177" s="49" t="s">
        <v>443</v>
      </c>
      <c r="N1177" s="75">
        <f>_xll.qlCalendarAdvance(Calendar,N1176,M1177,"Following",FALSE)</f>
        <v>47752</v>
      </c>
      <c r="O1177" s="75" t="e">
        <f>_xll.qlInterestRateIndexValueDate(Index,N1177)</f>
        <v>#VALUE!</v>
      </c>
      <c r="P1177" s="72" t="e">
        <v>#N/A</v>
      </c>
    </row>
    <row r="1178" spans="13:16" x14ac:dyDescent="0.2">
      <c r="M1178" s="49" t="s">
        <v>443</v>
      </c>
      <c r="N1178" s="75">
        <f>_xll.qlCalendarAdvance(Calendar,N1177,M1178,"Following",FALSE)</f>
        <v>47759</v>
      </c>
      <c r="O1178" s="75" t="e">
        <f>_xll.qlInterestRateIndexValueDate(Index,N1178)</f>
        <v>#VALUE!</v>
      </c>
      <c r="P1178" s="72" t="e">
        <v>#N/A</v>
      </c>
    </row>
    <row r="1179" spans="13:16" x14ac:dyDescent="0.2">
      <c r="M1179" s="49" t="s">
        <v>443</v>
      </c>
      <c r="N1179" s="75">
        <f>_xll.qlCalendarAdvance(Calendar,N1178,M1179,"Following",FALSE)</f>
        <v>47766</v>
      </c>
      <c r="O1179" s="75" t="e">
        <f>_xll.qlInterestRateIndexValueDate(Index,N1179)</f>
        <v>#VALUE!</v>
      </c>
      <c r="P1179" s="72" t="e">
        <v>#N/A</v>
      </c>
    </row>
    <row r="1180" spans="13:16" x14ac:dyDescent="0.2">
      <c r="M1180" s="49" t="s">
        <v>443</v>
      </c>
      <c r="N1180" s="75">
        <f>_xll.qlCalendarAdvance(Calendar,N1179,M1180,"Following",FALSE)</f>
        <v>47773</v>
      </c>
      <c r="O1180" s="75" t="e">
        <f>_xll.qlInterestRateIndexValueDate(Index,N1180)</f>
        <v>#VALUE!</v>
      </c>
      <c r="P1180" s="72" t="e">
        <v>#N/A</v>
      </c>
    </row>
    <row r="1181" spans="13:16" x14ac:dyDescent="0.2">
      <c r="M1181" s="49" t="s">
        <v>443</v>
      </c>
      <c r="N1181" s="75">
        <f>_xll.qlCalendarAdvance(Calendar,N1180,M1181,"Following",FALSE)</f>
        <v>47780</v>
      </c>
      <c r="O1181" s="75" t="e">
        <f>_xll.qlInterestRateIndexValueDate(Index,N1181)</f>
        <v>#VALUE!</v>
      </c>
      <c r="P1181" s="72" t="e">
        <v>#N/A</v>
      </c>
    </row>
    <row r="1182" spans="13:16" x14ac:dyDescent="0.2">
      <c r="M1182" s="49" t="s">
        <v>443</v>
      </c>
      <c r="N1182" s="75">
        <f>_xll.qlCalendarAdvance(Calendar,N1181,M1182,"Following",FALSE)</f>
        <v>47787</v>
      </c>
      <c r="O1182" s="75" t="e">
        <f>_xll.qlInterestRateIndexValueDate(Index,N1182)</f>
        <v>#VALUE!</v>
      </c>
      <c r="P1182" s="72" t="e">
        <v>#N/A</v>
      </c>
    </row>
    <row r="1183" spans="13:16" x14ac:dyDescent="0.2">
      <c r="M1183" s="49" t="s">
        <v>443</v>
      </c>
      <c r="N1183" s="75">
        <f>_xll.qlCalendarAdvance(Calendar,N1182,M1183,"Following",FALSE)</f>
        <v>47794</v>
      </c>
      <c r="O1183" s="75" t="e">
        <f>_xll.qlInterestRateIndexValueDate(Index,N1183)</f>
        <v>#VALUE!</v>
      </c>
      <c r="P1183" s="72" t="e">
        <v>#N/A</v>
      </c>
    </row>
    <row r="1184" spans="13:16" x14ac:dyDescent="0.2">
      <c r="M1184" s="49" t="s">
        <v>443</v>
      </c>
      <c r="N1184" s="75">
        <f>_xll.qlCalendarAdvance(Calendar,N1183,M1184,"Following",FALSE)</f>
        <v>47801</v>
      </c>
      <c r="O1184" s="75" t="e">
        <f>_xll.qlInterestRateIndexValueDate(Index,N1184)</f>
        <v>#VALUE!</v>
      </c>
      <c r="P1184" s="72" t="e">
        <v>#N/A</v>
      </c>
    </row>
    <row r="1185" spans="13:16" x14ac:dyDescent="0.2">
      <c r="M1185" s="49" t="s">
        <v>443</v>
      </c>
      <c r="N1185" s="75">
        <f>_xll.qlCalendarAdvance(Calendar,N1184,M1185,"Following",FALSE)</f>
        <v>47808</v>
      </c>
      <c r="O1185" s="75" t="e">
        <f>_xll.qlInterestRateIndexValueDate(Index,N1185)</f>
        <v>#VALUE!</v>
      </c>
      <c r="P1185" s="72" t="e">
        <v>#N/A</v>
      </c>
    </row>
    <row r="1186" spans="13:16" x14ac:dyDescent="0.2">
      <c r="M1186" s="49" t="s">
        <v>443</v>
      </c>
      <c r="N1186" s="75">
        <f>_xll.qlCalendarAdvance(Calendar,N1185,M1186,"Following",FALSE)</f>
        <v>47815</v>
      </c>
      <c r="O1186" s="75" t="e">
        <f>_xll.qlInterestRateIndexValueDate(Index,N1186)</f>
        <v>#VALUE!</v>
      </c>
      <c r="P1186" s="72" t="e">
        <v>#N/A</v>
      </c>
    </row>
    <row r="1187" spans="13:16" x14ac:dyDescent="0.2">
      <c r="M1187" s="49" t="s">
        <v>443</v>
      </c>
      <c r="N1187" s="75">
        <f>_xll.qlCalendarAdvance(Calendar,N1186,M1187,"Following",FALSE)</f>
        <v>47822</v>
      </c>
      <c r="O1187" s="75" t="e">
        <f>_xll.qlInterestRateIndexValueDate(Index,N1187)</f>
        <v>#VALUE!</v>
      </c>
      <c r="P1187" s="72" t="e">
        <v>#N/A</v>
      </c>
    </row>
    <row r="1188" spans="13:16" x14ac:dyDescent="0.2">
      <c r="M1188" s="49" t="s">
        <v>443</v>
      </c>
      <c r="N1188" s="75">
        <f>_xll.qlCalendarAdvance(Calendar,N1187,M1188,"Following",FALSE)</f>
        <v>47829</v>
      </c>
      <c r="O1188" s="75" t="e">
        <f>_xll.qlInterestRateIndexValueDate(Index,N1188)</f>
        <v>#VALUE!</v>
      </c>
      <c r="P1188" s="72" t="e">
        <v>#N/A</v>
      </c>
    </row>
    <row r="1189" spans="13:16" x14ac:dyDescent="0.2">
      <c r="M1189" s="49" t="s">
        <v>443</v>
      </c>
      <c r="N1189" s="75">
        <f>_xll.qlCalendarAdvance(Calendar,N1188,M1189,"Following",FALSE)</f>
        <v>47836</v>
      </c>
      <c r="O1189" s="75" t="e">
        <f>_xll.qlInterestRateIndexValueDate(Index,N1189)</f>
        <v>#VALUE!</v>
      </c>
      <c r="P1189" s="72" t="e">
        <v>#N/A</v>
      </c>
    </row>
    <row r="1190" spans="13:16" x14ac:dyDescent="0.2">
      <c r="M1190" s="49" t="s">
        <v>443</v>
      </c>
      <c r="N1190" s="75">
        <f>_xll.qlCalendarAdvance(Calendar,N1189,M1190,"Following",FALSE)</f>
        <v>47844</v>
      </c>
      <c r="O1190" s="75" t="e">
        <f>_xll.qlInterestRateIndexValueDate(Index,N1190)</f>
        <v>#VALUE!</v>
      </c>
      <c r="P1190" s="72" t="e">
        <v>#N/A</v>
      </c>
    </row>
    <row r="1191" spans="13:16" x14ac:dyDescent="0.2">
      <c r="M1191" s="49" t="s">
        <v>443</v>
      </c>
      <c r="N1191" s="75">
        <f>_xll.qlCalendarAdvance(Calendar,N1190,M1191,"Following",FALSE)</f>
        <v>47851</v>
      </c>
      <c r="O1191" s="75" t="e">
        <f>_xll.qlInterestRateIndexValueDate(Index,N1191)</f>
        <v>#VALUE!</v>
      </c>
      <c r="P1191" s="72" t="e">
        <v>#N/A</v>
      </c>
    </row>
    <row r="1192" spans="13:16" x14ac:dyDescent="0.2">
      <c r="M1192" s="49" t="s">
        <v>443</v>
      </c>
      <c r="N1192" s="75">
        <f>_xll.qlCalendarAdvance(Calendar,N1191,M1192,"Following",FALSE)</f>
        <v>47858</v>
      </c>
      <c r="O1192" s="75" t="e">
        <f>_xll.qlInterestRateIndexValueDate(Index,N1192)</f>
        <v>#VALUE!</v>
      </c>
      <c r="P1192" s="72" t="e">
        <v>#N/A</v>
      </c>
    </row>
    <row r="1193" spans="13:16" x14ac:dyDescent="0.2">
      <c r="M1193" s="49" t="s">
        <v>443</v>
      </c>
      <c r="N1193" s="75">
        <f>_xll.qlCalendarAdvance(Calendar,N1192,M1193,"Following",FALSE)</f>
        <v>47865</v>
      </c>
      <c r="O1193" s="75" t="e">
        <f>_xll.qlInterestRateIndexValueDate(Index,N1193)</f>
        <v>#VALUE!</v>
      </c>
      <c r="P1193" s="72" t="e">
        <v>#N/A</v>
      </c>
    </row>
    <row r="1194" spans="13:16" x14ac:dyDescent="0.2">
      <c r="M1194" s="49" t="s">
        <v>443</v>
      </c>
      <c r="N1194" s="75">
        <f>_xll.qlCalendarAdvance(Calendar,N1193,M1194,"Following",FALSE)</f>
        <v>47872</v>
      </c>
      <c r="O1194" s="75" t="e">
        <f>_xll.qlInterestRateIndexValueDate(Index,N1194)</f>
        <v>#VALUE!</v>
      </c>
      <c r="P1194" s="72" t="e">
        <v>#N/A</v>
      </c>
    </row>
    <row r="1195" spans="13:16" x14ac:dyDescent="0.2">
      <c r="M1195" s="49" t="s">
        <v>443</v>
      </c>
      <c r="N1195" s="75">
        <f>_xll.qlCalendarAdvance(Calendar,N1194,M1195,"Following",FALSE)</f>
        <v>47879</v>
      </c>
      <c r="O1195" s="75" t="e">
        <f>_xll.qlInterestRateIndexValueDate(Index,N1195)</f>
        <v>#VALUE!</v>
      </c>
      <c r="P1195" s="72" t="e">
        <v>#N/A</v>
      </c>
    </row>
    <row r="1196" spans="13:16" x14ac:dyDescent="0.2">
      <c r="M1196" s="49" t="s">
        <v>443</v>
      </c>
      <c r="N1196" s="75">
        <f>_xll.qlCalendarAdvance(Calendar,N1195,M1196,"Following",FALSE)</f>
        <v>47886</v>
      </c>
      <c r="O1196" s="75" t="e">
        <f>_xll.qlInterestRateIndexValueDate(Index,N1196)</f>
        <v>#VALUE!</v>
      </c>
      <c r="P1196" s="72" t="e">
        <v>#N/A</v>
      </c>
    </row>
    <row r="1197" spans="13:16" x14ac:dyDescent="0.2">
      <c r="M1197" s="49" t="s">
        <v>443</v>
      </c>
      <c r="N1197" s="75">
        <f>_xll.qlCalendarAdvance(Calendar,N1196,M1197,"Following",FALSE)</f>
        <v>47893</v>
      </c>
      <c r="O1197" s="75" t="e">
        <f>_xll.qlInterestRateIndexValueDate(Index,N1197)</f>
        <v>#VALUE!</v>
      </c>
      <c r="P1197" s="72" t="e">
        <v>#N/A</v>
      </c>
    </row>
    <row r="1198" spans="13:16" x14ac:dyDescent="0.2">
      <c r="M1198" s="49" t="s">
        <v>443</v>
      </c>
      <c r="N1198" s="75">
        <f>_xll.qlCalendarAdvance(Calendar,N1197,M1198,"Following",FALSE)</f>
        <v>47900</v>
      </c>
      <c r="O1198" s="75" t="e">
        <f>_xll.qlInterestRateIndexValueDate(Index,N1198)</f>
        <v>#VALUE!</v>
      </c>
      <c r="P1198" s="72" t="e">
        <v>#N/A</v>
      </c>
    </row>
    <row r="1199" spans="13:16" x14ac:dyDescent="0.2">
      <c r="M1199" s="49" t="s">
        <v>443</v>
      </c>
      <c r="N1199" s="75">
        <f>_xll.qlCalendarAdvance(Calendar,N1198,M1199,"Following",FALSE)</f>
        <v>47907</v>
      </c>
      <c r="O1199" s="75" t="e">
        <f>_xll.qlInterestRateIndexValueDate(Index,N1199)</f>
        <v>#VALUE!</v>
      </c>
      <c r="P1199" s="72" t="e">
        <v>#N/A</v>
      </c>
    </row>
    <row r="1200" spans="13:16" x14ac:dyDescent="0.2">
      <c r="M1200" s="49" t="s">
        <v>443</v>
      </c>
      <c r="N1200" s="75">
        <f>_xll.qlCalendarAdvance(Calendar,N1199,M1200,"Following",FALSE)</f>
        <v>47914</v>
      </c>
      <c r="O1200" s="75" t="e">
        <f>_xll.qlInterestRateIndexValueDate(Index,N1200)</f>
        <v>#VALUE!</v>
      </c>
      <c r="P1200" s="72" t="e">
        <v>#N/A</v>
      </c>
    </row>
    <row r="1201" spans="13:16" x14ac:dyDescent="0.2">
      <c r="M1201" s="49" t="s">
        <v>443</v>
      </c>
      <c r="N1201" s="75">
        <f>_xll.qlCalendarAdvance(Calendar,N1200,M1201,"Following",FALSE)</f>
        <v>47921</v>
      </c>
      <c r="O1201" s="75" t="e">
        <f>_xll.qlInterestRateIndexValueDate(Index,N1201)</f>
        <v>#VALUE!</v>
      </c>
      <c r="P1201" s="72" t="e">
        <v>#N/A</v>
      </c>
    </row>
    <row r="1202" spans="13:16" x14ac:dyDescent="0.2">
      <c r="M1202" s="49" t="s">
        <v>443</v>
      </c>
      <c r="N1202" s="75">
        <f>_xll.qlCalendarAdvance(Calendar,N1201,M1202,"Following",FALSE)</f>
        <v>47928</v>
      </c>
      <c r="O1202" s="75" t="e">
        <f>_xll.qlInterestRateIndexValueDate(Index,N1202)</f>
        <v>#VALUE!</v>
      </c>
      <c r="P1202" s="72" t="e">
        <v>#N/A</v>
      </c>
    </row>
    <row r="1203" spans="13:16" x14ac:dyDescent="0.2">
      <c r="M1203" s="49" t="s">
        <v>443</v>
      </c>
      <c r="N1203" s="75">
        <f>_xll.qlCalendarAdvance(Calendar,N1202,M1203,"Following",FALSE)</f>
        <v>47935</v>
      </c>
      <c r="O1203" s="75" t="e">
        <f>_xll.qlInterestRateIndexValueDate(Index,N1203)</f>
        <v>#VALUE!</v>
      </c>
      <c r="P1203" s="72" t="e">
        <v>#N/A</v>
      </c>
    </row>
    <row r="1204" spans="13:16" x14ac:dyDescent="0.2">
      <c r="M1204" s="49" t="s">
        <v>443</v>
      </c>
      <c r="N1204" s="75">
        <f>_xll.qlCalendarAdvance(Calendar,N1203,M1204,"Following",FALSE)</f>
        <v>47942</v>
      </c>
      <c r="O1204" s="75" t="e">
        <f>_xll.qlInterestRateIndexValueDate(Index,N1204)</f>
        <v>#VALUE!</v>
      </c>
      <c r="P1204" s="72" t="e">
        <v>#N/A</v>
      </c>
    </row>
    <row r="1205" spans="13:16" x14ac:dyDescent="0.2">
      <c r="M1205" s="49" t="s">
        <v>443</v>
      </c>
      <c r="N1205" s="75">
        <f>_xll.qlCalendarAdvance(Calendar,N1204,M1205,"Following",FALSE)</f>
        <v>47953</v>
      </c>
      <c r="O1205" s="75" t="e">
        <f>_xll.qlInterestRateIndexValueDate(Index,N1205)</f>
        <v>#VALUE!</v>
      </c>
      <c r="P1205" s="72" t="e">
        <v>#N/A</v>
      </c>
    </row>
    <row r="1206" spans="13:16" x14ac:dyDescent="0.2">
      <c r="M1206" s="49" t="s">
        <v>443</v>
      </c>
      <c r="N1206" s="75">
        <f>_xll.qlCalendarAdvance(Calendar,N1205,M1206,"Following",FALSE)</f>
        <v>47960</v>
      </c>
      <c r="O1206" s="75" t="e">
        <f>_xll.qlInterestRateIndexValueDate(Index,N1206)</f>
        <v>#VALUE!</v>
      </c>
      <c r="P1206" s="72" t="e">
        <v>#N/A</v>
      </c>
    </row>
    <row r="1207" spans="13:16" x14ac:dyDescent="0.2">
      <c r="M1207" s="49" t="s">
        <v>443</v>
      </c>
      <c r="N1207" s="75">
        <f>_xll.qlCalendarAdvance(Calendar,N1206,M1207,"Following",FALSE)</f>
        <v>47967</v>
      </c>
      <c r="O1207" s="75" t="e">
        <f>_xll.qlInterestRateIndexValueDate(Index,N1207)</f>
        <v>#VALUE!</v>
      </c>
      <c r="P1207" s="72" t="e">
        <v>#N/A</v>
      </c>
    </row>
    <row r="1208" spans="13:16" x14ac:dyDescent="0.2">
      <c r="M1208" s="49" t="s">
        <v>443</v>
      </c>
      <c r="N1208" s="75">
        <f>_xll.qlCalendarAdvance(Calendar,N1207,M1208,"Following",FALSE)</f>
        <v>47974</v>
      </c>
      <c r="O1208" s="75" t="e">
        <f>_xll.qlInterestRateIndexValueDate(Index,N1208)</f>
        <v>#VALUE!</v>
      </c>
      <c r="P1208" s="72" t="e">
        <v>#N/A</v>
      </c>
    </row>
    <row r="1209" spans="13:16" x14ac:dyDescent="0.2">
      <c r="M1209" s="49" t="s">
        <v>443</v>
      </c>
      <c r="N1209" s="75">
        <f>_xll.qlCalendarAdvance(Calendar,N1208,M1209,"Following",FALSE)</f>
        <v>47981</v>
      </c>
      <c r="O1209" s="75" t="e">
        <f>_xll.qlInterestRateIndexValueDate(Index,N1209)</f>
        <v>#VALUE!</v>
      </c>
      <c r="P1209" s="72" t="e">
        <v>#N/A</v>
      </c>
    </row>
    <row r="1210" spans="13:16" x14ac:dyDescent="0.2">
      <c r="M1210" s="49" t="s">
        <v>443</v>
      </c>
      <c r="N1210" s="75">
        <f>_xll.qlCalendarAdvance(Calendar,N1209,M1210,"Following",FALSE)</f>
        <v>47988</v>
      </c>
      <c r="O1210" s="75" t="e">
        <f>_xll.qlInterestRateIndexValueDate(Index,N1210)</f>
        <v>#VALUE!</v>
      </c>
      <c r="P1210" s="72" t="e">
        <v>#N/A</v>
      </c>
    </row>
    <row r="1211" spans="13:16" x14ac:dyDescent="0.2">
      <c r="M1211" s="49" t="s">
        <v>443</v>
      </c>
      <c r="N1211" s="75">
        <f>_xll.qlCalendarAdvance(Calendar,N1210,M1211,"Following",FALSE)</f>
        <v>47995</v>
      </c>
      <c r="O1211" s="75" t="e">
        <f>_xll.qlInterestRateIndexValueDate(Index,N1211)</f>
        <v>#VALUE!</v>
      </c>
      <c r="P1211" s="72" t="e">
        <v>#N/A</v>
      </c>
    </row>
    <row r="1212" spans="13:16" x14ac:dyDescent="0.2">
      <c r="M1212" s="49" t="s">
        <v>443</v>
      </c>
      <c r="N1212" s="75">
        <f>_xll.qlCalendarAdvance(Calendar,N1211,M1212,"Following",FALSE)</f>
        <v>48002</v>
      </c>
      <c r="O1212" s="75" t="e">
        <f>_xll.qlInterestRateIndexValueDate(Index,N1212)</f>
        <v>#VALUE!</v>
      </c>
      <c r="P1212" s="72" t="e">
        <v>#N/A</v>
      </c>
    </row>
    <row r="1213" spans="13:16" x14ac:dyDescent="0.2">
      <c r="M1213" s="49" t="s">
        <v>443</v>
      </c>
      <c r="N1213" s="75">
        <f>_xll.qlCalendarAdvance(Calendar,N1212,M1213,"Following",FALSE)</f>
        <v>48009</v>
      </c>
      <c r="O1213" s="75" t="e">
        <f>_xll.qlInterestRateIndexValueDate(Index,N1213)</f>
        <v>#VALUE!</v>
      </c>
      <c r="P1213" s="72" t="e">
        <v>#N/A</v>
      </c>
    </row>
    <row r="1214" spans="13:16" x14ac:dyDescent="0.2">
      <c r="M1214" s="49" t="s">
        <v>443</v>
      </c>
      <c r="N1214" s="75">
        <f>_xll.qlCalendarAdvance(Calendar,N1213,M1214,"Following",FALSE)</f>
        <v>48016</v>
      </c>
      <c r="O1214" s="75" t="e">
        <f>_xll.qlInterestRateIndexValueDate(Index,N1214)</f>
        <v>#VALUE!</v>
      </c>
      <c r="P1214" s="72" t="e">
        <v>#N/A</v>
      </c>
    </row>
    <row r="1215" spans="13:16" x14ac:dyDescent="0.2">
      <c r="M1215" s="49" t="s">
        <v>443</v>
      </c>
      <c r="N1215" s="75">
        <f>_xll.qlCalendarAdvance(Calendar,N1214,M1215,"Following",FALSE)</f>
        <v>48023</v>
      </c>
      <c r="O1215" s="75" t="e">
        <f>_xll.qlInterestRateIndexValueDate(Index,N1215)</f>
        <v>#VALUE!</v>
      </c>
      <c r="P1215" s="72" t="e">
        <v>#N/A</v>
      </c>
    </row>
    <row r="1216" spans="13:16" x14ac:dyDescent="0.2">
      <c r="M1216" s="49" t="s">
        <v>443</v>
      </c>
      <c r="N1216" s="75">
        <f>_xll.qlCalendarAdvance(Calendar,N1215,M1216,"Following",FALSE)</f>
        <v>48030</v>
      </c>
      <c r="O1216" s="75" t="e">
        <f>_xll.qlInterestRateIndexValueDate(Index,N1216)</f>
        <v>#VALUE!</v>
      </c>
      <c r="P1216" s="72" t="e">
        <v>#N/A</v>
      </c>
    </row>
    <row r="1217" spans="13:16" x14ac:dyDescent="0.2">
      <c r="M1217" s="49" t="s">
        <v>443</v>
      </c>
      <c r="N1217" s="75">
        <f>_xll.qlCalendarAdvance(Calendar,N1216,M1217,"Following",FALSE)</f>
        <v>48037</v>
      </c>
      <c r="O1217" s="75" t="e">
        <f>_xll.qlInterestRateIndexValueDate(Index,N1217)</f>
        <v>#VALUE!</v>
      </c>
      <c r="P1217" s="72" t="e">
        <v>#N/A</v>
      </c>
    </row>
    <row r="1218" spans="13:16" x14ac:dyDescent="0.2">
      <c r="M1218" s="49" t="s">
        <v>443</v>
      </c>
      <c r="N1218" s="75">
        <f>_xll.qlCalendarAdvance(Calendar,N1217,M1218,"Following",FALSE)</f>
        <v>48044</v>
      </c>
      <c r="O1218" s="75" t="e">
        <f>_xll.qlInterestRateIndexValueDate(Index,N1218)</f>
        <v>#VALUE!</v>
      </c>
      <c r="P1218" s="72" t="e">
        <v>#N/A</v>
      </c>
    </row>
    <row r="1219" spans="13:16" x14ac:dyDescent="0.2">
      <c r="M1219" s="49" t="s">
        <v>443</v>
      </c>
      <c r="N1219" s="75">
        <f>_xll.qlCalendarAdvance(Calendar,N1218,M1219,"Following",FALSE)</f>
        <v>48051</v>
      </c>
      <c r="O1219" s="75" t="e">
        <f>_xll.qlInterestRateIndexValueDate(Index,N1219)</f>
        <v>#VALUE!</v>
      </c>
      <c r="P1219" s="72" t="e">
        <v>#N/A</v>
      </c>
    </row>
    <row r="1220" spans="13:16" x14ac:dyDescent="0.2">
      <c r="M1220" s="49" t="s">
        <v>443</v>
      </c>
      <c r="N1220" s="75">
        <f>_xll.qlCalendarAdvance(Calendar,N1219,M1220,"Following",FALSE)</f>
        <v>48058</v>
      </c>
      <c r="O1220" s="75" t="e">
        <f>_xll.qlInterestRateIndexValueDate(Index,N1220)</f>
        <v>#VALUE!</v>
      </c>
      <c r="P1220" s="72" t="e">
        <v>#N/A</v>
      </c>
    </row>
    <row r="1221" spans="13:16" x14ac:dyDescent="0.2">
      <c r="M1221" s="49" t="s">
        <v>443</v>
      </c>
      <c r="N1221" s="75">
        <f>_xll.qlCalendarAdvance(Calendar,N1220,M1221,"Following",FALSE)</f>
        <v>48065</v>
      </c>
      <c r="O1221" s="75" t="e">
        <f>_xll.qlInterestRateIndexValueDate(Index,N1221)</f>
        <v>#VALUE!</v>
      </c>
      <c r="P1221" s="72" t="e">
        <v>#N/A</v>
      </c>
    </row>
    <row r="1222" spans="13:16" x14ac:dyDescent="0.2">
      <c r="M1222" s="49" t="s">
        <v>443</v>
      </c>
      <c r="N1222" s="75">
        <f>_xll.qlCalendarAdvance(Calendar,N1221,M1222,"Following",FALSE)</f>
        <v>48072</v>
      </c>
      <c r="O1222" s="75" t="e">
        <f>_xll.qlInterestRateIndexValueDate(Index,N1222)</f>
        <v>#VALUE!</v>
      </c>
      <c r="P1222" s="72" t="e">
        <v>#N/A</v>
      </c>
    </row>
    <row r="1223" spans="13:16" x14ac:dyDescent="0.2">
      <c r="M1223" s="49" t="s">
        <v>443</v>
      </c>
      <c r="N1223" s="75">
        <f>_xll.qlCalendarAdvance(Calendar,N1222,M1223,"Following",FALSE)</f>
        <v>48079</v>
      </c>
      <c r="O1223" s="75" t="e">
        <f>_xll.qlInterestRateIndexValueDate(Index,N1223)</f>
        <v>#VALUE!</v>
      </c>
      <c r="P1223" s="72" t="e">
        <v>#N/A</v>
      </c>
    </row>
    <row r="1224" spans="13:16" x14ac:dyDescent="0.2">
      <c r="M1224" s="49" t="s">
        <v>443</v>
      </c>
      <c r="N1224" s="75">
        <f>_xll.qlCalendarAdvance(Calendar,N1223,M1224,"Following",FALSE)</f>
        <v>48086</v>
      </c>
      <c r="O1224" s="75" t="e">
        <f>_xll.qlInterestRateIndexValueDate(Index,N1224)</f>
        <v>#VALUE!</v>
      </c>
      <c r="P1224" s="72" t="e">
        <v>#N/A</v>
      </c>
    </row>
    <row r="1225" spans="13:16" x14ac:dyDescent="0.2">
      <c r="M1225" s="49" t="s">
        <v>443</v>
      </c>
      <c r="N1225" s="75">
        <f>_xll.qlCalendarAdvance(Calendar,N1224,M1225,"Following",FALSE)</f>
        <v>48093</v>
      </c>
      <c r="O1225" s="75" t="e">
        <f>_xll.qlInterestRateIndexValueDate(Index,N1225)</f>
        <v>#VALUE!</v>
      </c>
      <c r="P1225" s="72" t="e">
        <v>#N/A</v>
      </c>
    </row>
    <row r="1226" spans="13:16" x14ac:dyDescent="0.2">
      <c r="M1226" s="49" t="s">
        <v>443</v>
      </c>
      <c r="N1226" s="75">
        <f>_xll.qlCalendarAdvance(Calendar,N1225,M1226,"Following",FALSE)</f>
        <v>48100</v>
      </c>
      <c r="O1226" s="75" t="e">
        <f>_xll.qlInterestRateIndexValueDate(Index,N1226)</f>
        <v>#VALUE!</v>
      </c>
      <c r="P1226" s="72" t="e">
        <v>#N/A</v>
      </c>
    </row>
    <row r="1227" spans="13:16" x14ac:dyDescent="0.2">
      <c r="M1227" s="49" t="s">
        <v>443</v>
      </c>
      <c r="N1227" s="75">
        <f>_xll.qlCalendarAdvance(Calendar,N1226,M1227,"Following",FALSE)</f>
        <v>48107</v>
      </c>
      <c r="O1227" s="75" t="e">
        <f>_xll.qlInterestRateIndexValueDate(Index,N1227)</f>
        <v>#VALUE!</v>
      </c>
      <c r="P1227" s="72" t="e">
        <v>#N/A</v>
      </c>
    </row>
    <row r="1228" spans="13:16" x14ac:dyDescent="0.2">
      <c r="M1228" s="49" t="s">
        <v>443</v>
      </c>
      <c r="N1228" s="75">
        <f>_xll.qlCalendarAdvance(Calendar,N1227,M1228,"Following",FALSE)</f>
        <v>48114</v>
      </c>
      <c r="O1228" s="75" t="e">
        <f>_xll.qlInterestRateIndexValueDate(Index,N1228)</f>
        <v>#VALUE!</v>
      </c>
      <c r="P1228" s="72" t="e">
        <v>#N/A</v>
      </c>
    </row>
    <row r="1229" spans="13:16" x14ac:dyDescent="0.2">
      <c r="M1229" s="49" t="s">
        <v>443</v>
      </c>
      <c r="N1229" s="75">
        <f>_xll.qlCalendarAdvance(Calendar,N1228,M1229,"Following",FALSE)</f>
        <v>48121</v>
      </c>
      <c r="O1229" s="75" t="e">
        <f>_xll.qlInterestRateIndexValueDate(Index,N1229)</f>
        <v>#VALUE!</v>
      </c>
      <c r="P1229" s="72" t="e">
        <v>#N/A</v>
      </c>
    </row>
    <row r="1230" spans="13:16" x14ac:dyDescent="0.2">
      <c r="M1230" s="49" t="s">
        <v>443</v>
      </c>
      <c r="N1230" s="75">
        <f>_xll.qlCalendarAdvance(Calendar,N1229,M1230,"Following",FALSE)</f>
        <v>48128</v>
      </c>
      <c r="O1230" s="75" t="e">
        <f>_xll.qlInterestRateIndexValueDate(Index,N1230)</f>
        <v>#VALUE!</v>
      </c>
      <c r="P1230" s="72" t="e">
        <v>#N/A</v>
      </c>
    </row>
    <row r="1231" spans="13:16" x14ac:dyDescent="0.2">
      <c r="M1231" s="49" t="s">
        <v>443</v>
      </c>
      <c r="N1231" s="75">
        <f>_xll.qlCalendarAdvance(Calendar,N1230,M1231,"Following",FALSE)</f>
        <v>48135</v>
      </c>
      <c r="O1231" s="75" t="e">
        <f>_xll.qlInterestRateIndexValueDate(Index,N1231)</f>
        <v>#VALUE!</v>
      </c>
      <c r="P1231" s="72" t="e">
        <v>#N/A</v>
      </c>
    </row>
    <row r="1232" spans="13:16" x14ac:dyDescent="0.2">
      <c r="M1232" s="49" t="s">
        <v>443</v>
      </c>
      <c r="N1232" s="75">
        <f>_xll.qlCalendarAdvance(Calendar,N1231,M1232,"Following",FALSE)</f>
        <v>48142</v>
      </c>
      <c r="O1232" s="75" t="e">
        <f>_xll.qlInterestRateIndexValueDate(Index,N1232)</f>
        <v>#VALUE!</v>
      </c>
      <c r="P1232" s="72" t="e">
        <v>#N/A</v>
      </c>
    </row>
    <row r="1233" spans="13:16" x14ac:dyDescent="0.2">
      <c r="M1233" s="49" t="s">
        <v>443</v>
      </c>
      <c r="N1233" s="75">
        <f>_xll.qlCalendarAdvance(Calendar,N1232,M1233,"Following",FALSE)</f>
        <v>48149</v>
      </c>
      <c r="O1233" s="75" t="e">
        <f>_xll.qlInterestRateIndexValueDate(Index,N1233)</f>
        <v>#VALUE!</v>
      </c>
      <c r="P1233" s="72" t="e">
        <v>#N/A</v>
      </c>
    </row>
    <row r="1234" spans="13:16" x14ac:dyDescent="0.2">
      <c r="M1234" s="49" t="s">
        <v>443</v>
      </c>
      <c r="N1234" s="75">
        <f>_xll.qlCalendarAdvance(Calendar,N1233,M1234,"Following",FALSE)</f>
        <v>48156</v>
      </c>
      <c r="O1234" s="75" t="e">
        <f>_xll.qlInterestRateIndexValueDate(Index,N1234)</f>
        <v>#VALUE!</v>
      </c>
      <c r="P1234" s="72" t="e">
        <v>#N/A</v>
      </c>
    </row>
    <row r="1235" spans="13:16" x14ac:dyDescent="0.2">
      <c r="M1235" s="49" t="s">
        <v>443</v>
      </c>
      <c r="N1235" s="75">
        <f>_xll.qlCalendarAdvance(Calendar,N1234,M1235,"Following",FALSE)</f>
        <v>48163</v>
      </c>
      <c r="O1235" s="75" t="e">
        <f>_xll.qlInterestRateIndexValueDate(Index,N1235)</f>
        <v>#VALUE!</v>
      </c>
      <c r="P1235" s="72" t="e">
        <v>#N/A</v>
      </c>
    </row>
    <row r="1236" spans="13:16" x14ac:dyDescent="0.2">
      <c r="M1236" s="49" t="s">
        <v>443</v>
      </c>
      <c r="N1236" s="75">
        <f>_xll.qlCalendarAdvance(Calendar,N1235,M1236,"Following",FALSE)</f>
        <v>48170</v>
      </c>
      <c r="O1236" s="75" t="e">
        <f>_xll.qlInterestRateIndexValueDate(Index,N1236)</f>
        <v>#VALUE!</v>
      </c>
      <c r="P1236" s="72" t="e">
        <v>#N/A</v>
      </c>
    </row>
    <row r="1237" spans="13:16" x14ac:dyDescent="0.2">
      <c r="M1237" s="49" t="s">
        <v>443</v>
      </c>
      <c r="N1237" s="75">
        <f>_xll.qlCalendarAdvance(Calendar,N1236,M1237,"Following",FALSE)</f>
        <v>48177</v>
      </c>
      <c r="O1237" s="75" t="e">
        <f>_xll.qlInterestRateIndexValueDate(Index,N1237)</f>
        <v>#VALUE!</v>
      </c>
      <c r="P1237" s="72" t="e">
        <v>#N/A</v>
      </c>
    </row>
    <row r="1238" spans="13:16" x14ac:dyDescent="0.2">
      <c r="M1238" s="49" t="s">
        <v>443</v>
      </c>
      <c r="N1238" s="75">
        <f>_xll.qlCalendarAdvance(Calendar,N1237,M1238,"Following",FALSE)</f>
        <v>48184</v>
      </c>
      <c r="O1238" s="75" t="e">
        <f>_xll.qlInterestRateIndexValueDate(Index,N1238)</f>
        <v>#VALUE!</v>
      </c>
      <c r="P1238" s="72" t="e">
        <v>#N/A</v>
      </c>
    </row>
    <row r="1239" spans="13:16" x14ac:dyDescent="0.2">
      <c r="M1239" s="49" t="s">
        <v>443</v>
      </c>
      <c r="N1239" s="75">
        <f>_xll.qlCalendarAdvance(Calendar,N1238,M1239,"Following",FALSE)</f>
        <v>48191</v>
      </c>
      <c r="O1239" s="75" t="e">
        <f>_xll.qlInterestRateIndexValueDate(Index,N1239)</f>
        <v>#VALUE!</v>
      </c>
      <c r="P1239" s="72" t="e">
        <v>#N/A</v>
      </c>
    </row>
    <row r="1240" spans="13:16" x14ac:dyDescent="0.2">
      <c r="M1240" s="49" t="s">
        <v>443</v>
      </c>
      <c r="N1240" s="75">
        <f>_xll.qlCalendarAdvance(Calendar,N1239,M1240,"Following",FALSE)</f>
        <v>48198</v>
      </c>
      <c r="O1240" s="75" t="e">
        <f>_xll.qlInterestRateIndexValueDate(Index,N1240)</f>
        <v>#VALUE!</v>
      </c>
      <c r="P1240" s="72" t="e">
        <v>#N/A</v>
      </c>
    </row>
    <row r="1241" spans="13:16" x14ac:dyDescent="0.2">
      <c r="M1241" s="49" t="s">
        <v>443</v>
      </c>
      <c r="N1241" s="75">
        <f>_xll.qlCalendarAdvance(Calendar,N1240,M1241,"Following",FALSE)</f>
        <v>48205</v>
      </c>
      <c r="O1241" s="75" t="e">
        <f>_xll.qlInterestRateIndexValueDate(Index,N1241)</f>
        <v>#VALUE!</v>
      </c>
      <c r="P1241" s="72" t="e">
        <v>#N/A</v>
      </c>
    </row>
    <row r="1242" spans="13:16" x14ac:dyDescent="0.2">
      <c r="M1242" s="49" t="s">
        <v>443</v>
      </c>
      <c r="N1242" s="75">
        <f>_xll.qlCalendarAdvance(Calendar,N1241,M1242,"Following",FALSE)</f>
        <v>48212</v>
      </c>
      <c r="O1242" s="75" t="e">
        <f>_xll.qlInterestRateIndexValueDate(Index,N1242)</f>
        <v>#VALUE!</v>
      </c>
      <c r="P1242" s="72" t="e">
        <v>#N/A</v>
      </c>
    </row>
    <row r="1243" spans="13:16" x14ac:dyDescent="0.2">
      <c r="M1243" s="49" t="s">
        <v>443</v>
      </c>
      <c r="N1243" s="75">
        <f>_xll.qlCalendarAdvance(Calendar,N1242,M1243,"Following",FALSE)</f>
        <v>48219</v>
      </c>
      <c r="O1243" s="75" t="e">
        <f>_xll.qlInterestRateIndexValueDate(Index,N1243)</f>
        <v>#VALUE!</v>
      </c>
      <c r="P1243" s="72" t="e">
        <v>#N/A</v>
      </c>
    </row>
    <row r="1244" spans="13:16" x14ac:dyDescent="0.2">
      <c r="M1244" s="49" t="s">
        <v>443</v>
      </c>
      <c r="N1244" s="75">
        <f>_xll.qlCalendarAdvance(Calendar,N1243,M1244,"Following",FALSE)</f>
        <v>48226</v>
      </c>
      <c r="O1244" s="75" t="e">
        <f>_xll.qlInterestRateIndexValueDate(Index,N1244)</f>
        <v>#VALUE!</v>
      </c>
      <c r="P1244" s="72" t="e">
        <v>#N/A</v>
      </c>
    </row>
    <row r="1245" spans="13:16" x14ac:dyDescent="0.2">
      <c r="M1245" s="49" t="s">
        <v>443</v>
      </c>
      <c r="N1245" s="75">
        <f>_xll.qlCalendarAdvance(Calendar,N1244,M1245,"Following",FALSE)</f>
        <v>48233</v>
      </c>
      <c r="O1245" s="75" t="e">
        <f>_xll.qlInterestRateIndexValueDate(Index,N1245)</f>
        <v>#VALUE!</v>
      </c>
      <c r="P1245" s="72" t="e">
        <v>#N/A</v>
      </c>
    </row>
    <row r="1246" spans="13:16" x14ac:dyDescent="0.2">
      <c r="M1246" s="49" t="s">
        <v>443</v>
      </c>
      <c r="N1246" s="75">
        <f>_xll.qlCalendarAdvance(Calendar,N1245,M1246,"Following",FALSE)</f>
        <v>48240</v>
      </c>
      <c r="O1246" s="75" t="e">
        <f>_xll.qlInterestRateIndexValueDate(Index,N1246)</f>
        <v>#VALUE!</v>
      </c>
      <c r="P1246" s="72" t="e">
        <v>#N/A</v>
      </c>
    </row>
    <row r="1247" spans="13:16" x14ac:dyDescent="0.2">
      <c r="M1247" s="49" t="s">
        <v>443</v>
      </c>
      <c r="N1247" s="75">
        <f>_xll.qlCalendarAdvance(Calendar,N1246,M1247,"Following",FALSE)</f>
        <v>48247</v>
      </c>
      <c r="O1247" s="75" t="e">
        <f>_xll.qlInterestRateIndexValueDate(Index,N1247)</f>
        <v>#VALUE!</v>
      </c>
      <c r="P1247" s="72" t="e">
        <v>#N/A</v>
      </c>
    </row>
    <row r="1248" spans="13:16" x14ac:dyDescent="0.2">
      <c r="M1248" s="49" t="s">
        <v>443</v>
      </c>
      <c r="N1248" s="75">
        <f>_xll.qlCalendarAdvance(Calendar,N1247,M1248,"Following",FALSE)</f>
        <v>48254</v>
      </c>
      <c r="O1248" s="75" t="e">
        <f>_xll.qlInterestRateIndexValueDate(Index,N1248)</f>
        <v>#VALUE!</v>
      </c>
      <c r="P1248" s="72" t="e">
        <v>#N/A</v>
      </c>
    </row>
    <row r="1249" spans="13:16" x14ac:dyDescent="0.2">
      <c r="M1249" s="49" t="s">
        <v>443</v>
      </c>
      <c r="N1249" s="75">
        <f>_xll.qlCalendarAdvance(Calendar,N1248,M1249,"Following",FALSE)</f>
        <v>48261</v>
      </c>
      <c r="O1249" s="75" t="e">
        <f>_xll.qlInterestRateIndexValueDate(Index,N1249)</f>
        <v>#VALUE!</v>
      </c>
      <c r="P1249" s="72" t="e">
        <v>#N/A</v>
      </c>
    </row>
    <row r="1250" spans="13:16" x14ac:dyDescent="0.2">
      <c r="M1250" s="49" t="s">
        <v>443</v>
      </c>
      <c r="N1250" s="75">
        <f>_xll.qlCalendarAdvance(Calendar,N1249,M1250,"Following",FALSE)</f>
        <v>48268</v>
      </c>
      <c r="O1250" s="75" t="e">
        <f>_xll.qlInterestRateIndexValueDate(Index,N1250)</f>
        <v>#VALUE!</v>
      </c>
      <c r="P1250" s="72" t="e">
        <v>#N/A</v>
      </c>
    </row>
    <row r="1251" spans="13:16" x14ac:dyDescent="0.2">
      <c r="M1251" s="49" t="s">
        <v>443</v>
      </c>
      <c r="N1251" s="75">
        <f>_xll.qlCalendarAdvance(Calendar,N1250,M1251,"Following",FALSE)</f>
        <v>48275</v>
      </c>
      <c r="O1251" s="75" t="e">
        <f>_xll.qlInterestRateIndexValueDate(Index,N1251)</f>
        <v>#VALUE!</v>
      </c>
      <c r="P1251" s="72" t="e">
        <v>#N/A</v>
      </c>
    </row>
    <row r="1252" spans="13:16" x14ac:dyDescent="0.2">
      <c r="M1252" s="49" t="s">
        <v>443</v>
      </c>
      <c r="N1252" s="75">
        <f>_xll.qlCalendarAdvance(Calendar,N1251,M1252,"Following",FALSE)</f>
        <v>48282</v>
      </c>
      <c r="O1252" s="75" t="e">
        <f>_xll.qlInterestRateIndexValueDate(Index,N1252)</f>
        <v>#VALUE!</v>
      </c>
      <c r="P1252" s="72" t="e">
        <v>#N/A</v>
      </c>
    </row>
    <row r="1253" spans="13:16" x14ac:dyDescent="0.2">
      <c r="M1253" s="49" t="s">
        <v>443</v>
      </c>
      <c r="N1253" s="75">
        <f>_xll.qlCalendarAdvance(Calendar,N1252,M1253,"Following",FALSE)</f>
        <v>48289</v>
      </c>
      <c r="O1253" s="75" t="e">
        <f>_xll.qlInterestRateIndexValueDate(Index,N1253)</f>
        <v>#VALUE!</v>
      </c>
      <c r="P1253" s="72" t="e">
        <v>#N/A</v>
      </c>
    </row>
    <row r="1254" spans="13:16" x14ac:dyDescent="0.2">
      <c r="M1254" s="49" t="s">
        <v>443</v>
      </c>
      <c r="N1254" s="75">
        <f>_xll.qlCalendarAdvance(Calendar,N1253,M1254,"Following",FALSE)</f>
        <v>48296</v>
      </c>
      <c r="O1254" s="75" t="e">
        <f>_xll.qlInterestRateIndexValueDate(Index,N1254)</f>
        <v>#VALUE!</v>
      </c>
      <c r="P1254" s="72" t="e">
        <v>#N/A</v>
      </c>
    </row>
    <row r="1255" spans="13:16" x14ac:dyDescent="0.2">
      <c r="M1255" s="49" t="s">
        <v>443</v>
      </c>
      <c r="N1255" s="75">
        <f>_xll.qlCalendarAdvance(Calendar,N1254,M1255,"Following",FALSE)</f>
        <v>48303</v>
      </c>
      <c r="O1255" s="75" t="e">
        <f>_xll.qlInterestRateIndexValueDate(Index,N1255)</f>
        <v>#VALUE!</v>
      </c>
      <c r="P1255" s="72" t="e">
        <v>#N/A</v>
      </c>
    </row>
    <row r="1256" spans="13:16" x14ac:dyDescent="0.2">
      <c r="M1256" s="49" t="s">
        <v>443</v>
      </c>
      <c r="N1256" s="75">
        <f>_xll.qlCalendarAdvance(Calendar,N1255,M1256,"Following",FALSE)</f>
        <v>48310</v>
      </c>
      <c r="O1256" s="75" t="e">
        <f>_xll.qlInterestRateIndexValueDate(Index,N1256)</f>
        <v>#VALUE!</v>
      </c>
      <c r="P1256" s="72" t="e">
        <v>#N/A</v>
      </c>
    </row>
    <row r="1257" spans="13:16" x14ac:dyDescent="0.2">
      <c r="M1257" s="49" t="s">
        <v>443</v>
      </c>
      <c r="N1257" s="75">
        <f>_xll.qlCalendarAdvance(Calendar,N1256,M1257,"Following",FALSE)</f>
        <v>48317</v>
      </c>
      <c r="O1257" s="75" t="e">
        <f>_xll.qlInterestRateIndexValueDate(Index,N1257)</f>
        <v>#VALUE!</v>
      </c>
      <c r="P1257" s="72" t="e">
        <v>#N/A</v>
      </c>
    </row>
    <row r="1258" spans="13:16" x14ac:dyDescent="0.2">
      <c r="M1258" s="49" t="s">
        <v>443</v>
      </c>
      <c r="N1258" s="75">
        <f>_xll.qlCalendarAdvance(Calendar,N1257,M1258,"Following",FALSE)</f>
        <v>48324</v>
      </c>
      <c r="O1258" s="75" t="e">
        <f>_xll.qlInterestRateIndexValueDate(Index,N1258)</f>
        <v>#VALUE!</v>
      </c>
      <c r="P1258" s="72" t="e">
        <v>#N/A</v>
      </c>
    </row>
    <row r="1259" spans="13:16" x14ac:dyDescent="0.2">
      <c r="M1259" s="49" t="s">
        <v>443</v>
      </c>
      <c r="N1259" s="75">
        <f>_xll.qlCalendarAdvance(Calendar,N1258,M1259,"Following",FALSE)</f>
        <v>48331</v>
      </c>
      <c r="O1259" s="75" t="e">
        <f>_xll.qlInterestRateIndexValueDate(Index,N1259)</f>
        <v>#VALUE!</v>
      </c>
      <c r="P1259" s="72" t="e">
        <v>#N/A</v>
      </c>
    </row>
    <row r="1260" spans="13:16" x14ac:dyDescent="0.2">
      <c r="M1260" s="49" t="s">
        <v>443</v>
      </c>
      <c r="N1260" s="75">
        <f>_xll.qlCalendarAdvance(Calendar,N1259,M1260,"Following",FALSE)</f>
        <v>48338</v>
      </c>
      <c r="O1260" s="75" t="e">
        <f>_xll.qlInterestRateIndexValueDate(Index,N1260)</f>
        <v>#VALUE!</v>
      </c>
      <c r="P1260" s="72" t="e">
        <v>#N/A</v>
      </c>
    </row>
    <row r="1261" spans="13:16" x14ac:dyDescent="0.2">
      <c r="M1261" s="49" t="s">
        <v>443</v>
      </c>
      <c r="N1261" s="75">
        <f>_xll.qlCalendarAdvance(Calendar,N1260,M1261,"Following",FALSE)</f>
        <v>48345</v>
      </c>
      <c r="O1261" s="75" t="e">
        <f>_xll.qlInterestRateIndexValueDate(Index,N1261)</f>
        <v>#VALUE!</v>
      </c>
      <c r="P1261" s="72" t="e">
        <v>#N/A</v>
      </c>
    </row>
    <row r="1262" spans="13:16" x14ac:dyDescent="0.2">
      <c r="M1262" s="49" t="s">
        <v>443</v>
      </c>
      <c r="N1262" s="75">
        <f>_xll.qlCalendarAdvance(Calendar,N1261,M1262,"Following",FALSE)</f>
        <v>48352</v>
      </c>
      <c r="O1262" s="75" t="e">
        <f>_xll.qlInterestRateIndexValueDate(Index,N1262)</f>
        <v>#VALUE!</v>
      </c>
      <c r="P1262" s="72" t="e">
        <v>#N/A</v>
      </c>
    </row>
    <row r="1263" spans="13:16" x14ac:dyDescent="0.2">
      <c r="M1263" s="49" t="s">
        <v>443</v>
      </c>
      <c r="N1263" s="75">
        <f>_xll.qlCalendarAdvance(Calendar,N1262,M1263,"Following",FALSE)</f>
        <v>48359</v>
      </c>
      <c r="O1263" s="75" t="e">
        <f>_xll.qlInterestRateIndexValueDate(Index,N1263)</f>
        <v>#VALUE!</v>
      </c>
      <c r="P1263" s="72" t="e">
        <v>#N/A</v>
      </c>
    </row>
    <row r="1264" spans="13:16" x14ac:dyDescent="0.2">
      <c r="M1264" s="49" t="s">
        <v>443</v>
      </c>
      <c r="N1264" s="75">
        <f>_xll.qlCalendarAdvance(Calendar,N1263,M1264,"Following",FALSE)</f>
        <v>48366</v>
      </c>
      <c r="O1264" s="75" t="e">
        <f>_xll.qlInterestRateIndexValueDate(Index,N1264)</f>
        <v>#VALUE!</v>
      </c>
      <c r="P1264" s="72" t="e">
        <v>#N/A</v>
      </c>
    </row>
    <row r="1265" spans="13:16" x14ac:dyDescent="0.2">
      <c r="M1265" s="49" t="s">
        <v>443</v>
      </c>
      <c r="N1265" s="75">
        <f>_xll.qlCalendarAdvance(Calendar,N1264,M1265,"Following",FALSE)</f>
        <v>48373</v>
      </c>
      <c r="O1265" s="75" t="e">
        <f>_xll.qlInterestRateIndexValueDate(Index,N1265)</f>
        <v>#VALUE!</v>
      </c>
      <c r="P1265" s="72" t="e">
        <v>#N/A</v>
      </c>
    </row>
    <row r="1266" spans="13:16" x14ac:dyDescent="0.2">
      <c r="M1266" s="49" t="s">
        <v>443</v>
      </c>
      <c r="N1266" s="75">
        <f>_xll.qlCalendarAdvance(Calendar,N1265,M1266,"Following",FALSE)</f>
        <v>48380</v>
      </c>
      <c r="O1266" s="75" t="e">
        <f>_xll.qlInterestRateIndexValueDate(Index,N1266)</f>
        <v>#VALUE!</v>
      </c>
      <c r="P1266" s="72" t="e">
        <v>#N/A</v>
      </c>
    </row>
    <row r="1267" spans="13:16" x14ac:dyDescent="0.2">
      <c r="M1267" s="49" t="s">
        <v>443</v>
      </c>
      <c r="N1267" s="75">
        <f>_xll.qlCalendarAdvance(Calendar,N1266,M1267,"Following",FALSE)</f>
        <v>48387</v>
      </c>
      <c r="O1267" s="75" t="e">
        <f>_xll.qlInterestRateIndexValueDate(Index,N1267)</f>
        <v>#VALUE!</v>
      </c>
      <c r="P1267" s="72" t="e">
        <v>#N/A</v>
      </c>
    </row>
    <row r="1268" spans="13:16" x14ac:dyDescent="0.2">
      <c r="M1268" s="49" t="s">
        <v>443</v>
      </c>
      <c r="N1268" s="75">
        <f>_xll.qlCalendarAdvance(Calendar,N1267,M1268,"Following",FALSE)</f>
        <v>48394</v>
      </c>
      <c r="O1268" s="75" t="e">
        <f>_xll.qlInterestRateIndexValueDate(Index,N1268)</f>
        <v>#VALUE!</v>
      </c>
      <c r="P1268" s="72" t="e">
        <v>#N/A</v>
      </c>
    </row>
    <row r="1269" spans="13:16" x14ac:dyDescent="0.2">
      <c r="M1269" s="49" t="s">
        <v>443</v>
      </c>
      <c r="N1269" s="75">
        <f>_xll.qlCalendarAdvance(Calendar,N1268,M1269,"Following",FALSE)</f>
        <v>48401</v>
      </c>
      <c r="O1269" s="75" t="e">
        <f>_xll.qlInterestRateIndexValueDate(Index,N1269)</f>
        <v>#VALUE!</v>
      </c>
      <c r="P1269" s="72" t="e">
        <v>#N/A</v>
      </c>
    </row>
    <row r="1270" spans="13:16" x14ac:dyDescent="0.2">
      <c r="M1270" s="49" t="s">
        <v>443</v>
      </c>
      <c r="N1270" s="75">
        <f>_xll.qlCalendarAdvance(Calendar,N1269,M1270,"Following",FALSE)</f>
        <v>48408</v>
      </c>
      <c r="O1270" s="75" t="e">
        <f>_xll.qlInterestRateIndexValueDate(Index,N1270)</f>
        <v>#VALUE!</v>
      </c>
      <c r="P1270" s="72" t="e">
        <v>#N/A</v>
      </c>
    </row>
    <row r="1271" spans="13:16" x14ac:dyDescent="0.2">
      <c r="M1271" s="49" t="s">
        <v>443</v>
      </c>
      <c r="N1271" s="75">
        <f>_xll.qlCalendarAdvance(Calendar,N1270,M1271,"Following",FALSE)</f>
        <v>48415</v>
      </c>
      <c r="O1271" s="75" t="e">
        <f>_xll.qlInterestRateIndexValueDate(Index,N1271)</f>
        <v>#VALUE!</v>
      </c>
      <c r="P1271" s="72" t="e">
        <v>#N/A</v>
      </c>
    </row>
    <row r="1272" spans="13:16" x14ac:dyDescent="0.2">
      <c r="M1272" s="49" t="s">
        <v>443</v>
      </c>
      <c r="N1272" s="75">
        <f>_xll.qlCalendarAdvance(Calendar,N1271,M1272,"Following",FALSE)</f>
        <v>48422</v>
      </c>
      <c r="O1272" s="75" t="e">
        <f>_xll.qlInterestRateIndexValueDate(Index,N1272)</f>
        <v>#VALUE!</v>
      </c>
      <c r="P1272" s="72" t="e">
        <v>#N/A</v>
      </c>
    </row>
    <row r="1273" spans="13:16" x14ac:dyDescent="0.2">
      <c r="M1273" s="49" t="s">
        <v>443</v>
      </c>
      <c r="N1273" s="75">
        <f>_xll.qlCalendarAdvance(Calendar,N1272,M1273,"Following",FALSE)</f>
        <v>48429</v>
      </c>
      <c r="O1273" s="75" t="e">
        <f>_xll.qlInterestRateIndexValueDate(Index,N1273)</f>
        <v>#VALUE!</v>
      </c>
      <c r="P1273" s="72" t="e">
        <v>#N/A</v>
      </c>
    </row>
    <row r="1274" spans="13:16" x14ac:dyDescent="0.2">
      <c r="M1274" s="49" t="s">
        <v>443</v>
      </c>
      <c r="N1274" s="75">
        <f>_xll.qlCalendarAdvance(Calendar,N1273,M1274,"Following",FALSE)</f>
        <v>48436</v>
      </c>
      <c r="O1274" s="75" t="e">
        <f>_xll.qlInterestRateIndexValueDate(Index,N1274)</f>
        <v>#VALUE!</v>
      </c>
      <c r="P1274" s="72" t="e">
        <v>#N/A</v>
      </c>
    </row>
    <row r="1275" spans="13:16" x14ac:dyDescent="0.2">
      <c r="M1275" s="49" t="s">
        <v>443</v>
      </c>
      <c r="N1275" s="75">
        <f>_xll.qlCalendarAdvance(Calendar,N1274,M1275,"Following",FALSE)</f>
        <v>48443</v>
      </c>
      <c r="O1275" s="75" t="e">
        <f>_xll.qlInterestRateIndexValueDate(Index,N1275)</f>
        <v>#VALUE!</v>
      </c>
      <c r="P1275" s="72" t="e">
        <v>#N/A</v>
      </c>
    </row>
    <row r="1276" spans="13:16" x14ac:dyDescent="0.2">
      <c r="M1276" s="49" t="s">
        <v>443</v>
      </c>
      <c r="N1276" s="75">
        <f>_xll.qlCalendarAdvance(Calendar,N1275,M1276,"Following",FALSE)</f>
        <v>48450</v>
      </c>
      <c r="O1276" s="75" t="e">
        <f>_xll.qlInterestRateIndexValueDate(Index,N1276)</f>
        <v>#VALUE!</v>
      </c>
      <c r="P1276" s="72" t="e">
        <v>#N/A</v>
      </c>
    </row>
    <row r="1277" spans="13:16" x14ac:dyDescent="0.2">
      <c r="M1277" s="49" t="s">
        <v>443</v>
      </c>
      <c r="N1277" s="75">
        <f>_xll.qlCalendarAdvance(Calendar,N1276,M1277,"Following",FALSE)</f>
        <v>48457</v>
      </c>
      <c r="O1277" s="75" t="e">
        <f>_xll.qlInterestRateIndexValueDate(Index,N1277)</f>
        <v>#VALUE!</v>
      </c>
      <c r="P1277" s="72" t="e">
        <v>#N/A</v>
      </c>
    </row>
    <row r="1278" spans="13:16" x14ac:dyDescent="0.2">
      <c r="M1278" s="49" t="s">
        <v>443</v>
      </c>
      <c r="N1278" s="75">
        <f>_xll.qlCalendarAdvance(Calendar,N1277,M1278,"Following",FALSE)</f>
        <v>48464</v>
      </c>
      <c r="O1278" s="75" t="e">
        <f>_xll.qlInterestRateIndexValueDate(Index,N1278)</f>
        <v>#VALUE!</v>
      </c>
      <c r="P1278" s="72" t="e">
        <v>#N/A</v>
      </c>
    </row>
    <row r="1279" spans="13:16" x14ac:dyDescent="0.2">
      <c r="M1279" s="49" t="s">
        <v>443</v>
      </c>
      <c r="N1279" s="75">
        <f>_xll.qlCalendarAdvance(Calendar,N1278,M1279,"Following",FALSE)</f>
        <v>48471</v>
      </c>
      <c r="O1279" s="75" t="e">
        <f>_xll.qlInterestRateIndexValueDate(Index,N1279)</f>
        <v>#VALUE!</v>
      </c>
      <c r="P1279" s="72" t="e">
        <v>#N/A</v>
      </c>
    </row>
    <row r="1280" spans="13:16" x14ac:dyDescent="0.2">
      <c r="M1280" s="49" t="s">
        <v>443</v>
      </c>
      <c r="N1280" s="75">
        <f>_xll.qlCalendarAdvance(Calendar,N1279,M1280,"Following",FALSE)</f>
        <v>48478</v>
      </c>
      <c r="O1280" s="75" t="e">
        <f>_xll.qlInterestRateIndexValueDate(Index,N1280)</f>
        <v>#VALUE!</v>
      </c>
      <c r="P1280" s="72" t="e">
        <v>#N/A</v>
      </c>
    </row>
    <row r="1281" spans="13:16" x14ac:dyDescent="0.2">
      <c r="M1281" s="49" t="s">
        <v>443</v>
      </c>
      <c r="N1281" s="75">
        <f>_xll.qlCalendarAdvance(Calendar,N1280,M1281,"Following",FALSE)</f>
        <v>48485</v>
      </c>
      <c r="O1281" s="75" t="e">
        <f>_xll.qlInterestRateIndexValueDate(Index,N1281)</f>
        <v>#VALUE!</v>
      </c>
      <c r="P1281" s="72" t="e">
        <v>#N/A</v>
      </c>
    </row>
    <row r="1282" spans="13:16" x14ac:dyDescent="0.2">
      <c r="M1282" s="49" t="s">
        <v>443</v>
      </c>
      <c r="N1282" s="75">
        <f>_xll.qlCalendarAdvance(Calendar,N1281,M1282,"Following",FALSE)</f>
        <v>48492</v>
      </c>
      <c r="O1282" s="75" t="e">
        <f>_xll.qlInterestRateIndexValueDate(Index,N1282)</f>
        <v>#VALUE!</v>
      </c>
      <c r="P1282" s="72" t="e">
        <v>#N/A</v>
      </c>
    </row>
    <row r="1283" spans="13:16" x14ac:dyDescent="0.2">
      <c r="M1283" s="49" t="s">
        <v>443</v>
      </c>
      <c r="N1283" s="75">
        <f>_xll.qlCalendarAdvance(Calendar,N1282,M1283,"Following",FALSE)</f>
        <v>48499</v>
      </c>
      <c r="O1283" s="75" t="e">
        <f>_xll.qlInterestRateIndexValueDate(Index,N1283)</f>
        <v>#VALUE!</v>
      </c>
      <c r="P1283" s="72" t="e">
        <v>#N/A</v>
      </c>
    </row>
    <row r="1284" spans="13:16" x14ac:dyDescent="0.2">
      <c r="M1284" s="49" t="s">
        <v>443</v>
      </c>
      <c r="N1284" s="75">
        <f>_xll.qlCalendarAdvance(Calendar,N1283,M1284,"Following",FALSE)</f>
        <v>48506</v>
      </c>
      <c r="O1284" s="75" t="e">
        <f>_xll.qlInterestRateIndexValueDate(Index,N1284)</f>
        <v>#VALUE!</v>
      </c>
      <c r="P1284" s="72" t="e">
        <v>#N/A</v>
      </c>
    </row>
    <row r="1285" spans="13:16" x14ac:dyDescent="0.2">
      <c r="M1285" s="49" t="s">
        <v>443</v>
      </c>
      <c r="N1285" s="75">
        <f>_xll.qlCalendarAdvance(Calendar,N1284,M1285,"Following",FALSE)</f>
        <v>48513</v>
      </c>
      <c r="O1285" s="75" t="e">
        <f>_xll.qlInterestRateIndexValueDate(Index,N1285)</f>
        <v>#VALUE!</v>
      </c>
      <c r="P1285" s="72" t="e">
        <v>#N/A</v>
      </c>
    </row>
    <row r="1286" spans="13:16" x14ac:dyDescent="0.2">
      <c r="M1286" s="49" t="s">
        <v>443</v>
      </c>
      <c r="N1286" s="75">
        <f>_xll.qlCalendarAdvance(Calendar,N1285,M1286,"Following",FALSE)</f>
        <v>48520</v>
      </c>
      <c r="O1286" s="75" t="e">
        <f>_xll.qlInterestRateIndexValueDate(Index,N1286)</f>
        <v>#VALUE!</v>
      </c>
      <c r="P1286" s="72" t="e">
        <v>#N/A</v>
      </c>
    </row>
    <row r="1287" spans="13:16" x14ac:dyDescent="0.2">
      <c r="M1287" s="49" t="s">
        <v>443</v>
      </c>
      <c r="N1287" s="75">
        <f>_xll.qlCalendarAdvance(Calendar,N1286,M1287,"Following",FALSE)</f>
        <v>48527</v>
      </c>
      <c r="O1287" s="75" t="e">
        <f>_xll.qlInterestRateIndexValueDate(Index,N1287)</f>
        <v>#VALUE!</v>
      </c>
      <c r="P1287" s="72" t="e">
        <v>#N/A</v>
      </c>
    </row>
    <row r="1288" spans="13:16" x14ac:dyDescent="0.2">
      <c r="M1288" s="49" t="s">
        <v>443</v>
      </c>
      <c r="N1288" s="75">
        <f>_xll.qlCalendarAdvance(Calendar,N1287,M1288,"Following",FALSE)</f>
        <v>48534</v>
      </c>
      <c r="O1288" s="75" t="e">
        <f>_xll.qlInterestRateIndexValueDate(Index,N1288)</f>
        <v>#VALUE!</v>
      </c>
      <c r="P1288" s="72" t="e">
        <v>#N/A</v>
      </c>
    </row>
    <row r="1289" spans="13:16" x14ac:dyDescent="0.2">
      <c r="M1289" s="49" t="s">
        <v>443</v>
      </c>
      <c r="N1289" s="75">
        <f>_xll.qlCalendarAdvance(Calendar,N1288,M1289,"Following",FALSE)</f>
        <v>48541</v>
      </c>
      <c r="O1289" s="75" t="e">
        <f>_xll.qlInterestRateIndexValueDate(Index,N1289)</f>
        <v>#VALUE!</v>
      </c>
      <c r="P1289" s="72" t="e">
        <v>#N/A</v>
      </c>
    </row>
    <row r="1290" spans="13:16" x14ac:dyDescent="0.2">
      <c r="M1290" s="49" t="s">
        <v>443</v>
      </c>
      <c r="N1290" s="75">
        <f>_xll.qlCalendarAdvance(Calendar,N1289,M1290,"Following",FALSE)</f>
        <v>48548</v>
      </c>
      <c r="O1290" s="75" t="e">
        <f>_xll.qlInterestRateIndexValueDate(Index,N1290)</f>
        <v>#VALUE!</v>
      </c>
      <c r="P1290" s="72" t="e">
        <v>#N/A</v>
      </c>
    </row>
    <row r="1291" spans="13:16" x14ac:dyDescent="0.2">
      <c r="M1291" s="49" t="s">
        <v>443</v>
      </c>
      <c r="N1291" s="75">
        <f>_xll.qlCalendarAdvance(Calendar,N1290,M1291,"Following",FALSE)</f>
        <v>48555</v>
      </c>
      <c r="O1291" s="75" t="e">
        <f>_xll.qlInterestRateIndexValueDate(Index,N1291)</f>
        <v>#VALUE!</v>
      </c>
      <c r="P1291" s="72" t="e">
        <v>#N/A</v>
      </c>
    </row>
    <row r="1292" spans="13:16" x14ac:dyDescent="0.2">
      <c r="M1292" s="49" t="s">
        <v>443</v>
      </c>
      <c r="N1292" s="75">
        <f>_xll.qlCalendarAdvance(Calendar,N1291,M1292,"Following",FALSE)</f>
        <v>48562</v>
      </c>
      <c r="O1292" s="75" t="e">
        <f>_xll.qlInterestRateIndexValueDate(Index,N1292)</f>
        <v>#VALUE!</v>
      </c>
      <c r="P1292" s="72" t="e">
        <v>#N/A</v>
      </c>
    </row>
    <row r="1293" spans="13:16" x14ac:dyDescent="0.2">
      <c r="M1293" s="49" t="s">
        <v>443</v>
      </c>
      <c r="N1293" s="75">
        <f>_xll.qlCalendarAdvance(Calendar,N1292,M1293,"Following",FALSE)</f>
        <v>48569</v>
      </c>
      <c r="O1293" s="75" t="e">
        <f>_xll.qlInterestRateIndexValueDate(Index,N1293)</f>
        <v>#VALUE!</v>
      </c>
      <c r="P1293" s="72" t="e">
        <v>#N/A</v>
      </c>
    </row>
    <row r="1294" spans="13:16" x14ac:dyDescent="0.2">
      <c r="M1294" s="49" t="s">
        <v>443</v>
      </c>
      <c r="N1294" s="75">
        <f>_xll.qlCalendarAdvance(Calendar,N1293,M1294,"Following",FALSE)</f>
        <v>48576</v>
      </c>
      <c r="O1294" s="75" t="e">
        <f>_xll.qlInterestRateIndexValueDate(Index,N1294)</f>
        <v>#VALUE!</v>
      </c>
      <c r="P1294" s="72" t="e">
        <v>#N/A</v>
      </c>
    </row>
    <row r="1295" spans="13:16" x14ac:dyDescent="0.2">
      <c r="M1295" s="49" t="s">
        <v>443</v>
      </c>
      <c r="N1295" s="75">
        <f>_xll.qlCalendarAdvance(Calendar,N1294,M1295,"Following",FALSE)</f>
        <v>48583</v>
      </c>
      <c r="O1295" s="75" t="e">
        <f>_xll.qlInterestRateIndexValueDate(Index,N1295)</f>
        <v>#VALUE!</v>
      </c>
      <c r="P1295" s="72" t="e">
        <v>#N/A</v>
      </c>
    </row>
    <row r="1296" spans="13:16" x14ac:dyDescent="0.2">
      <c r="M1296" s="49" t="s">
        <v>443</v>
      </c>
      <c r="N1296" s="75">
        <f>_xll.qlCalendarAdvance(Calendar,N1295,M1296,"Following",FALSE)</f>
        <v>48590</v>
      </c>
      <c r="O1296" s="75" t="e">
        <f>_xll.qlInterestRateIndexValueDate(Index,N1296)</f>
        <v>#VALUE!</v>
      </c>
      <c r="P1296" s="72" t="e">
        <v>#N/A</v>
      </c>
    </row>
    <row r="1297" spans="13:16" x14ac:dyDescent="0.2">
      <c r="M1297" s="49" t="s">
        <v>443</v>
      </c>
      <c r="N1297" s="75">
        <f>_xll.qlCalendarAdvance(Calendar,N1296,M1297,"Following",FALSE)</f>
        <v>48597</v>
      </c>
      <c r="O1297" s="75" t="e">
        <f>_xll.qlInterestRateIndexValueDate(Index,N1297)</f>
        <v>#VALUE!</v>
      </c>
      <c r="P1297" s="72" t="e">
        <v>#N/A</v>
      </c>
    </row>
    <row r="1298" spans="13:16" x14ac:dyDescent="0.2">
      <c r="M1298" s="49" t="s">
        <v>443</v>
      </c>
      <c r="N1298" s="75">
        <f>_xll.qlCalendarAdvance(Calendar,N1297,M1298,"Following",FALSE)</f>
        <v>48604</v>
      </c>
      <c r="O1298" s="75" t="e">
        <f>_xll.qlInterestRateIndexValueDate(Index,N1298)</f>
        <v>#VALUE!</v>
      </c>
      <c r="P1298" s="72" t="e">
        <v>#N/A</v>
      </c>
    </row>
    <row r="1299" spans="13:16" x14ac:dyDescent="0.2">
      <c r="M1299" s="49" t="s">
        <v>443</v>
      </c>
      <c r="N1299" s="75">
        <f>_xll.qlCalendarAdvance(Calendar,N1298,M1299,"Following",FALSE)</f>
        <v>48611</v>
      </c>
      <c r="O1299" s="75" t="e">
        <f>_xll.qlInterestRateIndexValueDate(Index,N1299)</f>
        <v>#VALUE!</v>
      </c>
      <c r="P1299" s="72" t="e">
        <v>#N/A</v>
      </c>
    </row>
    <row r="1300" spans="13:16" x14ac:dyDescent="0.2">
      <c r="M1300" s="49" t="s">
        <v>443</v>
      </c>
      <c r="N1300" s="75">
        <f>_xll.qlCalendarAdvance(Calendar,N1299,M1300,"Following",FALSE)</f>
        <v>48618</v>
      </c>
      <c r="O1300" s="75" t="e">
        <f>_xll.qlInterestRateIndexValueDate(Index,N1300)</f>
        <v>#VALUE!</v>
      </c>
      <c r="P1300" s="72" t="e">
        <v>#N/A</v>
      </c>
    </row>
    <row r="1301" spans="13:16" x14ac:dyDescent="0.2">
      <c r="M1301" s="49" t="s">
        <v>443</v>
      </c>
      <c r="N1301" s="75">
        <f>_xll.qlCalendarAdvance(Calendar,N1300,M1301,"Following",FALSE)</f>
        <v>48625</v>
      </c>
      <c r="O1301" s="75" t="e">
        <f>_xll.qlInterestRateIndexValueDate(Index,N1301)</f>
        <v>#VALUE!</v>
      </c>
      <c r="P1301" s="72" t="e">
        <v>#N/A</v>
      </c>
    </row>
    <row r="1302" spans="13:16" x14ac:dyDescent="0.2">
      <c r="M1302" s="49" t="s">
        <v>443</v>
      </c>
      <c r="N1302" s="75">
        <f>_xll.qlCalendarAdvance(Calendar,N1301,M1302,"Following",FALSE)</f>
        <v>48632</v>
      </c>
      <c r="O1302" s="75" t="e">
        <f>_xll.qlInterestRateIndexValueDate(Index,N1302)</f>
        <v>#VALUE!</v>
      </c>
      <c r="P1302" s="72" t="e">
        <v>#N/A</v>
      </c>
    </row>
    <row r="1303" spans="13:16" x14ac:dyDescent="0.2">
      <c r="M1303" s="49" t="s">
        <v>443</v>
      </c>
      <c r="N1303" s="75">
        <f>_xll.qlCalendarAdvance(Calendar,N1302,M1303,"Following",FALSE)</f>
        <v>48639</v>
      </c>
      <c r="O1303" s="75" t="e">
        <f>_xll.qlInterestRateIndexValueDate(Index,N1303)</f>
        <v>#VALUE!</v>
      </c>
      <c r="P1303" s="72" t="e">
        <v>#N/A</v>
      </c>
    </row>
    <row r="1304" spans="13:16" x14ac:dyDescent="0.2">
      <c r="M1304" s="49" t="s">
        <v>443</v>
      </c>
      <c r="N1304" s="75">
        <f>_xll.qlCalendarAdvance(Calendar,N1303,M1304,"Following",FALSE)</f>
        <v>48646</v>
      </c>
      <c r="O1304" s="75" t="e">
        <f>_xll.qlInterestRateIndexValueDate(Index,N1304)</f>
        <v>#VALUE!</v>
      </c>
      <c r="P1304" s="72" t="e">
        <v>#N/A</v>
      </c>
    </row>
    <row r="1305" spans="13:16" x14ac:dyDescent="0.2">
      <c r="M1305" s="49" t="s">
        <v>443</v>
      </c>
      <c r="N1305" s="75">
        <f>_xll.qlCalendarAdvance(Calendar,N1304,M1305,"Following",FALSE)</f>
        <v>48653</v>
      </c>
      <c r="O1305" s="75" t="e">
        <f>_xll.qlInterestRateIndexValueDate(Index,N1305)</f>
        <v>#VALUE!</v>
      </c>
      <c r="P1305" s="72" t="e">
        <v>#N/A</v>
      </c>
    </row>
    <row r="1306" spans="13:16" x14ac:dyDescent="0.2">
      <c r="M1306" s="49" t="s">
        <v>443</v>
      </c>
      <c r="N1306" s="75">
        <f>_xll.qlCalendarAdvance(Calendar,N1305,M1306,"Following",FALSE)</f>
        <v>48660</v>
      </c>
      <c r="O1306" s="75" t="e">
        <f>_xll.qlInterestRateIndexValueDate(Index,N1306)</f>
        <v>#VALUE!</v>
      </c>
      <c r="P1306" s="72" t="e">
        <v>#N/A</v>
      </c>
    </row>
    <row r="1307" spans="13:16" x14ac:dyDescent="0.2">
      <c r="M1307" s="49" t="s">
        <v>443</v>
      </c>
      <c r="N1307" s="75">
        <f>_xll.qlCalendarAdvance(Calendar,N1306,M1307,"Following",FALSE)</f>
        <v>48667</v>
      </c>
      <c r="O1307" s="75" t="e">
        <f>_xll.qlInterestRateIndexValueDate(Index,N1307)</f>
        <v>#VALUE!</v>
      </c>
      <c r="P1307" s="72" t="e">
        <v>#N/A</v>
      </c>
    </row>
    <row r="1308" spans="13:16" x14ac:dyDescent="0.2">
      <c r="M1308" s="49" t="s">
        <v>443</v>
      </c>
      <c r="N1308" s="75">
        <f>_xll.qlCalendarAdvance(Calendar,N1307,M1308,"Following",FALSE)</f>
        <v>48674</v>
      </c>
      <c r="O1308" s="75" t="e">
        <f>_xll.qlInterestRateIndexValueDate(Index,N1308)</f>
        <v>#VALUE!</v>
      </c>
      <c r="P1308" s="72" t="e">
        <v>#N/A</v>
      </c>
    </row>
    <row r="1309" spans="13:16" x14ac:dyDescent="0.2">
      <c r="M1309" s="49" t="s">
        <v>443</v>
      </c>
      <c r="N1309" s="75">
        <f>_xll.qlCalendarAdvance(Calendar,N1308,M1309,"Following",FALSE)</f>
        <v>48681</v>
      </c>
      <c r="O1309" s="75" t="e">
        <f>_xll.qlInterestRateIndexValueDate(Index,N1309)</f>
        <v>#VALUE!</v>
      </c>
      <c r="P1309" s="72" t="e">
        <v>#N/A</v>
      </c>
    </row>
    <row r="1310" spans="13:16" x14ac:dyDescent="0.2">
      <c r="M1310" s="49" t="s">
        <v>443</v>
      </c>
      <c r="N1310" s="75">
        <f>_xll.qlCalendarAdvance(Calendar,N1309,M1310,"Following",FALSE)</f>
        <v>48688</v>
      </c>
      <c r="O1310" s="75" t="e">
        <f>_xll.qlInterestRateIndexValueDate(Index,N1310)</f>
        <v>#VALUE!</v>
      </c>
      <c r="P1310" s="72" t="e">
        <v>#N/A</v>
      </c>
    </row>
    <row r="1311" spans="13:16" x14ac:dyDescent="0.2">
      <c r="M1311" s="49" t="s">
        <v>443</v>
      </c>
      <c r="N1311" s="75">
        <f>_xll.qlCalendarAdvance(Calendar,N1310,M1311,"Following",FALSE)</f>
        <v>48695</v>
      </c>
      <c r="O1311" s="75" t="e">
        <f>_xll.qlInterestRateIndexValueDate(Index,N1311)</f>
        <v>#VALUE!</v>
      </c>
      <c r="P1311" s="72" t="e">
        <v>#N/A</v>
      </c>
    </row>
    <row r="1312" spans="13:16" x14ac:dyDescent="0.2">
      <c r="M1312" s="49" t="s">
        <v>443</v>
      </c>
      <c r="N1312" s="75">
        <f>_xll.qlCalendarAdvance(Calendar,N1311,M1312,"Following",FALSE)</f>
        <v>48702</v>
      </c>
      <c r="O1312" s="75" t="e">
        <f>_xll.qlInterestRateIndexValueDate(Index,N1312)</f>
        <v>#VALUE!</v>
      </c>
      <c r="P1312" s="72" t="e">
        <v>#N/A</v>
      </c>
    </row>
    <row r="1313" spans="13:16" x14ac:dyDescent="0.2">
      <c r="M1313" s="49" t="s">
        <v>443</v>
      </c>
      <c r="N1313" s="75">
        <f>_xll.qlCalendarAdvance(Calendar,N1312,M1313,"Following",FALSE)</f>
        <v>48709</v>
      </c>
      <c r="O1313" s="75" t="e">
        <f>_xll.qlInterestRateIndexValueDate(Index,N1313)</f>
        <v>#VALUE!</v>
      </c>
      <c r="P1313" s="72" t="e">
        <v>#N/A</v>
      </c>
    </row>
    <row r="1314" spans="13:16" x14ac:dyDescent="0.2">
      <c r="M1314" s="49" t="s">
        <v>443</v>
      </c>
      <c r="N1314" s="75">
        <f>_xll.qlCalendarAdvance(Calendar,N1313,M1314,"Following",FALSE)</f>
        <v>48716</v>
      </c>
      <c r="O1314" s="75" t="e">
        <f>_xll.qlInterestRateIndexValueDate(Index,N1314)</f>
        <v>#VALUE!</v>
      </c>
      <c r="P1314" s="72" t="e">
        <v>#N/A</v>
      </c>
    </row>
    <row r="1315" spans="13:16" x14ac:dyDescent="0.2">
      <c r="M1315" s="49" t="s">
        <v>443</v>
      </c>
      <c r="N1315" s="75">
        <f>_xll.qlCalendarAdvance(Calendar,N1314,M1315,"Following",FALSE)</f>
        <v>48723</v>
      </c>
      <c r="O1315" s="75" t="e">
        <f>_xll.qlInterestRateIndexValueDate(Index,N1315)</f>
        <v>#VALUE!</v>
      </c>
      <c r="P1315" s="72" t="e">
        <v>#N/A</v>
      </c>
    </row>
    <row r="1316" spans="13:16" x14ac:dyDescent="0.2">
      <c r="M1316" s="49" t="s">
        <v>443</v>
      </c>
      <c r="N1316" s="75">
        <f>_xll.qlCalendarAdvance(Calendar,N1315,M1316,"Following",FALSE)</f>
        <v>48730</v>
      </c>
      <c r="O1316" s="75" t="e">
        <f>_xll.qlInterestRateIndexValueDate(Index,N1316)</f>
        <v>#VALUE!</v>
      </c>
      <c r="P1316" s="72" t="e">
        <v>#N/A</v>
      </c>
    </row>
    <row r="1317" spans="13:16" x14ac:dyDescent="0.2">
      <c r="M1317" s="49" t="s">
        <v>443</v>
      </c>
      <c r="N1317" s="75">
        <f>_xll.qlCalendarAdvance(Calendar,N1316,M1317,"Following",FALSE)</f>
        <v>48737</v>
      </c>
      <c r="O1317" s="75" t="e">
        <f>_xll.qlInterestRateIndexValueDate(Index,N1317)</f>
        <v>#VALUE!</v>
      </c>
      <c r="P1317" s="72" t="e">
        <v>#N/A</v>
      </c>
    </row>
    <row r="1318" spans="13:16" x14ac:dyDescent="0.2">
      <c r="M1318" s="49" t="s">
        <v>443</v>
      </c>
      <c r="N1318" s="75">
        <f>_xll.qlCalendarAdvance(Calendar,N1317,M1318,"Following",FALSE)</f>
        <v>48744</v>
      </c>
      <c r="O1318" s="75" t="e">
        <f>_xll.qlInterestRateIndexValueDate(Index,N1318)</f>
        <v>#VALUE!</v>
      </c>
      <c r="P1318" s="72" t="e">
        <v>#N/A</v>
      </c>
    </row>
    <row r="1319" spans="13:16" x14ac:dyDescent="0.2">
      <c r="M1319" s="49" t="s">
        <v>443</v>
      </c>
      <c r="N1319" s="75">
        <f>_xll.qlCalendarAdvance(Calendar,N1318,M1319,"Following",FALSE)</f>
        <v>48751</v>
      </c>
      <c r="O1319" s="75" t="e">
        <f>_xll.qlInterestRateIndexValueDate(Index,N1319)</f>
        <v>#VALUE!</v>
      </c>
      <c r="P1319" s="72" t="e">
        <v>#N/A</v>
      </c>
    </row>
    <row r="1320" spans="13:16" x14ac:dyDescent="0.2">
      <c r="M1320" s="49" t="s">
        <v>443</v>
      </c>
      <c r="N1320" s="75">
        <f>_xll.qlCalendarAdvance(Calendar,N1319,M1320,"Following",FALSE)</f>
        <v>48758</v>
      </c>
      <c r="O1320" s="75" t="e">
        <f>_xll.qlInterestRateIndexValueDate(Index,N1320)</f>
        <v>#VALUE!</v>
      </c>
      <c r="P1320" s="72" t="e">
        <v>#N/A</v>
      </c>
    </row>
    <row r="1321" spans="13:16" x14ac:dyDescent="0.2">
      <c r="M1321" s="49" t="s">
        <v>443</v>
      </c>
      <c r="N1321" s="75">
        <f>_xll.qlCalendarAdvance(Calendar,N1320,M1321,"Following",FALSE)</f>
        <v>48765</v>
      </c>
      <c r="O1321" s="75" t="e">
        <f>_xll.qlInterestRateIndexValueDate(Index,N1321)</f>
        <v>#VALUE!</v>
      </c>
      <c r="P1321" s="72" t="e">
        <v>#N/A</v>
      </c>
    </row>
    <row r="1322" spans="13:16" x14ac:dyDescent="0.2">
      <c r="M1322" s="49" t="s">
        <v>443</v>
      </c>
      <c r="N1322" s="75">
        <f>_xll.qlCalendarAdvance(Calendar,N1321,M1322,"Following",FALSE)</f>
        <v>48772</v>
      </c>
      <c r="O1322" s="75" t="e">
        <f>_xll.qlInterestRateIndexValueDate(Index,N1322)</f>
        <v>#VALUE!</v>
      </c>
      <c r="P1322" s="72" t="e">
        <v>#N/A</v>
      </c>
    </row>
    <row r="1323" spans="13:16" x14ac:dyDescent="0.2">
      <c r="M1323" s="49" t="s">
        <v>443</v>
      </c>
      <c r="N1323" s="75">
        <f>_xll.qlCalendarAdvance(Calendar,N1322,M1323,"Following",FALSE)</f>
        <v>48779</v>
      </c>
      <c r="O1323" s="75" t="e">
        <f>_xll.qlInterestRateIndexValueDate(Index,N1323)</f>
        <v>#VALUE!</v>
      </c>
      <c r="P1323" s="72" t="e">
        <v>#N/A</v>
      </c>
    </row>
    <row r="1324" spans="13:16" x14ac:dyDescent="0.2">
      <c r="M1324" s="49" t="s">
        <v>443</v>
      </c>
      <c r="N1324" s="75">
        <f>_xll.qlCalendarAdvance(Calendar,N1323,M1324,"Following",FALSE)</f>
        <v>48786</v>
      </c>
      <c r="O1324" s="75" t="e">
        <f>_xll.qlInterestRateIndexValueDate(Index,N1324)</f>
        <v>#VALUE!</v>
      </c>
      <c r="P1324" s="72" t="e">
        <v>#N/A</v>
      </c>
    </row>
    <row r="1325" spans="13:16" x14ac:dyDescent="0.2">
      <c r="M1325" s="49" t="s">
        <v>443</v>
      </c>
      <c r="N1325" s="75">
        <f>_xll.qlCalendarAdvance(Calendar,N1324,M1325,"Following",FALSE)</f>
        <v>48793</v>
      </c>
      <c r="O1325" s="75" t="e">
        <f>_xll.qlInterestRateIndexValueDate(Index,N1325)</f>
        <v>#VALUE!</v>
      </c>
      <c r="P1325" s="72" t="e">
        <v>#N/A</v>
      </c>
    </row>
    <row r="1326" spans="13:16" x14ac:dyDescent="0.2">
      <c r="M1326" s="49" t="s">
        <v>443</v>
      </c>
      <c r="N1326" s="75">
        <f>_xll.qlCalendarAdvance(Calendar,N1325,M1326,"Following",FALSE)</f>
        <v>48800</v>
      </c>
      <c r="O1326" s="75" t="e">
        <f>_xll.qlInterestRateIndexValueDate(Index,N1326)</f>
        <v>#VALUE!</v>
      </c>
      <c r="P1326" s="72" t="e">
        <v>#N/A</v>
      </c>
    </row>
    <row r="1327" spans="13:16" x14ac:dyDescent="0.2">
      <c r="M1327" s="49" t="s">
        <v>443</v>
      </c>
      <c r="N1327" s="75">
        <f>_xll.qlCalendarAdvance(Calendar,N1326,M1327,"Following",FALSE)</f>
        <v>48807</v>
      </c>
      <c r="O1327" s="75" t="e">
        <f>_xll.qlInterestRateIndexValueDate(Index,N1327)</f>
        <v>#VALUE!</v>
      </c>
      <c r="P1327" s="72" t="e">
        <v>#N/A</v>
      </c>
    </row>
    <row r="1328" spans="13:16" x14ac:dyDescent="0.2">
      <c r="M1328" s="49" t="s">
        <v>443</v>
      </c>
      <c r="N1328" s="75">
        <f>_xll.qlCalendarAdvance(Calendar,N1327,M1328,"Following",FALSE)</f>
        <v>48814</v>
      </c>
      <c r="O1328" s="75" t="e">
        <f>_xll.qlInterestRateIndexValueDate(Index,N1328)</f>
        <v>#VALUE!</v>
      </c>
      <c r="P1328" s="72" t="e">
        <v>#N/A</v>
      </c>
    </row>
    <row r="1329" spans="13:16" x14ac:dyDescent="0.2">
      <c r="M1329" s="49" t="s">
        <v>443</v>
      </c>
      <c r="N1329" s="75">
        <f>_xll.qlCalendarAdvance(Calendar,N1328,M1329,"Following",FALSE)</f>
        <v>48821</v>
      </c>
      <c r="O1329" s="75" t="e">
        <f>_xll.qlInterestRateIndexValueDate(Index,N1329)</f>
        <v>#VALUE!</v>
      </c>
      <c r="P1329" s="72" t="e">
        <v>#N/A</v>
      </c>
    </row>
    <row r="1330" spans="13:16" x14ac:dyDescent="0.2">
      <c r="M1330" s="49" t="s">
        <v>443</v>
      </c>
      <c r="N1330" s="75">
        <f>_xll.qlCalendarAdvance(Calendar,N1329,M1330,"Following",FALSE)</f>
        <v>48828</v>
      </c>
      <c r="O1330" s="75" t="e">
        <f>_xll.qlInterestRateIndexValueDate(Index,N1330)</f>
        <v>#VALUE!</v>
      </c>
      <c r="P1330" s="72" t="e">
        <v>#N/A</v>
      </c>
    </row>
    <row r="1331" spans="13:16" x14ac:dyDescent="0.2">
      <c r="M1331" s="49" t="s">
        <v>443</v>
      </c>
      <c r="N1331" s="75">
        <f>_xll.qlCalendarAdvance(Calendar,N1330,M1331,"Following",FALSE)</f>
        <v>48835</v>
      </c>
      <c r="O1331" s="75" t="e">
        <f>_xll.qlInterestRateIndexValueDate(Index,N1331)</f>
        <v>#VALUE!</v>
      </c>
      <c r="P1331" s="72" t="e">
        <v>#N/A</v>
      </c>
    </row>
    <row r="1332" spans="13:16" x14ac:dyDescent="0.2">
      <c r="M1332" s="49" t="s">
        <v>443</v>
      </c>
      <c r="N1332" s="75">
        <f>_xll.qlCalendarAdvance(Calendar,N1331,M1332,"Following",FALSE)</f>
        <v>48842</v>
      </c>
      <c r="O1332" s="75" t="e">
        <f>_xll.qlInterestRateIndexValueDate(Index,N1332)</f>
        <v>#VALUE!</v>
      </c>
      <c r="P1332" s="72" t="e">
        <v>#N/A</v>
      </c>
    </row>
    <row r="1333" spans="13:16" x14ac:dyDescent="0.2">
      <c r="M1333" s="49" t="s">
        <v>443</v>
      </c>
      <c r="N1333" s="75">
        <f>_xll.qlCalendarAdvance(Calendar,N1332,M1333,"Following",FALSE)</f>
        <v>48849</v>
      </c>
      <c r="O1333" s="75" t="e">
        <f>_xll.qlInterestRateIndexValueDate(Index,N1333)</f>
        <v>#VALUE!</v>
      </c>
      <c r="P1333" s="72" t="e">
        <v>#N/A</v>
      </c>
    </row>
    <row r="1334" spans="13:16" x14ac:dyDescent="0.2">
      <c r="M1334" s="49" t="s">
        <v>443</v>
      </c>
      <c r="N1334" s="75">
        <f>_xll.qlCalendarAdvance(Calendar,N1333,M1334,"Following",FALSE)</f>
        <v>48856</v>
      </c>
      <c r="O1334" s="75" t="e">
        <f>_xll.qlInterestRateIndexValueDate(Index,N1334)</f>
        <v>#VALUE!</v>
      </c>
      <c r="P1334" s="72" t="e">
        <v>#N/A</v>
      </c>
    </row>
    <row r="1335" spans="13:16" x14ac:dyDescent="0.2">
      <c r="M1335" s="49" t="s">
        <v>443</v>
      </c>
      <c r="N1335" s="75">
        <f>_xll.qlCalendarAdvance(Calendar,N1334,M1335,"Following",FALSE)</f>
        <v>48863</v>
      </c>
      <c r="O1335" s="75" t="e">
        <f>_xll.qlInterestRateIndexValueDate(Index,N1335)</f>
        <v>#VALUE!</v>
      </c>
      <c r="P1335" s="72" t="e">
        <v>#N/A</v>
      </c>
    </row>
    <row r="1336" spans="13:16" x14ac:dyDescent="0.2">
      <c r="M1336" s="49" t="s">
        <v>443</v>
      </c>
      <c r="N1336" s="75">
        <f>_xll.qlCalendarAdvance(Calendar,N1335,M1336,"Following",FALSE)</f>
        <v>48870</v>
      </c>
      <c r="O1336" s="75" t="e">
        <f>_xll.qlInterestRateIndexValueDate(Index,N1336)</f>
        <v>#VALUE!</v>
      </c>
      <c r="P1336" s="72" t="e">
        <v>#N/A</v>
      </c>
    </row>
    <row r="1337" spans="13:16" x14ac:dyDescent="0.2">
      <c r="M1337" s="49" t="s">
        <v>443</v>
      </c>
      <c r="N1337" s="75">
        <f>_xll.qlCalendarAdvance(Calendar,N1336,M1337,"Following",FALSE)</f>
        <v>48877</v>
      </c>
      <c r="O1337" s="75" t="e">
        <f>_xll.qlInterestRateIndexValueDate(Index,N1337)</f>
        <v>#VALUE!</v>
      </c>
      <c r="P1337" s="72" t="e">
        <v>#N/A</v>
      </c>
    </row>
    <row r="1338" spans="13:16" x14ac:dyDescent="0.2">
      <c r="M1338" s="49" t="s">
        <v>443</v>
      </c>
      <c r="N1338" s="75">
        <f>_xll.qlCalendarAdvance(Calendar,N1337,M1338,"Following",FALSE)</f>
        <v>48884</v>
      </c>
      <c r="O1338" s="75" t="e">
        <f>_xll.qlInterestRateIndexValueDate(Index,N1338)</f>
        <v>#VALUE!</v>
      </c>
      <c r="P1338" s="72" t="e">
        <v>#N/A</v>
      </c>
    </row>
    <row r="1339" spans="13:16" x14ac:dyDescent="0.2">
      <c r="M1339" s="49" t="s">
        <v>443</v>
      </c>
      <c r="N1339" s="75">
        <f>_xll.qlCalendarAdvance(Calendar,N1338,M1339,"Following",FALSE)</f>
        <v>48891</v>
      </c>
      <c r="O1339" s="75" t="e">
        <f>_xll.qlInterestRateIndexValueDate(Index,N1339)</f>
        <v>#VALUE!</v>
      </c>
      <c r="P1339" s="72" t="e">
        <v>#N/A</v>
      </c>
    </row>
    <row r="1340" spans="13:16" x14ac:dyDescent="0.2">
      <c r="M1340" s="49" t="s">
        <v>443</v>
      </c>
      <c r="N1340" s="75">
        <f>_xll.qlCalendarAdvance(Calendar,N1339,M1340,"Following",FALSE)</f>
        <v>48898</v>
      </c>
      <c r="O1340" s="75" t="e">
        <f>_xll.qlInterestRateIndexValueDate(Index,N1340)</f>
        <v>#VALUE!</v>
      </c>
      <c r="P1340" s="72" t="e">
        <v>#N/A</v>
      </c>
    </row>
    <row r="1341" spans="13:16" x14ac:dyDescent="0.2">
      <c r="M1341" s="49" t="s">
        <v>443</v>
      </c>
      <c r="N1341" s="75">
        <f>_xll.qlCalendarAdvance(Calendar,N1340,M1341,"Following",FALSE)</f>
        <v>48905</v>
      </c>
      <c r="O1341" s="75" t="e">
        <f>_xll.qlInterestRateIndexValueDate(Index,N1341)</f>
        <v>#VALUE!</v>
      </c>
      <c r="P1341" s="72" t="e">
        <v>#N/A</v>
      </c>
    </row>
    <row r="1342" spans="13:16" x14ac:dyDescent="0.2">
      <c r="M1342" s="49" t="s">
        <v>443</v>
      </c>
      <c r="N1342" s="75">
        <f>_xll.qlCalendarAdvance(Calendar,N1341,M1342,"Following",FALSE)</f>
        <v>48912</v>
      </c>
      <c r="O1342" s="75" t="e">
        <f>_xll.qlInterestRateIndexValueDate(Index,N1342)</f>
        <v>#VALUE!</v>
      </c>
      <c r="P1342" s="72" t="e">
        <v>#N/A</v>
      </c>
    </row>
    <row r="1343" spans="13:16" x14ac:dyDescent="0.2">
      <c r="M1343" s="49" t="s">
        <v>443</v>
      </c>
      <c r="N1343" s="75">
        <f>_xll.qlCalendarAdvance(Calendar,N1342,M1343,"Following",FALSE)</f>
        <v>48919</v>
      </c>
      <c r="O1343" s="75" t="e">
        <f>_xll.qlInterestRateIndexValueDate(Index,N1343)</f>
        <v>#VALUE!</v>
      </c>
      <c r="P1343" s="72" t="e">
        <v>#N/A</v>
      </c>
    </row>
    <row r="1344" spans="13:16" x14ac:dyDescent="0.2">
      <c r="M1344" s="49" t="s">
        <v>443</v>
      </c>
      <c r="N1344" s="75">
        <f>_xll.qlCalendarAdvance(Calendar,N1343,M1344,"Following",FALSE)</f>
        <v>48926</v>
      </c>
      <c r="O1344" s="75" t="e">
        <f>_xll.qlInterestRateIndexValueDate(Index,N1344)</f>
        <v>#VALUE!</v>
      </c>
      <c r="P1344" s="72" t="e">
        <v>#N/A</v>
      </c>
    </row>
    <row r="1345" spans="13:16" x14ac:dyDescent="0.2">
      <c r="M1345" s="49" t="s">
        <v>443</v>
      </c>
      <c r="N1345" s="75">
        <f>_xll.qlCalendarAdvance(Calendar,N1344,M1345,"Following",FALSE)</f>
        <v>48933</v>
      </c>
      <c r="O1345" s="75" t="e">
        <f>_xll.qlInterestRateIndexValueDate(Index,N1345)</f>
        <v>#VALUE!</v>
      </c>
      <c r="P1345" s="72" t="e">
        <v>#N/A</v>
      </c>
    </row>
    <row r="1346" spans="13:16" x14ac:dyDescent="0.2">
      <c r="M1346" s="49" t="s">
        <v>443</v>
      </c>
      <c r="N1346" s="75">
        <f>_xll.qlCalendarAdvance(Calendar,N1345,M1346,"Following",FALSE)</f>
        <v>48940</v>
      </c>
      <c r="O1346" s="75" t="e">
        <f>_xll.qlInterestRateIndexValueDate(Index,N1346)</f>
        <v>#VALUE!</v>
      </c>
      <c r="P1346" s="72" t="e">
        <v>#N/A</v>
      </c>
    </row>
    <row r="1347" spans="13:16" x14ac:dyDescent="0.2">
      <c r="M1347" s="49" t="s">
        <v>443</v>
      </c>
      <c r="N1347" s="75">
        <f>_xll.qlCalendarAdvance(Calendar,N1346,M1347,"Following",FALSE)</f>
        <v>48947</v>
      </c>
      <c r="O1347" s="75" t="e">
        <f>_xll.qlInterestRateIndexValueDate(Index,N1347)</f>
        <v>#VALUE!</v>
      </c>
      <c r="P1347" s="72" t="e">
        <v>#N/A</v>
      </c>
    </row>
    <row r="1348" spans="13:16" x14ac:dyDescent="0.2">
      <c r="M1348" s="49" t="s">
        <v>443</v>
      </c>
      <c r="N1348" s="75">
        <f>_xll.qlCalendarAdvance(Calendar,N1347,M1348,"Following",FALSE)</f>
        <v>48954</v>
      </c>
      <c r="O1348" s="75" t="e">
        <f>_xll.qlInterestRateIndexValueDate(Index,N1348)</f>
        <v>#VALUE!</v>
      </c>
      <c r="P1348" s="72" t="e">
        <v>#N/A</v>
      </c>
    </row>
    <row r="1349" spans="13:16" x14ac:dyDescent="0.2">
      <c r="M1349" s="49" t="s">
        <v>443</v>
      </c>
      <c r="N1349" s="75">
        <f>_xll.qlCalendarAdvance(Calendar,N1348,M1349,"Following",FALSE)</f>
        <v>48961</v>
      </c>
      <c r="O1349" s="75" t="e">
        <f>_xll.qlInterestRateIndexValueDate(Index,N1349)</f>
        <v>#VALUE!</v>
      </c>
      <c r="P1349" s="72" t="e">
        <v>#N/A</v>
      </c>
    </row>
    <row r="1350" spans="13:16" x14ac:dyDescent="0.2">
      <c r="M1350" s="49" t="s">
        <v>443</v>
      </c>
      <c r="N1350" s="75">
        <f>_xll.qlCalendarAdvance(Calendar,N1349,M1350,"Following",FALSE)</f>
        <v>48968</v>
      </c>
      <c r="O1350" s="75" t="e">
        <f>_xll.qlInterestRateIndexValueDate(Index,N1350)</f>
        <v>#VALUE!</v>
      </c>
      <c r="P1350" s="72" t="e">
        <v>#N/A</v>
      </c>
    </row>
    <row r="1351" spans="13:16" x14ac:dyDescent="0.2">
      <c r="M1351" s="49" t="s">
        <v>443</v>
      </c>
      <c r="N1351" s="75">
        <f>_xll.qlCalendarAdvance(Calendar,N1350,M1351,"Following",FALSE)</f>
        <v>48975</v>
      </c>
      <c r="O1351" s="75" t="e">
        <f>_xll.qlInterestRateIndexValueDate(Index,N1351)</f>
        <v>#VALUE!</v>
      </c>
      <c r="P1351" s="72" t="e">
        <v>#N/A</v>
      </c>
    </row>
    <row r="1352" spans="13:16" x14ac:dyDescent="0.2">
      <c r="M1352" s="49" t="s">
        <v>443</v>
      </c>
      <c r="N1352" s="75">
        <f>_xll.qlCalendarAdvance(Calendar,N1351,M1352,"Following",FALSE)</f>
        <v>48982</v>
      </c>
      <c r="O1352" s="75" t="e">
        <f>_xll.qlInterestRateIndexValueDate(Index,N1352)</f>
        <v>#VALUE!</v>
      </c>
      <c r="P1352" s="72" t="e">
        <v>#N/A</v>
      </c>
    </row>
    <row r="1353" spans="13:16" x14ac:dyDescent="0.2">
      <c r="M1353" s="49" t="s">
        <v>443</v>
      </c>
      <c r="N1353" s="75">
        <f>_xll.qlCalendarAdvance(Calendar,N1352,M1353,"Following",FALSE)</f>
        <v>48989</v>
      </c>
      <c r="O1353" s="75" t="e">
        <f>_xll.qlInterestRateIndexValueDate(Index,N1353)</f>
        <v>#VALUE!</v>
      </c>
      <c r="P1353" s="72" t="e">
        <v>#N/A</v>
      </c>
    </row>
    <row r="1354" spans="13:16" x14ac:dyDescent="0.2">
      <c r="M1354" s="49" t="s">
        <v>443</v>
      </c>
      <c r="N1354" s="75">
        <f>_xll.qlCalendarAdvance(Calendar,N1353,M1354,"Following",FALSE)</f>
        <v>48996</v>
      </c>
      <c r="O1354" s="75" t="e">
        <f>_xll.qlInterestRateIndexValueDate(Index,N1354)</f>
        <v>#VALUE!</v>
      </c>
      <c r="P1354" s="72" t="e">
        <v>#N/A</v>
      </c>
    </row>
    <row r="1355" spans="13:16" x14ac:dyDescent="0.2">
      <c r="M1355" s="49" t="s">
        <v>443</v>
      </c>
      <c r="N1355" s="75">
        <f>_xll.qlCalendarAdvance(Calendar,N1354,M1355,"Following",FALSE)</f>
        <v>49003</v>
      </c>
      <c r="O1355" s="75" t="e">
        <f>_xll.qlInterestRateIndexValueDate(Index,N1355)</f>
        <v>#VALUE!</v>
      </c>
      <c r="P1355" s="72" t="e">
        <v>#N/A</v>
      </c>
    </row>
    <row r="1356" spans="13:16" x14ac:dyDescent="0.2">
      <c r="M1356" s="49" t="s">
        <v>443</v>
      </c>
      <c r="N1356" s="75">
        <f>_xll.qlCalendarAdvance(Calendar,N1355,M1356,"Following",FALSE)</f>
        <v>49010</v>
      </c>
      <c r="O1356" s="75" t="e">
        <f>_xll.qlInterestRateIndexValueDate(Index,N1356)</f>
        <v>#VALUE!</v>
      </c>
      <c r="P1356" s="72" t="e">
        <v>#N/A</v>
      </c>
    </row>
    <row r="1357" spans="13:16" x14ac:dyDescent="0.2">
      <c r="M1357" s="49" t="s">
        <v>443</v>
      </c>
      <c r="N1357" s="75">
        <f>_xll.qlCalendarAdvance(Calendar,N1356,M1357,"Following",FALSE)</f>
        <v>49017</v>
      </c>
      <c r="O1357" s="75" t="e">
        <f>_xll.qlInterestRateIndexValueDate(Index,N1357)</f>
        <v>#VALUE!</v>
      </c>
      <c r="P1357" s="72" t="e">
        <v>#N/A</v>
      </c>
    </row>
    <row r="1358" spans="13:16" x14ac:dyDescent="0.2">
      <c r="M1358" s="49" t="s">
        <v>443</v>
      </c>
      <c r="N1358" s="75">
        <f>_xll.qlCalendarAdvance(Calendar,N1357,M1358,"Following",FALSE)</f>
        <v>49024</v>
      </c>
      <c r="O1358" s="75" t="e">
        <f>_xll.qlInterestRateIndexValueDate(Index,N1358)</f>
        <v>#VALUE!</v>
      </c>
      <c r="P1358" s="72" t="e">
        <v>#N/A</v>
      </c>
    </row>
    <row r="1359" spans="13:16" x14ac:dyDescent="0.2">
      <c r="M1359" s="49" t="s">
        <v>443</v>
      </c>
      <c r="N1359" s="75">
        <f>_xll.qlCalendarAdvance(Calendar,N1358,M1359,"Following",FALSE)</f>
        <v>49031</v>
      </c>
      <c r="O1359" s="75" t="e">
        <f>_xll.qlInterestRateIndexValueDate(Index,N1359)</f>
        <v>#VALUE!</v>
      </c>
      <c r="P1359" s="72" t="e">
        <v>#N/A</v>
      </c>
    </row>
    <row r="1360" spans="13:16" x14ac:dyDescent="0.2">
      <c r="M1360" s="49" t="s">
        <v>443</v>
      </c>
      <c r="N1360" s="75">
        <f>_xll.qlCalendarAdvance(Calendar,N1359,M1360,"Following",FALSE)</f>
        <v>49038</v>
      </c>
      <c r="O1360" s="75" t="e">
        <f>_xll.qlInterestRateIndexValueDate(Index,N1360)</f>
        <v>#VALUE!</v>
      </c>
      <c r="P1360" s="72" t="e">
        <v>#N/A</v>
      </c>
    </row>
    <row r="1361" spans="13:16" x14ac:dyDescent="0.2">
      <c r="M1361" s="49" t="s">
        <v>443</v>
      </c>
      <c r="N1361" s="75">
        <f>_xll.qlCalendarAdvance(Calendar,N1360,M1361,"Following",FALSE)</f>
        <v>49045</v>
      </c>
      <c r="O1361" s="75" t="e">
        <f>_xll.qlInterestRateIndexValueDate(Index,N1361)</f>
        <v>#VALUE!</v>
      </c>
      <c r="P1361" s="72" t="e">
        <v>#N/A</v>
      </c>
    </row>
    <row r="1362" spans="13:16" x14ac:dyDescent="0.2">
      <c r="M1362" s="49" t="s">
        <v>443</v>
      </c>
      <c r="N1362" s="75">
        <f>_xll.qlCalendarAdvance(Calendar,N1361,M1362,"Following",FALSE)</f>
        <v>49052</v>
      </c>
      <c r="O1362" s="75" t="e">
        <f>_xll.qlInterestRateIndexValueDate(Index,N1362)</f>
        <v>#VALUE!</v>
      </c>
      <c r="P1362" s="72" t="e">
        <v>#N/A</v>
      </c>
    </row>
    <row r="1363" spans="13:16" x14ac:dyDescent="0.2">
      <c r="M1363" s="49" t="s">
        <v>443</v>
      </c>
      <c r="N1363" s="75">
        <f>_xll.qlCalendarAdvance(Calendar,N1362,M1363,"Following",FALSE)</f>
        <v>49059</v>
      </c>
      <c r="O1363" s="75" t="e">
        <f>_xll.qlInterestRateIndexValueDate(Index,N1363)</f>
        <v>#VALUE!</v>
      </c>
      <c r="P1363" s="72" t="e">
        <v>#N/A</v>
      </c>
    </row>
    <row r="1364" spans="13:16" x14ac:dyDescent="0.2">
      <c r="M1364" s="49" t="s">
        <v>443</v>
      </c>
      <c r="N1364" s="75">
        <f>_xll.qlCalendarAdvance(Calendar,N1363,M1364,"Following",FALSE)</f>
        <v>49066</v>
      </c>
      <c r="O1364" s="75" t="e">
        <f>_xll.qlInterestRateIndexValueDate(Index,N1364)</f>
        <v>#VALUE!</v>
      </c>
      <c r="P1364" s="72" t="e">
        <v>#N/A</v>
      </c>
    </row>
    <row r="1365" spans="13:16" x14ac:dyDescent="0.2">
      <c r="M1365" s="49" t="s">
        <v>443</v>
      </c>
      <c r="N1365" s="75">
        <f>_xll.qlCalendarAdvance(Calendar,N1364,M1365,"Following",FALSE)</f>
        <v>49073</v>
      </c>
      <c r="O1365" s="75" t="e">
        <f>_xll.qlInterestRateIndexValueDate(Index,N1365)</f>
        <v>#VALUE!</v>
      </c>
      <c r="P1365" s="72" t="e">
        <v>#N/A</v>
      </c>
    </row>
    <row r="1366" spans="13:16" x14ac:dyDescent="0.2">
      <c r="M1366" s="49" t="s">
        <v>443</v>
      </c>
      <c r="N1366" s="75">
        <f>_xll.qlCalendarAdvance(Calendar,N1365,M1366,"Following",FALSE)</f>
        <v>49080</v>
      </c>
      <c r="O1366" s="75" t="e">
        <f>_xll.qlInterestRateIndexValueDate(Index,N1366)</f>
        <v>#VALUE!</v>
      </c>
      <c r="P1366" s="72" t="e">
        <v>#N/A</v>
      </c>
    </row>
    <row r="1367" spans="13:16" x14ac:dyDescent="0.2">
      <c r="M1367" s="49" t="s">
        <v>443</v>
      </c>
      <c r="N1367" s="75">
        <f>_xll.qlCalendarAdvance(Calendar,N1366,M1367,"Following",FALSE)</f>
        <v>49087</v>
      </c>
      <c r="O1367" s="75" t="e">
        <f>_xll.qlInterestRateIndexValueDate(Index,N1367)</f>
        <v>#VALUE!</v>
      </c>
      <c r="P1367" s="72" t="e">
        <v>#N/A</v>
      </c>
    </row>
    <row r="1368" spans="13:16" x14ac:dyDescent="0.2">
      <c r="M1368" s="49" t="s">
        <v>443</v>
      </c>
      <c r="N1368" s="75">
        <f>_xll.qlCalendarAdvance(Calendar,N1367,M1368,"Following",FALSE)</f>
        <v>49094</v>
      </c>
      <c r="O1368" s="75" t="e">
        <f>_xll.qlInterestRateIndexValueDate(Index,N1368)</f>
        <v>#VALUE!</v>
      </c>
      <c r="P1368" s="72" t="e">
        <v>#N/A</v>
      </c>
    </row>
    <row r="1369" spans="13:16" x14ac:dyDescent="0.2">
      <c r="M1369" s="49" t="s">
        <v>443</v>
      </c>
      <c r="N1369" s="75">
        <f>_xll.qlCalendarAdvance(Calendar,N1368,M1369,"Following",FALSE)</f>
        <v>49101</v>
      </c>
      <c r="O1369" s="75" t="e">
        <f>_xll.qlInterestRateIndexValueDate(Index,N1369)</f>
        <v>#VALUE!</v>
      </c>
      <c r="P1369" s="72" t="e">
        <v>#N/A</v>
      </c>
    </row>
    <row r="1370" spans="13:16" x14ac:dyDescent="0.2">
      <c r="M1370" s="49" t="s">
        <v>443</v>
      </c>
      <c r="N1370" s="75">
        <f>_xll.qlCalendarAdvance(Calendar,N1369,M1370,"Following",FALSE)</f>
        <v>49108</v>
      </c>
      <c r="O1370" s="75" t="e">
        <f>_xll.qlInterestRateIndexValueDate(Index,N1370)</f>
        <v>#VALUE!</v>
      </c>
      <c r="P1370" s="72" t="e">
        <v>#N/A</v>
      </c>
    </row>
    <row r="1371" spans="13:16" x14ac:dyDescent="0.2">
      <c r="M1371" s="49" t="s">
        <v>443</v>
      </c>
      <c r="N1371" s="75">
        <f>_xll.qlCalendarAdvance(Calendar,N1370,M1371,"Following",FALSE)</f>
        <v>49115</v>
      </c>
      <c r="O1371" s="75" t="e">
        <f>_xll.qlInterestRateIndexValueDate(Index,N1371)</f>
        <v>#VALUE!</v>
      </c>
      <c r="P1371" s="72" t="e">
        <v>#N/A</v>
      </c>
    </row>
    <row r="1372" spans="13:16" x14ac:dyDescent="0.2">
      <c r="M1372" s="49" t="s">
        <v>443</v>
      </c>
      <c r="N1372" s="75">
        <f>_xll.qlCalendarAdvance(Calendar,N1371,M1372,"Following",FALSE)</f>
        <v>49122</v>
      </c>
      <c r="O1372" s="75" t="e">
        <f>_xll.qlInterestRateIndexValueDate(Index,N1372)</f>
        <v>#VALUE!</v>
      </c>
      <c r="P1372" s="72" t="e">
        <v>#N/A</v>
      </c>
    </row>
    <row r="1373" spans="13:16" x14ac:dyDescent="0.2">
      <c r="M1373" s="49" t="s">
        <v>443</v>
      </c>
      <c r="N1373" s="75">
        <f>_xll.qlCalendarAdvance(Calendar,N1372,M1373,"Following",FALSE)</f>
        <v>49129</v>
      </c>
      <c r="O1373" s="75" t="e">
        <f>_xll.qlInterestRateIndexValueDate(Index,N1373)</f>
        <v>#VALUE!</v>
      </c>
      <c r="P1373" s="72" t="e">
        <v>#N/A</v>
      </c>
    </row>
    <row r="1374" spans="13:16" x14ac:dyDescent="0.2">
      <c r="M1374" s="49" t="s">
        <v>443</v>
      </c>
      <c r="N1374" s="75">
        <f>_xll.qlCalendarAdvance(Calendar,N1373,M1374,"Following",FALSE)</f>
        <v>49136</v>
      </c>
      <c r="O1374" s="75" t="e">
        <f>_xll.qlInterestRateIndexValueDate(Index,N1374)</f>
        <v>#VALUE!</v>
      </c>
      <c r="P1374" s="72" t="e">
        <v>#N/A</v>
      </c>
    </row>
    <row r="1375" spans="13:16" x14ac:dyDescent="0.2">
      <c r="M1375" s="49" t="s">
        <v>443</v>
      </c>
      <c r="N1375" s="75">
        <f>_xll.qlCalendarAdvance(Calendar,N1374,M1375,"Following",FALSE)</f>
        <v>49143</v>
      </c>
      <c r="O1375" s="75" t="e">
        <f>_xll.qlInterestRateIndexValueDate(Index,N1375)</f>
        <v>#VALUE!</v>
      </c>
      <c r="P1375" s="72" t="e">
        <v>#N/A</v>
      </c>
    </row>
    <row r="1376" spans="13:16" x14ac:dyDescent="0.2">
      <c r="M1376" s="49" t="s">
        <v>443</v>
      </c>
      <c r="N1376" s="75">
        <f>_xll.qlCalendarAdvance(Calendar,N1375,M1376,"Following",FALSE)</f>
        <v>49150</v>
      </c>
      <c r="O1376" s="75" t="e">
        <f>_xll.qlInterestRateIndexValueDate(Index,N1376)</f>
        <v>#VALUE!</v>
      </c>
      <c r="P1376" s="72" t="e">
        <v>#N/A</v>
      </c>
    </row>
    <row r="1377" spans="13:16" x14ac:dyDescent="0.2">
      <c r="M1377" s="49" t="s">
        <v>443</v>
      </c>
      <c r="N1377" s="75">
        <f>_xll.qlCalendarAdvance(Calendar,N1376,M1377,"Following",FALSE)</f>
        <v>49157</v>
      </c>
      <c r="O1377" s="75" t="e">
        <f>_xll.qlInterestRateIndexValueDate(Index,N1377)</f>
        <v>#VALUE!</v>
      </c>
      <c r="P1377" s="72" t="e">
        <v>#N/A</v>
      </c>
    </row>
    <row r="1378" spans="13:16" x14ac:dyDescent="0.2">
      <c r="M1378" s="49" t="s">
        <v>443</v>
      </c>
      <c r="N1378" s="75">
        <f>_xll.qlCalendarAdvance(Calendar,N1377,M1378,"Following",FALSE)</f>
        <v>49164</v>
      </c>
      <c r="O1378" s="75" t="e">
        <f>_xll.qlInterestRateIndexValueDate(Index,N1378)</f>
        <v>#VALUE!</v>
      </c>
      <c r="P1378" s="72" t="e">
        <v>#N/A</v>
      </c>
    </row>
    <row r="1379" spans="13:16" x14ac:dyDescent="0.2">
      <c r="M1379" s="49" t="s">
        <v>443</v>
      </c>
      <c r="N1379" s="75">
        <f>_xll.qlCalendarAdvance(Calendar,N1378,M1379,"Following",FALSE)</f>
        <v>49171</v>
      </c>
      <c r="O1379" s="75" t="e">
        <f>_xll.qlInterestRateIndexValueDate(Index,N1379)</f>
        <v>#VALUE!</v>
      </c>
      <c r="P1379" s="72" t="e">
        <v>#N/A</v>
      </c>
    </row>
    <row r="1380" spans="13:16" x14ac:dyDescent="0.2">
      <c r="M1380" s="49" t="s">
        <v>443</v>
      </c>
      <c r="N1380" s="75">
        <f>_xll.qlCalendarAdvance(Calendar,N1379,M1380,"Following",FALSE)</f>
        <v>49178</v>
      </c>
      <c r="O1380" s="75" t="e">
        <f>_xll.qlInterestRateIndexValueDate(Index,N1380)</f>
        <v>#VALUE!</v>
      </c>
      <c r="P1380" s="72" t="e">
        <v>#N/A</v>
      </c>
    </row>
    <row r="1381" spans="13:16" x14ac:dyDescent="0.2">
      <c r="M1381" s="49" t="s">
        <v>443</v>
      </c>
      <c r="N1381" s="75">
        <f>_xll.qlCalendarAdvance(Calendar,N1380,M1381,"Following",FALSE)</f>
        <v>49185</v>
      </c>
      <c r="O1381" s="75" t="e">
        <f>_xll.qlInterestRateIndexValueDate(Index,N1381)</f>
        <v>#VALUE!</v>
      </c>
      <c r="P1381" s="72" t="e">
        <v>#N/A</v>
      </c>
    </row>
    <row r="1382" spans="13:16" x14ac:dyDescent="0.2">
      <c r="M1382" s="49" t="s">
        <v>443</v>
      </c>
      <c r="N1382" s="75">
        <f>_xll.qlCalendarAdvance(Calendar,N1381,M1382,"Following",FALSE)</f>
        <v>49192</v>
      </c>
      <c r="O1382" s="75" t="e">
        <f>_xll.qlInterestRateIndexValueDate(Index,N1382)</f>
        <v>#VALUE!</v>
      </c>
      <c r="P1382" s="72" t="e">
        <v>#N/A</v>
      </c>
    </row>
    <row r="1383" spans="13:16" x14ac:dyDescent="0.2">
      <c r="M1383" s="49" t="s">
        <v>443</v>
      </c>
      <c r="N1383" s="75">
        <f>_xll.qlCalendarAdvance(Calendar,N1382,M1383,"Following",FALSE)</f>
        <v>49199</v>
      </c>
      <c r="O1383" s="75" t="e">
        <f>_xll.qlInterestRateIndexValueDate(Index,N1383)</f>
        <v>#VALUE!</v>
      </c>
      <c r="P1383" s="72" t="e">
        <v>#N/A</v>
      </c>
    </row>
    <row r="1384" spans="13:16" x14ac:dyDescent="0.2">
      <c r="M1384" s="49" t="s">
        <v>443</v>
      </c>
      <c r="N1384" s="75">
        <f>_xll.qlCalendarAdvance(Calendar,N1383,M1384,"Following",FALSE)</f>
        <v>49206</v>
      </c>
      <c r="O1384" s="75" t="e">
        <f>_xll.qlInterestRateIndexValueDate(Index,N1384)</f>
        <v>#VALUE!</v>
      </c>
      <c r="P1384" s="72" t="e">
        <v>#N/A</v>
      </c>
    </row>
    <row r="1385" spans="13:16" x14ac:dyDescent="0.2">
      <c r="M1385" s="49" t="s">
        <v>443</v>
      </c>
      <c r="N1385" s="75">
        <f>_xll.qlCalendarAdvance(Calendar,N1384,M1385,"Following",FALSE)</f>
        <v>49213</v>
      </c>
      <c r="O1385" s="75" t="e">
        <f>_xll.qlInterestRateIndexValueDate(Index,N1385)</f>
        <v>#VALUE!</v>
      </c>
      <c r="P1385" s="72" t="e">
        <v>#N/A</v>
      </c>
    </row>
    <row r="1386" spans="13:16" x14ac:dyDescent="0.2">
      <c r="M1386" s="49" t="s">
        <v>443</v>
      </c>
      <c r="N1386" s="75">
        <f>_xll.qlCalendarAdvance(Calendar,N1385,M1386,"Following",FALSE)</f>
        <v>49220</v>
      </c>
      <c r="O1386" s="75" t="e">
        <f>_xll.qlInterestRateIndexValueDate(Index,N1386)</f>
        <v>#VALUE!</v>
      </c>
      <c r="P1386" s="72" t="e">
        <v>#N/A</v>
      </c>
    </row>
    <row r="1387" spans="13:16" x14ac:dyDescent="0.2">
      <c r="M1387" s="49" t="s">
        <v>443</v>
      </c>
      <c r="N1387" s="75">
        <f>_xll.qlCalendarAdvance(Calendar,N1386,M1387,"Following",FALSE)</f>
        <v>49227</v>
      </c>
      <c r="O1387" s="75" t="e">
        <f>_xll.qlInterestRateIndexValueDate(Index,N1387)</f>
        <v>#VALUE!</v>
      </c>
      <c r="P1387" s="72" t="e">
        <v>#N/A</v>
      </c>
    </row>
    <row r="1388" spans="13:16" x14ac:dyDescent="0.2">
      <c r="M1388" s="49" t="s">
        <v>443</v>
      </c>
      <c r="N1388" s="75">
        <f>_xll.qlCalendarAdvance(Calendar,N1387,M1388,"Following",FALSE)</f>
        <v>49234</v>
      </c>
      <c r="O1388" s="75" t="e">
        <f>_xll.qlInterestRateIndexValueDate(Index,N1388)</f>
        <v>#VALUE!</v>
      </c>
      <c r="P1388" s="72" t="e">
        <v>#N/A</v>
      </c>
    </row>
    <row r="1389" spans="13:16" x14ac:dyDescent="0.2">
      <c r="M1389" s="49" t="s">
        <v>443</v>
      </c>
      <c r="N1389" s="75">
        <f>_xll.qlCalendarAdvance(Calendar,N1388,M1389,"Following",FALSE)</f>
        <v>49241</v>
      </c>
      <c r="O1389" s="75" t="e">
        <f>_xll.qlInterestRateIndexValueDate(Index,N1389)</f>
        <v>#VALUE!</v>
      </c>
      <c r="P1389" s="72" t="e">
        <v>#N/A</v>
      </c>
    </row>
    <row r="1390" spans="13:16" x14ac:dyDescent="0.2">
      <c r="M1390" s="49" t="s">
        <v>443</v>
      </c>
      <c r="N1390" s="75">
        <f>_xll.qlCalendarAdvance(Calendar,N1389,M1390,"Following",FALSE)</f>
        <v>49248</v>
      </c>
      <c r="O1390" s="75" t="e">
        <f>_xll.qlInterestRateIndexValueDate(Index,N1390)</f>
        <v>#VALUE!</v>
      </c>
      <c r="P1390" s="72" t="e">
        <v>#N/A</v>
      </c>
    </row>
    <row r="1391" spans="13:16" x14ac:dyDescent="0.2">
      <c r="M1391" s="49" t="s">
        <v>443</v>
      </c>
      <c r="N1391" s="75">
        <f>_xll.qlCalendarAdvance(Calendar,N1390,M1391,"Following",FALSE)</f>
        <v>49255</v>
      </c>
      <c r="O1391" s="75" t="e">
        <f>_xll.qlInterestRateIndexValueDate(Index,N1391)</f>
        <v>#VALUE!</v>
      </c>
      <c r="P1391" s="72" t="e">
        <v>#N/A</v>
      </c>
    </row>
    <row r="1392" spans="13:16" x14ac:dyDescent="0.2">
      <c r="M1392" s="49" t="s">
        <v>443</v>
      </c>
      <c r="N1392" s="75">
        <f>_xll.qlCalendarAdvance(Calendar,N1391,M1392,"Following",FALSE)</f>
        <v>49262</v>
      </c>
      <c r="O1392" s="75" t="e">
        <f>_xll.qlInterestRateIndexValueDate(Index,N1392)</f>
        <v>#VALUE!</v>
      </c>
      <c r="P1392" s="72" t="e">
        <v>#N/A</v>
      </c>
    </row>
    <row r="1393" spans="13:16" x14ac:dyDescent="0.2">
      <c r="M1393" s="49" t="s">
        <v>443</v>
      </c>
      <c r="N1393" s="75">
        <f>_xll.qlCalendarAdvance(Calendar,N1392,M1393,"Following",FALSE)</f>
        <v>49269</v>
      </c>
      <c r="O1393" s="75" t="e">
        <f>_xll.qlInterestRateIndexValueDate(Index,N1393)</f>
        <v>#VALUE!</v>
      </c>
      <c r="P1393" s="72" t="e">
        <v>#N/A</v>
      </c>
    </row>
    <row r="1394" spans="13:16" x14ac:dyDescent="0.2">
      <c r="M1394" s="49" t="s">
        <v>443</v>
      </c>
      <c r="N1394" s="75">
        <f>_xll.qlCalendarAdvance(Calendar,N1393,M1394,"Following",FALSE)</f>
        <v>49276</v>
      </c>
      <c r="O1394" s="75" t="e">
        <f>_xll.qlInterestRateIndexValueDate(Index,N1394)</f>
        <v>#VALUE!</v>
      </c>
      <c r="P1394" s="72" t="e">
        <v>#N/A</v>
      </c>
    </row>
    <row r="1395" spans="13:16" x14ac:dyDescent="0.2">
      <c r="M1395" s="49" t="s">
        <v>443</v>
      </c>
      <c r="N1395" s="75">
        <f>_xll.qlCalendarAdvance(Calendar,N1394,M1395,"Following",FALSE)</f>
        <v>49283</v>
      </c>
      <c r="O1395" s="75" t="e">
        <f>_xll.qlInterestRateIndexValueDate(Index,N1395)</f>
        <v>#VALUE!</v>
      </c>
      <c r="P1395" s="72" t="e">
        <v>#N/A</v>
      </c>
    </row>
    <row r="1396" spans="13:16" x14ac:dyDescent="0.2">
      <c r="M1396" s="49" t="s">
        <v>443</v>
      </c>
      <c r="N1396" s="75">
        <f>_xll.qlCalendarAdvance(Calendar,N1395,M1396,"Following",FALSE)</f>
        <v>49290</v>
      </c>
      <c r="O1396" s="75" t="e">
        <f>_xll.qlInterestRateIndexValueDate(Index,N1396)</f>
        <v>#VALUE!</v>
      </c>
      <c r="P1396" s="72" t="e">
        <v>#N/A</v>
      </c>
    </row>
    <row r="1397" spans="13:16" x14ac:dyDescent="0.2">
      <c r="M1397" s="49" t="s">
        <v>443</v>
      </c>
      <c r="N1397" s="75">
        <f>_xll.qlCalendarAdvance(Calendar,N1396,M1397,"Following",FALSE)</f>
        <v>49297</v>
      </c>
      <c r="O1397" s="75" t="e">
        <f>_xll.qlInterestRateIndexValueDate(Index,N1397)</f>
        <v>#VALUE!</v>
      </c>
      <c r="P1397" s="72" t="e">
        <v>#N/A</v>
      </c>
    </row>
    <row r="1398" spans="13:16" x14ac:dyDescent="0.2">
      <c r="M1398" s="49" t="s">
        <v>443</v>
      </c>
      <c r="N1398" s="75">
        <f>_xll.qlCalendarAdvance(Calendar,N1397,M1398,"Following",FALSE)</f>
        <v>49305</v>
      </c>
      <c r="O1398" s="75" t="e">
        <f>_xll.qlInterestRateIndexValueDate(Index,N1398)</f>
        <v>#VALUE!</v>
      </c>
      <c r="P1398" s="72" t="e">
        <v>#N/A</v>
      </c>
    </row>
    <row r="1399" spans="13:16" x14ac:dyDescent="0.2">
      <c r="M1399" s="49" t="s">
        <v>443</v>
      </c>
      <c r="N1399" s="75">
        <f>_xll.qlCalendarAdvance(Calendar,N1398,M1399,"Following",FALSE)</f>
        <v>49312</v>
      </c>
      <c r="O1399" s="75" t="e">
        <f>_xll.qlInterestRateIndexValueDate(Index,N1399)</f>
        <v>#VALUE!</v>
      </c>
      <c r="P1399" s="72" t="e">
        <v>#N/A</v>
      </c>
    </row>
    <row r="1400" spans="13:16" x14ac:dyDescent="0.2">
      <c r="M1400" s="49" t="s">
        <v>443</v>
      </c>
      <c r="N1400" s="75">
        <f>_xll.qlCalendarAdvance(Calendar,N1399,M1400,"Following",FALSE)</f>
        <v>49319</v>
      </c>
      <c r="O1400" s="75" t="e">
        <f>_xll.qlInterestRateIndexValueDate(Index,N1400)</f>
        <v>#VALUE!</v>
      </c>
      <c r="P1400" s="72" t="e">
        <v>#N/A</v>
      </c>
    </row>
    <row r="1401" spans="13:16" x14ac:dyDescent="0.2">
      <c r="M1401" s="49" t="s">
        <v>443</v>
      </c>
      <c r="N1401" s="75">
        <f>_xll.qlCalendarAdvance(Calendar,N1400,M1401,"Following",FALSE)</f>
        <v>49326</v>
      </c>
      <c r="O1401" s="75" t="e">
        <f>_xll.qlInterestRateIndexValueDate(Index,N1401)</f>
        <v>#VALUE!</v>
      </c>
      <c r="P1401" s="72" t="e">
        <v>#N/A</v>
      </c>
    </row>
    <row r="1402" spans="13:16" x14ac:dyDescent="0.2">
      <c r="M1402" s="49" t="s">
        <v>443</v>
      </c>
      <c r="N1402" s="75">
        <f>_xll.qlCalendarAdvance(Calendar,N1401,M1402,"Following",FALSE)</f>
        <v>49333</v>
      </c>
      <c r="O1402" s="75" t="e">
        <f>_xll.qlInterestRateIndexValueDate(Index,N1402)</f>
        <v>#VALUE!</v>
      </c>
      <c r="P1402" s="72" t="e">
        <v>#N/A</v>
      </c>
    </row>
    <row r="1403" spans="13:16" x14ac:dyDescent="0.2">
      <c r="M1403" s="49" t="s">
        <v>443</v>
      </c>
      <c r="N1403" s="75">
        <f>_xll.qlCalendarAdvance(Calendar,N1402,M1403,"Following",FALSE)</f>
        <v>49340</v>
      </c>
      <c r="O1403" s="75" t="e">
        <f>_xll.qlInterestRateIndexValueDate(Index,N1403)</f>
        <v>#VALUE!</v>
      </c>
      <c r="P1403" s="72" t="e">
        <v>#N/A</v>
      </c>
    </row>
    <row r="1404" spans="13:16" x14ac:dyDescent="0.2">
      <c r="M1404" s="49" t="s">
        <v>443</v>
      </c>
      <c r="N1404" s="75">
        <f>_xll.qlCalendarAdvance(Calendar,N1403,M1404,"Following",FALSE)</f>
        <v>49347</v>
      </c>
      <c r="O1404" s="75" t="e">
        <f>_xll.qlInterestRateIndexValueDate(Index,N1404)</f>
        <v>#VALUE!</v>
      </c>
      <c r="P1404" s="72" t="e">
        <v>#N/A</v>
      </c>
    </row>
    <row r="1405" spans="13:16" x14ac:dyDescent="0.2">
      <c r="M1405" s="49" t="s">
        <v>443</v>
      </c>
      <c r="N1405" s="75">
        <f>_xll.qlCalendarAdvance(Calendar,N1404,M1405,"Following",FALSE)</f>
        <v>49354</v>
      </c>
      <c r="O1405" s="75" t="e">
        <f>_xll.qlInterestRateIndexValueDate(Index,N1405)</f>
        <v>#VALUE!</v>
      </c>
      <c r="P1405" s="72" t="e">
        <v>#N/A</v>
      </c>
    </row>
    <row r="1406" spans="13:16" x14ac:dyDescent="0.2">
      <c r="M1406" s="49" t="s">
        <v>443</v>
      </c>
      <c r="N1406" s="75">
        <f>_xll.qlCalendarAdvance(Calendar,N1405,M1406,"Following",FALSE)</f>
        <v>49361</v>
      </c>
      <c r="O1406" s="75" t="e">
        <f>_xll.qlInterestRateIndexValueDate(Index,N1406)</f>
        <v>#VALUE!</v>
      </c>
      <c r="P1406" s="72" t="e">
        <v>#N/A</v>
      </c>
    </row>
    <row r="1407" spans="13:16" x14ac:dyDescent="0.2">
      <c r="M1407" s="49" t="s">
        <v>443</v>
      </c>
      <c r="N1407" s="75">
        <f>_xll.qlCalendarAdvance(Calendar,N1406,M1407,"Following",FALSE)</f>
        <v>49368</v>
      </c>
      <c r="O1407" s="75" t="e">
        <f>_xll.qlInterestRateIndexValueDate(Index,N1407)</f>
        <v>#VALUE!</v>
      </c>
      <c r="P1407" s="72" t="e">
        <v>#N/A</v>
      </c>
    </row>
    <row r="1408" spans="13:16" x14ac:dyDescent="0.2">
      <c r="M1408" s="49" t="s">
        <v>443</v>
      </c>
      <c r="N1408" s="75">
        <f>_xll.qlCalendarAdvance(Calendar,N1407,M1408,"Following",FALSE)</f>
        <v>49375</v>
      </c>
      <c r="O1408" s="75" t="e">
        <f>_xll.qlInterestRateIndexValueDate(Index,N1408)</f>
        <v>#VALUE!</v>
      </c>
      <c r="P1408" s="72" t="e">
        <v>#N/A</v>
      </c>
    </row>
    <row r="1409" spans="13:16" x14ac:dyDescent="0.2">
      <c r="M1409" s="49" t="s">
        <v>443</v>
      </c>
      <c r="N1409" s="75">
        <f>_xll.qlCalendarAdvance(Calendar,N1408,M1409,"Following",FALSE)</f>
        <v>49382</v>
      </c>
      <c r="O1409" s="75" t="e">
        <f>_xll.qlInterestRateIndexValueDate(Index,N1409)</f>
        <v>#VALUE!</v>
      </c>
      <c r="P1409" s="72" t="e">
        <v>#N/A</v>
      </c>
    </row>
    <row r="1410" spans="13:16" x14ac:dyDescent="0.2">
      <c r="M1410" s="49" t="s">
        <v>443</v>
      </c>
      <c r="N1410" s="75">
        <f>_xll.qlCalendarAdvance(Calendar,N1409,M1410,"Following",FALSE)</f>
        <v>49389</v>
      </c>
      <c r="O1410" s="75" t="e">
        <f>_xll.qlInterestRateIndexValueDate(Index,N1410)</f>
        <v>#VALUE!</v>
      </c>
      <c r="P1410" s="72" t="e">
        <v>#N/A</v>
      </c>
    </row>
    <row r="1411" spans="13:16" x14ac:dyDescent="0.2">
      <c r="M1411" s="49" t="s">
        <v>443</v>
      </c>
      <c r="N1411" s="75">
        <f>_xll.qlCalendarAdvance(Calendar,N1410,M1411,"Following",FALSE)</f>
        <v>49396</v>
      </c>
      <c r="O1411" s="75" t="e">
        <f>_xll.qlInterestRateIndexValueDate(Index,N1411)</f>
        <v>#VALUE!</v>
      </c>
      <c r="P1411" s="72" t="e">
        <v>#N/A</v>
      </c>
    </row>
    <row r="1412" spans="13:16" x14ac:dyDescent="0.2">
      <c r="M1412" s="49" t="s">
        <v>443</v>
      </c>
      <c r="N1412" s="75">
        <f>_xll.qlCalendarAdvance(Calendar,N1411,M1412,"Following",FALSE)</f>
        <v>49403</v>
      </c>
      <c r="O1412" s="75" t="e">
        <f>_xll.qlInterestRateIndexValueDate(Index,N1412)</f>
        <v>#VALUE!</v>
      </c>
      <c r="P1412" s="72" t="e">
        <v>#N/A</v>
      </c>
    </row>
    <row r="1413" spans="13:16" x14ac:dyDescent="0.2">
      <c r="M1413" s="49" t="s">
        <v>443</v>
      </c>
      <c r="N1413" s="75">
        <f>_xll.qlCalendarAdvance(Calendar,N1412,M1413,"Following",FALSE)</f>
        <v>49410</v>
      </c>
      <c r="O1413" s="75" t="e">
        <f>_xll.qlInterestRateIndexValueDate(Index,N1413)</f>
        <v>#VALUE!</v>
      </c>
      <c r="P1413" s="72" t="e">
        <v>#N/A</v>
      </c>
    </row>
    <row r="1414" spans="13:16" x14ac:dyDescent="0.2">
      <c r="M1414" s="49" t="s">
        <v>443</v>
      </c>
      <c r="N1414" s="75">
        <f>_xll.qlCalendarAdvance(Calendar,N1413,M1414,"Following",FALSE)</f>
        <v>49417</v>
      </c>
      <c r="O1414" s="75" t="e">
        <f>_xll.qlInterestRateIndexValueDate(Index,N1414)</f>
        <v>#VALUE!</v>
      </c>
      <c r="P1414" s="72" t="e">
        <v>#N/A</v>
      </c>
    </row>
    <row r="1415" spans="13:16" x14ac:dyDescent="0.2">
      <c r="M1415" s="49" t="s">
        <v>443</v>
      </c>
      <c r="N1415" s="75">
        <f>_xll.qlCalendarAdvance(Calendar,N1414,M1415,"Following",FALSE)</f>
        <v>49424</v>
      </c>
      <c r="O1415" s="75" t="e">
        <f>_xll.qlInterestRateIndexValueDate(Index,N1415)</f>
        <v>#VALUE!</v>
      </c>
      <c r="P1415" s="72" t="e">
        <v>#N/A</v>
      </c>
    </row>
    <row r="1416" spans="13:16" x14ac:dyDescent="0.2">
      <c r="M1416" s="49" t="s">
        <v>443</v>
      </c>
      <c r="N1416" s="75">
        <f>_xll.qlCalendarAdvance(Calendar,N1415,M1416,"Following",FALSE)</f>
        <v>49431</v>
      </c>
      <c r="O1416" s="75" t="e">
        <f>_xll.qlInterestRateIndexValueDate(Index,N1416)</f>
        <v>#VALUE!</v>
      </c>
      <c r="P1416" s="72" t="e">
        <v>#N/A</v>
      </c>
    </row>
    <row r="1417" spans="13:16" x14ac:dyDescent="0.2">
      <c r="M1417" s="49" t="s">
        <v>443</v>
      </c>
      <c r="N1417" s="75">
        <f>_xll.qlCalendarAdvance(Calendar,N1416,M1417,"Following",FALSE)</f>
        <v>49438</v>
      </c>
      <c r="O1417" s="75" t="e">
        <f>_xll.qlInterestRateIndexValueDate(Index,N1417)</f>
        <v>#VALUE!</v>
      </c>
      <c r="P1417" s="72" t="e">
        <v>#N/A</v>
      </c>
    </row>
    <row r="1418" spans="13:16" x14ac:dyDescent="0.2">
      <c r="M1418" s="49" t="s">
        <v>443</v>
      </c>
      <c r="N1418" s="75">
        <f>_xll.qlCalendarAdvance(Calendar,N1417,M1418,"Following",FALSE)</f>
        <v>49445</v>
      </c>
      <c r="O1418" s="75" t="e">
        <f>_xll.qlInterestRateIndexValueDate(Index,N1418)</f>
        <v>#VALUE!</v>
      </c>
      <c r="P1418" s="72" t="e">
        <v>#N/A</v>
      </c>
    </row>
    <row r="1419" spans="13:16" x14ac:dyDescent="0.2">
      <c r="M1419" s="49" t="s">
        <v>443</v>
      </c>
      <c r="N1419" s="75">
        <f>_xll.qlCalendarAdvance(Calendar,N1418,M1419,"Following",FALSE)</f>
        <v>49452</v>
      </c>
      <c r="O1419" s="75" t="e">
        <f>_xll.qlInterestRateIndexValueDate(Index,N1419)</f>
        <v>#VALUE!</v>
      </c>
      <c r="P1419" s="72" t="e">
        <v>#N/A</v>
      </c>
    </row>
    <row r="1420" spans="13:16" x14ac:dyDescent="0.2">
      <c r="M1420" s="49" t="s">
        <v>443</v>
      </c>
      <c r="N1420" s="75">
        <f>_xll.qlCalendarAdvance(Calendar,N1419,M1420,"Following",FALSE)</f>
        <v>49459</v>
      </c>
      <c r="O1420" s="75" t="e">
        <f>_xll.qlInterestRateIndexValueDate(Index,N1420)</f>
        <v>#VALUE!</v>
      </c>
      <c r="P1420" s="72" t="e">
        <v>#N/A</v>
      </c>
    </row>
    <row r="1421" spans="13:16" x14ac:dyDescent="0.2">
      <c r="M1421" s="49" t="s">
        <v>443</v>
      </c>
      <c r="N1421" s="75">
        <f>_xll.qlCalendarAdvance(Calendar,N1420,M1421,"Following",FALSE)</f>
        <v>49466</v>
      </c>
      <c r="O1421" s="75" t="e">
        <f>_xll.qlInterestRateIndexValueDate(Index,N1421)</f>
        <v>#VALUE!</v>
      </c>
      <c r="P1421" s="72" t="e">
        <v>#N/A</v>
      </c>
    </row>
    <row r="1422" spans="13:16" x14ac:dyDescent="0.2">
      <c r="M1422" s="49" t="s">
        <v>443</v>
      </c>
      <c r="N1422" s="75">
        <f>_xll.qlCalendarAdvance(Calendar,N1421,M1422,"Following",FALSE)</f>
        <v>49473</v>
      </c>
      <c r="O1422" s="75" t="e">
        <f>_xll.qlInterestRateIndexValueDate(Index,N1422)</f>
        <v>#VALUE!</v>
      </c>
      <c r="P1422" s="72" t="e">
        <v>#N/A</v>
      </c>
    </row>
    <row r="1423" spans="13:16" x14ac:dyDescent="0.2">
      <c r="M1423" s="49" t="s">
        <v>443</v>
      </c>
      <c r="N1423" s="75">
        <f>_xll.qlCalendarAdvance(Calendar,N1422,M1423,"Following",FALSE)</f>
        <v>49480</v>
      </c>
      <c r="O1423" s="75" t="e">
        <f>_xll.qlInterestRateIndexValueDate(Index,N1423)</f>
        <v>#VALUE!</v>
      </c>
      <c r="P1423" s="72" t="e">
        <v>#N/A</v>
      </c>
    </row>
    <row r="1424" spans="13:16" x14ac:dyDescent="0.2">
      <c r="M1424" s="49" t="s">
        <v>443</v>
      </c>
      <c r="N1424" s="75">
        <f>_xll.qlCalendarAdvance(Calendar,N1423,M1424,"Following",FALSE)</f>
        <v>49487</v>
      </c>
      <c r="O1424" s="75" t="e">
        <f>_xll.qlInterestRateIndexValueDate(Index,N1424)</f>
        <v>#VALUE!</v>
      </c>
      <c r="P1424" s="72" t="e">
        <v>#N/A</v>
      </c>
    </row>
    <row r="1425" spans="13:16" x14ac:dyDescent="0.2">
      <c r="M1425" s="49" t="s">
        <v>443</v>
      </c>
      <c r="N1425" s="75">
        <f>_xll.qlCalendarAdvance(Calendar,N1424,M1425,"Following",FALSE)</f>
        <v>49494</v>
      </c>
      <c r="O1425" s="75" t="e">
        <f>_xll.qlInterestRateIndexValueDate(Index,N1425)</f>
        <v>#VALUE!</v>
      </c>
      <c r="P1425" s="72" t="e">
        <v>#N/A</v>
      </c>
    </row>
    <row r="1426" spans="13:16" x14ac:dyDescent="0.2">
      <c r="M1426" s="49" t="s">
        <v>443</v>
      </c>
      <c r="N1426" s="75">
        <f>_xll.qlCalendarAdvance(Calendar,N1425,M1426,"Following",FALSE)</f>
        <v>49501</v>
      </c>
      <c r="O1426" s="75" t="e">
        <f>_xll.qlInterestRateIndexValueDate(Index,N1426)</f>
        <v>#VALUE!</v>
      </c>
      <c r="P1426" s="72" t="e">
        <v>#N/A</v>
      </c>
    </row>
    <row r="1427" spans="13:16" x14ac:dyDescent="0.2">
      <c r="M1427" s="49" t="s">
        <v>443</v>
      </c>
      <c r="N1427" s="75">
        <f>_xll.qlCalendarAdvance(Calendar,N1426,M1427,"Following",FALSE)</f>
        <v>49508</v>
      </c>
      <c r="O1427" s="75" t="e">
        <f>_xll.qlInterestRateIndexValueDate(Index,N1427)</f>
        <v>#VALUE!</v>
      </c>
      <c r="P1427" s="72" t="e">
        <v>#N/A</v>
      </c>
    </row>
    <row r="1428" spans="13:16" x14ac:dyDescent="0.2">
      <c r="M1428" s="49" t="s">
        <v>443</v>
      </c>
      <c r="N1428" s="75">
        <f>_xll.qlCalendarAdvance(Calendar,N1427,M1428,"Following",FALSE)</f>
        <v>49515</v>
      </c>
      <c r="O1428" s="75" t="e">
        <f>_xll.qlInterestRateIndexValueDate(Index,N1428)</f>
        <v>#VALUE!</v>
      </c>
      <c r="P1428" s="72" t="e">
        <v>#N/A</v>
      </c>
    </row>
    <row r="1429" spans="13:16" x14ac:dyDescent="0.2">
      <c r="M1429" s="49" t="s">
        <v>443</v>
      </c>
      <c r="N1429" s="75">
        <f>_xll.qlCalendarAdvance(Calendar,N1428,M1429,"Following",FALSE)</f>
        <v>49522</v>
      </c>
      <c r="O1429" s="75" t="e">
        <f>_xll.qlInterestRateIndexValueDate(Index,N1429)</f>
        <v>#VALUE!</v>
      </c>
      <c r="P1429" s="72" t="e">
        <v>#N/A</v>
      </c>
    </row>
    <row r="1430" spans="13:16" x14ac:dyDescent="0.2">
      <c r="M1430" s="49" t="s">
        <v>443</v>
      </c>
      <c r="N1430" s="75">
        <f>_xll.qlCalendarAdvance(Calendar,N1429,M1430,"Following",FALSE)</f>
        <v>49529</v>
      </c>
      <c r="O1430" s="75" t="e">
        <f>_xll.qlInterestRateIndexValueDate(Index,N1430)</f>
        <v>#VALUE!</v>
      </c>
      <c r="P1430" s="72" t="e">
        <v>#N/A</v>
      </c>
    </row>
    <row r="1431" spans="13:16" x14ac:dyDescent="0.2">
      <c r="M1431" s="49" t="s">
        <v>443</v>
      </c>
      <c r="N1431" s="75">
        <f>_xll.qlCalendarAdvance(Calendar,N1430,M1431,"Following",FALSE)</f>
        <v>49536</v>
      </c>
      <c r="O1431" s="75" t="e">
        <f>_xll.qlInterestRateIndexValueDate(Index,N1431)</f>
        <v>#VALUE!</v>
      </c>
      <c r="P1431" s="72" t="e">
        <v>#N/A</v>
      </c>
    </row>
    <row r="1432" spans="13:16" x14ac:dyDescent="0.2">
      <c r="M1432" s="49" t="s">
        <v>443</v>
      </c>
      <c r="N1432" s="75">
        <f>_xll.qlCalendarAdvance(Calendar,N1431,M1432,"Following",FALSE)</f>
        <v>49543</v>
      </c>
      <c r="O1432" s="75" t="e">
        <f>_xll.qlInterestRateIndexValueDate(Index,N1432)</f>
        <v>#VALUE!</v>
      </c>
      <c r="P1432" s="72" t="e">
        <v>#N/A</v>
      </c>
    </row>
    <row r="1433" spans="13:16" x14ac:dyDescent="0.2">
      <c r="M1433" s="49" t="s">
        <v>443</v>
      </c>
      <c r="N1433" s="75">
        <f>_xll.qlCalendarAdvance(Calendar,N1432,M1433,"Following",FALSE)</f>
        <v>49550</v>
      </c>
      <c r="O1433" s="75" t="e">
        <f>_xll.qlInterestRateIndexValueDate(Index,N1433)</f>
        <v>#VALUE!</v>
      </c>
      <c r="P1433" s="72" t="e">
        <v>#N/A</v>
      </c>
    </row>
    <row r="1434" spans="13:16" x14ac:dyDescent="0.2">
      <c r="M1434" s="49" t="s">
        <v>443</v>
      </c>
      <c r="N1434" s="75">
        <f>_xll.qlCalendarAdvance(Calendar,N1433,M1434,"Following",FALSE)</f>
        <v>49557</v>
      </c>
      <c r="O1434" s="75" t="e">
        <f>_xll.qlInterestRateIndexValueDate(Index,N1434)</f>
        <v>#VALUE!</v>
      </c>
      <c r="P1434" s="72" t="e">
        <v>#N/A</v>
      </c>
    </row>
    <row r="1435" spans="13:16" x14ac:dyDescent="0.2">
      <c r="M1435" s="49" t="s">
        <v>443</v>
      </c>
      <c r="N1435" s="75">
        <f>_xll.qlCalendarAdvance(Calendar,N1434,M1435,"Following",FALSE)</f>
        <v>49564</v>
      </c>
      <c r="O1435" s="75" t="e">
        <f>_xll.qlInterestRateIndexValueDate(Index,N1435)</f>
        <v>#VALUE!</v>
      </c>
      <c r="P1435" s="72" t="e">
        <v>#N/A</v>
      </c>
    </row>
    <row r="1436" spans="13:16" x14ac:dyDescent="0.2">
      <c r="M1436" s="49" t="s">
        <v>443</v>
      </c>
      <c r="N1436" s="75">
        <f>_xll.qlCalendarAdvance(Calendar,N1435,M1436,"Following",FALSE)</f>
        <v>49571</v>
      </c>
      <c r="O1436" s="75" t="e">
        <f>_xll.qlInterestRateIndexValueDate(Index,N1436)</f>
        <v>#VALUE!</v>
      </c>
      <c r="P1436" s="72" t="e">
        <v>#N/A</v>
      </c>
    </row>
    <row r="1437" spans="13:16" x14ac:dyDescent="0.2">
      <c r="M1437" s="49" t="s">
        <v>443</v>
      </c>
      <c r="N1437" s="75">
        <f>_xll.qlCalendarAdvance(Calendar,N1436,M1437,"Following",FALSE)</f>
        <v>49578</v>
      </c>
      <c r="O1437" s="75" t="e">
        <f>_xll.qlInterestRateIndexValueDate(Index,N1437)</f>
        <v>#VALUE!</v>
      </c>
      <c r="P1437" s="72" t="e">
        <v>#N/A</v>
      </c>
    </row>
    <row r="1438" spans="13:16" x14ac:dyDescent="0.2">
      <c r="M1438" s="49" t="s">
        <v>443</v>
      </c>
      <c r="N1438" s="75">
        <f>_xll.qlCalendarAdvance(Calendar,N1437,M1438,"Following",FALSE)</f>
        <v>49585</v>
      </c>
      <c r="O1438" s="75" t="e">
        <f>_xll.qlInterestRateIndexValueDate(Index,N1438)</f>
        <v>#VALUE!</v>
      </c>
      <c r="P1438" s="72" t="e">
        <v>#N/A</v>
      </c>
    </row>
    <row r="1439" spans="13:16" x14ac:dyDescent="0.2">
      <c r="M1439" s="49" t="s">
        <v>443</v>
      </c>
      <c r="N1439" s="75">
        <f>_xll.qlCalendarAdvance(Calendar,N1438,M1439,"Following",FALSE)</f>
        <v>49592</v>
      </c>
      <c r="O1439" s="75" t="e">
        <f>_xll.qlInterestRateIndexValueDate(Index,N1439)</f>
        <v>#VALUE!</v>
      </c>
      <c r="P1439" s="72" t="e">
        <v>#N/A</v>
      </c>
    </row>
    <row r="1440" spans="13:16" x14ac:dyDescent="0.2">
      <c r="M1440" s="49" t="s">
        <v>443</v>
      </c>
      <c r="N1440" s="75">
        <f>_xll.qlCalendarAdvance(Calendar,N1439,M1440,"Following",FALSE)</f>
        <v>49599</v>
      </c>
      <c r="O1440" s="75" t="e">
        <f>_xll.qlInterestRateIndexValueDate(Index,N1440)</f>
        <v>#VALUE!</v>
      </c>
      <c r="P1440" s="72" t="e">
        <v>#N/A</v>
      </c>
    </row>
    <row r="1441" spans="13:16" x14ac:dyDescent="0.2">
      <c r="M1441" s="49" t="s">
        <v>443</v>
      </c>
      <c r="N1441" s="75">
        <f>_xll.qlCalendarAdvance(Calendar,N1440,M1441,"Following",FALSE)</f>
        <v>49606</v>
      </c>
      <c r="O1441" s="75" t="e">
        <f>_xll.qlInterestRateIndexValueDate(Index,N1441)</f>
        <v>#VALUE!</v>
      </c>
      <c r="P1441" s="72" t="e">
        <v>#N/A</v>
      </c>
    </row>
    <row r="1442" spans="13:16" x14ac:dyDescent="0.2">
      <c r="M1442" s="49" t="s">
        <v>443</v>
      </c>
      <c r="N1442" s="75">
        <f>_xll.qlCalendarAdvance(Calendar,N1441,M1442,"Following",FALSE)</f>
        <v>49613</v>
      </c>
      <c r="O1442" s="75" t="e">
        <f>_xll.qlInterestRateIndexValueDate(Index,N1442)</f>
        <v>#VALUE!</v>
      </c>
      <c r="P1442" s="72" t="e">
        <v>#N/A</v>
      </c>
    </row>
    <row r="1443" spans="13:16" x14ac:dyDescent="0.2">
      <c r="M1443" s="49" t="s">
        <v>443</v>
      </c>
      <c r="N1443" s="75">
        <f>_xll.qlCalendarAdvance(Calendar,N1442,M1443,"Following",FALSE)</f>
        <v>49620</v>
      </c>
      <c r="O1443" s="75" t="e">
        <f>_xll.qlInterestRateIndexValueDate(Index,N1443)</f>
        <v>#VALUE!</v>
      </c>
      <c r="P1443" s="72" t="e">
        <v>#N/A</v>
      </c>
    </row>
    <row r="1444" spans="13:16" x14ac:dyDescent="0.2">
      <c r="M1444" s="49" t="s">
        <v>443</v>
      </c>
      <c r="N1444" s="75">
        <f>_xll.qlCalendarAdvance(Calendar,N1443,M1444,"Following",FALSE)</f>
        <v>49627</v>
      </c>
      <c r="O1444" s="75" t="e">
        <f>_xll.qlInterestRateIndexValueDate(Index,N1444)</f>
        <v>#VALUE!</v>
      </c>
      <c r="P1444" s="72" t="e">
        <v>#N/A</v>
      </c>
    </row>
    <row r="1445" spans="13:16" x14ac:dyDescent="0.2">
      <c r="M1445" s="49" t="s">
        <v>443</v>
      </c>
      <c r="N1445" s="75">
        <f>_xll.qlCalendarAdvance(Calendar,N1444,M1445,"Following",FALSE)</f>
        <v>49634</v>
      </c>
      <c r="O1445" s="75" t="e">
        <f>_xll.qlInterestRateIndexValueDate(Index,N1445)</f>
        <v>#VALUE!</v>
      </c>
      <c r="P1445" s="72" t="e">
        <v>#N/A</v>
      </c>
    </row>
    <row r="1446" spans="13:16" x14ac:dyDescent="0.2">
      <c r="M1446" s="49" t="s">
        <v>443</v>
      </c>
      <c r="N1446" s="75">
        <f>_xll.qlCalendarAdvance(Calendar,N1445,M1446,"Following",FALSE)</f>
        <v>49641</v>
      </c>
      <c r="O1446" s="75" t="e">
        <f>_xll.qlInterestRateIndexValueDate(Index,N1446)</f>
        <v>#VALUE!</v>
      </c>
      <c r="P1446" s="72" t="e">
        <v>#N/A</v>
      </c>
    </row>
    <row r="1447" spans="13:16" x14ac:dyDescent="0.2">
      <c r="M1447" s="49" t="s">
        <v>443</v>
      </c>
      <c r="N1447" s="75">
        <f>_xll.qlCalendarAdvance(Calendar,N1446,M1447,"Following",FALSE)</f>
        <v>49648</v>
      </c>
      <c r="O1447" s="75" t="e">
        <f>_xll.qlInterestRateIndexValueDate(Index,N1447)</f>
        <v>#VALUE!</v>
      </c>
      <c r="P1447" s="72" t="e">
        <v>#N/A</v>
      </c>
    </row>
    <row r="1448" spans="13:16" x14ac:dyDescent="0.2">
      <c r="M1448" s="49" t="s">
        <v>443</v>
      </c>
      <c r="N1448" s="75">
        <f>_xll.qlCalendarAdvance(Calendar,N1447,M1448,"Following",FALSE)</f>
        <v>49655</v>
      </c>
      <c r="O1448" s="75" t="e">
        <f>_xll.qlInterestRateIndexValueDate(Index,N1448)</f>
        <v>#VALUE!</v>
      </c>
      <c r="P1448" s="72" t="e">
        <v>#N/A</v>
      </c>
    </row>
    <row r="1449" spans="13:16" x14ac:dyDescent="0.2">
      <c r="M1449" s="49" t="s">
        <v>443</v>
      </c>
      <c r="N1449" s="75">
        <f>_xll.qlCalendarAdvance(Calendar,N1448,M1449,"Following",FALSE)</f>
        <v>49662</v>
      </c>
      <c r="O1449" s="75" t="e">
        <f>_xll.qlInterestRateIndexValueDate(Index,N1449)</f>
        <v>#VALUE!</v>
      </c>
      <c r="P1449" s="72" t="e">
        <v>#N/A</v>
      </c>
    </row>
    <row r="1450" spans="13:16" x14ac:dyDescent="0.2">
      <c r="M1450" s="49" t="s">
        <v>443</v>
      </c>
      <c r="N1450" s="75">
        <f>_xll.qlCalendarAdvance(Calendar,N1449,M1450,"Following",FALSE)</f>
        <v>49670</v>
      </c>
      <c r="O1450" s="75" t="e">
        <f>_xll.qlInterestRateIndexValueDate(Index,N1450)</f>
        <v>#VALUE!</v>
      </c>
      <c r="P1450" s="72" t="e">
        <v>#N/A</v>
      </c>
    </row>
    <row r="1451" spans="13:16" x14ac:dyDescent="0.2">
      <c r="M1451" s="49" t="s">
        <v>443</v>
      </c>
      <c r="N1451" s="75">
        <f>_xll.qlCalendarAdvance(Calendar,N1450,M1451,"Following",FALSE)</f>
        <v>49677</v>
      </c>
      <c r="O1451" s="75" t="e">
        <f>_xll.qlInterestRateIndexValueDate(Index,N1451)</f>
        <v>#VALUE!</v>
      </c>
      <c r="P1451" s="72" t="e">
        <v>#N/A</v>
      </c>
    </row>
    <row r="1452" spans="13:16" x14ac:dyDescent="0.2">
      <c r="M1452" s="49" t="s">
        <v>443</v>
      </c>
      <c r="N1452" s="75">
        <f>_xll.qlCalendarAdvance(Calendar,N1451,M1452,"Following",FALSE)</f>
        <v>49684</v>
      </c>
      <c r="O1452" s="75" t="e">
        <f>_xll.qlInterestRateIndexValueDate(Index,N1452)</f>
        <v>#VALUE!</v>
      </c>
      <c r="P1452" s="72" t="e">
        <v>#N/A</v>
      </c>
    </row>
    <row r="1453" spans="13:16" x14ac:dyDescent="0.2">
      <c r="M1453" s="49" t="s">
        <v>443</v>
      </c>
      <c r="N1453" s="75">
        <f>_xll.qlCalendarAdvance(Calendar,N1452,M1453,"Following",FALSE)</f>
        <v>49691</v>
      </c>
      <c r="O1453" s="75" t="e">
        <f>_xll.qlInterestRateIndexValueDate(Index,N1453)</f>
        <v>#VALUE!</v>
      </c>
      <c r="P1453" s="72" t="e">
        <v>#N/A</v>
      </c>
    </row>
    <row r="1454" spans="13:16" x14ac:dyDescent="0.2">
      <c r="M1454" s="49" t="s">
        <v>443</v>
      </c>
      <c r="N1454" s="75">
        <f>_xll.qlCalendarAdvance(Calendar,N1453,M1454,"Following",FALSE)</f>
        <v>49698</v>
      </c>
      <c r="O1454" s="75" t="e">
        <f>_xll.qlInterestRateIndexValueDate(Index,N1454)</f>
        <v>#VALUE!</v>
      </c>
      <c r="P1454" s="72" t="e">
        <v>#N/A</v>
      </c>
    </row>
    <row r="1455" spans="13:16" x14ac:dyDescent="0.2">
      <c r="M1455" s="49" t="s">
        <v>443</v>
      </c>
      <c r="N1455" s="75">
        <f>_xll.qlCalendarAdvance(Calendar,N1454,M1455,"Following",FALSE)</f>
        <v>49705</v>
      </c>
      <c r="O1455" s="75" t="e">
        <f>_xll.qlInterestRateIndexValueDate(Index,N1455)</f>
        <v>#VALUE!</v>
      </c>
      <c r="P1455" s="72" t="e">
        <v>#N/A</v>
      </c>
    </row>
    <row r="1456" spans="13:16" x14ac:dyDescent="0.2">
      <c r="M1456" s="49" t="s">
        <v>443</v>
      </c>
      <c r="N1456" s="75">
        <f>_xll.qlCalendarAdvance(Calendar,N1455,M1456,"Following",FALSE)</f>
        <v>49712</v>
      </c>
      <c r="O1456" s="75" t="e">
        <f>_xll.qlInterestRateIndexValueDate(Index,N1456)</f>
        <v>#VALUE!</v>
      </c>
      <c r="P1456" s="72" t="e">
        <v>#N/A</v>
      </c>
    </row>
    <row r="1457" spans="13:16" x14ac:dyDescent="0.2">
      <c r="M1457" s="49" t="s">
        <v>443</v>
      </c>
      <c r="N1457" s="75">
        <f>_xll.qlCalendarAdvance(Calendar,N1456,M1457,"Following",FALSE)</f>
        <v>49719</v>
      </c>
      <c r="O1457" s="75" t="e">
        <f>_xll.qlInterestRateIndexValueDate(Index,N1457)</f>
        <v>#VALUE!</v>
      </c>
      <c r="P1457" s="72" t="e">
        <v>#N/A</v>
      </c>
    </row>
    <row r="1458" spans="13:16" x14ac:dyDescent="0.2">
      <c r="M1458" s="49" t="s">
        <v>443</v>
      </c>
      <c r="N1458" s="75">
        <f>_xll.qlCalendarAdvance(Calendar,N1457,M1458,"Following",FALSE)</f>
        <v>49726</v>
      </c>
      <c r="O1458" s="75" t="e">
        <f>_xll.qlInterestRateIndexValueDate(Index,N1458)</f>
        <v>#VALUE!</v>
      </c>
      <c r="P1458" s="72" t="e">
        <v>#N/A</v>
      </c>
    </row>
    <row r="1459" spans="13:16" x14ac:dyDescent="0.2">
      <c r="M1459" s="49" t="s">
        <v>443</v>
      </c>
      <c r="N1459" s="75">
        <f>_xll.qlCalendarAdvance(Calendar,N1458,M1459,"Following",FALSE)</f>
        <v>49733</v>
      </c>
      <c r="O1459" s="75" t="e">
        <f>_xll.qlInterestRateIndexValueDate(Index,N1459)</f>
        <v>#VALUE!</v>
      </c>
      <c r="P1459" s="72" t="e">
        <v>#N/A</v>
      </c>
    </row>
    <row r="1460" spans="13:16" x14ac:dyDescent="0.2">
      <c r="M1460" s="49" t="s">
        <v>443</v>
      </c>
      <c r="N1460" s="75">
        <f>_xll.qlCalendarAdvance(Calendar,N1459,M1460,"Following",FALSE)</f>
        <v>49740</v>
      </c>
      <c r="O1460" s="75" t="e">
        <f>_xll.qlInterestRateIndexValueDate(Index,N1460)</f>
        <v>#VALUE!</v>
      </c>
      <c r="P1460" s="72" t="e">
        <v>#N/A</v>
      </c>
    </row>
    <row r="1461" spans="13:16" x14ac:dyDescent="0.2">
      <c r="M1461" s="49" t="s">
        <v>443</v>
      </c>
      <c r="N1461" s="75">
        <f>_xll.qlCalendarAdvance(Calendar,N1460,M1461,"Following",FALSE)</f>
        <v>49747</v>
      </c>
      <c r="O1461" s="75" t="e">
        <f>_xll.qlInterestRateIndexValueDate(Index,N1461)</f>
        <v>#VALUE!</v>
      </c>
      <c r="P1461" s="72" t="e">
        <v>#N/A</v>
      </c>
    </row>
    <row r="1462" spans="13:16" x14ac:dyDescent="0.2">
      <c r="M1462" s="49" t="s">
        <v>443</v>
      </c>
      <c r="N1462" s="75">
        <f>_xll.qlCalendarAdvance(Calendar,N1461,M1462,"Following",FALSE)</f>
        <v>49754</v>
      </c>
      <c r="O1462" s="75" t="e">
        <f>_xll.qlInterestRateIndexValueDate(Index,N1462)</f>
        <v>#VALUE!</v>
      </c>
      <c r="P1462" s="72" t="e">
        <v>#N/A</v>
      </c>
    </row>
    <row r="1463" spans="13:16" x14ac:dyDescent="0.2">
      <c r="M1463" s="49" t="s">
        <v>443</v>
      </c>
      <c r="N1463" s="75">
        <f>_xll.qlCalendarAdvance(Calendar,N1462,M1463,"Following",FALSE)</f>
        <v>49761</v>
      </c>
      <c r="O1463" s="75" t="e">
        <f>_xll.qlInterestRateIndexValueDate(Index,N1463)</f>
        <v>#VALUE!</v>
      </c>
      <c r="P1463" s="72" t="e">
        <v>#N/A</v>
      </c>
    </row>
    <row r="1464" spans="13:16" x14ac:dyDescent="0.2">
      <c r="M1464" s="49" t="s">
        <v>443</v>
      </c>
      <c r="N1464" s="75">
        <f>_xll.qlCalendarAdvance(Calendar,N1463,M1464,"Following",FALSE)</f>
        <v>49768</v>
      </c>
      <c r="O1464" s="75" t="e">
        <f>_xll.qlInterestRateIndexValueDate(Index,N1464)</f>
        <v>#VALUE!</v>
      </c>
      <c r="P1464" s="72" t="e">
        <v>#N/A</v>
      </c>
    </row>
    <row r="1465" spans="13:16" x14ac:dyDescent="0.2">
      <c r="M1465" s="49" t="s">
        <v>443</v>
      </c>
      <c r="N1465" s="75">
        <f>_xll.qlCalendarAdvance(Calendar,N1464,M1465,"Following",FALSE)</f>
        <v>49775</v>
      </c>
      <c r="O1465" s="75" t="e">
        <f>_xll.qlInterestRateIndexValueDate(Index,N1465)</f>
        <v>#VALUE!</v>
      </c>
      <c r="P1465" s="72" t="e">
        <v>#N/A</v>
      </c>
    </row>
    <row r="1466" spans="13:16" x14ac:dyDescent="0.2">
      <c r="M1466" s="49" t="s">
        <v>443</v>
      </c>
      <c r="N1466" s="75">
        <f>_xll.qlCalendarAdvance(Calendar,N1465,M1466,"Following",FALSE)</f>
        <v>49782</v>
      </c>
      <c r="O1466" s="75" t="e">
        <f>_xll.qlInterestRateIndexValueDate(Index,N1466)</f>
        <v>#VALUE!</v>
      </c>
      <c r="P1466" s="72" t="e">
        <v>#N/A</v>
      </c>
    </row>
    <row r="1467" spans="13:16" x14ac:dyDescent="0.2">
      <c r="M1467" s="49" t="s">
        <v>443</v>
      </c>
      <c r="N1467" s="75">
        <f>_xll.qlCalendarAdvance(Calendar,N1466,M1467,"Following",FALSE)</f>
        <v>49789</v>
      </c>
      <c r="O1467" s="75" t="e">
        <f>_xll.qlInterestRateIndexValueDate(Index,N1467)</f>
        <v>#VALUE!</v>
      </c>
      <c r="P1467" s="72" t="e">
        <v>#N/A</v>
      </c>
    </row>
    <row r="1468" spans="13:16" x14ac:dyDescent="0.2">
      <c r="M1468" s="49" t="s">
        <v>443</v>
      </c>
      <c r="N1468" s="75">
        <f>_xll.qlCalendarAdvance(Calendar,N1467,M1468,"Following",FALSE)</f>
        <v>49797</v>
      </c>
      <c r="O1468" s="75" t="e">
        <f>_xll.qlInterestRateIndexValueDate(Index,N1468)</f>
        <v>#VALUE!</v>
      </c>
      <c r="P1468" s="72" t="e">
        <v>#N/A</v>
      </c>
    </row>
    <row r="1469" spans="13:16" x14ac:dyDescent="0.2">
      <c r="M1469" s="49" t="s">
        <v>443</v>
      </c>
      <c r="N1469" s="75">
        <f>_xll.qlCalendarAdvance(Calendar,N1468,M1469,"Following",FALSE)</f>
        <v>49804</v>
      </c>
      <c r="O1469" s="75" t="e">
        <f>_xll.qlInterestRateIndexValueDate(Index,N1469)</f>
        <v>#VALUE!</v>
      </c>
      <c r="P1469" s="72" t="e">
        <v>#N/A</v>
      </c>
    </row>
    <row r="1470" spans="13:16" x14ac:dyDescent="0.2">
      <c r="M1470" s="49" t="s">
        <v>443</v>
      </c>
      <c r="N1470" s="75">
        <f>_xll.qlCalendarAdvance(Calendar,N1469,M1470,"Following",FALSE)</f>
        <v>49811</v>
      </c>
      <c r="O1470" s="75" t="e">
        <f>_xll.qlInterestRateIndexValueDate(Index,N1470)</f>
        <v>#VALUE!</v>
      </c>
      <c r="P1470" s="72" t="e">
        <v>#N/A</v>
      </c>
    </row>
    <row r="1471" spans="13:16" x14ac:dyDescent="0.2">
      <c r="M1471" s="49" t="s">
        <v>443</v>
      </c>
      <c r="N1471" s="75">
        <f>_xll.qlCalendarAdvance(Calendar,N1470,M1471,"Following",FALSE)</f>
        <v>49818</v>
      </c>
      <c r="O1471" s="75" t="e">
        <f>_xll.qlInterestRateIndexValueDate(Index,N1471)</f>
        <v>#VALUE!</v>
      </c>
      <c r="P1471" s="72" t="e">
        <v>#N/A</v>
      </c>
    </row>
    <row r="1472" spans="13:16" x14ac:dyDescent="0.2">
      <c r="M1472" s="49" t="s">
        <v>443</v>
      </c>
      <c r="N1472" s="75">
        <f>_xll.qlCalendarAdvance(Calendar,N1471,M1472,"Following",FALSE)</f>
        <v>49825</v>
      </c>
      <c r="O1472" s="75" t="e">
        <f>_xll.qlInterestRateIndexValueDate(Index,N1472)</f>
        <v>#VALUE!</v>
      </c>
      <c r="P1472" s="72" t="e">
        <v>#N/A</v>
      </c>
    </row>
    <row r="1473" spans="13:16" x14ac:dyDescent="0.2">
      <c r="M1473" s="49" t="s">
        <v>443</v>
      </c>
      <c r="N1473" s="75">
        <f>_xll.qlCalendarAdvance(Calendar,N1472,M1473,"Following",FALSE)</f>
        <v>49832</v>
      </c>
      <c r="O1473" s="75" t="e">
        <f>_xll.qlInterestRateIndexValueDate(Index,N1473)</f>
        <v>#VALUE!</v>
      </c>
      <c r="P1473" s="72" t="e">
        <v>#N/A</v>
      </c>
    </row>
    <row r="1474" spans="13:16" x14ac:dyDescent="0.2">
      <c r="M1474" s="49" t="s">
        <v>443</v>
      </c>
      <c r="N1474" s="75">
        <f>_xll.qlCalendarAdvance(Calendar,N1473,M1474,"Following",FALSE)</f>
        <v>49839</v>
      </c>
      <c r="O1474" s="75" t="e">
        <f>_xll.qlInterestRateIndexValueDate(Index,N1474)</f>
        <v>#VALUE!</v>
      </c>
      <c r="P1474" s="72" t="e">
        <v>#N/A</v>
      </c>
    </row>
    <row r="1475" spans="13:16" x14ac:dyDescent="0.2">
      <c r="M1475" s="49" t="s">
        <v>443</v>
      </c>
      <c r="N1475" s="75">
        <f>_xll.qlCalendarAdvance(Calendar,N1474,M1475,"Following",FALSE)</f>
        <v>49846</v>
      </c>
      <c r="O1475" s="75" t="e">
        <f>_xll.qlInterestRateIndexValueDate(Index,N1475)</f>
        <v>#VALUE!</v>
      </c>
      <c r="P1475" s="72" t="e">
        <v>#N/A</v>
      </c>
    </row>
    <row r="1476" spans="13:16" x14ac:dyDescent="0.2">
      <c r="M1476" s="49" t="s">
        <v>443</v>
      </c>
      <c r="N1476" s="75">
        <f>_xll.qlCalendarAdvance(Calendar,N1475,M1476,"Following",FALSE)</f>
        <v>49853</v>
      </c>
      <c r="O1476" s="75" t="e">
        <f>_xll.qlInterestRateIndexValueDate(Index,N1476)</f>
        <v>#VALUE!</v>
      </c>
      <c r="P1476" s="72" t="e">
        <v>#N/A</v>
      </c>
    </row>
    <row r="1477" spans="13:16" x14ac:dyDescent="0.2">
      <c r="M1477" s="49" t="s">
        <v>443</v>
      </c>
      <c r="N1477" s="75">
        <f>_xll.qlCalendarAdvance(Calendar,N1476,M1477,"Following",FALSE)</f>
        <v>49860</v>
      </c>
      <c r="O1477" s="75" t="e">
        <f>_xll.qlInterestRateIndexValueDate(Index,N1477)</f>
        <v>#VALUE!</v>
      </c>
      <c r="P1477" s="72" t="e">
        <v>#N/A</v>
      </c>
    </row>
    <row r="1478" spans="13:16" x14ac:dyDescent="0.2">
      <c r="M1478" s="49" t="s">
        <v>443</v>
      </c>
      <c r="N1478" s="75">
        <f>_xll.qlCalendarAdvance(Calendar,N1477,M1478,"Following",FALSE)</f>
        <v>49867</v>
      </c>
      <c r="O1478" s="75" t="e">
        <f>_xll.qlInterestRateIndexValueDate(Index,N1478)</f>
        <v>#VALUE!</v>
      </c>
      <c r="P1478" s="72" t="e">
        <v>#N/A</v>
      </c>
    </row>
    <row r="1479" spans="13:16" x14ac:dyDescent="0.2">
      <c r="M1479" s="49" t="s">
        <v>443</v>
      </c>
      <c r="N1479" s="75">
        <f>_xll.qlCalendarAdvance(Calendar,N1478,M1479,"Following",FALSE)</f>
        <v>49874</v>
      </c>
      <c r="O1479" s="75" t="e">
        <f>_xll.qlInterestRateIndexValueDate(Index,N1479)</f>
        <v>#VALUE!</v>
      </c>
      <c r="P1479" s="72" t="e">
        <v>#N/A</v>
      </c>
    </row>
    <row r="1480" spans="13:16" x14ac:dyDescent="0.2">
      <c r="M1480" s="49" t="s">
        <v>443</v>
      </c>
      <c r="N1480" s="75">
        <f>_xll.qlCalendarAdvance(Calendar,N1479,M1480,"Following",FALSE)</f>
        <v>49881</v>
      </c>
      <c r="O1480" s="75" t="e">
        <f>_xll.qlInterestRateIndexValueDate(Index,N1480)</f>
        <v>#VALUE!</v>
      </c>
      <c r="P1480" s="72" t="e">
        <v>#N/A</v>
      </c>
    </row>
    <row r="1481" spans="13:16" x14ac:dyDescent="0.2">
      <c r="M1481" s="49" t="s">
        <v>443</v>
      </c>
      <c r="N1481" s="75">
        <f>_xll.qlCalendarAdvance(Calendar,N1480,M1481,"Following",FALSE)</f>
        <v>49888</v>
      </c>
      <c r="O1481" s="75" t="e">
        <f>_xll.qlInterestRateIndexValueDate(Index,N1481)</f>
        <v>#VALUE!</v>
      </c>
      <c r="P1481" s="72" t="e">
        <v>#N/A</v>
      </c>
    </row>
    <row r="1482" spans="13:16" x14ac:dyDescent="0.2">
      <c r="M1482" s="49" t="s">
        <v>443</v>
      </c>
      <c r="N1482" s="75">
        <f>_xll.qlCalendarAdvance(Calendar,N1481,M1482,"Following",FALSE)</f>
        <v>49895</v>
      </c>
      <c r="O1482" s="75" t="e">
        <f>_xll.qlInterestRateIndexValueDate(Index,N1482)</f>
        <v>#VALUE!</v>
      </c>
      <c r="P1482" s="72" t="e">
        <v>#N/A</v>
      </c>
    </row>
    <row r="1483" spans="13:16" x14ac:dyDescent="0.2">
      <c r="M1483" s="49" t="s">
        <v>443</v>
      </c>
      <c r="N1483" s="75">
        <f>_xll.qlCalendarAdvance(Calendar,N1482,M1483,"Following",FALSE)</f>
        <v>49902</v>
      </c>
      <c r="O1483" s="75" t="e">
        <f>_xll.qlInterestRateIndexValueDate(Index,N1483)</f>
        <v>#VALUE!</v>
      </c>
      <c r="P1483" s="72" t="e">
        <v>#N/A</v>
      </c>
    </row>
    <row r="1484" spans="13:16" x14ac:dyDescent="0.2">
      <c r="M1484" s="49" t="s">
        <v>443</v>
      </c>
      <c r="N1484" s="75">
        <f>_xll.qlCalendarAdvance(Calendar,N1483,M1484,"Following",FALSE)</f>
        <v>49909</v>
      </c>
      <c r="O1484" s="75" t="e">
        <f>_xll.qlInterestRateIndexValueDate(Index,N1484)</f>
        <v>#VALUE!</v>
      </c>
      <c r="P1484" s="72" t="e">
        <v>#N/A</v>
      </c>
    </row>
    <row r="1485" spans="13:16" x14ac:dyDescent="0.2">
      <c r="M1485" s="49" t="s">
        <v>443</v>
      </c>
      <c r="N1485" s="75">
        <f>_xll.qlCalendarAdvance(Calendar,N1484,M1485,"Following",FALSE)</f>
        <v>49916</v>
      </c>
      <c r="O1485" s="75" t="e">
        <f>_xll.qlInterestRateIndexValueDate(Index,N1485)</f>
        <v>#VALUE!</v>
      </c>
      <c r="P1485" s="72" t="e">
        <v>#N/A</v>
      </c>
    </row>
    <row r="1486" spans="13:16" x14ac:dyDescent="0.2">
      <c r="M1486" s="49" t="s">
        <v>443</v>
      </c>
      <c r="N1486" s="75">
        <f>_xll.qlCalendarAdvance(Calendar,N1485,M1486,"Following",FALSE)</f>
        <v>49923</v>
      </c>
      <c r="O1486" s="75" t="e">
        <f>_xll.qlInterestRateIndexValueDate(Index,N1486)</f>
        <v>#VALUE!</v>
      </c>
      <c r="P1486" s="72" t="e">
        <v>#N/A</v>
      </c>
    </row>
    <row r="1487" spans="13:16" x14ac:dyDescent="0.2">
      <c r="M1487" s="49" t="s">
        <v>443</v>
      </c>
      <c r="N1487" s="75">
        <f>_xll.qlCalendarAdvance(Calendar,N1486,M1487,"Following",FALSE)</f>
        <v>49930</v>
      </c>
      <c r="O1487" s="75" t="e">
        <f>_xll.qlInterestRateIndexValueDate(Index,N1487)</f>
        <v>#VALUE!</v>
      </c>
      <c r="P1487" s="72" t="e">
        <v>#N/A</v>
      </c>
    </row>
    <row r="1488" spans="13:16" x14ac:dyDescent="0.2">
      <c r="M1488" s="49" t="s">
        <v>443</v>
      </c>
      <c r="N1488" s="75">
        <f>_xll.qlCalendarAdvance(Calendar,N1487,M1488,"Following",FALSE)</f>
        <v>49937</v>
      </c>
      <c r="O1488" s="75" t="e">
        <f>_xll.qlInterestRateIndexValueDate(Index,N1488)</f>
        <v>#VALUE!</v>
      </c>
      <c r="P1488" s="72" t="e">
        <v>#N/A</v>
      </c>
    </row>
    <row r="1489" spans="13:16" x14ac:dyDescent="0.2">
      <c r="M1489" s="49" t="s">
        <v>443</v>
      </c>
      <c r="N1489" s="75">
        <f>_xll.qlCalendarAdvance(Calendar,N1488,M1489,"Following",FALSE)</f>
        <v>49944</v>
      </c>
      <c r="O1489" s="75" t="e">
        <f>_xll.qlInterestRateIndexValueDate(Index,N1489)</f>
        <v>#VALUE!</v>
      </c>
      <c r="P1489" s="72" t="e">
        <v>#N/A</v>
      </c>
    </row>
    <row r="1490" spans="13:16" x14ac:dyDescent="0.2">
      <c r="M1490" s="49" t="s">
        <v>443</v>
      </c>
      <c r="N1490" s="75">
        <f>_xll.qlCalendarAdvance(Calendar,N1489,M1490,"Following",FALSE)</f>
        <v>49951</v>
      </c>
      <c r="O1490" s="75" t="e">
        <f>_xll.qlInterestRateIndexValueDate(Index,N1490)</f>
        <v>#VALUE!</v>
      </c>
      <c r="P1490" s="72" t="e">
        <v>#N/A</v>
      </c>
    </row>
    <row r="1491" spans="13:16" x14ac:dyDescent="0.2">
      <c r="M1491" s="49" t="s">
        <v>443</v>
      </c>
      <c r="N1491" s="75">
        <f>_xll.qlCalendarAdvance(Calendar,N1490,M1491,"Following",FALSE)</f>
        <v>49958</v>
      </c>
      <c r="O1491" s="75" t="e">
        <f>_xll.qlInterestRateIndexValueDate(Index,N1491)</f>
        <v>#VALUE!</v>
      </c>
      <c r="P1491" s="72" t="e">
        <v>#N/A</v>
      </c>
    </row>
    <row r="1492" spans="13:16" x14ac:dyDescent="0.2">
      <c r="M1492" s="49" t="s">
        <v>443</v>
      </c>
      <c r="N1492" s="75">
        <f>_xll.qlCalendarAdvance(Calendar,N1491,M1492,"Following",FALSE)</f>
        <v>49965</v>
      </c>
      <c r="O1492" s="75" t="e">
        <f>_xll.qlInterestRateIndexValueDate(Index,N1492)</f>
        <v>#VALUE!</v>
      </c>
      <c r="P1492" s="72" t="e">
        <v>#N/A</v>
      </c>
    </row>
    <row r="1493" spans="13:16" x14ac:dyDescent="0.2">
      <c r="M1493" s="49" t="s">
        <v>443</v>
      </c>
      <c r="N1493" s="75">
        <f>_xll.qlCalendarAdvance(Calendar,N1492,M1493,"Following",FALSE)</f>
        <v>49972</v>
      </c>
      <c r="O1493" s="75" t="e">
        <f>_xll.qlInterestRateIndexValueDate(Index,N1493)</f>
        <v>#VALUE!</v>
      </c>
      <c r="P1493" s="72" t="e">
        <v>#N/A</v>
      </c>
    </row>
    <row r="1494" spans="13:16" x14ac:dyDescent="0.2">
      <c r="M1494" s="49" t="s">
        <v>443</v>
      </c>
      <c r="N1494" s="75">
        <f>_xll.qlCalendarAdvance(Calendar,N1493,M1494,"Following",FALSE)</f>
        <v>49979</v>
      </c>
      <c r="O1494" s="75" t="e">
        <f>_xll.qlInterestRateIndexValueDate(Index,N1494)</f>
        <v>#VALUE!</v>
      </c>
      <c r="P1494" s="72" t="e">
        <v>#N/A</v>
      </c>
    </row>
    <row r="1495" spans="13:16" x14ac:dyDescent="0.2">
      <c r="M1495" s="49" t="s">
        <v>443</v>
      </c>
      <c r="N1495" s="75">
        <f>_xll.qlCalendarAdvance(Calendar,N1494,M1495,"Following",FALSE)</f>
        <v>49986</v>
      </c>
      <c r="O1495" s="75" t="e">
        <f>_xll.qlInterestRateIndexValueDate(Index,N1495)</f>
        <v>#VALUE!</v>
      </c>
      <c r="P1495" s="72" t="e">
        <v>#N/A</v>
      </c>
    </row>
    <row r="1496" spans="13:16" x14ac:dyDescent="0.2">
      <c r="M1496" s="49" t="s">
        <v>443</v>
      </c>
      <c r="N1496" s="75">
        <f>_xll.qlCalendarAdvance(Calendar,N1495,M1496,"Following",FALSE)</f>
        <v>49993</v>
      </c>
      <c r="O1496" s="75" t="e">
        <f>_xll.qlInterestRateIndexValueDate(Index,N1496)</f>
        <v>#VALUE!</v>
      </c>
      <c r="P1496" s="72" t="e">
        <v>#N/A</v>
      </c>
    </row>
    <row r="1497" spans="13:16" x14ac:dyDescent="0.2">
      <c r="M1497" s="49" t="s">
        <v>443</v>
      </c>
      <c r="N1497" s="75">
        <f>_xll.qlCalendarAdvance(Calendar,N1496,M1497,"Following",FALSE)</f>
        <v>50000</v>
      </c>
      <c r="O1497" s="75" t="e">
        <f>_xll.qlInterestRateIndexValueDate(Index,N1497)</f>
        <v>#VALUE!</v>
      </c>
      <c r="P1497" s="72" t="e">
        <v>#N/A</v>
      </c>
    </row>
    <row r="1498" spans="13:16" x14ac:dyDescent="0.2">
      <c r="M1498" s="49" t="s">
        <v>443</v>
      </c>
      <c r="N1498" s="75">
        <f>_xll.qlCalendarAdvance(Calendar,N1497,M1498,"Following",FALSE)</f>
        <v>50007</v>
      </c>
      <c r="O1498" s="75" t="e">
        <f>_xll.qlInterestRateIndexValueDate(Index,N1498)</f>
        <v>#VALUE!</v>
      </c>
      <c r="P1498" s="72" t="e">
        <v>#N/A</v>
      </c>
    </row>
    <row r="1499" spans="13:16" x14ac:dyDescent="0.2">
      <c r="M1499" s="49" t="s">
        <v>443</v>
      </c>
      <c r="N1499" s="75">
        <f>_xll.qlCalendarAdvance(Calendar,N1498,M1499,"Following",FALSE)</f>
        <v>50014</v>
      </c>
      <c r="O1499" s="75" t="e">
        <f>_xll.qlInterestRateIndexValueDate(Index,N1499)</f>
        <v>#VALUE!</v>
      </c>
      <c r="P1499" s="72" t="e">
        <v>#N/A</v>
      </c>
    </row>
    <row r="1500" spans="13:16" x14ac:dyDescent="0.2">
      <c r="M1500" s="49" t="s">
        <v>443</v>
      </c>
      <c r="N1500" s="75">
        <f>_xll.qlCalendarAdvance(Calendar,N1499,M1500,"Following",FALSE)</f>
        <v>50021</v>
      </c>
      <c r="O1500" s="75" t="e">
        <f>_xll.qlInterestRateIndexValueDate(Index,N1500)</f>
        <v>#VALUE!</v>
      </c>
      <c r="P1500" s="72" t="e">
        <v>#N/A</v>
      </c>
    </row>
    <row r="1501" spans="13:16" x14ac:dyDescent="0.2">
      <c r="M1501" s="49" t="s">
        <v>443</v>
      </c>
      <c r="N1501" s="75">
        <f>_xll.qlCalendarAdvance(Calendar,N1500,M1501,"Following",FALSE)</f>
        <v>50028</v>
      </c>
      <c r="O1501" s="75" t="e">
        <f>_xll.qlInterestRateIndexValueDate(Index,N1501)</f>
        <v>#VALUE!</v>
      </c>
      <c r="P1501" s="72" t="e">
        <v>#N/A</v>
      </c>
    </row>
    <row r="1502" spans="13:16" x14ac:dyDescent="0.2">
      <c r="M1502" s="49" t="s">
        <v>443</v>
      </c>
      <c r="N1502" s="75">
        <f>_xll.qlCalendarAdvance(Calendar,N1501,M1502,"Following",FALSE)</f>
        <v>50038</v>
      </c>
      <c r="O1502" s="75" t="e">
        <f>_xll.qlInterestRateIndexValueDate(Index,N1502)</f>
        <v>#VALUE!</v>
      </c>
      <c r="P1502" s="72" t="e">
        <v>#N/A</v>
      </c>
    </row>
    <row r="1503" spans="13:16" x14ac:dyDescent="0.2">
      <c r="M1503" s="49" t="s">
        <v>443</v>
      </c>
      <c r="N1503" s="75">
        <f>_xll.qlCalendarAdvance(Calendar,N1502,M1503,"Following",FALSE)</f>
        <v>50045</v>
      </c>
      <c r="O1503" s="75" t="e">
        <f>_xll.qlInterestRateIndexValueDate(Index,N1503)</f>
        <v>#VALUE!</v>
      </c>
      <c r="P1503" s="72" t="e">
        <v>#N/A</v>
      </c>
    </row>
    <row r="1504" spans="13:16" x14ac:dyDescent="0.2">
      <c r="M1504" s="49" t="s">
        <v>443</v>
      </c>
      <c r="N1504" s="75">
        <f>_xll.qlCalendarAdvance(Calendar,N1503,M1504,"Following",FALSE)</f>
        <v>50052</v>
      </c>
      <c r="O1504" s="75" t="e">
        <f>_xll.qlInterestRateIndexValueDate(Index,N1504)</f>
        <v>#VALUE!</v>
      </c>
      <c r="P1504" s="72" t="e">
        <v>#N/A</v>
      </c>
    </row>
    <row r="1505" spans="13:16" x14ac:dyDescent="0.2">
      <c r="M1505" s="49" t="s">
        <v>443</v>
      </c>
      <c r="N1505" s="75">
        <f>_xll.qlCalendarAdvance(Calendar,N1504,M1505,"Following",FALSE)</f>
        <v>50059</v>
      </c>
      <c r="O1505" s="75" t="e">
        <f>_xll.qlInterestRateIndexValueDate(Index,N1505)</f>
        <v>#VALUE!</v>
      </c>
      <c r="P1505" s="72" t="e">
        <v>#N/A</v>
      </c>
    </row>
    <row r="1506" spans="13:16" x14ac:dyDescent="0.2">
      <c r="M1506" s="49" t="s">
        <v>443</v>
      </c>
      <c r="N1506" s="75">
        <f>_xll.qlCalendarAdvance(Calendar,N1505,M1506,"Following",FALSE)</f>
        <v>50066</v>
      </c>
      <c r="O1506" s="75" t="e">
        <f>_xll.qlInterestRateIndexValueDate(Index,N1506)</f>
        <v>#VALUE!</v>
      </c>
      <c r="P1506" s="72" t="e">
        <v>#N/A</v>
      </c>
    </row>
    <row r="1507" spans="13:16" x14ac:dyDescent="0.2">
      <c r="M1507" s="49" t="s">
        <v>443</v>
      </c>
      <c r="N1507" s="75">
        <f>_xll.qlCalendarAdvance(Calendar,N1506,M1507,"Following",FALSE)</f>
        <v>50073</v>
      </c>
      <c r="O1507" s="75" t="e">
        <f>_xll.qlInterestRateIndexValueDate(Index,N1507)</f>
        <v>#VALUE!</v>
      </c>
      <c r="P1507" s="72" t="e">
        <v>#N/A</v>
      </c>
    </row>
    <row r="1508" spans="13:16" x14ac:dyDescent="0.2">
      <c r="M1508" s="49" t="s">
        <v>443</v>
      </c>
      <c r="N1508" s="75">
        <f>_xll.qlCalendarAdvance(Calendar,N1507,M1508,"Following",FALSE)</f>
        <v>50080</v>
      </c>
      <c r="O1508" s="75" t="e">
        <f>_xll.qlInterestRateIndexValueDate(Index,N1508)</f>
        <v>#VALUE!</v>
      </c>
      <c r="P1508" s="72" t="e">
        <v>#N/A</v>
      </c>
    </row>
    <row r="1509" spans="13:16" x14ac:dyDescent="0.2">
      <c r="M1509" s="49" t="s">
        <v>443</v>
      </c>
      <c r="N1509" s="75">
        <f>_xll.qlCalendarAdvance(Calendar,N1508,M1509,"Following",FALSE)</f>
        <v>50087</v>
      </c>
      <c r="O1509" s="75" t="e">
        <f>_xll.qlInterestRateIndexValueDate(Index,N1509)</f>
        <v>#VALUE!</v>
      </c>
      <c r="P1509" s="72" t="e">
        <v>#N/A</v>
      </c>
    </row>
    <row r="1510" spans="13:16" x14ac:dyDescent="0.2">
      <c r="M1510" s="49" t="s">
        <v>443</v>
      </c>
      <c r="N1510" s="75">
        <f>_xll.qlCalendarAdvance(Calendar,N1509,M1510,"Following",FALSE)</f>
        <v>50094</v>
      </c>
      <c r="O1510" s="75" t="e">
        <f>_xll.qlInterestRateIndexValueDate(Index,N1510)</f>
        <v>#VALUE!</v>
      </c>
      <c r="P1510" s="72" t="e">
        <v>#N/A</v>
      </c>
    </row>
    <row r="1511" spans="13:16" x14ac:dyDescent="0.2">
      <c r="M1511" s="49" t="s">
        <v>443</v>
      </c>
      <c r="N1511" s="75">
        <f>_xll.qlCalendarAdvance(Calendar,N1510,M1511,"Following",FALSE)</f>
        <v>50101</v>
      </c>
      <c r="O1511" s="75" t="e">
        <f>_xll.qlInterestRateIndexValueDate(Index,N1511)</f>
        <v>#VALUE!</v>
      </c>
      <c r="P1511" s="72" t="e">
        <v>#N/A</v>
      </c>
    </row>
    <row r="1512" spans="13:16" x14ac:dyDescent="0.2">
      <c r="M1512" s="49" t="s">
        <v>443</v>
      </c>
      <c r="N1512" s="75">
        <f>_xll.qlCalendarAdvance(Calendar,N1511,M1512,"Following",FALSE)</f>
        <v>50108</v>
      </c>
      <c r="O1512" s="75" t="e">
        <f>_xll.qlInterestRateIndexValueDate(Index,N1512)</f>
        <v>#VALUE!</v>
      </c>
      <c r="P1512" s="72" t="e">
        <v>#N/A</v>
      </c>
    </row>
    <row r="1513" spans="13:16" x14ac:dyDescent="0.2">
      <c r="M1513" s="49" t="s">
        <v>443</v>
      </c>
      <c r="N1513" s="75">
        <f>_xll.qlCalendarAdvance(Calendar,N1512,M1513,"Following",FALSE)</f>
        <v>50115</v>
      </c>
      <c r="O1513" s="75" t="e">
        <f>_xll.qlInterestRateIndexValueDate(Index,N1513)</f>
        <v>#VALUE!</v>
      </c>
      <c r="P1513" s="72" t="e">
        <v>#N/A</v>
      </c>
    </row>
    <row r="1514" spans="13:16" x14ac:dyDescent="0.2">
      <c r="M1514" s="49" t="s">
        <v>443</v>
      </c>
      <c r="N1514" s="75">
        <f>_xll.qlCalendarAdvance(Calendar,N1513,M1514,"Following",FALSE)</f>
        <v>50122</v>
      </c>
      <c r="O1514" s="75" t="e">
        <f>_xll.qlInterestRateIndexValueDate(Index,N1514)</f>
        <v>#VALUE!</v>
      </c>
      <c r="P1514" s="72" t="e">
        <v>#N/A</v>
      </c>
    </row>
    <row r="1515" spans="13:16" x14ac:dyDescent="0.2">
      <c r="M1515" s="49" t="s">
        <v>443</v>
      </c>
      <c r="N1515" s="75">
        <f>_xll.qlCalendarAdvance(Calendar,N1514,M1515,"Following",FALSE)</f>
        <v>50129</v>
      </c>
      <c r="O1515" s="75" t="e">
        <f>_xll.qlInterestRateIndexValueDate(Index,N1515)</f>
        <v>#VALUE!</v>
      </c>
      <c r="P1515" s="72" t="e">
        <v>#N/A</v>
      </c>
    </row>
    <row r="1516" spans="13:16" x14ac:dyDescent="0.2">
      <c r="M1516" s="49" t="s">
        <v>443</v>
      </c>
      <c r="N1516" s="75">
        <f>_xll.qlCalendarAdvance(Calendar,N1515,M1516,"Following",FALSE)</f>
        <v>50137</v>
      </c>
      <c r="O1516" s="75" t="e">
        <f>_xll.qlInterestRateIndexValueDate(Index,N1516)</f>
        <v>#VALUE!</v>
      </c>
      <c r="P1516" s="72" t="e">
        <v>#N/A</v>
      </c>
    </row>
    <row r="1517" spans="13:16" x14ac:dyDescent="0.2">
      <c r="M1517" s="49" t="s">
        <v>443</v>
      </c>
      <c r="N1517" s="75">
        <f>_xll.qlCalendarAdvance(Calendar,N1516,M1517,"Following",FALSE)</f>
        <v>50144</v>
      </c>
      <c r="O1517" s="75" t="e">
        <f>_xll.qlInterestRateIndexValueDate(Index,N1517)</f>
        <v>#VALUE!</v>
      </c>
      <c r="P1517" s="72" t="e">
        <v>#N/A</v>
      </c>
    </row>
    <row r="1518" spans="13:16" x14ac:dyDescent="0.2">
      <c r="M1518" s="49" t="s">
        <v>443</v>
      </c>
      <c r="N1518" s="75">
        <f>_xll.qlCalendarAdvance(Calendar,N1517,M1518,"Following",FALSE)</f>
        <v>50151</v>
      </c>
      <c r="O1518" s="75" t="e">
        <f>_xll.qlInterestRateIndexValueDate(Index,N1518)</f>
        <v>#VALUE!</v>
      </c>
      <c r="P1518" s="72" t="e">
        <v>#N/A</v>
      </c>
    </row>
    <row r="1519" spans="13:16" x14ac:dyDescent="0.2">
      <c r="M1519" s="49" t="s">
        <v>443</v>
      </c>
      <c r="N1519" s="75">
        <f>_xll.qlCalendarAdvance(Calendar,N1518,M1519,"Following",FALSE)</f>
        <v>50158</v>
      </c>
      <c r="O1519" s="75" t="e">
        <f>_xll.qlInterestRateIndexValueDate(Index,N1519)</f>
        <v>#VALUE!</v>
      </c>
      <c r="P1519" s="72" t="e">
        <v>#N/A</v>
      </c>
    </row>
    <row r="1520" spans="13:16" x14ac:dyDescent="0.2">
      <c r="M1520" s="49" t="s">
        <v>443</v>
      </c>
      <c r="N1520" s="75">
        <f>_xll.qlCalendarAdvance(Calendar,N1519,M1520,"Following",FALSE)</f>
        <v>50165</v>
      </c>
      <c r="O1520" s="75" t="e">
        <f>_xll.qlInterestRateIndexValueDate(Index,N1520)</f>
        <v>#VALUE!</v>
      </c>
      <c r="P1520" s="72" t="e">
        <v>#N/A</v>
      </c>
    </row>
    <row r="1521" spans="13:16" x14ac:dyDescent="0.2">
      <c r="M1521" s="49" t="s">
        <v>443</v>
      </c>
      <c r="N1521" s="75">
        <f>_xll.qlCalendarAdvance(Calendar,N1520,M1521,"Following",FALSE)</f>
        <v>50172</v>
      </c>
      <c r="O1521" s="75" t="e">
        <f>_xll.qlInterestRateIndexValueDate(Index,N1521)</f>
        <v>#VALUE!</v>
      </c>
      <c r="P1521" s="72" t="e">
        <v>#N/A</v>
      </c>
    </row>
    <row r="1522" spans="13:16" x14ac:dyDescent="0.2">
      <c r="M1522" s="49" t="s">
        <v>443</v>
      </c>
      <c r="N1522" s="75">
        <f>_xll.qlCalendarAdvance(Calendar,N1521,M1522,"Following",FALSE)</f>
        <v>50179</v>
      </c>
      <c r="O1522" s="75" t="e">
        <f>_xll.qlInterestRateIndexValueDate(Index,N1522)</f>
        <v>#VALUE!</v>
      </c>
      <c r="P1522" s="72" t="e">
        <v>#N/A</v>
      </c>
    </row>
    <row r="1523" spans="13:16" x14ac:dyDescent="0.2">
      <c r="M1523" s="49" t="s">
        <v>443</v>
      </c>
      <c r="N1523" s="75">
        <f>_xll.qlCalendarAdvance(Calendar,N1522,M1523,"Following",FALSE)</f>
        <v>50186</v>
      </c>
      <c r="O1523" s="75" t="e">
        <f>_xll.qlInterestRateIndexValueDate(Index,N1523)</f>
        <v>#VALUE!</v>
      </c>
      <c r="P1523" s="72" t="e">
        <v>#N/A</v>
      </c>
    </row>
    <row r="1524" spans="13:16" x14ac:dyDescent="0.2">
      <c r="M1524" s="49" t="s">
        <v>443</v>
      </c>
      <c r="N1524" s="75">
        <f>_xll.qlCalendarAdvance(Calendar,N1523,M1524,"Following",FALSE)</f>
        <v>50193</v>
      </c>
      <c r="O1524" s="75" t="e">
        <f>_xll.qlInterestRateIndexValueDate(Index,N1524)</f>
        <v>#VALUE!</v>
      </c>
      <c r="P1524" s="72" t="e">
        <v>#N/A</v>
      </c>
    </row>
    <row r="1525" spans="13:16" x14ac:dyDescent="0.2">
      <c r="M1525" s="49" t="s">
        <v>443</v>
      </c>
      <c r="N1525" s="75">
        <f>_xll.qlCalendarAdvance(Calendar,N1524,M1525,"Following",FALSE)</f>
        <v>50200</v>
      </c>
      <c r="O1525" s="75" t="e">
        <f>_xll.qlInterestRateIndexValueDate(Index,N1525)</f>
        <v>#VALUE!</v>
      </c>
      <c r="P1525" s="72" t="e">
        <v>#N/A</v>
      </c>
    </row>
    <row r="1526" spans="13:16" x14ac:dyDescent="0.2">
      <c r="M1526" s="49" t="s">
        <v>443</v>
      </c>
      <c r="N1526" s="75">
        <f>_xll.qlCalendarAdvance(Calendar,N1525,M1526,"Following",FALSE)</f>
        <v>50207</v>
      </c>
      <c r="O1526" s="75" t="e">
        <f>_xll.qlInterestRateIndexValueDate(Index,N1526)</f>
        <v>#VALUE!</v>
      </c>
      <c r="P1526" s="72" t="e">
        <v>#N/A</v>
      </c>
    </row>
    <row r="1527" spans="13:16" x14ac:dyDescent="0.2">
      <c r="M1527" s="49" t="s">
        <v>443</v>
      </c>
      <c r="N1527" s="75">
        <f>_xll.qlCalendarAdvance(Calendar,N1526,M1527,"Following",FALSE)</f>
        <v>50214</v>
      </c>
      <c r="O1527" s="75" t="e">
        <f>_xll.qlInterestRateIndexValueDate(Index,N1527)</f>
        <v>#VALUE!</v>
      </c>
      <c r="P1527" s="72" t="e">
        <v>#N/A</v>
      </c>
    </row>
    <row r="1528" spans="13:16" x14ac:dyDescent="0.2">
      <c r="M1528" s="49" t="s">
        <v>443</v>
      </c>
      <c r="N1528" s="75">
        <f>_xll.qlCalendarAdvance(Calendar,N1527,M1528,"Following",FALSE)</f>
        <v>50221</v>
      </c>
      <c r="O1528" s="75" t="e">
        <f>_xll.qlInterestRateIndexValueDate(Index,N1528)</f>
        <v>#VALUE!</v>
      </c>
      <c r="P1528" s="72" t="e">
        <v>#N/A</v>
      </c>
    </row>
    <row r="1529" spans="13:16" x14ac:dyDescent="0.2">
      <c r="M1529" s="49" t="s">
        <v>443</v>
      </c>
      <c r="N1529" s="75">
        <f>_xll.qlCalendarAdvance(Calendar,N1528,M1529,"Following",FALSE)</f>
        <v>50228</v>
      </c>
      <c r="O1529" s="75" t="e">
        <f>_xll.qlInterestRateIndexValueDate(Index,N1529)</f>
        <v>#VALUE!</v>
      </c>
      <c r="P1529" s="72" t="e">
        <v>#N/A</v>
      </c>
    </row>
    <row r="1530" spans="13:16" x14ac:dyDescent="0.2">
      <c r="M1530" s="49" t="s">
        <v>443</v>
      </c>
      <c r="N1530" s="75">
        <f>_xll.qlCalendarAdvance(Calendar,N1529,M1530,"Following",FALSE)</f>
        <v>50235</v>
      </c>
      <c r="O1530" s="75" t="e">
        <f>_xll.qlInterestRateIndexValueDate(Index,N1530)</f>
        <v>#VALUE!</v>
      </c>
      <c r="P1530" s="72" t="e">
        <v>#N/A</v>
      </c>
    </row>
    <row r="1531" spans="13:16" x14ac:dyDescent="0.2">
      <c r="M1531" s="49" t="s">
        <v>443</v>
      </c>
      <c r="N1531" s="75">
        <f>_xll.qlCalendarAdvance(Calendar,N1530,M1531,"Following",FALSE)</f>
        <v>50242</v>
      </c>
      <c r="O1531" s="75" t="e">
        <f>_xll.qlInterestRateIndexValueDate(Index,N1531)</f>
        <v>#VALUE!</v>
      </c>
      <c r="P1531" s="72" t="e">
        <v>#N/A</v>
      </c>
    </row>
    <row r="1532" spans="13:16" x14ac:dyDescent="0.2">
      <c r="M1532" s="49" t="s">
        <v>443</v>
      </c>
      <c r="N1532" s="75">
        <f>_xll.qlCalendarAdvance(Calendar,N1531,M1532,"Following",FALSE)</f>
        <v>50249</v>
      </c>
      <c r="O1532" s="75" t="e">
        <f>_xll.qlInterestRateIndexValueDate(Index,N1532)</f>
        <v>#VALUE!</v>
      </c>
      <c r="P1532" s="72" t="e">
        <v>#N/A</v>
      </c>
    </row>
    <row r="1533" spans="13:16" x14ac:dyDescent="0.2">
      <c r="M1533" s="49" t="s">
        <v>443</v>
      </c>
      <c r="N1533" s="75">
        <f>_xll.qlCalendarAdvance(Calendar,N1532,M1533,"Following",FALSE)</f>
        <v>50256</v>
      </c>
      <c r="O1533" s="75" t="e">
        <f>_xll.qlInterestRateIndexValueDate(Index,N1533)</f>
        <v>#VALUE!</v>
      </c>
      <c r="P1533" s="72" t="e">
        <v>#N/A</v>
      </c>
    </row>
    <row r="1534" spans="13:16" x14ac:dyDescent="0.2">
      <c r="M1534" s="49" t="s">
        <v>443</v>
      </c>
      <c r="N1534" s="75">
        <f>_xll.qlCalendarAdvance(Calendar,N1533,M1534,"Following",FALSE)</f>
        <v>50263</v>
      </c>
      <c r="O1534" s="75" t="e">
        <f>_xll.qlInterestRateIndexValueDate(Index,N1534)</f>
        <v>#VALUE!</v>
      </c>
      <c r="P1534" s="72" t="e">
        <v>#N/A</v>
      </c>
    </row>
    <row r="1535" spans="13:16" x14ac:dyDescent="0.2">
      <c r="M1535" s="49" t="s">
        <v>443</v>
      </c>
      <c r="N1535" s="75">
        <f>_xll.qlCalendarAdvance(Calendar,N1534,M1535,"Following",FALSE)</f>
        <v>50270</v>
      </c>
      <c r="O1535" s="75" t="e">
        <f>_xll.qlInterestRateIndexValueDate(Index,N1535)</f>
        <v>#VALUE!</v>
      </c>
      <c r="P1535" s="72" t="e">
        <v>#N/A</v>
      </c>
    </row>
    <row r="1536" spans="13:16" x14ac:dyDescent="0.2">
      <c r="M1536" s="49" t="s">
        <v>443</v>
      </c>
      <c r="N1536" s="75">
        <f>_xll.qlCalendarAdvance(Calendar,N1535,M1536,"Following",FALSE)</f>
        <v>50277</v>
      </c>
      <c r="O1536" s="75" t="e">
        <f>_xll.qlInterestRateIndexValueDate(Index,N1536)</f>
        <v>#VALUE!</v>
      </c>
      <c r="P1536" s="72" t="e">
        <v>#N/A</v>
      </c>
    </row>
    <row r="1537" spans="13:16" x14ac:dyDescent="0.2">
      <c r="M1537" s="49" t="s">
        <v>443</v>
      </c>
      <c r="N1537" s="75">
        <f>_xll.qlCalendarAdvance(Calendar,N1536,M1537,"Following",FALSE)</f>
        <v>50284</v>
      </c>
      <c r="O1537" s="75" t="e">
        <f>_xll.qlInterestRateIndexValueDate(Index,N1537)</f>
        <v>#VALUE!</v>
      </c>
      <c r="P1537" s="72" t="e">
        <v>#N/A</v>
      </c>
    </row>
    <row r="1538" spans="13:16" x14ac:dyDescent="0.2">
      <c r="M1538" s="49" t="s">
        <v>443</v>
      </c>
      <c r="N1538" s="75">
        <f>_xll.qlCalendarAdvance(Calendar,N1537,M1538,"Following",FALSE)</f>
        <v>50291</v>
      </c>
      <c r="O1538" s="75" t="e">
        <f>_xll.qlInterestRateIndexValueDate(Index,N1538)</f>
        <v>#VALUE!</v>
      </c>
      <c r="P1538" s="72" t="e">
        <v>#N/A</v>
      </c>
    </row>
    <row r="1539" spans="13:16" x14ac:dyDescent="0.2">
      <c r="M1539" s="49" t="s">
        <v>443</v>
      </c>
      <c r="N1539" s="75">
        <f>_xll.qlCalendarAdvance(Calendar,N1538,M1539,"Following",FALSE)</f>
        <v>50298</v>
      </c>
      <c r="O1539" s="75" t="e">
        <f>_xll.qlInterestRateIndexValueDate(Index,N1539)</f>
        <v>#VALUE!</v>
      </c>
      <c r="P1539" s="72" t="e">
        <v>#N/A</v>
      </c>
    </row>
    <row r="1540" spans="13:16" x14ac:dyDescent="0.2">
      <c r="M1540" s="49" t="s">
        <v>443</v>
      </c>
      <c r="N1540" s="75">
        <f>_xll.qlCalendarAdvance(Calendar,N1539,M1540,"Following",FALSE)</f>
        <v>50305</v>
      </c>
      <c r="O1540" s="75" t="e">
        <f>_xll.qlInterestRateIndexValueDate(Index,N1540)</f>
        <v>#VALUE!</v>
      </c>
      <c r="P1540" s="72" t="e">
        <v>#N/A</v>
      </c>
    </row>
    <row r="1541" spans="13:16" x14ac:dyDescent="0.2">
      <c r="M1541" s="49" t="s">
        <v>443</v>
      </c>
      <c r="N1541" s="75">
        <f>_xll.qlCalendarAdvance(Calendar,N1540,M1541,"Following",FALSE)</f>
        <v>50312</v>
      </c>
      <c r="O1541" s="75" t="e">
        <f>_xll.qlInterestRateIndexValueDate(Index,N1541)</f>
        <v>#VALUE!</v>
      </c>
      <c r="P1541" s="72" t="e">
        <v>#N/A</v>
      </c>
    </row>
    <row r="1542" spans="13:16" x14ac:dyDescent="0.2">
      <c r="M1542" s="49" t="s">
        <v>443</v>
      </c>
      <c r="N1542" s="75">
        <f>_xll.qlCalendarAdvance(Calendar,N1541,M1542,"Following",FALSE)</f>
        <v>50319</v>
      </c>
      <c r="O1542" s="75" t="e">
        <f>_xll.qlInterestRateIndexValueDate(Index,N1542)</f>
        <v>#VALUE!</v>
      </c>
      <c r="P1542" s="72" t="e">
        <v>#N/A</v>
      </c>
    </row>
    <row r="1543" spans="13:16" x14ac:dyDescent="0.2">
      <c r="M1543" s="49" t="s">
        <v>443</v>
      </c>
      <c r="N1543" s="75">
        <f>_xll.qlCalendarAdvance(Calendar,N1542,M1543,"Following",FALSE)</f>
        <v>50326</v>
      </c>
      <c r="O1543" s="75" t="e">
        <f>_xll.qlInterestRateIndexValueDate(Index,N1543)</f>
        <v>#VALUE!</v>
      </c>
      <c r="P1543" s="72" t="e">
        <v>#N/A</v>
      </c>
    </row>
    <row r="1544" spans="13:16" x14ac:dyDescent="0.2">
      <c r="M1544" s="49" t="s">
        <v>443</v>
      </c>
      <c r="N1544" s="75">
        <f>_xll.qlCalendarAdvance(Calendar,N1543,M1544,"Following",FALSE)</f>
        <v>50333</v>
      </c>
      <c r="O1544" s="75" t="e">
        <f>_xll.qlInterestRateIndexValueDate(Index,N1544)</f>
        <v>#VALUE!</v>
      </c>
      <c r="P1544" s="72" t="e">
        <v>#N/A</v>
      </c>
    </row>
    <row r="1545" spans="13:16" x14ac:dyDescent="0.2">
      <c r="M1545" s="49" t="s">
        <v>443</v>
      </c>
      <c r="N1545" s="75">
        <f>_xll.qlCalendarAdvance(Calendar,N1544,M1545,"Following",FALSE)</f>
        <v>50340</v>
      </c>
      <c r="O1545" s="75" t="e">
        <f>_xll.qlInterestRateIndexValueDate(Index,N1545)</f>
        <v>#VALUE!</v>
      </c>
      <c r="P1545" s="72" t="e">
        <v>#N/A</v>
      </c>
    </row>
    <row r="1546" spans="13:16" x14ac:dyDescent="0.2">
      <c r="M1546" s="49" t="s">
        <v>443</v>
      </c>
      <c r="N1546" s="75">
        <f>_xll.qlCalendarAdvance(Calendar,N1545,M1546,"Following",FALSE)</f>
        <v>50347</v>
      </c>
      <c r="O1546" s="75" t="e">
        <f>_xll.qlInterestRateIndexValueDate(Index,N1546)</f>
        <v>#VALUE!</v>
      </c>
      <c r="P1546" s="72" t="e">
        <v>#N/A</v>
      </c>
    </row>
    <row r="1547" spans="13:16" x14ac:dyDescent="0.2">
      <c r="M1547" s="49" t="s">
        <v>443</v>
      </c>
      <c r="N1547" s="75">
        <f>_xll.qlCalendarAdvance(Calendar,N1546,M1547,"Following",FALSE)</f>
        <v>50354</v>
      </c>
      <c r="O1547" s="75" t="e">
        <f>_xll.qlInterestRateIndexValueDate(Index,N1547)</f>
        <v>#VALUE!</v>
      </c>
      <c r="P1547" s="72" t="e">
        <v>#N/A</v>
      </c>
    </row>
    <row r="1548" spans="13:16" x14ac:dyDescent="0.2">
      <c r="M1548" s="49" t="s">
        <v>443</v>
      </c>
      <c r="N1548" s="75">
        <f>_xll.qlCalendarAdvance(Calendar,N1547,M1548,"Following",FALSE)</f>
        <v>50361</v>
      </c>
      <c r="O1548" s="75" t="e">
        <f>_xll.qlInterestRateIndexValueDate(Index,N1548)</f>
        <v>#VALUE!</v>
      </c>
      <c r="P1548" s="72" t="e">
        <v>#N/A</v>
      </c>
    </row>
    <row r="1549" spans="13:16" x14ac:dyDescent="0.2">
      <c r="M1549" s="49" t="s">
        <v>443</v>
      </c>
      <c r="N1549" s="75">
        <f>_xll.qlCalendarAdvance(Calendar,N1548,M1549,"Following",FALSE)</f>
        <v>50368</v>
      </c>
      <c r="O1549" s="75" t="e">
        <f>_xll.qlInterestRateIndexValueDate(Index,N1549)</f>
        <v>#VALUE!</v>
      </c>
      <c r="P1549" s="72" t="e">
        <v>#N/A</v>
      </c>
    </row>
    <row r="1550" spans="13:16" x14ac:dyDescent="0.2">
      <c r="M1550" s="49" t="s">
        <v>443</v>
      </c>
      <c r="N1550" s="75">
        <f>_xll.qlCalendarAdvance(Calendar,N1549,M1550,"Following",FALSE)</f>
        <v>50375</v>
      </c>
      <c r="O1550" s="75" t="e">
        <f>_xll.qlInterestRateIndexValueDate(Index,N1550)</f>
        <v>#VALUE!</v>
      </c>
      <c r="P1550" s="72" t="e">
        <v>#N/A</v>
      </c>
    </row>
    <row r="1551" spans="13:16" x14ac:dyDescent="0.2">
      <c r="M1551" s="49" t="s">
        <v>443</v>
      </c>
      <c r="N1551" s="75">
        <f>_xll.qlCalendarAdvance(Calendar,N1550,M1551,"Following",FALSE)</f>
        <v>50382</v>
      </c>
      <c r="O1551" s="75" t="e">
        <f>_xll.qlInterestRateIndexValueDate(Index,N1551)</f>
        <v>#VALUE!</v>
      </c>
      <c r="P1551" s="72" t="e">
        <v>#N/A</v>
      </c>
    </row>
    <row r="1552" spans="13:16" x14ac:dyDescent="0.2">
      <c r="M1552" s="49" t="s">
        <v>443</v>
      </c>
      <c r="N1552" s="75">
        <f>_xll.qlCalendarAdvance(Calendar,N1551,M1552,"Following",FALSE)</f>
        <v>50389</v>
      </c>
      <c r="O1552" s="75" t="e">
        <f>_xll.qlInterestRateIndexValueDate(Index,N1552)</f>
        <v>#VALUE!</v>
      </c>
      <c r="P1552" s="72" t="e">
        <v>#N/A</v>
      </c>
    </row>
    <row r="1553" spans="13:16" x14ac:dyDescent="0.2">
      <c r="M1553" s="49" t="s">
        <v>443</v>
      </c>
      <c r="N1553" s="75">
        <f>_xll.qlCalendarAdvance(Calendar,N1552,M1553,"Following",FALSE)</f>
        <v>50396</v>
      </c>
      <c r="O1553" s="75" t="e">
        <f>_xll.qlInterestRateIndexValueDate(Index,N1553)</f>
        <v>#VALUE!</v>
      </c>
      <c r="P1553" s="72" t="e">
        <v>#N/A</v>
      </c>
    </row>
    <row r="1554" spans="13:16" x14ac:dyDescent="0.2">
      <c r="M1554" s="49" t="s">
        <v>443</v>
      </c>
      <c r="N1554" s="75">
        <f>_xll.qlCalendarAdvance(Calendar,N1553,M1554,"Following",FALSE)</f>
        <v>50403</v>
      </c>
      <c r="O1554" s="75" t="e">
        <f>_xll.qlInterestRateIndexValueDate(Index,N1554)</f>
        <v>#VALUE!</v>
      </c>
      <c r="P1554" s="72" t="e">
        <v>#N/A</v>
      </c>
    </row>
    <row r="1555" spans="13:16" x14ac:dyDescent="0.2">
      <c r="M1555" s="49" t="s">
        <v>443</v>
      </c>
      <c r="N1555" s="75">
        <f>_xll.qlCalendarAdvance(Calendar,N1554,M1555,"Following",FALSE)</f>
        <v>50410</v>
      </c>
      <c r="O1555" s="75" t="e">
        <f>_xll.qlInterestRateIndexValueDate(Index,N1555)</f>
        <v>#VALUE!</v>
      </c>
      <c r="P1555" s="72" t="e">
        <v>#N/A</v>
      </c>
    </row>
    <row r="1556" spans="13:16" x14ac:dyDescent="0.2">
      <c r="M1556" s="49" t="s">
        <v>443</v>
      </c>
      <c r="N1556" s="75">
        <f>_xll.qlCalendarAdvance(Calendar,N1555,M1556,"Following",FALSE)</f>
        <v>50417</v>
      </c>
      <c r="O1556" s="75" t="e">
        <f>_xll.qlInterestRateIndexValueDate(Index,N1556)</f>
        <v>#VALUE!</v>
      </c>
      <c r="P1556" s="72" t="e">
        <v>#N/A</v>
      </c>
    </row>
    <row r="1557" spans="13:16" x14ac:dyDescent="0.2">
      <c r="M1557" s="49" t="s">
        <v>443</v>
      </c>
      <c r="N1557" s="75">
        <f>_xll.qlCalendarAdvance(Calendar,N1556,M1557,"Following",FALSE)</f>
        <v>50424</v>
      </c>
      <c r="O1557" s="75" t="e">
        <f>_xll.qlInterestRateIndexValueDate(Index,N1557)</f>
        <v>#VALUE!</v>
      </c>
      <c r="P1557" s="72" t="e">
        <v>#N/A</v>
      </c>
    </row>
    <row r="1558" spans="13:16" x14ac:dyDescent="0.2">
      <c r="M1558" s="49" t="s">
        <v>443</v>
      </c>
      <c r="N1558" s="75">
        <f>_xll.qlCalendarAdvance(Calendar,N1557,M1558,"Following",FALSE)</f>
        <v>50431</v>
      </c>
      <c r="O1558" s="75" t="e">
        <f>_xll.qlInterestRateIndexValueDate(Index,N1558)</f>
        <v>#VALUE!</v>
      </c>
      <c r="P1558" s="72" t="e">
        <v>#N/A</v>
      </c>
    </row>
    <row r="1559" spans="13:16" x14ac:dyDescent="0.2">
      <c r="M1559" s="49" t="s">
        <v>443</v>
      </c>
      <c r="N1559" s="75">
        <f>_xll.qlCalendarAdvance(Calendar,N1558,M1559,"Following",FALSE)</f>
        <v>50438</v>
      </c>
      <c r="O1559" s="75" t="e">
        <f>_xll.qlInterestRateIndexValueDate(Index,N1559)</f>
        <v>#VALUE!</v>
      </c>
      <c r="P1559" s="72" t="e">
        <v>#N/A</v>
      </c>
    </row>
    <row r="1560" spans="13:16" x14ac:dyDescent="0.2">
      <c r="M1560" s="49" t="s">
        <v>443</v>
      </c>
      <c r="N1560" s="75">
        <f>_xll.qlCalendarAdvance(Calendar,N1559,M1560,"Following",FALSE)</f>
        <v>50445</v>
      </c>
      <c r="O1560" s="75" t="e">
        <f>_xll.qlInterestRateIndexValueDate(Index,N1560)</f>
        <v>#VALUE!</v>
      </c>
      <c r="P1560" s="72" t="e">
        <v>#N/A</v>
      </c>
    </row>
    <row r="1561" spans="13:16" x14ac:dyDescent="0.2">
      <c r="M1561" s="49" t="s">
        <v>443</v>
      </c>
      <c r="N1561" s="75">
        <f>_xll.qlCalendarAdvance(Calendar,N1560,M1561,"Following",FALSE)</f>
        <v>50452</v>
      </c>
      <c r="O1561" s="75" t="e">
        <f>_xll.qlInterestRateIndexValueDate(Index,N1561)</f>
        <v>#VALUE!</v>
      </c>
      <c r="P1561" s="72" t="e">
        <v>#N/A</v>
      </c>
    </row>
    <row r="1562" spans="13:16" x14ac:dyDescent="0.2">
      <c r="M1562" s="49" t="s">
        <v>443</v>
      </c>
      <c r="N1562" s="75">
        <f>_xll.qlCalendarAdvance(Calendar,N1561,M1562,"Following",FALSE)</f>
        <v>50459</v>
      </c>
      <c r="O1562" s="75" t="e">
        <f>_xll.qlInterestRateIndexValueDate(Index,N1562)</f>
        <v>#VALUE!</v>
      </c>
      <c r="P1562" s="72" t="e">
        <v>#N/A</v>
      </c>
    </row>
    <row r="1563" spans="13:16" x14ac:dyDescent="0.2">
      <c r="M1563" s="49" t="s">
        <v>443</v>
      </c>
      <c r="N1563" s="75">
        <f>_xll.qlCalendarAdvance(Calendar,N1562,M1563,"Following",FALSE)</f>
        <v>50466</v>
      </c>
      <c r="O1563" s="75" t="e">
        <f>_xll.qlInterestRateIndexValueDate(Index,N1563)</f>
        <v>#VALUE!</v>
      </c>
      <c r="P1563" s="72" t="e">
        <v>#N/A</v>
      </c>
    </row>
    <row r="1564" spans="13:16" x14ac:dyDescent="0.2">
      <c r="M1564" s="49" t="s">
        <v>443</v>
      </c>
      <c r="N1564" s="75">
        <f>_xll.qlCalendarAdvance(Calendar,N1563,M1564,"Following",FALSE)</f>
        <v>50473</v>
      </c>
      <c r="O1564" s="75" t="e">
        <f>_xll.qlInterestRateIndexValueDate(Index,N1564)</f>
        <v>#VALUE!</v>
      </c>
      <c r="P1564" s="72" t="e">
        <v>#N/A</v>
      </c>
    </row>
    <row r="1565" spans="13:16" x14ac:dyDescent="0.2">
      <c r="M1565" s="49" t="s">
        <v>443</v>
      </c>
      <c r="N1565" s="75">
        <f>_xll.qlCalendarAdvance(Calendar,N1564,M1565,"Following",FALSE)</f>
        <v>50480</v>
      </c>
      <c r="O1565" s="75" t="e">
        <f>_xll.qlInterestRateIndexValueDate(Index,N1565)</f>
        <v>#VALUE!</v>
      </c>
      <c r="P1565" s="72" t="e">
        <v>#N/A</v>
      </c>
    </row>
    <row r="1566" spans="13:16" x14ac:dyDescent="0.2">
      <c r="M1566" s="49" t="s">
        <v>443</v>
      </c>
      <c r="N1566" s="75">
        <f>_xll.qlCalendarAdvance(Calendar,N1565,M1566,"Following",FALSE)</f>
        <v>50487</v>
      </c>
      <c r="O1566" s="75" t="e">
        <f>_xll.qlInterestRateIndexValueDate(Index,N1566)</f>
        <v>#VALUE!</v>
      </c>
      <c r="P1566" s="72" t="e">
        <v>#N/A</v>
      </c>
    </row>
    <row r="1567" spans="13:16" x14ac:dyDescent="0.2">
      <c r="M1567" s="49" t="s">
        <v>443</v>
      </c>
      <c r="N1567" s="75">
        <f>_xll.qlCalendarAdvance(Calendar,N1566,M1567,"Following",FALSE)</f>
        <v>50494</v>
      </c>
      <c r="O1567" s="75" t="e">
        <f>_xll.qlInterestRateIndexValueDate(Index,N1567)</f>
        <v>#VALUE!</v>
      </c>
      <c r="P1567" s="72" t="e">
        <v>#N/A</v>
      </c>
    </row>
    <row r="1568" spans="13:16" x14ac:dyDescent="0.2">
      <c r="M1568" s="49" t="s">
        <v>443</v>
      </c>
      <c r="N1568" s="75">
        <f>_xll.qlCalendarAdvance(Calendar,N1567,M1568,"Following",FALSE)</f>
        <v>50501</v>
      </c>
      <c r="O1568" s="75" t="e">
        <f>_xll.qlInterestRateIndexValueDate(Index,N1568)</f>
        <v>#VALUE!</v>
      </c>
      <c r="P1568" s="72" t="e">
        <v>#N/A</v>
      </c>
    </row>
    <row r="1569" spans="13:16" x14ac:dyDescent="0.2">
      <c r="M1569" s="49" t="s">
        <v>443</v>
      </c>
      <c r="N1569" s="75">
        <f>_xll.qlCalendarAdvance(Calendar,N1568,M1569,"Following",FALSE)</f>
        <v>50508</v>
      </c>
      <c r="O1569" s="75" t="e">
        <f>_xll.qlInterestRateIndexValueDate(Index,N1569)</f>
        <v>#VALUE!</v>
      </c>
      <c r="P1569" s="72" t="e">
        <v>#N/A</v>
      </c>
    </row>
    <row r="1570" spans="13:16" x14ac:dyDescent="0.2">
      <c r="M1570" s="49" t="s">
        <v>443</v>
      </c>
      <c r="N1570" s="75">
        <f>_xll.qlCalendarAdvance(Calendar,N1569,M1570,"Following",FALSE)</f>
        <v>50515</v>
      </c>
      <c r="O1570" s="75" t="e">
        <f>_xll.qlInterestRateIndexValueDate(Index,N1570)</f>
        <v>#VALUE!</v>
      </c>
      <c r="P1570" s="72" t="e">
        <v>#N/A</v>
      </c>
    </row>
    <row r="1571" spans="13:16" x14ac:dyDescent="0.2">
      <c r="M1571" s="49" t="s">
        <v>443</v>
      </c>
      <c r="N1571" s="75">
        <f>_xll.qlCalendarAdvance(Calendar,N1570,M1571,"Following",FALSE)</f>
        <v>50522</v>
      </c>
      <c r="O1571" s="75" t="e">
        <f>_xll.qlInterestRateIndexValueDate(Index,N1571)</f>
        <v>#VALUE!</v>
      </c>
      <c r="P1571" s="72" t="e">
        <v>#N/A</v>
      </c>
    </row>
    <row r="1572" spans="13:16" x14ac:dyDescent="0.2">
      <c r="M1572" s="49" t="s">
        <v>443</v>
      </c>
      <c r="N1572" s="75">
        <f>_xll.qlCalendarAdvance(Calendar,N1571,M1572,"Following",FALSE)</f>
        <v>50529</v>
      </c>
      <c r="O1572" s="75" t="e">
        <f>_xll.qlInterestRateIndexValueDate(Index,N1572)</f>
        <v>#VALUE!</v>
      </c>
      <c r="P1572" s="72" t="e">
        <v>#N/A</v>
      </c>
    </row>
    <row r="1573" spans="13:16" x14ac:dyDescent="0.2">
      <c r="M1573" s="49" t="s">
        <v>443</v>
      </c>
      <c r="N1573" s="75">
        <f>_xll.qlCalendarAdvance(Calendar,N1572,M1573,"Following",FALSE)</f>
        <v>50536</v>
      </c>
      <c r="O1573" s="75" t="e">
        <f>_xll.qlInterestRateIndexValueDate(Index,N1573)</f>
        <v>#VALUE!</v>
      </c>
      <c r="P1573" s="72" t="e">
        <v>#N/A</v>
      </c>
    </row>
    <row r="1574" spans="13:16" x14ac:dyDescent="0.2">
      <c r="M1574" s="49" t="s">
        <v>443</v>
      </c>
      <c r="N1574" s="75">
        <f>_xll.qlCalendarAdvance(Calendar,N1573,M1574,"Following",FALSE)</f>
        <v>50543</v>
      </c>
      <c r="O1574" s="75" t="e">
        <f>_xll.qlInterestRateIndexValueDate(Index,N1574)</f>
        <v>#VALUE!</v>
      </c>
      <c r="P1574" s="72" t="e">
        <v>#N/A</v>
      </c>
    </row>
    <row r="1575" spans="13:16" x14ac:dyDescent="0.2">
      <c r="M1575" s="49" t="s">
        <v>443</v>
      </c>
      <c r="N1575" s="75">
        <f>_xll.qlCalendarAdvance(Calendar,N1574,M1575,"Following",FALSE)</f>
        <v>50550</v>
      </c>
      <c r="O1575" s="75" t="e">
        <f>_xll.qlInterestRateIndexValueDate(Index,N1575)</f>
        <v>#VALUE!</v>
      </c>
      <c r="P1575" s="72" t="e">
        <v>#N/A</v>
      </c>
    </row>
    <row r="1576" spans="13:16" x14ac:dyDescent="0.2">
      <c r="M1576" s="49" t="s">
        <v>443</v>
      </c>
      <c r="N1576" s="75">
        <f>_xll.qlCalendarAdvance(Calendar,N1575,M1576,"Following",FALSE)</f>
        <v>50557</v>
      </c>
      <c r="O1576" s="75" t="e">
        <f>_xll.qlInterestRateIndexValueDate(Index,N1576)</f>
        <v>#VALUE!</v>
      </c>
      <c r="P1576" s="72" t="e">
        <v>#N/A</v>
      </c>
    </row>
    <row r="1577" spans="13:16" x14ac:dyDescent="0.2">
      <c r="M1577" s="49" t="s">
        <v>443</v>
      </c>
      <c r="N1577" s="75">
        <f>_xll.qlCalendarAdvance(Calendar,N1576,M1577,"Following",FALSE)</f>
        <v>50564</v>
      </c>
      <c r="O1577" s="75" t="e">
        <f>_xll.qlInterestRateIndexValueDate(Index,N1577)</f>
        <v>#VALUE!</v>
      </c>
      <c r="P1577" s="72" t="e">
        <v>#N/A</v>
      </c>
    </row>
    <row r="1578" spans="13:16" x14ac:dyDescent="0.2">
      <c r="M1578" s="49" t="s">
        <v>443</v>
      </c>
      <c r="N1578" s="75">
        <f>_xll.qlCalendarAdvance(Calendar,N1577,M1578,"Following",FALSE)</f>
        <v>50571</v>
      </c>
      <c r="O1578" s="75" t="e">
        <f>_xll.qlInterestRateIndexValueDate(Index,N1578)</f>
        <v>#VALUE!</v>
      </c>
      <c r="P1578" s="72" t="e">
        <v>#N/A</v>
      </c>
    </row>
    <row r="1579" spans="13:16" x14ac:dyDescent="0.2">
      <c r="M1579" s="49" t="s">
        <v>443</v>
      </c>
      <c r="N1579" s="75">
        <f>_xll.qlCalendarAdvance(Calendar,N1578,M1579,"Following",FALSE)</f>
        <v>50578</v>
      </c>
      <c r="O1579" s="75" t="e">
        <f>_xll.qlInterestRateIndexValueDate(Index,N1579)</f>
        <v>#VALUE!</v>
      </c>
      <c r="P1579" s="72" t="e">
        <v>#N/A</v>
      </c>
    </row>
    <row r="1580" spans="13:16" x14ac:dyDescent="0.2">
      <c r="M1580" s="49" t="s">
        <v>443</v>
      </c>
      <c r="N1580" s="75">
        <f>_xll.qlCalendarAdvance(Calendar,N1579,M1580,"Following",FALSE)</f>
        <v>50585</v>
      </c>
      <c r="O1580" s="75" t="e">
        <f>_xll.qlInterestRateIndexValueDate(Index,N1580)</f>
        <v>#VALUE!</v>
      </c>
      <c r="P1580" s="72" t="e">
        <v>#N/A</v>
      </c>
    </row>
    <row r="1581" spans="13:16" x14ac:dyDescent="0.2">
      <c r="M1581" s="49" t="s">
        <v>443</v>
      </c>
      <c r="N1581" s="75">
        <f>_xll.qlCalendarAdvance(Calendar,N1580,M1581,"Following",FALSE)</f>
        <v>50592</v>
      </c>
      <c r="O1581" s="75" t="e">
        <f>_xll.qlInterestRateIndexValueDate(Index,N1581)</f>
        <v>#VALUE!</v>
      </c>
      <c r="P1581" s="72" t="e">
        <v>#N/A</v>
      </c>
    </row>
    <row r="1582" spans="13:16" x14ac:dyDescent="0.2">
      <c r="M1582" s="49" t="s">
        <v>443</v>
      </c>
      <c r="N1582" s="75">
        <f>_xll.qlCalendarAdvance(Calendar,N1581,M1582,"Following",FALSE)</f>
        <v>50599</v>
      </c>
      <c r="O1582" s="75" t="e">
        <f>_xll.qlInterestRateIndexValueDate(Index,N1582)</f>
        <v>#VALUE!</v>
      </c>
      <c r="P1582" s="72" t="e">
        <v>#N/A</v>
      </c>
    </row>
    <row r="1583" spans="13:16" x14ac:dyDescent="0.2">
      <c r="M1583" s="49" t="s">
        <v>443</v>
      </c>
      <c r="N1583" s="75">
        <f>_xll.qlCalendarAdvance(Calendar,N1582,M1583,"Following",FALSE)</f>
        <v>50606</v>
      </c>
      <c r="O1583" s="75" t="e">
        <f>_xll.qlInterestRateIndexValueDate(Index,N1583)</f>
        <v>#VALUE!</v>
      </c>
      <c r="P1583" s="72" t="e">
        <v>#N/A</v>
      </c>
    </row>
    <row r="1584" spans="13:16" x14ac:dyDescent="0.2">
      <c r="M1584" s="49" t="s">
        <v>443</v>
      </c>
      <c r="N1584" s="75">
        <f>_xll.qlCalendarAdvance(Calendar,N1583,M1584,"Following",FALSE)</f>
        <v>50613</v>
      </c>
      <c r="O1584" s="75" t="e">
        <f>_xll.qlInterestRateIndexValueDate(Index,N1584)</f>
        <v>#VALUE!</v>
      </c>
      <c r="P1584" s="72" t="e">
        <v>#N/A</v>
      </c>
    </row>
    <row r="1585" spans="13:16" x14ac:dyDescent="0.2">
      <c r="M1585" s="49" t="s">
        <v>443</v>
      </c>
      <c r="N1585" s="75">
        <f>_xll.qlCalendarAdvance(Calendar,N1584,M1585,"Following",FALSE)</f>
        <v>50620</v>
      </c>
      <c r="O1585" s="75" t="e">
        <f>_xll.qlInterestRateIndexValueDate(Index,N1585)</f>
        <v>#VALUE!</v>
      </c>
      <c r="P1585" s="72" t="e">
        <v>#N/A</v>
      </c>
    </row>
    <row r="1586" spans="13:16" x14ac:dyDescent="0.2">
      <c r="M1586" s="49" t="s">
        <v>443</v>
      </c>
      <c r="N1586" s="75">
        <f>_xll.qlCalendarAdvance(Calendar,N1585,M1586,"Following",FALSE)</f>
        <v>50627</v>
      </c>
      <c r="O1586" s="75" t="e">
        <f>_xll.qlInterestRateIndexValueDate(Index,N1586)</f>
        <v>#VALUE!</v>
      </c>
      <c r="P1586" s="72" t="e">
        <v>#N/A</v>
      </c>
    </row>
    <row r="1587" spans="13:16" x14ac:dyDescent="0.2">
      <c r="M1587" s="49" t="s">
        <v>443</v>
      </c>
      <c r="N1587" s="75">
        <f>_xll.qlCalendarAdvance(Calendar,N1586,M1587,"Following",FALSE)</f>
        <v>50634</v>
      </c>
      <c r="O1587" s="75" t="e">
        <f>_xll.qlInterestRateIndexValueDate(Index,N1587)</f>
        <v>#VALUE!</v>
      </c>
      <c r="P1587" s="72" t="e">
        <v>#N/A</v>
      </c>
    </row>
    <row r="1588" spans="13:16" x14ac:dyDescent="0.2">
      <c r="M1588" s="49" t="s">
        <v>443</v>
      </c>
      <c r="N1588" s="75">
        <f>_xll.qlCalendarAdvance(Calendar,N1587,M1588,"Following",FALSE)</f>
        <v>50641</v>
      </c>
      <c r="O1588" s="75" t="e">
        <f>_xll.qlInterestRateIndexValueDate(Index,N1588)</f>
        <v>#VALUE!</v>
      </c>
      <c r="P1588" s="72" t="e">
        <v>#N/A</v>
      </c>
    </row>
    <row r="1589" spans="13:16" x14ac:dyDescent="0.2">
      <c r="M1589" s="49" t="s">
        <v>443</v>
      </c>
      <c r="N1589" s="75">
        <f>_xll.qlCalendarAdvance(Calendar,N1588,M1589,"Following",FALSE)</f>
        <v>50648</v>
      </c>
      <c r="O1589" s="75" t="e">
        <f>_xll.qlInterestRateIndexValueDate(Index,N1589)</f>
        <v>#VALUE!</v>
      </c>
      <c r="P1589" s="72" t="e">
        <v>#N/A</v>
      </c>
    </row>
    <row r="1590" spans="13:16" x14ac:dyDescent="0.2">
      <c r="M1590" s="49" t="s">
        <v>443</v>
      </c>
      <c r="N1590" s="75">
        <f>_xll.qlCalendarAdvance(Calendar,N1589,M1590,"Following",FALSE)</f>
        <v>50655</v>
      </c>
      <c r="O1590" s="75" t="e">
        <f>_xll.qlInterestRateIndexValueDate(Index,N1590)</f>
        <v>#VALUE!</v>
      </c>
      <c r="P1590" s="72" t="e">
        <v>#N/A</v>
      </c>
    </row>
    <row r="1591" spans="13:16" x14ac:dyDescent="0.2">
      <c r="M1591" s="49" t="s">
        <v>443</v>
      </c>
      <c r="N1591" s="75">
        <f>_xll.qlCalendarAdvance(Calendar,N1590,M1591,"Following",FALSE)</f>
        <v>50662</v>
      </c>
      <c r="O1591" s="75" t="e">
        <f>_xll.qlInterestRateIndexValueDate(Index,N1591)</f>
        <v>#VALUE!</v>
      </c>
      <c r="P1591" s="72" t="e">
        <v>#N/A</v>
      </c>
    </row>
    <row r="1592" spans="13:16" x14ac:dyDescent="0.2">
      <c r="M1592" s="49" t="s">
        <v>443</v>
      </c>
      <c r="N1592" s="75">
        <f>_xll.qlCalendarAdvance(Calendar,N1591,M1592,"Following",FALSE)</f>
        <v>50669</v>
      </c>
      <c r="O1592" s="75" t="e">
        <f>_xll.qlInterestRateIndexValueDate(Index,N1592)</f>
        <v>#VALUE!</v>
      </c>
      <c r="P1592" s="72" t="e">
        <v>#N/A</v>
      </c>
    </row>
    <row r="1593" spans="13:16" x14ac:dyDescent="0.2">
      <c r="M1593" s="49" t="s">
        <v>443</v>
      </c>
      <c r="N1593" s="75">
        <f>_xll.qlCalendarAdvance(Calendar,N1592,M1593,"Following",FALSE)</f>
        <v>50676</v>
      </c>
      <c r="O1593" s="75" t="e">
        <f>_xll.qlInterestRateIndexValueDate(Index,N1593)</f>
        <v>#VALUE!</v>
      </c>
      <c r="P1593" s="72" t="e">
        <v>#N/A</v>
      </c>
    </row>
    <row r="1594" spans="13:16" x14ac:dyDescent="0.2">
      <c r="M1594" s="49" t="s">
        <v>443</v>
      </c>
      <c r="N1594" s="75">
        <f>_xll.qlCalendarAdvance(Calendar,N1593,M1594,"Following",FALSE)</f>
        <v>50683</v>
      </c>
      <c r="O1594" s="75" t="e">
        <f>_xll.qlInterestRateIndexValueDate(Index,N1594)</f>
        <v>#VALUE!</v>
      </c>
      <c r="P1594" s="72" t="e">
        <v>#N/A</v>
      </c>
    </row>
    <row r="1595" spans="13:16" x14ac:dyDescent="0.2">
      <c r="M1595" s="49" t="s">
        <v>443</v>
      </c>
      <c r="N1595" s="75">
        <f>_xll.qlCalendarAdvance(Calendar,N1594,M1595,"Following",FALSE)</f>
        <v>50690</v>
      </c>
      <c r="O1595" s="75" t="e">
        <f>_xll.qlInterestRateIndexValueDate(Index,N1595)</f>
        <v>#VALUE!</v>
      </c>
      <c r="P1595" s="72" t="e">
        <v>#N/A</v>
      </c>
    </row>
    <row r="1596" spans="13:16" x14ac:dyDescent="0.2">
      <c r="M1596" s="49" t="s">
        <v>443</v>
      </c>
      <c r="N1596" s="75">
        <f>_xll.qlCalendarAdvance(Calendar,N1595,M1596,"Following",FALSE)</f>
        <v>50697</v>
      </c>
      <c r="O1596" s="75" t="e">
        <f>_xll.qlInterestRateIndexValueDate(Index,N1596)</f>
        <v>#VALUE!</v>
      </c>
      <c r="P1596" s="72" t="e">
        <v>#N/A</v>
      </c>
    </row>
    <row r="1597" spans="13:16" x14ac:dyDescent="0.2">
      <c r="M1597" s="49" t="s">
        <v>443</v>
      </c>
      <c r="N1597" s="75">
        <f>_xll.qlCalendarAdvance(Calendar,N1596,M1597,"Following",FALSE)</f>
        <v>50704</v>
      </c>
      <c r="O1597" s="75" t="e">
        <f>_xll.qlInterestRateIndexValueDate(Index,N1597)</f>
        <v>#VALUE!</v>
      </c>
      <c r="P1597" s="72" t="e">
        <v>#N/A</v>
      </c>
    </row>
    <row r="1598" spans="13:16" x14ac:dyDescent="0.2">
      <c r="M1598" s="49" t="s">
        <v>443</v>
      </c>
      <c r="N1598" s="75">
        <f>_xll.qlCalendarAdvance(Calendar,N1597,M1598,"Following",FALSE)</f>
        <v>50711</v>
      </c>
      <c r="O1598" s="75" t="e">
        <f>_xll.qlInterestRateIndexValueDate(Index,N1598)</f>
        <v>#VALUE!</v>
      </c>
      <c r="P1598" s="72" t="e">
        <v>#N/A</v>
      </c>
    </row>
    <row r="1599" spans="13:16" x14ac:dyDescent="0.2">
      <c r="M1599" s="49" t="s">
        <v>443</v>
      </c>
      <c r="N1599" s="75">
        <f>_xll.qlCalendarAdvance(Calendar,N1598,M1599,"Following",FALSE)</f>
        <v>50718</v>
      </c>
      <c r="O1599" s="75" t="e">
        <f>_xll.qlInterestRateIndexValueDate(Index,N1599)</f>
        <v>#VALUE!</v>
      </c>
      <c r="P1599" s="72" t="e">
        <v>#N/A</v>
      </c>
    </row>
    <row r="1600" spans="13:16" x14ac:dyDescent="0.2">
      <c r="M1600" s="49" t="s">
        <v>443</v>
      </c>
      <c r="N1600" s="75">
        <f>_xll.qlCalendarAdvance(Calendar,N1599,M1600,"Following",FALSE)</f>
        <v>50725</v>
      </c>
      <c r="O1600" s="75" t="e">
        <f>_xll.qlInterestRateIndexValueDate(Index,N1600)</f>
        <v>#VALUE!</v>
      </c>
      <c r="P1600" s="72" t="e">
        <v>#N/A</v>
      </c>
    </row>
    <row r="1601" spans="13:16" x14ac:dyDescent="0.2">
      <c r="M1601" s="49" t="s">
        <v>443</v>
      </c>
      <c r="N1601" s="75">
        <f>_xll.qlCalendarAdvance(Calendar,N1600,M1601,"Following",FALSE)</f>
        <v>50732</v>
      </c>
      <c r="O1601" s="75" t="e">
        <f>_xll.qlInterestRateIndexValueDate(Index,N1601)</f>
        <v>#VALUE!</v>
      </c>
      <c r="P1601" s="72" t="e">
        <v>#N/A</v>
      </c>
    </row>
    <row r="1602" spans="13:16" x14ac:dyDescent="0.2">
      <c r="M1602" s="49" t="s">
        <v>443</v>
      </c>
      <c r="N1602" s="75">
        <f>_xll.qlCalendarAdvance(Calendar,N1601,M1602,"Following",FALSE)</f>
        <v>50739</v>
      </c>
      <c r="O1602" s="75" t="e">
        <f>_xll.qlInterestRateIndexValueDate(Index,N1602)</f>
        <v>#VALUE!</v>
      </c>
      <c r="P1602" s="72" t="e">
        <v>#N/A</v>
      </c>
    </row>
    <row r="1603" spans="13:16" x14ac:dyDescent="0.2">
      <c r="M1603" s="49" t="s">
        <v>443</v>
      </c>
      <c r="N1603" s="75">
        <f>_xll.qlCalendarAdvance(Calendar,N1602,M1603,"Following",FALSE)</f>
        <v>50746</v>
      </c>
      <c r="O1603" s="75" t="e">
        <f>_xll.qlInterestRateIndexValueDate(Index,N1603)</f>
        <v>#VALUE!</v>
      </c>
      <c r="P1603" s="72" t="e">
        <v>#N/A</v>
      </c>
    </row>
    <row r="1604" spans="13:16" x14ac:dyDescent="0.2">
      <c r="M1604" s="49" t="s">
        <v>443</v>
      </c>
      <c r="N1604" s="75">
        <f>_xll.qlCalendarAdvance(Calendar,N1603,M1604,"Following",FALSE)</f>
        <v>50753</v>
      </c>
      <c r="O1604" s="75" t="e">
        <f>_xll.qlInterestRateIndexValueDate(Index,N1604)</f>
        <v>#VALUE!</v>
      </c>
      <c r="P1604" s="72" t="e">
        <v>#N/A</v>
      </c>
    </row>
    <row r="1605" spans="13:16" x14ac:dyDescent="0.2">
      <c r="M1605" s="49" t="s">
        <v>443</v>
      </c>
      <c r="N1605" s="75">
        <f>_xll.qlCalendarAdvance(Calendar,N1604,M1605,"Following",FALSE)</f>
        <v>50760</v>
      </c>
      <c r="O1605" s="75" t="e">
        <f>_xll.qlInterestRateIndexValueDate(Index,N1605)</f>
        <v>#VALUE!</v>
      </c>
      <c r="P1605" s="72" t="e">
        <v>#N/A</v>
      </c>
    </row>
    <row r="1606" spans="13:16" x14ac:dyDescent="0.2">
      <c r="M1606" s="49" t="s">
        <v>443</v>
      </c>
      <c r="N1606" s="75">
        <f>_xll.qlCalendarAdvance(Calendar,N1605,M1606,"Following",FALSE)</f>
        <v>50767</v>
      </c>
      <c r="O1606" s="75" t="e">
        <f>_xll.qlInterestRateIndexValueDate(Index,N1606)</f>
        <v>#VALUE!</v>
      </c>
      <c r="P1606" s="72" t="e">
        <v>#N/A</v>
      </c>
    </row>
    <row r="1607" spans="13:16" x14ac:dyDescent="0.2">
      <c r="M1607" s="49" t="s">
        <v>443</v>
      </c>
      <c r="N1607" s="75">
        <f>_xll.qlCalendarAdvance(Calendar,N1606,M1607,"Following",FALSE)</f>
        <v>50774</v>
      </c>
      <c r="O1607" s="75" t="e">
        <f>_xll.qlInterestRateIndexValueDate(Index,N1607)</f>
        <v>#VALUE!</v>
      </c>
      <c r="P1607" s="72" t="e">
        <v>#N/A</v>
      </c>
    </row>
    <row r="1608" spans="13:16" x14ac:dyDescent="0.2">
      <c r="M1608" s="49" t="s">
        <v>443</v>
      </c>
      <c r="N1608" s="75">
        <f>_xll.qlCalendarAdvance(Calendar,N1607,M1608,"Following",FALSE)</f>
        <v>50781</v>
      </c>
      <c r="O1608" s="75" t="e">
        <f>_xll.qlInterestRateIndexValueDate(Index,N1608)</f>
        <v>#VALUE!</v>
      </c>
      <c r="P1608" s="72" t="e">
        <v>#N/A</v>
      </c>
    </row>
    <row r="1609" spans="13:16" x14ac:dyDescent="0.2">
      <c r="M1609" s="49" t="s">
        <v>443</v>
      </c>
      <c r="N1609" s="75">
        <f>_xll.qlCalendarAdvance(Calendar,N1608,M1609,"Following",FALSE)</f>
        <v>50788</v>
      </c>
      <c r="O1609" s="75" t="e">
        <f>_xll.qlInterestRateIndexValueDate(Index,N1609)</f>
        <v>#VALUE!</v>
      </c>
      <c r="P1609" s="72" t="e">
        <v>#N/A</v>
      </c>
    </row>
    <row r="1610" spans="13:16" x14ac:dyDescent="0.2">
      <c r="M1610" s="49" t="s">
        <v>443</v>
      </c>
      <c r="N1610" s="75">
        <f>_xll.qlCalendarAdvance(Calendar,N1609,M1610,"Following",FALSE)</f>
        <v>50795</v>
      </c>
      <c r="O1610" s="75" t="e">
        <f>_xll.qlInterestRateIndexValueDate(Index,N1610)</f>
        <v>#VALUE!</v>
      </c>
      <c r="P1610" s="72" t="e">
        <v>#N/A</v>
      </c>
    </row>
    <row r="1611" spans="13:16" x14ac:dyDescent="0.2">
      <c r="M1611" s="49" t="s">
        <v>443</v>
      </c>
      <c r="N1611" s="75">
        <f>_xll.qlCalendarAdvance(Calendar,N1610,M1611,"Following",FALSE)</f>
        <v>50802</v>
      </c>
      <c r="O1611" s="75" t="e">
        <f>_xll.qlInterestRateIndexValueDate(Index,N1611)</f>
        <v>#VALUE!</v>
      </c>
      <c r="P1611" s="72" t="e">
        <v>#N/A</v>
      </c>
    </row>
    <row r="1612" spans="13:16" x14ac:dyDescent="0.2">
      <c r="M1612" s="49" t="s">
        <v>443</v>
      </c>
      <c r="N1612" s="75">
        <f>_xll.qlCalendarAdvance(Calendar,N1611,M1612,"Following",FALSE)</f>
        <v>50809</v>
      </c>
      <c r="O1612" s="75" t="e">
        <f>_xll.qlInterestRateIndexValueDate(Index,N1612)</f>
        <v>#VALUE!</v>
      </c>
      <c r="P1612" s="72" t="e">
        <v>#N/A</v>
      </c>
    </row>
    <row r="1613" spans="13:16" x14ac:dyDescent="0.2">
      <c r="M1613" s="49" t="s">
        <v>443</v>
      </c>
      <c r="N1613" s="75">
        <f>_xll.qlCalendarAdvance(Calendar,N1612,M1613,"Following",FALSE)</f>
        <v>50816</v>
      </c>
      <c r="O1613" s="75" t="e">
        <f>_xll.qlInterestRateIndexValueDate(Index,N1613)</f>
        <v>#VALUE!</v>
      </c>
      <c r="P1613" s="72" t="e">
        <v>#N/A</v>
      </c>
    </row>
    <row r="1614" spans="13:16" x14ac:dyDescent="0.2">
      <c r="M1614" s="49" t="s">
        <v>443</v>
      </c>
      <c r="N1614" s="75">
        <f>_xll.qlCalendarAdvance(Calendar,N1613,M1614,"Following",FALSE)</f>
        <v>50823</v>
      </c>
      <c r="O1614" s="75" t="e">
        <f>_xll.qlInterestRateIndexValueDate(Index,N1614)</f>
        <v>#VALUE!</v>
      </c>
      <c r="P1614" s="72" t="e">
        <v>#N/A</v>
      </c>
    </row>
    <row r="1615" spans="13:16" x14ac:dyDescent="0.2">
      <c r="M1615" s="49" t="s">
        <v>443</v>
      </c>
      <c r="N1615" s="75">
        <f>_xll.qlCalendarAdvance(Calendar,N1614,M1615,"Following",FALSE)</f>
        <v>50830</v>
      </c>
      <c r="O1615" s="75" t="e">
        <f>_xll.qlInterestRateIndexValueDate(Index,N1615)</f>
        <v>#VALUE!</v>
      </c>
      <c r="P1615" s="72" t="e">
        <v>#N/A</v>
      </c>
    </row>
    <row r="1616" spans="13:16" x14ac:dyDescent="0.2">
      <c r="M1616" s="49" t="s">
        <v>443</v>
      </c>
      <c r="N1616" s="75">
        <f>_xll.qlCalendarAdvance(Calendar,N1615,M1616,"Following",FALSE)</f>
        <v>50837</v>
      </c>
      <c r="O1616" s="75" t="e">
        <f>_xll.qlInterestRateIndexValueDate(Index,N1616)</f>
        <v>#VALUE!</v>
      </c>
      <c r="P1616" s="72" t="e">
        <v>#N/A</v>
      </c>
    </row>
    <row r="1617" spans="13:16" x14ac:dyDescent="0.2">
      <c r="M1617" s="49" t="s">
        <v>443</v>
      </c>
      <c r="N1617" s="75">
        <f>_xll.qlCalendarAdvance(Calendar,N1616,M1617,"Following",FALSE)</f>
        <v>50844</v>
      </c>
      <c r="O1617" s="75" t="e">
        <f>_xll.qlInterestRateIndexValueDate(Index,N1617)</f>
        <v>#VALUE!</v>
      </c>
      <c r="P1617" s="72" t="e">
        <v>#N/A</v>
      </c>
    </row>
    <row r="1618" spans="13:16" x14ac:dyDescent="0.2">
      <c r="M1618" s="49" t="s">
        <v>443</v>
      </c>
      <c r="N1618" s="75">
        <f>_xll.qlCalendarAdvance(Calendar,N1617,M1618,"Following",FALSE)</f>
        <v>50851</v>
      </c>
      <c r="O1618" s="75" t="e">
        <f>_xll.qlInterestRateIndexValueDate(Index,N1618)</f>
        <v>#VALUE!</v>
      </c>
      <c r="P1618" s="72" t="e">
        <v>#N/A</v>
      </c>
    </row>
    <row r="1619" spans="13:16" x14ac:dyDescent="0.2">
      <c r="M1619" s="49" t="s">
        <v>443</v>
      </c>
      <c r="N1619" s="75">
        <f>_xll.qlCalendarAdvance(Calendar,N1618,M1619,"Following",FALSE)</f>
        <v>50858</v>
      </c>
      <c r="O1619" s="75" t="e">
        <f>_xll.qlInterestRateIndexValueDate(Index,N1619)</f>
        <v>#VALUE!</v>
      </c>
      <c r="P1619" s="72" t="e">
        <v>#N/A</v>
      </c>
    </row>
    <row r="1620" spans="13:16" x14ac:dyDescent="0.2">
      <c r="M1620" s="49" t="s">
        <v>443</v>
      </c>
      <c r="N1620" s="75">
        <f>_xll.qlCalendarAdvance(Calendar,N1619,M1620,"Following",FALSE)</f>
        <v>50865</v>
      </c>
      <c r="O1620" s="75" t="e">
        <f>_xll.qlInterestRateIndexValueDate(Index,N1620)</f>
        <v>#VALUE!</v>
      </c>
      <c r="P1620" s="72" t="e">
        <v>#N/A</v>
      </c>
    </row>
    <row r="1621" spans="13:16" x14ac:dyDescent="0.2">
      <c r="M1621" s="49" t="s">
        <v>443</v>
      </c>
      <c r="N1621" s="75">
        <f>_xll.qlCalendarAdvance(Calendar,N1620,M1621,"Following",FALSE)</f>
        <v>50872</v>
      </c>
      <c r="O1621" s="75" t="e">
        <f>_xll.qlInterestRateIndexValueDate(Index,N1621)</f>
        <v>#VALUE!</v>
      </c>
      <c r="P1621" s="72" t="e">
        <v>#N/A</v>
      </c>
    </row>
    <row r="1622" spans="13:16" x14ac:dyDescent="0.2">
      <c r="M1622" s="49" t="s">
        <v>443</v>
      </c>
      <c r="N1622" s="75">
        <f>_xll.qlCalendarAdvance(Calendar,N1621,M1622,"Following",FALSE)</f>
        <v>50879</v>
      </c>
      <c r="O1622" s="75" t="e">
        <f>_xll.qlInterestRateIndexValueDate(Index,N1622)</f>
        <v>#VALUE!</v>
      </c>
      <c r="P1622" s="72" t="e">
        <v>#N/A</v>
      </c>
    </row>
    <row r="1623" spans="13:16" x14ac:dyDescent="0.2">
      <c r="M1623" s="49" t="s">
        <v>443</v>
      </c>
      <c r="N1623" s="75">
        <f>_xll.qlCalendarAdvance(Calendar,N1622,M1623,"Following",FALSE)</f>
        <v>50886</v>
      </c>
      <c r="O1623" s="75" t="e">
        <f>_xll.qlInterestRateIndexValueDate(Index,N1623)</f>
        <v>#VALUE!</v>
      </c>
      <c r="P1623" s="72" t="e">
        <v>#N/A</v>
      </c>
    </row>
    <row r="1624" spans="13:16" x14ac:dyDescent="0.2">
      <c r="M1624" s="49" t="s">
        <v>443</v>
      </c>
      <c r="N1624" s="75">
        <f>_xll.qlCalendarAdvance(Calendar,N1623,M1624,"Following",FALSE)</f>
        <v>50893</v>
      </c>
      <c r="O1624" s="75" t="e">
        <f>_xll.qlInterestRateIndexValueDate(Index,N1624)</f>
        <v>#VALUE!</v>
      </c>
      <c r="P1624" s="72" t="e">
        <v>#N/A</v>
      </c>
    </row>
    <row r="1625" spans="13:16" x14ac:dyDescent="0.2">
      <c r="M1625" s="49" t="s">
        <v>443</v>
      </c>
      <c r="N1625" s="75">
        <f>_xll.qlCalendarAdvance(Calendar,N1624,M1625,"Following",FALSE)</f>
        <v>50900</v>
      </c>
      <c r="O1625" s="75" t="e">
        <f>_xll.qlInterestRateIndexValueDate(Index,N1625)</f>
        <v>#VALUE!</v>
      </c>
      <c r="P1625" s="72" t="e">
        <v>#N/A</v>
      </c>
    </row>
    <row r="1626" spans="13:16" x14ac:dyDescent="0.2">
      <c r="M1626" s="49" t="s">
        <v>443</v>
      </c>
      <c r="N1626" s="75">
        <f>_xll.qlCalendarAdvance(Calendar,N1625,M1626,"Following",FALSE)</f>
        <v>50907</v>
      </c>
      <c r="O1626" s="75" t="e">
        <f>_xll.qlInterestRateIndexValueDate(Index,N1626)</f>
        <v>#VALUE!</v>
      </c>
      <c r="P1626" s="72" t="e">
        <v>#N/A</v>
      </c>
    </row>
    <row r="1627" spans="13:16" x14ac:dyDescent="0.2">
      <c r="M1627" s="49" t="s">
        <v>443</v>
      </c>
      <c r="N1627" s="75">
        <f>_xll.qlCalendarAdvance(Calendar,N1626,M1627,"Following",FALSE)</f>
        <v>50914</v>
      </c>
      <c r="O1627" s="75" t="e">
        <f>_xll.qlInterestRateIndexValueDate(Index,N1627)</f>
        <v>#VALUE!</v>
      </c>
      <c r="P1627" s="72" t="e">
        <v>#N/A</v>
      </c>
    </row>
    <row r="1628" spans="13:16" x14ac:dyDescent="0.2">
      <c r="M1628" s="49" t="s">
        <v>443</v>
      </c>
      <c r="N1628" s="75">
        <f>_xll.qlCalendarAdvance(Calendar,N1627,M1628,"Following",FALSE)</f>
        <v>50921</v>
      </c>
      <c r="O1628" s="75" t="e">
        <f>_xll.qlInterestRateIndexValueDate(Index,N1628)</f>
        <v>#VALUE!</v>
      </c>
      <c r="P1628" s="72" t="e">
        <v>#N/A</v>
      </c>
    </row>
    <row r="1629" spans="13:16" x14ac:dyDescent="0.2">
      <c r="M1629" s="49" t="s">
        <v>443</v>
      </c>
      <c r="N1629" s="75">
        <f>_xll.qlCalendarAdvance(Calendar,N1628,M1629,"Following",FALSE)</f>
        <v>50928</v>
      </c>
      <c r="O1629" s="75" t="e">
        <f>_xll.qlInterestRateIndexValueDate(Index,N1629)</f>
        <v>#VALUE!</v>
      </c>
      <c r="P1629" s="72" t="e">
        <v>#N/A</v>
      </c>
    </row>
    <row r="1630" spans="13:16" x14ac:dyDescent="0.2">
      <c r="M1630" s="49" t="s">
        <v>443</v>
      </c>
      <c r="N1630" s="75">
        <f>_xll.qlCalendarAdvance(Calendar,N1629,M1630,"Following",FALSE)</f>
        <v>50935</v>
      </c>
      <c r="O1630" s="75" t="e">
        <f>_xll.qlInterestRateIndexValueDate(Index,N1630)</f>
        <v>#VALUE!</v>
      </c>
      <c r="P1630" s="72" t="e">
        <v>#N/A</v>
      </c>
    </row>
    <row r="1631" spans="13:16" x14ac:dyDescent="0.2">
      <c r="M1631" s="49" t="s">
        <v>443</v>
      </c>
      <c r="N1631" s="75">
        <f>_xll.qlCalendarAdvance(Calendar,N1630,M1631,"Following",FALSE)</f>
        <v>50942</v>
      </c>
      <c r="O1631" s="75" t="e">
        <f>_xll.qlInterestRateIndexValueDate(Index,N1631)</f>
        <v>#VALUE!</v>
      </c>
      <c r="P1631" s="72" t="e">
        <v>#N/A</v>
      </c>
    </row>
    <row r="1632" spans="13:16" x14ac:dyDescent="0.2">
      <c r="M1632" s="49" t="s">
        <v>443</v>
      </c>
      <c r="N1632" s="75">
        <f>_xll.qlCalendarAdvance(Calendar,N1631,M1632,"Following",FALSE)</f>
        <v>50949</v>
      </c>
      <c r="O1632" s="75" t="e">
        <f>_xll.qlInterestRateIndexValueDate(Index,N1632)</f>
        <v>#VALUE!</v>
      </c>
      <c r="P1632" s="72" t="e">
        <v>#N/A</v>
      </c>
    </row>
    <row r="1633" spans="13:16" x14ac:dyDescent="0.2">
      <c r="M1633" s="49" t="s">
        <v>443</v>
      </c>
      <c r="N1633" s="75">
        <f>_xll.qlCalendarAdvance(Calendar,N1632,M1633,"Following",FALSE)</f>
        <v>50956</v>
      </c>
      <c r="O1633" s="75" t="e">
        <f>_xll.qlInterestRateIndexValueDate(Index,N1633)</f>
        <v>#VALUE!</v>
      </c>
      <c r="P1633" s="72" t="e">
        <v>#N/A</v>
      </c>
    </row>
    <row r="1634" spans="13:16" x14ac:dyDescent="0.2">
      <c r="M1634" s="49" t="s">
        <v>443</v>
      </c>
      <c r="N1634" s="75">
        <f>_xll.qlCalendarAdvance(Calendar,N1633,M1634,"Following",FALSE)</f>
        <v>50963</v>
      </c>
      <c r="O1634" s="75" t="e">
        <f>_xll.qlInterestRateIndexValueDate(Index,N1634)</f>
        <v>#VALUE!</v>
      </c>
      <c r="P1634" s="72" t="e">
        <v>#N/A</v>
      </c>
    </row>
    <row r="1635" spans="13:16" x14ac:dyDescent="0.2">
      <c r="M1635" s="49" t="s">
        <v>443</v>
      </c>
      <c r="N1635" s="75">
        <f>_xll.qlCalendarAdvance(Calendar,N1634,M1635,"Following",FALSE)</f>
        <v>50970</v>
      </c>
      <c r="O1635" s="75" t="e">
        <f>_xll.qlInterestRateIndexValueDate(Index,N1635)</f>
        <v>#VALUE!</v>
      </c>
      <c r="P1635" s="72" t="e">
        <v>#N/A</v>
      </c>
    </row>
    <row r="1636" spans="13:16" x14ac:dyDescent="0.2">
      <c r="M1636" s="49" t="s">
        <v>443</v>
      </c>
      <c r="N1636" s="75">
        <f>_xll.qlCalendarAdvance(Calendar,N1635,M1636,"Following",FALSE)</f>
        <v>50977</v>
      </c>
      <c r="O1636" s="75" t="e">
        <f>_xll.qlInterestRateIndexValueDate(Index,N1636)</f>
        <v>#VALUE!</v>
      </c>
      <c r="P1636" s="72" t="e">
        <v>#N/A</v>
      </c>
    </row>
    <row r="1637" spans="13:16" x14ac:dyDescent="0.2">
      <c r="M1637" s="49" t="s">
        <v>443</v>
      </c>
      <c r="N1637" s="75">
        <f>_xll.qlCalendarAdvance(Calendar,N1636,M1637,"Following",FALSE)</f>
        <v>50984</v>
      </c>
      <c r="O1637" s="75" t="e">
        <f>_xll.qlInterestRateIndexValueDate(Index,N1637)</f>
        <v>#VALUE!</v>
      </c>
      <c r="P1637" s="72" t="e">
        <v>#N/A</v>
      </c>
    </row>
    <row r="1638" spans="13:16" x14ac:dyDescent="0.2">
      <c r="M1638" s="49" t="s">
        <v>443</v>
      </c>
      <c r="N1638" s="75">
        <f>_xll.qlCalendarAdvance(Calendar,N1637,M1638,"Following",FALSE)</f>
        <v>50991</v>
      </c>
      <c r="O1638" s="75" t="e">
        <f>_xll.qlInterestRateIndexValueDate(Index,N1638)</f>
        <v>#VALUE!</v>
      </c>
      <c r="P1638" s="72" t="e">
        <v>#N/A</v>
      </c>
    </row>
    <row r="1639" spans="13:16" x14ac:dyDescent="0.2">
      <c r="M1639" s="49" t="s">
        <v>443</v>
      </c>
      <c r="N1639" s="75">
        <f>_xll.qlCalendarAdvance(Calendar,N1638,M1639,"Following",FALSE)</f>
        <v>50998</v>
      </c>
      <c r="O1639" s="75" t="e">
        <f>_xll.qlInterestRateIndexValueDate(Index,N1639)</f>
        <v>#VALUE!</v>
      </c>
      <c r="P1639" s="72" t="e">
        <v>#N/A</v>
      </c>
    </row>
    <row r="1640" spans="13:16" x14ac:dyDescent="0.2">
      <c r="M1640" s="49" t="s">
        <v>443</v>
      </c>
      <c r="N1640" s="75">
        <f>_xll.qlCalendarAdvance(Calendar,N1639,M1640,"Following",FALSE)</f>
        <v>51005</v>
      </c>
      <c r="O1640" s="75" t="e">
        <f>_xll.qlInterestRateIndexValueDate(Index,N1640)</f>
        <v>#VALUE!</v>
      </c>
      <c r="P1640" s="72" t="e">
        <v>#N/A</v>
      </c>
    </row>
    <row r="1641" spans="13:16" x14ac:dyDescent="0.2">
      <c r="M1641" s="49" t="s">
        <v>443</v>
      </c>
      <c r="N1641" s="75">
        <f>_xll.qlCalendarAdvance(Calendar,N1640,M1641,"Following",FALSE)</f>
        <v>51012</v>
      </c>
      <c r="O1641" s="75" t="e">
        <f>_xll.qlInterestRateIndexValueDate(Index,N1641)</f>
        <v>#VALUE!</v>
      </c>
      <c r="P1641" s="72" t="e">
        <v>#N/A</v>
      </c>
    </row>
    <row r="1642" spans="13:16" x14ac:dyDescent="0.2">
      <c r="M1642" s="49" t="s">
        <v>443</v>
      </c>
      <c r="N1642" s="75">
        <f>_xll.qlCalendarAdvance(Calendar,N1641,M1642,"Following",FALSE)</f>
        <v>51019</v>
      </c>
      <c r="O1642" s="75" t="e">
        <f>_xll.qlInterestRateIndexValueDate(Index,N1642)</f>
        <v>#VALUE!</v>
      </c>
      <c r="P1642" s="72" t="e">
        <v>#N/A</v>
      </c>
    </row>
    <row r="1643" spans="13:16" x14ac:dyDescent="0.2">
      <c r="M1643" s="49" t="s">
        <v>443</v>
      </c>
      <c r="N1643" s="75">
        <f>_xll.qlCalendarAdvance(Calendar,N1642,M1643,"Following",FALSE)</f>
        <v>51026</v>
      </c>
      <c r="O1643" s="75" t="e">
        <f>_xll.qlInterestRateIndexValueDate(Index,N1643)</f>
        <v>#VALUE!</v>
      </c>
      <c r="P1643" s="72" t="e">
        <v>#N/A</v>
      </c>
    </row>
    <row r="1644" spans="13:16" x14ac:dyDescent="0.2">
      <c r="M1644" s="49" t="s">
        <v>443</v>
      </c>
      <c r="N1644" s="75">
        <f>_xll.qlCalendarAdvance(Calendar,N1643,M1644,"Following",FALSE)</f>
        <v>51033</v>
      </c>
      <c r="O1644" s="75" t="e">
        <f>_xll.qlInterestRateIndexValueDate(Index,N1644)</f>
        <v>#VALUE!</v>
      </c>
      <c r="P1644" s="72" t="e">
        <v>#N/A</v>
      </c>
    </row>
    <row r="1645" spans="13:16" x14ac:dyDescent="0.2">
      <c r="M1645" s="49" t="s">
        <v>443</v>
      </c>
      <c r="N1645" s="75">
        <f>_xll.qlCalendarAdvance(Calendar,N1644,M1645,"Following",FALSE)</f>
        <v>51040</v>
      </c>
      <c r="O1645" s="75" t="e">
        <f>_xll.qlInterestRateIndexValueDate(Index,N1645)</f>
        <v>#VALUE!</v>
      </c>
      <c r="P1645" s="72" t="e">
        <v>#N/A</v>
      </c>
    </row>
    <row r="1646" spans="13:16" x14ac:dyDescent="0.2">
      <c r="M1646" s="49" t="s">
        <v>443</v>
      </c>
      <c r="N1646" s="75">
        <f>_xll.qlCalendarAdvance(Calendar,N1645,M1646,"Following",FALSE)</f>
        <v>51047</v>
      </c>
      <c r="O1646" s="75" t="e">
        <f>_xll.qlInterestRateIndexValueDate(Index,N1646)</f>
        <v>#VALUE!</v>
      </c>
      <c r="P1646" s="72" t="e">
        <v>#N/A</v>
      </c>
    </row>
    <row r="1647" spans="13:16" x14ac:dyDescent="0.2">
      <c r="M1647" s="49" t="s">
        <v>443</v>
      </c>
      <c r="N1647" s="75">
        <f>_xll.qlCalendarAdvance(Calendar,N1646,M1647,"Following",FALSE)</f>
        <v>51054</v>
      </c>
      <c r="O1647" s="75" t="e">
        <f>_xll.qlInterestRateIndexValueDate(Index,N1647)</f>
        <v>#VALUE!</v>
      </c>
      <c r="P1647" s="72" t="e">
        <v>#N/A</v>
      </c>
    </row>
    <row r="1648" spans="13:16" x14ac:dyDescent="0.2">
      <c r="M1648" s="49" t="s">
        <v>443</v>
      </c>
      <c r="N1648" s="75">
        <f>_xll.qlCalendarAdvance(Calendar,N1647,M1648,"Following",FALSE)</f>
        <v>51061</v>
      </c>
      <c r="O1648" s="75" t="e">
        <f>_xll.qlInterestRateIndexValueDate(Index,N1648)</f>
        <v>#VALUE!</v>
      </c>
      <c r="P1648" s="72" t="e">
        <v>#N/A</v>
      </c>
    </row>
    <row r="1649" spans="13:16" x14ac:dyDescent="0.2">
      <c r="M1649" s="49" t="s">
        <v>443</v>
      </c>
      <c r="N1649" s="75">
        <f>_xll.qlCalendarAdvance(Calendar,N1648,M1649,"Following",FALSE)</f>
        <v>51068</v>
      </c>
      <c r="O1649" s="75" t="e">
        <f>_xll.qlInterestRateIndexValueDate(Index,N1649)</f>
        <v>#VALUE!</v>
      </c>
      <c r="P1649" s="72" t="e">
        <v>#N/A</v>
      </c>
    </row>
    <row r="1650" spans="13:16" x14ac:dyDescent="0.2">
      <c r="M1650" s="49" t="s">
        <v>443</v>
      </c>
      <c r="N1650" s="75">
        <f>_xll.qlCalendarAdvance(Calendar,N1649,M1650,"Following",FALSE)</f>
        <v>51075</v>
      </c>
      <c r="O1650" s="75" t="e">
        <f>_xll.qlInterestRateIndexValueDate(Index,N1650)</f>
        <v>#VALUE!</v>
      </c>
      <c r="P1650" s="72" t="e">
        <v>#N/A</v>
      </c>
    </row>
    <row r="1651" spans="13:16" x14ac:dyDescent="0.2">
      <c r="M1651" s="49" t="s">
        <v>443</v>
      </c>
      <c r="N1651" s="75">
        <f>_xll.qlCalendarAdvance(Calendar,N1650,M1651,"Following",FALSE)</f>
        <v>51082</v>
      </c>
      <c r="O1651" s="75" t="e">
        <f>_xll.qlInterestRateIndexValueDate(Index,N1651)</f>
        <v>#VALUE!</v>
      </c>
      <c r="P1651" s="72" t="e">
        <v>#N/A</v>
      </c>
    </row>
    <row r="1652" spans="13:16" x14ac:dyDescent="0.2">
      <c r="M1652" s="49" t="s">
        <v>443</v>
      </c>
      <c r="N1652" s="75">
        <f>_xll.qlCalendarAdvance(Calendar,N1651,M1652,"Following",FALSE)</f>
        <v>51089</v>
      </c>
      <c r="O1652" s="75" t="e">
        <f>_xll.qlInterestRateIndexValueDate(Index,N1652)</f>
        <v>#VALUE!</v>
      </c>
      <c r="P1652" s="72" t="e">
        <v>#N/A</v>
      </c>
    </row>
    <row r="1653" spans="13:16" x14ac:dyDescent="0.2">
      <c r="M1653" s="49" t="s">
        <v>443</v>
      </c>
      <c r="N1653" s="75">
        <f>_xll.qlCalendarAdvance(Calendar,N1652,M1653,"Following",FALSE)</f>
        <v>51096</v>
      </c>
      <c r="O1653" s="75" t="e">
        <f>_xll.qlInterestRateIndexValueDate(Index,N1653)</f>
        <v>#VALUE!</v>
      </c>
      <c r="P1653" s="72" t="e">
        <v>#N/A</v>
      </c>
    </row>
    <row r="1654" spans="13:16" x14ac:dyDescent="0.2">
      <c r="M1654" s="49" t="s">
        <v>443</v>
      </c>
      <c r="N1654" s="75">
        <f>_xll.qlCalendarAdvance(Calendar,N1653,M1654,"Following",FALSE)</f>
        <v>51103</v>
      </c>
      <c r="O1654" s="75" t="e">
        <f>_xll.qlInterestRateIndexValueDate(Index,N1654)</f>
        <v>#VALUE!</v>
      </c>
      <c r="P1654" s="72" t="e">
        <v>#N/A</v>
      </c>
    </row>
    <row r="1655" spans="13:16" x14ac:dyDescent="0.2">
      <c r="M1655" s="49" t="s">
        <v>443</v>
      </c>
      <c r="N1655" s="75">
        <f>_xll.qlCalendarAdvance(Calendar,N1654,M1655,"Following",FALSE)</f>
        <v>51110</v>
      </c>
      <c r="O1655" s="75" t="e">
        <f>_xll.qlInterestRateIndexValueDate(Index,N1655)</f>
        <v>#VALUE!</v>
      </c>
      <c r="P1655" s="72" t="e">
        <v>#N/A</v>
      </c>
    </row>
    <row r="1656" spans="13:16" x14ac:dyDescent="0.2">
      <c r="M1656" s="49" t="s">
        <v>443</v>
      </c>
      <c r="N1656" s="75">
        <f>_xll.qlCalendarAdvance(Calendar,N1655,M1656,"Following",FALSE)</f>
        <v>51117</v>
      </c>
      <c r="O1656" s="75" t="e">
        <f>_xll.qlInterestRateIndexValueDate(Index,N1656)</f>
        <v>#VALUE!</v>
      </c>
      <c r="P1656" s="72" t="e">
        <v>#N/A</v>
      </c>
    </row>
    <row r="1657" spans="13:16" x14ac:dyDescent="0.2">
      <c r="M1657" s="49" t="s">
        <v>443</v>
      </c>
      <c r="N1657" s="75">
        <f>_xll.qlCalendarAdvance(Calendar,N1656,M1657,"Following",FALSE)</f>
        <v>51124</v>
      </c>
      <c r="O1657" s="75" t="e">
        <f>_xll.qlInterestRateIndexValueDate(Index,N1657)</f>
        <v>#VALUE!</v>
      </c>
      <c r="P1657" s="72" t="e">
        <v>#N/A</v>
      </c>
    </row>
    <row r="1658" spans="13:16" x14ac:dyDescent="0.2">
      <c r="M1658" s="49" t="s">
        <v>443</v>
      </c>
      <c r="N1658" s="75">
        <f>_xll.qlCalendarAdvance(Calendar,N1657,M1658,"Following",FALSE)</f>
        <v>51131</v>
      </c>
      <c r="O1658" s="75" t="e">
        <f>_xll.qlInterestRateIndexValueDate(Index,N1658)</f>
        <v>#VALUE!</v>
      </c>
      <c r="P1658" s="72" t="e">
        <v>#N/A</v>
      </c>
    </row>
    <row r="1659" spans="13:16" x14ac:dyDescent="0.2">
      <c r="M1659" s="49" t="s">
        <v>443</v>
      </c>
      <c r="N1659" s="75">
        <f>_xll.qlCalendarAdvance(Calendar,N1658,M1659,"Following",FALSE)</f>
        <v>51138</v>
      </c>
      <c r="O1659" s="75" t="e">
        <f>_xll.qlInterestRateIndexValueDate(Index,N1659)</f>
        <v>#VALUE!</v>
      </c>
      <c r="P1659" s="72" t="e">
        <v>#N/A</v>
      </c>
    </row>
    <row r="1660" spans="13:16" x14ac:dyDescent="0.2">
      <c r="M1660" s="49" t="s">
        <v>443</v>
      </c>
      <c r="N1660" s="75">
        <f>_xll.qlCalendarAdvance(Calendar,N1659,M1660,"Following",FALSE)</f>
        <v>51145</v>
      </c>
      <c r="O1660" s="75" t="e">
        <f>_xll.qlInterestRateIndexValueDate(Index,N1660)</f>
        <v>#VALUE!</v>
      </c>
      <c r="P1660" s="72" t="e">
        <v>#N/A</v>
      </c>
    </row>
    <row r="1661" spans="13:16" x14ac:dyDescent="0.2">
      <c r="M1661" s="49" t="s">
        <v>443</v>
      </c>
      <c r="N1661" s="75">
        <f>_xll.qlCalendarAdvance(Calendar,N1660,M1661,"Following",FALSE)</f>
        <v>51152</v>
      </c>
      <c r="O1661" s="75" t="e">
        <f>_xll.qlInterestRateIndexValueDate(Index,N1661)</f>
        <v>#VALUE!</v>
      </c>
      <c r="P1661" s="72" t="e">
        <v>#N/A</v>
      </c>
    </row>
    <row r="1662" spans="13:16" x14ac:dyDescent="0.2">
      <c r="M1662" s="49" t="s">
        <v>443</v>
      </c>
      <c r="N1662" s="75">
        <f>_xll.qlCalendarAdvance(Calendar,N1661,M1662,"Following",FALSE)</f>
        <v>51159</v>
      </c>
      <c r="O1662" s="75" t="e">
        <f>_xll.qlInterestRateIndexValueDate(Index,N1662)</f>
        <v>#VALUE!</v>
      </c>
      <c r="P1662" s="72" t="e">
        <v>#N/A</v>
      </c>
    </row>
    <row r="1663" spans="13:16" x14ac:dyDescent="0.2">
      <c r="M1663" s="49" t="s">
        <v>443</v>
      </c>
      <c r="N1663" s="75">
        <f>_xll.qlCalendarAdvance(Calendar,N1662,M1663,"Following",FALSE)</f>
        <v>51166</v>
      </c>
      <c r="O1663" s="75" t="e">
        <f>_xll.qlInterestRateIndexValueDate(Index,N1663)</f>
        <v>#VALUE!</v>
      </c>
      <c r="P1663" s="72" t="e">
        <v>#N/A</v>
      </c>
    </row>
    <row r="1664" spans="13:16" x14ac:dyDescent="0.2">
      <c r="M1664" s="49" t="s">
        <v>443</v>
      </c>
      <c r="N1664" s="75">
        <f>_xll.qlCalendarAdvance(Calendar,N1663,M1664,"Following",FALSE)</f>
        <v>51173</v>
      </c>
      <c r="O1664" s="75" t="e">
        <f>_xll.qlInterestRateIndexValueDate(Index,N1664)</f>
        <v>#VALUE!</v>
      </c>
      <c r="P1664" s="72" t="e">
        <v>#N/A</v>
      </c>
    </row>
    <row r="1665" spans="13:16" x14ac:dyDescent="0.2">
      <c r="M1665" s="49" t="s">
        <v>443</v>
      </c>
      <c r="N1665" s="75">
        <f>_xll.qlCalendarAdvance(Calendar,N1664,M1665,"Following",FALSE)</f>
        <v>51180</v>
      </c>
      <c r="O1665" s="75" t="e">
        <f>_xll.qlInterestRateIndexValueDate(Index,N1665)</f>
        <v>#VALUE!</v>
      </c>
      <c r="P1665" s="72" t="e">
        <v>#N/A</v>
      </c>
    </row>
    <row r="1666" spans="13:16" x14ac:dyDescent="0.2">
      <c r="M1666" s="49" t="s">
        <v>443</v>
      </c>
      <c r="N1666" s="75">
        <f>_xll.qlCalendarAdvance(Calendar,N1665,M1666,"Following",FALSE)</f>
        <v>51187</v>
      </c>
      <c r="O1666" s="75" t="e">
        <f>_xll.qlInterestRateIndexValueDate(Index,N1666)</f>
        <v>#VALUE!</v>
      </c>
      <c r="P1666" s="72" t="e">
        <v>#N/A</v>
      </c>
    </row>
    <row r="1667" spans="13:16" x14ac:dyDescent="0.2">
      <c r="M1667" s="49" t="s">
        <v>443</v>
      </c>
      <c r="N1667" s="75">
        <f>_xll.qlCalendarAdvance(Calendar,N1666,M1667,"Following",FALSE)</f>
        <v>51194</v>
      </c>
      <c r="O1667" s="75" t="e">
        <f>_xll.qlInterestRateIndexValueDate(Index,N1667)</f>
        <v>#VALUE!</v>
      </c>
      <c r="P1667" s="72" t="e">
        <v>#N/A</v>
      </c>
    </row>
    <row r="1668" spans="13:16" x14ac:dyDescent="0.2">
      <c r="M1668" s="49" t="s">
        <v>443</v>
      </c>
      <c r="N1668" s="75">
        <f>_xll.qlCalendarAdvance(Calendar,N1667,M1668,"Following",FALSE)</f>
        <v>51201</v>
      </c>
      <c r="O1668" s="75" t="e">
        <f>_xll.qlInterestRateIndexValueDate(Index,N1668)</f>
        <v>#VALUE!</v>
      </c>
      <c r="P1668" s="72" t="e">
        <v>#N/A</v>
      </c>
    </row>
    <row r="1669" spans="13:16" x14ac:dyDescent="0.2">
      <c r="M1669" s="49" t="s">
        <v>443</v>
      </c>
      <c r="N1669" s="75">
        <f>_xll.qlCalendarAdvance(Calendar,N1668,M1669,"Following",FALSE)</f>
        <v>51208</v>
      </c>
      <c r="O1669" s="75" t="e">
        <f>_xll.qlInterestRateIndexValueDate(Index,N1669)</f>
        <v>#VALUE!</v>
      </c>
      <c r="P1669" s="72" t="e">
        <v>#N/A</v>
      </c>
    </row>
    <row r="1670" spans="13:16" x14ac:dyDescent="0.2">
      <c r="M1670" s="49" t="s">
        <v>443</v>
      </c>
      <c r="N1670" s="75">
        <f>_xll.qlCalendarAdvance(Calendar,N1669,M1670,"Following",FALSE)</f>
        <v>51215</v>
      </c>
      <c r="O1670" s="75" t="e">
        <f>_xll.qlInterestRateIndexValueDate(Index,N1670)</f>
        <v>#VALUE!</v>
      </c>
      <c r="P1670" s="72" t="e">
        <v>#N/A</v>
      </c>
    </row>
    <row r="1671" spans="13:16" x14ac:dyDescent="0.2">
      <c r="M1671" s="49" t="s">
        <v>443</v>
      </c>
      <c r="N1671" s="75">
        <f>_xll.qlCalendarAdvance(Calendar,N1670,M1671,"Following",FALSE)</f>
        <v>51222</v>
      </c>
      <c r="O1671" s="75" t="e">
        <f>_xll.qlInterestRateIndexValueDate(Index,N1671)</f>
        <v>#VALUE!</v>
      </c>
      <c r="P1671" s="72" t="e">
        <v>#N/A</v>
      </c>
    </row>
    <row r="1672" spans="13:16" x14ac:dyDescent="0.2">
      <c r="M1672" s="49" t="s">
        <v>443</v>
      </c>
      <c r="N1672" s="75">
        <f>_xll.qlCalendarAdvance(Calendar,N1671,M1672,"Following",FALSE)</f>
        <v>51229</v>
      </c>
      <c r="O1672" s="75" t="e">
        <f>_xll.qlInterestRateIndexValueDate(Index,N1672)</f>
        <v>#VALUE!</v>
      </c>
      <c r="P1672" s="72" t="e">
        <v>#N/A</v>
      </c>
    </row>
    <row r="1673" spans="13:16" x14ac:dyDescent="0.2">
      <c r="M1673" s="49" t="s">
        <v>443</v>
      </c>
      <c r="N1673" s="75">
        <f>_xll.qlCalendarAdvance(Calendar,N1672,M1673,"Following",FALSE)</f>
        <v>51236</v>
      </c>
      <c r="O1673" s="75" t="e">
        <f>_xll.qlInterestRateIndexValueDate(Index,N1673)</f>
        <v>#VALUE!</v>
      </c>
      <c r="P1673" s="72" t="e">
        <v>#N/A</v>
      </c>
    </row>
    <row r="1674" spans="13:16" x14ac:dyDescent="0.2">
      <c r="M1674" s="49" t="s">
        <v>443</v>
      </c>
      <c r="N1674" s="75">
        <f>_xll.qlCalendarAdvance(Calendar,N1673,M1674,"Following",FALSE)</f>
        <v>51243</v>
      </c>
      <c r="O1674" s="75" t="e">
        <f>_xll.qlInterestRateIndexValueDate(Index,N1674)</f>
        <v>#VALUE!</v>
      </c>
      <c r="P1674" s="72" t="e">
        <v>#N/A</v>
      </c>
    </row>
    <row r="1675" spans="13:16" x14ac:dyDescent="0.2">
      <c r="M1675" s="49" t="s">
        <v>443</v>
      </c>
      <c r="N1675" s="75">
        <f>_xll.qlCalendarAdvance(Calendar,N1674,M1675,"Following",FALSE)</f>
        <v>51250</v>
      </c>
      <c r="O1675" s="75" t="e">
        <f>_xll.qlInterestRateIndexValueDate(Index,N1675)</f>
        <v>#VALUE!</v>
      </c>
      <c r="P1675" s="72" t="e">
        <v>#N/A</v>
      </c>
    </row>
    <row r="1676" spans="13:16" x14ac:dyDescent="0.2">
      <c r="M1676" s="49" t="s">
        <v>443</v>
      </c>
      <c r="N1676" s="75">
        <f>_xll.qlCalendarAdvance(Calendar,N1675,M1676,"Following",FALSE)</f>
        <v>51258</v>
      </c>
      <c r="O1676" s="75" t="e">
        <f>_xll.qlInterestRateIndexValueDate(Index,N1676)</f>
        <v>#VALUE!</v>
      </c>
      <c r="P1676" s="72" t="e">
        <v>#N/A</v>
      </c>
    </row>
    <row r="1677" spans="13:16" x14ac:dyDescent="0.2">
      <c r="M1677" s="49" t="s">
        <v>443</v>
      </c>
      <c r="N1677" s="75">
        <f>_xll.qlCalendarAdvance(Calendar,N1676,M1677,"Following",FALSE)</f>
        <v>51265</v>
      </c>
      <c r="O1677" s="75" t="e">
        <f>_xll.qlInterestRateIndexValueDate(Index,N1677)</f>
        <v>#VALUE!</v>
      </c>
      <c r="P1677" s="72" t="e">
        <v>#N/A</v>
      </c>
    </row>
    <row r="1678" spans="13:16" x14ac:dyDescent="0.2">
      <c r="M1678" s="49" t="s">
        <v>443</v>
      </c>
      <c r="N1678" s="75">
        <f>_xll.qlCalendarAdvance(Calendar,N1677,M1678,"Following",FALSE)</f>
        <v>51272</v>
      </c>
      <c r="O1678" s="75" t="e">
        <f>_xll.qlInterestRateIndexValueDate(Index,N1678)</f>
        <v>#VALUE!</v>
      </c>
      <c r="P1678" s="72" t="e">
        <v>#N/A</v>
      </c>
    </row>
    <row r="1679" spans="13:16" x14ac:dyDescent="0.2">
      <c r="M1679" s="49" t="s">
        <v>443</v>
      </c>
      <c r="N1679" s="75">
        <f>_xll.qlCalendarAdvance(Calendar,N1678,M1679,"Following",FALSE)</f>
        <v>51279</v>
      </c>
      <c r="O1679" s="75" t="e">
        <f>_xll.qlInterestRateIndexValueDate(Index,N1679)</f>
        <v>#VALUE!</v>
      </c>
      <c r="P1679" s="72" t="e">
        <v>#N/A</v>
      </c>
    </row>
    <row r="1680" spans="13:16" x14ac:dyDescent="0.2">
      <c r="M1680" s="49" t="s">
        <v>443</v>
      </c>
      <c r="N1680" s="75">
        <f>_xll.qlCalendarAdvance(Calendar,N1679,M1680,"Following",FALSE)</f>
        <v>51286</v>
      </c>
      <c r="O1680" s="75" t="e">
        <f>_xll.qlInterestRateIndexValueDate(Index,N1680)</f>
        <v>#VALUE!</v>
      </c>
      <c r="P1680" s="72" t="e">
        <v>#N/A</v>
      </c>
    </row>
    <row r="1681" spans="13:16" x14ac:dyDescent="0.2">
      <c r="M1681" s="49" t="s">
        <v>443</v>
      </c>
      <c r="N1681" s="75">
        <f>_xll.qlCalendarAdvance(Calendar,N1680,M1681,"Following",FALSE)</f>
        <v>51293</v>
      </c>
      <c r="O1681" s="75" t="e">
        <f>_xll.qlInterestRateIndexValueDate(Index,N1681)</f>
        <v>#VALUE!</v>
      </c>
      <c r="P1681" s="72" t="e">
        <v>#N/A</v>
      </c>
    </row>
    <row r="1682" spans="13:16" x14ac:dyDescent="0.2">
      <c r="M1682" s="49" t="s">
        <v>443</v>
      </c>
      <c r="N1682" s="75">
        <f>_xll.qlCalendarAdvance(Calendar,N1681,M1682,"Following",FALSE)</f>
        <v>51300</v>
      </c>
      <c r="O1682" s="75" t="e">
        <f>_xll.qlInterestRateIndexValueDate(Index,N1682)</f>
        <v>#VALUE!</v>
      </c>
      <c r="P1682" s="72" t="e">
        <v>#N/A</v>
      </c>
    </row>
    <row r="1683" spans="13:16" x14ac:dyDescent="0.2">
      <c r="M1683" s="49" t="s">
        <v>443</v>
      </c>
      <c r="N1683" s="75">
        <f>_xll.qlCalendarAdvance(Calendar,N1682,M1683,"Following",FALSE)</f>
        <v>51307</v>
      </c>
      <c r="O1683" s="75" t="e">
        <f>_xll.qlInterestRateIndexValueDate(Index,N1683)</f>
        <v>#VALUE!</v>
      </c>
      <c r="P1683" s="72" t="e">
        <v>#N/A</v>
      </c>
    </row>
    <row r="1684" spans="13:16" x14ac:dyDescent="0.2">
      <c r="M1684" s="49" t="s">
        <v>443</v>
      </c>
      <c r="N1684" s="75">
        <f>_xll.qlCalendarAdvance(Calendar,N1683,M1684,"Following",FALSE)</f>
        <v>51314</v>
      </c>
      <c r="O1684" s="75" t="e">
        <f>_xll.qlInterestRateIndexValueDate(Index,N1684)</f>
        <v>#VALUE!</v>
      </c>
      <c r="P1684" s="72" t="e">
        <v>#N/A</v>
      </c>
    </row>
    <row r="1685" spans="13:16" x14ac:dyDescent="0.2">
      <c r="M1685" s="49" t="s">
        <v>443</v>
      </c>
      <c r="N1685" s="75">
        <f>_xll.qlCalendarAdvance(Calendar,N1684,M1685,"Following",FALSE)</f>
        <v>51321</v>
      </c>
      <c r="O1685" s="75" t="e">
        <f>_xll.qlInterestRateIndexValueDate(Index,N1685)</f>
        <v>#VALUE!</v>
      </c>
      <c r="P1685" s="72" t="e">
        <v>#N/A</v>
      </c>
    </row>
    <row r="1686" spans="13:16" x14ac:dyDescent="0.2">
      <c r="M1686" s="49" t="s">
        <v>443</v>
      </c>
      <c r="N1686" s="75">
        <f>_xll.qlCalendarAdvance(Calendar,N1685,M1686,"Following",FALSE)</f>
        <v>51328</v>
      </c>
      <c r="O1686" s="75" t="e">
        <f>_xll.qlInterestRateIndexValueDate(Index,N1686)</f>
        <v>#VALUE!</v>
      </c>
      <c r="P1686" s="72" t="e">
        <v>#N/A</v>
      </c>
    </row>
    <row r="1687" spans="13:16" x14ac:dyDescent="0.2">
      <c r="M1687" s="49" t="s">
        <v>443</v>
      </c>
      <c r="N1687" s="75">
        <f>_xll.qlCalendarAdvance(Calendar,N1686,M1687,"Following",FALSE)</f>
        <v>51335</v>
      </c>
      <c r="O1687" s="75" t="e">
        <f>_xll.qlInterestRateIndexValueDate(Index,N1687)</f>
        <v>#VALUE!</v>
      </c>
      <c r="P1687" s="72" t="e">
        <v>#N/A</v>
      </c>
    </row>
    <row r="1688" spans="13:16" x14ac:dyDescent="0.2">
      <c r="M1688" s="49" t="s">
        <v>443</v>
      </c>
      <c r="N1688" s="75">
        <f>_xll.qlCalendarAdvance(Calendar,N1687,M1688,"Following",FALSE)</f>
        <v>51342</v>
      </c>
      <c r="O1688" s="75" t="e">
        <f>_xll.qlInterestRateIndexValueDate(Index,N1688)</f>
        <v>#VALUE!</v>
      </c>
      <c r="P1688" s="72" t="e">
        <v>#N/A</v>
      </c>
    </row>
    <row r="1689" spans="13:16" x14ac:dyDescent="0.2">
      <c r="M1689" s="49" t="s">
        <v>443</v>
      </c>
      <c r="N1689" s="75">
        <f>_xll.qlCalendarAdvance(Calendar,N1688,M1689,"Following",FALSE)</f>
        <v>51349</v>
      </c>
      <c r="O1689" s="75" t="e">
        <f>_xll.qlInterestRateIndexValueDate(Index,N1689)</f>
        <v>#VALUE!</v>
      </c>
      <c r="P1689" s="72" t="e">
        <v>#N/A</v>
      </c>
    </row>
    <row r="1690" spans="13:16" x14ac:dyDescent="0.2">
      <c r="M1690" s="49" t="s">
        <v>443</v>
      </c>
      <c r="N1690" s="75">
        <f>_xll.qlCalendarAdvance(Calendar,N1689,M1690,"Following",FALSE)</f>
        <v>51356</v>
      </c>
      <c r="O1690" s="75" t="e">
        <f>_xll.qlInterestRateIndexValueDate(Index,N1690)</f>
        <v>#VALUE!</v>
      </c>
      <c r="P1690" s="72" t="e">
        <v>#N/A</v>
      </c>
    </row>
    <row r="1691" spans="13:16" x14ac:dyDescent="0.2">
      <c r="M1691" s="49" t="s">
        <v>443</v>
      </c>
      <c r="N1691" s="75">
        <f>_xll.qlCalendarAdvance(Calendar,N1690,M1691,"Following",FALSE)</f>
        <v>51363</v>
      </c>
      <c r="O1691" s="75" t="e">
        <f>_xll.qlInterestRateIndexValueDate(Index,N1691)</f>
        <v>#VALUE!</v>
      </c>
      <c r="P1691" s="72" t="e">
        <v>#N/A</v>
      </c>
    </row>
    <row r="1692" spans="13:16" x14ac:dyDescent="0.2">
      <c r="M1692" s="49" t="s">
        <v>443</v>
      </c>
      <c r="N1692" s="75">
        <f>_xll.qlCalendarAdvance(Calendar,N1691,M1692,"Following",FALSE)</f>
        <v>51370</v>
      </c>
      <c r="O1692" s="75" t="e">
        <f>_xll.qlInterestRateIndexValueDate(Index,N1692)</f>
        <v>#VALUE!</v>
      </c>
      <c r="P1692" s="72" t="e">
        <v>#N/A</v>
      </c>
    </row>
    <row r="1693" spans="13:16" x14ac:dyDescent="0.2">
      <c r="M1693" s="49" t="s">
        <v>443</v>
      </c>
      <c r="N1693" s="75">
        <f>_xll.qlCalendarAdvance(Calendar,N1692,M1693,"Following",FALSE)</f>
        <v>51377</v>
      </c>
      <c r="O1693" s="75" t="e">
        <f>_xll.qlInterestRateIndexValueDate(Index,N1693)</f>
        <v>#VALUE!</v>
      </c>
      <c r="P1693" s="72" t="e">
        <v>#N/A</v>
      </c>
    </row>
    <row r="1694" spans="13:16" x14ac:dyDescent="0.2">
      <c r="M1694" s="49" t="s">
        <v>443</v>
      </c>
      <c r="N1694" s="75">
        <f>_xll.qlCalendarAdvance(Calendar,N1693,M1694,"Following",FALSE)</f>
        <v>51384</v>
      </c>
      <c r="O1694" s="75" t="e">
        <f>_xll.qlInterestRateIndexValueDate(Index,N1694)</f>
        <v>#VALUE!</v>
      </c>
      <c r="P1694" s="72" t="e">
        <v>#N/A</v>
      </c>
    </row>
    <row r="1695" spans="13:16" x14ac:dyDescent="0.2">
      <c r="M1695" s="49" t="s">
        <v>443</v>
      </c>
      <c r="N1695" s="75">
        <f>_xll.qlCalendarAdvance(Calendar,N1694,M1695,"Following",FALSE)</f>
        <v>51391</v>
      </c>
      <c r="O1695" s="75" t="e">
        <f>_xll.qlInterestRateIndexValueDate(Index,N1695)</f>
        <v>#VALUE!</v>
      </c>
      <c r="P1695" s="72" t="e">
        <v>#N/A</v>
      </c>
    </row>
    <row r="1696" spans="13:16" x14ac:dyDescent="0.2">
      <c r="M1696" s="49" t="s">
        <v>443</v>
      </c>
      <c r="N1696" s="75">
        <f>_xll.qlCalendarAdvance(Calendar,N1695,M1696,"Following",FALSE)</f>
        <v>51398</v>
      </c>
      <c r="O1696" s="75" t="e">
        <f>_xll.qlInterestRateIndexValueDate(Index,N1696)</f>
        <v>#VALUE!</v>
      </c>
      <c r="P1696" s="72" t="e">
        <v>#N/A</v>
      </c>
    </row>
    <row r="1697" spans="13:16" x14ac:dyDescent="0.2">
      <c r="M1697" s="49" t="s">
        <v>443</v>
      </c>
      <c r="N1697" s="75">
        <f>_xll.qlCalendarAdvance(Calendar,N1696,M1697,"Following",FALSE)</f>
        <v>51405</v>
      </c>
      <c r="O1697" s="75" t="e">
        <f>_xll.qlInterestRateIndexValueDate(Index,N1697)</f>
        <v>#VALUE!</v>
      </c>
      <c r="P1697" s="72" t="e">
        <v>#N/A</v>
      </c>
    </row>
    <row r="1698" spans="13:16" x14ac:dyDescent="0.2">
      <c r="M1698" s="49" t="s">
        <v>443</v>
      </c>
      <c r="N1698" s="75">
        <f>_xll.qlCalendarAdvance(Calendar,N1697,M1698,"Following",FALSE)</f>
        <v>51412</v>
      </c>
      <c r="O1698" s="75" t="e">
        <f>_xll.qlInterestRateIndexValueDate(Index,N1698)</f>
        <v>#VALUE!</v>
      </c>
      <c r="P1698" s="72" t="e">
        <v>#N/A</v>
      </c>
    </row>
    <row r="1699" spans="13:16" x14ac:dyDescent="0.2">
      <c r="M1699" s="49" t="s">
        <v>443</v>
      </c>
      <c r="N1699" s="75">
        <f>_xll.qlCalendarAdvance(Calendar,N1698,M1699,"Following",FALSE)</f>
        <v>51419</v>
      </c>
      <c r="O1699" s="75" t="e">
        <f>_xll.qlInterestRateIndexValueDate(Index,N1699)</f>
        <v>#VALUE!</v>
      </c>
      <c r="P1699" s="72" t="e">
        <v>#N/A</v>
      </c>
    </row>
    <row r="1700" spans="13:16" x14ac:dyDescent="0.2">
      <c r="M1700" s="49" t="s">
        <v>443</v>
      </c>
      <c r="N1700" s="75">
        <f>_xll.qlCalendarAdvance(Calendar,N1699,M1700,"Following",FALSE)</f>
        <v>51426</v>
      </c>
      <c r="O1700" s="75" t="e">
        <f>_xll.qlInterestRateIndexValueDate(Index,N1700)</f>
        <v>#VALUE!</v>
      </c>
      <c r="P1700" s="72" t="e">
        <v>#N/A</v>
      </c>
    </row>
    <row r="1701" spans="13:16" x14ac:dyDescent="0.2">
      <c r="M1701" s="49" t="s">
        <v>443</v>
      </c>
      <c r="N1701" s="75">
        <f>_xll.qlCalendarAdvance(Calendar,N1700,M1701,"Following",FALSE)</f>
        <v>51433</v>
      </c>
      <c r="O1701" s="75" t="e">
        <f>_xll.qlInterestRateIndexValueDate(Index,N1701)</f>
        <v>#VALUE!</v>
      </c>
      <c r="P1701" s="72" t="e">
        <v>#N/A</v>
      </c>
    </row>
    <row r="1702" spans="13:16" x14ac:dyDescent="0.2">
      <c r="M1702" s="49" t="s">
        <v>443</v>
      </c>
      <c r="N1702" s="75">
        <f>_xll.qlCalendarAdvance(Calendar,N1701,M1702,"Following",FALSE)</f>
        <v>51440</v>
      </c>
      <c r="O1702" s="75" t="e">
        <f>_xll.qlInterestRateIndexValueDate(Index,N1702)</f>
        <v>#VALUE!</v>
      </c>
      <c r="P1702" s="72" t="e">
        <v>#N/A</v>
      </c>
    </row>
    <row r="1703" spans="13:16" x14ac:dyDescent="0.2">
      <c r="M1703" s="49" t="s">
        <v>443</v>
      </c>
      <c r="N1703" s="75">
        <f>_xll.qlCalendarAdvance(Calendar,N1702,M1703,"Following",FALSE)</f>
        <v>51447</v>
      </c>
      <c r="O1703" s="75" t="e">
        <f>_xll.qlInterestRateIndexValueDate(Index,N1703)</f>
        <v>#VALUE!</v>
      </c>
      <c r="P1703" s="72" t="e">
        <v>#N/A</v>
      </c>
    </row>
    <row r="1704" spans="13:16" x14ac:dyDescent="0.2">
      <c r="M1704" s="49" t="s">
        <v>443</v>
      </c>
      <c r="N1704" s="75">
        <f>_xll.qlCalendarAdvance(Calendar,N1703,M1704,"Following",FALSE)</f>
        <v>51454</v>
      </c>
      <c r="O1704" s="75" t="e">
        <f>_xll.qlInterestRateIndexValueDate(Index,N1704)</f>
        <v>#VALUE!</v>
      </c>
      <c r="P1704" s="72" t="e">
        <v>#N/A</v>
      </c>
    </row>
    <row r="1705" spans="13:16" x14ac:dyDescent="0.2">
      <c r="M1705" s="49" t="s">
        <v>443</v>
      </c>
      <c r="N1705" s="75">
        <f>_xll.qlCalendarAdvance(Calendar,N1704,M1705,"Following",FALSE)</f>
        <v>51461</v>
      </c>
      <c r="O1705" s="75" t="e">
        <f>_xll.qlInterestRateIndexValueDate(Index,N1705)</f>
        <v>#VALUE!</v>
      </c>
      <c r="P1705" s="72" t="e">
        <v>#N/A</v>
      </c>
    </row>
    <row r="1706" spans="13:16" x14ac:dyDescent="0.2">
      <c r="M1706" s="49" t="s">
        <v>443</v>
      </c>
      <c r="N1706" s="75">
        <f>_xll.qlCalendarAdvance(Calendar,N1705,M1706,"Following",FALSE)</f>
        <v>51468</v>
      </c>
      <c r="O1706" s="75" t="e">
        <f>_xll.qlInterestRateIndexValueDate(Index,N1706)</f>
        <v>#VALUE!</v>
      </c>
      <c r="P1706" s="72" t="e">
        <v>#N/A</v>
      </c>
    </row>
    <row r="1707" spans="13:16" x14ac:dyDescent="0.2">
      <c r="M1707" s="49" t="s">
        <v>443</v>
      </c>
      <c r="N1707" s="75">
        <f>_xll.qlCalendarAdvance(Calendar,N1706,M1707,"Following",FALSE)</f>
        <v>51475</v>
      </c>
      <c r="O1707" s="75" t="e">
        <f>_xll.qlInterestRateIndexValueDate(Index,N1707)</f>
        <v>#VALUE!</v>
      </c>
      <c r="P1707" s="72" t="e">
        <v>#N/A</v>
      </c>
    </row>
    <row r="1708" spans="13:16" x14ac:dyDescent="0.2">
      <c r="M1708" s="49" t="s">
        <v>443</v>
      </c>
      <c r="N1708" s="75">
        <f>_xll.qlCalendarAdvance(Calendar,N1707,M1708,"Following",FALSE)</f>
        <v>51482</v>
      </c>
      <c r="O1708" s="75" t="e">
        <f>_xll.qlInterestRateIndexValueDate(Index,N1708)</f>
        <v>#VALUE!</v>
      </c>
      <c r="P1708" s="72" t="e">
        <v>#N/A</v>
      </c>
    </row>
    <row r="1709" spans="13:16" x14ac:dyDescent="0.2">
      <c r="M1709" s="49" t="s">
        <v>443</v>
      </c>
      <c r="N1709" s="75">
        <f>_xll.qlCalendarAdvance(Calendar,N1708,M1709,"Following",FALSE)</f>
        <v>51489</v>
      </c>
      <c r="O1709" s="75" t="e">
        <f>_xll.qlInterestRateIndexValueDate(Index,N1709)</f>
        <v>#VALUE!</v>
      </c>
      <c r="P1709" s="72" t="e">
        <v>#N/A</v>
      </c>
    </row>
    <row r="1710" spans="13:16" x14ac:dyDescent="0.2">
      <c r="M1710" s="49" t="s">
        <v>443</v>
      </c>
      <c r="N1710" s="75">
        <f>_xll.qlCalendarAdvance(Calendar,N1709,M1710,"Following",FALSE)</f>
        <v>51497</v>
      </c>
      <c r="O1710" s="75" t="e">
        <f>_xll.qlInterestRateIndexValueDate(Index,N1710)</f>
        <v>#VALUE!</v>
      </c>
      <c r="P1710" s="72" t="e">
        <v>#N/A</v>
      </c>
    </row>
    <row r="1711" spans="13:16" x14ac:dyDescent="0.2">
      <c r="M1711" s="49" t="s">
        <v>443</v>
      </c>
      <c r="N1711" s="75">
        <f>_xll.qlCalendarAdvance(Calendar,N1710,M1711,"Following",FALSE)</f>
        <v>51504</v>
      </c>
      <c r="O1711" s="75" t="e">
        <f>_xll.qlInterestRateIndexValueDate(Index,N1711)</f>
        <v>#VALUE!</v>
      </c>
      <c r="P1711" s="72" t="e">
        <v>#N/A</v>
      </c>
    </row>
    <row r="1712" spans="13:16" x14ac:dyDescent="0.2">
      <c r="M1712" s="49" t="s">
        <v>443</v>
      </c>
      <c r="N1712" s="75">
        <f>_xll.qlCalendarAdvance(Calendar,N1711,M1712,"Following",FALSE)</f>
        <v>51511</v>
      </c>
      <c r="O1712" s="75" t="e">
        <f>_xll.qlInterestRateIndexValueDate(Index,N1712)</f>
        <v>#VALUE!</v>
      </c>
      <c r="P1712" s="72" t="e">
        <v>#N/A</v>
      </c>
    </row>
    <row r="1713" spans="13:16" x14ac:dyDescent="0.2">
      <c r="M1713" s="49" t="s">
        <v>443</v>
      </c>
      <c r="N1713" s="75">
        <f>_xll.qlCalendarAdvance(Calendar,N1712,M1713,"Following",FALSE)</f>
        <v>51518</v>
      </c>
      <c r="O1713" s="75" t="e">
        <f>_xll.qlInterestRateIndexValueDate(Index,N1713)</f>
        <v>#VALUE!</v>
      </c>
      <c r="P1713" s="72" t="e">
        <v>#N/A</v>
      </c>
    </row>
    <row r="1714" spans="13:16" x14ac:dyDescent="0.2">
      <c r="M1714" s="49" t="s">
        <v>443</v>
      </c>
      <c r="N1714" s="75">
        <f>_xll.qlCalendarAdvance(Calendar,N1713,M1714,"Following",FALSE)</f>
        <v>51525</v>
      </c>
      <c r="O1714" s="75" t="e">
        <f>_xll.qlInterestRateIndexValueDate(Index,N1714)</f>
        <v>#VALUE!</v>
      </c>
      <c r="P1714" s="72" t="e">
        <v>#N/A</v>
      </c>
    </row>
    <row r="1715" spans="13:16" x14ac:dyDescent="0.2">
      <c r="M1715" s="49" t="s">
        <v>443</v>
      </c>
      <c r="N1715" s="75">
        <f>_xll.qlCalendarAdvance(Calendar,N1714,M1715,"Following",FALSE)</f>
        <v>51532</v>
      </c>
      <c r="O1715" s="75" t="e">
        <f>_xll.qlInterestRateIndexValueDate(Index,N1715)</f>
        <v>#VALUE!</v>
      </c>
      <c r="P1715" s="72" t="e">
        <v>#N/A</v>
      </c>
    </row>
    <row r="1716" spans="13:16" x14ac:dyDescent="0.2">
      <c r="M1716" s="49" t="s">
        <v>443</v>
      </c>
      <c r="N1716" s="75">
        <f>_xll.qlCalendarAdvance(Calendar,N1715,M1716,"Following",FALSE)</f>
        <v>51539</v>
      </c>
      <c r="O1716" s="75" t="e">
        <f>_xll.qlInterestRateIndexValueDate(Index,N1716)</f>
        <v>#VALUE!</v>
      </c>
      <c r="P1716" s="72" t="e">
        <v>#N/A</v>
      </c>
    </row>
    <row r="1717" spans="13:16" x14ac:dyDescent="0.2">
      <c r="M1717" s="49" t="s">
        <v>443</v>
      </c>
      <c r="N1717" s="75">
        <f>_xll.qlCalendarAdvance(Calendar,N1716,M1717,"Following",FALSE)</f>
        <v>51546</v>
      </c>
      <c r="O1717" s="75" t="e">
        <f>_xll.qlInterestRateIndexValueDate(Index,N1717)</f>
        <v>#VALUE!</v>
      </c>
      <c r="P1717" s="72" t="e">
        <v>#N/A</v>
      </c>
    </row>
    <row r="1718" spans="13:16" x14ac:dyDescent="0.2">
      <c r="M1718" s="49" t="s">
        <v>443</v>
      </c>
      <c r="N1718" s="75">
        <f>_xll.qlCalendarAdvance(Calendar,N1717,M1718,"Following",FALSE)</f>
        <v>51553</v>
      </c>
      <c r="O1718" s="75" t="e">
        <f>_xll.qlInterestRateIndexValueDate(Index,N1718)</f>
        <v>#VALUE!</v>
      </c>
      <c r="P1718" s="72" t="e">
        <v>#N/A</v>
      </c>
    </row>
    <row r="1719" spans="13:16" x14ac:dyDescent="0.2">
      <c r="M1719" s="49" t="s">
        <v>443</v>
      </c>
      <c r="N1719" s="75">
        <f>_xll.qlCalendarAdvance(Calendar,N1718,M1719,"Following",FALSE)</f>
        <v>51560</v>
      </c>
      <c r="O1719" s="75" t="e">
        <f>_xll.qlInterestRateIndexValueDate(Index,N1719)</f>
        <v>#VALUE!</v>
      </c>
      <c r="P1719" s="72" t="e">
        <v>#N/A</v>
      </c>
    </row>
    <row r="1720" spans="13:16" x14ac:dyDescent="0.2">
      <c r="M1720" s="49" t="s">
        <v>443</v>
      </c>
      <c r="N1720" s="75">
        <f>_xll.qlCalendarAdvance(Calendar,N1719,M1720,"Following",FALSE)</f>
        <v>51567</v>
      </c>
      <c r="O1720" s="75" t="e">
        <f>_xll.qlInterestRateIndexValueDate(Index,N1720)</f>
        <v>#VALUE!</v>
      </c>
      <c r="P1720" s="72" t="e">
        <v>#N/A</v>
      </c>
    </row>
    <row r="1721" spans="13:16" x14ac:dyDescent="0.2">
      <c r="M1721" s="49" t="s">
        <v>443</v>
      </c>
      <c r="N1721" s="75">
        <f>_xll.qlCalendarAdvance(Calendar,N1720,M1721,"Following",FALSE)</f>
        <v>51574</v>
      </c>
      <c r="O1721" s="75" t="e">
        <f>_xll.qlInterestRateIndexValueDate(Index,N1721)</f>
        <v>#VALUE!</v>
      </c>
      <c r="P1721" s="72" t="e">
        <v>#N/A</v>
      </c>
    </row>
    <row r="1722" spans="13:16" x14ac:dyDescent="0.2">
      <c r="M1722" s="49" t="s">
        <v>443</v>
      </c>
      <c r="N1722" s="75">
        <f>_xll.qlCalendarAdvance(Calendar,N1721,M1722,"Following",FALSE)</f>
        <v>51581</v>
      </c>
      <c r="O1722" s="75" t="e">
        <f>_xll.qlInterestRateIndexValueDate(Index,N1722)</f>
        <v>#VALUE!</v>
      </c>
      <c r="P1722" s="72" t="e">
        <v>#N/A</v>
      </c>
    </row>
    <row r="1723" spans="13:16" x14ac:dyDescent="0.2">
      <c r="M1723" s="49" t="s">
        <v>443</v>
      </c>
      <c r="N1723" s="75">
        <f>_xll.qlCalendarAdvance(Calendar,N1722,M1723,"Following",FALSE)</f>
        <v>51588</v>
      </c>
      <c r="O1723" s="75" t="e">
        <f>_xll.qlInterestRateIndexValueDate(Index,N1723)</f>
        <v>#VALUE!</v>
      </c>
      <c r="P1723" s="72" t="e">
        <v>#N/A</v>
      </c>
    </row>
    <row r="1724" spans="13:16" x14ac:dyDescent="0.2">
      <c r="M1724" s="49" t="s">
        <v>443</v>
      </c>
      <c r="N1724" s="75">
        <f>_xll.qlCalendarAdvance(Calendar,N1723,M1724,"Following",FALSE)</f>
        <v>51595</v>
      </c>
      <c r="O1724" s="75" t="e">
        <f>_xll.qlInterestRateIndexValueDate(Index,N1724)</f>
        <v>#VALUE!</v>
      </c>
      <c r="P1724" s="72" t="e">
        <v>#N/A</v>
      </c>
    </row>
    <row r="1725" spans="13:16" x14ac:dyDescent="0.2">
      <c r="M1725" s="49" t="s">
        <v>443</v>
      </c>
      <c r="N1725" s="75">
        <f>_xll.qlCalendarAdvance(Calendar,N1724,M1725,"Following",FALSE)</f>
        <v>51602</v>
      </c>
      <c r="O1725" s="75" t="e">
        <f>_xll.qlInterestRateIndexValueDate(Index,N1725)</f>
        <v>#VALUE!</v>
      </c>
      <c r="P1725" s="72" t="e">
        <v>#N/A</v>
      </c>
    </row>
    <row r="1726" spans="13:16" x14ac:dyDescent="0.2">
      <c r="M1726" s="49" t="s">
        <v>443</v>
      </c>
      <c r="N1726" s="75">
        <f>_xll.qlCalendarAdvance(Calendar,N1725,M1726,"Following",FALSE)</f>
        <v>51609</v>
      </c>
      <c r="O1726" s="75" t="e">
        <f>_xll.qlInterestRateIndexValueDate(Index,N1726)</f>
        <v>#VALUE!</v>
      </c>
      <c r="P1726" s="72" t="e">
        <v>#N/A</v>
      </c>
    </row>
    <row r="1727" spans="13:16" x14ac:dyDescent="0.2">
      <c r="M1727" s="49" t="s">
        <v>443</v>
      </c>
      <c r="N1727" s="75">
        <f>_xll.qlCalendarAdvance(Calendar,N1726,M1727,"Following",FALSE)</f>
        <v>51616</v>
      </c>
      <c r="O1727" s="75" t="e">
        <f>_xll.qlInterestRateIndexValueDate(Index,N1727)</f>
        <v>#VALUE!</v>
      </c>
      <c r="P1727" s="72" t="e">
        <v>#N/A</v>
      </c>
    </row>
    <row r="1728" spans="13:16" x14ac:dyDescent="0.2">
      <c r="M1728" s="49" t="s">
        <v>443</v>
      </c>
      <c r="N1728" s="75">
        <f>_xll.qlCalendarAdvance(Calendar,N1727,M1728,"Following",FALSE)</f>
        <v>51623</v>
      </c>
      <c r="O1728" s="75" t="e">
        <f>_xll.qlInterestRateIndexValueDate(Index,N1728)</f>
        <v>#VALUE!</v>
      </c>
      <c r="P1728" s="72" t="e">
        <v>#N/A</v>
      </c>
    </row>
    <row r="1729" spans="13:16" x14ac:dyDescent="0.2">
      <c r="M1729" s="49" t="s">
        <v>443</v>
      </c>
      <c r="N1729" s="75">
        <f>_xll.qlCalendarAdvance(Calendar,N1728,M1729,"Following",FALSE)</f>
        <v>51630</v>
      </c>
      <c r="O1729" s="75" t="e">
        <f>_xll.qlInterestRateIndexValueDate(Index,N1729)</f>
        <v>#VALUE!</v>
      </c>
      <c r="P1729" s="72" t="e">
        <v>#N/A</v>
      </c>
    </row>
    <row r="1730" spans="13:16" x14ac:dyDescent="0.2">
      <c r="M1730" s="49" t="s">
        <v>443</v>
      </c>
      <c r="N1730" s="75">
        <f>_xll.qlCalendarAdvance(Calendar,N1729,M1730,"Following",FALSE)</f>
        <v>51637</v>
      </c>
      <c r="O1730" s="75" t="e">
        <f>_xll.qlInterestRateIndexValueDate(Index,N1730)</f>
        <v>#VALUE!</v>
      </c>
      <c r="P1730" s="72" t="e">
        <v>#N/A</v>
      </c>
    </row>
    <row r="1731" spans="13:16" x14ac:dyDescent="0.2">
      <c r="M1731" s="49" t="s">
        <v>443</v>
      </c>
      <c r="N1731" s="75">
        <f>_xll.qlCalendarAdvance(Calendar,N1730,M1731,"Following",FALSE)</f>
        <v>51644</v>
      </c>
      <c r="O1731" s="75" t="e">
        <f>_xll.qlInterestRateIndexValueDate(Index,N1731)</f>
        <v>#VALUE!</v>
      </c>
      <c r="P1731" s="72" t="e">
        <v>#N/A</v>
      </c>
    </row>
    <row r="1732" spans="13:16" x14ac:dyDescent="0.2">
      <c r="M1732" s="49" t="s">
        <v>443</v>
      </c>
      <c r="N1732" s="75">
        <f>_xll.qlCalendarAdvance(Calendar,N1731,M1732,"Following",FALSE)</f>
        <v>51651</v>
      </c>
      <c r="O1732" s="75" t="e">
        <f>_xll.qlInterestRateIndexValueDate(Index,N1732)</f>
        <v>#VALUE!</v>
      </c>
      <c r="P1732" s="72" t="e">
        <v>#N/A</v>
      </c>
    </row>
    <row r="1733" spans="13:16" x14ac:dyDescent="0.2">
      <c r="M1733" s="49" t="s">
        <v>443</v>
      </c>
      <c r="N1733" s="75">
        <f>_xll.qlCalendarAdvance(Calendar,N1732,M1733,"Following",FALSE)</f>
        <v>51658</v>
      </c>
      <c r="O1733" s="75" t="e">
        <f>_xll.qlInterestRateIndexValueDate(Index,N1733)</f>
        <v>#VALUE!</v>
      </c>
      <c r="P1733" s="72" t="e">
        <v>#N/A</v>
      </c>
    </row>
    <row r="1734" spans="13:16" x14ac:dyDescent="0.2">
      <c r="M1734" s="49" t="s">
        <v>443</v>
      </c>
      <c r="N1734" s="75">
        <f>_xll.qlCalendarAdvance(Calendar,N1733,M1734,"Following",FALSE)</f>
        <v>51665</v>
      </c>
      <c r="O1734" s="75" t="e">
        <f>_xll.qlInterestRateIndexValueDate(Index,N1734)</f>
        <v>#VALUE!</v>
      </c>
      <c r="P1734" s="72" t="e">
        <v>#N/A</v>
      </c>
    </row>
    <row r="1735" spans="13:16" x14ac:dyDescent="0.2">
      <c r="M1735" s="49" t="s">
        <v>443</v>
      </c>
      <c r="N1735" s="75">
        <f>_xll.qlCalendarAdvance(Calendar,N1734,M1735,"Following",FALSE)</f>
        <v>51672</v>
      </c>
      <c r="O1735" s="75" t="e">
        <f>_xll.qlInterestRateIndexValueDate(Index,N1735)</f>
        <v>#VALUE!</v>
      </c>
      <c r="P1735" s="72" t="e">
        <v>#N/A</v>
      </c>
    </row>
    <row r="1736" spans="13:16" x14ac:dyDescent="0.2">
      <c r="M1736" s="49" t="s">
        <v>443</v>
      </c>
      <c r="N1736" s="75">
        <f>_xll.qlCalendarAdvance(Calendar,N1735,M1736,"Following",FALSE)</f>
        <v>51679</v>
      </c>
      <c r="O1736" s="75" t="e">
        <f>_xll.qlInterestRateIndexValueDate(Index,N1736)</f>
        <v>#VALUE!</v>
      </c>
      <c r="P1736" s="72" t="e">
        <v>#N/A</v>
      </c>
    </row>
    <row r="1737" spans="13:16" x14ac:dyDescent="0.2">
      <c r="M1737" s="49" t="s">
        <v>443</v>
      </c>
      <c r="N1737" s="75">
        <f>_xll.qlCalendarAdvance(Calendar,N1736,M1737,"Following",FALSE)</f>
        <v>51686</v>
      </c>
      <c r="O1737" s="75" t="e">
        <f>_xll.qlInterestRateIndexValueDate(Index,N1737)</f>
        <v>#VALUE!</v>
      </c>
      <c r="P1737" s="72" t="e">
        <v>#N/A</v>
      </c>
    </row>
    <row r="1738" spans="13:16" x14ac:dyDescent="0.2">
      <c r="M1738" s="49" t="s">
        <v>443</v>
      </c>
      <c r="N1738" s="75">
        <f>_xll.qlCalendarAdvance(Calendar,N1737,M1738,"Following",FALSE)</f>
        <v>51693</v>
      </c>
      <c r="O1738" s="75" t="e">
        <f>_xll.qlInterestRateIndexValueDate(Index,N1738)</f>
        <v>#VALUE!</v>
      </c>
      <c r="P1738" s="72" t="e">
        <v>#N/A</v>
      </c>
    </row>
    <row r="1739" spans="13:16" x14ac:dyDescent="0.2">
      <c r="M1739" s="49" t="s">
        <v>443</v>
      </c>
      <c r="N1739" s="75">
        <f>_xll.qlCalendarAdvance(Calendar,N1738,M1739,"Following",FALSE)</f>
        <v>51700</v>
      </c>
      <c r="O1739" s="75" t="e">
        <f>_xll.qlInterestRateIndexValueDate(Index,N1739)</f>
        <v>#VALUE!</v>
      </c>
      <c r="P1739" s="72" t="e">
        <v>#N/A</v>
      </c>
    </row>
    <row r="1740" spans="13:16" x14ac:dyDescent="0.2">
      <c r="M1740" s="49" t="s">
        <v>443</v>
      </c>
      <c r="N1740" s="75">
        <f>_xll.qlCalendarAdvance(Calendar,N1739,M1740,"Following",FALSE)</f>
        <v>51707</v>
      </c>
      <c r="O1740" s="75" t="e">
        <f>_xll.qlInterestRateIndexValueDate(Index,N1740)</f>
        <v>#VALUE!</v>
      </c>
      <c r="P1740" s="72" t="e">
        <v>#N/A</v>
      </c>
    </row>
    <row r="1741" spans="13:16" x14ac:dyDescent="0.2">
      <c r="M1741" s="49" t="s">
        <v>443</v>
      </c>
      <c r="N1741" s="75">
        <f>_xll.qlCalendarAdvance(Calendar,N1740,M1741,"Following",FALSE)</f>
        <v>51714</v>
      </c>
      <c r="O1741" s="75" t="e">
        <f>_xll.qlInterestRateIndexValueDate(Index,N1741)</f>
        <v>#VALUE!</v>
      </c>
      <c r="P1741" s="72" t="e">
        <v>#N/A</v>
      </c>
    </row>
    <row r="1742" spans="13:16" x14ac:dyDescent="0.2">
      <c r="M1742" s="49" t="s">
        <v>443</v>
      </c>
      <c r="N1742" s="75">
        <f>_xll.qlCalendarAdvance(Calendar,N1741,M1742,"Following",FALSE)</f>
        <v>51721</v>
      </c>
      <c r="O1742" s="75" t="e">
        <f>_xll.qlInterestRateIndexValueDate(Index,N1742)</f>
        <v>#VALUE!</v>
      </c>
      <c r="P1742" s="72" t="e">
        <v>#N/A</v>
      </c>
    </row>
    <row r="1743" spans="13:16" x14ac:dyDescent="0.2">
      <c r="M1743" s="49" t="s">
        <v>443</v>
      </c>
      <c r="N1743" s="75">
        <f>_xll.qlCalendarAdvance(Calendar,N1742,M1743,"Following",FALSE)</f>
        <v>51728</v>
      </c>
      <c r="O1743" s="75" t="e">
        <f>_xll.qlInterestRateIndexValueDate(Index,N1743)</f>
        <v>#VALUE!</v>
      </c>
      <c r="P1743" s="72" t="e">
        <v>#N/A</v>
      </c>
    </row>
    <row r="1744" spans="13:16" x14ac:dyDescent="0.2">
      <c r="M1744" s="49" t="s">
        <v>443</v>
      </c>
      <c r="N1744" s="75">
        <f>_xll.qlCalendarAdvance(Calendar,N1743,M1744,"Following",FALSE)</f>
        <v>51735</v>
      </c>
      <c r="O1744" s="75" t="e">
        <f>_xll.qlInterestRateIndexValueDate(Index,N1744)</f>
        <v>#VALUE!</v>
      </c>
      <c r="P1744" s="72" t="e">
        <v>#N/A</v>
      </c>
    </row>
    <row r="1745" spans="13:16" x14ac:dyDescent="0.2">
      <c r="M1745" s="49" t="s">
        <v>443</v>
      </c>
      <c r="N1745" s="75">
        <f>_xll.qlCalendarAdvance(Calendar,N1744,M1745,"Following",FALSE)</f>
        <v>51742</v>
      </c>
      <c r="O1745" s="75" t="e">
        <f>_xll.qlInterestRateIndexValueDate(Index,N1745)</f>
        <v>#VALUE!</v>
      </c>
      <c r="P1745" s="72" t="e">
        <v>#N/A</v>
      </c>
    </row>
    <row r="1746" spans="13:16" x14ac:dyDescent="0.2">
      <c r="M1746" s="49" t="s">
        <v>443</v>
      </c>
      <c r="N1746" s="75">
        <f>_xll.qlCalendarAdvance(Calendar,N1745,M1746,"Following",FALSE)</f>
        <v>51749</v>
      </c>
      <c r="O1746" s="75" t="e">
        <f>_xll.qlInterestRateIndexValueDate(Index,N1746)</f>
        <v>#VALUE!</v>
      </c>
      <c r="P1746" s="72" t="e">
        <v>#N/A</v>
      </c>
    </row>
    <row r="1747" spans="13:16" x14ac:dyDescent="0.2">
      <c r="M1747" s="49" t="s">
        <v>443</v>
      </c>
      <c r="N1747" s="75">
        <f>_xll.qlCalendarAdvance(Calendar,N1746,M1747,"Following",FALSE)</f>
        <v>51756</v>
      </c>
      <c r="O1747" s="75" t="e">
        <f>_xll.qlInterestRateIndexValueDate(Index,N1747)</f>
        <v>#VALUE!</v>
      </c>
      <c r="P1747" s="72" t="e">
        <v>#N/A</v>
      </c>
    </row>
    <row r="1748" spans="13:16" x14ac:dyDescent="0.2">
      <c r="M1748" s="49" t="s">
        <v>443</v>
      </c>
      <c r="N1748" s="75">
        <f>_xll.qlCalendarAdvance(Calendar,N1747,M1748,"Following",FALSE)</f>
        <v>51763</v>
      </c>
      <c r="O1748" s="75" t="e">
        <f>_xll.qlInterestRateIndexValueDate(Index,N1748)</f>
        <v>#VALUE!</v>
      </c>
      <c r="P1748" s="72" t="e">
        <v>#N/A</v>
      </c>
    </row>
    <row r="1749" spans="13:16" x14ac:dyDescent="0.2">
      <c r="M1749" s="49" t="s">
        <v>443</v>
      </c>
      <c r="N1749" s="75">
        <f>_xll.qlCalendarAdvance(Calendar,N1748,M1749,"Following",FALSE)</f>
        <v>51770</v>
      </c>
      <c r="O1749" s="75" t="e">
        <f>_xll.qlInterestRateIndexValueDate(Index,N1749)</f>
        <v>#VALUE!</v>
      </c>
      <c r="P1749" s="72" t="e">
        <v>#N/A</v>
      </c>
    </row>
    <row r="1750" spans="13:16" x14ac:dyDescent="0.2">
      <c r="M1750" s="49" t="s">
        <v>443</v>
      </c>
      <c r="N1750" s="75">
        <f>_xll.qlCalendarAdvance(Calendar,N1749,M1750,"Following",FALSE)</f>
        <v>51777</v>
      </c>
      <c r="O1750" s="75" t="e">
        <f>_xll.qlInterestRateIndexValueDate(Index,N1750)</f>
        <v>#VALUE!</v>
      </c>
      <c r="P1750" s="72" t="e">
        <v>#N/A</v>
      </c>
    </row>
    <row r="1751" spans="13:16" x14ac:dyDescent="0.2">
      <c r="M1751" s="49" t="s">
        <v>443</v>
      </c>
      <c r="N1751" s="75">
        <f>_xll.qlCalendarAdvance(Calendar,N1750,M1751,"Following",FALSE)</f>
        <v>51784</v>
      </c>
      <c r="O1751" s="75" t="e">
        <f>_xll.qlInterestRateIndexValueDate(Index,N1751)</f>
        <v>#VALUE!</v>
      </c>
      <c r="P1751" s="72" t="e">
        <v>#N/A</v>
      </c>
    </row>
    <row r="1752" spans="13:16" x14ac:dyDescent="0.2">
      <c r="M1752" s="49" t="s">
        <v>443</v>
      </c>
      <c r="N1752" s="75">
        <f>_xll.qlCalendarAdvance(Calendar,N1751,M1752,"Following",FALSE)</f>
        <v>51791</v>
      </c>
      <c r="O1752" s="75" t="e">
        <f>_xll.qlInterestRateIndexValueDate(Index,N1752)</f>
        <v>#VALUE!</v>
      </c>
      <c r="P1752" s="72" t="e">
        <v>#N/A</v>
      </c>
    </row>
    <row r="1753" spans="13:16" x14ac:dyDescent="0.2">
      <c r="M1753" s="49" t="s">
        <v>443</v>
      </c>
      <c r="N1753" s="75">
        <f>_xll.qlCalendarAdvance(Calendar,N1752,M1753,"Following",FALSE)</f>
        <v>51798</v>
      </c>
      <c r="O1753" s="75" t="e">
        <f>_xll.qlInterestRateIndexValueDate(Index,N1753)</f>
        <v>#VALUE!</v>
      </c>
      <c r="P1753" s="72" t="e">
        <v>#N/A</v>
      </c>
    </row>
    <row r="1754" spans="13:16" x14ac:dyDescent="0.2">
      <c r="M1754" s="49" t="s">
        <v>443</v>
      </c>
      <c r="N1754" s="75">
        <f>_xll.qlCalendarAdvance(Calendar,N1753,M1754,"Following",FALSE)</f>
        <v>51805</v>
      </c>
      <c r="O1754" s="75" t="e">
        <f>_xll.qlInterestRateIndexValueDate(Index,N1754)</f>
        <v>#VALUE!</v>
      </c>
      <c r="P1754" s="72" t="e">
        <v>#N/A</v>
      </c>
    </row>
    <row r="1755" spans="13:16" x14ac:dyDescent="0.2">
      <c r="M1755" s="49" t="s">
        <v>443</v>
      </c>
      <c r="N1755" s="75">
        <f>_xll.qlCalendarAdvance(Calendar,N1754,M1755,"Following",FALSE)</f>
        <v>51812</v>
      </c>
      <c r="O1755" s="75" t="e">
        <f>_xll.qlInterestRateIndexValueDate(Index,N1755)</f>
        <v>#VALUE!</v>
      </c>
      <c r="P1755" s="72" t="e">
        <v>#N/A</v>
      </c>
    </row>
    <row r="1756" spans="13:16" x14ac:dyDescent="0.2">
      <c r="M1756" s="49" t="s">
        <v>443</v>
      </c>
      <c r="N1756" s="75">
        <f>_xll.qlCalendarAdvance(Calendar,N1755,M1756,"Following",FALSE)</f>
        <v>51819</v>
      </c>
      <c r="O1756" s="75" t="e">
        <f>_xll.qlInterestRateIndexValueDate(Index,N1756)</f>
        <v>#VALUE!</v>
      </c>
      <c r="P1756" s="72" t="e">
        <v>#N/A</v>
      </c>
    </row>
    <row r="1757" spans="13:16" x14ac:dyDescent="0.2">
      <c r="M1757" s="49" t="s">
        <v>443</v>
      </c>
      <c r="N1757" s="75">
        <f>_xll.qlCalendarAdvance(Calendar,N1756,M1757,"Following",FALSE)</f>
        <v>51826</v>
      </c>
      <c r="O1757" s="75" t="e">
        <f>_xll.qlInterestRateIndexValueDate(Index,N1757)</f>
        <v>#VALUE!</v>
      </c>
      <c r="P1757" s="72" t="e">
        <v>#N/A</v>
      </c>
    </row>
    <row r="1758" spans="13:16" x14ac:dyDescent="0.2">
      <c r="M1758" s="49" t="s">
        <v>443</v>
      </c>
      <c r="N1758" s="75">
        <f>_xll.qlCalendarAdvance(Calendar,N1757,M1758,"Following",FALSE)</f>
        <v>51833</v>
      </c>
      <c r="O1758" s="75" t="e">
        <f>_xll.qlInterestRateIndexValueDate(Index,N1758)</f>
        <v>#VALUE!</v>
      </c>
      <c r="P1758" s="72" t="e">
        <v>#N/A</v>
      </c>
    </row>
    <row r="1759" spans="13:16" x14ac:dyDescent="0.2">
      <c r="M1759" s="49" t="s">
        <v>443</v>
      </c>
      <c r="N1759" s="75">
        <f>_xll.qlCalendarAdvance(Calendar,N1758,M1759,"Following",FALSE)</f>
        <v>51840</v>
      </c>
      <c r="O1759" s="75" t="e">
        <f>_xll.qlInterestRateIndexValueDate(Index,N1759)</f>
        <v>#VALUE!</v>
      </c>
      <c r="P1759" s="72" t="e">
        <v>#N/A</v>
      </c>
    </row>
    <row r="1760" spans="13:16" x14ac:dyDescent="0.2">
      <c r="M1760" s="49" t="s">
        <v>443</v>
      </c>
      <c r="N1760" s="75">
        <f>_xll.qlCalendarAdvance(Calendar,N1759,M1760,"Following",FALSE)</f>
        <v>51847</v>
      </c>
      <c r="O1760" s="75" t="e">
        <f>_xll.qlInterestRateIndexValueDate(Index,N1760)</f>
        <v>#VALUE!</v>
      </c>
      <c r="P1760" s="72" t="e">
        <v>#N/A</v>
      </c>
    </row>
    <row r="1761" spans="13:16" x14ac:dyDescent="0.2">
      <c r="M1761" s="49" t="s">
        <v>443</v>
      </c>
      <c r="N1761" s="75">
        <f>_xll.qlCalendarAdvance(Calendar,N1760,M1761,"Following",FALSE)</f>
        <v>51854</v>
      </c>
      <c r="O1761" s="75" t="e">
        <f>_xll.qlInterestRateIndexValueDate(Index,N1761)</f>
        <v>#VALUE!</v>
      </c>
      <c r="P1761" s="72" t="e">
        <v>#N/A</v>
      </c>
    </row>
    <row r="1762" spans="13:16" x14ac:dyDescent="0.2">
      <c r="M1762" s="49" t="s">
        <v>443</v>
      </c>
      <c r="N1762" s="75">
        <f>_xll.qlCalendarAdvance(Calendar,N1761,M1762,"Following",FALSE)</f>
        <v>51862</v>
      </c>
      <c r="O1762" s="75" t="e">
        <f>_xll.qlInterestRateIndexValueDate(Index,N1762)</f>
        <v>#VALUE!</v>
      </c>
      <c r="P1762" s="72" t="e">
        <v>#N/A</v>
      </c>
    </row>
    <row r="1763" spans="13:16" x14ac:dyDescent="0.2">
      <c r="M1763" s="49" t="s">
        <v>443</v>
      </c>
      <c r="N1763" s="75">
        <f>_xll.qlCalendarAdvance(Calendar,N1762,M1763,"Following",FALSE)</f>
        <v>51869</v>
      </c>
      <c r="O1763" s="75" t="e">
        <f>_xll.qlInterestRateIndexValueDate(Index,N1763)</f>
        <v>#VALUE!</v>
      </c>
      <c r="P1763" s="72" t="e">
        <v>#N/A</v>
      </c>
    </row>
    <row r="1764" spans="13:16" x14ac:dyDescent="0.2">
      <c r="M1764" s="49" t="s">
        <v>443</v>
      </c>
      <c r="N1764" s="75">
        <f>_xll.qlCalendarAdvance(Calendar,N1763,M1764,"Following",FALSE)</f>
        <v>51876</v>
      </c>
      <c r="O1764" s="75" t="e">
        <f>_xll.qlInterestRateIndexValueDate(Index,N1764)</f>
        <v>#VALUE!</v>
      </c>
      <c r="P1764" s="72" t="e">
        <v>#N/A</v>
      </c>
    </row>
    <row r="1765" spans="13:16" x14ac:dyDescent="0.2">
      <c r="M1765" s="49" t="s">
        <v>443</v>
      </c>
      <c r="N1765" s="75">
        <f>_xll.qlCalendarAdvance(Calendar,N1764,M1765,"Following",FALSE)</f>
        <v>51883</v>
      </c>
      <c r="O1765" s="75" t="e">
        <f>_xll.qlInterestRateIndexValueDate(Index,N1765)</f>
        <v>#VALUE!</v>
      </c>
      <c r="P1765" s="72" t="e">
        <v>#N/A</v>
      </c>
    </row>
    <row r="1766" spans="13:16" x14ac:dyDescent="0.2">
      <c r="M1766" s="49" t="s">
        <v>443</v>
      </c>
      <c r="N1766" s="75">
        <f>_xll.qlCalendarAdvance(Calendar,N1765,M1766,"Following",FALSE)</f>
        <v>51890</v>
      </c>
      <c r="O1766" s="75" t="e">
        <f>_xll.qlInterestRateIndexValueDate(Index,N1766)</f>
        <v>#VALUE!</v>
      </c>
      <c r="P1766" s="72" t="e">
        <v>#N/A</v>
      </c>
    </row>
    <row r="1767" spans="13:16" x14ac:dyDescent="0.2">
      <c r="M1767" s="49" t="s">
        <v>443</v>
      </c>
      <c r="N1767" s="75">
        <f>_xll.qlCalendarAdvance(Calendar,N1766,M1767,"Following",FALSE)</f>
        <v>51897</v>
      </c>
      <c r="O1767" s="75" t="e">
        <f>_xll.qlInterestRateIndexValueDate(Index,N1767)</f>
        <v>#VALUE!</v>
      </c>
      <c r="P1767" s="72" t="e">
        <v>#N/A</v>
      </c>
    </row>
    <row r="1768" spans="13:16" x14ac:dyDescent="0.2">
      <c r="M1768" s="49" t="s">
        <v>443</v>
      </c>
      <c r="N1768" s="75">
        <f>_xll.qlCalendarAdvance(Calendar,N1767,M1768,"Following",FALSE)</f>
        <v>51904</v>
      </c>
      <c r="O1768" s="75" t="e">
        <f>_xll.qlInterestRateIndexValueDate(Index,N1768)</f>
        <v>#VALUE!</v>
      </c>
      <c r="P1768" s="72" t="e">
        <v>#N/A</v>
      </c>
    </row>
    <row r="1769" spans="13:16" x14ac:dyDescent="0.2">
      <c r="M1769" s="49" t="s">
        <v>443</v>
      </c>
      <c r="N1769" s="75">
        <f>_xll.qlCalendarAdvance(Calendar,N1768,M1769,"Following",FALSE)</f>
        <v>51911</v>
      </c>
      <c r="O1769" s="75" t="e">
        <f>_xll.qlInterestRateIndexValueDate(Index,N1769)</f>
        <v>#VALUE!</v>
      </c>
      <c r="P1769" s="72" t="e">
        <v>#N/A</v>
      </c>
    </row>
    <row r="1770" spans="13:16" x14ac:dyDescent="0.2">
      <c r="M1770" s="49" t="s">
        <v>443</v>
      </c>
      <c r="N1770" s="75">
        <f>_xll.qlCalendarAdvance(Calendar,N1769,M1770,"Following",FALSE)</f>
        <v>51918</v>
      </c>
      <c r="O1770" s="75" t="e">
        <f>_xll.qlInterestRateIndexValueDate(Index,N1770)</f>
        <v>#VALUE!</v>
      </c>
      <c r="P1770" s="72" t="e">
        <v>#N/A</v>
      </c>
    </row>
    <row r="1771" spans="13:16" x14ac:dyDescent="0.2">
      <c r="M1771" s="49" t="s">
        <v>443</v>
      </c>
      <c r="N1771" s="75">
        <f>_xll.qlCalendarAdvance(Calendar,N1770,M1771,"Following",FALSE)</f>
        <v>51925</v>
      </c>
      <c r="O1771" s="75" t="e">
        <f>_xll.qlInterestRateIndexValueDate(Index,N1771)</f>
        <v>#VALUE!</v>
      </c>
      <c r="P1771" s="72" t="e">
        <v>#N/A</v>
      </c>
    </row>
    <row r="1772" spans="13:16" x14ac:dyDescent="0.2">
      <c r="M1772" s="49" t="s">
        <v>443</v>
      </c>
      <c r="N1772" s="75">
        <f>_xll.qlCalendarAdvance(Calendar,N1771,M1772,"Following",FALSE)</f>
        <v>51932</v>
      </c>
      <c r="O1772" s="75" t="e">
        <f>_xll.qlInterestRateIndexValueDate(Index,N1772)</f>
        <v>#VALUE!</v>
      </c>
      <c r="P1772" s="72" t="e">
        <v>#N/A</v>
      </c>
    </row>
    <row r="1773" spans="13:16" x14ac:dyDescent="0.2">
      <c r="M1773" s="49" t="s">
        <v>443</v>
      </c>
      <c r="N1773" s="75">
        <f>_xll.qlCalendarAdvance(Calendar,N1772,M1773,"Following",FALSE)</f>
        <v>51939</v>
      </c>
      <c r="O1773" s="75" t="e">
        <f>_xll.qlInterestRateIndexValueDate(Index,N1773)</f>
        <v>#VALUE!</v>
      </c>
      <c r="P1773" s="72" t="e">
        <v>#N/A</v>
      </c>
    </row>
    <row r="1774" spans="13:16" x14ac:dyDescent="0.2">
      <c r="M1774" s="49" t="s">
        <v>443</v>
      </c>
      <c r="N1774" s="75">
        <f>_xll.qlCalendarAdvance(Calendar,N1773,M1774,"Following",FALSE)</f>
        <v>51946</v>
      </c>
      <c r="O1774" s="75" t="e">
        <f>_xll.qlInterestRateIndexValueDate(Index,N1774)</f>
        <v>#VALUE!</v>
      </c>
      <c r="P1774" s="72" t="e">
        <v>#N/A</v>
      </c>
    </row>
    <row r="1775" spans="13:16" x14ac:dyDescent="0.2">
      <c r="M1775" s="49" t="s">
        <v>443</v>
      </c>
      <c r="N1775" s="75">
        <f>_xll.qlCalendarAdvance(Calendar,N1774,M1775,"Following",FALSE)</f>
        <v>51953</v>
      </c>
      <c r="O1775" s="75" t="e">
        <f>_xll.qlInterestRateIndexValueDate(Index,N1775)</f>
        <v>#VALUE!</v>
      </c>
      <c r="P1775" s="72" t="e">
        <v>#N/A</v>
      </c>
    </row>
    <row r="1776" spans="13:16" x14ac:dyDescent="0.2">
      <c r="M1776" s="49" t="s">
        <v>443</v>
      </c>
      <c r="N1776" s="75">
        <f>_xll.qlCalendarAdvance(Calendar,N1775,M1776,"Following",FALSE)</f>
        <v>51964</v>
      </c>
      <c r="O1776" s="75" t="e">
        <f>_xll.qlInterestRateIndexValueDate(Index,N1776)</f>
        <v>#VALUE!</v>
      </c>
      <c r="P1776" s="72" t="e">
        <v>#N/A</v>
      </c>
    </row>
    <row r="1777" spans="13:16" x14ac:dyDescent="0.2">
      <c r="M1777" s="49" t="s">
        <v>443</v>
      </c>
      <c r="N1777" s="75">
        <f>_xll.qlCalendarAdvance(Calendar,N1776,M1777,"Following",FALSE)</f>
        <v>51971</v>
      </c>
      <c r="O1777" s="75" t="e">
        <f>_xll.qlInterestRateIndexValueDate(Index,N1777)</f>
        <v>#VALUE!</v>
      </c>
      <c r="P1777" s="72" t="e">
        <v>#N/A</v>
      </c>
    </row>
    <row r="1778" spans="13:16" x14ac:dyDescent="0.2">
      <c r="M1778" s="49" t="s">
        <v>443</v>
      </c>
      <c r="N1778" s="75">
        <f>_xll.qlCalendarAdvance(Calendar,N1777,M1778,"Following",FALSE)</f>
        <v>51978</v>
      </c>
      <c r="O1778" s="75" t="e">
        <f>_xll.qlInterestRateIndexValueDate(Index,N1778)</f>
        <v>#VALUE!</v>
      </c>
      <c r="P1778" s="72" t="e">
        <v>#N/A</v>
      </c>
    </row>
    <row r="1779" spans="13:16" x14ac:dyDescent="0.2">
      <c r="M1779" s="49" t="s">
        <v>443</v>
      </c>
      <c r="N1779" s="75">
        <f>_xll.qlCalendarAdvance(Calendar,N1778,M1779,"Following",FALSE)</f>
        <v>51985</v>
      </c>
      <c r="O1779" s="75" t="e">
        <f>_xll.qlInterestRateIndexValueDate(Index,N1779)</f>
        <v>#VALUE!</v>
      </c>
      <c r="P1779" s="72" t="e">
        <v>#N/A</v>
      </c>
    </row>
    <row r="1780" spans="13:16" x14ac:dyDescent="0.2">
      <c r="M1780" s="49" t="s">
        <v>443</v>
      </c>
      <c r="N1780" s="75">
        <f>_xll.qlCalendarAdvance(Calendar,N1779,M1780,"Following",FALSE)</f>
        <v>51992</v>
      </c>
      <c r="O1780" s="75" t="e">
        <f>_xll.qlInterestRateIndexValueDate(Index,N1780)</f>
        <v>#VALUE!</v>
      </c>
      <c r="P1780" s="72" t="e">
        <v>#N/A</v>
      </c>
    </row>
    <row r="1781" spans="13:16" x14ac:dyDescent="0.2">
      <c r="M1781" s="49" t="s">
        <v>443</v>
      </c>
      <c r="N1781" s="75">
        <f>_xll.qlCalendarAdvance(Calendar,N1780,M1781,"Following",FALSE)</f>
        <v>51999</v>
      </c>
      <c r="O1781" s="75" t="e">
        <f>_xll.qlInterestRateIndexValueDate(Index,N1781)</f>
        <v>#VALUE!</v>
      </c>
      <c r="P1781" s="72" t="e">
        <v>#N/A</v>
      </c>
    </row>
    <row r="1782" spans="13:16" x14ac:dyDescent="0.2">
      <c r="M1782" s="49" t="s">
        <v>443</v>
      </c>
      <c r="N1782" s="75">
        <f>_xll.qlCalendarAdvance(Calendar,N1781,M1782,"Following",FALSE)</f>
        <v>52006</v>
      </c>
      <c r="O1782" s="75" t="e">
        <f>_xll.qlInterestRateIndexValueDate(Index,N1782)</f>
        <v>#VALUE!</v>
      </c>
      <c r="P1782" s="72" t="e">
        <v>#N/A</v>
      </c>
    </row>
    <row r="1783" spans="13:16" x14ac:dyDescent="0.2">
      <c r="M1783" s="49" t="s">
        <v>443</v>
      </c>
      <c r="N1783" s="75">
        <f>_xll.qlCalendarAdvance(Calendar,N1782,M1783,"Following",FALSE)</f>
        <v>52013</v>
      </c>
      <c r="O1783" s="75" t="e">
        <f>_xll.qlInterestRateIndexValueDate(Index,N1783)</f>
        <v>#VALUE!</v>
      </c>
      <c r="P1783" s="72" t="e">
        <v>#N/A</v>
      </c>
    </row>
    <row r="1784" spans="13:16" x14ac:dyDescent="0.2">
      <c r="M1784" s="49" t="s">
        <v>443</v>
      </c>
      <c r="N1784" s="75">
        <f>_xll.qlCalendarAdvance(Calendar,N1783,M1784,"Following",FALSE)</f>
        <v>52020</v>
      </c>
      <c r="O1784" s="75" t="e">
        <f>_xll.qlInterestRateIndexValueDate(Index,N1784)</f>
        <v>#VALUE!</v>
      </c>
      <c r="P1784" s="72" t="e">
        <v>#N/A</v>
      </c>
    </row>
    <row r="1785" spans="13:16" x14ac:dyDescent="0.2">
      <c r="M1785" s="49" t="s">
        <v>443</v>
      </c>
      <c r="N1785" s="75">
        <f>_xll.qlCalendarAdvance(Calendar,N1784,M1785,"Following",FALSE)</f>
        <v>52027</v>
      </c>
      <c r="O1785" s="75" t="e">
        <f>_xll.qlInterestRateIndexValueDate(Index,N1785)</f>
        <v>#VALUE!</v>
      </c>
      <c r="P1785" s="72" t="e">
        <v>#N/A</v>
      </c>
    </row>
    <row r="1786" spans="13:16" x14ac:dyDescent="0.2">
      <c r="M1786" s="49" t="s">
        <v>443</v>
      </c>
      <c r="N1786" s="75">
        <f>_xll.qlCalendarAdvance(Calendar,N1785,M1786,"Following",FALSE)</f>
        <v>52034</v>
      </c>
      <c r="O1786" s="75" t="e">
        <f>_xll.qlInterestRateIndexValueDate(Index,N1786)</f>
        <v>#VALUE!</v>
      </c>
      <c r="P1786" s="72" t="e">
        <v>#N/A</v>
      </c>
    </row>
    <row r="1787" spans="13:16" x14ac:dyDescent="0.2">
      <c r="M1787" s="49" t="s">
        <v>443</v>
      </c>
      <c r="N1787" s="75">
        <f>_xll.qlCalendarAdvance(Calendar,N1786,M1787,"Following",FALSE)</f>
        <v>52041</v>
      </c>
      <c r="O1787" s="75" t="e">
        <f>_xll.qlInterestRateIndexValueDate(Index,N1787)</f>
        <v>#VALUE!</v>
      </c>
      <c r="P1787" s="72" t="e">
        <v>#N/A</v>
      </c>
    </row>
    <row r="1788" spans="13:16" x14ac:dyDescent="0.2">
      <c r="M1788" s="49" t="s">
        <v>443</v>
      </c>
      <c r="N1788" s="75">
        <f>_xll.qlCalendarAdvance(Calendar,N1787,M1788,"Following",FALSE)</f>
        <v>52048</v>
      </c>
      <c r="O1788" s="75" t="e">
        <f>_xll.qlInterestRateIndexValueDate(Index,N1788)</f>
        <v>#VALUE!</v>
      </c>
      <c r="P1788" s="72" t="e">
        <v>#N/A</v>
      </c>
    </row>
    <row r="1789" spans="13:16" x14ac:dyDescent="0.2">
      <c r="M1789" s="49" t="s">
        <v>443</v>
      </c>
      <c r="N1789" s="75">
        <f>_xll.qlCalendarAdvance(Calendar,N1788,M1789,"Following",FALSE)</f>
        <v>52055</v>
      </c>
      <c r="O1789" s="75" t="e">
        <f>_xll.qlInterestRateIndexValueDate(Index,N1789)</f>
        <v>#VALUE!</v>
      </c>
      <c r="P1789" s="72" t="e">
        <v>#N/A</v>
      </c>
    </row>
    <row r="1790" spans="13:16" x14ac:dyDescent="0.2">
      <c r="M1790" s="49" t="s">
        <v>443</v>
      </c>
      <c r="N1790" s="75">
        <f>_xll.qlCalendarAdvance(Calendar,N1789,M1790,"Following",FALSE)</f>
        <v>52062</v>
      </c>
      <c r="O1790" s="75" t="e">
        <f>_xll.qlInterestRateIndexValueDate(Index,N1790)</f>
        <v>#VALUE!</v>
      </c>
      <c r="P1790" s="72" t="e">
        <v>#N/A</v>
      </c>
    </row>
    <row r="1791" spans="13:16" x14ac:dyDescent="0.2">
      <c r="M1791" s="49" t="s">
        <v>443</v>
      </c>
      <c r="N1791" s="75">
        <f>_xll.qlCalendarAdvance(Calendar,N1790,M1791,"Following",FALSE)</f>
        <v>52069</v>
      </c>
      <c r="O1791" s="75" t="e">
        <f>_xll.qlInterestRateIndexValueDate(Index,N1791)</f>
        <v>#VALUE!</v>
      </c>
      <c r="P1791" s="72" t="e">
        <v>#N/A</v>
      </c>
    </row>
    <row r="1792" spans="13:16" x14ac:dyDescent="0.2">
      <c r="M1792" s="49" t="s">
        <v>443</v>
      </c>
      <c r="N1792" s="75">
        <f>_xll.qlCalendarAdvance(Calendar,N1791,M1792,"Following",FALSE)</f>
        <v>52076</v>
      </c>
      <c r="O1792" s="75" t="e">
        <f>_xll.qlInterestRateIndexValueDate(Index,N1792)</f>
        <v>#VALUE!</v>
      </c>
      <c r="P1792" s="72" t="e">
        <v>#N/A</v>
      </c>
    </row>
    <row r="1793" spans="13:16" x14ac:dyDescent="0.2">
      <c r="M1793" s="49" t="s">
        <v>443</v>
      </c>
      <c r="N1793" s="75">
        <f>_xll.qlCalendarAdvance(Calendar,N1792,M1793,"Following",FALSE)</f>
        <v>52083</v>
      </c>
      <c r="O1793" s="75" t="e">
        <f>_xll.qlInterestRateIndexValueDate(Index,N1793)</f>
        <v>#VALUE!</v>
      </c>
      <c r="P1793" s="72" t="e">
        <v>#N/A</v>
      </c>
    </row>
    <row r="1794" spans="13:16" x14ac:dyDescent="0.2">
      <c r="M1794" s="49" t="s">
        <v>443</v>
      </c>
      <c r="N1794" s="75">
        <f>_xll.qlCalendarAdvance(Calendar,N1793,M1794,"Following",FALSE)</f>
        <v>52090</v>
      </c>
      <c r="O1794" s="75" t="e">
        <f>_xll.qlInterestRateIndexValueDate(Index,N1794)</f>
        <v>#VALUE!</v>
      </c>
      <c r="P1794" s="72" t="e">
        <v>#N/A</v>
      </c>
    </row>
    <row r="1795" spans="13:16" x14ac:dyDescent="0.2">
      <c r="M1795" s="49" t="s">
        <v>443</v>
      </c>
      <c r="N1795" s="75">
        <f>_xll.qlCalendarAdvance(Calendar,N1794,M1795,"Following",FALSE)</f>
        <v>52097</v>
      </c>
      <c r="O1795" s="75" t="e">
        <f>_xll.qlInterestRateIndexValueDate(Index,N1795)</f>
        <v>#VALUE!</v>
      </c>
      <c r="P1795" s="72" t="e">
        <v>#N/A</v>
      </c>
    </row>
    <row r="1796" spans="13:16" x14ac:dyDescent="0.2">
      <c r="M1796" s="49" t="s">
        <v>443</v>
      </c>
      <c r="N1796" s="75">
        <f>_xll.qlCalendarAdvance(Calendar,N1795,M1796,"Following",FALSE)</f>
        <v>52104</v>
      </c>
      <c r="O1796" s="75" t="e">
        <f>_xll.qlInterestRateIndexValueDate(Index,N1796)</f>
        <v>#VALUE!</v>
      </c>
      <c r="P1796" s="72" t="e">
        <v>#N/A</v>
      </c>
    </row>
    <row r="1797" spans="13:16" x14ac:dyDescent="0.2">
      <c r="M1797" s="49" t="s">
        <v>443</v>
      </c>
      <c r="N1797" s="75">
        <f>_xll.qlCalendarAdvance(Calendar,N1796,M1797,"Following",FALSE)</f>
        <v>52111</v>
      </c>
      <c r="O1797" s="75" t="e">
        <f>_xll.qlInterestRateIndexValueDate(Index,N1797)</f>
        <v>#VALUE!</v>
      </c>
      <c r="P1797" s="72" t="e">
        <v>#N/A</v>
      </c>
    </row>
    <row r="1798" spans="13:16" x14ac:dyDescent="0.2">
      <c r="M1798" s="49" t="s">
        <v>443</v>
      </c>
      <c r="N1798" s="75">
        <f>_xll.qlCalendarAdvance(Calendar,N1797,M1798,"Following",FALSE)</f>
        <v>52118</v>
      </c>
      <c r="O1798" s="75" t="e">
        <f>_xll.qlInterestRateIndexValueDate(Index,N1798)</f>
        <v>#VALUE!</v>
      </c>
      <c r="P1798" s="72" t="e">
        <v>#N/A</v>
      </c>
    </row>
    <row r="1799" spans="13:16" x14ac:dyDescent="0.2">
      <c r="M1799" s="49" t="s">
        <v>443</v>
      </c>
      <c r="N1799" s="75">
        <f>_xll.qlCalendarAdvance(Calendar,N1798,M1799,"Following",FALSE)</f>
        <v>52125</v>
      </c>
      <c r="O1799" s="75" t="e">
        <f>_xll.qlInterestRateIndexValueDate(Index,N1799)</f>
        <v>#VALUE!</v>
      </c>
      <c r="P1799" s="72" t="e">
        <v>#N/A</v>
      </c>
    </row>
    <row r="1800" spans="13:16" x14ac:dyDescent="0.2">
      <c r="M1800" s="49" t="s">
        <v>443</v>
      </c>
      <c r="N1800" s="75">
        <f>_xll.qlCalendarAdvance(Calendar,N1799,M1800,"Following",FALSE)</f>
        <v>52132</v>
      </c>
      <c r="O1800" s="75" t="e">
        <f>_xll.qlInterestRateIndexValueDate(Index,N1800)</f>
        <v>#VALUE!</v>
      </c>
      <c r="P1800" s="72" t="e">
        <v>#N/A</v>
      </c>
    </row>
    <row r="1801" spans="13:16" x14ac:dyDescent="0.2">
      <c r="M1801" s="49" t="s">
        <v>443</v>
      </c>
      <c r="N1801" s="75">
        <f>_xll.qlCalendarAdvance(Calendar,N1800,M1801,"Following",FALSE)</f>
        <v>52139</v>
      </c>
      <c r="O1801" s="75" t="e">
        <f>_xll.qlInterestRateIndexValueDate(Index,N1801)</f>
        <v>#VALUE!</v>
      </c>
      <c r="P1801" s="72" t="e">
        <v>#N/A</v>
      </c>
    </row>
    <row r="1802" spans="13:16" x14ac:dyDescent="0.2">
      <c r="M1802" s="49" t="s">
        <v>443</v>
      </c>
      <c r="N1802" s="75">
        <f>_xll.qlCalendarAdvance(Calendar,N1801,M1802,"Following",FALSE)</f>
        <v>52146</v>
      </c>
      <c r="O1802" s="75" t="e">
        <f>_xll.qlInterestRateIndexValueDate(Index,N1802)</f>
        <v>#VALUE!</v>
      </c>
      <c r="P1802" s="72" t="e">
        <v>#N/A</v>
      </c>
    </row>
    <row r="1803" spans="13:16" x14ac:dyDescent="0.2">
      <c r="M1803" s="49" t="s">
        <v>443</v>
      </c>
      <c r="N1803" s="75">
        <f>_xll.qlCalendarAdvance(Calendar,N1802,M1803,"Following",FALSE)</f>
        <v>52153</v>
      </c>
      <c r="O1803" s="75" t="e">
        <f>_xll.qlInterestRateIndexValueDate(Index,N1803)</f>
        <v>#VALUE!</v>
      </c>
      <c r="P1803" s="72" t="e">
        <v>#N/A</v>
      </c>
    </row>
    <row r="1804" spans="13:16" x14ac:dyDescent="0.2">
      <c r="M1804" s="49" t="s">
        <v>443</v>
      </c>
      <c r="N1804" s="75">
        <f>_xll.qlCalendarAdvance(Calendar,N1803,M1804,"Following",FALSE)</f>
        <v>52160</v>
      </c>
      <c r="O1804" s="75" t="e">
        <f>_xll.qlInterestRateIndexValueDate(Index,N1804)</f>
        <v>#VALUE!</v>
      </c>
      <c r="P1804" s="72" t="e">
        <v>#N/A</v>
      </c>
    </row>
    <row r="1805" spans="13:16" x14ac:dyDescent="0.2">
      <c r="M1805" s="49" t="s">
        <v>443</v>
      </c>
      <c r="N1805" s="75">
        <f>_xll.qlCalendarAdvance(Calendar,N1804,M1805,"Following",FALSE)</f>
        <v>52167</v>
      </c>
      <c r="O1805" s="75" t="e">
        <f>_xll.qlInterestRateIndexValueDate(Index,N1805)</f>
        <v>#VALUE!</v>
      </c>
      <c r="P1805" s="72" t="e">
        <v>#N/A</v>
      </c>
    </row>
    <row r="1806" spans="13:16" x14ac:dyDescent="0.2">
      <c r="M1806" s="49" t="s">
        <v>443</v>
      </c>
      <c r="N1806" s="75">
        <f>_xll.qlCalendarAdvance(Calendar,N1805,M1806,"Following",FALSE)</f>
        <v>52174</v>
      </c>
      <c r="O1806" s="75" t="e">
        <f>_xll.qlInterestRateIndexValueDate(Index,N1806)</f>
        <v>#VALUE!</v>
      </c>
      <c r="P1806" s="72" t="e">
        <v>#N/A</v>
      </c>
    </row>
    <row r="1807" spans="13:16" x14ac:dyDescent="0.2">
      <c r="M1807" s="49" t="s">
        <v>443</v>
      </c>
      <c r="N1807" s="75">
        <f>_xll.qlCalendarAdvance(Calendar,N1806,M1807,"Following",FALSE)</f>
        <v>52181</v>
      </c>
      <c r="O1807" s="75" t="e">
        <f>_xll.qlInterestRateIndexValueDate(Index,N1807)</f>
        <v>#VALUE!</v>
      </c>
      <c r="P1807" s="72" t="e">
        <v>#N/A</v>
      </c>
    </row>
    <row r="1808" spans="13:16" x14ac:dyDescent="0.2">
      <c r="M1808" s="49" t="s">
        <v>443</v>
      </c>
      <c r="N1808" s="75">
        <f>_xll.qlCalendarAdvance(Calendar,N1807,M1808,"Following",FALSE)</f>
        <v>52188</v>
      </c>
      <c r="O1808" s="75" t="e">
        <f>_xll.qlInterestRateIndexValueDate(Index,N1808)</f>
        <v>#VALUE!</v>
      </c>
      <c r="P1808" s="72" t="e">
        <v>#N/A</v>
      </c>
    </row>
    <row r="1809" spans="13:16" x14ac:dyDescent="0.2">
      <c r="M1809" s="49" t="s">
        <v>443</v>
      </c>
      <c r="N1809" s="75">
        <f>_xll.qlCalendarAdvance(Calendar,N1808,M1809,"Following",FALSE)</f>
        <v>52195</v>
      </c>
      <c r="O1809" s="75" t="e">
        <f>_xll.qlInterestRateIndexValueDate(Index,N1809)</f>
        <v>#VALUE!</v>
      </c>
      <c r="P1809" s="72" t="e">
        <v>#N/A</v>
      </c>
    </row>
    <row r="1810" spans="13:16" x14ac:dyDescent="0.2">
      <c r="M1810" s="49" t="s">
        <v>443</v>
      </c>
      <c r="N1810" s="75">
        <f>_xll.qlCalendarAdvance(Calendar,N1809,M1810,"Following",FALSE)</f>
        <v>52202</v>
      </c>
      <c r="O1810" s="75" t="e">
        <f>_xll.qlInterestRateIndexValueDate(Index,N1810)</f>
        <v>#VALUE!</v>
      </c>
      <c r="P1810" s="72" t="e">
        <v>#N/A</v>
      </c>
    </row>
    <row r="1811" spans="13:16" x14ac:dyDescent="0.2">
      <c r="M1811" s="49" t="s">
        <v>443</v>
      </c>
      <c r="N1811" s="75">
        <f>_xll.qlCalendarAdvance(Calendar,N1810,M1811,"Following",FALSE)</f>
        <v>52209</v>
      </c>
      <c r="O1811" s="75" t="e">
        <f>_xll.qlInterestRateIndexValueDate(Index,N1811)</f>
        <v>#VALUE!</v>
      </c>
      <c r="P1811" s="72" t="e">
        <v>#N/A</v>
      </c>
    </row>
    <row r="1812" spans="13:16" x14ac:dyDescent="0.2">
      <c r="M1812" s="49" t="s">
        <v>443</v>
      </c>
      <c r="N1812" s="75">
        <f>_xll.qlCalendarAdvance(Calendar,N1811,M1812,"Following",FALSE)</f>
        <v>52216</v>
      </c>
      <c r="O1812" s="75" t="e">
        <f>_xll.qlInterestRateIndexValueDate(Index,N1812)</f>
        <v>#VALUE!</v>
      </c>
      <c r="P1812" s="72" t="e">
        <v>#N/A</v>
      </c>
    </row>
    <row r="1813" spans="13:16" x14ac:dyDescent="0.2">
      <c r="M1813" s="49" t="s">
        <v>443</v>
      </c>
      <c r="N1813" s="75">
        <f>_xll.qlCalendarAdvance(Calendar,N1812,M1813,"Following",FALSE)</f>
        <v>52223</v>
      </c>
      <c r="O1813" s="75" t="e">
        <f>_xll.qlInterestRateIndexValueDate(Index,N1813)</f>
        <v>#VALUE!</v>
      </c>
      <c r="P1813" s="72" t="e">
        <v>#N/A</v>
      </c>
    </row>
    <row r="1814" spans="13:16" x14ac:dyDescent="0.2">
      <c r="M1814" s="49" t="s">
        <v>443</v>
      </c>
      <c r="N1814" s="75">
        <f>_xll.qlCalendarAdvance(Calendar,N1813,M1814,"Following",FALSE)</f>
        <v>52230</v>
      </c>
      <c r="O1814" s="75" t="e">
        <f>_xll.qlInterestRateIndexValueDate(Index,N1814)</f>
        <v>#VALUE!</v>
      </c>
      <c r="P1814" s="72" t="e">
        <v>#N/A</v>
      </c>
    </row>
    <row r="1815" spans="13:16" x14ac:dyDescent="0.2">
      <c r="M1815" s="49" t="s">
        <v>443</v>
      </c>
      <c r="N1815" s="75">
        <f>_xll.qlCalendarAdvance(Calendar,N1814,M1815,"Following",FALSE)</f>
        <v>52237</v>
      </c>
      <c r="O1815" s="75" t="e">
        <f>_xll.qlInterestRateIndexValueDate(Index,N1815)</f>
        <v>#VALUE!</v>
      </c>
      <c r="P1815" s="72" t="e">
        <v>#N/A</v>
      </c>
    </row>
    <row r="1816" spans="13:16" x14ac:dyDescent="0.2">
      <c r="M1816" s="49" t="s">
        <v>443</v>
      </c>
      <c r="N1816" s="75">
        <f>_xll.qlCalendarAdvance(Calendar,N1815,M1816,"Following",FALSE)</f>
        <v>52244</v>
      </c>
      <c r="O1816" s="75" t="e">
        <f>_xll.qlInterestRateIndexValueDate(Index,N1816)</f>
        <v>#VALUE!</v>
      </c>
      <c r="P1816" s="72" t="e">
        <v>#N/A</v>
      </c>
    </row>
    <row r="1817" spans="13:16" x14ac:dyDescent="0.2">
      <c r="M1817" s="49" t="s">
        <v>443</v>
      </c>
      <c r="N1817" s="75">
        <f>_xll.qlCalendarAdvance(Calendar,N1816,M1817,"Following",FALSE)</f>
        <v>52251</v>
      </c>
      <c r="O1817" s="75" t="e">
        <f>_xll.qlInterestRateIndexValueDate(Index,N1817)</f>
        <v>#VALUE!</v>
      </c>
      <c r="P1817" s="72" t="e">
        <v>#N/A</v>
      </c>
    </row>
    <row r="1818" spans="13:16" x14ac:dyDescent="0.2">
      <c r="M1818" s="49" t="s">
        <v>443</v>
      </c>
      <c r="N1818" s="75">
        <f>_xll.qlCalendarAdvance(Calendar,N1817,M1818,"Following",FALSE)</f>
        <v>52258</v>
      </c>
      <c r="O1818" s="75" t="e">
        <f>_xll.qlInterestRateIndexValueDate(Index,N1818)</f>
        <v>#VALUE!</v>
      </c>
      <c r="P1818" s="72" t="e">
        <v>#N/A</v>
      </c>
    </row>
    <row r="1819" spans="13:16" x14ac:dyDescent="0.2">
      <c r="M1819" s="49" t="s">
        <v>443</v>
      </c>
      <c r="N1819" s="75">
        <f>_xll.qlCalendarAdvance(Calendar,N1818,M1819,"Following",FALSE)</f>
        <v>52265</v>
      </c>
      <c r="O1819" s="75" t="e">
        <f>_xll.qlInterestRateIndexValueDate(Index,N1819)</f>
        <v>#VALUE!</v>
      </c>
      <c r="P1819" s="72" t="e">
        <v>#N/A</v>
      </c>
    </row>
    <row r="1820" spans="13:16" x14ac:dyDescent="0.2">
      <c r="M1820" s="49" t="s">
        <v>443</v>
      </c>
      <c r="N1820" s="75">
        <f>_xll.qlCalendarAdvance(Calendar,N1819,M1820,"Following",FALSE)</f>
        <v>52272</v>
      </c>
      <c r="O1820" s="75" t="e">
        <f>_xll.qlInterestRateIndexValueDate(Index,N1820)</f>
        <v>#VALUE!</v>
      </c>
      <c r="P1820" s="72" t="e">
        <v>#N/A</v>
      </c>
    </row>
    <row r="1821" spans="13:16" x14ac:dyDescent="0.2">
      <c r="M1821" s="49" t="s">
        <v>443</v>
      </c>
      <c r="N1821" s="75">
        <f>_xll.qlCalendarAdvance(Calendar,N1820,M1821,"Following",FALSE)</f>
        <v>52279</v>
      </c>
      <c r="O1821" s="75" t="e">
        <f>_xll.qlInterestRateIndexValueDate(Index,N1821)</f>
        <v>#VALUE!</v>
      </c>
      <c r="P1821" s="72" t="e">
        <v>#N/A</v>
      </c>
    </row>
    <row r="1822" spans="13:16" x14ac:dyDescent="0.2">
      <c r="M1822" s="49" t="s">
        <v>443</v>
      </c>
      <c r="N1822" s="75">
        <f>_xll.qlCalendarAdvance(Calendar,N1821,M1822,"Following",FALSE)</f>
        <v>52286</v>
      </c>
      <c r="O1822" s="75" t="e">
        <f>_xll.qlInterestRateIndexValueDate(Index,N1822)</f>
        <v>#VALUE!</v>
      </c>
      <c r="P1822" s="72" t="e">
        <v>#N/A</v>
      </c>
    </row>
    <row r="1823" spans="13:16" x14ac:dyDescent="0.2">
      <c r="M1823" s="49" t="s">
        <v>443</v>
      </c>
      <c r="N1823" s="75">
        <f>_xll.qlCalendarAdvance(Calendar,N1822,M1823,"Following",FALSE)</f>
        <v>52293</v>
      </c>
      <c r="O1823" s="75" t="e">
        <f>_xll.qlInterestRateIndexValueDate(Index,N1823)</f>
        <v>#VALUE!</v>
      </c>
      <c r="P1823" s="72" t="e">
        <v>#N/A</v>
      </c>
    </row>
    <row r="1824" spans="13:16" x14ac:dyDescent="0.2">
      <c r="M1824" s="49" t="s">
        <v>443</v>
      </c>
      <c r="N1824" s="75">
        <f>_xll.qlCalendarAdvance(Calendar,N1823,M1824,"Following",FALSE)</f>
        <v>52300</v>
      </c>
      <c r="O1824" s="75" t="e">
        <f>_xll.qlInterestRateIndexValueDate(Index,N1824)</f>
        <v>#VALUE!</v>
      </c>
      <c r="P1824" s="72" t="e">
        <v>#N/A</v>
      </c>
    </row>
    <row r="1825" spans="13:16" x14ac:dyDescent="0.2">
      <c r="M1825" s="49" t="s">
        <v>443</v>
      </c>
      <c r="N1825" s="75">
        <f>_xll.qlCalendarAdvance(Calendar,N1824,M1825,"Following",FALSE)</f>
        <v>52307</v>
      </c>
      <c r="O1825" s="75" t="e">
        <f>_xll.qlInterestRateIndexValueDate(Index,N1825)</f>
        <v>#VALUE!</v>
      </c>
      <c r="P1825" s="72" t="e">
        <v>#N/A</v>
      </c>
    </row>
    <row r="1826" spans="13:16" x14ac:dyDescent="0.2">
      <c r="M1826" s="49" t="s">
        <v>443</v>
      </c>
      <c r="N1826" s="75">
        <f>_xll.qlCalendarAdvance(Calendar,N1825,M1826,"Following",FALSE)</f>
        <v>52314</v>
      </c>
      <c r="O1826" s="75" t="e">
        <f>_xll.qlInterestRateIndexValueDate(Index,N1826)</f>
        <v>#VALUE!</v>
      </c>
      <c r="P1826" s="72" t="e">
        <v>#N/A</v>
      </c>
    </row>
    <row r="1827" spans="13:16" x14ac:dyDescent="0.2">
      <c r="M1827" s="49" t="s">
        <v>443</v>
      </c>
      <c r="N1827" s="75">
        <f>_xll.qlCalendarAdvance(Calendar,N1826,M1827,"Following",FALSE)</f>
        <v>52321</v>
      </c>
      <c r="O1827" s="75" t="e">
        <f>_xll.qlInterestRateIndexValueDate(Index,N1827)</f>
        <v>#VALUE!</v>
      </c>
      <c r="P1827" s="72" t="e">
        <v>#N/A</v>
      </c>
    </row>
    <row r="1828" spans="13:16" x14ac:dyDescent="0.2">
      <c r="M1828" s="49" t="s">
        <v>443</v>
      </c>
      <c r="N1828" s="75">
        <f>_xll.qlCalendarAdvance(Calendar,N1827,M1828,"Following",FALSE)</f>
        <v>52328</v>
      </c>
      <c r="O1828" s="75" t="e">
        <f>_xll.qlInterestRateIndexValueDate(Index,N1828)</f>
        <v>#VALUE!</v>
      </c>
      <c r="P1828" s="72" t="e">
        <v>#N/A</v>
      </c>
    </row>
    <row r="1829" spans="13:16" x14ac:dyDescent="0.2">
      <c r="M1829" s="49" t="s">
        <v>443</v>
      </c>
      <c r="N1829" s="75">
        <f>_xll.qlCalendarAdvance(Calendar,N1828,M1829,"Following",FALSE)</f>
        <v>52335</v>
      </c>
      <c r="O1829" s="75" t="e">
        <f>_xll.qlInterestRateIndexValueDate(Index,N1829)</f>
        <v>#VALUE!</v>
      </c>
      <c r="P1829" s="72" t="e">
        <v>#N/A</v>
      </c>
    </row>
    <row r="1830" spans="13:16" x14ac:dyDescent="0.2">
      <c r="M1830" s="49" t="s">
        <v>443</v>
      </c>
      <c r="N1830" s="75">
        <f>_xll.qlCalendarAdvance(Calendar,N1829,M1830,"Following",FALSE)</f>
        <v>52342</v>
      </c>
      <c r="O1830" s="75" t="e">
        <f>_xll.qlInterestRateIndexValueDate(Index,N1830)</f>
        <v>#VALUE!</v>
      </c>
      <c r="P1830" s="72" t="e">
        <v>#N/A</v>
      </c>
    </row>
    <row r="1831" spans="13:16" x14ac:dyDescent="0.2">
      <c r="M1831" s="49" t="s">
        <v>443</v>
      </c>
      <c r="N1831" s="75">
        <f>_xll.qlCalendarAdvance(Calendar,N1830,M1831,"Following",FALSE)</f>
        <v>52349</v>
      </c>
      <c r="O1831" s="75" t="e">
        <f>_xll.qlInterestRateIndexValueDate(Index,N1831)</f>
        <v>#VALUE!</v>
      </c>
      <c r="P1831" s="72" t="e">
        <v>#N/A</v>
      </c>
    </row>
    <row r="1832" spans="13:16" x14ac:dyDescent="0.2">
      <c r="M1832" s="49" t="s">
        <v>443</v>
      </c>
      <c r="N1832" s="75">
        <f>_xll.qlCalendarAdvance(Calendar,N1831,M1832,"Following",FALSE)</f>
        <v>52356</v>
      </c>
      <c r="O1832" s="75" t="e">
        <f>_xll.qlInterestRateIndexValueDate(Index,N1832)</f>
        <v>#VALUE!</v>
      </c>
      <c r="P1832" s="72" t="e">
        <v>#N/A</v>
      </c>
    </row>
    <row r="1833" spans="13:16" x14ac:dyDescent="0.2">
      <c r="M1833" s="49" t="s">
        <v>443</v>
      </c>
      <c r="N1833" s="75">
        <f>_xll.qlCalendarAdvance(Calendar,N1832,M1833,"Following",FALSE)</f>
        <v>52363</v>
      </c>
      <c r="O1833" s="75" t="e">
        <f>_xll.qlInterestRateIndexValueDate(Index,N1833)</f>
        <v>#VALUE!</v>
      </c>
      <c r="P1833" s="72" t="e">
        <v>#N/A</v>
      </c>
    </row>
    <row r="1834" spans="13:16" x14ac:dyDescent="0.2">
      <c r="M1834" s="49" t="s">
        <v>443</v>
      </c>
      <c r="N1834" s="75">
        <f>_xll.qlCalendarAdvance(Calendar,N1833,M1834,"Following",FALSE)</f>
        <v>52370</v>
      </c>
      <c r="O1834" s="75" t="e">
        <f>_xll.qlInterestRateIndexValueDate(Index,N1834)</f>
        <v>#VALUE!</v>
      </c>
      <c r="P1834" s="72" t="e">
        <v>#N/A</v>
      </c>
    </row>
    <row r="1835" spans="13:16" x14ac:dyDescent="0.2">
      <c r="M1835" s="49" t="s">
        <v>443</v>
      </c>
      <c r="N1835" s="75">
        <f>_xll.qlCalendarAdvance(Calendar,N1834,M1835,"Following",FALSE)</f>
        <v>52377</v>
      </c>
      <c r="O1835" s="75" t="e">
        <f>_xll.qlInterestRateIndexValueDate(Index,N1835)</f>
        <v>#VALUE!</v>
      </c>
      <c r="P1835" s="72" t="e">
        <v>#N/A</v>
      </c>
    </row>
    <row r="1836" spans="13:16" x14ac:dyDescent="0.2">
      <c r="M1836" s="49" t="s">
        <v>443</v>
      </c>
      <c r="N1836" s="75">
        <f>_xll.qlCalendarAdvance(Calendar,N1835,M1836,"Following",FALSE)</f>
        <v>52384</v>
      </c>
      <c r="O1836" s="75" t="e">
        <f>_xll.qlInterestRateIndexValueDate(Index,N1836)</f>
        <v>#VALUE!</v>
      </c>
      <c r="P1836" s="72" t="e">
        <v>#N/A</v>
      </c>
    </row>
    <row r="1837" spans="13:16" x14ac:dyDescent="0.2">
      <c r="M1837" s="49" t="s">
        <v>443</v>
      </c>
      <c r="N1837" s="75">
        <f>_xll.qlCalendarAdvance(Calendar,N1836,M1837,"Following",FALSE)</f>
        <v>52391</v>
      </c>
      <c r="O1837" s="75" t="e">
        <f>_xll.qlInterestRateIndexValueDate(Index,N1837)</f>
        <v>#VALUE!</v>
      </c>
      <c r="P1837" s="72" t="e">
        <v>#N/A</v>
      </c>
    </row>
    <row r="1838" spans="13:16" x14ac:dyDescent="0.2">
      <c r="M1838" s="49" t="s">
        <v>443</v>
      </c>
      <c r="N1838" s="75">
        <f>_xll.qlCalendarAdvance(Calendar,N1837,M1838,"Following",FALSE)</f>
        <v>52398</v>
      </c>
      <c r="O1838" s="75" t="e">
        <f>_xll.qlInterestRateIndexValueDate(Index,N1838)</f>
        <v>#VALUE!</v>
      </c>
      <c r="P1838" s="72" t="e">
        <v>#N/A</v>
      </c>
    </row>
    <row r="1839" spans="13:16" x14ac:dyDescent="0.2">
      <c r="M1839" s="49" t="s">
        <v>443</v>
      </c>
      <c r="N1839" s="75">
        <f>_xll.qlCalendarAdvance(Calendar,N1838,M1839,"Following",FALSE)</f>
        <v>52405</v>
      </c>
      <c r="O1839" s="75" t="e">
        <f>_xll.qlInterestRateIndexValueDate(Index,N1839)</f>
        <v>#VALUE!</v>
      </c>
      <c r="P1839" s="72" t="e">
        <v>#N/A</v>
      </c>
    </row>
    <row r="1840" spans="13:16" x14ac:dyDescent="0.2">
      <c r="M1840" s="49" t="s">
        <v>443</v>
      </c>
      <c r="N1840" s="75">
        <f>_xll.qlCalendarAdvance(Calendar,N1839,M1840,"Following",FALSE)</f>
        <v>52412</v>
      </c>
      <c r="O1840" s="75" t="e">
        <f>_xll.qlInterestRateIndexValueDate(Index,N1840)</f>
        <v>#VALUE!</v>
      </c>
      <c r="P1840" s="72" t="e">
        <v>#N/A</v>
      </c>
    </row>
    <row r="1841" spans="13:16" x14ac:dyDescent="0.2">
      <c r="M1841" s="49" t="s">
        <v>443</v>
      </c>
      <c r="N1841" s="75">
        <f>_xll.qlCalendarAdvance(Calendar,N1840,M1841,"Following",FALSE)</f>
        <v>52419</v>
      </c>
      <c r="O1841" s="75" t="e">
        <f>_xll.qlInterestRateIndexValueDate(Index,N1841)</f>
        <v>#VALUE!</v>
      </c>
      <c r="P1841" s="72" t="e">
        <v>#N/A</v>
      </c>
    </row>
    <row r="1842" spans="13:16" x14ac:dyDescent="0.2">
      <c r="M1842" s="49" t="s">
        <v>443</v>
      </c>
      <c r="N1842" s="75">
        <f>_xll.qlCalendarAdvance(Calendar,N1841,M1842,"Following",FALSE)</f>
        <v>52426</v>
      </c>
      <c r="O1842" s="75" t="e">
        <f>_xll.qlInterestRateIndexValueDate(Index,N1842)</f>
        <v>#VALUE!</v>
      </c>
      <c r="P1842" s="72" t="e">
        <v>#N/A</v>
      </c>
    </row>
    <row r="1843" spans="13:16" x14ac:dyDescent="0.2">
      <c r="M1843" s="49" t="s">
        <v>443</v>
      </c>
      <c r="N1843" s="75">
        <f>_xll.qlCalendarAdvance(Calendar,N1842,M1843,"Following",FALSE)</f>
        <v>52433</v>
      </c>
      <c r="O1843" s="75" t="e">
        <f>_xll.qlInterestRateIndexValueDate(Index,N1843)</f>
        <v>#VALUE!</v>
      </c>
      <c r="P1843" s="72" t="e">
        <v>#N/A</v>
      </c>
    </row>
    <row r="1844" spans="13:16" x14ac:dyDescent="0.2">
      <c r="M1844" s="49" t="s">
        <v>443</v>
      </c>
      <c r="N1844" s="75">
        <f>_xll.qlCalendarAdvance(Calendar,N1843,M1844,"Following",FALSE)</f>
        <v>52440</v>
      </c>
      <c r="O1844" s="75" t="e">
        <f>_xll.qlInterestRateIndexValueDate(Index,N1844)</f>
        <v>#VALUE!</v>
      </c>
      <c r="P1844" s="72" t="e">
        <v>#N/A</v>
      </c>
    </row>
    <row r="1845" spans="13:16" x14ac:dyDescent="0.2">
      <c r="M1845" s="49" t="s">
        <v>443</v>
      </c>
      <c r="N1845" s="75">
        <f>_xll.qlCalendarAdvance(Calendar,N1844,M1845,"Following",FALSE)</f>
        <v>52447</v>
      </c>
      <c r="O1845" s="75" t="e">
        <f>_xll.qlInterestRateIndexValueDate(Index,N1845)</f>
        <v>#VALUE!</v>
      </c>
      <c r="P1845" s="72" t="e">
        <v>#N/A</v>
      </c>
    </row>
    <row r="1846" spans="13:16" x14ac:dyDescent="0.2">
      <c r="M1846" s="49" t="s">
        <v>443</v>
      </c>
      <c r="N1846" s="75">
        <f>_xll.qlCalendarAdvance(Calendar,N1845,M1846,"Following",FALSE)</f>
        <v>52454</v>
      </c>
      <c r="O1846" s="75" t="e">
        <f>_xll.qlInterestRateIndexValueDate(Index,N1846)</f>
        <v>#VALUE!</v>
      </c>
      <c r="P1846" s="72" t="e">
        <v>#N/A</v>
      </c>
    </row>
    <row r="1847" spans="13:16" x14ac:dyDescent="0.2">
      <c r="M1847" s="49" t="s">
        <v>443</v>
      </c>
      <c r="N1847" s="75">
        <f>_xll.qlCalendarAdvance(Calendar,N1846,M1847,"Following",FALSE)</f>
        <v>52461</v>
      </c>
      <c r="O1847" s="75" t="e">
        <f>_xll.qlInterestRateIndexValueDate(Index,N1847)</f>
        <v>#VALUE!</v>
      </c>
      <c r="P1847" s="72" t="e">
        <v>#N/A</v>
      </c>
    </row>
    <row r="1848" spans="13:16" x14ac:dyDescent="0.2">
      <c r="M1848" s="49" t="s">
        <v>443</v>
      </c>
      <c r="N1848" s="75">
        <f>_xll.qlCalendarAdvance(Calendar,N1847,M1848,"Following",FALSE)</f>
        <v>52468</v>
      </c>
      <c r="O1848" s="75" t="e">
        <f>_xll.qlInterestRateIndexValueDate(Index,N1848)</f>
        <v>#VALUE!</v>
      </c>
      <c r="P1848" s="72" t="e">
        <v>#N/A</v>
      </c>
    </row>
    <row r="1849" spans="13:16" x14ac:dyDescent="0.2">
      <c r="M1849" s="49" t="s">
        <v>443</v>
      </c>
      <c r="N1849" s="75">
        <f>_xll.qlCalendarAdvance(Calendar,N1848,M1849,"Following",FALSE)</f>
        <v>52475</v>
      </c>
      <c r="O1849" s="75" t="e">
        <f>_xll.qlInterestRateIndexValueDate(Index,N1849)</f>
        <v>#VALUE!</v>
      </c>
      <c r="P1849" s="72" t="e">
        <v>#N/A</v>
      </c>
    </row>
    <row r="1850" spans="13:16" x14ac:dyDescent="0.2">
      <c r="M1850" s="49" t="s">
        <v>443</v>
      </c>
      <c r="N1850" s="75">
        <f>_xll.qlCalendarAdvance(Calendar,N1849,M1850,"Following",FALSE)</f>
        <v>52482</v>
      </c>
      <c r="O1850" s="75" t="e">
        <f>_xll.qlInterestRateIndexValueDate(Index,N1850)</f>
        <v>#VALUE!</v>
      </c>
      <c r="P1850" s="72" t="e">
        <v>#N/A</v>
      </c>
    </row>
    <row r="1851" spans="13:16" x14ac:dyDescent="0.2">
      <c r="M1851" s="49" t="s">
        <v>443</v>
      </c>
      <c r="N1851" s="75">
        <f>_xll.qlCalendarAdvance(Calendar,N1850,M1851,"Following",FALSE)</f>
        <v>52489</v>
      </c>
      <c r="O1851" s="75" t="e">
        <f>_xll.qlInterestRateIndexValueDate(Index,N1851)</f>
        <v>#VALUE!</v>
      </c>
      <c r="P1851" s="72" t="e">
        <v>#N/A</v>
      </c>
    </row>
    <row r="1852" spans="13:16" x14ac:dyDescent="0.2">
      <c r="M1852" s="49" t="s">
        <v>443</v>
      </c>
      <c r="N1852" s="75">
        <f>_xll.qlCalendarAdvance(Calendar,N1851,M1852,"Following",FALSE)</f>
        <v>52496</v>
      </c>
      <c r="O1852" s="75" t="e">
        <f>_xll.qlInterestRateIndexValueDate(Index,N1852)</f>
        <v>#VALUE!</v>
      </c>
      <c r="P1852" s="72" t="e">
        <v>#N/A</v>
      </c>
    </row>
    <row r="1853" spans="13:16" x14ac:dyDescent="0.2">
      <c r="M1853" s="49" t="s">
        <v>443</v>
      </c>
      <c r="N1853" s="75">
        <f>_xll.qlCalendarAdvance(Calendar,N1852,M1853,"Following",FALSE)</f>
        <v>52503</v>
      </c>
      <c r="O1853" s="75" t="e">
        <f>_xll.qlInterestRateIndexValueDate(Index,N1853)</f>
        <v>#VALUE!</v>
      </c>
      <c r="P1853" s="72" t="e">
        <v>#N/A</v>
      </c>
    </row>
    <row r="1854" spans="13:16" x14ac:dyDescent="0.2">
      <c r="M1854" s="49" t="s">
        <v>443</v>
      </c>
      <c r="N1854" s="75">
        <f>_xll.qlCalendarAdvance(Calendar,N1853,M1854,"Following",FALSE)</f>
        <v>52510</v>
      </c>
      <c r="O1854" s="75" t="e">
        <f>_xll.qlInterestRateIndexValueDate(Index,N1854)</f>
        <v>#VALUE!</v>
      </c>
      <c r="P1854" s="72" t="e">
        <v>#N/A</v>
      </c>
    </row>
    <row r="1855" spans="13:16" x14ac:dyDescent="0.2">
      <c r="M1855" s="49" t="s">
        <v>443</v>
      </c>
      <c r="N1855" s="75">
        <f>_xll.qlCalendarAdvance(Calendar,N1854,M1855,"Following",FALSE)</f>
        <v>52517</v>
      </c>
      <c r="O1855" s="75" t="e">
        <f>_xll.qlInterestRateIndexValueDate(Index,N1855)</f>
        <v>#VALUE!</v>
      </c>
      <c r="P1855" s="72" t="e">
        <v>#N/A</v>
      </c>
    </row>
    <row r="1856" spans="13:16" x14ac:dyDescent="0.2">
      <c r="M1856" s="49" t="s">
        <v>443</v>
      </c>
      <c r="N1856" s="75">
        <f>_xll.qlCalendarAdvance(Calendar,N1855,M1856,"Following",FALSE)</f>
        <v>52524</v>
      </c>
      <c r="O1856" s="75" t="e">
        <f>_xll.qlInterestRateIndexValueDate(Index,N1856)</f>
        <v>#VALUE!</v>
      </c>
      <c r="P1856" s="72" t="e">
        <v>#N/A</v>
      </c>
    </row>
    <row r="1857" spans="13:16" x14ac:dyDescent="0.2">
      <c r="M1857" s="49" t="s">
        <v>443</v>
      </c>
      <c r="N1857" s="75">
        <f>_xll.qlCalendarAdvance(Calendar,N1856,M1857,"Following",FALSE)</f>
        <v>52531</v>
      </c>
      <c r="O1857" s="75" t="e">
        <f>_xll.qlInterestRateIndexValueDate(Index,N1857)</f>
        <v>#VALUE!</v>
      </c>
      <c r="P1857" s="72" t="e">
        <v>#N/A</v>
      </c>
    </row>
    <row r="1858" spans="13:16" x14ac:dyDescent="0.2">
      <c r="M1858" s="49" t="s">
        <v>443</v>
      </c>
      <c r="N1858" s="75">
        <f>_xll.qlCalendarAdvance(Calendar,N1857,M1858,"Following",FALSE)</f>
        <v>52538</v>
      </c>
      <c r="O1858" s="75" t="e">
        <f>_xll.qlInterestRateIndexValueDate(Index,N1858)</f>
        <v>#VALUE!</v>
      </c>
      <c r="P1858" s="72" t="e">
        <v>#N/A</v>
      </c>
    </row>
    <row r="1859" spans="13:16" x14ac:dyDescent="0.2">
      <c r="M1859" s="49" t="s">
        <v>443</v>
      </c>
      <c r="N1859" s="75">
        <f>_xll.qlCalendarAdvance(Calendar,N1858,M1859,"Following",FALSE)</f>
        <v>52545</v>
      </c>
      <c r="O1859" s="75" t="e">
        <f>_xll.qlInterestRateIndexValueDate(Index,N1859)</f>
        <v>#VALUE!</v>
      </c>
      <c r="P1859" s="72" t="e">
        <v>#N/A</v>
      </c>
    </row>
    <row r="1860" spans="13:16" x14ac:dyDescent="0.2">
      <c r="M1860" s="49" t="s">
        <v>443</v>
      </c>
      <c r="N1860" s="75">
        <f>_xll.qlCalendarAdvance(Calendar,N1859,M1860,"Following",FALSE)</f>
        <v>52552</v>
      </c>
      <c r="O1860" s="75" t="e">
        <f>_xll.qlInterestRateIndexValueDate(Index,N1860)</f>
        <v>#VALUE!</v>
      </c>
      <c r="P1860" s="72" t="e">
        <v>#N/A</v>
      </c>
    </row>
    <row r="1861" spans="13:16" x14ac:dyDescent="0.2">
      <c r="M1861" s="49" t="s">
        <v>443</v>
      </c>
      <c r="N1861" s="75">
        <f>_xll.qlCalendarAdvance(Calendar,N1860,M1861,"Following",FALSE)</f>
        <v>52559</v>
      </c>
      <c r="O1861" s="75" t="e">
        <f>_xll.qlInterestRateIndexValueDate(Index,N1861)</f>
        <v>#VALUE!</v>
      </c>
      <c r="P1861" s="72" t="e">
        <v>#N/A</v>
      </c>
    </row>
    <row r="1862" spans="13:16" x14ac:dyDescent="0.2">
      <c r="M1862" s="49" t="s">
        <v>443</v>
      </c>
      <c r="N1862" s="75">
        <f>_xll.qlCalendarAdvance(Calendar,N1861,M1862,"Following",FALSE)</f>
        <v>52566</v>
      </c>
      <c r="O1862" s="75" t="e">
        <f>_xll.qlInterestRateIndexValueDate(Index,N1862)</f>
        <v>#VALUE!</v>
      </c>
      <c r="P1862" s="72" t="e">
        <v>#N/A</v>
      </c>
    </row>
    <row r="1863" spans="13:16" x14ac:dyDescent="0.2">
      <c r="M1863" s="49" t="s">
        <v>443</v>
      </c>
      <c r="N1863" s="75">
        <f>_xll.qlCalendarAdvance(Calendar,N1862,M1863,"Following",FALSE)</f>
        <v>52573</v>
      </c>
      <c r="O1863" s="75" t="e">
        <f>_xll.qlInterestRateIndexValueDate(Index,N1863)</f>
        <v>#VALUE!</v>
      </c>
      <c r="P1863" s="72" t="e">
        <v>#N/A</v>
      </c>
    </row>
    <row r="1864" spans="13:16" x14ac:dyDescent="0.2">
      <c r="M1864" s="49" t="s">
        <v>443</v>
      </c>
      <c r="N1864" s="75">
        <f>_xll.qlCalendarAdvance(Calendar,N1863,M1864,"Following",FALSE)</f>
        <v>52580</v>
      </c>
      <c r="O1864" s="75" t="e">
        <f>_xll.qlInterestRateIndexValueDate(Index,N1864)</f>
        <v>#VALUE!</v>
      </c>
      <c r="P1864" s="72" t="e">
        <v>#N/A</v>
      </c>
    </row>
    <row r="1865" spans="13:16" x14ac:dyDescent="0.2">
      <c r="M1865" s="49" t="s">
        <v>443</v>
      </c>
      <c r="N1865" s="75">
        <f>_xll.qlCalendarAdvance(Calendar,N1864,M1865,"Following",FALSE)</f>
        <v>52587</v>
      </c>
      <c r="O1865" s="75" t="e">
        <f>_xll.qlInterestRateIndexValueDate(Index,N1865)</f>
        <v>#VALUE!</v>
      </c>
      <c r="P1865" s="72" t="e">
        <v>#N/A</v>
      </c>
    </row>
    <row r="1866" spans="13:16" x14ac:dyDescent="0.2">
      <c r="M1866" s="49" t="s">
        <v>443</v>
      </c>
      <c r="N1866" s="75">
        <f>_xll.qlCalendarAdvance(Calendar,N1865,M1866,"Following",FALSE)</f>
        <v>52594</v>
      </c>
      <c r="O1866" s="75" t="e">
        <f>_xll.qlInterestRateIndexValueDate(Index,N1866)</f>
        <v>#VALUE!</v>
      </c>
      <c r="P1866" s="72" t="e">
        <v>#N/A</v>
      </c>
    </row>
    <row r="1867" spans="13:16" x14ac:dyDescent="0.2">
      <c r="M1867" s="49" t="s">
        <v>443</v>
      </c>
      <c r="N1867" s="75">
        <f>_xll.qlCalendarAdvance(Calendar,N1866,M1867,"Following",FALSE)</f>
        <v>52601</v>
      </c>
      <c r="O1867" s="75" t="e">
        <f>_xll.qlInterestRateIndexValueDate(Index,N1867)</f>
        <v>#VALUE!</v>
      </c>
      <c r="P1867" s="72" t="e">
        <v>#N/A</v>
      </c>
    </row>
    <row r="1868" spans="13:16" x14ac:dyDescent="0.2">
      <c r="M1868" s="49" t="s">
        <v>443</v>
      </c>
      <c r="N1868" s="75">
        <f>_xll.qlCalendarAdvance(Calendar,N1867,M1868,"Following",FALSE)</f>
        <v>52608</v>
      </c>
      <c r="O1868" s="75" t="e">
        <f>_xll.qlInterestRateIndexValueDate(Index,N1868)</f>
        <v>#VALUE!</v>
      </c>
      <c r="P1868" s="72" t="e">
        <v>#N/A</v>
      </c>
    </row>
    <row r="1869" spans="13:16" x14ac:dyDescent="0.2">
      <c r="M1869" s="49" t="s">
        <v>443</v>
      </c>
      <c r="N1869" s="75">
        <f>_xll.qlCalendarAdvance(Calendar,N1868,M1869,"Following",FALSE)</f>
        <v>52615</v>
      </c>
      <c r="O1869" s="75" t="e">
        <f>_xll.qlInterestRateIndexValueDate(Index,N1869)</f>
        <v>#VALUE!</v>
      </c>
      <c r="P1869" s="72" t="e">
        <v>#N/A</v>
      </c>
    </row>
    <row r="1870" spans="13:16" x14ac:dyDescent="0.2">
      <c r="M1870" s="49" t="s">
        <v>443</v>
      </c>
      <c r="N1870" s="75">
        <f>_xll.qlCalendarAdvance(Calendar,N1869,M1870,"Following",FALSE)</f>
        <v>52622</v>
      </c>
      <c r="O1870" s="75" t="e">
        <f>_xll.qlInterestRateIndexValueDate(Index,N1870)</f>
        <v>#VALUE!</v>
      </c>
      <c r="P1870" s="72" t="e">
        <v>#N/A</v>
      </c>
    </row>
    <row r="1871" spans="13:16" x14ac:dyDescent="0.2">
      <c r="M1871" s="49" t="s">
        <v>443</v>
      </c>
      <c r="N1871" s="75">
        <f>_xll.qlCalendarAdvance(Calendar,N1870,M1871,"Following",FALSE)</f>
        <v>52629</v>
      </c>
      <c r="O1871" s="75" t="e">
        <f>_xll.qlInterestRateIndexValueDate(Index,N1871)</f>
        <v>#VALUE!</v>
      </c>
      <c r="P1871" s="72" t="e">
        <v>#N/A</v>
      </c>
    </row>
    <row r="1872" spans="13:16" x14ac:dyDescent="0.2">
      <c r="M1872" s="49" t="s">
        <v>443</v>
      </c>
      <c r="N1872" s="75">
        <f>_xll.qlCalendarAdvance(Calendar,N1871,M1872,"Following",FALSE)</f>
        <v>52636</v>
      </c>
      <c r="O1872" s="75" t="e">
        <f>_xll.qlInterestRateIndexValueDate(Index,N1872)</f>
        <v>#VALUE!</v>
      </c>
      <c r="P1872" s="72" t="e">
        <v>#N/A</v>
      </c>
    </row>
    <row r="1873" spans="13:16" x14ac:dyDescent="0.2">
      <c r="M1873" s="49" t="s">
        <v>443</v>
      </c>
      <c r="N1873" s="75">
        <f>_xll.qlCalendarAdvance(Calendar,N1872,M1873,"Following",FALSE)</f>
        <v>52643</v>
      </c>
      <c r="O1873" s="75" t="e">
        <f>_xll.qlInterestRateIndexValueDate(Index,N1873)</f>
        <v>#VALUE!</v>
      </c>
      <c r="P1873" s="72" t="e">
        <v>#N/A</v>
      </c>
    </row>
    <row r="1874" spans="13:16" x14ac:dyDescent="0.2">
      <c r="M1874" s="49" t="s">
        <v>443</v>
      </c>
      <c r="N1874" s="75">
        <f>_xll.qlCalendarAdvance(Calendar,N1873,M1874,"Following",FALSE)</f>
        <v>52650</v>
      </c>
      <c r="O1874" s="75" t="e">
        <f>_xll.qlInterestRateIndexValueDate(Index,N1874)</f>
        <v>#VALUE!</v>
      </c>
      <c r="P1874" s="72" t="e">
        <v>#N/A</v>
      </c>
    </row>
    <row r="1875" spans="13:16" x14ac:dyDescent="0.2">
      <c r="M1875" s="49" t="s">
        <v>443</v>
      </c>
      <c r="N1875" s="75">
        <f>_xll.qlCalendarAdvance(Calendar,N1874,M1875,"Following",FALSE)</f>
        <v>52657</v>
      </c>
      <c r="O1875" s="75" t="e">
        <f>_xll.qlInterestRateIndexValueDate(Index,N1875)</f>
        <v>#VALUE!</v>
      </c>
      <c r="P1875" s="72" t="e">
        <v>#N/A</v>
      </c>
    </row>
    <row r="1876" spans="13:16" x14ac:dyDescent="0.2">
      <c r="M1876" s="49" t="s">
        <v>443</v>
      </c>
      <c r="N1876" s="75">
        <f>_xll.qlCalendarAdvance(Calendar,N1875,M1876,"Following",FALSE)</f>
        <v>52664</v>
      </c>
      <c r="O1876" s="75" t="e">
        <f>_xll.qlInterestRateIndexValueDate(Index,N1876)</f>
        <v>#VALUE!</v>
      </c>
      <c r="P1876" s="72" t="e">
        <v>#N/A</v>
      </c>
    </row>
    <row r="1877" spans="13:16" x14ac:dyDescent="0.2">
      <c r="M1877" s="49" t="s">
        <v>443</v>
      </c>
      <c r="N1877" s="75">
        <f>_xll.qlCalendarAdvance(Calendar,N1876,M1877,"Following",FALSE)</f>
        <v>52671</v>
      </c>
      <c r="O1877" s="75" t="e">
        <f>_xll.qlInterestRateIndexValueDate(Index,N1877)</f>
        <v>#VALUE!</v>
      </c>
      <c r="P1877" s="72" t="e">
        <v>#N/A</v>
      </c>
    </row>
    <row r="1878" spans="13:16" x14ac:dyDescent="0.2">
      <c r="M1878" s="49" t="s">
        <v>443</v>
      </c>
      <c r="N1878" s="75">
        <f>_xll.qlCalendarAdvance(Calendar,N1877,M1878,"Following",FALSE)</f>
        <v>52678</v>
      </c>
      <c r="O1878" s="75" t="e">
        <f>_xll.qlInterestRateIndexValueDate(Index,N1878)</f>
        <v>#VALUE!</v>
      </c>
      <c r="P1878" s="72" t="e">
        <v>#N/A</v>
      </c>
    </row>
    <row r="1879" spans="13:16" x14ac:dyDescent="0.2">
      <c r="M1879" s="49" t="s">
        <v>443</v>
      </c>
      <c r="N1879" s="75">
        <f>_xll.qlCalendarAdvance(Calendar,N1878,M1879,"Following",FALSE)</f>
        <v>52685</v>
      </c>
      <c r="O1879" s="75" t="e">
        <f>_xll.qlInterestRateIndexValueDate(Index,N1879)</f>
        <v>#VALUE!</v>
      </c>
      <c r="P1879" s="72" t="e">
        <v>#N/A</v>
      </c>
    </row>
    <row r="1880" spans="13:16" x14ac:dyDescent="0.2">
      <c r="M1880" s="49" t="s">
        <v>443</v>
      </c>
      <c r="N1880" s="75">
        <f>_xll.qlCalendarAdvance(Calendar,N1879,M1880,"Following",FALSE)</f>
        <v>52692</v>
      </c>
      <c r="O1880" s="75" t="e">
        <f>_xll.qlInterestRateIndexValueDate(Index,N1880)</f>
        <v>#VALUE!</v>
      </c>
      <c r="P1880" s="72" t="e">
        <v>#N/A</v>
      </c>
    </row>
    <row r="1881" spans="13:16" x14ac:dyDescent="0.2">
      <c r="M1881" s="49" t="s">
        <v>443</v>
      </c>
      <c r="N1881" s="75">
        <f>_xll.qlCalendarAdvance(Calendar,N1880,M1881,"Following",FALSE)</f>
        <v>52699</v>
      </c>
      <c r="O1881" s="75" t="e">
        <f>_xll.qlInterestRateIndexValueDate(Index,N1881)</f>
        <v>#VALUE!</v>
      </c>
      <c r="P1881" s="72" t="e">
        <v>#N/A</v>
      </c>
    </row>
    <row r="1882" spans="13:16" x14ac:dyDescent="0.2">
      <c r="M1882" s="49" t="s">
        <v>443</v>
      </c>
      <c r="N1882" s="75">
        <f>_xll.qlCalendarAdvance(Calendar,N1881,M1882,"Following",FALSE)</f>
        <v>52706</v>
      </c>
      <c r="O1882" s="75" t="e">
        <f>_xll.qlInterestRateIndexValueDate(Index,N1882)</f>
        <v>#VALUE!</v>
      </c>
      <c r="P1882" s="72" t="e">
        <v>#N/A</v>
      </c>
    </row>
    <row r="1883" spans="13:16" x14ac:dyDescent="0.2">
      <c r="M1883" s="49" t="s">
        <v>443</v>
      </c>
      <c r="N1883" s="75">
        <f>_xll.qlCalendarAdvance(Calendar,N1882,M1883,"Following",FALSE)</f>
        <v>52713</v>
      </c>
      <c r="O1883" s="75" t="e">
        <f>_xll.qlInterestRateIndexValueDate(Index,N1883)</f>
        <v>#VALUE!</v>
      </c>
      <c r="P1883" s="72" t="e">
        <v>#N/A</v>
      </c>
    </row>
    <row r="1884" spans="13:16" x14ac:dyDescent="0.2">
      <c r="M1884" s="49" t="s">
        <v>443</v>
      </c>
      <c r="N1884" s="75">
        <f>_xll.qlCalendarAdvance(Calendar,N1883,M1884,"Following",FALSE)</f>
        <v>52720</v>
      </c>
      <c r="O1884" s="75" t="e">
        <f>_xll.qlInterestRateIndexValueDate(Index,N1884)</f>
        <v>#VALUE!</v>
      </c>
      <c r="P1884" s="72" t="e">
        <v>#N/A</v>
      </c>
    </row>
    <row r="1885" spans="13:16" x14ac:dyDescent="0.2">
      <c r="M1885" s="49" t="s">
        <v>443</v>
      </c>
      <c r="N1885" s="75">
        <f>_xll.qlCalendarAdvance(Calendar,N1884,M1885,"Following",FALSE)</f>
        <v>52727</v>
      </c>
      <c r="O1885" s="75" t="e">
        <f>_xll.qlInterestRateIndexValueDate(Index,N1885)</f>
        <v>#VALUE!</v>
      </c>
      <c r="P1885" s="72" t="e">
        <v>#N/A</v>
      </c>
    </row>
    <row r="1886" spans="13:16" x14ac:dyDescent="0.2">
      <c r="M1886" s="49" t="s">
        <v>443</v>
      </c>
      <c r="N1886" s="75">
        <f>_xll.qlCalendarAdvance(Calendar,N1885,M1886,"Following",FALSE)</f>
        <v>52734</v>
      </c>
      <c r="O1886" s="75" t="e">
        <f>_xll.qlInterestRateIndexValueDate(Index,N1886)</f>
        <v>#VALUE!</v>
      </c>
      <c r="P1886" s="72" t="e">
        <v>#N/A</v>
      </c>
    </row>
    <row r="1887" spans="13:16" x14ac:dyDescent="0.2">
      <c r="M1887" s="49" t="s">
        <v>443</v>
      </c>
      <c r="N1887" s="75">
        <f>_xll.qlCalendarAdvance(Calendar,N1886,M1887,"Following",FALSE)</f>
        <v>52741</v>
      </c>
      <c r="O1887" s="75" t="e">
        <f>_xll.qlInterestRateIndexValueDate(Index,N1887)</f>
        <v>#VALUE!</v>
      </c>
      <c r="P1887" s="72" t="e">
        <v>#N/A</v>
      </c>
    </row>
    <row r="1888" spans="13:16" x14ac:dyDescent="0.2">
      <c r="M1888" s="49" t="s">
        <v>443</v>
      </c>
      <c r="N1888" s="75">
        <f>_xll.qlCalendarAdvance(Calendar,N1887,M1888,"Following",FALSE)</f>
        <v>52748</v>
      </c>
      <c r="O1888" s="75" t="e">
        <f>_xll.qlInterestRateIndexValueDate(Index,N1888)</f>
        <v>#VALUE!</v>
      </c>
      <c r="P1888" s="72" t="e">
        <v>#N/A</v>
      </c>
    </row>
    <row r="1889" spans="13:16" x14ac:dyDescent="0.2">
      <c r="M1889" s="49" t="s">
        <v>443</v>
      </c>
      <c r="N1889" s="75">
        <f>_xll.qlCalendarAdvance(Calendar,N1888,M1889,"Following",FALSE)</f>
        <v>52755</v>
      </c>
      <c r="O1889" s="75" t="e">
        <f>_xll.qlInterestRateIndexValueDate(Index,N1889)</f>
        <v>#VALUE!</v>
      </c>
      <c r="P1889" s="72" t="e">
        <v>#N/A</v>
      </c>
    </row>
    <row r="1890" spans="13:16" x14ac:dyDescent="0.2">
      <c r="M1890" s="49" t="s">
        <v>443</v>
      </c>
      <c r="N1890" s="75">
        <f>_xll.qlCalendarAdvance(Calendar,N1889,M1890,"Following",FALSE)</f>
        <v>52762</v>
      </c>
      <c r="O1890" s="75" t="e">
        <f>_xll.qlInterestRateIndexValueDate(Index,N1890)</f>
        <v>#VALUE!</v>
      </c>
      <c r="P1890" s="72" t="e">
        <v>#N/A</v>
      </c>
    </row>
    <row r="1891" spans="13:16" x14ac:dyDescent="0.2">
      <c r="M1891" s="49" t="s">
        <v>443</v>
      </c>
      <c r="N1891" s="75">
        <f>_xll.qlCalendarAdvance(Calendar,N1890,M1891,"Following",FALSE)</f>
        <v>52769</v>
      </c>
      <c r="O1891" s="75" t="e">
        <f>_xll.qlInterestRateIndexValueDate(Index,N1891)</f>
        <v>#VALUE!</v>
      </c>
      <c r="P1891" s="72" t="e">
        <v>#N/A</v>
      </c>
    </row>
    <row r="1892" spans="13:16" x14ac:dyDescent="0.2">
      <c r="M1892" s="49" t="s">
        <v>443</v>
      </c>
      <c r="N1892" s="75">
        <f>_xll.qlCalendarAdvance(Calendar,N1891,M1892,"Following",FALSE)</f>
        <v>52776</v>
      </c>
      <c r="O1892" s="75" t="e">
        <f>_xll.qlInterestRateIndexValueDate(Index,N1892)</f>
        <v>#VALUE!</v>
      </c>
      <c r="P1892" s="72" t="e">
        <v>#N/A</v>
      </c>
    </row>
    <row r="1893" spans="13:16" x14ac:dyDescent="0.2">
      <c r="M1893" s="49" t="s">
        <v>443</v>
      </c>
      <c r="N1893" s="75">
        <f>_xll.qlCalendarAdvance(Calendar,N1892,M1893,"Following",FALSE)</f>
        <v>52783</v>
      </c>
      <c r="O1893" s="75" t="e">
        <f>_xll.qlInterestRateIndexValueDate(Index,N1893)</f>
        <v>#VALUE!</v>
      </c>
      <c r="P1893" s="72" t="e">
        <v>#N/A</v>
      </c>
    </row>
    <row r="1894" spans="13:16" x14ac:dyDescent="0.2">
      <c r="M1894" s="49" t="s">
        <v>443</v>
      </c>
      <c r="N1894" s="75">
        <f>_xll.qlCalendarAdvance(Calendar,N1893,M1894,"Following",FALSE)</f>
        <v>52790</v>
      </c>
      <c r="O1894" s="75" t="e">
        <f>_xll.qlInterestRateIndexValueDate(Index,N1894)</f>
        <v>#VALUE!</v>
      </c>
      <c r="P1894" s="72" t="e">
        <v>#N/A</v>
      </c>
    </row>
    <row r="1895" spans="13:16" x14ac:dyDescent="0.2">
      <c r="M1895" s="49" t="s">
        <v>443</v>
      </c>
      <c r="N1895" s="75">
        <f>_xll.qlCalendarAdvance(Calendar,N1894,M1895,"Following",FALSE)</f>
        <v>52797</v>
      </c>
      <c r="O1895" s="75" t="e">
        <f>_xll.qlInterestRateIndexValueDate(Index,N1895)</f>
        <v>#VALUE!</v>
      </c>
      <c r="P1895" s="72" t="e">
        <v>#N/A</v>
      </c>
    </row>
    <row r="1896" spans="13:16" x14ac:dyDescent="0.2">
      <c r="M1896" s="49" t="s">
        <v>443</v>
      </c>
      <c r="N1896" s="75">
        <f>_xll.qlCalendarAdvance(Calendar,N1895,M1896,"Following",FALSE)</f>
        <v>52804</v>
      </c>
      <c r="O1896" s="75" t="e">
        <f>_xll.qlInterestRateIndexValueDate(Index,N1896)</f>
        <v>#VALUE!</v>
      </c>
      <c r="P1896" s="72" t="e">
        <v>#N/A</v>
      </c>
    </row>
    <row r="1897" spans="13:16" x14ac:dyDescent="0.2">
      <c r="M1897" s="49" t="s">
        <v>443</v>
      </c>
      <c r="N1897" s="75">
        <f>_xll.qlCalendarAdvance(Calendar,N1896,M1897,"Following",FALSE)</f>
        <v>52811</v>
      </c>
      <c r="O1897" s="75" t="e">
        <f>_xll.qlInterestRateIndexValueDate(Index,N1897)</f>
        <v>#VALUE!</v>
      </c>
      <c r="P1897" s="72" t="e">
        <v>#N/A</v>
      </c>
    </row>
    <row r="1898" spans="13:16" x14ac:dyDescent="0.2">
      <c r="M1898" s="49" t="s">
        <v>443</v>
      </c>
      <c r="N1898" s="75">
        <f>_xll.qlCalendarAdvance(Calendar,N1897,M1898,"Following",FALSE)</f>
        <v>52818</v>
      </c>
      <c r="O1898" s="75" t="e">
        <f>_xll.qlInterestRateIndexValueDate(Index,N1898)</f>
        <v>#VALUE!</v>
      </c>
      <c r="P1898" s="72" t="e">
        <v>#N/A</v>
      </c>
    </row>
    <row r="1899" spans="13:16" x14ac:dyDescent="0.2">
      <c r="M1899" s="49" t="s">
        <v>443</v>
      </c>
      <c r="N1899" s="75">
        <f>_xll.qlCalendarAdvance(Calendar,N1898,M1899,"Following",FALSE)</f>
        <v>52825</v>
      </c>
      <c r="O1899" s="75" t="e">
        <f>_xll.qlInterestRateIndexValueDate(Index,N1899)</f>
        <v>#VALUE!</v>
      </c>
      <c r="P1899" s="72" t="e">
        <v>#N/A</v>
      </c>
    </row>
    <row r="1900" spans="13:16" x14ac:dyDescent="0.2">
      <c r="M1900" s="49" t="s">
        <v>443</v>
      </c>
      <c r="N1900" s="75">
        <f>_xll.qlCalendarAdvance(Calendar,N1899,M1900,"Following",FALSE)</f>
        <v>52832</v>
      </c>
      <c r="O1900" s="75" t="e">
        <f>_xll.qlInterestRateIndexValueDate(Index,N1900)</f>
        <v>#VALUE!</v>
      </c>
      <c r="P1900" s="72" t="e">
        <v>#N/A</v>
      </c>
    </row>
    <row r="1901" spans="13:16" x14ac:dyDescent="0.2">
      <c r="M1901" s="49" t="s">
        <v>443</v>
      </c>
      <c r="N1901" s="75">
        <f>_xll.qlCalendarAdvance(Calendar,N1900,M1901,"Following",FALSE)</f>
        <v>52839</v>
      </c>
      <c r="O1901" s="75" t="e">
        <f>_xll.qlInterestRateIndexValueDate(Index,N1901)</f>
        <v>#VALUE!</v>
      </c>
      <c r="P1901" s="72" t="e">
        <v>#N/A</v>
      </c>
    </row>
    <row r="1902" spans="13:16" x14ac:dyDescent="0.2">
      <c r="M1902" s="49" t="s">
        <v>443</v>
      </c>
      <c r="N1902" s="75">
        <f>_xll.qlCalendarAdvance(Calendar,N1901,M1902,"Following",FALSE)</f>
        <v>52846</v>
      </c>
      <c r="O1902" s="75" t="e">
        <f>_xll.qlInterestRateIndexValueDate(Index,N1902)</f>
        <v>#VALUE!</v>
      </c>
      <c r="P1902" s="72" t="e">
        <v>#N/A</v>
      </c>
    </row>
    <row r="1903" spans="13:16" x14ac:dyDescent="0.2">
      <c r="M1903" s="49" t="s">
        <v>443</v>
      </c>
      <c r="N1903" s="75">
        <f>_xll.qlCalendarAdvance(Calendar,N1902,M1903,"Following",FALSE)</f>
        <v>52853</v>
      </c>
      <c r="O1903" s="75" t="e">
        <f>_xll.qlInterestRateIndexValueDate(Index,N1903)</f>
        <v>#VALUE!</v>
      </c>
      <c r="P1903" s="72" t="e">
        <v>#N/A</v>
      </c>
    </row>
    <row r="1904" spans="13:16" x14ac:dyDescent="0.2">
      <c r="M1904" s="49" t="s">
        <v>443</v>
      </c>
      <c r="N1904" s="75">
        <f>_xll.qlCalendarAdvance(Calendar,N1903,M1904,"Following",FALSE)</f>
        <v>52860</v>
      </c>
      <c r="O1904" s="75" t="e">
        <f>_xll.qlInterestRateIndexValueDate(Index,N1904)</f>
        <v>#VALUE!</v>
      </c>
      <c r="P1904" s="72" t="e">
        <v>#N/A</v>
      </c>
    </row>
    <row r="1905" spans="13:16" x14ac:dyDescent="0.2">
      <c r="M1905" s="49" t="s">
        <v>443</v>
      </c>
      <c r="N1905" s="75">
        <f>_xll.qlCalendarAdvance(Calendar,N1904,M1905,"Following",FALSE)</f>
        <v>52867</v>
      </c>
      <c r="O1905" s="75" t="e">
        <f>_xll.qlInterestRateIndexValueDate(Index,N1905)</f>
        <v>#VALUE!</v>
      </c>
      <c r="P1905" s="72" t="e">
        <v>#N/A</v>
      </c>
    </row>
    <row r="1906" spans="13:16" x14ac:dyDescent="0.2">
      <c r="M1906" s="49" t="s">
        <v>443</v>
      </c>
      <c r="N1906" s="75">
        <f>_xll.qlCalendarAdvance(Calendar,N1905,M1906,"Following",FALSE)</f>
        <v>52874</v>
      </c>
      <c r="O1906" s="75" t="e">
        <f>_xll.qlInterestRateIndexValueDate(Index,N1906)</f>
        <v>#VALUE!</v>
      </c>
      <c r="P1906" s="72" t="e">
        <v>#N/A</v>
      </c>
    </row>
    <row r="1907" spans="13:16" x14ac:dyDescent="0.2">
      <c r="M1907" s="49" t="s">
        <v>443</v>
      </c>
      <c r="N1907" s="75">
        <f>_xll.qlCalendarAdvance(Calendar,N1906,M1907,"Following",FALSE)</f>
        <v>52881</v>
      </c>
      <c r="O1907" s="75" t="e">
        <f>_xll.qlInterestRateIndexValueDate(Index,N1907)</f>
        <v>#VALUE!</v>
      </c>
      <c r="P1907" s="72" t="e">
        <v>#N/A</v>
      </c>
    </row>
    <row r="1908" spans="13:16" x14ac:dyDescent="0.2">
      <c r="M1908" s="49" t="s">
        <v>443</v>
      </c>
      <c r="N1908" s="75">
        <f>_xll.qlCalendarAdvance(Calendar,N1907,M1908,"Following",FALSE)</f>
        <v>52888</v>
      </c>
      <c r="O1908" s="75" t="e">
        <f>_xll.qlInterestRateIndexValueDate(Index,N1908)</f>
        <v>#VALUE!</v>
      </c>
      <c r="P1908" s="72" t="e">
        <v>#N/A</v>
      </c>
    </row>
    <row r="1909" spans="13:16" x14ac:dyDescent="0.2">
      <c r="M1909" s="49" t="s">
        <v>443</v>
      </c>
      <c r="N1909" s="75">
        <f>_xll.qlCalendarAdvance(Calendar,N1908,M1909,"Following",FALSE)</f>
        <v>52895</v>
      </c>
      <c r="O1909" s="75" t="e">
        <f>_xll.qlInterestRateIndexValueDate(Index,N1909)</f>
        <v>#VALUE!</v>
      </c>
      <c r="P1909" s="72" t="e">
        <v>#N/A</v>
      </c>
    </row>
    <row r="1910" spans="13:16" x14ac:dyDescent="0.2">
      <c r="M1910" s="49" t="s">
        <v>443</v>
      </c>
      <c r="N1910" s="75">
        <f>_xll.qlCalendarAdvance(Calendar,N1909,M1910,"Following",FALSE)</f>
        <v>52902</v>
      </c>
      <c r="O1910" s="75" t="e">
        <f>_xll.qlInterestRateIndexValueDate(Index,N1910)</f>
        <v>#VALUE!</v>
      </c>
      <c r="P1910" s="72" t="e">
        <v>#N/A</v>
      </c>
    </row>
    <row r="1911" spans="13:16" x14ac:dyDescent="0.2">
      <c r="M1911" s="49" t="s">
        <v>443</v>
      </c>
      <c r="N1911" s="75">
        <f>_xll.qlCalendarAdvance(Calendar,N1910,M1911,"Following",FALSE)</f>
        <v>52909</v>
      </c>
      <c r="O1911" s="75" t="e">
        <f>_xll.qlInterestRateIndexValueDate(Index,N1911)</f>
        <v>#VALUE!</v>
      </c>
      <c r="P1911" s="72" t="e">
        <v>#N/A</v>
      </c>
    </row>
    <row r="1912" spans="13:16" x14ac:dyDescent="0.2">
      <c r="M1912" s="49" t="s">
        <v>443</v>
      </c>
      <c r="N1912" s="75">
        <f>_xll.qlCalendarAdvance(Calendar,N1911,M1912,"Following",FALSE)</f>
        <v>52916</v>
      </c>
      <c r="O1912" s="75" t="e">
        <f>_xll.qlInterestRateIndexValueDate(Index,N1912)</f>
        <v>#VALUE!</v>
      </c>
      <c r="P1912" s="72" t="e">
        <v>#N/A</v>
      </c>
    </row>
    <row r="1913" spans="13:16" x14ac:dyDescent="0.2">
      <c r="M1913" s="49" t="s">
        <v>443</v>
      </c>
      <c r="N1913" s="75">
        <f>_xll.qlCalendarAdvance(Calendar,N1912,M1913,"Following",FALSE)</f>
        <v>52923</v>
      </c>
      <c r="O1913" s="75" t="e">
        <f>_xll.qlInterestRateIndexValueDate(Index,N1913)</f>
        <v>#VALUE!</v>
      </c>
      <c r="P1913" s="72" t="e">
        <v>#N/A</v>
      </c>
    </row>
    <row r="1914" spans="13:16" x14ac:dyDescent="0.2">
      <c r="M1914" s="49" t="s">
        <v>443</v>
      </c>
      <c r="N1914" s="75">
        <f>_xll.qlCalendarAdvance(Calendar,N1913,M1914,"Following",FALSE)</f>
        <v>52930</v>
      </c>
      <c r="O1914" s="75" t="e">
        <f>_xll.qlInterestRateIndexValueDate(Index,N1914)</f>
        <v>#VALUE!</v>
      </c>
      <c r="P1914" s="72" t="e">
        <v>#N/A</v>
      </c>
    </row>
    <row r="1915" spans="13:16" x14ac:dyDescent="0.2">
      <c r="M1915" s="49" t="s">
        <v>443</v>
      </c>
      <c r="N1915" s="75">
        <f>_xll.qlCalendarAdvance(Calendar,N1914,M1915,"Following",FALSE)</f>
        <v>52937</v>
      </c>
      <c r="O1915" s="75" t="e">
        <f>_xll.qlInterestRateIndexValueDate(Index,N1915)</f>
        <v>#VALUE!</v>
      </c>
      <c r="P1915" s="72" t="e">
        <v>#N/A</v>
      </c>
    </row>
    <row r="1916" spans="13:16" x14ac:dyDescent="0.2">
      <c r="M1916" s="49" t="s">
        <v>443</v>
      </c>
      <c r="N1916" s="75">
        <f>_xll.qlCalendarAdvance(Calendar,N1915,M1916,"Following",FALSE)</f>
        <v>52944</v>
      </c>
      <c r="O1916" s="75" t="e">
        <f>_xll.qlInterestRateIndexValueDate(Index,N1916)</f>
        <v>#VALUE!</v>
      </c>
      <c r="P1916" s="72" t="e">
        <v>#N/A</v>
      </c>
    </row>
    <row r="1917" spans="13:16" x14ac:dyDescent="0.2">
      <c r="M1917" s="49" t="s">
        <v>443</v>
      </c>
      <c r="N1917" s="75">
        <f>_xll.qlCalendarAdvance(Calendar,N1916,M1917,"Following",FALSE)</f>
        <v>52951</v>
      </c>
      <c r="O1917" s="75" t="e">
        <f>_xll.qlInterestRateIndexValueDate(Index,N1917)</f>
        <v>#VALUE!</v>
      </c>
      <c r="P1917" s="72" t="e">
        <v>#N/A</v>
      </c>
    </row>
    <row r="1918" spans="13:16" x14ac:dyDescent="0.2">
      <c r="M1918" s="49" t="s">
        <v>443</v>
      </c>
      <c r="N1918" s="75">
        <f>_xll.qlCalendarAdvance(Calendar,N1917,M1918,"Following",FALSE)</f>
        <v>52958</v>
      </c>
      <c r="O1918" s="75" t="e">
        <f>_xll.qlInterestRateIndexValueDate(Index,N1918)</f>
        <v>#VALUE!</v>
      </c>
      <c r="P1918" s="72" t="e">
        <v>#N/A</v>
      </c>
    </row>
    <row r="1919" spans="13:16" x14ac:dyDescent="0.2">
      <c r="M1919" s="49" t="s">
        <v>443</v>
      </c>
      <c r="N1919" s="75">
        <f>_xll.qlCalendarAdvance(Calendar,N1918,M1919,"Following",FALSE)</f>
        <v>52965</v>
      </c>
      <c r="O1919" s="75" t="e">
        <f>_xll.qlInterestRateIndexValueDate(Index,N1919)</f>
        <v>#VALUE!</v>
      </c>
      <c r="P1919" s="72" t="e">
        <v>#N/A</v>
      </c>
    </row>
    <row r="1920" spans="13:16" x14ac:dyDescent="0.2">
      <c r="M1920" s="49" t="s">
        <v>443</v>
      </c>
      <c r="N1920" s="75">
        <f>_xll.qlCalendarAdvance(Calendar,N1919,M1920,"Following",FALSE)</f>
        <v>52972</v>
      </c>
      <c r="O1920" s="75" t="e">
        <f>_xll.qlInterestRateIndexValueDate(Index,N1920)</f>
        <v>#VALUE!</v>
      </c>
      <c r="P1920" s="72" t="e">
        <v>#N/A</v>
      </c>
    </row>
    <row r="1921" spans="13:16" x14ac:dyDescent="0.2">
      <c r="M1921" s="49" t="s">
        <v>443</v>
      </c>
      <c r="N1921" s="75">
        <f>_xll.qlCalendarAdvance(Calendar,N1920,M1921,"Following",FALSE)</f>
        <v>52979</v>
      </c>
      <c r="O1921" s="75" t="e">
        <f>_xll.qlInterestRateIndexValueDate(Index,N1921)</f>
        <v>#VALUE!</v>
      </c>
      <c r="P1921" s="72" t="e">
        <v>#N/A</v>
      </c>
    </row>
    <row r="1922" spans="13:16" x14ac:dyDescent="0.2">
      <c r="M1922" s="49" t="s">
        <v>443</v>
      </c>
      <c r="N1922" s="75">
        <f>_xll.qlCalendarAdvance(Calendar,N1921,M1922,"Following",FALSE)</f>
        <v>52986</v>
      </c>
      <c r="O1922" s="75" t="e">
        <f>_xll.qlInterestRateIndexValueDate(Index,N1922)</f>
        <v>#VALUE!</v>
      </c>
      <c r="P1922" s="72" t="e">
        <v>#N/A</v>
      </c>
    </row>
    <row r="1923" spans="13:16" x14ac:dyDescent="0.2">
      <c r="M1923" s="49" t="s">
        <v>443</v>
      </c>
      <c r="N1923" s="75">
        <f>_xll.qlCalendarAdvance(Calendar,N1922,M1923,"Following",FALSE)</f>
        <v>52993</v>
      </c>
      <c r="O1923" s="75" t="e">
        <f>_xll.qlInterestRateIndexValueDate(Index,N1923)</f>
        <v>#VALUE!</v>
      </c>
      <c r="P1923" s="72" t="e">
        <v>#N/A</v>
      </c>
    </row>
    <row r="1924" spans="13:16" x14ac:dyDescent="0.2">
      <c r="M1924" s="49" t="s">
        <v>443</v>
      </c>
      <c r="N1924" s="75">
        <f>_xll.qlCalendarAdvance(Calendar,N1923,M1924,"Following",FALSE)</f>
        <v>53000</v>
      </c>
      <c r="O1924" s="75" t="e">
        <f>_xll.qlInterestRateIndexValueDate(Index,N1924)</f>
        <v>#VALUE!</v>
      </c>
      <c r="P1924" s="72" t="e">
        <v>#N/A</v>
      </c>
    </row>
    <row r="1925" spans="13:16" x14ac:dyDescent="0.2">
      <c r="M1925" s="49" t="s">
        <v>443</v>
      </c>
      <c r="N1925" s="75">
        <f>_xll.qlCalendarAdvance(Calendar,N1924,M1925,"Following",FALSE)</f>
        <v>53007</v>
      </c>
      <c r="O1925" s="75" t="e">
        <f>_xll.qlInterestRateIndexValueDate(Index,N1925)</f>
        <v>#VALUE!</v>
      </c>
      <c r="P1925" s="72" t="e">
        <v>#N/A</v>
      </c>
    </row>
    <row r="1926" spans="13:16" x14ac:dyDescent="0.2">
      <c r="M1926" s="49" t="s">
        <v>443</v>
      </c>
      <c r="N1926" s="75">
        <f>_xll.qlCalendarAdvance(Calendar,N1925,M1926,"Following",FALSE)</f>
        <v>53014</v>
      </c>
      <c r="O1926" s="75" t="e">
        <f>_xll.qlInterestRateIndexValueDate(Index,N1926)</f>
        <v>#VALUE!</v>
      </c>
      <c r="P1926" s="72" t="e">
        <v>#N/A</v>
      </c>
    </row>
    <row r="1927" spans="13:16" x14ac:dyDescent="0.2">
      <c r="M1927" s="49" t="s">
        <v>443</v>
      </c>
      <c r="N1927" s="75">
        <f>_xll.qlCalendarAdvance(Calendar,N1926,M1927,"Following",FALSE)</f>
        <v>53021</v>
      </c>
      <c r="O1927" s="75" t="e">
        <f>_xll.qlInterestRateIndexValueDate(Index,N1927)</f>
        <v>#VALUE!</v>
      </c>
      <c r="P1927" s="72" t="e">
        <v>#N/A</v>
      </c>
    </row>
    <row r="1928" spans="13:16" x14ac:dyDescent="0.2">
      <c r="M1928" s="49" t="s">
        <v>443</v>
      </c>
      <c r="N1928" s="75">
        <f>_xll.qlCalendarAdvance(Calendar,N1927,M1928,"Following",FALSE)</f>
        <v>53028</v>
      </c>
      <c r="O1928" s="75" t="e">
        <f>_xll.qlInterestRateIndexValueDate(Index,N1928)</f>
        <v>#VALUE!</v>
      </c>
      <c r="P1928" s="72" t="e">
        <v>#N/A</v>
      </c>
    </row>
    <row r="1929" spans="13:16" x14ac:dyDescent="0.2">
      <c r="M1929" s="49" t="s">
        <v>443</v>
      </c>
      <c r="N1929" s="75">
        <f>_xll.qlCalendarAdvance(Calendar,N1928,M1929,"Following",FALSE)</f>
        <v>53035</v>
      </c>
      <c r="O1929" s="75" t="e">
        <f>_xll.qlInterestRateIndexValueDate(Index,N1929)</f>
        <v>#VALUE!</v>
      </c>
      <c r="P1929" s="72" t="e">
        <v>#N/A</v>
      </c>
    </row>
    <row r="1930" spans="13:16" x14ac:dyDescent="0.2">
      <c r="M1930" s="49" t="s">
        <v>443</v>
      </c>
      <c r="N1930" s="75">
        <f>_xll.qlCalendarAdvance(Calendar,N1929,M1930,"Following",FALSE)</f>
        <v>53042</v>
      </c>
      <c r="O1930" s="75" t="e">
        <f>_xll.qlInterestRateIndexValueDate(Index,N1930)</f>
        <v>#VALUE!</v>
      </c>
      <c r="P1930" s="72" t="e">
        <v>#N/A</v>
      </c>
    </row>
    <row r="1931" spans="13:16" x14ac:dyDescent="0.2">
      <c r="M1931" s="49" t="s">
        <v>443</v>
      </c>
      <c r="N1931" s="75">
        <f>_xll.qlCalendarAdvance(Calendar,N1930,M1931,"Following",FALSE)</f>
        <v>53049</v>
      </c>
      <c r="O1931" s="75" t="e">
        <f>_xll.qlInterestRateIndexValueDate(Index,N1931)</f>
        <v>#VALUE!</v>
      </c>
      <c r="P1931" s="72" t="e">
        <v>#N/A</v>
      </c>
    </row>
    <row r="1932" spans="13:16" x14ac:dyDescent="0.2">
      <c r="M1932" s="49" t="s">
        <v>443</v>
      </c>
      <c r="N1932" s="75">
        <f>_xll.qlCalendarAdvance(Calendar,N1931,M1932,"Following",FALSE)</f>
        <v>53056</v>
      </c>
      <c r="O1932" s="75" t="e">
        <f>_xll.qlInterestRateIndexValueDate(Index,N1932)</f>
        <v>#VALUE!</v>
      </c>
      <c r="P1932" s="72" t="e">
        <v>#N/A</v>
      </c>
    </row>
    <row r="1933" spans="13:16" x14ac:dyDescent="0.2">
      <c r="M1933" s="49" t="s">
        <v>443</v>
      </c>
      <c r="N1933" s="75">
        <f>_xll.qlCalendarAdvance(Calendar,N1932,M1933,"Following",FALSE)</f>
        <v>53063</v>
      </c>
      <c r="O1933" s="75" t="e">
        <f>_xll.qlInterestRateIndexValueDate(Index,N1933)</f>
        <v>#VALUE!</v>
      </c>
      <c r="P1933" s="72" t="e">
        <v>#N/A</v>
      </c>
    </row>
    <row r="1934" spans="13:16" x14ac:dyDescent="0.2">
      <c r="M1934" s="49" t="s">
        <v>443</v>
      </c>
      <c r="N1934" s="75">
        <f>_xll.qlCalendarAdvance(Calendar,N1933,M1934,"Following",FALSE)</f>
        <v>53070</v>
      </c>
      <c r="O1934" s="75" t="e">
        <f>_xll.qlInterestRateIndexValueDate(Index,N1934)</f>
        <v>#VALUE!</v>
      </c>
      <c r="P1934" s="72" t="e">
        <v>#N/A</v>
      </c>
    </row>
    <row r="1935" spans="13:16" x14ac:dyDescent="0.2">
      <c r="M1935" s="49" t="s">
        <v>443</v>
      </c>
      <c r="N1935" s="75">
        <f>_xll.qlCalendarAdvance(Calendar,N1934,M1935,"Following",FALSE)</f>
        <v>53077</v>
      </c>
      <c r="O1935" s="75" t="e">
        <f>_xll.qlInterestRateIndexValueDate(Index,N1935)</f>
        <v>#VALUE!</v>
      </c>
      <c r="P1935" s="72" t="e">
        <v>#N/A</v>
      </c>
    </row>
    <row r="1936" spans="13:16" x14ac:dyDescent="0.2">
      <c r="M1936" s="49" t="s">
        <v>443</v>
      </c>
      <c r="N1936" s="75">
        <f>_xll.qlCalendarAdvance(Calendar,N1935,M1936,"Following",FALSE)</f>
        <v>53084</v>
      </c>
      <c r="O1936" s="75" t="e">
        <f>_xll.qlInterestRateIndexValueDate(Index,N1936)</f>
        <v>#VALUE!</v>
      </c>
      <c r="P1936" s="72" t="e">
        <v>#N/A</v>
      </c>
    </row>
    <row r="1937" spans="13:16" x14ac:dyDescent="0.2">
      <c r="M1937" s="49" t="s">
        <v>443</v>
      </c>
      <c r="N1937" s="75">
        <f>_xll.qlCalendarAdvance(Calendar,N1936,M1937,"Following",FALSE)</f>
        <v>53091</v>
      </c>
      <c r="O1937" s="75" t="e">
        <f>_xll.qlInterestRateIndexValueDate(Index,N1937)</f>
        <v>#VALUE!</v>
      </c>
      <c r="P1937" s="72" t="e">
        <v>#N/A</v>
      </c>
    </row>
    <row r="1938" spans="13:16" x14ac:dyDescent="0.2">
      <c r="M1938" s="49" t="s">
        <v>443</v>
      </c>
      <c r="N1938" s="75">
        <f>_xll.qlCalendarAdvance(Calendar,N1937,M1938,"Following",FALSE)</f>
        <v>53098</v>
      </c>
      <c r="O1938" s="75" t="e">
        <f>_xll.qlInterestRateIndexValueDate(Index,N1938)</f>
        <v>#VALUE!</v>
      </c>
      <c r="P1938" s="72" t="e">
        <v>#N/A</v>
      </c>
    </row>
    <row r="1939" spans="13:16" x14ac:dyDescent="0.2">
      <c r="M1939" s="49" t="s">
        <v>443</v>
      </c>
      <c r="N1939" s="75">
        <f>_xll.qlCalendarAdvance(Calendar,N1938,M1939,"Following",FALSE)</f>
        <v>53105</v>
      </c>
      <c r="O1939" s="75" t="e">
        <f>_xll.qlInterestRateIndexValueDate(Index,N1939)</f>
        <v>#VALUE!</v>
      </c>
      <c r="P1939" s="72" t="e">
        <v>#N/A</v>
      </c>
    </row>
    <row r="1940" spans="13:16" x14ac:dyDescent="0.2">
      <c r="M1940" s="49" t="s">
        <v>443</v>
      </c>
      <c r="N1940" s="75">
        <f>_xll.qlCalendarAdvance(Calendar,N1939,M1940,"Following",FALSE)</f>
        <v>53112</v>
      </c>
      <c r="O1940" s="75" t="e">
        <f>_xll.qlInterestRateIndexValueDate(Index,N1940)</f>
        <v>#VALUE!</v>
      </c>
      <c r="P1940" s="72" t="e">
        <v>#N/A</v>
      </c>
    </row>
    <row r="1941" spans="13:16" x14ac:dyDescent="0.2">
      <c r="M1941" s="49" t="s">
        <v>443</v>
      </c>
      <c r="N1941" s="75">
        <f>_xll.qlCalendarAdvance(Calendar,N1940,M1941,"Following",FALSE)</f>
        <v>53119</v>
      </c>
      <c r="O1941" s="75" t="e">
        <f>_xll.qlInterestRateIndexValueDate(Index,N1941)</f>
        <v>#VALUE!</v>
      </c>
      <c r="P1941" s="72" t="e">
        <v>#N/A</v>
      </c>
    </row>
    <row r="1942" spans="13:16" x14ac:dyDescent="0.2">
      <c r="M1942" s="49" t="s">
        <v>443</v>
      </c>
      <c r="N1942" s="75">
        <f>_xll.qlCalendarAdvance(Calendar,N1941,M1942,"Following",FALSE)</f>
        <v>53126</v>
      </c>
      <c r="O1942" s="75" t="e">
        <f>_xll.qlInterestRateIndexValueDate(Index,N1942)</f>
        <v>#VALUE!</v>
      </c>
      <c r="P1942" s="72" t="e">
        <v>#N/A</v>
      </c>
    </row>
    <row r="1943" spans="13:16" x14ac:dyDescent="0.2">
      <c r="M1943" s="49" t="s">
        <v>443</v>
      </c>
      <c r="N1943" s="75">
        <f>_xll.qlCalendarAdvance(Calendar,N1942,M1943,"Following",FALSE)</f>
        <v>53133</v>
      </c>
      <c r="O1943" s="75" t="e">
        <f>_xll.qlInterestRateIndexValueDate(Index,N1943)</f>
        <v>#VALUE!</v>
      </c>
      <c r="P1943" s="72" t="e">
        <v>#N/A</v>
      </c>
    </row>
    <row r="1944" spans="13:16" x14ac:dyDescent="0.2">
      <c r="M1944" s="49" t="s">
        <v>443</v>
      </c>
      <c r="N1944" s="75">
        <f>_xll.qlCalendarAdvance(Calendar,N1943,M1944,"Following",FALSE)</f>
        <v>53140</v>
      </c>
      <c r="O1944" s="75" t="e">
        <f>_xll.qlInterestRateIndexValueDate(Index,N1944)</f>
        <v>#VALUE!</v>
      </c>
      <c r="P1944" s="72" t="e">
        <v>#N/A</v>
      </c>
    </row>
    <row r="1945" spans="13:16" x14ac:dyDescent="0.2">
      <c r="M1945" s="49" t="s">
        <v>443</v>
      </c>
      <c r="N1945" s="75">
        <f>_xll.qlCalendarAdvance(Calendar,N1944,M1945,"Following",FALSE)</f>
        <v>53147</v>
      </c>
      <c r="O1945" s="75" t="e">
        <f>_xll.qlInterestRateIndexValueDate(Index,N1945)</f>
        <v>#VALUE!</v>
      </c>
      <c r="P1945" s="72" t="e">
        <v>#N/A</v>
      </c>
    </row>
    <row r="1946" spans="13:16" x14ac:dyDescent="0.2">
      <c r="M1946" s="49" t="s">
        <v>443</v>
      </c>
      <c r="N1946" s="75">
        <f>_xll.qlCalendarAdvance(Calendar,N1945,M1946,"Following",FALSE)</f>
        <v>53154</v>
      </c>
      <c r="O1946" s="75" t="e">
        <f>_xll.qlInterestRateIndexValueDate(Index,N1946)</f>
        <v>#VALUE!</v>
      </c>
      <c r="P1946" s="72" t="e">
        <v>#N/A</v>
      </c>
    </row>
    <row r="1947" spans="13:16" x14ac:dyDescent="0.2">
      <c r="M1947" s="49" t="s">
        <v>443</v>
      </c>
      <c r="N1947" s="75">
        <f>_xll.qlCalendarAdvance(Calendar,N1946,M1947,"Following",FALSE)</f>
        <v>53161</v>
      </c>
      <c r="O1947" s="75" t="e">
        <f>_xll.qlInterestRateIndexValueDate(Index,N1947)</f>
        <v>#VALUE!</v>
      </c>
      <c r="P1947" s="72" t="e">
        <v>#N/A</v>
      </c>
    </row>
    <row r="1948" spans="13:16" x14ac:dyDescent="0.2">
      <c r="M1948" s="49" t="s">
        <v>443</v>
      </c>
      <c r="N1948" s="75">
        <f>_xll.qlCalendarAdvance(Calendar,N1947,M1948,"Following",FALSE)</f>
        <v>53168</v>
      </c>
      <c r="O1948" s="75" t="e">
        <f>_xll.qlInterestRateIndexValueDate(Index,N1948)</f>
        <v>#VALUE!</v>
      </c>
      <c r="P1948" s="72" t="e">
        <v>#N/A</v>
      </c>
    </row>
    <row r="1949" spans="13:16" x14ac:dyDescent="0.2">
      <c r="M1949" s="49" t="s">
        <v>443</v>
      </c>
      <c r="N1949" s="75">
        <f>_xll.qlCalendarAdvance(Calendar,N1948,M1949,"Following",FALSE)</f>
        <v>53175</v>
      </c>
      <c r="O1949" s="75" t="e">
        <f>_xll.qlInterestRateIndexValueDate(Index,N1949)</f>
        <v>#VALUE!</v>
      </c>
      <c r="P1949" s="72" t="e">
        <v>#N/A</v>
      </c>
    </row>
    <row r="1950" spans="13:16" x14ac:dyDescent="0.2">
      <c r="M1950" s="49" t="s">
        <v>443</v>
      </c>
      <c r="N1950" s="75">
        <f>_xll.qlCalendarAdvance(Calendar,N1949,M1950,"Following",FALSE)</f>
        <v>53182</v>
      </c>
      <c r="O1950" s="75" t="e">
        <f>_xll.qlInterestRateIndexValueDate(Index,N1950)</f>
        <v>#VALUE!</v>
      </c>
      <c r="P1950" s="72" t="e">
        <v>#N/A</v>
      </c>
    </row>
    <row r="1951" spans="13:16" x14ac:dyDescent="0.2">
      <c r="M1951" s="49" t="s">
        <v>443</v>
      </c>
      <c r="N1951" s="75">
        <f>_xll.qlCalendarAdvance(Calendar,N1950,M1951,"Following",FALSE)</f>
        <v>53189</v>
      </c>
      <c r="O1951" s="75" t="e">
        <f>_xll.qlInterestRateIndexValueDate(Index,N1951)</f>
        <v>#VALUE!</v>
      </c>
      <c r="P1951" s="72" t="e">
        <v>#N/A</v>
      </c>
    </row>
    <row r="1952" spans="13:16" x14ac:dyDescent="0.2">
      <c r="M1952" s="49" t="s">
        <v>443</v>
      </c>
      <c r="N1952" s="75">
        <f>_xll.qlCalendarAdvance(Calendar,N1951,M1952,"Following",FALSE)</f>
        <v>53196</v>
      </c>
      <c r="O1952" s="75" t="e">
        <f>_xll.qlInterestRateIndexValueDate(Index,N1952)</f>
        <v>#VALUE!</v>
      </c>
      <c r="P1952" s="72" t="e">
        <v>#N/A</v>
      </c>
    </row>
    <row r="1953" spans="13:16" x14ac:dyDescent="0.2">
      <c r="M1953" s="49" t="s">
        <v>443</v>
      </c>
      <c r="N1953" s="75">
        <f>_xll.qlCalendarAdvance(Calendar,N1952,M1953,"Following",FALSE)</f>
        <v>53203</v>
      </c>
      <c r="O1953" s="75" t="e">
        <f>_xll.qlInterestRateIndexValueDate(Index,N1953)</f>
        <v>#VALUE!</v>
      </c>
      <c r="P1953" s="72" t="e">
        <v>#N/A</v>
      </c>
    </row>
    <row r="1954" spans="13:16" x14ac:dyDescent="0.2">
      <c r="M1954" s="49" t="s">
        <v>443</v>
      </c>
      <c r="N1954" s="75">
        <f>_xll.qlCalendarAdvance(Calendar,N1953,M1954,"Following",FALSE)</f>
        <v>53210</v>
      </c>
      <c r="O1954" s="75" t="e">
        <f>_xll.qlInterestRateIndexValueDate(Index,N1954)</f>
        <v>#VALUE!</v>
      </c>
      <c r="P1954" s="72" t="e">
        <v>#N/A</v>
      </c>
    </row>
    <row r="1955" spans="13:16" x14ac:dyDescent="0.2">
      <c r="M1955" s="49" t="s">
        <v>443</v>
      </c>
      <c r="N1955" s="75">
        <f>_xll.qlCalendarAdvance(Calendar,N1954,M1955,"Following",FALSE)</f>
        <v>53217</v>
      </c>
      <c r="O1955" s="75" t="e">
        <f>_xll.qlInterestRateIndexValueDate(Index,N1955)</f>
        <v>#VALUE!</v>
      </c>
      <c r="P1955" s="72" t="e">
        <v>#N/A</v>
      </c>
    </row>
    <row r="1956" spans="13:16" x14ac:dyDescent="0.2">
      <c r="M1956" s="49" t="s">
        <v>443</v>
      </c>
      <c r="N1956" s="75">
        <f>_xll.qlCalendarAdvance(Calendar,N1955,M1956,"Following",FALSE)</f>
        <v>53224</v>
      </c>
      <c r="O1956" s="75" t="e">
        <f>_xll.qlInterestRateIndexValueDate(Index,N1956)</f>
        <v>#VALUE!</v>
      </c>
      <c r="P1956" s="72" t="e">
        <v>#N/A</v>
      </c>
    </row>
    <row r="1957" spans="13:16" x14ac:dyDescent="0.2">
      <c r="M1957" s="49" t="s">
        <v>443</v>
      </c>
      <c r="N1957" s="75">
        <f>_xll.qlCalendarAdvance(Calendar,N1956,M1957,"Following",FALSE)</f>
        <v>53231</v>
      </c>
      <c r="O1957" s="75" t="e">
        <f>_xll.qlInterestRateIndexValueDate(Index,N1957)</f>
        <v>#VALUE!</v>
      </c>
      <c r="P1957" s="72" t="e">
        <v>#N/A</v>
      </c>
    </row>
    <row r="1958" spans="13:16" x14ac:dyDescent="0.2">
      <c r="M1958" s="49" t="s">
        <v>443</v>
      </c>
      <c r="N1958" s="75">
        <f>_xll.qlCalendarAdvance(Calendar,N1957,M1958,"Following",FALSE)</f>
        <v>53238</v>
      </c>
      <c r="O1958" s="75" t="e">
        <f>_xll.qlInterestRateIndexValueDate(Index,N1958)</f>
        <v>#VALUE!</v>
      </c>
      <c r="P1958" s="72" t="e">
        <v>#N/A</v>
      </c>
    </row>
    <row r="1959" spans="13:16" x14ac:dyDescent="0.2">
      <c r="M1959" s="49" t="s">
        <v>443</v>
      </c>
      <c r="N1959" s="75">
        <f>_xll.qlCalendarAdvance(Calendar,N1958,M1959,"Following",FALSE)</f>
        <v>53245</v>
      </c>
      <c r="O1959" s="75" t="e">
        <f>_xll.qlInterestRateIndexValueDate(Index,N1959)</f>
        <v>#VALUE!</v>
      </c>
      <c r="P1959" s="72" t="e">
        <v>#N/A</v>
      </c>
    </row>
    <row r="1960" spans="13:16" x14ac:dyDescent="0.2">
      <c r="M1960" s="49" t="s">
        <v>443</v>
      </c>
      <c r="N1960" s="75">
        <f>_xll.qlCalendarAdvance(Calendar,N1959,M1960,"Following",FALSE)</f>
        <v>53252</v>
      </c>
      <c r="O1960" s="75" t="e">
        <f>_xll.qlInterestRateIndexValueDate(Index,N1960)</f>
        <v>#VALUE!</v>
      </c>
      <c r="P1960" s="72" t="e">
        <v>#N/A</v>
      </c>
    </row>
    <row r="1961" spans="13:16" x14ac:dyDescent="0.2">
      <c r="M1961" s="49" t="s">
        <v>443</v>
      </c>
      <c r="N1961" s="75">
        <f>_xll.qlCalendarAdvance(Calendar,N1960,M1961,"Following",FALSE)</f>
        <v>53259</v>
      </c>
      <c r="O1961" s="75" t="e">
        <f>_xll.qlInterestRateIndexValueDate(Index,N1961)</f>
        <v>#VALUE!</v>
      </c>
      <c r="P1961" s="72" t="e">
        <v>#N/A</v>
      </c>
    </row>
    <row r="1962" spans="13:16" x14ac:dyDescent="0.2">
      <c r="M1962" s="49" t="s">
        <v>443</v>
      </c>
      <c r="N1962" s="75">
        <f>_xll.qlCalendarAdvance(Calendar,N1961,M1962,"Following",FALSE)</f>
        <v>53266</v>
      </c>
      <c r="O1962" s="75" t="e">
        <f>_xll.qlInterestRateIndexValueDate(Index,N1962)</f>
        <v>#VALUE!</v>
      </c>
      <c r="P1962" s="72" t="e">
        <v>#N/A</v>
      </c>
    </row>
    <row r="1963" spans="13:16" x14ac:dyDescent="0.2">
      <c r="M1963" s="49" t="s">
        <v>443</v>
      </c>
      <c r="N1963" s="75">
        <f>_xll.qlCalendarAdvance(Calendar,N1962,M1963,"Following",FALSE)</f>
        <v>53273</v>
      </c>
      <c r="O1963" s="75" t="e">
        <f>_xll.qlInterestRateIndexValueDate(Index,N1963)</f>
        <v>#VALUE!</v>
      </c>
      <c r="P1963" s="72" t="e">
        <v>#N/A</v>
      </c>
    </row>
    <row r="1964" spans="13:16" x14ac:dyDescent="0.2">
      <c r="M1964" s="49" t="s">
        <v>443</v>
      </c>
      <c r="N1964" s="75">
        <f>_xll.qlCalendarAdvance(Calendar,N1963,M1964,"Following",FALSE)</f>
        <v>53280</v>
      </c>
      <c r="O1964" s="75" t="e">
        <f>_xll.qlInterestRateIndexValueDate(Index,N1964)</f>
        <v>#VALUE!</v>
      </c>
      <c r="P1964" s="72" t="e">
        <v>#N/A</v>
      </c>
    </row>
    <row r="1965" spans="13:16" x14ac:dyDescent="0.2">
      <c r="M1965" s="49" t="s">
        <v>443</v>
      </c>
      <c r="N1965" s="75">
        <f>_xll.qlCalendarAdvance(Calendar,N1964,M1965,"Following",FALSE)</f>
        <v>53287</v>
      </c>
      <c r="O1965" s="75" t="e">
        <f>_xll.qlInterestRateIndexValueDate(Index,N1965)</f>
        <v>#VALUE!</v>
      </c>
      <c r="P1965" s="72" t="e">
        <v>#N/A</v>
      </c>
    </row>
    <row r="1966" spans="13:16" x14ac:dyDescent="0.2">
      <c r="M1966" s="49" t="s">
        <v>443</v>
      </c>
      <c r="N1966" s="75">
        <f>_xll.qlCalendarAdvance(Calendar,N1965,M1966,"Following",FALSE)</f>
        <v>53294</v>
      </c>
      <c r="O1966" s="75" t="e">
        <f>_xll.qlInterestRateIndexValueDate(Index,N1966)</f>
        <v>#VALUE!</v>
      </c>
      <c r="P1966" s="72" t="e">
        <v>#N/A</v>
      </c>
    </row>
    <row r="1967" spans="13:16" x14ac:dyDescent="0.2">
      <c r="M1967" s="49" t="s">
        <v>443</v>
      </c>
      <c r="N1967" s="75">
        <f>_xll.qlCalendarAdvance(Calendar,N1966,M1967,"Following",FALSE)</f>
        <v>53301</v>
      </c>
      <c r="O1967" s="75" t="e">
        <f>_xll.qlInterestRateIndexValueDate(Index,N1967)</f>
        <v>#VALUE!</v>
      </c>
      <c r="P1967" s="72" t="e">
        <v>#N/A</v>
      </c>
    </row>
    <row r="1968" spans="13:16" x14ac:dyDescent="0.2">
      <c r="M1968" s="49" t="s">
        <v>443</v>
      </c>
      <c r="N1968" s="75">
        <f>_xll.qlCalendarAdvance(Calendar,N1967,M1968,"Following",FALSE)</f>
        <v>53308</v>
      </c>
      <c r="O1968" s="75" t="e">
        <f>_xll.qlInterestRateIndexValueDate(Index,N1968)</f>
        <v>#VALUE!</v>
      </c>
      <c r="P1968" s="72" t="e">
        <v>#N/A</v>
      </c>
    </row>
    <row r="1969" spans="13:16" x14ac:dyDescent="0.2">
      <c r="M1969" s="49" t="s">
        <v>443</v>
      </c>
      <c r="N1969" s="75">
        <f>_xll.qlCalendarAdvance(Calendar,N1968,M1969,"Following",FALSE)</f>
        <v>53315</v>
      </c>
      <c r="O1969" s="75" t="e">
        <f>_xll.qlInterestRateIndexValueDate(Index,N1969)</f>
        <v>#VALUE!</v>
      </c>
      <c r="P1969" s="72" t="e">
        <v>#N/A</v>
      </c>
    </row>
    <row r="1970" spans="13:16" x14ac:dyDescent="0.2">
      <c r="M1970" s="49" t="s">
        <v>443</v>
      </c>
      <c r="N1970" s="75">
        <f>_xll.qlCalendarAdvance(Calendar,N1969,M1970,"Following",FALSE)</f>
        <v>53323</v>
      </c>
      <c r="O1970" s="75" t="e">
        <f>_xll.qlInterestRateIndexValueDate(Index,N1970)</f>
        <v>#VALUE!</v>
      </c>
      <c r="P1970" s="72" t="e">
        <v>#N/A</v>
      </c>
    </row>
    <row r="1971" spans="13:16" x14ac:dyDescent="0.2">
      <c r="M1971" s="49" t="s">
        <v>443</v>
      </c>
      <c r="N1971" s="75">
        <f>_xll.qlCalendarAdvance(Calendar,N1970,M1971,"Following",FALSE)</f>
        <v>53330</v>
      </c>
      <c r="O1971" s="75" t="e">
        <f>_xll.qlInterestRateIndexValueDate(Index,N1971)</f>
        <v>#VALUE!</v>
      </c>
      <c r="P1971" s="72" t="e">
        <v>#N/A</v>
      </c>
    </row>
    <row r="1972" spans="13:16" x14ac:dyDescent="0.2">
      <c r="M1972" s="49" t="s">
        <v>443</v>
      </c>
      <c r="N1972" s="75">
        <f>_xll.qlCalendarAdvance(Calendar,N1971,M1972,"Following",FALSE)</f>
        <v>53337</v>
      </c>
      <c r="O1972" s="75" t="e">
        <f>_xll.qlInterestRateIndexValueDate(Index,N1972)</f>
        <v>#VALUE!</v>
      </c>
      <c r="P1972" s="72" t="e">
        <v>#N/A</v>
      </c>
    </row>
    <row r="1973" spans="13:16" x14ac:dyDescent="0.2">
      <c r="M1973" s="49" t="s">
        <v>443</v>
      </c>
      <c r="N1973" s="75">
        <f>_xll.qlCalendarAdvance(Calendar,N1972,M1973,"Following",FALSE)</f>
        <v>53344</v>
      </c>
      <c r="O1973" s="75" t="e">
        <f>_xll.qlInterestRateIndexValueDate(Index,N1973)</f>
        <v>#VALUE!</v>
      </c>
      <c r="P1973" s="72" t="e">
        <v>#N/A</v>
      </c>
    </row>
    <row r="1974" spans="13:16" x14ac:dyDescent="0.2">
      <c r="M1974" s="49" t="s">
        <v>443</v>
      </c>
      <c r="N1974" s="75">
        <f>_xll.qlCalendarAdvance(Calendar,N1973,M1974,"Following",FALSE)</f>
        <v>53351</v>
      </c>
      <c r="O1974" s="75" t="e">
        <f>_xll.qlInterestRateIndexValueDate(Index,N1974)</f>
        <v>#VALUE!</v>
      </c>
      <c r="P1974" s="72" t="e">
        <v>#N/A</v>
      </c>
    </row>
    <row r="1975" spans="13:16" x14ac:dyDescent="0.2">
      <c r="M1975" s="49" t="s">
        <v>443</v>
      </c>
      <c r="N1975" s="75">
        <f>_xll.qlCalendarAdvance(Calendar,N1974,M1975,"Following",FALSE)</f>
        <v>53358</v>
      </c>
      <c r="O1975" s="75" t="e">
        <f>_xll.qlInterestRateIndexValueDate(Index,N1975)</f>
        <v>#VALUE!</v>
      </c>
      <c r="P1975" s="72" t="e">
        <v>#N/A</v>
      </c>
    </row>
    <row r="1976" spans="13:16" x14ac:dyDescent="0.2">
      <c r="M1976" s="49" t="s">
        <v>443</v>
      </c>
      <c r="N1976" s="75">
        <f>_xll.qlCalendarAdvance(Calendar,N1975,M1976,"Following",FALSE)</f>
        <v>53365</v>
      </c>
      <c r="O1976" s="75" t="e">
        <f>_xll.qlInterestRateIndexValueDate(Index,N1976)</f>
        <v>#VALUE!</v>
      </c>
      <c r="P1976" s="72" t="e">
        <v>#N/A</v>
      </c>
    </row>
    <row r="1977" spans="13:16" x14ac:dyDescent="0.2">
      <c r="M1977" s="49" t="s">
        <v>443</v>
      </c>
      <c r="N1977" s="75">
        <f>_xll.qlCalendarAdvance(Calendar,N1976,M1977,"Following",FALSE)</f>
        <v>53372</v>
      </c>
      <c r="O1977" s="75" t="e">
        <f>_xll.qlInterestRateIndexValueDate(Index,N1977)</f>
        <v>#VALUE!</v>
      </c>
      <c r="P1977" s="72" t="e">
        <v>#N/A</v>
      </c>
    </row>
    <row r="1978" spans="13:16" x14ac:dyDescent="0.2">
      <c r="M1978" s="49" t="s">
        <v>443</v>
      </c>
      <c r="N1978" s="75">
        <f>_xll.qlCalendarAdvance(Calendar,N1977,M1978,"Following",FALSE)</f>
        <v>53379</v>
      </c>
      <c r="O1978" s="75" t="e">
        <f>_xll.qlInterestRateIndexValueDate(Index,N1978)</f>
        <v>#VALUE!</v>
      </c>
      <c r="P1978" s="72" t="e">
        <v>#N/A</v>
      </c>
    </row>
    <row r="1979" spans="13:16" x14ac:dyDescent="0.2">
      <c r="M1979" s="49" t="s">
        <v>443</v>
      </c>
      <c r="N1979" s="75">
        <f>_xll.qlCalendarAdvance(Calendar,N1978,M1979,"Following",FALSE)</f>
        <v>53386</v>
      </c>
      <c r="O1979" s="75" t="e">
        <f>_xll.qlInterestRateIndexValueDate(Index,N1979)</f>
        <v>#VALUE!</v>
      </c>
      <c r="P1979" s="72" t="e">
        <v>#N/A</v>
      </c>
    </row>
    <row r="1980" spans="13:16" x14ac:dyDescent="0.2">
      <c r="M1980" s="49" t="s">
        <v>443</v>
      </c>
      <c r="N1980" s="75">
        <f>_xll.qlCalendarAdvance(Calendar,N1979,M1980,"Following",FALSE)</f>
        <v>53393</v>
      </c>
      <c r="O1980" s="75" t="e">
        <f>_xll.qlInterestRateIndexValueDate(Index,N1980)</f>
        <v>#VALUE!</v>
      </c>
      <c r="P1980" s="72" t="e">
        <v>#N/A</v>
      </c>
    </row>
    <row r="1981" spans="13:16" x14ac:dyDescent="0.2">
      <c r="M1981" s="49" t="s">
        <v>443</v>
      </c>
      <c r="N1981" s="75">
        <f>_xll.qlCalendarAdvance(Calendar,N1980,M1981,"Following",FALSE)</f>
        <v>53400</v>
      </c>
      <c r="O1981" s="75" t="e">
        <f>_xll.qlInterestRateIndexValueDate(Index,N1981)</f>
        <v>#VALUE!</v>
      </c>
      <c r="P1981" s="72" t="e">
        <v>#N/A</v>
      </c>
    </row>
    <row r="1982" spans="13:16" x14ac:dyDescent="0.2">
      <c r="M1982" s="49" t="s">
        <v>443</v>
      </c>
      <c r="N1982" s="75">
        <f>_xll.qlCalendarAdvance(Calendar,N1981,M1982,"Following",FALSE)</f>
        <v>53407</v>
      </c>
      <c r="O1982" s="75" t="e">
        <f>_xll.qlInterestRateIndexValueDate(Index,N1982)</f>
        <v>#VALUE!</v>
      </c>
      <c r="P1982" s="72" t="e">
        <v>#N/A</v>
      </c>
    </row>
    <row r="1983" spans="13:16" x14ac:dyDescent="0.2">
      <c r="M1983" s="49" t="s">
        <v>443</v>
      </c>
      <c r="N1983" s="75">
        <f>_xll.qlCalendarAdvance(Calendar,N1982,M1983,"Following",FALSE)</f>
        <v>53414</v>
      </c>
      <c r="O1983" s="75" t="e">
        <f>_xll.qlInterestRateIndexValueDate(Index,N1983)</f>
        <v>#VALUE!</v>
      </c>
      <c r="P1983" s="72" t="e">
        <v>#N/A</v>
      </c>
    </row>
    <row r="1984" spans="13:16" x14ac:dyDescent="0.2">
      <c r="M1984" s="49" t="s">
        <v>443</v>
      </c>
      <c r="N1984" s="75">
        <f>_xll.qlCalendarAdvance(Calendar,N1983,M1984,"Following",FALSE)</f>
        <v>53421</v>
      </c>
      <c r="O1984" s="75" t="e">
        <f>_xll.qlInterestRateIndexValueDate(Index,N1984)</f>
        <v>#VALUE!</v>
      </c>
      <c r="P1984" s="72" t="e">
        <v>#N/A</v>
      </c>
    </row>
    <row r="1985" spans="13:16" x14ac:dyDescent="0.2">
      <c r="M1985" s="49" t="s">
        <v>443</v>
      </c>
      <c r="N1985" s="75">
        <f>_xll.qlCalendarAdvance(Calendar,N1984,M1985,"Following",FALSE)</f>
        <v>53428</v>
      </c>
      <c r="O1985" s="75" t="e">
        <f>_xll.qlInterestRateIndexValueDate(Index,N1985)</f>
        <v>#VALUE!</v>
      </c>
      <c r="P1985" s="72" t="e">
        <v>#N/A</v>
      </c>
    </row>
    <row r="1986" spans="13:16" x14ac:dyDescent="0.2">
      <c r="M1986" s="49" t="s">
        <v>443</v>
      </c>
      <c r="N1986" s="75">
        <f>_xll.qlCalendarAdvance(Calendar,N1985,M1986,"Following",FALSE)</f>
        <v>53435</v>
      </c>
      <c r="O1986" s="75" t="e">
        <f>_xll.qlInterestRateIndexValueDate(Index,N1986)</f>
        <v>#VALUE!</v>
      </c>
      <c r="P1986" s="72" t="e">
        <v>#N/A</v>
      </c>
    </row>
    <row r="1987" spans="13:16" x14ac:dyDescent="0.2">
      <c r="M1987" s="49" t="s">
        <v>443</v>
      </c>
      <c r="N1987" s="75">
        <f>_xll.qlCalendarAdvance(Calendar,N1986,M1987,"Following",FALSE)</f>
        <v>53442</v>
      </c>
      <c r="O1987" s="75" t="e">
        <f>_xll.qlInterestRateIndexValueDate(Index,N1987)</f>
        <v>#VALUE!</v>
      </c>
      <c r="P1987" s="72" t="e">
        <v>#N/A</v>
      </c>
    </row>
    <row r="1988" spans="13:16" x14ac:dyDescent="0.2">
      <c r="M1988" s="49" t="s">
        <v>443</v>
      </c>
      <c r="N1988" s="75">
        <f>_xll.qlCalendarAdvance(Calendar,N1987,M1988,"Following",FALSE)</f>
        <v>53449</v>
      </c>
      <c r="O1988" s="75" t="e">
        <f>_xll.qlInterestRateIndexValueDate(Index,N1988)</f>
        <v>#VALUE!</v>
      </c>
      <c r="P1988" s="72" t="e">
        <v>#N/A</v>
      </c>
    </row>
    <row r="1989" spans="13:16" x14ac:dyDescent="0.2">
      <c r="M1989" s="49" t="s">
        <v>443</v>
      </c>
      <c r="N1989" s="75">
        <f>_xll.qlCalendarAdvance(Calendar,N1988,M1989,"Following",FALSE)</f>
        <v>53456</v>
      </c>
      <c r="O1989" s="75" t="e">
        <f>_xll.qlInterestRateIndexValueDate(Index,N1989)</f>
        <v>#VALUE!</v>
      </c>
      <c r="P1989" s="72" t="e">
        <v>#N/A</v>
      </c>
    </row>
    <row r="1990" spans="13:16" x14ac:dyDescent="0.2">
      <c r="M1990" s="49" t="s">
        <v>443</v>
      </c>
      <c r="N1990" s="75">
        <f>_xll.qlCalendarAdvance(Calendar,N1989,M1990,"Following",FALSE)</f>
        <v>53463</v>
      </c>
      <c r="O1990" s="75" t="e">
        <f>_xll.qlInterestRateIndexValueDate(Index,N1990)</f>
        <v>#VALUE!</v>
      </c>
      <c r="P1990" s="72" t="e">
        <v>#N/A</v>
      </c>
    </row>
    <row r="1991" spans="13:16" x14ac:dyDescent="0.2">
      <c r="M1991" s="49" t="s">
        <v>443</v>
      </c>
      <c r="N1991" s="75">
        <f>_xll.qlCalendarAdvance(Calendar,N1990,M1991,"Following",FALSE)</f>
        <v>53470</v>
      </c>
      <c r="O1991" s="75" t="e">
        <f>_xll.qlInterestRateIndexValueDate(Index,N1991)</f>
        <v>#VALUE!</v>
      </c>
      <c r="P1991" s="72" t="e">
        <v>#N/A</v>
      </c>
    </row>
    <row r="1992" spans="13:16" x14ac:dyDescent="0.2">
      <c r="M1992" s="49" t="s">
        <v>443</v>
      </c>
      <c r="N1992" s="75">
        <f>_xll.qlCalendarAdvance(Calendar,N1991,M1992,"Following",FALSE)</f>
        <v>53477</v>
      </c>
      <c r="O1992" s="75" t="e">
        <f>_xll.qlInterestRateIndexValueDate(Index,N1992)</f>
        <v>#VALUE!</v>
      </c>
      <c r="P1992" s="72" t="e">
        <v>#N/A</v>
      </c>
    </row>
    <row r="1993" spans="13:16" x14ac:dyDescent="0.2">
      <c r="M1993" s="49" t="s">
        <v>443</v>
      </c>
      <c r="N1993" s="75">
        <f>_xll.qlCalendarAdvance(Calendar,N1992,M1993,"Following",FALSE)</f>
        <v>53484</v>
      </c>
      <c r="O1993" s="75" t="e">
        <f>_xll.qlInterestRateIndexValueDate(Index,N1993)</f>
        <v>#VALUE!</v>
      </c>
      <c r="P1993" s="72" t="e">
        <v>#N/A</v>
      </c>
    </row>
    <row r="1994" spans="13:16" x14ac:dyDescent="0.2">
      <c r="M1994" s="49" t="s">
        <v>443</v>
      </c>
      <c r="N1994" s="75">
        <f>_xll.qlCalendarAdvance(Calendar,N1993,M1994,"Following",FALSE)</f>
        <v>53491</v>
      </c>
      <c r="O1994" s="75" t="e">
        <f>_xll.qlInterestRateIndexValueDate(Index,N1994)</f>
        <v>#VALUE!</v>
      </c>
      <c r="P1994" s="72" t="e">
        <v>#N/A</v>
      </c>
    </row>
    <row r="1995" spans="13:16" x14ac:dyDescent="0.2">
      <c r="M1995" s="49" t="s">
        <v>443</v>
      </c>
      <c r="N1995" s="75">
        <f>_xll.qlCalendarAdvance(Calendar,N1994,M1995,"Following",FALSE)</f>
        <v>53498</v>
      </c>
      <c r="O1995" s="75" t="e">
        <f>_xll.qlInterestRateIndexValueDate(Index,N1995)</f>
        <v>#VALUE!</v>
      </c>
      <c r="P1995" s="72" t="e">
        <v>#N/A</v>
      </c>
    </row>
    <row r="1996" spans="13:16" x14ac:dyDescent="0.2">
      <c r="M1996" s="49" t="s">
        <v>443</v>
      </c>
      <c r="N1996" s="75">
        <f>_xll.qlCalendarAdvance(Calendar,N1995,M1996,"Following",FALSE)</f>
        <v>53505</v>
      </c>
      <c r="O1996" s="75" t="e">
        <f>_xll.qlInterestRateIndexValueDate(Index,N1996)</f>
        <v>#VALUE!</v>
      </c>
      <c r="P1996" s="72" t="e">
        <v>#N/A</v>
      </c>
    </row>
    <row r="1997" spans="13:16" x14ac:dyDescent="0.2">
      <c r="M1997" s="49" t="s">
        <v>443</v>
      </c>
      <c r="N1997" s="75">
        <f>_xll.qlCalendarAdvance(Calendar,N1996,M1997,"Following",FALSE)</f>
        <v>53512</v>
      </c>
      <c r="O1997" s="75" t="e">
        <f>_xll.qlInterestRateIndexValueDate(Index,N1997)</f>
        <v>#VALUE!</v>
      </c>
      <c r="P1997" s="72" t="e">
        <v>#N/A</v>
      </c>
    </row>
    <row r="1998" spans="13:16" x14ac:dyDescent="0.2">
      <c r="M1998" s="49" t="s">
        <v>443</v>
      </c>
      <c r="N1998" s="75">
        <f>_xll.qlCalendarAdvance(Calendar,N1997,M1998,"Following",FALSE)</f>
        <v>53519</v>
      </c>
      <c r="O1998" s="75" t="e">
        <f>_xll.qlInterestRateIndexValueDate(Index,N1998)</f>
        <v>#VALUE!</v>
      </c>
      <c r="P1998" s="72" t="e">
        <v>#N/A</v>
      </c>
    </row>
    <row r="1999" spans="13:16" x14ac:dyDescent="0.2">
      <c r="M1999" s="49" t="s">
        <v>443</v>
      </c>
      <c r="N1999" s="75">
        <f>_xll.qlCalendarAdvance(Calendar,N1998,M1999,"Following",FALSE)</f>
        <v>53526</v>
      </c>
      <c r="O1999" s="75" t="e">
        <f>_xll.qlInterestRateIndexValueDate(Index,N1999)</f>
        <v>#VALUE!</v>
      </c>
      <c r="P1999" s="72" t="e">
        <v>#N/A</v>
      </c>
    </row>
    <row r="2000" spans="13:16" x14ac:dyDescent="0.2">
      <c r="M2000" s="49" t="s">
        <v>443</v>
      </c>
      <c r="N2000" s="75">
        <f>_xll.qlCalendarAdvance(Calendar,N1999,M2000,"Following",FALSE)</f>
        <v>53533</v>
      </c>
      <c r="O2000" s="75" t="e">
        <f>_xll.qlInterestRateIndexValueDate(Index,N2000)</f>
        <v>#VALUE!</v>
      </c>
      <c r="P2000" s="72" t="e">
        <v>#N/A</v>
      </c>
    </row>
    <row r="2001" spans="13:16" x14ac:dyDescent="0.2">
      <c r="M2001" s="49" t="s">
        <v>443</v>
      </c>
      <c r="N2001" s="75">
        <f>_xll.qlCalendarAdvance(Calendar,N2000,M2001,"Following",FALSE)</f>
        <v>53540</v>
      </c>
      <c r="O2001" s="75" t="e">
        <f>_xll.qlInterestRateIndexValueDate(Index,N2001)</f>
        <v>#VALUE!</v>
      </c>
      <c r="P2001" s="72" t="e">
        <v>#N/A</v>
      </c>
    </row>
    <row r="2002" spans="13:16" x14ac:dyDescent="0.2">
      <c r="M2002" s="49" t="s">
        <v>443</v>
      </c>
      <c r="N2002" s="75">
        <f>_xll.qlCalendarAdvance(Calendar,N2001,M2002,"Following",FALSE)</f>
        <v>53547</v>
      </c>
      <c r="O2002" s="75" t="e">
        <f>_xll.qlInterestRateIndexValueDate(Index,N2002)</f>
        <v>#VALUE!</v>
      </c>
      <c r="P2002" s="72" t="e">
        <v>#N/A</v>
      </c>
    </row>
    <row r="2003" spans="13:16" x14ac:dyDescent="0.2">
      <c r="M2003" s="49" t="s">
        <v>443</v>
      </c>
      <c r="N2003" s="75">
        <f>_xll.qlCalendarAdvance(Calendar,N2002,M2003,"Following",FALSE)</f>
        <v>53554</v>
      </c>
      <c r="O2003" s="75" t="e">
        <f>_xll.qlInterestRateIndexValueDate(Index,N2003)</f>
        <v>#VALUE!</v>
      </c>
      <c r="P2003" s="72" t="e">
        <v>#N/A</v>
      </c>
    </row>
    <row r="2004" spans="13:16" x14ac:dyDescent="0.2">
      <c r="M2004" s="49" t="s">
        <v>443</v>
      </c>
      <c r="N2004" s="75">
        <f>_xll.qlCalendarAdvance(Calendar,N2003,M2004,"Following",FALSE)</f>
        <v>53561</v>
      </c>
      <c r="O2004" s="75" t="e">
        <f>_xll.qlInterestRateIndexValueDate(Index,N2004)</f>
        <v>#VALUE!</v>
      </c>
      <c r="P2004" s="72" t="e">
        <v>#N/A</v>
      </c>
    </row>
    <row r="2005" spans="13:16" x14ac:dyDescent="0.2">
      <c r="M2005" s="49" t="s">
        <v>443</v>
      </c>
      <c r="N2005" s="75">
        <f>_xll.qlCalendarAdvance(Calendar,N2004,M2005,"Following",FALSE)</f>
        <v>53568</v>
      </c>
      <c r="O2005" s="75" t="e">
        <f>_xll.qlInterestRateIndexValueDate(Index,N2005)</f>
        <v>#VALUE!</v>
      </c>
      <c r="P2005" s="72" t="e">
        <v>#N/A</v>
      </c>
    </row>
    <row r="2006" spans="13:16" x14ac:dyDescent="0.2">
      <c r="M2006" s="49" t="s">
        <v>443</v>
      </c>
      <c r="N2006" s="75">
        <f>_xll.qlCalendarAdvance(Calendar,N2005,M2006,"Following",FALSE)</f>
        <v>53575</v>
      </c>
      <c r="O2006" s="75" t="e">
        <f>_xll.qlInterestRateIndexValueDate(Index,N2006)</f>
        <v>#VALUE!</v>
      </c>
      <c r="P2006" s="72" t="e">
        <v>#N/A</v>
      </c>
    </row>
    <row r="2007" spans="13:16" x14ac:dyDescent="0.2">
      <c r="M2007" s="49" t="s">
        <v>443</v>
      </c>
      <c r="N2007" s="75">
        <f>_xll.qlCalendarAdvance(Calendar,N2006,M2007,"Following",FALSE)</f>
        <v>53582</v>
      </c>
      <c r="O2007" s="75" t="e">
        <f>_xll.qlInterestRateIndexValueDate(Index,N2007)</f>
        <v>#VALUE!</v>
      </c>
      <c r="P2007" s="72" t="e">
        <v>#N/A</v>
      </c>
    </row>
    <row r="2008" spans="13:16" x14ac:dyDescent="0.2">
      <c r="M2008" s="49" t="s">
        <v>443</v>
      </c>
      <c r="N2008" s="75">
        <f>_xll.qlCalendarAdvance(Calendar,N2007,M2008,"Following",FALSE)</f>
        <v>53589</v>
      </c>
      <c r="O2008" s="75" t="e">
        <f>_xll.qlInterestRateIndexValueDate(Index,N2008)</f>
        <v>#VALUE!</v>
      </c>
      <c r="P2008" s="72" t="e">
        <v>#N/A</v>
      </c>
    </row>
    <row r="2009" spans="13:16" x14ac:dyDescent="0.2">
      <c r="M2009" s="49" t="s">
        <v>443</v>
      </c>
      <c r="N2009" s="75">
        <f>_xll.qlCalendarAdvance(Calendar,N2008,M2009,"Following",FALSE)</f>
        <v>53596</v>
      </c>
      <c r="O2009" s="75" t="e">
        <f>_xll.qlInterestRateIndexValueDate(Index,N2009)</f>
        <v>#VALUE!</v>
      </c>
      <c r="P2009" s="72" t="e">
        <v>#N/A</v>
      </c>
    </row>
    <row r="2010" spans="13:16" x14ac:dyDescent="0.2">
      <c r="M2010" s="49" t="s">
        <v>443</v>
      </c>
      <c r="N2010" s="75">
        <f>_xll.qlCalendarAdvance(Calendar,N2009,M2010,"Following",FALSE)</f>
        <v>53603</v>
      </c>
      <c r="O2010" s="75" t="e">
        <f>_xll.qlInterestRateIndexValueDate(Index,N2010)</f>
        <v>#VALUE!</v>
      </c>
      <c r="P2010" s="72" t="e">
        <v>#N/A</v>
      </c>
    </row>
    <row r="2011" spans="13:16" x14ac:dyDescent="0.2">
      <c r="M2011" s="49" t="s">
        <v>443</v>
      </c>
      <c r="N2011" s="75">
        <f>_xll.qlCalendarAdvance(Calendar,N2010,M2011,"Following",FALSE)</f>
        <v>53610</v>
      </c>
      <c r="O2011" s="75" t="e">
        <f>_xll.qlInterestRateIndexValueDate(Index,N2011)</f>
        <v>#VALUE!</v>
      </c>
      <c r="P2011" s="72" t="e">
        <v>#N/A</v>
      </c>
    </row>
    <row r="2012" spans="13:16" x14ac:dyDescent="0.2">
      <c r="M2012" s="49" t="s">
        <v>443</v>
      </c>
      <c r="N2012" s="75">
        <f>_xll.qlCalendarAdvance(Calendar,N2011,M2012,"Following",FALSE)</f>
        <v>53617</v>
      </c>
      <c r="O2012" s="75" t="e">
        <f>_xll.qlInterestRateIndexValueDate(Index,N2012)</f>
        <v>#VALUE!</v>
      </c>
      <c r="P2012" s="72" t="e">
        <v>#N/A</v>
      </c>
    </row>
    <row r="2013" spans="13:16" x14ac:dyDescent="0.2">
      <c r="M2013" s="49" t="s">
        <v>443</v>
      </c>
      <c r="N2013" s="75">
        <f>_xll.qlCalendarAdvance(Calendar,N2012,M2013,"Following",FALSE)</f>
        <v>53624</v>
      </c>
      <c r="O2013" s="75" t="e">
        <f>_xll.qlInterestRateIndexValueDate(Index,N2013)</f>
        <v>#VALUE!</v>
      </c>
      <c r="P2013" s="72" t="e">
        <v>#N/A</v>
      </c>
    </row>
    <row r="2014" spans="13:16" x14ac:dyDescent="0.2">
      <c r="M2014" s="49" t="s">
        <v>443</v>
      </c>
      <c r="N2014" s="75">
        <f>_xll.qlCalendarAdvance(Calendar,N2013,M2014,"Following",FALSE)</f>
        <v>53631</v>
      </c>
      <c r="O2014" s="75" t="e">
        <f>_xll.qlInterestRateIndexValueDate(Index,N2014)</f>
        <v>#VALUE!</v>
      </c>
      <c r="P2014" s="72" t="e">
        <v>#N/A</v>
      </c>
    </row>
    <row r="2015" spans="13:16" x14ac:dyDescent="0.2">
      <c r="M2015" s="49" t="s">
        <v>443</v>
      </c>
      <c r="N2015" s="75">
        <f>_xll.qlCalendarAdvance(Calendar,N2014,M2015,"Following",FALSE)</f>
        <v>53638</v>
      </c>
      <c r="O2015" s="75" t="e">
        <f>_xll.qlInterestRateIndexValueDate(Index,N2015)</f>
        <v>#VALUE!</v>
      </c>
      <c r="P2015" s="72" t="e">
        <v>#N/A</v>
      </c>
    </row>
    <row r="2016" spans="13:16" x14ac:dyDescent="0.2">
      <c r="M2016" s="49" t="s">
        <v>443</v>
      </c>
      <c r="N2016" s="75">
        <f>_xll.qlCalendarAdvance(Calendar,N2015,M2016,"Following",FALSE)</f>
        <v>53645</v>
      </c>
      <c r="O2016" s="75" t="e">
        <f>_xll.qlInterestRateIndexValueDate(Index,N2016)</f>
        <v>#VALUE!</v>
      </c>
      <c r="P2016" s="72" t="e">
        <v>#N/A</v>
      </c>
    </row>
    <row r="2017" spans="13:16" x14ac:dyDescent="0.2">
      <c r="M2017" s="49" t="s">
        <v>443</v>
      </c>
      <c r="N2017" s="75">
        <f>_xll.qlCalendarAdvance(Calendar,N2016,M2017,"Following",FALSE)</f>
        <v>53652</v>
      </c>
      <c r="O2017" s="75" t="e">
        <f>_xll.qlInterestRateIndexValueDate(Index,N2017)</f>
        <v>#VALUE!</v>
      </c>
      <c r="P2017" s="72" t="e">
        <v>#N/A</v>
      </c>
    </row>
    <row r="2018" spans="13:16" x14ac:dyDescent="0.2">
      <c r="M2018" s="49" t="s">
        <v>443</v>
      </c>
      <c r="N2018" s="75">
        <f>_xll.qlCalendarAdvance(Calendar,N2017,M2018,"Following",FALSE)</f>
        <v>53659</v>
      </c>
      <c r="O2018" s="75" t="e">
        <f>_xll.qlInterestRateIndexValueDate(Index,N2018)</f>
        <v>#VALUE!</v>
      </c>
      <c r="P2018" s="72" t="e">
        <v>#N/A</v>
      </c>
    </row>
    <row r="2019" spans="13:16" x14ac:dyDescent="0.2">
      <c r="M2019" s="49" t="s">
        <v>443</v>
      </c>
      <c r="N2019" s="75">
        <f>_xll.qlCalendarAdvance(Calendar,N2018,M2019,"Following",FALSE)</f>
        <v>53666</v>
      </c>
      <c r="O2019" s="75" t="e">
        <f>_xll.qlInterestRateIndexValueDate(Index,N2019)</f>
        <v>#VALUE!</v>
      </c>
      <c r="P2019" s="72" t="e">
        <v>#N/A</v>
      </c>
    </row>
    <row r="2020" spans="13:16" x14ac:dyDescent="0.2">
      <c r="M2020" s="49" t="s">
        <v>443</v>
      </c>
      <c r="N2020" s="75">
        <f>_xll.qlCalendarAdvance(Calendar,N2019,M2020,"Following",FALSE)</f>
        <v>53673</v>
      </c>
      <c r="O2020" s="75" t="e">
        <f>_xll.qlInterestRateIndexValueDate(Index,N2020)</f>
        <v>#VALUE!</v>
      </c>
      <c r="P2020" s="72" t="e">
        <v>#N/A</v>
      </c>
    </row>
    <row r="2021" spans="13:16" x14ac:dyDescent="0.2">
      <c r="M2021" s="49" t="s">
        <v>443</v>
      </c>
      <c r="N2021" s="75">
        <f>_xll.qlCalendarAdvance(Calendar,N2020,M2021,"Following",FALSE)</f>
        <v>53680</v>
      </c>
      <c r="O2021" s="75" t="e">
        <f>_xll.qlInterestRateIndexValueDate(Index,N2021)</f>
        <v>#VALUE!</v>
      </c>
      <c r="P2021" s="72" t="e">
        <v>#N/A</v>
      </c>
    </row>
    <row r="2022" spans="13:16" x14ac:dyDescent="0.2">
      <c r="M2022" s="49" t="s">
        <v>443</v>
      </c>
      <c r="N2022" s="75">
        <f>_xll.qlCalendarAdvance(Calendar,N2021,M2022,"Following",FALSE)</f>
        <v>53688</v>
      </c>
      <c r="O2022" s="75" t="e">
        <f>_xll.qlInterestRateIndexValueDate(Index,N2022)</f>
        <v>#VALUE!</v>
      </c>
      <c r="P2022" s="72" t="e">
        <v>#N/A</v>
      </c>
    </row>
    <row r="2023" spans="13:16" x14ac:dyDescent="0.2">
      <c r="M2023" s="49" t="s">
        <v>443</v>
      </c>
      <c r="N2023" s="75">
        <f>_xll.qlCalendarAdvance(Calendar,N2022,M2023,"Following",FALSE)</f>
        <v>53695</v>
      </c>
      <c r="O2023" s="75" t="e">
        <f>_xll.qlInterestRateIndexValueDate(Index,N2023)</f>
        <v>#VALUE!</v>
      </c>
      <c r="P2023" s="72" t="e">
        <v>#N/A</v>
      </c>
    </row>
    <row r="2024" spans="13:16" x14ac:dyDescent="0.2">
      <c r="M2024" s="49" t="s">
        <v>443</v>
      </c>
      <c r="N2024" s="75">
        <f>_xll.qlCalendarAdvance(Calendar,N2023,M2024,"Following",FALSE)</f>
        <v>53702</v>
      </c>
      <c r="O2024" s="75" t="e">
        <f>_xll.qlInterestRateIndexValueDate(Index,N2024)</f>
        <v>#VALUE!</v>
      </c>
      <c r="P2024" s="72" t="e">
        <v>#N/A</v>
      </c>
    </row>
    <row r="2025" spans="13:16" x14ac:dyDescent="0.2">
      <c r="M2025" s="49" t="s">
        <v>443</v>
      </c>
      <c r="N2025" s="75">
        <f>_xll.qlCalendarAdvance(Calendar,N2024,M2025,"Following",FALSE)</f>
        <v>53709</v>
      </c>
      <c r="O2025" s="75" t="e">
        <f>_xll.qlInterestRateIndexValueDate(Index,N2025)</f>
        <v>#VALUE!</v>
      </c>
      <c r="P2025" s="72" t="e">
        <v>#N/A</v>
      </c>
    </row>
    <row r="2026" spans="13:16" x14ac:dyDescent="0.2">
      <c r="M2026" s="49" t="s">
        <v>443</v>
      </c>
      <c r="N2026" s="75">
        <f>_xll.qlCalendarAdvance(Calendar,N2025,M2026,"Following",FALSE)</f>
        <v>53716</v>
      </c>
      <c r="O2026" s="75" t="e">
        <f>_xll.qlInterestRateIndexValueDate(Index,N2026)</f>
        <v>#VALUE!</v>
      </c>
      <c r="P2026" s="72" t="e">
        <v>#N/A</v>
      </c>
    </row>
    <row r="2027" spans="13:16" x14ac:dyDescent="0.2">
      <c r="M2027" s="49" t="s">
        <v>443</v>
      </c>
      <c r="N2027" s="75">
        <f>_xll.qlCalendarAdvance(Calendar,N2026,M2027,"Following",FALSE)</f>
        <v>53723</v>
      </c>
      <c r="O2027" s="75" t="e">
        <f>_xll.qlInterestRateIndexValueDate(Index,N2027)</f>
        <v>#VALUE!</v>
      </c>
      <c r="P2027" s="72" t="e">
        <v>#N/A</v>
      </c>
    </row>
    <row r="2028" spans="13:16" x14ac:dyDescent="0.2">
      <c r="M2028" s="49" t="s">
        <v>443</v>
      </c>
      <c r="N2028" s="75">
        <f>_xll.qlCalendarAdvance(Calendar,N2027,M2028,"Following",FALSE)</f>
        <v>53730</v>
      </c>
      <c r="O2028" s="75" t="e">
        <f>_xll.qlInterestRateIndexValueDate(Index,N2028)</f>
        <v>#VALUE!</v>
      </c>
      <c r="P2028" s="72" t="e">
        <v>#N/A</v>
      </c>
    </row>
    <row r="2029" spans="13:16" x14ac:dyDescent="0.2">
      <c r="M2029" s="49" t="s">
        <v>443</v>
      </c>
      <c r="N2029" s="75">
        <f>_xll.qlCalendarAdvance(Calendar,N2028,M2029,"Following",FALSE)</f>
        <v>53737</v>
      </c>
      <c r="O2029" s="75" t="e">
        <f>_xll.qlInterestRateIndexValueDate(Index,N2029)</f>
        <v>#VALUE!</v>
      </c>
      <c r="P2029" s="72" t="e">
        <v>#N/A</v>
      </c>
    </row>
    <row r="2030" spans="13:16" x14ac:dyDescent="0.2">
      <c r="M2030" s="49" t="s">
        <v>443</v>
      </c>
      <c r="N2030" s="75">
        <f>_xll.qlCalendarAdvance(Calendar,N2029,M2030,"Following",FALSE)</f>
        <v>53744</v>
      </c>
      <c r="O2030" s="75" t="e">
        <f>_xll.qlInterestRateIndexValueDate(Index,N2030)</f>
        <v>#VALUE!</v>
      </c>
      <c r="P2030" s="72" t="e">
        <v>#N/A</v>
      </c>
    </row>
    <row r="2031" spans="13:16" x14ac:dyDescent="0.2">
      <c r="M2031" s="49" t="s">
        <v>443</v>
      </c>
      <c r="N2031" s="75">
        <f>_xll.qlCalendarAdvance(Calendar,N2030,M2031,"Following",FALSE)</f>
        <v>53751</v>
      </c>
      <c r="O2031" s="75" t="e">
        <f>_xll.qlInterestRateIndexValueDate(Index,N2031)</f>
        <v>#VALUE!</v>
      </c>
      <c r="P2031" s="72" t="e">
        <v>#N/A</v>
      </c>
    </row>
    <row r="2032" spans="13:16" x14ac:dyDescent="0.2">
      <c r="M2032" s="49" t="s">
        <v>443</v>
      </c>
      <c r="N2032" s="75">
        <f>_xll.qlCalendarAdvance(Calendar,N2031,M2032,"Following",FALSE)</f>
        <v>53758</v>
      </c>
      <c r="O2032" s="75" t="e">
        <f>_xll.qlInterestRateIndexValueDate(Index,N2032)</f>
        <v>#VALUE!</v>
      </c>
      <c r="P2032" s="72" t="e">
        <v>#N/A</v>
      </c>
    </row>
    <row r="2033" spans="13:16" x14ac:dyDescent="0.2">
      <c r="M2033" s="49" t="s">
        <v>443</v>
      </c>
      <c r="N2033" s="75">
        <f>_xll.qlCalendarAdvance(Calendar,N2032,M2033,"Following",FALSE)</f>
        <v>53765</v>
      </c>
      <c r="O2033" s="75" t="e">
        <f>_xll.qlInterestRateIndexValueDate(Index,N2033)</f>
        <v>#VALUE!</v>
      </c>
      <c r="P2033" s="72" t="e">
        <v>#N/A</v>
      </c>
    </row>
    <row r="2034" spans="13:16" x14ac:dyDescent="0.2">
      <c r="M2034" s="49" t="s">
        <v>443</v>
      </c>
      <c r="N2034" s="75">
        <f>_xll.qlCalendarAdvance(Calendar,N2033,M2034,"Following",FALSE)</f>
        <v>53772</v>
      </c>
      <c r="O2034" s="75" t="e">
        <f>_xll.qlInterestRateIndexValueDate(Index,N2034)</f>
        <v>#VALUE!</v>
      </c>
      <c r="P2034" s="72" t="e">
        <v>#N/A</v>
      </c>
    </row>
    <row r="2035" spans="13:16" x14ac:dyDescent="0.2">
      <c r="M2035" s="49" t="s">
        <v>443</v>
      </c>
      <c r="N2035" s="75">
        <f>_xll.qlCalendarAdvance(Calendar,N2034,M2035,"Following",FALSE)</f>
        <v>53779</v>
      </c>
      <c r="O2035" s="75" t="e">
        <f>_xll.qlInterestRateIndexValueDate(Index,N2035)</f>
        <v>#VALUE!</v>
      </c>
      <c r="P2035" s="72" t="e">
        <v>#N/A</v>
      </c>
    </row>
    <row r="2036" spans="13:16" x14ac:dyDescent="0.2">
      <c r="M2036" s="49" t="s">
        <v>443</v>
      </c>
      <c r="N2036" s="75">
        <f>_xll.qlCalendarAdvance(Calendar,N2035,M2036,"Following",FALSE)</f>
        <v>53786</v>
      </c>
      <c r="O2036" s="75" t="e">
        <f>_xll.qlInterestRateIndexValueDate(Index,N2036)</f>
        <v>#VALUE!</v>
      </c>
      <c r="P2036" s="72" t="e">
        <v>#N/A</v>
      </c>
    </row>
    <row r="2037" spans="13:16" x14ac:dyDescent="0.2">
      <c r="M2037" s="49" t="s">
        <v>443</v>
      </c>
      <c r="N2037" s="75">
        <f>_xll.qlCalendarAdvance(Calendar,N2036,M2037,"Following",FALSE)</f>
        <v>53793</v>
      </c>
      <c r="O2037" s="75" t="e">
        <f>_xll.qlInterestRateIndexValueDate(Index,N2037)</f>
        <v>#VALUE!</v>
      </c>
      <c r="P2037" s="72" t="e">
        <v>#N/A</v>
      </c>
    </row>
    <row r="2038" spans="13:16" x14ac:dyDescent="0.2">
      <c r="M2038" s="49" t="s">
        <v>443</v>
      </c>
      <c r="N2038" s="75">
        <f>_xll.qlCalendarAdvance(Calendar,N2037,M2038,"Following",FALSE)</f>
        <v>53800</v>
      </c>
      <c r="O2038" s="75" t="e">
        <f>_xll.qlInterestRateIndexValueDate(Index,N2038)</f>
        <v>#VALUE!</v>
      </c>
      <c r="P2038" s="72" t="e">
        <v>#N/A</v>
      </c>
    </row>
    <row r="2039" spans="13:16" x14ac:dyDescent="0.2">
      <c r="M2039" s="49" t="s">
        <v>443</v>
      </c>
      <c r="N2039" s="75">
        <f>_xll.qlCalendarAdvance(Calendar,N2038,M2039,"Following",FALSE)</f>
        <v>53807</v>
      </c>
      <c r="O2039" s="75" t="e">
        <f>_xll.qlInterestRateIndexValueDate(Index,N2039)</f>
        <v>#VALUE!</v>
      </c>
      <c r="P2039" s="72" t="e">
        <v>#N/A</v>
      </c>
    </row>
    <row r="2040" spans="13:16" x14ac:dyDescent="0.2">
      <c r="M2040" s="49" t="s">
        <v>443</v>
      </c>
      <c r="N2040" s="75">
        <f>_xll.qlCalendarAdvance(Calendar,N2039,M2040,"Following",FALSE)</f>
        <v>53814</v>
      </c>
      <c r="O2040" s="75" t="e">
        <f>_xll.qlInterestRateIndexValueDate(Index,N2040)</f>
        <v>#VALUE!</v>
      </c>
      <c r="P2040" s="72" t="e">
        <v>#N/A</v>
      </c>
    </row>
    <row r="2041" spans="13:16" x14ac:dyDescent="0.2">
      <c r="M2041" s="49" t="s">
        <v>443</v>
      </c>
      <c r="N2041" s="75">
        <f>_xll.qlCalendarAdvance(Calendar,N2040,M2041,"Following",FALSE)</f>
        <v>53821</v>
      </c>
      <c r="O2041" s="75" t="e">
        <f>_xll.qlInterestRateIndexValueDate(Index,N2041)</f>
        <v>#VALUE!</v>
      </c>
      <c r="P2041" s="72" t="e">
        <v>#N/A</v>
      </c>
    </row>
    <row r="2042" spans="13:16" x14ac:dyDescent="0.2">
      <c r="M2042" s="49" t="s">
        <v>443</v>
      </c>
      <c r="N2042" s="75">
        <f>_xll.qlCalendarAdvance(Calendar,N2041,M2042,"Following",FALSE)</f>
        <v>53828</v>
      </c>
      <c r="O2042" s="75" t="e">
        <f>_xll.qlInterestRateIndexValueDate(Index,N2042)</f>
        <v>#VALUE!</v>
      </c>
      <c r="P2042" s="72" t="e">
        <v>#N/A</v>
      </c>
    </row>
    <row r="2043" spans="13:16" x14ac:dyDescent="0.2">
      <c r="M2043" s="49" t="s">
        <v>443</v>
      </c>
      <c r="N2043" s="75">
        <f>_xll.qlCalendarAdvance(Calendar,N2042,M2043,"Following",FALSE)</f>
        <v>53835</v>
      </c>
      <c r="O2043" s="75" t="e">
        <f>_xll.qlInterestRateIndexValueDate(Index,N2043)</f>
        <v>#VALUE!</v>
      </c>
      <c r="P2043" s="72" t="e">
        <v>#N/A</v>
      </c>
    </row>
    <row r="2044" spans="13:16" x14ac:dyDescent="0.2">
      <c r="M2044" s="49" t="s">
        <v>443</v>
      </c>
      <c r="N2044" s="75">
        <f>_xll.qlCalendarAdvance(Calendar,N2043,M2044,"Following",FALSE)</f>
        <v>53842</v>
      </c>
      <c r="O2044" s="75" t="e">
        <f>_xll.qlInterestRateIndexValueDate(Index,N2044)</f>
        <v>#VALUE!</v>
      </c>
      <c r="P2044" s="72" t="e">
        <v>#N/A</v>
      </c>
    </row>
    <row r="2045" spans="13:16" x14ac:dyDescent="0.2">
      <c r="M2045" s="49" t="s">
        <v>443</v>
      </c>
      <c r="N2045" s="75">
        <f>_xll.qlCalendarAdvance(Calendar,N2044,M2045,"Following",FALSE)</f>
        <v>53849</v>
      </c>
      <c r="O2045" s="75" t="e">
        <f>_xll.qlInterestRateIndexValueDate(Index,N2045)</f>
        <v>#VALUE!</v>
      </c>
      <c r="P2045" s="72" t="e">
        <v>#N/A</v>
      </c>
    </row>
    <row r="2046" spans="13:16" x14ac:dyDescent="0.2">
      <c r="M2046" s="49" t="s">
        <v>443</v>
      </c>
      <c r="N2046" s="75">
        <f>_xll.qlCalendarAdvance(Calendar,N2045,M2046,"Following",FALSE)</f>
        <v>53856</v>
      </c>
      <c r="O2046" s="75" t="e">
        <f>_xll.qlInterestRateIndexValueDate(Index,N2046)</f>
        <v>#VALUE!</v>
      </c>
      <c r="P2046" s="72" t="e">
        <v>#N/A</v>
      </c>
    </row>
    <row r="2047" spans="13:16" x14ac:dyDescent="0.2">
      <c r="M2047" s="49" t="s">
        <v>443</v>
      </c>
      <c r="N2047" s="75">
        <f>_xll.qlCalendarAdvance(Calendar,N2046,M2047,"Following",FALSE)</f>
        <v>53863</v>
      </c>
      <c r="O2047" s="75" t="e">
        <f>_xll.qlInterestRateIndexValueDate(Index,N2047)</f>
        <v>#VALUE!</v>
      </c>
      <c r="P2047" s="72" t="e">
        <v>#N/A</v>
      </c>
    </row>
    <row r="2048" spans="13:16" x14ac:dyDescent="0.2">
      <c r="M2048" s="49" t="s">
        <v>443</v>
      </c>
      <c r="N2048" s="75">
        <f>_xll.qlCalendarAdvance(Calendar,N2047,M2048,"Following",FALSE)</f>
        <v>53870</v>
      </c>
      <c r="O2048" s="75" t="e">
        <f>_xll.qlInterestRateIndexValueDate(Index,N2048)</f>
        <v>#VALUE!</v>
      </c>
      <c r="P2048" s="72" t="e">
        <v>#N/A</v>
      </c>
    </row>
    <row r="2049" spans="13:16" x14ac:dyDescent="0.2">
      <c r="M2049" s="49" t="s">
        <v>443</v>
      </c>
      <c r="N2049" s="75">
        <f>_xll.qlCalendarAdvance(Calendar,N2048,M2049,"Following",FALSE)</f>
        <v>53877</v>
      </c>
      <c r="O2049" s="75" t="e">
        <f>_xll.qlInterestRateIndexValueDate(Index,N2049)</f>
        <v>#VALUE!</v>
      </c>
      <c r="P2049" s="72" t="e">
        <v>#N/A</v>
      </c>
    </row>
    <row r="2050" spans="13:16" x14ac:dyDescent="0.2">
      <c r="M2050" s="49" t="s">
        <v>443</v>
      </c>
      <c r="N2050" s="75">
        <f>_xll.qlCalendarAdvance(Calendar,N2049,M2050,"Following",FALSE)</f>
        <v>53884</v>
      </c>
      <c r="O2050" s="75" t="e">
        <f>_xll.qlInterestRateIndexValueDate(Index,N2050)</f>
        <v>#VALUE!</v>
      </c>
      <c r="P2050" s="72" t="e">
        <v>#N/A</v>
      </c>
    </row>
    <row r="2051" spans="13:16" x14ac:dyDescent="0.2">
      <c r="M2051" s="49" t="s">
        <v>443</v>
      </c>
      <c r="N2051" s="75">
        <f>_xll.qlCalendarAdvance(Calendar,N2050,M2051,"Following",FALSE)</f>
        <v>53891</v>
      </c>
      <c r="O2051" s="75" t="e">
        <f>_xll.qlInterestRateIndexValueDate(Index,N2051)</f>
        <v>#VALUE!</v>
      </c>
      <c r="P2051" s="72" t="e">
        <v>#N/A</v>
      </c>
    </row>
    <row r="2052" spans="13:16" x14ac:dyDescent="0.2">
      <c r="M2052" s="49" t="s">
        <v>443</v>
      </c>
      <c r="N2052" s="75">
        <f>_xll.qlCalendarAdvance(Calendar,N2051,M2052,"Following",FALSE)</f>
        <v>53898</v>
      </c>
      <c r="O2052" s="75" t="e">
        <f>_xll.qlInterestRateIndexValueDate(Index,N2052)</f>
        <v>#VALUE!</v>
      </c>
      <c r="P2052" s="72" t="e">
        <v>#N/A</v>
      </c>
    </row>
    <row r="2053" spans="13:16" x14ac:dyDescent="0.2">
      <c r="M2053" s="49" t="s">
        <v>443</v>
      </c>
      <c r="N2053" s="75">
        <f>_xll.qlCalendarAdvance(Calendar,N2052,M2053,"Following",FALSE)</f>
        <v>53905</v>
      </c>
      <c r="O2053" s="75" t="e">
        <f>_xll.qlInterestRateIndexValueDate(Index,N2053)</f>
        <v>#VALUE!</v>
      </c>
      <c r="P2053" s="72" t="e">
        <v>#N/A</v>
      </c>
    </row>
    <row r="2054" spans="13:16" x14ac:dyDescent="0.2">
      <c r="M2054" s="49" t="s">
        <v>443</v>
      </c>
      <c r="N2054" s="75">
        <f>_xll.qlCalendarAdvance(Calendar,N2053,M2054,"Following",FALSE)</f>
        <v>53912</v>
      </c>
      <c r="O2054" s="75" t="e">
        <f>_xll.qlInterestRateIndexValueDate(Index,N2054)</f>
        <v>#VALUE!</v>
      </c>
      <c r="P2054" s="72" t="e">
        <v>#N/A</v>
      </c>
    </row>
    <row r="2055" spans="13:16" x14ac:dyDescent="0.2">
      <c r="M2055" s="49" t="s">
        <v>443</v>
      </c>
      <c r="N2055" s="75">
        <f>_xll.qlCalendarAdvance(Calendar,N2054,M2055,"Following",FALSE)</f>
        <v>53919</v>
      </c>
      <c r="O2055" s="75" t="e">
        <f>_xll.qlInterestRateIndexValueDate(Index,N2055)</f>
        <v>#VALUE!</v>
      </c>
      <c r="P2055" s="72" t="e">
        <v>#N/A</v>
      </c>
    </row>
    <row r="2056" spans="13:16" x14ac:dyDescent="0.2">
      <c r="M2056" s="49" t="s">
        <v>443</v>
      </c>
      <c r="N2056" s="75">
        <f>_xll.qlCalendarAdvance(Calendar,N2055,M2056,"Following",FALSE)</f>
        <v>53926</v>
      </c>
      <c r="O2056" s="75" t="e">
        <f>_xll.qlInterestRateIndexValueDate(Index,N2056)</f>
        <v>#VALUE!</v>
      </c>
      <c r="P2056" s="72" t="e">
        <v>#N/A</v>
      </c>
    </row>
    <row r="2057" spans="13:16" x14ac:dyDescent="0.2">
      <c r="M2057" s="49" t="s">
        <v>443</v>
      </c>
      <c r="N2057" s="75">
        <f>_xll.qlCalendarAdvance(Calendar,N2056,M2057,"Following",FALSE)</f>
        <v>53933</v>
      </c>
      <c r="O2057" s="75" t="e">
        <f>_xll.qlInterestRateIndexValueDate(Index,N2057)</f>
        <v>#VALUE!</v>
      </c>
      <c r="P2057" s="72" t="e">
        <v>#N/A</v>
      </c>
    </row>
    <row r="2058" spans="13:16" x14ac:dyDescent="0.2">
      <c r="M2058" s="49" t="s">
        <v>443</v>
      </c>
      <c r="N2058" s="75">
        <f>_xll.qlCalendarAdvance(Calendar,N2057,M2058,"Following",FALSE)</f>
        <v>53940</v>
      </c>
      <c r="O2058" s="75" t="e">
        <f>_xll.qlInterestRateIndexValueDate(Index,N2058)</f>
        <v>#VALUE!</v>
      </c>
      <c r="P2058" s="72" t="e">
        <v>#N/A</v>
      </c>
    </row>
    <row r="2059" spans="13:16" x14ac:dyDescent="0.2">
      <c r="M2059" s="49" t="s">
        <v>443</v>
      </c>
      <c r="N2059" s="75">
        <f>_xll.qlCalendarAdvance(Calendar,N2058,M2059,"Following",FALSE)</f>
        <v>53947</v>
      </c>
      <c r="O2059" s="75" t="e">
        <f>_xll.qlInterestRateIndexValueDate(Index,N2059)</f>
        <v>#VALUE!</v>
      </c>
      <c r="P2059" s="72" t="e">
        <v>#N/A</v>
      </c>
    </row>
    <row r="2060" spans="13:16" x14ac:dyDescent="0.2">
      <c r="M2060" s="49" t="s">
        <v>443</v>
      </c>
      <c r="N2060" s="75">
        <f>_xll.qlCalendarAdvance(Calendar,N2059,M2060,"Following",FALSE)</f>
        <v>53954</v>
      </c>
      <c r="O2060" s="75" t="e">
        <f>_xll.qlInterestRateIndexValueDate(Index,N2060)</f>
        <v>#VALUE!</v>
      </c>
      <c r="P2060" s="72" t="e">
        <v>#N/A</v>
      </c>
    </row>
    <row r="2061" spans="13:16" x14ac:dyDescent="0.2">
      <c r="M2061" s="49" t="s">
        <v>443</v>
      </c>
      <c r="N2061" s="75">
        <f>_xll.qlCalendarAdvance(Calendar,N2060,M2061,"Following",FALSE)</f>
        <v>53961</v>
      </c>
      <c r="O2061" s="75" t="e">
        <f>_xll.qlInterestRateIndexValueDate(Index,N2061)</f>
        <v>#VALUE!</v>
      </c>
      <c r="P2061" s="72" t="e">
        <v>#N/A</v>
      </c>
    </row>
    <row r="2062" spans="13:16" x14ac:dyDescent="0.2">
      <c r="M2062" s="49" t="s">
        <v>443</v>
      </c>
      <c r="N2062" s="75">
        <f>_xll.qlCalendarAdvance(Calendar,N2061,M2062,"Following",FALSE)</f>
        <v>53968</v>
      </c>
      <c r="O2062" s="75" t="e">
        <f>_xll.qlInterestRateIndexValueDate(Index,N2062)</f>
        <v>#VALUE!</v>
      </c>
      <c r="P2062" s="72" t="e">
        <v>#N/A</v>
      </c>
    </row>
    <row r="2063" spans="13:16" x14ac:dyDescent="0.2">
      <c r="M2063" s="49" t="s">
        <v>443</v>
      </c>
      <c r="N2063" s="75">
        <f>_xll.qlCalendarAdvance(Calendar,N2062,M2063,"Following",FALSE)</f>
        <v>53975</v>
      </c>
      <c r="O2063" s="75" t="e">
        <f>_xll.qlInterestRateIndexValueDate(Index,N2063)</f>
        <v>#VALUE!</v>
      </c>
      <c r="P2063" s="72" t="e">
        <v>#N/A</v>
      </c>
    </row>
    <row r="2064" spans="13:16" x14ac:dyDescent="0.2">
      <c r="M2064" s="49" t="s">
        <v>443</v>
      </c>
      <c r="N2064" s="75">
        <f>_xll.qlCalendarAdvance(Calendar,N2063,M2064,"Following",FALSE)</f>
        <v>53982</v>
      </c>
      <c r="O2064" s="75" t="e">
        <f>_xll.qlInterestRateIndexValueDate(Index,N2064)</f>
        <v>#VALUE!</v>
      </c>
      <c r="P2064" s="72" t="e">
        <v>#N/A</v>
      </c>
    </row>
    <row r="2065" spans="13:16" x14ac:dyDescent="0.2">
      <c r="M2065" s="49" t="s">
        <v>443</v>
      </c>
      <c r="N2065" s="75">
        <f>_xll.qlCalendarAdvance(Calendar,N2064,M2065,"Following",FALSE)</f>
        <v>53989</v>
      </c>
      <c r="O2065" s="75" t="e">
        <f>_xll.qlInterestRateIndexValueDate(Index,N2065)</f>
        <v>#VALUE!</v>
      </c>
      <c r="P2065" s="72" t="e">
        <v>#N/A</v>
      </c>
    </row>
    <row r="2066" spans="13:16" x14ac:dyDescent="0.2">
      <c r="M2066" s="49" t="s">
        <v>443</v>
      </c>
      <c r="N2066" s="75">
        <f>_xll.qlCalendarAdvance(Calendar,N2065,M2066,"Following",FALSE)</f>
        <v>53996</v>
      </c>
      <c r="O2066" s="75" t="e">
        <f>_xll.qlInterestRateIndexValueDate(Index,N2066)</f>
        <v>#VALUE!</v>
      </c>
      <c r="P2066" s="72" t="e">
        <v>#N/A</v>
      </c>
    </row>
    <row r="2067" spans="13:16" x14ac:dyDescent="0.2">
      <c r="M2067" s="49" t="s">
        <v>443</v>
      </c>
      <c r="N2067" s="75">
        <f>_xll.qlCalendarAdvance(Calendar,N2066,M2067,"Following",FALSE)</f>
        <v>54003</v>
      </c>
      <c r="O2067" s="75" t="e">
        <f>_xll.qlInterestRateIndexValueDate(Index,N2067)</f>
        <v>#VALUE!</v>
      </c>
      <c r="P2067" s="72" t="e">
        <v>#N/A</v>
      </c>
    </row>
    <row r="2068" spans="13:16" x14ac:dyDescent="0.2">
      <c r="M2068" s="49" t="s">
        <v>443</v>
      </c>
      <c r="N2068" s="75">
        <f>_xll.qlCalendarAdvance(Calendar,N2067,M2068,"Following",FALSE)</f>
        <v>54010</v>
      </c>
      <c r="O2068" s="75" t="e">
        <f>_xll.qlInterestRateIndexValueDate(Index,N2068)</f>
        <v>#VALUE!</v>
      </c>
      <c r="P2068" s="72" t="e">
        <v>#N/A</v>
      </c>
    </row>
    <row r="2069" spans="13:16" x14ac:dyDescent="0.2">
      <c r="M2069" s="49" t="s">
        <v>443</v>
      </c>
      <c r="N2069" s="75">
        <f>_xll.qlCalendarAdvance(Calendar,N2068,M2069,"Following",FALSE)</f>
        <v>54017</v>
      </c>
      <c r="O2069" s="75" t="e">
        <f>_xll.qlInterestRateIndexValueDate(Index,N2069)</f>
        <v>#VALUE!</v>
      </c>
      <c r="P2069" s="72" t="e">
        <v>#N/A</v>
      </c>
    </row>
    <row r="2070" spans="13:16" x14ac:dyDescent="0.2">
      <c r="M2070" s="49" t="s">
        <v>443</v>
      </c>
      <c r="N2070" s="75">
        <f>_xll.qlCalendarAdvance(Calendar,N2069,M2070,"Following",FALSE)</f>
        <v>54024</v>
      </c>
      <c r="O2070" s="75" t="e">
        <f>_xll.qlInterestRateIndexValueDate(Index,N2070)</f>
        <v>#VALUE!</v>
      </c>
      <c r="P2070" s="72" t="e">
        <v>#N/A</v>
      </c>
    </row>
    <row r="2071" spans="13:16" x14ac:dyDescent="0.2">
      <c r="M2071" s="49" t="s">
        <v>443</v>
      </c>
      <c r="N2071" s="75">
        <f>_xll.qlCalendarAdvance(Calendar,N2070,M2071,"Following",FALSE)</f>
        <v>54031</v>
      </c>
      <c r="O2071" s="75" t="e">
        <f>_xll.qlInterestRateIndexValueDate(Index,N2071)</f>
        <v>#VALUE!</v>
      </c>
      <c r="P2071" s="72" t="e">
        <v>#N/A</v>
      </c>
    </row>
    <row r="2072" spans="13:16" x14ac:dyDescent="0.2">
      <c r="M2072" s="49" t="s">
        <v>443</v>
      </c>
      <c r="N2072" s="75">
        <f>_xll.qlCalendarAdvance(Calendar,N2071,M2072,"Following",FALSE)</f>
        <v>54038</v>
      </c>
      <c r="O2072" s="75" t="e">
        <f>_xll.qlInterestRateIndexValueDate(Index,N2072)</f>
        <v>#VALUE!</v>
      </c>
      <c r="P2072" s="72" t="e">
        <v>#N/A</v>
      </c>
    </row>
    <row r="2073" spans="13:16" x14ac:dyDescent="0.2">
      <c r="M2073" s="49" t="s">
        <v>443</v>
      </c>
      <c r="N2073" s="75">
        <f>_xll.qlCalendarAdvance(Calendar,N2072,M2073,"Following",FALSE)</f>
        <v>54045</v>
      </c>
      <c r="O2073" s="75" t="e">
        <f>_xll.qlInterestRateIndexValueDate(Index,N2073)</f>
        <v>#VALUE!</v>
      </c>
      <c r="P2073" s="72" t="e">
        <v>#N/A</v>
      </c>
    </row>
    <row r="2074" spans="13:16" x14ac:dyDescent="0.2">
      <c r="M2074" s="49" t="s">
        <v>443</v>
      </c>
      <c r="N2074" s="75">
        <f>_xll.qlCalendarAdvance(Calendar,N2073,M2074,"Following",FALSE)</f>
        <v>54053</v>
      </c>
      <c r="O2074" s="75" t="e">
        <f>_xll.qlInterestRateIndexValueDate(Index,N2074)</f>
        <v>#VALUE!</v>
      </c>
      <c r="P2074" s="72" t="e">
        <v>#N/A</v>
      </c>
    </row>
    <row r="2075" spans="13:16" x14ac:dyDescent="0.2">
      <c r="M2075" s="49" t="s">
        <v>443</v>
      </c>
      <c r="N2075" s="75">
        <f>_xll.qlCalendarAdvance(Calendar,N2074,M2075,"Following",FALSE)</f>
        <v>54060</v>
      </c>
      <c r="O2075" s="75" t="e">
        <f>_xll.qlInterestRateIndexValueDate(Index,N2075)</f>
        <v>#VALUE!</v>
      </c>
      <c r="P2075" s="72" t="e">
        <v>#N/A</v>
      </c>
    </row>
    <row r="2076" spans="13:16" x14ac:dyDescent="0.2">
      <c r="M2076" s="49" t="s">
        <v>443</v>
      </c>
      <c r="N2076" s="75">
        <f>_xll.qlCalendarAdvance(Calendar,N2075,M2076,"Following",FALSE)</f>
        <v>54067</v>
      </c>
      <c r="O2076" s="75" t="e">
        <f>_xll.qlInterestRateIndexValueDate(Index,N2076)</f>
        <v>#VALUE!</v>
      </c>
      <c r="P2076" s="72" t="e">
        <v>#N/A</v>
      </c>
    </row>
    <row r="2077" spans="13:16" x14ac:dyDescent="0.2">
      <c r="M2077" s="49" t="s">
        <v>443</v>
      </c>
      <c r="N2077" s="75">
        <f>_xll.qlCalendarAdvance(Calendar,N2076,M2077,"Following",FALSE)</f>
        <v>54074</v>
      </c>
      <c r="O2077" s="75" t="e">
        <f>_xll.qlInterestRateIndexValueDate(Index,N2077)</f>
        <v>#VALUE!</v>
      </c>
      <c r="P2077" s="72" t="e">
        <v>#N/A</v>
      </c>
    </row>
    <row r="2078" spans="13:16" x14ac:dyDescent="0.2">
      <c r="M2078" s="49" t="s">
        <v>443</v>
      </c>
      <c r="N2078" s="75">
        <f>_xll.qlCalendarAdvance(Calendar,N2077,M2078,"Following",FALSE)</f>
        <v>54081</v>
      </c>
      <c r="O2078" s="75" t="e">
        <f>_xll.qlInterestRateIndexValueDate(Index,N2078)</f>
        <v>#VALUE!</v>
      </c>
      <c r="P2078" s="72" t="e">
        <v>#N/A</v>
      </c>
    </row>
    <row r="2079" spans="13:16" x14ac:dyDescent="0.2">
      <c r="M2079" s="49" t="s">
        <v>443</v>
      </c>
      <c r="N2079" s="75">
        <f>_xll.qlCalendarAdvance(Calendar,N2078,M2079,"Following",FALSE)</f>
        <v>54088</v>
      </c>
      <c r="O2079" s="75" t="e">
        <f>_xll.qlInterestRateIndexValueDate(Index,N2079)</f>
        <v>#VALUE!</v>
      </c>
      <c r="P2079" s="72" t="e">
        <v>#N/A</v>
      </c>
    </row>
    <row r="2080" spans="13:16" x14ac:dyDescent="0.2">
      <c r="M2080" s="49" t="s">
        <v>443</v>
      </c>
      <c r="N2080" s="75">
        <f>_xll.qlCalendarAdvance(Calendar,N2079,M2080,"Following",FALSE)</f>
        <v>54095</v>
      </c>
      <c r="O2080" s="75" t="e">
        <f>_xll.qlInterestRateIndexValueDate(Index,N2080)</f>
        <v>#VALUE!</v>
      </c>
      <c r="P2080" s="72" t="e">
        <v>#N/A</v>
      </c>
    </row>
    <row r="2081" spans="13:16" x14ac:dyDescent="0.2">
      <c r="M2081" s="49" t="s">
        <v>443</v>
      </c>
      <c r="N2081" s="75">
        <f>_xll.qlCalendarAdvance(Calendar,N2080,M2081,"Following",FALSE)</f>
        <v>54102</v>
      </c>
      <c r="O2081" s="75" t="e">
        <f>_xll.qlInterestRateIndexValueDate(Index,N2081)</f>
        <v>#VALUE!</v>
      </c>
      <c r="P2081" s="72" t="e">
        <v>#N/A</v>
      </c>
    </row>
    <row r="2082" spans="13:16" x14ac:dyDescent="0.2">
      <c r="M2082" s="49" t="s">
        <v>443</v>
      </c>
      <c r="N2082" s="75">
        <f>_xll.qlCalendarAdvance(Calendar,N2081,M2082,"Following",FALSE)</f>
        <v>54109</v>
      </c>
      <c r="O2082" s="75" t="e">
        <f>_xll.qlInterestRateIndexValueDate(Index,N2082)</f>
        <v>#VALUE!</v>
      </c>
      <c r="P2082" s="72" t="e">
        <v>#N/A</v>
      </c>
    </row>
    <row r="2083" spans="13:16" x14ac:dyDescent="0.2">
      <c r="M2083" s="49" t="s">
        <v>443</v>
      </c>
      <c r="N2083" s="75">
        <f>_xll.qlCalendarAdvance(Calendar,N2082,M2083,"Following",FALSE)</f>
        <v>54116</v>
      </c>
      <c r="O2083" s="75" t="e">
        <f>_xll.qlInterestRateIndexValueDate(Index,N2083)</f>
        <v>#VALUE!</v>
      </c>
      <c r="P2083" s="72" t="e">
        <v>#N/A</v>
      </c>
    </row>
    <row r="2084" spans="13:16" x14ac:dyDescent="0.2">
      <c r="M2084" s="49" t="s">
        <v>443</v>
      </c>
      <c r="N2084" s="75">
        <f>_xll.qlCalendarAdvance(Calendar,N2083,M2084,"Following",FALSE)</f>
        <v>54123</v>
      </c>
      <c r="O2084" s="75" t="e">
        <f>_xll.qlInterestRateIndexValueDate(Index,N2084)</f>
        <v>#VALUE!</v>
      </c>
      <c r="P2084" s="72" t="e">
        <v>#N/A</v>
      </c>
    </row>
    <row r="2085" spans="13:16" x14ac:dyDescent="0.2">
      <c r="M2085" s="49" t="s">
        <v>443</v>
      </c>
      <c r="N2085" s="75">
        <f>_xll.qlCalendarAdvance(Calendar,N2084,M2085,"Following",FALSE)</f>
        <v>54130</v>
      </c>
      <c r="O2085" s="75" t="e">
        <f>_xll.qlInterestRateIndexValueDate(Index,N2085)</f>
        <v>#VALUE!</v>
      </c>
      <c r="P2085" s="72" t="e">
        <v>#N/A</v>
      </c>
    </row>
    <row r="2086" spans="13:16" x14ac:dyDescent="0.2">
      <c r="M2086" s="49" t="s">
        <v>443</v>
      </c>
      <c r="N2086" s="75">
        <f>_xll.qlCalendarAdvance(Calendar,N2085,M2086,"Following",FALSE)</f>
        <v>54137</v>
      </c>
      <c r="O2086" s="75" t="e">
        <f>_xll.qlInterestRateIndexValueDate(Index,N2086)</f>
        <v>#VALUE!</v>
      </c>
      <c r="P2086" s="72" t="e">
        <v>#N/A</v>
      </c>
    </row>
    <row r="2087" spans="13:16" x14ac:dyDescent="0.2">
      <c r="M2087" s="49" t="s">
        <v>443</v>
      </c>
      <c r="N2087" s="75">
        <f>_xll.qlCalendarAdvance(Calendar,N2086,M2087,"Following",FALSE)</f>
        <v>54144</v>
      </c>
      <c r="O2087" s="75" t="e">
        <f>_xll.qlInterestRateIndexValueDate(Index,N2087)</f>
        <v>#VALUE!</v>
      </c>
      <c r="P2087" s="72" t="e">
        <v>#N/A</v>
      </c>
    </row>
    <row r="2088" spans="13:16" x14ac:dyDescent="0.2">
      <c r="M2088" s="49" t="s">
        <v>443</v>
      </c>
      <c r="N2088" s="75">
        <f>_xll.qlCalendarAdvance(Calendar,N2087,M2088,"Following",FALSE)</f>
        <v>54155</v>
      </c>
      <c r="O2088" s="75" t="e">
        <f>_xll.qlInterestRateIndexValueDate(Index,N2088)</f>
        <v>#VALUE!</v>
      </c>
      <c r="P2088" s="72" t="e">
        <v>#N/A</v>
      </c>
    </row>
    <row r="2089" spans="13:16" x14ac:dyDescent="0.2">
      <c r="M2089" s="49" t="s">
        <v>443</v>
      </c>
      <c r="N2089" s="75">
        <f>_xll.qlCalendarAdvance(Calendar,N2088,M2089,"Following",FALSE)</f>
        <v>54162</v>
      </c>
      <c r="O2089" s="75" t="e">
        <f>_xll.qlInterestRateIndexValueDate(Index,N2089)</f>
        <v>#VALUE!</v>
      </c>
      <c r="P2089" s="72" t="e">
        <v>#N/A</v>
      </c>
    </row>
    <row r="2090" spans="13:16" x14ac:dyDescent="0.2">
      <c r="M2090" s="49" t="s">
        <v>443</v>
      </c>
      <c r="N2090" s="75">
        <f>_xll.qlCalendarAdvance(Calendar,N2089,M2090,"Following",FALSE)</f>
        <v>54169</v>
      </c>
      <c r="O2090" s="75" t="e">
        <f>_xll.qlInterestRateIndexValueDate(Index,N2090)</f>
        <v>#VALUE!</v>
      </c>
      <c r="P2090" s="72" t="e">
        <v>#N/A</v>
      </c>
    </row>
    <row r="2091" spans="13:16" x14ac:dyDescent="0.2">
      <c r="M2091" s="49" t="s">
        <v>443</v>
      </c>
      <c r="N2091" s="75">
        <f>_xll.qlCalendarAdvance(Calendar,N2090,M2091,"Following",FALSE)</f>
        <v>54176</v>
      </c>
      <c r="O2091" s="75" t="e">
        <f>_xll.qlInterestRateIndexValueDate(Index,N2091)</f>
        <v>#VALUE!</v>
      </c>
      <c r="P2091" s="72" t="e">
        <v>#N/A</v>
      </c>
    </row>
    <row r="2092" spans="13:16" x14ac:dyDescent="0.2">
      <c r="M2092" s="49" t="s">
        <v>443</v>
      </c>
      <c r="N2092" s="75">
        <f>_xll.qlCalendarAdvance(Calendar,N2091,M2092,"Following",FALSE)</f>
        <v>54183</v>
      </c>
      <c r="O2092" s="75" t="e">
        <f>_xll.qlInterestRateIndexValueDate(Index,N2092)</f>
        <v>#VALUE!</v>
      </c>
      <c r="P2092" s="72" t="e">
        <v>#N/A</v>
      </c>
    </row>
    <row r="2093" spans="13:16" x14ac:dyDescent="0.2">
      <c r="M2093" s="49" t="s">
        <v>443</v>
      </c>
      <c r="N2093" s="75">
        <f>_xll.qlCalendarAdvance(Calendar,N2092,M2093,"Following",FALSE)</f>
        <v>54190</v>
      </c>
      <c r="O2093" s="75" t="e">
        <f>_xll.qlInterestRateIndexValueDate(Index,N2093)</f>
        <v>#VALUE!</v>
      </c>
      <c r="P2093" s="72" t="e">
        <v>#N/A</v>
      </c>
    </row>
    <row r="2094" spans="13:16" x14ac:dyDescent="0.2">
      <c r="M2094" s="49" t="s">
        <v>443</v>
      </c>
      <c r="N2094" s="75">
        <f>_xll.qlCalendarAdvance(Calendar,N2093,M2094,"Following",FALSE)</f>
        <v>54197</v>
      </c>
      <c r="O2094" s="75" t="e">
        <f>_xll.qlInterestRateIndexValueDate(Index,N2094)</f>
        <v>#VALUE!</v>
      </c>
      <c r="P2094" s="72" t="e">
        <v>#N/A</v>
      </c>
    </row>
    <row r="2095" spans="13:16" x14ac:dyDescent="0.2">
      <c r="M2095" s="49" t="s">
        <v>443</v>
      </c>
      <c r="N2095" s="75">
        <f>_xll.qlCalendarAdvance(Calendar,N2094,M2095,"Following",FALSE)</f>
        <v>54204</v>
      </c>
      <c r="O2095" s="75" t="e">
        <f>_xll.qlInterestRateIndexValueDate(Index,N2095)</f>
        <v>#VALUE!</v>
      </c>
      <c r="P2095" s="72" t="e">
        <v>#N/A</v>
      </c>
    </row>
    <row r="2096" spans="13:16" x14ac:dyDescent="0.2">
      <c r="M2096" s="49" t="s">
        <v>443</v>
      </c>
      <c r="N2096" s="75">
        <f>_xll.qlCalendarAdvance(Calendar,N2095,M2096,"Following",FALSE)</f>
        <v>54211</v>
      </c>
      <c r="O2096" s="75" t="e">
        <f>_xll.qlInterestRateIndexValueDate(Index,N2096)</f>
        <v>#VALUE!</v>
      </c>
      <c r="P2096" s="72" t="e">
        <v>#N/A</v>
      </c>
    </row>
    <row r="2097" spans="13:16" x14ac:dyDescent="0.2">
      <c r="M2097" s="49" t="s">
        <v>443</v>
      </c>
      <c r="N2097" s="75">
        <f>_xll.qlCalendarAdvance(Calendar,N2096,M2097,"Following",FALSE)</f>
        <v>54218</v>
      </c>
      <c r="O2097" s="75" t="e">
        <f>_xll.qlInterestRateIndexValueDate(Index,N2097)</f>
        <v>#VALUE!</v>
      </c>
      <c r="P2097" s="72" t="e">
        <v>#N/A</v>
      </c>
    </row>
    <row r="2098" spans="13:16" x14ac:dyDescent="0.2">
      <c r="M2098" s="49" t="s">
        <v>443</v>
      </c>
      <c r="N2098" s="75">
        <f>_xll.qlCalendarAdvance(Calendar,N2097,M2098,"Following",FALSE)</f>
        <v>54225</v>
      </c>
      <c r="O2098" s="75" t="e">
        <f>_xll.qlInterestRateIndexValueDate(Index,N2098)</f>
        <v>#VALUE!</v>
      </c>
      <c r="P2098" s="72" t="e">
        <v>#N/A</v>
      </c>
    </row>
    <row r="2099" spans="13:16" x14ac:dyDescent="0.2">
      <c r="M2099" s="49" t="s">
        <v>443</v>
      </c>
      <c r="N2099" s="75">
        <f>_xll.qlCalendarAdvance(Calendar,N2098,M2099,"Following",FALSE)</f>
        <v>54232</v>
      </c>
      <c r="O2099" s="75" t="e">
        <f>_xll.qlInterestRateIndexValueDate(Index,N2099)</f>
        <v>#VALUE!</v>
      </c>
      <c r="P2099" s="72" t="e">
        <v>#N/A</v>
      </c>
    </row>
    <row r="2100" spans="13:16" x14ac:dyDescent="0.2">
      <c r="M2100" s="49" t="s">
        <v>443</v>
      </c>
      <c r="N2100" s="75">
        <f>_xll.qlCalendarAdvance(Calendar,N2099,M2100,"Following",FALSE)</f>
        <v>54239</v>
      </c>
      <c r="O2100" s="75" t="e">
        <f>_xll.qlInterestRateIndexValueDate(Index,N2100)</f>
        <v>#VALUE!</v>
      </c>
      <c r="P2100" s="72" t="e">
        <v>#N/A</v>
      </c>
    </row>
    <row r="2101" spans="13:16" x14ac:dyDescent="0.2">
      <c r="M2101" s="49" t="s">
        <v>443</v>
      </c>
      <c r="N2101" s="75">
        <f>_xll.qlCalendarAdvance(Calendar,N2100,M2101,"Following",FALSE)</f>
        <v>54246</v>
      </c>
      <c r="O2101" s="75" t="e">
        <f>_xll.qlInterestRateIndexValueDate(Index,N2101)</f>
        <v>#VALUE!</v>
      </c>
      <c r="P2101" s="72" t="e">
        <v>#N/A</v>
      </c>
    </row>
    <row r="2102" spans="13:16" x14ac:dyDescent="0.2">
      <c r="M2102" s="49" t="s">
        <v>443</v>
      </c>
      <c r="N2102" s="75">
        <f>_xll.qlCalendarAdvance(Calendar,N2101,M2102,"Following",FALSE)</f>
        <v>54253</v>
      </c>
      <c r="O2102" s="75" t="e">
        <f>_xll.qlInterestRateIndexValueDate(Index,N2102)</f>
        <v>#VALUE!</v>
      </c>
      <c r="P2102" s="72" t="e">
        <v>#N/A</v>
      </c>
    </row>
    <row r="2103" spans="13:16" x14ac:dyDescent="0.2">
      <c r="M2103" s="49" t="s">
        <v>443</v>
      </c>
      <c r="N2103" s="75">
        <f>_xll.qlCalendarAdvance(Calendar,N2102,M2103,"Following",FALSE)</f>
        <v>54260</v>
      </c>
      <c r="O2103" s="75" t="e">
        <f>_xll.qlInterestRateIndexValueDate(Index,N2103)</f>
        <v>#VALUE!</v>
      </c>
      <c r="P2103" s="72" t="e">
        <v>#N/A</v>
      </c>
    </row>
    <row r="2104" spans="13:16" x14ac:dyDescent="0.2">
      <c r="M2104" s="49" t="s">
        <v>443</v>
      </c>
      <c r="N2104" s="75">
        <f>_xll.qlCalendarAdvance(Calendar,N2103,M2104,"Following",FALSE)</f>
        <v>54267</v>
      </c>
      <c r="O2104" s="75" t="e">
        <f>_xll.qlInterestRateIndexValueDate(Index,N2104)</f>
        <v>#VALUE!</v>
      </c>
      <c r="P2104" s="72" t="e">
        <v>#N/A</v>
      </c>
    </row>
    <row r="2105" spans="13:16" x14ac:dyDescent="0.2">
      <c r="M2105" s="49" t="s">
        <v>443</v>
      </c>
      <c r="N2105" s="75">
        <f>_xll.qlCalendarAdvance(Calendar,N2104,M2105,"Following",FALSE)</f>
        <v>54274</v>
      </c>
      <c r="O2105" s="75" t="e">
        <f>_xll.qlInterestRateIndexValueDate(Index,N2105)</f>
        <v>#VALUE!</v>
      </c>
      <c r="P2105" s="72" t="e">
        <v>#N/A</v>
      </c>
    </row>
    <row r="2106" spans="13:16" x14ac:dyDescent="0.2">
      <c r="M2106" s="49" t="s">
        <v>443</v>
      </c>
      <c r="N2106" s="75">
        <f>_xll.qlCalendarAdvance(Calendar,N2105,M2106,"Following",FALSE)</f>
        <v>54281</v>
      </c>
      <c r="O2106" s="75" t="e">
        <f>_xll.qlInterestRateIndexValueDate(Index,N2106)</f>
        <v>#VALUE!</v>
      </c>
      <c r="P2106" s="72" t="e">
        <v>#N/A</v>
      </c>
    </row>
    <row r="2107" spans="13:16" x14ac:dyDescent="0.2">
      <c r="M2107" s="49" t="s">
        <v>443</v>
      </c>
      <c r="N2107" s="75">
        <f>_xll.qlCalendarAdvance(Calendar,N2106,M2107,"Following",FALSE)</f>
        <v>54288</v>
      </c>
      <c r="O2107" s="75" t="e">
        <f>_xll.qlInterestRateIndexValueDate(Index,N2107)</f>
        <v>#VALUE!</v>
      </c>
      <c r="P2107" s="72" t="e">
        <v>#N/A</v>
      </c>
    </row>
    <row r="2108" spans="13:16" x14ac:dyDescent="0.2">
      <c r="M2108" s="49" t="s">
        <v>443</v>
      </c>
      <c r="N2108" s="75">
        <f>_xll.qlCalendarAdvance(Calendar,N2107,M2108,"Following",FALSE)</f>
        <v>54295</v>
      </c>
      <c r="O2108" s="75" t="e">
        <f>_xll.qlInterestRateIndexValueDate(Index,N2108)</f>
        <v>#VALUE!</v>
      </c>
      <c r="P2108" s="72" t="e">
        <v>#N/A</v>
      </c>
    </row>
    <row r="2109" spans="13:16" x14ac:dyDescent="0.2">
      <c r="M2109" s="49" t="s">
        <v>443</v>
      </c>
      <c r="N2109" s="75">
        <f>_xll.qlCalendarAdvance(Calendar,N2108,M2109,"Following",FALSE)</f>
        <v>54302</v>
      </c>
      <c r="O2109" s="75" t="e">
        <f>_xll.qlInterestRateIndexValueDate(Index,N2109)</f>
        <v>#VALUE!</v>
      </c>
      <c r="P2109" s="72" t="e">
        <v>#N/A</v>
      </c>
    </row>
    <row r="2110" spans="13:16" x14ac:dyDescent="0.2">
      <c r="M2110" s="49" t="s">
        <v>443</v>
      </c>
      <c r="N2110" s="75">
        <f>_xll.qlCalendarAdvance(Calendar,N2109,M2110,"Following",FALSE)</f>
        <v>54309</v>
      </c>
      <c r="O2110" s="75" t="e">
        <f>_xll.qlInterestRateIndexValueDate(Index,N2110)</f>
        <v>#VALUE!</v>
      </c>
      <c r="P2110" s="72" t="e">
        <v>#N/A</v>
      </c>
    </row>
    <row r="2111" spans="13:16" x14ac:dyDescent="0.2">
      <c r="M2111" s="49" t="s">
        <v>443</v>
      </c>
      <c r="N2111" s="75">
        <f>_xll.qlCalendarAdvance(Calendar,N2110,M2111,"Following",FALSE)</f>
        <v>54316</v>
      </c>
      <c r="O2111" s="75" t="e">
        <f>_xll.qlInterestRateIndexValueDate(Index,N2111)</f>
        <v>#VALUE!</v>
      </c>
      <c r="P2111" s="72" t="e">
        <v>#N/A</v>
      </c>
    </row>
    <row r="2112" spans="13:16" x14ac:dyDescent="0.2">
      <c r="M2112" s="49" t="s">
        <v>443</v>
      </c>
      <c r="N2112" s="75">
        <f>_xll.qlCalendarAdvance(Calendar,N2111,M2112,"Following",FALSE)</f>
        <v>54323</v>
      </c>
      <c r="O2112" s="75" t="e">
        <f>_xll.qlInterestRateIndexValueDate(Index,N2112)</f>
        <v>#VALUE!</v>
      </c>
      <c r="P2112" s="72" t="e">
        <v>#N/A</v>
      </c>
    </row>
    <row r="2113" spans="13:16" x14ac:dyDescent="0.2">
      <c r="M2113" s="49" t="s">
        <v>443</v>
      </c>
      <c r="N2113" s="75">
        <f>_xll.qlCalendarAdvance(Calendar,N2112,M2113,"Following",FALSE)</f>
        <v>54330</v>
      </c>
      <c r="O2113" s="75" t="e">
        <f>_xll.qlInterestRateIndexValueDate(Index,N2113)</f>
        <v>#VALUE!</v>
      </c>
      <c r="P2113" s="72" t="e">
        <v>#N/A</v>
      </c>
    </row>
    <row r="2114" spans="13:16" x14ac:dyDescent="0.2">
      <c r="M2114" s="49" t="s">
        <v>443</v>
      </c>
      <c r="N2114" s="75">
        <f>_xll.qlCalendarAdvance(Calendar,N2113,M2114,"Following",FALSE)</f>
        <v>54337</v>
      </c>
      <c r="O2114" s="75" t="e">
        <f>_xll.qlInterestRateIndexValueDate(Index,N2114)</f>
        <v>#VALUE!</v>
      </c>
      <c r="P2114" s="72" t="e">
        <v>#N/A</v>
      </c>
    </row>
    <row r="2115" spans="13:16" x14ac:dyDescent="0.2">
      <c r="M2115" s="49" t="s">
        <v>443</v>
      </c>
      <c r="N2115" s="75">
        <f>_xll.qlCalendarAdvance(Calendar,N2114,M2115,"Following",FALSE)</f>
        <v>54344</v>
      </c>
      <c r="O2115" s="75" t="e">
        <f>_xll.qlInterestRateIndexValueDate(Index,N2115)</f>
        <v>#VALUE!</v>
      </c>
      <c r="P2115" s="72" t="e">
        <v>#N/A</v>
      </c>
    </row>
    <row r="2116" spans="13:16" x14ac:dyDescent="0.2">
      <c r="M2116" s="49" t="s">
        <v>443</v>
      </c>
      <c r="N2116" s="75">
        <f>_xll.qlCalendarAdvance(Calendar,N2115,M2116,"Following",FALSE)</f>
        <v>54351</v>
      </c>
      <c r="O2116" s="75" t="e">
        <f>_xll.qlInterestRateIndexValueDate(Index,N2116)</f>
        <v>#VALUE!</v>
      </c>
      <c r="P2116" s="72" t="e">
        <v>#N/A</v>
      </c>
    </row>
    <row r="2117" spans="13:16" x14ac:dyDescent="0.2">
      <c r="M2117" s="49" t="s">
        <v>443</v>
      </c>
      <c r="N2117" s="75">
        <f>_xll.qlCalendarAdvance(Calendar,N2116,M2117,"Following",FALSE)</f>
        <v>54358</v>
      </c>
      <c r="O2117" s="75" t="e">
        <f>_xll.qlInterestRateIndexValueDate(Index,N2117)</f>
        <v>#VALUE!</v>
      </c>
      <c r="P2117" s="72" t="e">
        <v>#N/A</v>
      </c>
    </row>
    <row r="2118" spans="13:16" x14ac:dyDescent="0.2">
      <c r="M2118" s="49" t="s">
        <v>443</v>
      </c>
      <c r="N2118" s="75">
        <f>_xll.qlCalendarAdvance(Calendar,N2117,M2118,"Following",FALSE)</f>
        <v>54365</v>
      </c>
      <c r="O2118" s="75" t="e">
        <f>_xll.qlInterestRateIndexValueDate(Index,N2118)</f>
        <v>#VALUE!</v>
      </c>
      <c r="P2118" s="72" t="e">
        <v>#N/A</v>
      </c>
    </row>
    <row r="2119" spans="13:16" x14ac:dyDescent="0.2">
      <c r="M2119" s="49" t="s">
        <v>443</v>
      </c>
      <c r="N2119" s="75">
        <f>_xll.qlCalendarAdvance(Calendar,N2118,M2119,"Following",FALSE)</f>
        <v>54372</v>
      </c>
      <c r="O2119" s="75" t="e">
        <f>_xll.qlInterestRateIndexValueDate(Index,N2119)</f>
        <v>#VALUE!</v>
      </c>
      <c r="P2119" s="72" t="e">
        <v>#N/A</v>
      </c>
    </row>
    <row r="2120" spans="13:16" x14ac:dyDescent="0.2">
      <c r="M2120" s="49" t="s">
        <v>443</v>
      </c>
      <c r="N2120" s="75">
        <f>_xll.qlCalendarAdvance(Calendar,N2119,M2120,"Following",FALSE)</f>
        <v>54379</v>
      </c>
      <c r="O2120" s="75" t="e">
        <f>_xll.qlInterestRateIndexValueDate(Index,N2120)</f>
        <v>#VALUE!</v>
      </c>
      <c r="P2120" s="72" t="e">
        <v>#N/A</v>
      </c>
    </row>
    <row r="2121" spans="13:16" x14ac:dyDescent="0.2">
      <c r="M2121" s="49" t="s">
        <v>443</v>
      </c>
      <c r="N2121" s="75">
        <f>_xll.qlCalendarAdvance(Calendar,N2120,M2121,"Following",FALSE)</f>
        <v>54386</v>
      </c>
      <c r="O2121" s="75" t="e">
        <f>_xll.qlInterestRateIndexValueDate(Index,N2121)</f>
        <v>#VALUE!</v>
      </c>
      <c r="P2121" s="72" t="e">
        <v>#N/A</v>
      </c>
    </row>
    <row r="2122" spans="13:16" x14ac:dyDescent="0.2">
      <c r="M2122" s="49" t="s">
        <v>443</v>
      </c>
      <c r="N2122" s="75">
        <f>_xll.qlCalendarAdvance(Calendar,N2121,M2122,"Following",FALSE)</f>
        <v>54393</v>
      </c>
      <c r="O2122" s="75" t="e">
        <f>_xll.qlInterestRateIndexValueDate(Index,N2122)</f>
        <v>#VALUE!</v>
      </c>
      <c r="P2122" s="72" t="e">
        <v>#N/A</v>
      </c>
    </row>
    <row r="2123" spans="13:16" x14ac:dyDescent="0.2">
      <c r="M2123" s="49" t="s">
        <v>443</v>
      </c>
      <c r="N2123" s="75">
        <f>_xll.qlCalendarAdvance(Calendar,N2122,M2123,"Following",FALSE)</f>
        <v>54400</v>
      </c>
      <c r="O2123" s="75" t="e">
        <f>_xll.qlInterestRateIndexValueDate(Index,N2123)</f>
        <v>#VALUE!</v>
      </c>
      <c r="P2123" s="72" t="e">
        <v>#N/A</v>
      </c>
    </row>
    <row r="2124" spans="13:16" x14ac:dyDescent="0.2">
      <c r="M2124" s="49" t="s">
        <v>443</v>
      </c>
      <c r="N2124" s="75">
        <f>_xll.qlCalendarAdvance(Calendar,N2123,M2124,"Following",FALSE)</f>
        <v>54407</v>
      </c>
      <c r="O2124" s="75" t="e">
        <f>_xll.qlInterestRateIndexValueDate(Index,N2124)</f>
        <v>#VALUE!</v>
      </c>
      <c r="P2124" s="72" t="e">
        <v>#N/A</v>
      </c>
    </row>
    <row r="2125" spans="13:16" x14ac:dyDescent="0.2">
      <c r="M2125" s="49" t="s">
        <v>443</v>
      </c>
      <c r="N2125" s="75">
        <f>_xll.qlCalendarAdvance(Calendar,N2124,M2125,"Following",FALSE)</f>
        <v>54414</v>
      </c>
      <c r="O2125" s="75" t="e">
        <f>_xll.qlInterestRateIndexValueDate(Index,N2125)</f>
        <v>#VALUE!</v>
      </c>
      <c r="P2125" s="72" t="e">
        <v>#N/A</v>
      </c>
    </row>
    <row r="2126" spans="13:16" x14ac:dyDescent="0.2">
      <c r="M2126" s="49" t="s">
        <v>443</v>
      </c>
      <c r="N2126" s="75">
        <f>_xll.qlCalendarAdvance(Calendar,N2125,M2126,"Following",FALSE)</f>
        <v>54421</v>
      </c>
      <c r="O2126" s="75" t="e">
        <f>_xll.qlInterestRateIndexValueDate(Index,N2126)</f>
        <v>#VALUE!</v>
      </c>
      <c r="P2126" s="72" t="e">
        <v>#N/A</v>
      </c>
    </row>
    <row r="2127" spans="13:16" x14ac:dyDescent="0.2">
      <c r="M2127" s="49" t="s">
        <v>443</v>
      </c>
      <c r="N2127" s="75">
        <f>_xll.qlCalendarAdvance(Calendar,N2126,M2127,"Following",FALSE)</f>
        <v>54428</v>
      </c>
      <c r="O2127" s="75" t="e">
        <f>_xll.qlInterestRateIndexValueDate(Index,N2127)</f>
        <v>#VALUE!</v>
      </c>
      <c r="P2127" s="72" t="e">
        <v>#N/A</v>
      </c>
    </row>
    <row r="2128" spans="13:16" x14ac:dyDescent="0.2">
      <c r="M2128" s="49" t="s">
        <v>443</v>
      </c>
      <c r="N2128" s="75">
        <f>_xll.qlCalendarAdvance(Calendar,N2127,M2128,"Following",FALSE)</f>
        <v>54435</v>
      </c>
      <c r="O2128" s="75" t="e">
        <f>_xll.qlInterestRateIndexValueDate(Index,N2128)</f>
        <v>#VALUE!</v>
      </c>
      <c r="P2128" s="72" t="e">
        <v>#N/A</v>
      </c>
    </row>
    <row r="2129" spans="13:16" x14ac:dyDescent="0.2">
      <c r="M2129" s="49" t="s">
        <v>443</v>
      </c>
      <c r="N2129" s="75">
        <f>_xll.qlCalendarAdvance(Calendar,N2128,M2129,"Following",FALSE)</f>
        <v>54442</v>
      </c>
      <c r="O2129" s="75" t="e">
        <f>_xll.qlInterestRateIndexValueDate(Index,N2129)</f>
        <v>#VALUE!</v>
      </c>
      <c r="P2129" s="72" t="e">
        <v>#N/A</v>
      </c>
    </row>
    <row r="2130" spans="13:16" x14ac:dyDescent="0.2">
      <c r="M2130" s="49" t="s">
        <v>443</v>
      </c>
      <c r="N2130" s="75">
        <f>_xll.qlCalendarAdvance(Calendar,N2129,M2130,"Following",FALSE)</f>
        <v>54449</v>
      </c>
      <c r="O2130" s="75" t="e">
        <f>_xll.qlInterestRateIndexValueDate(Index,N2130)</f>
        <v>#VALUE!</v>
      </c>
      <c r="P2130" s="72" t="e">
        <v>#N/A</v>
      </c>
    </row>
    <row r="2131" spans="13:16" x14ac:dyDescent="0.2">
      <c r="M2131" s="49" t="s">
        <v>443</v>
      </c>
      <c r="N2131" s="75">
        <f>_xll.qlCalendarAdvance(Calendar,N2130,M2131,"Following",FALSE)</f>
        <v>54456</v>
      </c>
      <c r="O2131" s="75" t="e">
        <f>_xll.qlInterestRateIndexValueDate(Index,N2131)</f>
        <v>#VALUE!</v>
      </c>
      <c r="P2131" s="72" t="e">
        <v>#N/A</v>
      </c>
    </row>
    <row r="2132" spans="13:16" x14ac:dyDescent="0.2">
      <c r="M2132" s="49" t="s">
        <v>443</v>
      </c>
      <c r="N2132" s="75">
        <f>_xll.qlCalendarAdvance(Calendar,N2131,M2132,"Following",FALSE)</f>
        <v>54463</v>
      </c>
      <c r="O2132" s="75" t="e">
        <f>_xll.qlInterestRateIndexValueDate(Index,N2132)</f>
        <v>#VALUE!</v>
      </c>
      <c r="P2132" s="72" t="e">
        <v>#N/A</v>
      </c>
    </row>
    <row r="2133" spans="13:16" x14ac:dyDescent="0.2">
      <c r="M2133" s="49" t="s">
        <v>443</v>
      </c>
      <c r="N2133" s="75">
        <f>_xll.qlCalendarAdvance(Calendar,N2132,M2133,"Following",FALSE)</f>
        <v>54470</v>
      </c>
      <c r="O2133" s="75" t="e">
        <f>_xll.qlInterestRateIndexValueDate(Index,N2133)</f>
        <v>#VALUE!</v>
      </c>
      <c r="P2133" s="72" t="e">
        <v>#N/A</v>
      </c>
    </row>
    <row r="2134" spans="13:16" x14ac:dyDescent="0.2">
      <c r="M2134" s="49" t="s">
        <v>443</v>
      </c>
      <c r="N2134" s="75">
        <f>_xll.qlCalendarAdvance(Calendar,N2133,M2134,"Following",FALSE)</f>
        <v>54477</v>
      </c>
      <c r="O2134" s="75" t="e">
        <f>_xll.qlInterestRateIndexValueDate(Index,N2134)</f>
        <v>#VALUE!</v>
      </c>
      <c r="P2134" s="72" t="e">
        <v>#N/A</v>
      </c>
    </row>
    <row r="2135" spans="13:16" x14ac:dyDescent="0.2">
      <c r="M2135" s="49" t="s">
        <v>443</v>
      </c>
      <c r="N2135" s="75">
        <f>_xll.qlCalendarAdvance(Calendar,N2134,M2135,"Following",FALSE)</f>
        <v>54484</v>
      </c>
      <c r="O2135" s="75" t="e">
        <f>_xll.qlInterestRateIndexValueDate(Index,N2135)</f>
        <v>#VALUE!</v>
      </c>
      <c r="P2135" s="72" t="e">
        <v>#N/A</v>
      </c>
    </row>
    <row r="2136" spans="13:16" x14ac:dyDescent="0.2">
      <c r="M2136" s="49" t="s">
        <v>443</v>
      </c>
      <c r="N2136" s="75">
        <f>_xll.qlCalendarAdvance(Calendar,N2135,M2136,"Following",FALSE)</f>
        <v>54491</v>
      </c>
      <c r="O2136" s="75" t="e">
        <f>_xll.qlInterestRateIndexValueDate(Index,N2136)</f>
        <v>#VALUE!</v>
      </c>
      <c r="P2136" s="72" t="e">
        <v>#N/A</v>
      </c>
    </row>
    <row r="2137" spans="13:16" x14ac:dyDescent="0.2">
      <c r="M2137" s="49" t="s">
        <v>443</v>
      </c>
      <c r="N2137" s="75">
        <f>_xll.qlCalendarAdvance(Calendar,N2136,M2137,"Following",FALSE)</f>
        <v>54498</v>
      </c>
      <c r="O2137" s="75" t="e">
        <f>_xll.qlInterestRateIndexValueDate(Index,N2137)</f>
        <v>#VALUE!</v>
      </c>
      <c r="P2137" s="72" t="e">
        <v>#N/A</v>
      </c>
    </row>
    <row r="2138" spans="13:16" x14ac:dyDescent="0.2">
      <c r="M2138" s="49" t="s">
        <v>443</v>
      </c>
      <c r="N2138" s="75">
        <f>_xll.qlCalendarAdvance(Calendar,N2137,M2138,"Following",FALSE)</f>
        <v>54505</v>
      </c>
      <c r="O2138" s="75" t="e">
        <f>_xll.qlInterestRateIndexValueDate(Index,N2138)</f>
        <v>#VALUE!</v>
      </c>
      <c r="P2138" s="72" t="e">
        <v>#N/A</v>
      </c>
    </row>
    <row r="2139" spans="13:16" x14ac:dyDescent="0.2">
      <c r="M2139" s="49" t="s">
        <v>443</v>
      </c>
      <c r="N2139" s="75">
        <f>_xll.qlCalendarAdvance(Calendar,N2138,M2139,"Following",FALSE)</f>
        <v>54512</v>
      </c>
      <c r="O2139" s="75" t="e">
        <f>_xll.qlInterestRateIndexValueDate(Index,N2139)</f>
        <v>#VALUE!</v>
      </c>
      <c r="P2139" s="72" t="e">
        <v>#N/A</v>
      </c>
    </row>
    <row r="2140" spans="13:16" x14ac:dyDescent="0.2">
      <c r="M2140" s="49" t="s">
        <v>443</v>
      </c>
      <c r="N2140" s="75">
        <f>_xll.qlCalendarAdvance(Calendar,N2139,M2140,"Following",FALSE)</f>
        <v>54519</v>
      </c>
      <c r="O2140" s="75" t="e">
        <f>_xll.qlInterestRateIndexValueDate(Index,N2140)</f>
        <v>#VALUE!</v>
      </c>
      <c r="P2140" s="72" t="e">
        <v>#N/A</v>
      </c>
    </row>
    <row r="2141" spans="13:16" x14ac:dyDescent="0.2">
      <c r="M2141" s="49" t="s">
        <v>443</v>
      </c>
      <c r="N2141" s="75">
        <f>_xll.qlCalendarAdvance(Calendar,N2140,M2141,"Following",FALSE)</f>
        <v>54526</v>
      </c>
      <c r="O2141" s="75" t="e">
        <f>_xll.qlInterestRateIndexValueDate(Index,N2141)</f>
        <v>#VALUE!</v>
      </c>
      <c r="P2141" s="72" t="e">
        <v>#N/A</v>
      </c>
    </row>
    <row r="2142" spans="13:16" x14ac:dyDescent="0.2">
      <c r="M2142" s="49" t="s">
        <v>443</v>
      </c>
      <c r="N2142" s="75">
        <f>_xll.qlCalendarAdvance(Calendar,N2141,M2142,"Following",FALSE)</f>
        <v>54533</v>
      </c>
      <c r="O2142" s="75" t="e">
        <f>_xll.qlInterestRateIndexValueDate(Index,N2142)</f>
        <v>#VALUE!</v>
      </c>
      <c r="P2142" s="72" t="e">
        <v>#N/A</v>
      </c>
    </row>
    <row r="2143" spans="13:16" x14ac:dyDescent="0.2">
      <c r="M2143" s="49" t="s">
        <v>443</v>
      </c>
      <c r="N2143" s="75">
        <f>_xll.qlCalendarAdvance(Calendar,N2142,M2143,"Following",FALSE)</f>
        <v>54540</v>
      </c>
      <c r="O2143" s="75" t="e">
        <f>_xll.qlInterestRateIndexValueDate(Index,N2143)</f>
        <v>#VALUE!</v>
      </c>
      <c r="P2143" s="72" t="e">
        <v>#N/A</v>
      </c>
    </row>
    <row r="2144" spans="13:16" x14ac:dyDescent="0.2">
      <c r="M2144" s="49" t="s">
        <v>443</v>
      </c>
      <c r="N2144" s="75">
        <f>_xll.qlCalendarAdvance(Calendar,N2143,M2144,"Following",FALSE)</f>
        <v>54547</v>
      </c>
      <c r="O2144" s="75" t="e">
        <f>_xll.qlInterestRateIndexValueDate(Index,N2144)</f>
        <v>#VALUE!</v>
      </c>
      <c r="P2144" s="72" t="e">
        <v>#N/A</v>
      </c>
    </row>
    <row r="2145" spans="13:16" x14ac:dyDescent="0.2">
      <c r="M2145" s="49" t="s">
        <v>443</v>
      </c>
      <c r="N2145" s="75">
        <f>_xll.qlCalendarAdvance(Calendar,N2144,M2145,"Following",FALSE)</f>
        <v>54554</v>
      </c>
      <c r="O2145" s="75" t="e">
        <f>_xll.qlInterestRateIndexValueDate(Index,N2145)</f>
        <v>#VALUE!</v>
      </c>
      <c r="P2145" s="72" t="e">
        <v>#N/A</v>
      </c>
    </row>
    <row r="2146" spans="13:16" x14ac:dyDescent="0.2">
      <c r="M2146" s="49" t="s">
        <v>443</v>
      </c>
      <c r="N2146" s="75">
        <f>_xll.qlCalendarAdvance(Calendar,N2145,M2146,"Following",FALSE)</f>
        <v>54561</v>
      </c>
      <c r="O2146" s="75" t="e">
        <f>_xll.qlInterestRateIndexValueDate(Index,N2146)</f>
        <v>#VALUE!</v>
      </c>
      <c r="P2146" s="72" t="e">
        <v>#N/A</v>
      </c>
    </row>
    <row r="2147" spans="13:16" x14ac:dyDescent="0.2">
      <c r="M2147" s="49" t="s">
        <v>443</v>
      </c>
      <c r="N2147" s="75">
        <f>_xll.qlCalendarAdvance(Calendar,N2146,M2147,"Following",FALSE)</f>
        <v>54568</v>
      </c>
      <c r="O2147" s="75" t="e">
        <f>_xll.qlInterestRateIndexValueDate(Index,N2147)</f>
        <v>#VALUE!</v>
      </c>
      <c r="P2147" s="72" t="e">
        <v>#N/A</v>
      </c>
    </row>
    <row r="2148" spans="13:16" x14ac:dyDescent="0.2">
      <c r="M2148" s="49" t="s">
        <v>443</v>
      </c>
      <c r="N2148" s="75">
        <f>_xll.qlCalendarAdvance(Calendar,N2147,M2148,"Following",FALSE)</f>
        <v>54575</v>
      </c>
      <c r="O2148" s="75" t="e">
        <f>_xll.qlInterestRateIndexValueDate(Index,N2148)</f>
        <v>#VALUE!</v>
      </c>
      <c r="P2148" s="72" t="e">
        <v>#N/A</v>
      </c>
    </row>
    <row r="2149" spans="13:16" x14ac:dyDescent="0.2">
      <c r="M2149" s="49" t="s">
        <v>443</v>
      </c>
      <c r="N2149" s="75">
        <f>_xll.qlCalendarAdvance(Calendar,N2148,M2149,"Following",FALSE)</f>
        <v>54582</v>
      </c>
      <c r="O2149" s="75" t="e">
        <f>_xll.qlInterestRateIndexValueDate(Index,N2149)</f>
        <v>#VALUE!</v>
      </c>
      <c r="P2149" s="72" t="e">
        <v>#N/A</v>
      </c>
    </row>
    <row r="2150" spans="13:16" x14ac:dyDescent="0.2">
      <c r="M2150" s="49" t="s">
        <v>443</v>
      </c>
      <c r="N2150" s="75">
        <f>_xll.qlCalendarAdvance(Calendar,N2149,M2150,"Following",FALSE)</f>
        <v>54589</v>
      </c>
      <c r="O2150" s="75" t="e">
        <f>_xll.qlInterestRateIndexValueDate(Index,N2150)</f>
        <v>#VALUE!</v>
      </c>
      <c r="P2150" s="72" t="e">
        <v>#N/A</v>
      </c>
    </row>
    <row r="2151" spans="13:16" x14ac:dyDescent="0.2">
      <c r="M2151" s="49" t="s">
        <v>443</v>
      </c>
      <c r="N2151" s="75">
        <f>_xll.qlCalendarAdvance(Calendar,N2150,M2151,"Following",FALSE)</f>
        <v>54596</v>
      </c>
      <c r="O2151" s="75" t="e">
        <f>_xll.qlInterestRateIndexValueDate(Index,N2151)</f>
        <v>#VALUE!</v>
      </c>
      <c r="P2151" s="72" t="e">
        <v>#N/A</v>
      </c>
    </row>
    <row r="2152" spans="13:16" x14ac:dyDescent="0.2">
      <c r="M2152" s="49" t="s">
        <v>443</v>
      </c>
      <c r="N2152" s="75">
        <f>_xll.qlCalendarAdvance(Calendar,N2151,M2152,"Following",FALSE)</f>
        <v>54603</v>
      </c>
      <c r="O2152" s="75" t="e">
        <f>_xll.qlInterestRateIndexValueDate(Index,N2152)</f>
        <v>#VALUE!</v>
      </c>
      <c r="P2152" s="72" t="e">
        <v>#N/A</v>
      </c>
    </row>
    <row r="2153" spans="13:16" x14ac:dyDescent="0.2">
      <c r="M2153" s="49" t="s">
        <v>443</v>
      </c>
      <c r="N2153" s="75">
        <f>_xll.qlCalendarAdvance(Calendar,N2152,M2153,"Following",FALSE)</f>
        <v>54610</v>
      </c>
      <c r="O2153" s="75" t="e">
        <f>_xll.qlInterestRateIndexValueDate(Index,N2153)</f>
        <v>#VALUE!</v>
      </c>
      <c r="P2153" s="72" t="e">
        <v>#N/A</v>
      </c>
    </row>
    <row r="2154" spans="13:16" x14ac:dyDescent="0.2">
      <c r="M2154" s="49" t="s">
        <v>443</v>
      </c>
      <c r="N2154" s="75">
        <f>_xll.qlCalendarAdvance(Calendar,N2153,M2154,"Following",FALSE)</f>
        <v>54617</v>
      </c>
      <c r="O2154" s="75" t="e">
        <f>_xll.qlInterestRateIndexValueDate(Index,N2154)</f>
        <v>#VALUE!</v>
      </c>
      <c r="P2154" s="72" t="e">
        <v>#N/A</v>
      </c>
    </row>
    <row r="2155" spans="13:16" x14ac:dyDescent="0.2">
      <c r="M2155" s="49" t="s">
        <v>443</v>
      </c>
      <c r="N2155" s="75">
        <f>_xll.qlCalendarAdvance(Calendar,N2154,M2155,"Following",FALSE)</f>
        <v>54624</v>
      </c>
      <c r="O2155" s="75" t="e">
        <f>_xll.qlInterestRateIndexValueDate(Index,N2155)</f>
        <v>#VALUE!</v>
      </c>
      <c r="P2155" s="72" t="e">
        <v>#N/A</v>
      </c>
    </row>
    <row r="2156" spans="13:16" x14ac:dyDescent="0.2">
      <c r="M2156" s="49" t="s">
        <v>443</v>
      </c>
      <c r="N2156" s="75">
        <f>_xll.qlCalendarAdvance(Calendar,N2155,M2156,"Following",FALSE)</f>
        <v>54631</v>
      </c>
      <c r="O2156" s="75" t="e">
        <f>_xll.qlInterestRateIndexValueDate(Index,N2156)</f>
        <v>#VALUE!</v>
      </c>
      <c r="P2156" s="72" t="e">
        <v>#N/A</v>
      </c>
    </row>
    <row r="2157" spans="13:16" x14ac:dyDescent="0.2">
      <c r="M2157" s="49" t="s">
        <v>443</v>
      </c>
      <c r="N2157" s="75">
        <f>_xll.qlCalendarAdvance(Calendar,N2156,M2157,"Following",FALSE)</f>
        <v>54638</v>
      </c>
      <c r="O2157" s="75" t="e">
        <f>_xll.qlInterestRateIndexValueDate(Index,N2157)</f>
        <v>#VALUE!</v>
      </c>
      <c r="P2157" s="72" t="e">
        <v>#N/A</v>
      </c>
    </row>
    <row r="2158" spans="13:16" x14ac:dyDescent="0.2">
      <c r="M2158" s="49" t="s">
        <v>443</v>
      </c>
      <c r="N2158" s="75">
        <f>_xll.qlCalendarAdvance(Calendar,N2157,M2158,"Following",FALSE)</f>
        <v>54645</v>
      </c>
      <c r="O2158" s="75" t="e">
        <f>_xll.qlInterestRateIndexValueDate(Index,N2158)</f>
        <v>#VALUE!</v>
      </c>
      <c r="P2158" s="72" t="e">
        <v>#N/A</v>
      </c>
    </row>
    <row r="2159" spans="13:16" x14ac:dyDescent="0.2">
      <c r="M2159" s="49" t="s">
        <v>443</v>
      </c>
      <c r="N2159" s="75">
        <f>_xll.qlCalendarAdvance(Calendar,N2158,M2159,"Following",FALSE)</f>
        <v>54652</v>
      </c>
      <c r="O2159" s="75" t="e">
        <f>_xll.qlInterestRateIndexValueDate(Index,N2159)</f>
        <v>#VALUE!</v>
      </c>
      <c r="P2159" s="72" t="e">
        <v>#N/A</v>
      </c>
    </row>
    <row r="2160" spans="13:16" x14ac:dyDescent="0.2">
      <c r="M2160" s="49" t="s">
        <v>443</v>
      </c>
      <c r="N2160" s="75">
        <f>_xll.qlCalendarAdvance(Calendar,N2159,M2160,"Following",FALSE)</f>
        <v>54659</v>
      </c>
      <c r="O2160" s="75" t="e">
        <f>_xll.qlInterestRateIndexValueDate(Index,N2160)</f>
        <v>#VALUE!</v>
      </c>
      <c r="P2160" s="72" t="e">
        <v>#N/A</v>
      </c>
    </row>
    <row r="2161" spans="13:16" x14ac:dyDescent="0.2">
      <c r="M2161" s="49" t="s">
        <v>443</v>
      </c>
      <c r="N2161" s="75">
        <f>_xll.qlCalendarAdvance(Calendar,N2160,M2161,"Following",FALSE)</f>
        <v>54666</v>
      </c>
      <c r="O2161" s="75" t="e">
        <f>_xll.qlInterestRateIndexValueDate(Index,N2161)</f>
        <v>#VALUE!</v>
      </c>
      <c r="P2161" s="72" t="e">
        <v>#N/A</v>
      </c>
    </row>
    <row r="2162" spans="13:16" x14ac:dyDescent="0.2">
      <c r="M2162" s="49" t="s">
        <v>443</v>
      </c>
      <c r="N2162" s="75">
        <f>_xll.qlCalendarAdvance(Calendar,N2161,M2162,"Following",FALSE)</f>
        <v>54673</v>
      </c>
      <c r="O2162" s="75" t="e">
        <f>_xll.qlInterestRateIndexValueDate(Index,N2162)</f>
        <v>#VALUE!</v>
      </c>
      <c r="P2162" s="72" t="e">
        <v>#N/A</v>
      </c>
    </row>
    <row r="2163" spans="13:16" x14ac:dyDescent="0.2">
      <c r="M2163" s="49" t="s">
        <v>443</v>
      </c>
      <c r="N2163" s="75">
        <f>_xll.qlCalendarAdvance(Calendar,N2162,M2163,"Following",FALSE)</f>
        <v>54680</v>
      </c>
      <c r="O2163" s="75" t="e">
        <f>_xll.qlInterestRateIndexValueDate(Index,N2163)</f>
        <v>#VALUE!</v>
      </c>
      <c r="P2163" s="72" t="e">
        <v>#N/A</v>
      </c>
    </row>
    <row r="2164" spans="13:16" x14ac:dyDescent="0.2">
      <c r="M2164" s="49" t="s">
        <v>443</v>
      </c>
      <c r="N2164" s="75">
        <f>_xll.qlCalendarAdvance(Calendar,N2163,M2164,"Following",FALSE)</f>
        <v>54687</v>
      </c>
      <c r="O2164" s="75" t="e">
        <f>_xll.qlInterestRateIndexValueDate(Index,N2164)</f>
        <v>#VALUE!</v>
      </c>
      <c r="P2164" s="72" t="e">
        <v>#N/A</v>
      </c>
    </row>
    <row r="2165" spans="13:16" x14ac:dyDescent="0.2">
      <c r="M2165" s="49" t="s">
        <v>443</v>
      </c>
      <c r="N2165" s="75">
        <f>_xll.qlCalendarAdvance(Calendar,N2164,M2165,"Following",FALSE)</f>
        <v>54694</v>
      </c>
      <c r="O2165" s="75" t="e">
        <f>_xll.qlInterestRateIndexValueDate(Index,N2165)</f>
        <v>#VALUE!</v>
      </c>
      <c r="P2165" s="72" t="e">
        <v>#N/A</v>
      </c>
    </row>
    <row r="2166" spans="13:16" x14ac:dyDescent="0.2">
      <c r="M2166" s="49" t="s">
        <v>443</v>
      </c>
      <c r="N2166" s="75">
        <f>_xll.qlCalendarAdvance(Calendar,N2165,M2166,"Following",FALSE)</f>
        <v>54701</v>
      </c>
      <c r="O2166" s="75" t="e">
        <f>_xll.qlInterestRateIndexValueDate(Index,N2166)</f>
        <v>#VALUE!</v>
      </c>
      <c r="P2166" s="72" t="e">
        <v>#N/A</v>
      </c>
    </row>
    <row r="2167" spans="13:16" x14ac:dyDescent="0.2">
      <c r="M2167" s="49" t="s">
        <v>443</v>
      </c>
      <c r="N2167" s="75">
        <f>_xll.qlCalendarAdvance(Calendar,N2166,M2167,"Following",FALSE)</f>
        <v>54708</v>
      </c>
      <c r="O2167" s="75" t="e">
        <f>_xll.qlInterestRateIndexValueDate(Index,N2167)</f>
        <v>#VALUE!</v>
      </c>
      <c r="P2167" s="72" t="e">
        <v>#N/A</v>
      </c>
    </row>
    <row r="2168" spans="13:16" x14ac:dyDescent="0.2">
      <c r="M2168" s="49" t="s">
        <v>443</v>
      </c>
      <c r="N2168" s="75">
        <f>_xll.qlCalendarAdvance(Calendar,N2167,M2168,"Following",FALSE)</f>
        <v>54715</v>
      </c>
      <c r="O2168" s="75" t="e">
        <f>_xll.qlInterestRateIndexValueDate(Index,N2168)</f>
        <v>#VALUE!</v>
      </c>
      <c r="P2168" s="72" t="e">
        <v>#N/A</v>
      </c>
    </row>
    <row r="2169" spans="13:16" x14ac:dyDescent="0.2">
      <c r="M2169" s="49" t="s">
        <v>443</v>
      </c>
      <c r="N2169" s="75">
        <f>_xll.qlCalendarAdvance(Calendar,N2168,M2169,"Following",FALSE)</f>
        <v>54722</v>
      </c>
      <c r="O2169" s="75" t="e">
        <f>_xll.qlInterestRateIndexValueDate(Index,N2169)</f>
        <v>#VALUE!</v>
      </c>
      <c r="P2169" s="72" t="e">
        <v>#N/A</v>
      </c>
    </row>
    <row r="2170" spans="13:16" x14ac:dyDescent="0.2">
      <c r="M2170" s="49" t="s">
        <v>443</v>
      </c>
      <c r="N2170" s="75">
        <f>_xll.qlCalendarAdvance(Calendar,N2169,M2170,"Following",FALSE)</f>
        <v>54729</v>
      </c>
      <c r="O2170" s="75" t="e">
        <f>_xll.qlInterestRateIndexValueDate(Index,N2170)</f>
        <v>#VALUE!</v>
      </c>
      <c r="P2170" s="72" t="e">
        <v>#N/A</v>
      </c>
    </row>
    <row r="2171" spans="13:16" x14ac:dyDescent="0.2">
      <c r="M2171" s="49" t="s">
        <v>443</v>
      </c>
      <c r="N2171" s="75">
        <f>_xll.qlCalendarAdvance(Calendar,N2170,M2171,"Following",FALSE)</f>
        <v>54736</v>
      </c>
      <c r="O2171" s="75" t="e">
        <f>_xll.qlInterestRateIndexValueDate(Index,N2171)</f>
        <v>#VALUE!</v>
      </c>
      <c r="P2171" s="72" t="e">
        <v>#N/A</v>
      </c>
    </row>
    <row r="2172" spans="13:16" x14ac:dyDescent="0.2">
      <c r="M2172" s="49" t="s">
        <v>443</v>
      </c>
      <c r="N2172" s="75">
        <f>_xll.qlCalendarAdvance(Calendar,N2171,M2172,"Following",FALSE)</f>
        <v>54743</v>
      </c>
      <c r="O2172" s="75" t="e">
        <f>_xll.qlInterestRateIndexValueDate(Index,N2172)</f>
        <v>#VALUE!</v>
      </c>
      <c r="P2172" s="72" t="e">
        <v>#N/A</v>
      </c>
    </row>
    <row r="2173" spans="13:16" x14ac:dyDescent="0.2">
      <c r="M2173" s="49" t="s">
        <v>443</v>
      </c>
      <c r="N2173" s="75">
        <f>_xll.qlCalendarAdvance(Calendar,N2172,M2173,"Following",FALSE)</f>
        <v>54750</v>
      </c>
      <c r="O2173" s="75" t="e">
        <f>_xll.qlInterestRateIndexValueDate(Index,N2173)</f>
        <v>#VALUE!</v>
      </c>
      <c r="P2173" s="72" t="e">
        <v>#N/A</v>
      </c>
    </row>
    <row r="2174" spans="13:16" x14ac:dyDescent="0.2">
      <c r="M2174" s="49" t="s">
        <v>443</v>
      </c>
      <c r="N2174" s="75">
        <f>_xll.qlCalendarAdvance(Calendar,N2173,M2174,"Following",FALSE)</f>
        <v>54757</v>
      </c>
      <c r="O2174" s="75" t="e">
        <f>_xll.qlInterestRateIndexValueDate(Index,N2174)</f>
        <v>#VALUE!</v>
      </c>
      <c r="P2174" s="72" t="e">
        <v>#N/A</v>
      </c>
    </row>
    <row r="2175" spans="13:16" x14ac:dyDescent="0.2">
      <c r="M2175" s="49" t="s">
        <v>443</v>
      </c>
      <c r="N2175" s="75">
        <f>_xll.qlCalendarAdvance(Calendar,N2174,M2175,"Following",FALSE)</f>
        <v>54764</v>
      </c>
      <c r="O2175" s="75" t="e">
        <f>_xll.qlInterestRateIndexValueDate(Index,N2175)</f>
        <v>#VALUE!</v>
      </c>
      <c r="P2175" s="72" t="e">
        <v>#N/A</v>
      </c>
    </row>
    <row r="2176" spans="13:16" x14ac:dyDescent="0.2">
      <c r="M2176" s="49" t="s">
        <v>443</v>
      </c>
      <c r="N2176" s="75">
        <f>_xll.qlCalendarAdvance(Calendar,N2175,M2176,"Following",FALSE)</f>
        <v>54771</v>
      </c>
      <c r="O2176" s="75" t="e">
        <f>_xll.qlInterestRateIndexValueDate(Index,N2176)</f>
        <v>#VALUE!</v>
      </c>
      <c r="P2176" s="72" t="e">
        <v>#N/A</v>
      </c>
    </row>
    <row r="2177" spans="13:16" x14ac:dyDescent="0.2">
      <c r="M2177" s="49" t="s">
        <v>443</v>
      </c>
      <c r="N2177" s="75">
        <f>_xll.qlCalendarAdvance(Calendar,N2176,M2177,"Following",FALSE)</f>
        <v>54778</v>
      </c>
      <c r="O2177" s="75" t="e">
        <f>_xll.qlInterestRateIndexValueDate(Index,N2177)</f>
        <v>#VALUE!</v>
      </c>
      <c r="P2177" s="72" t="e">
        <v>#N/A</v>
      </c>
    </row>
    <row r="2178" spans="13:16" x14ac:dyDescent="0.2">
      <c r="M2178" s="49" t="s">
        <v>443</v>
      </c>
      <c r="N2178" s="75">
        <f>_xll.qlCalendarAdvance(Calendar,N2177,M2178,"Following",FALSE)</f>
        <v>54785</v>
      </c>
      <c r="O2178" s="75" t="e">
        <f>_xll.qlInterestRateIndexValueDate(Index,N2178)</f>
        <v>#VALUE!</v>
      </c>
      <c r="P2178" s="72" t="e">
        <v>#N/A</v>
      </c>
    </row>
    <row r="2179" spans="13:16" x14ac:dyDescent="0.2">
      <c r="M2179" s="49" t="s">
        <v>443</v>
      </c>
      <c r="N2179" s="75">
        <f>_xll.qlCalendarAdvance(Calendar,N2178,M2179,"Following",FALSE)</f>
        <v>54792</v>
      </c>
      <c r="O2179" s="75" t="e">
        <f>_xll.qlInterestRateIndexValueDate(Index,N2179)</f>
        <v>#VALUE!</v>
      </c>
      <c r="P2179" s="72" t="e">
        <v>#N/A</v>
      </c>
    </row>
    <row r="2180" spans="13:16" x14ac:dyDescent="0.2">
      <c r="M2180" s="49" t="s">
        <v>443</v>
      </c>
      <c r="N2180" s="75">
        <f>_xll.qlCalendarAdvance(Calendar,N2179,M2180,"Following",FALSE)</f>
        <v>54799</v>
      </c>
      <c r="O2180" s="75" t="e">
        <f>_xll.qlInterestRateIndexValueDate(Index,N2180)</f>
        <v>#VALUE!</v>
      </c>
      <c r="P2180" s="72" t="e">
        <v>#N/A</v>
      </c>
    </row>
    <row r="2181" spans="13:16" x14ac:dyDescent="0.2">
      <c r="M2181" s="49" t="s">
        <v>443</v>
      </c>
      <c r="N2181" s="75">
        <f>_xll.qlCalendarAdvance(Calendar,N2180,M2181,"Following",FALSE)</f>
        <v>54806</v>
      </c>
      <c r="O2181" s="75" t="e">
        <f>_xll.qlInterestRateIndexValueDate(Index,N2181)</f>
        <v>#VALUE!</v>
      </c>
      <c r="P2181" s="72" t="e">
        <v>#N/A</v>
      </c>
    </row>
    <row r="2182" spans="13:16" x14ac:dyDescent="0.2">
      <c r="M2182" s="49" t="s">
        <v>443</v>
      </c>
      <c r="N2182" s="75">
        <f>_xll.qlCalendarAdvance(Calendar,N2181,M2182,"Following",FALSE)</f>
        <v>54813</v>
      </c>
      <c r="O2182" s="75" t="e">
        <f>_xll.qlInterestRateIndexValueDate(Index,N2182)</f>
        <v>#VALUE!</v>
      </c>
      <c r="P2182" s="72" t="e">
        <v>#N/A</v>
      </c>
    </row>
    <row r="2183" spans="13:16" x14ac:dyDescent="0.2">
      <c r="M2183" s="49" t="s">
        <v>443</v>
      </c>
      <c r="N2183" s="75">
        <f>_xll.qlCalendarAdvance(Calendar,N2182,M2183,"Following",FALSE)</f>
        <v>54820</v>
      </c>
      <c r="O2183" s="75" t="e">
        <f>_xll.qlInterestRateIndexValueDate(Index,N2183)</f>
        <v>#VALUE!</v>
      </c>
      <c r="P2183" s="72" t="e">
        <v>#N/A</v>
      </c>
    </row>
    <row r="2184" spans="13:16" x14ac:dyDescent="0.2">
      <c r="M2184" s="49" t="s">
        <v>443</v>
      </c>
      <c r="N2184" s="75">
        <f>_xll.qlCalendarAdvance(Calendar,N2183,M2184,"Following",FALSE)</f>
        <v>54827</v>
      </c>
      <c r="O2184" s="75" t="e">
        <f>_xll.qlInterestRateIndexValueDate(Index,N2184)</f>
        <v>#VALUE!</v>
      </c>
      <c r="P2184" s="72" t="e">
        <v>#N/A</v>
      </c>
    </row>
    <row r="2185" spans="13:16" x14ac:dyDescent="0.2">
      <c r="M2185" s="49" t="s">
        <v>443</v>
      </c>
      <c r="N2185" s="75">
        <f>_xll.qlCalendarAdvance(Calendar,N2184,M2185,"Following",FALSE)</f>
        <v>54834</v>
      </c>
      <c r="O2185" s="75" t="e">
        <f>_xll.qlInterestRateIndexValueDate(Index,N2185)</f>
        <v>#VALUE!</v>
      </c>
      <c r="P2185" s="72" t="e">
        <v>#N/A</v>
      </c>
    </row>
    <row r="2186" spans="13:16" x14ac:dyDescent="0.2">
      <c r="M2186" s="49" t="s">
        <v>443</v>
      </c>
      <c r="N2186" s="75">
        <f>_xll.qlCalendarAdvance(Calendar,N2185,M2186,"Following",FALSE)</f>
        <v>54841</v>
      </c>
      <c r="O2186" s="75" t="e">
        <f>_xll.qlInterestRateIndexValueDate(Index,N2186)</f>
        <v>#VALUE!</v>
      </c>
      <c r="P2186" s="72" t="e">
        <v>#N/A</v>
      </c>
    </row>
    <row r="2187" spans="13:16" x14ac:dyDescent="0.2">
      <c r="M2187" s="49" t="s">
        <v>443</v>
      </c>
      <c r="N2187" s="75">
        <f>_xll.qlCalendarAdvance(Calendar,N2186,M2187,"Following",FALSE)</f>
        <v>54848</v>
      </c>
      <c r="O2187" s="75" t="e">
        <f>_xll.qlInterestRateIndexValueDate(Index,N2187)</f>
        <v>#VALUE!</v>
      </c>
      <c r="P2187" s="72" t="e">
        <v>#N/A</v>
      </c>
    </row>
    <row r="2188" spans="13:16" x14ac:dyDescent="0.2">
      <c r="M2188" s="49" t="s">
        <v>443</v>
      </c>
      <c r="N2188" s="75">
        <f>_xll.qlCalendarAdvance(Calendar,N2187,M2188,"Following",FALSE)</f>
        <v>54855</v>
      </c>
      <c r="O2188" s="75" t="e">
        <f>_xll.qlInterestRateIndexValueDate(Index,N2188)</f>
        <v>#VALUE!</v>
      </c>
      <c r="P2188" s="72" t="e">
        <v>#N/A</v>
      </c>
    </row>
    <row r="2189" spans="13:16" x14ac:dyDescent="0.2">
      <c r="M2189" s="49" t="s">
        <v>443</v>
      </c>
      <c r="N2189" s="75">
        <f>_xll.qlCalendarAdvance(Calendar,N2188,M2189,"Following",FALSE)</f>
        <v>54862</v>
      </c>
      <c r="O2189" s="75" t="e">
        <f>_xll.qlInterestRateIndexValueDate(Index,N2189)</f>
        <v>#VALUE!</v>
      </c>
      <c r="P2189" s="72" t="e">
        <v>#N/A</v>
      </c>
    </row>
    <row r="2190" spans="13:16" x14ac:dyDescent="0.2">
      <c r="M2190" s="49" t="s">
        <v>443</v>
      </c>
      <c r="N2190" s="75">
        <f>_xll.qlCalendarAdvance(Calendar,N2189,M2190,"Following",FALSE)</f>
        <v>54869</v>
      </c>
      <c r="O2190" s="75" t="e">
        <f>_xll.qlInterestRateIndexValueDate(Index,N2190)</f>
        <v>#VALUE!</v>
      </c>
      <c r="P2190" s="72" t="e">
        <v>#N/A</v>
      </c>
    </row>
    <row r="2191" spans="13:16" x14ac:dyDescent="0.2">
      <c r="M2191" s="49" t="s">
        <v>443</v>
      </c>
      <c r="N2191" s="75">
        <f>_xll.qlCalendarAdvance(Calendar,N2190,M2191,"Following",FALSE)</f>
        <v>54876</v>
      </c>
      <c r="O2191" s="75" t="e">
        <f>_xll.qlInterestRateIndexValueDate(Index,N2191)</f>
        <v>#VALUE!</v>
      </c>
      <c r="P2191" s="72" t="e">
        <v>#N/A</v>
      </c>
    </row>
    <row r="2192" spans="13:16" x14ac:dyDescent="0.2">
      <c r="M2192" s="49" t="s">
        <v>443</v>
      </c>
      <c r="N2192" s="75">
        <f>_xll.qlCalendarAdvance(Calendar,N2191,M2192,"Following",FALSE)</f>
        <v>54883</v>
      </c>
      <c r="O2192" s="75" t="e">
        <f>_xll.qlInterestRateIndexValueDate(Index,N2192)</f>
        <v>#VALUE!</v>
      </c>
      <c r="P2192" s="72" t="e">
        <v>#N/A</v>
      </c>
    </row>
    <row r="2193" spans="13:16" x14ac:dyDescent="0.2">
      <c r="M2193" s="49" t="s">
        <v>443</v>
      </c>
      <c r="N2193" s="75">
        <f>_xll.qlCalendarAdvance(Calendar,N2192,M2193,"Following",FALSE)</f>
        <v>54890</v>
      </c>
      <c r="O2193" s="75" t="e">
        <f>_xll.qlInterestRateIndexValueDate(Index,N2193)</f>
        <v>#VALUE!</v>
      </c>
      <c r="P2193" s="72" t="e">
        <v>#N/A</v>
      </c>
    </row>
    <row r="2194" spans="13:16" x14ac:dyDescent="0.2">
      <c r="M2194" s="49" t="s">
        <v>443</v>
      </c>
      <c r="N2194" s="75">
        <f>_xll.qlCalendarAdvance(Calendar,N2193,M2194,"Following",FALSE)</f>
        <v>54897</v>
      </c>
      <c r="O2194" s="75" t="e">
        <f>_xll.qlInterestRateIndexValueDate(Index,N2194)</f>
        <v>#VALUE!</v>
      </c>
      <c r="P2194" s="72" t="e">
        <v>#N/A</v>
      </c>
    </row>
    <row r="2195" spans="13:16" x14ac:dyDescent="0.2">
      <c r="M2195" s="49" t="s">
        <v>443</v>
      </c>
      <c r="N2195" s="75">
        <f>_xll.qlCalendarAdvance(Calendar,N2194,M2195,"Following",FALSE)</f>
        <v>54904</v>
      </c>
      <c r="O2195" s="75" t="e">
        <f>_xll.qlInterestRateIndexValueDate(Index,N2195)</f>
        <v>#VALUE!</v>
      </c>
      <c r="P2195" s="72" t="e">
        <v>#N/A</v>
      </c>
    </row>
    <row r="2196" spans="13:16" x14ac:dyDescent="0.2">
      <c r="M2196" s="49" t="s">
        <v>443</v>
      </c>
      <c r="N2196" s="75">
        <f>_xll.qlCalendarAdvance(Calendar,N2195,M2196,"Following",FALSE)</f>
        <v>54911</v>
      </c>
      <c r="O2196" s="75" t="e">
        <f>_xll.qlInterestRateIndexValueDate(Index,N2196)</f>
        <v>#VALUE!</v>
      </c>
      <c r="P2196" s="72" t="e">
        <v>#N/A</v>
      </c>
    </row>
    <row r="2197" spans="13:16" x14ac:dyDescent="0.2">
      <c r="M2197" s="49" t="s">
        <v>443</v>
      </c>
      <c r="N2197" s="75">
        <f>_xll.qlCalendarAdvance(Calendar,N2196,M2197,"Following",FALSE)</f>
        <v>54918</v>
      </c>
      <c r="O2197" s="75" t="e">
        <f>_xll.qlInterestRateIndexValueDate(Index,N2197)</f>
        <v>#VALUE!</v>
      </c>
      <c r="P2197" s="72" t="e">
        <v>#N/A</v>
      </c>
    </row>
    <row r="2198" spans="13:16" x14ac:dyDescent="0.2">
      <c r="M2198" s="49" t="s">
        <v>443</v>
      </c>
      <c r="N2198" s="75">
        <f>_xll.qlCalendarAdvance(Calendar,N2197,M2198,"Following",FALSE)</f>
        <v>54925</v>
      </c>
      <c r="O2198" s="75" t="e">
        <f>_xll.qlInterestRateIndexValueDate(Index,N2198)</f>
        <v>#VALUE!</v>
      </c>
      <c r="P2198" s="72" t="e">
        <v>#N/A</v>
      </c>
    </row>
    <row r="2199" spans="13:16" x14ac:dyDescent="0.2">
      <c r="M2199" s="49" t="s">
        <v>443</v>
      </c>
      <c r="N2199" s="75">
        <f>_xll.qlCalendarAdvance(Calendar,N2198,M2199,"Following",FALSE)</f>
        <v>54932</v>
      </c>
      <c r="O2199" s="75" t="e">
        <f>_xll.qlInterestRateIndexValueDate(Index,N2199)</f>
        <v>#VALUE!</v>
      </c>
      <c r="P2199" s="72" t="e">
        <v>#N/A</v>
      </c>
    </row>
    <row r="2200" spans="13:16" x14ac:dyDescent="0.2">
      <c r="M2200" s="49" t="s">
        <v>443</v>
      </c>
      <c r="N2200" s="75">
        <f>_xll.qlCalendarAdvance(Calendar,N2199,M2200,"Following",FALSE)</f>
        <v>54939</v>
      </c>
      <c r="O2200" s="75" t="e">
        <f>_xll.qlInterestRateIndexValueDate(Index,N2200)</f>
        <v>#VALUE!</v>
      </c>
      <c r="P2200" s="72" t="e">
        <v>#N/A</v>
      </c>
    </row>
    <row r="2201" spans="13:16" x14ac:dyDescent="0.2">
      <c r="M2201" s="49" t="s">
        <v>443</v>
      </c>
      <c r="N2201" s="75">
        <f>_xll.qlCalendarAdvance(Calendar,N2200,M2201,"Following",FALSE)</f>
        <v>54946</v>
      </c>
      <c r="O2201" s="75" t="e">
        <f>_xll.qlInterestRateIndexValueDate(Index,N2201)</f>
        <v>#VALUE!</v>
      </c>
      <c r="P2201" s="72" t="e">
        <v>#N/A</v>
      </c>
    </row>
    <row r="2202" spans="13:16" x14ac:dyDescent="0.2">
      <c r="M2202" s="49" t="s">
        <v>443</v>
      </c>
      <c r="N2202" s="75">
        <f>_xll.qlCalendarAdvance(Calendar,N2201,M2202,"Following",FALSE)</f>
        <v>54953</v>
      </c>
      <c r="O2202" s="75" t="e">
        <f>_xll.qlInterestRateIndexValueDate(Index,N2202)</f>
        <v>#VALUE!</v>
      </c>
      <c r="P2202" s="72" t="e">
        <v>#N/A</v>
      </c>
    </row>
    <row r="2203" spans="13:16" x14ac:dyDescent="0.2">
      <c r="M2203" s="49" t="s">
        <v>443</v>
      </c>
      <c r="N2203" s="75">
        <f>_xll.qlCalendarAdvance(Calendar,N2202,M2203,"Following",FALSE)</f>
        <v>54960</v>
      </c>
      <c r="O2203" s="75" t="e">
        <f>_xll.qlInterestRateIndexValueDate(Index,N2203)</f>
        <v>#VALUE!</v>
      </c>
      <c r="P2203" s="72" t="e">
        <v>#N/A</v>
      </c>
    </row>
    <row r="2204" spans="13:16" x14ac:dyDescent="0.2">
      <c r="M2204" s="49" t="s">
        <v>443</v>
      </c>
      <c r="N2204" s="75">
        <f>_xll.qlCalendarAdvance(Calendar,N2203,M2204,"Following",FALSE)</f>
        <v>54967</v>
      </c>
      <c r="O2204" s="75" t="e">
        <f>_xll.qlInterestRateIndexValueDate(Index,N2204)</f>
        <v>#VALUE!</v>
      </c>
      <c r="P2204" s="72" t="e">
        <v>#N/A</v>
      </c>
    </row>
    <row r="2205" spans="13:16" x14ac:dyDescent="0.2">
      <c r="M2205" s="49" t="s">
        <v>443</v>
      </c>
      <c r="N2205" s="75">
        <f>_xll.qlCalendarAdvance(Calendar,N2204,M2205,"Following",FALSE)</f>
        <v>54974</v>
      </c>
      <c r="O2205" s="75" t="e">
        <f>_xll.qlInterestRateIndexValueDate(Index,N2205)</f>
        <v>#VALUE!</v>
      </c>
      <c r="P2205" s="72" t="e">
        <v>#N/A</v>
      </c>
    </row>
    <row r="2206" spans="13:16" x14ac:dyDescent="0.2">
      <c r="M2206" s="49" t="s">
        <v>443</v>
      </c>
      <c r="N2206" s="75">
        <f>_xll.qlCalendarAdvance(Calendar,N2205,M2206,"Following",FALSE)</f>
        <v>54981</v>
      </c>
      <c r="O2206" s="75" t="e">
        <f>_xll.qlInterestRateIndexValueDate(Index,N2206)</f>
        <v>#VALUE!</v>
      </c>
      <c r="P2206" s="72" t="e">
        <v>#N/A</v>
      </c>
    </row>
    <row r="2207" spans="13:16" x14ac:dyDescent="0.2">
      <c r="M2207" s="49" t="s">
        <v>443</v>
      </c>
      <c r="N2207" s="75">
        <f>_xll.qlCalendarAdvance(Calendar,N2206,M2207,"Following",FALSE)</f>
        <v>54988</v>
      </c>
      <c r="O2207" s="75" t="e">
        <f>_xll.qlInterestRateIndexValueDate(Index,N2207)</f>
        <v>#VALUE!</v>
      </c>
      <c r="P2207" s="72" t="e">
        <v>#N/A</v>
      </c>
    </row>
    <row r="2208" spans="13:16" x14ac:dyDescent="0.2">
      <c r="M2208" s="49" t="s">
        <v>443</v>
      </c>
      <c r="N2208" s="75">
        <f>_xll.qlCalendarAdvance(Calendar,N2207,M2208,"Following",FALSE)</f>
        <v>54995</v>
      </c>
      <c r="O2208" s="75" t="e">
        <f>_xll.qlInterestRateIndexValueDate(Index,N2208)</f>
        <v>#VALUE!</v>
      </c>
      <c r="P2208" s="72" t="e">
        <v>#N/A</v>
      </c>
    </row>
    <row r="2209" spans="13:16" x14ac:dyDescent="0.2">
      <c r="M2209" s="49" t="s">
        <v>443</v>
      </c>
      <c r="N2209" s="75">
        <f>_xll.qlCalendarAdvance(Calendar,N2208,M2209,"Following",FALSE)</f>
        <v>55002</v>
      </c>
      <c r="O2209" s="75" t="e">
        <f>_xll.qlInterestRateIndexValueDate(Index,N2209)</f>
        <v>#VALUE!</v>
      </c>
      <c r="P2209" s="72" t="e">
        <v>#N/A</v>
      </c>
    </row>
    <row r="2210" spans="13:16" x14ac:dyDescent="0.2">
      <c r="M2210" s="49" t="s">
        <v>443</v>
      </c>
      <c r="N2210" s="75">
        <f>_xll.qlCalendarAdvance(Calendar,N2209,M2210,"Following",FALSE)</f>
        <v>55009</v>
      </c>
      <c r="O2210" s="75" t="e">
        <f>_xll.qlInterestRateIndexValueDate(Index,N2210)</f>
        <v>#VALUE!</v>
      </c>
      <c r="P2210" s="72" t="e">
        <v>#N/A</v>
      </c>
    </row>
    <row r="2211" spans="13:16" x14ac:dyDescent="0.2">
      <c r="M2211" s="49" t="s">
        <v>443</v>
      </c>
      <c r="N2211" s="75">
        <f>_xll.qlCalendarAdvance(Calendar,N2210,M2211,"Following",FALSE)</f>
        <v>55016</v>
      </c>
      <c r="O2211" s="75" t="e">
        <f>_xll.qlInterestRateIndexValueDate(Index,N2211)</f>
        <v>#VALUE!</v>
      </c>
      <c r="P2211" s="72" t="e">
        <v>#N/A</v>
      </c>
    </row>
    <row r="2212" spans="13:16" x14ac:dyDescent="0.2">
      <c r="M2212" s="49" t="s">
        <v>443</v>
      </c>
      <c r="N2212" s="75">
        <f>_xll.qlCalendarAdvance(Calendar,N2211,M2212,"Following",FALSE)</f>
        <v>55023</v>
      </c>
      <c r="O2212" s="75" t="e">
        <f>_xll.qlInterestRateIndexValueDate(Index,N2212)</f>
        <v>#VALUE!</v>
      </c>
      <c r="P2212" s="72" t="e">
        <v>#N/A</v>
      </c>
    </row>
    <row r="2213" spans="13:16" x14ac:dyDescent="0.2">
      <c r="M2213" s="49" t="s">
        <v>443</v>
      </c>
      <c r="N2213" s="75">
        <f>_xll.qlCalendarAdvance(Calendar,N2212,M2213,"Following",FALSE)</f>
        <v>55030</v>
      </c>
      <c r="O2213" s="75" t="e">
        <f>_xll.qlInterestRateIndexValueDate(Index,N2213)</f>
        <v>#VALUE!</v>
      </c>
      <c r="P2213" s="72" t="e">
        <v>#N/A</v>
      </c>
    </row>
    <row r="2214" spans="13:16" x14ac:dyDescent="0.2">
      <c r="M2214" s="49" t="s">
        <v>443</v>
      </c>
      <c r="N2214" s="75">
        <f>_xll.qlCalendarAdvance(Calendar,N2213,M2214,"Following",FALSE)</f>
        <v>55037</v>
      </c>
      <c r="O2214" s="75" t="e">
        <f>_xll.qlInterestRateIndexValueDate(Index,N2214)</f>
        <v>#VALUE!</v>
      </c>
      <c r="P2214" s="72" t="e">
        <v>#N/A</v>
      </c>
    </row>
    <row r="2215" spans="13:16" x14ac:dyDescent="0.2">
      <c r="M2215" s="49" t="s">
        <v>443</v>
      </c>
      <c r="N2215" s="75">
        <f>_xll.qlCalendarAdvance(Calendar,N2214,M2215,"Following",FALSE)</f>
        <v>55044</v>
      </c>
      <c r="O2215" s="75" t="e">
        <f>_xll.qlInterestRateIndexValueDate(Index,N2215)</f>
        <v>#VALUE!</v>
      </c>
      <c r="P2215" s="72" t="e">
        <v>#N/A</v>
      </c>
    </row>
    <row r="2216" spans="13:16" x14ac:dyDescent="0.2">
      <c r="M2216" s="49" t="s">
        <v>443</v>
      </c>
      <c r="N2216" s="75">
        <f>_xll.qlCalendarAdvance(Calendar,N2215,M2216,"Following",FALSE)</f>
        <v>55051</v>
      </c>
      <c r="O2216" s="75" t="e">
        <f>_xll.qlInterestRateIndexValueDate(Index,N2216)</f>
        <v>#VALUE!</v>
      </c>
      <c r="P2216" s="72" t="e">
        <v>#N/A</v>
      </c>
    </row>
    <row r="2217" spans="13:16" x14ac:dyDescent="0.2">
      <c r="M2217" s="49" t="s">
        <v>443</v>
      </c>
      <c r="N2217" s="75">
        <f>_xll.qlCalendarAdvance(Calendar,N2216,M2217,"Following",FALSE)</f>
        <v>55058</v>
      </c>
      <c r="O2217" s="75" t="e">
        <f>_xll.qlInterestRateIndexValueDate(Index,N2217)</f>
        <v>#VALUE!</v>
      </c>
      <c r="P2217" s="72" t="e">
        <v>#N/A</v>
      </c>
    </row>
    <row r="2218" spans="13:16" x14ac:dyDescent="0.2">
      <c r="M2218" s="49" t="s">
        <v>443</v>
      </c>
      <c r="N2218" s="75">
        <f>_xll.qlCalendarAdvance(Calendar,N2217,M2218,"Following",FALSE)</f>
        <v>55065</v>
      </c>
      <c r="O2218" s="75" t="e">
        <f>_xll.qlInterestRateIndexValueDate(Index,N2218)</f>
        <v>#VALUE!</v>
      </c>
      <c r="P2218" s="72" t="e">
        <v>#N/A</v>
      </c>
    </row>
    <row r="2219" spans="13:16" x14ac:dyDescent="0.2">
      <c r="M2219" s="49" t="s">
        <v>443</v>
      </c>
      <c r="N2219" s="75">
        <f>_xll.qlCalendarAdvance(Calendar,N2218,M2219,"Following",FALSE)</f>
        <v>55072</v>
      </c>
      <c r="O2219" s="75" t="e">
        <f>_xll.qlInterestRateIndexValueDate(Index,N2219)</f>
        <v>#VALUE!</v>
      </c>
      <c r="P2219" s="72" t="e">
        <v>#N/A</v>
      </c>
    </row>
    <row r="2220" spans="13:16" x14ac:dyDescent="0.2">
      <c r="M2220" s="49" t="s">
        <v>443</v>
      </c>
      <c r="N2220" s="75">
        <f>_xll.qlCalendarAdvance(Calendar,N2219,M2220,"Following",FALSE)</f>
        <v>55079</v>
      </c>
      <c r="O2220" s="75" t="e">
        <f>_xll.qlInterestRateIndexValueDate(Index,N2220)</f>
        <v>#VALUE!</v>
      </c>
      <c r="P2220" s="72" t="e">
        <v>#N/A</v>
      </c>
    </row>
    <row r="2221" spans="13:16" x14ac:dyDescent="0.2">
      <c r="M2221" s="49" t="s">
        <v>443</v>
      </c>
      <c r="N2221" s="75">
        <f>_xll.qlCalendarAdvance(Calendar,N2220,M2221,"Following",FALSE)</f>
        <v>55086</v>
      </c>
      <c r="O2221" s="75" t="e">
        <f>_xll.qlInterestRateIndexValueDate(Index,N2221)</f>
        <v>#VALUE!</v>
      </c>
      <c r="P2221" s="72" t="e">
        <v>#N/A</v>
      </c>
    </row>
    <row r="2222" spans="13:16" x14ac:dyDescent="0.2">
      <c r="M2222" s="49" t="s">
        <v>443</v>
      </c>
      <c r="N2222" s="75">
        <f>_xll.qlCalendarAdvance(Calendar,N2221,M2222,"Following",FALSE)</f>
        <v>55093</v>
      </c>
      <c r="O2222" s="75" t="e">
        <f>_xll.qlInterestRateIndexValueDate(Index,N2222)</f>
        <v>#VALUE!</v>
      </c>
      <c r="P2222" s="72" t="e">
        <v>#N/A</v>
      </c>
    </row>
    <row r="2223" spans="13:16" x14ac:dyDescent="0.2">
      <c r="M2223" s="49" t="s">
        <v>443</v>
      </c>
      <c r="N2223" s="75">
        <f>_xll.qlCalendarAdvance(Calendar,N2222,M2223,"Following",FALSE)</f>
        <v>55100</v>
      </c>
      <c r="O2223" s="75" t="e">
        <f>_xll.qlInterestRateIndexValueDate(Index,N2223)</f>
        <v>#VALUE!</v>
      </c>
      <c r="P2223" s="72" t="e">
        <v>#N/A</v>
      </c>
    </row>
    <row r="2224" spans="13:16" x14ac:dyDescent="0.2">
      <c r="M2224" s="49" t="s">
        <v>443</v>
      </c>
      <c r="N2224" s="75">
        <f>_xll.qlCalendarAdvance(Calendar,N2223,M2224,"Following",FALSE)</f>
        <v>55107</v>
      </c>
      <c r="O2224" s="75" t="e">
        <f>_xll.qlInterestRateIndexValueDate(Index,N2224)</f>
        <v>#VALUE!</v>
      </c>
      <c r="P2224" s="72" t="e">
        <v>#N/A</v>
      </c>
    </row>
    <row r="2225" spans="13:16" x14ac:dyDescent="0.2">
      <c r="M2225" s="49" t="s">
        <v>443</v>
      </c>
      <c r="N2225" s="75">
        <f>_xll.qlCalendarAdvance(Calendar,N2224,M2225,"Following",FALSE)</f>
        <v>55114</v>
      </c>
      <c r="O2225" s="75" t="e">
        <f>_xll.qlInterestRateIndexValueDate(Index,N2225)</f>
        <v>#VALUE!</v>
      </c>
      <c r="P2225" s="72" t="e">
        <v>#N/A</v>
      </c>
    </row>
    <row r="2226" spans="13:16" x14ac:dyDescent="0.2">
      <c r="M2226" s="49" t="s">
        <v>443</v>
      </c>
      <c r="N2226" s="75">
        <f>_xll.qlCalendarAdvance(Calendar,N2225,M2226,"Following",FALSE)</f>
        <v>55121</v>
      </c>
      <c r="O2226" s="75" t="e">
        <f>_xll.qlInterestRateIndexValueDate(Index,N2226)</f>
        <v>#VALUE!</v>
      </c>
      <c r="P2226" s="72" t="e">
        <v>#N/A</v>
      </c>
    </row>
    <row r="2227" spans="13:16" x14ac:dyDescent="0.2">
      <c r="M2227" s="49" t="s">
        <v>443</v>
      </c>
      <c r="N2227" s="75">
        <f>_xll.qlCalendarAdvance(Calendar,N2226,M2227,"Following",FALSE)</f>
        <v>55128</v>
      </c>
      <c r="O2227" s="75" t="e">
        <f>_xll.qlInterestRateIndexValueDate(Index,N2227)</f>
        <v>#VALUE!</v>
      </c>
      <c r="P2227" s="72" t="e">
        <v>#N/A</v>
      </c>
    </row>
    <row r="2228" spans="13:16" x14ac:dyDescent="0.2">
      <c r="M2228" s="49" t="s">
        <v>443</v>
      </c>
      <c r="N2228" s="75">
        <f>_xll.qlCalendarAdvance(Calendar,N2227,M2228,"Following",FALSE)</f>
        <v>55135</v>
      </c>
      <c r="O2228" s="75" t="e">
        <f>_xll.qlInterestRateIndexValueDate(Index,N2228)</f>
        <v>#VALUE!</v>
      </c>
      <c r="P2228" s="72" t="e">
        <v>#N/A</v>
      </c>
    </row>
    <row r="2229" spans="13:16" x14ac:dyDescent="0.2">
      <c r="M2229" s="49" t="s">
        <v>443</v>
      </c>
      <c r="N2229" s="75">
        <f>_xll.qlCalendarAdvance(Calendar,N2228,M2229,"Following",FALSE)</f>
        <v>55142</v>
      </c>
      <c r="O2229" s="75" t="e">
        <f>_xll.qlInterestRateIndexValueDate(Index,N2229)</f>
        <v>#VALUE!</v>
      </c>
      <c r="P2229" s="72" t="e">
        <v>#N/A</v>
      </c>
    </row>
    <row r="2230" spans="13:16" x14ac:dyDescent="0.2">
      <c r="M2230" s="49" t="s">
        <v>443</v>
      </c>
      <c r="N2230" s="75">
        <f>_xll.qlCalendarAdvance(Calendar,N2229,M2230,"Following",FALSE)</f>
        <v>55149</v>
      </c>
      <c r="O2230" s="75" t="e">
        <f>_xll.qlInterestRateIndexValueDate(Index,N2230)</f>
        <v>#VALUE!</v>
      </c>
      <c r="P2230" s="72" t="e">
        <v>#N/A</v>
      </c>
    </row>
    <row r="2231" spans="13:16" x14ac:dyDescent="0.2">
      <c r="M2231" s="49" t="s">
        <v>443</v>
      </c>
      <c r="N2231" s="75">
        <f>_xll.qlCalendarAdvance(Calendar,N2230,M2231,"Following",FALSE)</f>
        <v>55156</v>
      </c>
      <c r="O2231" s="75" t="e">
        <f>_xll.qlInterestRateIndexValueDate(Index,N2231)</f>
        <v>#VALUE!</v>
      </c>
      <c r="P2231" s="72" t="e">
        <v>#N/A</v>
      </c>
    </row>
    <row r="2232" spans="13:16" x14ac:dyDescent="0.2">
      <c r="M2232" s="49" t="s">
        <v>443</v>
      </c>
      <c r="N2232" s="75">
        <f>_xll.qlCalendarAdvance(Calendar,N2231,M2232,"Following",FALSE)</f>
        <v>55163</v>
      </c>
      <c r="O2232" s="75" t="e">
        <f>_xll.qlInterestRateIndexValueDate(Index,N2232)</f>
        <v>#VALUE!</v>
      </c>
      <c r="P2232" s="72" t="e">
        <v>#N/A</v>
      </c>
    </row>
    <row r="2233" spans="13:16" x14ac:dyDescent="0.2">
      <c r="M2233" s="49" t="s">
        <v>443</v>
      </c>
      <c r="N2233" s="75">
        <f>_xll.qlCalendarAdvance(Calendar,N2232,M2233,"Following",FALSE)</f>
        <v>55170</v>
      </c>
      <c r="O2233" s="75" t="e">
        <f>_xll.qlInterestRateIndexValueDate(Index,N2233)</f>
        <v>#VALUE!</v>
      </c>
      <c r="P2233" s="72" t="e">
        <v>#N/A</v>
      </c>
    </row>
    <row r="2234" spans="13:16" x14ac:dyDescent="0.2">
      <c r="M2234" s="49" t="s">
        <v>443</v>
      </c>
      <c r="N2234" s="75">
        <f>_xll.qlCalendarAdvance(Calendar,N2233,M2234,"Following",FALSE)</f>
        <v>55177</v>
      </c>
      <c r="O2234" s="75" t="e">
        <f>_xll.qlInterestRateIndexValueDate(Index,N2234)</f>
        <v>#VALUE!</v>
      </c>
      <c r="P2234" s="72" t="e">
        <v>#N/A</v>
      </c>
    </row>
    <row r="2235" spans="13:16" x14ac:dyDescent="0.2">
      <c r="M2235" s="49" t="s">
        <v>443</v>
      </c>
      <c r="N2235" s="75">
        <f>_xll.qlCalendarAdvance(Calendar,N2234,M2235,"Following",FALSE)</f>
        <v>55184</v>
      </c>
      <c r="O2235" s="75" t="e">
        <f>_xll.qlInterestRateIndexValueDate(Index,N2235)</f>
        <v>#VALUE!</v>
      </c>
      <c r="P2235" s="72" t="e">
        <v>#N/A</v>
      </c>
    </row>
    <row r="2236" spans="13:16" x14ac:dyDescent="0.2">
      <c r="M2236" s="49" t="s">
        <v>443</v>
      </c>
      <c r="N2236" s="75">
        <f>_xll.qlCalendarAdvance(Calendar,N2235,M2236,"Following",FALSE)</f>
        <v>55191</v>
      </c>
      <c r="O2236" s="75" t="e">
        <f>_xll.qlInterestRateIndexValueDate(Index,N2236)</f>
        <v>#VALUE!</v>
      </c>
      <c r="P2236" s="72" t="e">
        <v>#N/A</v>
      </c>
    </row>
    <row r="2237" spans="13:16" x14ac:dyDescent="0.2">
      <c r="M2237" s="49" t="s">
        <v>443</v>
      </c>
      <c r="N2237" s="75">
        <f>_xll.qlCalendarAdvance(Calendar,N2236,M2237,"Following",FALSE)</f>
        <v>55198</v>
      </c>
      <c r="O2237" s="75" t="e">
        <f>_xll.qlInterestRateIndexValueDate(Index,N2237)</f>
        <v>#VALUE!</v>
      </c>
      <c r="P2237" s="72" t="e">
        <v>#N/A</v>
      </c>
    </row>
    <row r="2238" spans="13:16" x14ac:dyDescent="0.2">
      <c r="M2238" s="49" t="s">
        <v>443</v>
      </c>
      <c r="N2238" s="75">
        <f>_xll.qlCalendarAdvance(Calendar,N2237,M2238,"Following",FALSE)</f>
        <v>55205</v>
      </c>
      <c r="O2238" s="75" t="e">
        <f>_xll.qlInterestRateIndexValueDate(Index,N2238)</f>
        <v>#VALUE!</v>
      </c>
      <c r="P2238" s="72" t="e">
        <v>#N/A</v>
      </c>
    </row>
    <row r="2239" spans="13:16" x14ac:dyDescent="0.2">
      <c r="M2239" s="49" t="s">
        <v>443</v>
      </c>
      <c r="N2239" s="75">
        <f>_xll.qlCalendarAdvance(Calendar,N2238,M2239,"Following",FALSE)</f>
        <v>55212</v>
      </c>
      <c r="O2239" s="75" t="e">
        <f>_xll.qlInterestRateIndexValueDate(Index,N2239)</f>
        <v>#VALUE!</v>
      </c>
      <c r="P2239" s="72" t="e">
        <v>#N/A</v>
      </c>
    </row>
    <row r="2240" spans="13:16" x14ac:dyDescent="0.2">
      <c r="M2240" s="49" t="s">
        <v>443</v>
      </c>
      <c r="N2240" s="75">
        <f>_xll.qlCalendarAdvance(Calendar,N2239,M2240,"Following",FALSE)</f>
        <v>55219</v>
      </c>
      <c r="O2240" s="75" t="e">
        <f>_xll.qlInterestRateIndexValueDate(Index,N2240)</f>
        <v>#VALUE!</v>
      </c>
      <c r="P2240" s="72" t="e">
        <v>#N/A</v>
      </c>
    </row>
    <row r="2241" spans="13:16" x14ac:dyDescent="0.2">
      <c r="M2241" s="49" t="s">
        <v>443</v>
      </c>
      <c r="N2241" s="75">
        <f>_xll.qlCalendarAdvance(Calendar,N2240,M2241,"Following",FALSE)</f>
        <v>55226</v>
      </c>
      <c r="O2241" s="75" t="e">
        <f>_xll.qlInterestRateIndexValueDate(Index,N2241)</f>
        <v>#VALUE!</v>
      </c>
      <c r="P2241" s="72" t="e">
        <v>#N/A</v>
      </c>
    </row>
    <row r="2242" spans="13:16" x14ac:dyDescent="0.2">
      <c r="M2242" s="49" t="s">
        <v>443</v>
      </c>
      <c r="N2242" s="75">
        <f>_xll.qlCalendarAdvance(Calendar,N2241,M2242,"Following",FALSE)</f>
        <v>55233</v>
      </c>
      <c r="O2242" s="75" t="e">
        <f>_xll.qlInterestRateIndexValueDate(Index,N2242)</f>
        <v>#VALUE!</v>
      </c>
      <c r="P2242" s="72" t="e">
        <v>#N/A</v>
      </c>
    </row>
    <row r="2243" spans="13:16" x14ac:dyDescent="0.2">
      <c r="M2243" s="49" t="s">
        <v>443</v>
      </c>
      <c r="N2243" s="75">
        <f>_xll.qlCalendarAdvance(Calendar,N2242,M2243,"Following",FALSE)</f>
        <v>55240</v>
      </c>
      <c r="O2243" s="75" t="e">
        <f>_xll.qlInterestRateIndexValueDate(Index,N2243)</f>
        <v>#VALUE!</v>
      </c>
      <c r="P2243" s="72" t="e">
        <v>#N/A</v>
      </c>
    </row>
    <row r="2244" spans="13:16" x14ac:dyDescent="0.2">
      <c r="M2244" s="49" t="s">
        <v>443</v>
      </c>
      <c r="N2244" s="75">
        <f>_xll.qlCalendarAdvance(Calendar,N2243,M2244,"Following",FALSE)</f>
        <v>55247</v>
      </c>
      <c r="O2244" s="75" t="e">
        <f>_xll.qlInterestRateIndexValueDate(Index,N2244)</f>
        <v>#VALUE!</v>
      </c>
      <c r="P2244" s="72" t="e">
        <v>#N/A</v>
      </c>
    </row>
    <row r="2245" spans="13:16" x14ac:dyDescent="0.2">
      <c r="M2245" s="49" t="s">
        <v>443</v>
      </c>
      <c r="N2245" s="75">
        <f>_xll.qlCalendarAdvance(Calendar,N2244,M2245,"Following",FALSE)</f>
        <v>55254</v>
      </c>
      <c r="O2245" s="75" t="e">
        <f>_xll.qlInterestRateIndexValueDate(Index,N2245)</f>
        <v>#VALUE!</v>
      </c>
      <c r="P2245" s="72" t="e">
        <v>#N/A</v>
      </c>
    </row>
    <row r="2246" spans="13:16" x14ac:dyDescent="0.2">
      <c r="M2246" s="49" t="s">
        <v>443</v>
      </c>
      <c r="N2246" s="75">
        <f>_xll.qlCalendarAdvance(Calendar,N2245,M2246,"Following",FALSE)</f>
        <v>55261</v>
      </c>
      <c r="O2246" s="75" t="e">
        <f>_xll.qlInterestRateIndexValueDate(Index,N2246)</f>
        <v>#VALUE!</v>
      </c>
      <c r="P2246" s="72" t="e">
        <v>#N/A</v>
      </c>
    </row>
    <row r="2247" spans="13:16" x14ac:dyDescent="0.2">
      <c r="M2247" s="49" t="s">
        <v>443</v>
      </c>
      <c r="N2247" s="75">
        <f>_xll.qlCalendarAdvance(Calendar,N2246,M2247,"Following",FALSE)</f>
        <v>55268</v>
      </c>
      <c r="O2247" s="75" t="e">
        <f>_xll.qlInterestRateIndexValueDate(Index,N2247)</f>
        <v>#VALUE!</v>
      </c>
      <c r="P2247" s="72" t="e">
        <v>#N/A</v>
      </c>
    </row>
    <row r="2248" spans="13:16" x14ac:dyDescent="0.2">
      <c r="M2248" s="49" t="s">
        <v>443</v>
      </c>
      <c r="N2248" s="75">
        <f>_xll.qlCalendarAdvance(Calendar,N2247,M2248,"Following",FALSE)</f>
        <v>55275</v>
      </c>
      <c r="O2248" s="75" t="e">
        <f>_xll.qlInterestRateIndexValueDate(Index,N2248)</f>
        <v>#VALUE!</v>
      </c>
      <c r="P2248" s="72" t="e">
        <v>#N/A</v>
      </c>
    </row>
    <row r="2249" spans="13:16" x14ac:dyDescent="0.2">
      <c r="M2249" s="49" t="s">
        <v>443</v>
      </c>
      <c r="N2249" s="75">
        <f>_xll.qlCalendarAdvance(Calendar,N2248,M2249,"Following",FALSE)</f>
        <v>55282</v>
      </c>
      <c r="O2249" s="75" t="e">
        <f>_xll.qlInterestRateIndexValueDate(Index,N2249)</f>
        <v>#VALUE!</v>
      </c>
      <c r="P2249" s="72" t="e">
        <v>#N/A</v>
      </c>
    </row>
    <row r="2250" spans="13:16" x14ac:dyDescent="0.2">
      <c r="M2250" s="49" t="s">
        <v>443</v>
      </c>
      <c r="N2250" s="75">
        <f>_xll.qlCalendarAdvance(Calendar,N2249,M2250,"Following",FALSE)</f>
        <v>55289</v>
      </c>
      <c r="O2250" s="75" t="e">
        <f>_xll.qlInterestRateIndexValueDate(Index,N2250)</f>
        <v>#VALUE!</v>
      </c>
      <c r="P2250" s="72" t="e">
        <v>#N/A</v>
      </c>
    </row>
    <row r="2251" spans="13:16" x14ac:dyDescent="0.2">
      <c r="M2251" s="49" t="s">
        <v>443</v>
      </c>
      <c r="N2251" s="75">
        <f>_xll.qlCalendarAdvance(Calendar,N2250,M2251,"Following",FALSE)</f>
        <v>55296</v>
      </c>
      <c r="O2251" s="75" t="e">
        <f>_xll.qlInterestRateIndexValueDate(Index,N2251)</f>
        <v>#VALUE!</v>
      </c>
      <c r="P2251" s="72" t="e">
        <v>#N/A</v>
      </c>
    </row>
    <row r="2252" spans="13:16" x14ac:dyDescent="0.2">
      <c r="M2252" s="49" t="s">
        <v>443</v>
      </c>
      <c r="N2252" s="75">
        <f>_xll.qlCalendarAdvance(Calendar,N2251,M2252,"Following",FALSE)</f>
        <v>55303</v>
      </c>
      <c r="O2252" s="75" t="e">
        <f>_xll.qlInterestRateIndexValueDate(Index,N2252)</f>
        <v>#VALUE!</v>
      </c>
      <c r="P2252" s="72" t="e">
        <v>#N/A</v>
      </c>
    </row>
    <row r="2253" spans="13:16" x14ac:dyDescent="0.2">
      <c r="M2253" s="49" t="s">
        <v>443</v>
      </c>
      <c r="N2253" s="75">
        <f>_xll.qlCalendarAdvance(Calendar,N2252,M2253,"Following",FALSE)</f>
        <v>55310</v>
      </c>
      <c r="O2253" s="75" t="e">
        <f>_xll.qlInterestRateIndexValueDate(Index,N2253)</f>
        <v>#VALUE!</v>
      </c>
      <c r="P2253" s="72" t="e">
        <v>#N/A</v>
      </c>
    </row>
    <row r="2254" spans="13:16" x14ac:dyDescent="0.2">
      <c r="M2254" s="49" t="s">
        <v>443</v>
      </c>
      <c r="N2254" s="75">
        <f>_xll.qlCalendarAdvance(Calendar,N2253,M2254,"Following",FALSE)</f>
        <v>55317</v>
      </c>
      <c r="O2254" s="75" t="e">
        <f>_xll.qlInterestRateIndexValueDate(Index,N2254)</f>
        <v>#VALUE!</v>
      </c>
      <c r="P2254" s="72" t="e">
        <v>#N/A</v>
      </c>
    </row>
    <row r="2255" spans="13:16" x14ac:dyDescent="0.2">
      <c r="M2255" s="49" t="s">
        <v>443</v>
      </c>
      <c r="N2255" s="75">
        <f>_xll.qlCalendarAdvance(Calendar,N2254,M2255,"Following",FALSE)</f>
        <v>55324</v>
      </c>
      <c r="O2255" s="75" t="e">
        <f>_xll.qlInterestRateIndexValueDate(Index,N2255)</f>
        <v>#VALUE!</v>
      </c>
      <c r="P2255" s="72" t="e">
        <v>#N/A</v>
      </c>
    </row>
    <row r="2256" spans="13:16" x14ac:dyDescent="0.2">
      <c r="M2256" s="49" t="s">
        <v>443</v>
      </c>
      <c r="N2256" s="75">
        <f>_xll.qlCalendarAdvance(Calendar,N2255,M2256,"Following",FALSE)</f>
        <v>55331</v>
      </c>
      <c r="O2256" s="75" t="e">
        <f>_xll.qlInterestRateIndexValueDate(Index,N2256)</f>
        <v>#VALUE!</v>
      </c>
      <c r="P2256" s="72" t="e">
        <v>#N/A</v>
      </c>
    </row>
    <row r="2257" spans="13:16" x14ac:dyDescent="0.2">
      <c r="M2257" s="49" t="s">
        <v>443</v>
      </c>
      <c r="N2257" s="75">
        <f>_xll.qlCalendarAdvance(Calendar,N2256,M2257,"Following",FALSE)</f>
        <v>55338</v>
      </c>
      <c r="O2257" s="75" t="e">
        <f>_xll.qlInterestRateIndexValueDate(Index,N2257)</f>
        <v>#VALUE!</v>
      </c>
      <c r="P2257" s="72" t="e">
        <v>#N/A</v>
      </c>
    </row>
    <row r="2258" spans="13:16" x14ac:dyDescent="0.2">
      <c r="M2258" s="49" t="s">
        <v>443</v>
      </c>
      <c r="N2258" s="75">
        <f>_xll.qlCalendarAdvance(Calendar,N2257,M2258,"Following",FALSE)</f>
        <v>55345</v>
      </c>
      <c r="O2258" s="75" t="e">
        <f>_xll.qlInterestRateIndexValueDate(Index,N2258)</f>
        <v>#VALUE!</v>
      </c>
      <c r="P2258" s="72" t="e">
        <v>#N/A</v>
      </c>
    </row>
    <row r="2259" spans="13:16" x14ac:dyDescent="0.2">
      <c r="M2259" s="49" t="s">
        <v>443</v>
      </c>
      <c r="N2259" s="75">
        <f>_xll.qlCalendarAdvance(Calendar,N2258,M2259,"Following",FALSE)</f>
        <v>55352</v>
      </c>
      <c r="O2259" s="75" t="e">
        <f>_xll.qlInterestRateIndexValueDate(Index,N2259)</f>
        <v>#VALUE!</v>
      </c>
      <c r="P2259" s="72" t="e">
        <v>#N/A</v>
      </c>
    </row>
    <row r="2260" spans="13:16" x14ac:dyDescent="0.2">
      <c r="M2260" s="49" t="s">
        <v>443</v>
      </c>
      <c r="N2260" s="75">
        <f>_xll.qlCalendarAdvance(Calendar,N2259,M2260,"Following",FALSE)</f>
        <v>55359</v>
      </c>
      <c r="O2260" s="75" t="e">
        <f>_xll.qlInterestRateIndexValueDate(Index,N2260)</f>
        <v>#VALUE!</v>
      </c>
      <c r="P2260" s="72" t="e">
        <v>#N/A</v>
      </c>
    </row>
    <row r="2261" spans="13:16" x14ac:dyDescent="0.2">
      <c r="M2261" s="49" t="s">
        <v>443</v>
      </c>
      <c r="N2261" s="75">
        <f>_xll.qlCalendarAdvance(Calendar,N2260,M2261,"Following",FALSE)</f>
        <v>55366</v>
      </c>
      <c r="O2261" s="75" t="e">
        <f>_xll.qlInterestRateIndexValueDate(Index,N2261)</f>
        <v>#VALUE!</v>
      </c>
      <c r="P2261" s="72" t="e">
        <v>#N/A</v>
      </c>
    </row>
    <row r="2262" spans="13:16" x14ac:dyDescent="0.2">
      <c r="M2262" s="49" t="s">
        <v>443</v>
      </c>
      <c r="N2262" s="75">
        <f>_xll.qlCalendarAdvance(Calendar,N2261,M2262,"Following",FALSE)</f>
        <v>55373</v>
      </c>
      <c r="O2262" s="75" t="e">
        <f>_xll.qlInterestRateIndexValueDate(Index,N2262)</f>
        <v>#VALUE!</v>
      </c>
      <c r="P2262" s="72" t="e">
        <v>#N/A</v>
      </c>
    </row>
    <row r="2263" spans="13:16" x14ac:dyDescent="0.2">
      <c r="M2263" s="49" t="s">
        <v>443</v>
      </c>
      <c r="N2263" s="75">
        <f>_xll.qlCalendarAdvance(Calendar,N2262,M2263,"Following",FALSE)</f>
        <v>55380</v>
      </c>
      <c r="O2263" s="75" t="e">
        <f>_xll.qlInterestRateIndexValueDate(Index,N2263)</f>
        <v>#VALUE!</v>
      </c>
      <c r="P2263" s="72" t="e">
        <v>#N/A</v>
      </c>
    </row>
    <row r="2264" spans="13:16" x14ac:dyDescent="0.2">
      <c r="M2264" s="49" t="s">
        <v>443</v>
      </c>
      <c r="N2264" s="75">
        <f>_xll.qlCalendarAdvance(Calendar,N2263,M2264,"Following",FALSE)</f>
        <v>55387</v>
      </c>
      <c r="O2264" s="75" t="e">
        <f>_xll.qlInterestRateIndexValueDate(Index,N2264)</f>
        <v>#VALUE!</v>
      </c>
      <c r="P2264" s="72" t="e">
        <v>#N/A</v>
      </c>
    </row>
    <row r="2265" spans="13:16" x14ac:dyDescent="0.2">
      <c r="M2265" s="49" t="s">
        <v>443</v>
      </c>
      <c r="N2265" s="75">
        <f>_xll.qlCalendarAdvance(Calendar,N2264,M2265,"Following",FALSE)</f>
        <v>55394</v>
      </c>
      <c r="O2265" s="75" t="e">
        <f>_xll.qlInterestRateIndexValueDate(Index,N2265)</f>
        <v>#VALUE!</v>
      </c>
      <c r="P2265" s="72" t="e">
        <v>#N/A</v>
      </c>
    </row>
    <row r="2266" spans="13:16" x14ac:dyDescent="0.2">
      <c r="M2266" s="49" t="s">
        <v>443</v>
      </c>
      <c r="N2266" s="75">
        <f>_xll.qlCalendarAdvance(Calendar,N2265,M2266,"Following",FALSE)</f>
        <v>55401</v>
      </c>
      <c r="O2266" s="75" t="e">
        <f>_xll.qlInterestRateIndexValueDate(Index,N2266)</f>
        <v>#VALUE!</v>
      </c>
      <c r="P2266" s="72" t="e">
        <v>#N/A</v>
      </c>
    </row>
    <row r="2267" spans="13:16" x14ac:dyDescent="0.2">
      <c r="M2267" s="49" t="s">
        <v>443</v>
      </c>
      <c r="N2267" s="75">
        <f>_xll.qlCalendarAdvance(Calendar,N2266,M2267,"Following",FALSE)</f>
        <v>55408</v>
      </c>
      <c r="O2267" s="75" t="e">
        <f>_xll.qlInterestRateIndexValueDate(Index,N2267)</f>
        <v>#VALUE!</v>
      </c>
      <c r="P2267" s="72" t="e">
        <v>#N/A</v>
      </c>
    </row>
    <row r="2268" spans="13:16" x14ac:dyDescent="0.2">
      <c r="M2268" s="49" t="s">
        <v>443</v>
      </c>
      <c r="N2268" s="75">
        <f>_xll.qlCalendarAdvance(Calendar,N2267,M2268,"Following",FALSE)</f>
        <v>55415</v>
      </c>
      <c r="O2268" s="75" t="e">
        <f>_xll.qlInterestRateIndexValueDate(Index,N2268)</f>
        <v>#VALUE!</v>
      </c>
      <c r="P2268" s="72" t="e">
        <v>#N/A</v>
      </c>
    </row>
    <row r="2269" spans="13:16" x14ac:dyDescent="0.2">
      <c r="M2269" s="49" t="s">
        <v>443</v>
      </c>
      <c r="N2269" s="75">
        <f>_xll.qlCalendarAdvance(Calendar,N2268,M2269,"Following",FALSE)</f>
        <v>55422</v>
      </c>
      <c r="O2269" s="75" t="e">
        <f>_xll.qlInterestRateIndexValueDate(Index,N2269)</f>
        <v>#VALUE!</v>
      </c>
      <c r="P2269" s="72" t="e">
        <v>#N/A</v>
      </c>
    </row>
    <row r="2270" spans="13:16" x14ac:dyDescent="0.2">
      <c r="M2270" s="49" t="s">
        <v>443</v>
      </c>
      <c r="N2270" s="75">
        <f>_xll.qlCalendarAdvance(Calendar,N2269,M2270,"Following",FALSE)</f>
        <v>55429</v>
      </c>
      <c r="O2270" s="75" t="e">
        <f>_xll.qlInterestRateIndexValueDate(Index,N2270)</f>
        <v>#VALUE!</v>
      </c>
      <c r="P2270" s="72" t="e">
        <v>#N/A</v>
      </c>
    </row>
    <row r="2271" spans="13:16" x14ac:dyDescent="0.2">
      <c r="M2271" s="49" t="s">
        <v>443</v>
      </c>
      <c r="N2271" s="75">
        <f>_xll.qlCalendarAdvance(Calendar,N2270,M2271,"Following",FALSE)</f>
        <v>55436</v>
      </c>
      <c r="O2271" s="75" t="e">
        <f>_xll.qlInterestRateIndexValueDate(Index,N2271)</f>
        <v>#VALUE!</v>
      </c>
      <c r="P2271" s="72" t="e">
        <v>#N/A</v>
      </c>
    </row>
    <row r="2272" spans="13:16" x14ac:dyDescent="0.2">
      <c r="M2272" s="49" t="s">
        <v>443</v>
      </c>
      <c r="N2272" s="75">
        <f>_xll.qlCalendarAdvance(Calendar,N2271,M2272,"Following",FALSE)</f>
        <v>55443</v>
      </c>
      <c r="O2272" s="75" t="e">
        <f>_xll.qlInterestRateIndexValueDate(Index,N2272)</f>
        <v>#VALUE!</v>
      </c>
      <c r="P2272" s="72" t="e">
        <v>#N/A</v>
      </c>
    </row>
    <row r="2273" spans="13:16" x14ac:dyDescent="0.2">
      <c r="M2273" s="49" t="s">
        <v>443</v>
      </c>
      <c r="N2273" s="75">
        <f>_xll.qlCalendarAdvance(Calendar,N2272,M2273,"Following",FALSE)</f>
        <v>55450</v>
      </c>
      <c r="O2273" s="75" t="e">
        <f>_xll.qlInterestRateIndexValueDate(Index,N2273)</f>
        <v>#VALUE!</v>
      </c>
      <c r="P2273" s="72" t="e">
        <v>#N/A</v>
      </c>
    </row>
    <row r="2274" spans="13:16" x14ac:dyDescent="0.2">
      <c r="M2274" s="49" t="s">
        <v>443</v>
      </c>
      <c r="N2274" s="75">
        <f>_xll.qlCalendarAdvance(Calendar,N2273,M2274,"Following",FALSE)</f>
        <v>55457</v>
      </c>
      <c r="O2274" s="75" t="e">
        <f>_xll.qlInterestRateIndexValueDate(Index,N2274)</f>
        <v>#VALUE!</v>
      </c>
      <c r="P2274" s="72" t="e">
        <v>#N/A</v>
      </c>
    </row>
    <row r="2275" spans="13:16" x14ac:dyDescent="0.2">
      <c r="M2275" s="49" t="s">
        <v>443</v>
      </c>
      <c r="N2275" s="75">
        <f>_xll.qlCalendarAdvance(Calendar,N2274,M2275,"Following",FALSE)</f>
        <v>55464</v>
      </c>
      <c r="O2275" s="75" t="e">
        <f>_xll.qlInterestRateIndexValueDate(Index,N2275)</f>
        <v>#VALUE!</v>
      </c>
      <c r="P2275" s="72" t="e">
        <v>#N/A</v>
      </c>
    </row>
    <row r="2276" spans="13:16" x14ac:dyDescent="0.2">
      <c r="M2276" s="49" t="s">
        <v>443</v>
      </c>
      <c r="N2276" s="75">
        <f>_xll.qlCalendarAdvance(Calendar,N2275,M2276,"Following",FALSE)</f>
        <v>55471</v>
      </c>
      <c r="O2276" s="75" t="e">
        <f>_xll.qlInterestRateIndexValueDate(Index,N2276)</f>
        <v>#VALUE!</v>
      </c>
      <c r="P2276" s="72" t="e">
        <v>#N/A</v>
      </c>
    </row>
    <row r="2277" spans="13:16" x14ac:dyDescent="0.2">
      <c r="M2277" s="49" t="s">
        <v>443</v>
      </c>
      <c r="N2277" s="75">
        <f>_xll.qlCalendarAdvance(Calendar,N2276,M2277,"Following",FALSE)</f>
        <v>55478</v>
      </c>
      <c r="O2277" s="75" t="e">
        <f>_xll.qlInterestRateIndexValueDate(Index,N2277)</f>
        <v>#VALUE!</v>
      </c>
      <c r="P2277" s="72" t="e">
        <v>#N/A</v>
      </c>
    </row>
    <row r="2278" spans="13:16" x14ac:dyDescent="0.2">
      <c r="M2278" s="49" t="s">
        <v>443</v>
      </c>
      <c r="N2278" s="75">
        <f>_xll.qlCalendarAdvance(Calendar,N2277,M2278,"Following",FALSE)</f>
        <v>55485</v>
      </c>
      <c r="O2278" s="75" t="e">
        <f>_xll.qlInterestRateIndexValueDate(Index,N2278)</f>
        <v>#VALUE!</v>
      </c>
      <c r="P2278" s="72" t="e">
        <v>#N/A</v>
      </c>
    </row>
    <row r="2279" spans="13:16" x14ac:dyDescent="0.2">
      <c r="M2279" s="49" t="s">
        <v>443</v>
      </c>
      <c r="N2279" s="75">
        <f>_xll.qlCalendarAdvance(Calendar,N2278,M2279,"Following",FALSE)</f>
        <v>55492</v>
      </c>
      <c r="O2279" s="75" t="e">
        <f>_xll.qlInterestRateIndexValueDate(Index,N2279)</f>
        <v>#VALUE!</v>
      </c>
      <c r="P2279" s="72" t="e">
        <v>#N/A</v>
      </c>
    </row>
    <row r="2280" spans="13:16" x14ac:dyDescent="0.2">
      <c r="M2280" s="49" t="s">
        <v>443</v>
      </c>
      <c r="N2280" s="75">
        <f>_xll.qlCalendarAdvance(Calendar,N2279,M2280,"Following",FALSE)</f>
        <v>55499</v>
      </c>
      <c r="O2280" s="75" t="e">
        <f>_xll.qlInterestRateIndexValueDate(Index,N2280)</f>
        <v>#VALUE!</v>
      </c>
      <c r="P2280" s="72" t="e">
        <v>#N/A</v>
      </c>
    </row>
    <row r="2281" spans="13:16" x14ac:dyDescent="0.2">
      <c r="M2281" s="49" t="s">
        <v>443</v>
      </c>
      <c r="N2281" s="75">
        <f>_xll.qlCalendarAdvance(Calendar,N2280,M2281,"Following",FALSE)</f>
        <v>55506</v>
      </c>
      <c r="O2281" s="75" t="e">
        <f>_xll.qlInterestRateIndexValueDate(Index,N2281)</f>
        <v>#VALUE!</v>
      </c>
      <c r="P2281" s="72" t="e">
        <v>#N/A</v>
      </c>
    </row>
    <row r="2282" spans="13:16" x14ac:dyDescent="0.2">
      <c r="M2282" s="49" t="s">
        <v>443</v>
      </c>
      <c r="N2282" s="75">
        <f>_xll.qlCalendarAdvance(Calendar,N2281,M2282,"Following",FALSE)</f>
        <v>55514</v>
      </c>
      <c r="O2282" s="75" t="e">
        <f>_xll.qlInterestRateIndexValueDate(Index,N2282)</f>
        <v>#VALUE!</v>
      </c>
      <c r="P2282" s="72" t="e">
        <v>#N/A</v>
      </c>
    </row>
    <row r="2283" spans="13:16" x14ac:dyDescent="0.2">
      <c r="M2283" s="49" t="s">
        <v>443</v>
      </c>
      <c r="N2283" s="75">
        <f>_xll.qlCalendarAdvance(Calendar,N2282,M2283,"Following",FALSE)</f>
        <v>55521</v>
      </c>
      <c r="O2283" s="75" t="e">
        <f>_xll.qlInterestRateIndexValueDate(Index,N2283)</f>
        <v>#VALUE!</v>
      </c>
      <c r="P2283" s="72" t="e">
        <v>#N/A</v>
      </c>
    </row>
    <row r="2284" spans="13:16" x14ac:dyDescent="0.2">
      <c r="M2284" s="49" t="s">
        <v>443</v>
      </c>
      <c r="N2284" s="75">
        <f>_xll.qlCalendarAdvance(Calendar,N2283,M2284,"Following",FALSE)</f>
        <v>55528</v>
      </c>
      <c r="O2284" s="75" t="e">
        <f>_xll.qlInterestRateIndexValueDate(Index,N2284)</f>
        <v>#VALUE!</v>
      </c>
      <c r="P2284" s="72" t="e">
        <v>#N/A</v>
      </c>
    </row>
    <row r="2285" spans="13:16" x14ac:dyDescent="0.2">
      <c r="M2285" s="49" t="s">
        <v>443</v>
      </c>
      <c r="N2285" s="75">
        <f>_xll.qlCalendarAdvance(Calendar,N2284,M2285,"Following",FALSE)</f>
        <v>55535</v>
      </c>
      <c r="O2285" s="75" t="e">
        <f>_xll.qlInterestRateIndexValueDate(Index,N2285)</f>
        <v>#VALUE!</v>
      </c>
      <c r="P2285" s="72" t="e">
        <v>#N/A</v>
      </c>
    </row>
    <row r="2286" spans="13:16" x14ac:dyDescent="0.2">
      <c r="M2286" s="49" t="s">
        <v>443</v>
      </c>
      <c r="N2286" s="75">
        <f>_xll.qlCalendarAdvance(Calendar,N2285,M2286,"Following",FALSE)</f>
        <v>55542</v>
      </c>
      <c r="O2286" s="75" t="e">
        <f>_xll.qlInterestRateIndexValueDate(Index,N2286)</f>
        <v>#VALUE!</v>
      </c>
      <c r="P2286" s="72" t="e">
        <v>#N/A</v>
      </c>
    </row>
    <row r="2287" spans="13:16" x14ac:dyDescent="0.2">
      <c r="M2287" s="49" t="s">
        <v>443</v>
      </c>
      <c r="N2287" s="75">
        <f>_xll.qlCalendarAdvance(Calendar,N2286,M2287,"Following",FALSE)</f>
        <v>55549</v>
      </c>
      <c r="O2287" s="75" t="e">
        <f>_xll.qlInterestRateIndexValueDate(Index,N2287)</f>
        <v>#VALUE!</v>
      </c>
      <c r="P2287" s="72" t="e">
        <v>#N/A</v>
      </c>
    </row>
    <row r="2288" spans="13:16" x14ac:dyDescent="0.2">
      <c r="M2288" s="49" t="s">
        <v>443</v>
      </c>
      <c r="N2288" s="75">
        <f>_xll.qlCalendarAdvance(Calendar,N2287,M2288,"Following",FALSE)</f>
        <v>55556</v>
      </c>
      <c r="O2288" s="75" t="e">
        <f>_xll.qlInterestRateIndexValueDate(Index,N2288)</f>
        <v>#VALUE!</v>
      </c>
      <c r="P2288" s="72" t="e">
        <v>#N/A</v>
      </c>
    </row>
    <row r="2289" spans="13:16" x14ac:dyDescent="0.2">
      <c r="M2289" s="49" t="s">
        <v>443</v>
      </c>
      <c r="N2289" s="75">
        <f>_xll.qlCalendarAdvance(Calendar,N2288,M2289,"Following",FALSE)</f>
        <v>55563</v>
      </c>
      <c r="O2289" s="75" t="e">
        <f>_xll.qlInterestRateIndexValueDate(Index,N2289)</f>
        <v>#VALUE!</v>
      </c>
      <c r="P2289" s="72" t="e">
        <v>#N/A</v>
      </c>
    </row>
    <row r="2290" spans="13:16" x14ac:dyDescent="0.2">
      <c r="M2290" s="49" t="s">
        <v>443</v>
      </c>
      <c r="N2290" s="75">
        <f>_xll.qlCalendarAdvance(Calendar,N2289,M2290,"Following",FALSE)</f>
        <v>55570</v>
      </c>
      <c r="O2290" s="75" t="e">
        <f>_xll.qlInterestRateIndexValueDate(Index,N2290)</f>
        <v>#VALUE!</v>
      </c>
      <c r="P2290" s="72" t="e">
        <v>#N/A</v>
      </c>
    </row>
    <row r="2291" spans="13:16" x14ac:dyDescent="0.2">
      <c r="M2291" s="49" t="s">
        <v>443</v>
      </c>
      <c r="N2291" s="75">
        <f>_xll.qlCalendarAdvance(Calendar,N2290,M2291,"Following",FALSE)</f>
        <v>55577</v>
      </c>
      <c r="O2291" s="75" t="e">
        <f>_xll.qlInterestRateIndexValueDate(Index,N2291)</f>
        <v>#VALUE!</v>
      </c>
      <c r="P2291" s="72" t="e">
        <v>#N/A</v>
      </c>
    </row>
    <row r="2292" spans="13:16" x14ac:dyDescent="0.2">
      <c r="M2292" s="49" t="s">
        <v>443</v>
      </c>
      <c r="N2292" s="75">
        <f>_xll.qlCalendarAdvance(Calendar,N2291,M2292,"Following",FALSE)</f>
        <v>55584</v>
      </c>
      <c r="O2292" s="75" t="e">
        <f>_xll.qlInterestRateIndexValueDate(Index,N2292)</f>
        <v>#VALUE!</v>
      </c>
      <c r="P2292" s="72" t="e">
        <v>#N/A</v>
      </c>
    </row>
    <row r="2293" spans="13:16" x14ac:dyDescent="0.2">
      <c r="M2293" s="49" t="s">
        <v>443</v>
      </c>
      <c r="N2293" s="75">
        <f>_xll.qlCalendarAdvance(Calendar,N2292,M2293,"Following",FALSE)</f>
        <v>55591</v>
      </c>
      <c r="O2293" s="75" t="e">
        <f>_xll.qlInterestRateIndexValueDate(Index,N2293)</f>
        <v>#VALUE!</v>
      </c>
      <c r="P2293" s="72" t="e">
        <v>#N/A</v>
      </c>
    </row>
    <row r="2294" spans="13:16" x14ac:dyDescent="0.2">
      <c r="M2294" s="49" t="s">
        <v>443</v>
      </c>
      <c r="N2294" s="75">
        <f>_xll.qlCalendarAdvance(Calendar,N2293,M2294,"Following",FALSE)</f>
        <v>55598</v>
      </c>
      <c r="O2294" s="75" t="e">
        <f>_xll.qlInterestRateIndexValueDate(Index,N2294)</f>
        <v>#VALUE!</v>
      </c>
      <c r="P2294" s="72" t="e">
        <v>#N/A</v>
      </c>
    </row>
    <row r="2295" spans="13:16" x14ac:dyDescent="0.2">
      <c r="M2295" s="49" t="s">
        <v>443</v>
      </c>
      <c r="N2295" s="75">
        <f>_xll.qlCalendarAdvance(Calendar,N2294,M2295,"Following",FALSE)</f>
        <v>55605</v>
      </c>
      <c r="O2295" s="75" t="e">
        <f>_xll.qlInterestRateIndexValueDate(Index,N2295)</f>
        <v>#VALUE!</v>
      </c>
      <c r="P2295" s="72" t="e">
        <v>#N/A</v>
      </c>
    </row>
    <row r="2296" spans="13:16" x14ac:dyDescent="0.2">
      <c r="M2296" s="49" t="s">
        <v>443</v>
      </c>
      <c r="N2296" s="75">
        <f>_xll.qlCalendarAdvance(Calendar,N2295,M2296,"Following",FALSE)</f>
        <v>55612</v>
      </c>
      <c r="O2296" s="75" t="e">
        <f>_xll.qlInterestRateIndexValueDate(Index,N2296)</f>
        <v>#VALUE!</v>
      </c>
      <c r="P2296" s="72" t="e">
        <v>#N/A</v>
      </c>
    </row>
    <row r="2297" spans="13:16" x14ac:dyDescent="0.2">
      <c r="M2297" s="49" t="s">
        <v>443</v>
      </c>
      <c r="N2297" s="75">
        <f>_xll.qlCalendarAdvance(Calendar,N2296,M2297,"Following",FALSE)</f>
        <v>55619</v>
      </c>
      <c r="O2297" s="75" t="e">
        <f>_xll.qlInterestRateIndexValueDate(Index,N2297)</f>
        <v>#VALUE!</v>
      </c>
      <c r="P2297" s="72" t="e">
        <v>#N/A</v>
      </c>
    </row>
    <row r="2298" spans="13:16" x14ac:dyDescent="0.2">
      <c r="M2298" s="49" t="s">
        <v>443</v>
      </c>
      <c r="N2298" s="75">
        <f>_xll.qlCalendarAdvance(Calendar,N2297,M2298,"Following",FALSE)</f>
        <v>55626</v>
      </c>
      <c r="O2298" s="75" t="e">
        <f>_xll.qlInterestRateIndexValueDate(Index,N2298)</f>
        <v>#VALUE!</v>
      </c>
      <c r="P2298" s="72" t="e">
        <v>#N/A</v>
      </c>
    </row>
    <row r="2299" spans="13:16" x14ac:dyDescent="0.2">
      <c r="M2299" s="49" t="s">
        <v>443</v>
      </c>
      <c r="N2299" s="75">
        <f>_xll.qlCalendarAdvance(Calendar,N2298,M2299,"Following",FALSE)</f>
        <v>55633</v>
      </c>
      <c r="O2299" s="75" t="e">
        <f>_xll.qlInterestRateIndexValueDate(Index,N2299)</f>
        <v>#VALUE!</v>
      </c>
      <c r="P2299" s="72" t="e">
        <v>#N/A</v>
      </c>
    </row>
    <row r="2300" spans="13:16" x14ac:dyDescent="0.2">
      <c r="M2300" s="49" t="s">
        <v>443</v>
      </c>
      <c r="N2300" s="75">
        <f>_xll.qlCalendarAdvance(Calendar,N2299,M2300,"Following",FALSE)</f>
        <v>55641</v>
      </c>
      <c r="O2300" s="75" t="e">
        <f>_xll.qlInterestRateIndexValueDate(Index,N2300)</f>
        <v>#VALUE!</v>
      </c>
      <c r="P2300" s="72" t="e">
        <v>#N/A</v>
      </c>
    </row>
    <row r="2301" spans="13:16" x14ac:dyDescent="0.2">
      <c r="M2301" s="49" t="s">
        <v>443</v>
      </c>
      <c r="N2301" s="75">
        <f>_xll.qlCalendarAdvance(Calendar,N2300,M2301,"Following",FALSE)</f>
        <v>55648</v>
      </c>
      <c r="O2301" s="75" t="e">
        <f>_xll.qlInterestRateIndexValueDate(Index,N2301)</f>
        <v>#VALUE!</v>
      </c>
      <c r="P2301" s="72" t="e">
        <v>#N/A</v>
      </c>
    </row>
    <row r="2302" spans="13:16" x14ac:dyDescent="0.2">
      <c r="M2302" s="49" t="s">
        <v>443</v>
      </c>
      <c r="N2302" s="75">
        <f>_xll.qlCalendarAdvance(Calendar,N2301,M2302,"Following",FALSE)</f>
        <v>55655</v>
      </c>
      <c r="O2302" s="75" t="e">
        <f>_xll.qlInterestRateIndexValueDate(Index,N2302)</f>
        <v>#VALUE!</v>
      </c>
      <c r="P2302" s="72" t="e">
        <v>#N/A</v>
      </c>
    </row>
    <row r="2303" spans="13:16" x14ac:dyDescent="0.2">
      <c r="M2303" s="49" t="s">
        <v>443</v>
      </c>
      <c r="N2303" s="75">
        <f>_xll.qlCalendarAdvance(Calendar,N2302,M2303,"Following",FALSE)</f>
        <v>55662</v>
      </c>
      <c r="O2303" s="75" t="e">
        <f>_xll.qlInterestRateIndexValueDate(Index,N2303)</f>
        <v>#VALUE!</v>
      </c>
      <c r="P2303" s="72" t="e">
        <v>#N/A</v>
      </c>
    </row>
    <row r="2304" spans="13:16" x14ac:dyDescent="0.2">
      <c r="M2304" s="49" t="s">
        <v>443</v>
      </c>
      <c r="N2304" s="75">
        <f>_xll.qlCalendarAdvance(Calendar,N2303,M2304,"Following",FALSE)</f>
        <v>55669</v>
      </c>
      <c r="O2304" s="75" t="e">
        <f>_xll.qlInterestRateIndexValueDate(Index,N2304)</f>
        <v>#VALUE!</v>
      </c>
      <c r="P2304" s="72" t="e">
        <v>#N/A</v>
      </c>
    </row>
    <row r="2305" spans="13:16" x14ac:dyDescent="0.2">
      <c r="M2305" s="49" t="s">
        <v>443</v>
      </c>
      <c r="N2305" s="75">
        <f>_xll.qlCalendarAdvance(Calendar,N2304,M2305,"Following",FALSE)</f>
        <v>55676</v>
      </c>
      <c r="O2305" s="75" t="e">
        <f>_xll.qlInterestRateIndexValueDate(Index,N2305)</f>
        <v>#VALUE!</v>
      </c>
      <c r="P2305" s="72" t="e">
        <v>#N/A</v>
      </c>
    </row>
    <row r="2306" spans="13:16" x14ac:dyDescent="0.2">
      <c r="M2306" s="49" t="s">
        <v>443</v>
      </c>
      <c r="N2306" s="75">
        <f>_xll.qlCalendarAdvance(Calendar,N2305,M2306,"Following",FALSE)</f>
        <v>55683</v>
      </c>
      <c r="O2306" s="75" t="e">
        <f>_xll.qlInterestRateIndexValueDate(Index,N2306)</f>
        <v>#VALUE!</v>
      </c>
      <c r="P2306" s="72" t="e">
        <v>#N/A</v>
      </c>
    </row>
    <row r="2307" spans="13:16" x14ac:dyDescent="0.2">
      <c r="M2307" s="49" t="s">
        <v>443</v>
      </c>
      <c r="N2307" s="75">
        <f>_xll.qlCalendarAdvance(Calendar,N2306,M2307,"Following",FALSE)</f>
        <v>55690</v>
      </c>
      <c r="O2307" s="75" t="e">
        <f>_xll.qlInterestRateIndexValueDate(Index,N2307)</f>
        <v>#VALUE!</v>
      </c>
      <c r="P2307" s="72" t="e">
        <v>#N/A</v>
      </c>
    </row>
    <row r="2308" spans="13:16" x14ac:dyDescent="0.2">
      <c r="M2308" s="49" t="s">
        <v>443</v>
      </c>
      <c r="N2308" s="75">
        <f>_xll.qlCalendarAdvance(Calendar,N2307,M2308,"Following",FALSE)</f>
        <v>55697</v>
      </c>
      <c r="O2308" s="75" t="e">
        <f>_xll.qlInterestRateIndexValueDate(Index,N2308)</f>
        <v>#VALUE!</v>
      </c>
      <c r="P2308" s="72" t="e">
        <v>#N/A</v>
      </c>
    </row>
    <row r="2309" spans="13:16" x14ac:dyDescent="0.2">
      <c r="M2309" s="49" t="s">
        <v>443</v>
      </c>
      <c r="N2309" s="75">
        <f>_xll.qlCalendarAdvance(Calendar,N2308,M2309,"Following",FALSE)</f>
        <v>55704</v>
      </c>
      <c r="O2309" s="75" t="e">
        <f>_xll.qlInterestRateIndexValueDate(Index,N2309)</f>
        <v>#VALUE!</v>
      </c>
      <c r="P2309" s="72" t="e">
        <v>#N/A</v>
      </c>
    </row>
    <row r="2310" spans="13:16" x14ac:dyDescent="0.2">
      <c r="M2310" s="49" t="s">
        <v>443</v>
      </c>
      <c r="N2310" s="75">
        <f>_xll.qlCalendarAdvance(Calendar,N2309,M2310,"Following",FALSE)</f>
        <v>55711</v>
      </c>
      <c r="O2310" s="75" t="e">
        <f>_xll.qlInterestRateIndexValueDate(Index,N2310)</f>
        <v>#VALUE!</v>
      </c>
      <c r="P2310" s="72" t="e">
        <v>#N/A</v>
      </c>
    </row>
    <row r="2311" spans="13:16" x14ac:dyDescent="0.2">
      <c r="M2311" s="49" t="s">
        <v>443</v>
      </c>
      <c r="N2311" s="75">
        <f>_xll.qlCalendarAdvance(Calendar,N2310,M2311,"Following",FALSE)</f>
        <v>55718</v>
      </c>
      <c r="O2311" s="75" t="e">
        <f>_xll.qlInterestRateIndexValueDate(Index,N2311)</f>
        <v>#VALUE!</v>
      </c>
      <c r="P2311" s="72" t="e">
        <v>#N/A</v>
      </c>
    </row>
    <row r="2312" spans="13:16" x14ac:dyDescent="0.2">
      <c r="M2312" s="49" t="s">
        <v>443</v>
      </c>
      <c r="N2312" s="75">
        <f>_xll.qlCalendarAdvance(Calendar,N2311,M2312,"Following",FALSE)</f>
        <v>55725</v>
      </c>
      <c r="O2312" s="75" t="e">
        <f>_xll.qlInterestRateIndexValueDate(Index,N2312)</f>
        <v>#VALUE!</v>
      </c>
      <c r="P2312" s="72" t="e">
        <v>#N/A</v>
      </c>
    </row>
    <row r="2313" spans="13:16" x14ac:dyDescent="0.2">
      <c r="M2313" s="49" t="s">
        <v>443</v>
      </c>
      <c r="N2313" s="75">
        <f>_xll.qlCalendarAdvance(Calendar,N2312,M2313,"Following",FALSE)</f>
        <v>55732</v>
      </c>
      <c r="O2313" s="75" t="e">
        <f>_xll.qlInterestRateIndexValueDate(Index,N2313)</f>
        <v>#VALUE!</v>
      </c>
      <c r="P2313" s="72" t="e">
        <v>#N/A</v>
      </c>
    </row>
    <row r="2314" spans="13:16" x14ac:dyDescent="0.2">
      <c r="M2314" s="49" t="s">
        <v>443</v>
      </c>
      <c r="N2314" s="75">
        <f>_xll.qlCalendarAdvance(Calendar,N2313,M2314,"Following",FALSE)</f>
        <v>55739</v>
      </c>
      <c r="O2314" s="75" t="e">
        <f>_xll.qlInterestRateIndexValueDate(Index,N2314)</f>
        <v>#VALUE!</v>
      </c>
      <c r="P2314" s="72" t="e">
        <v>#N/A</v>
      </c>
    </row>
    <row r="2315" spans="13:16" x14ac:dyDescent="0.2">
      <c r="M2315" s="49" t="s">
        <v>443</v>
      </c>
      <c r="N2315" s="75">
        <f>_xll.qlCalendarAdvance(Calendar,N2314,M2315,"Following",FALSE)</f>
        <v>55746</v>
      </c>
      <c r="O2315" s="75" t="e">
        <f>_xll.qlInterestRateIndexValueDate(Index,N2315)</f>
        <v>#VALUE!</v>
      </c>
      <c r="P2315" s="72" t="e">
        <v>#N/A</v>
      </c>
    </row>
    <row r="2316" spans="13:16" x14ac:dyDescent="0.2">
      <c r="M2316" s="49" t="s">
        <v>443</v>
      </c>
      <c r="N2316" s="75">
        <f>_xll.qlCalendarAdvance(Calendar,N2315,M2316,"Following",FALSE)</f>
        <v>55753</v>
      </c>
      <c r="O2316" s="75" t="e">
        <f>_xll.qlInterestRateIndexValueDate(Index,N2316)</f>
        <v>#VALUE!</v>
      </c>
      <c r="P2316" s="72" t="e">
        <v>#N/A</v>
      </c>
    </row>
    <row r="2317" spans="13:16" x14ac:dyDescent="0.2">
      <c r="M2317" s="49" t="s">
        <v>443</v>
      </c>
      <c r="N2317" s="75">
        <f>_xll.qlCalendarAdvance(Calendar,N2316,M2317,"Following",FALSE)</f>
        <v>55760</v>
      </c>
      <c r="O2317" s="75" t="e">
        <f>_xll.qlInterestRateIndexValueDate(Index,N2317)</f>
        <v>#VALUE!</v>
      </c>
      <c r="P2317" s="72" t="e">
        <v>#N/A</v>
      </c>
    </row>
    <row r="2318" spans="13:16" x14ac:dyDescent="0.2">
      <c r="M2318" s="49" t="s">
        <v>443</v>
      </c>
      <c r="N2318" s="75">
        <f>_xll.qlCalendarAdvance(Calendar,N2317,M2318,"Following",FALSE)</f>
        <v>55767</v>
      </c>
      <c r="O2318" s="75" t="e">
        <f>_xll.qlInterestRateIndexValueDate(Index,N2318)</f>
        <v>#VALUE!</v>
      </c>
      <c r="P2318" s="72" t="e">
        <v>#N/A</v>
      </c>
    </row>
    <row r="2319" spans="13:16" x14ac:dyDescent="0.2">
      <c r="M2319" s="49" t="s">
        <v>443</v>
      </c>
      <c r="N2319" s="75">
        <f>_xll.qlCalendarAdvance(Calendar,N2318,M2319,"Following",FALSE)</f>
        <v>55774</v>
      </c>
      <c r="O2319" s="75" t="e">
        <f>_xll.qlInterestRateIndexValueDate(Index,N2319)</f>
        <v>#VALUE!</v>
      </c>
      <c r="P2319" s="72" t="e">
        <v>#N/A</v>
      </c>
    </row>
    <row r="2320" spans="13:16" x14ac:dyDescent="0.2">
      <c r="M2320" s="49" t="s">
        <v>443</v>
      </c>
      <c r="N2320" s="75">
        <f>_xll.qlCalendarAdvance(Calendar,N2319,M2320,"Following",FALSE)</f>
        <v>55781</v>
      </c>
      <c r="O2320" s="75" t="e">
        <f>_xll.qlInterestRateIndexValueDate(Index,N2320)</f>
        <v>#VALUE!</v>
      </c>
      <c r="P2320" s="72" t="e">
        <v>#N/A</v>
      </c>
    </row>
    <row r="2321" spans="13:16" x14ac:dyDescent="0.2">
      <c r="M2321" s="49" t="s">
        <v>443</v>
      </c>
      <c r="N2321" s="75">
        <f>_xll.qlCalendarAdvance(Calendar,N2320,M2321,"Following",FALSE)</f>
        <v>55788</v>
      </c>
      <c r="O2321" s="75" t="e">
        <f>_xll.qlInterestRateIndexValueDate(Index,N2321)</f>
        <v>#VALUE!</v>
      </c>
      <c r="P2321" s="72" t="e">
        <v>#N/A</v>
      </c>
    </row>
    <row r="2322" spans="13:16" x14ac:dyDescent="0.2">
      <c r="M2322" s="49" t="s">
        <v>443</v>
      </c>
      <c r="N2322" s="75">
        <f>_xll.qlCalendarAdvance(Calendar,N2321,M2322,"Following",FALSE)</f>
        <v>55795</v>
      </c>
      <c r="O2322" s="75" t="e">
        <f>_xll.qlInterestRateIndexValueDate(Index,N2322)</f>
        <v>#VALUE!</v>
      </c>
      <c r="P2322" s="72" t="e">
        <v>#N/A</v>
      </c>
    </row>
    <row r="2323" spans="13:16" x14ac:dyDescent="0.2">
      <c r="M2323" s="49" t="s">
        <v>443</v>
      </c>
      <c r="N2323" s="75">
        <f>_xll.qlCalendarAdvance(Calendar,N2322,M2323,"Following",FALSE)</f>
        <v>55802</v>
      </c>
      <c r="O2323" s="75" t="e">
        <f>_xll.qlInterestRateIndexValueDate(Index,N2323)</f>
        <v>#VALUE!</v>
      </c>
      <c r="P2323" s="72" t="e">
        <v>#N/A</v>
      </c>
    </row>
    <row r="2324" spans="13:16" x14ac:dyDescent="0.2">
      <c r="M2324" s="49" t="s">
        <v>443</v>
      </c>
      <c r="N2324" s="75">
        <f>_xll.qlCalendarAdvance(Calendar,N2323,M2324,"Following",FALSE)</f>
        <v>55809</v>
      </c>
      <c r="O2324" s="75" t="e">
        <f>_xll.qlInterestRateIndexValueDate(Index,N2324)</f>
        <v>#VALUE!</v>
      </c>
      <c r="P2324" s="72" t="e">
        <v>#N/A</v>
      </c>
    </row>
    <row r="2325" spans="13:16" x14ac:dyDescent="0.2">
      <c r="M2325" s="49" t="s">
        <v>443</v>
      </c>
      <c r="N2325" s="75">
        <f>_xll.qlCalendarAdvance(Calendar,N2324,M2325,"Following",FALSE)</f>
        <v>55816</v>
      </c>
      <c r="O2325" s="75" t="e">
        <f>_xll.qlInterestRateIndexValueDate(Index,N2325)</f>
        <v>#VALUE!</v>
      </c>
      <c r="P2325" s="72" t="e">
        <v>#N/A</v>
      </c>
    </row>
    <row r="2326" spans="13:16" x14ac:dyDescent="0.2">
      <c r="M2326" s="49" t="s">
        <v>443</v>
      </c>
      <c r="N2326" s="75">
        <f>_xll.qlCalendarAdvance(Calendar,N2325,M2326,"Following",FALSE)</f>
        <v>55823</v>
      </c>
      <c r="O2326" s="75" t="e">
        <f>_xll.qlInterestRateIndexValueDate(Index,N2326)</f>
        <v>#VALUE!</v>
      </c>
      <c r="P2326" s="72" t="e">
        <v>#N/A</v>
      </c>
    </row>
    <row r="2327" spans="13:16" x14ac:dyDescent="0.2">
      <c r="M2327" s="49" t="s">
        <v>443</v>
      </c>
      <c r="N2327" s="75">
        <f>_xll.qlCalendarAdvance(Calendar,N2326,M2327,"Following",FALSE)</f>
        <v>55830</v>
      </c>
      <c r="O2327" s="75" t="e">
        <f>_xll.qlInterestRateIndexValueDate(Index,N2327)</f>
        <v>#VALUE!</v>
      </c>
      <c r="P2327" s="72" t="e">
        <v>#N/A</v>
      </c>
    </row>
    <row r="2328" spans="13:16" x14ac:dyDescent="0.2">
      <c r="M2328" s="49" t="s">
        <v>443</v>
      </c>
      <c r="N2328" s="75">
        <f>_xll.qlCalendarAdvance(Calendar,N2327,M2328,"Following",FALSE)</f>
        <v>55837</v>
      </c>
      <c r="O2328" s="75" t="e">
        <f>_xll.qlInterestRateIndexValueDate(Index,N2328)</f>
        <v>#VALUE!</v>
      </c>
      <c r="P2328" s="72" t="e">
        <v>#N/A</v>
      </c>
    </row>
    <row r="2329" spans="13:16" x14ac:dyDescent="0.2">
      <c r="M2329" s="49" t="s">
        <v>443</v>
      </c>
      <c r="N2329" s="75">
        <f>_xll.qlCalendarAdvance(Calendar,N2328,M2329,"Following",FALSE)</f>
        <v>55844</v>
      </c>
      <c r="O2329" s="75" t="e">
        <f>_xll.qlInterestRateIndexValueDate(Index,N2329)</f>
        <v>#VALUE!</v>
      </c>
      <c r="P2329" s="72" t="e">
        <v>#N/A</v>
      </c>
    </row>
    <row r="2330" spans="13:16" x14ac:dyDescent="0.2">
      <c r="M2330" s="49" t="s">
        <v>443</v>
      </c>
      <c r="N2330" s="75">
        <f>_xll.qlCalendarAdvance(Calendar,N2329,M2330,"Following",FALSE)</f>
        <v>55851</v>
      </c>
      <c r="O2330" s="75" t="e">
        <f>_xll.qlInterestRateIndexValueDate(Index,N2330)</f>
        <v>#VALUE!</v>
      </c>
      <c r="P2330" s="72" t="e">
        <v>#N/A</v>
      </c>
    </row>
    <row r="2331" spans="13:16" x14ac:dyDescent="0.2">
      <c r="M2331" s="49" t="s">
        <v>443</v>
      </c>
      <c r="N2331" s="75">
        <f>_xll.qlCalendarAdvance(Calendar,N2330,M2331,"Following",FALSE)</f>
        <v>55858</v>
      </c>
      <c r="O2331" s="75" t="e">
        <f>_xll.qlInterestRateIndexValueDate(Index,N2331)</f>
        <v>#VALUE!</v>
      </c>
      <c r="P2331" s="72" t="e">
        <v>#N/A</v>
      </c>
    </row>
    <row r="2332" spans="13:16" x14ac:dyDescent="0.2">
      <c r="M2332" s="49" t="s">
        <v>443</v>
      </c>
      <c r="N2332" s="75">
        <f>_xll.qlCalendarAdvance(Calendar,N2331,M2332,"Following",FALSE)</f>
        <v>55865</v>
      </c>
      <c r="O2332" s="75" t="e">
        <f>_xll.qlInterestRateIndexValueDate(Index,N2332)</f>
        <v>#VALUE!</v>
      </c>
      <c r="P2332" s="72" t="e">
        <v>#N/A</v>
      </c>
    </row>
    <row r="2333" spans="13:16" x14ac:dyDescent="0.2">
      <c r="M2333" s="49" t="s">
        <v>443</v>
      </c>
      <c r="N2333" s="75">
        <f>_xll.qlCalendarAdvance(Calendar,N2332,M2333,"Following",FALSE)</f>
        <v>55872</v>
      </c>
      <c r="O2333" s="75" t="e">
        <f>_xll.qlInterestRateIndexValueDate(Index,N2333)</f>
        <v>#VALUE!</v>
      </c>
      <c r="P2333" s="72" t="e">
        <v>#N/A</v>
      </c>
    </row>
    <row r="2334" spans="13:16" x14ac:dyDescent="0.2">
      <c r="M2334" s="49" t="s">
        <v>443</v>
      </c>
      <c r="N2334" s="75">
        <f>_xll.qlCalendarAdvance(Calendar,N2333,M2334,"Following",FALSE)</f>
        <v>55880</v>
      </c>
      <c r="O2334" s="75" t="e">
        <f>_xll.qlInterestRateIndexValueDate(Index,N2334)</f>
        <v>#VALUE!</v>
      </c>
      <c r="P2334" s="72" t="e">
        <v>#N/A</v>
      </c>
    </row>
    <row r="2335" spans="13:16" x14ac:dyDescent="0.2">
      <c r="M2335" s="49" t="s">
        <v>443</v>
      </c>
      <c r="N2335" s="75">
        <f>_xll.qlCalendarAdvance(Calendar,N2334,M2335,"Following",FALSE)</f>
        <v>55887</v>
      </c>
      <c r="O2335" s="75" t="e">
        <f>_xll.qlInterestRateIndexValueDate(Index,N2335)</f>
        <v>#VALUE!</v>
      </c>
      <c r="P2335" s="72" t="e">
        <v>#N/A</v>
      </c>
    </row>
    <row r="2336" spans="13:16" x14ac:dyDescent="0.2">
      <c r="M2336" s="49" t="s">
        <v>443</v>
      </c>
      <c r="N2336" s="75">
        <f>_xll.qlCalendarAdvance(Calendar,N2335,M2336,"Following",FALSE)</f>
        <v>55894</v>
      </c>
      <c r="O2336" s="75" t="e">
        <f>_xll.qlInterestRateIndexValueDate(Index,N2336)</f>
        <v>#VALUE!</v>
      </c>
      <c r="P2336" s="72" t="e">
        <v>#N/A</v>
      </c>
    </row>
    <row r="2337" spans="13:16" x14ac:dyDescent="0.2">
      <c r="M2337" s="49" t="s">
        <v>443</v>
      </c>
      <c r="N2337" s="75">
        <f>_xll.qlCalendarAdvance(Calendar,N2336,M2337,"Following",FALSE)</f>
        <v>55901</v>
      </c>
      <c r="O2337" s="75" t="e">
        <f>_xll.qlInterestRateIndexValueDate(Index,N2337)</f>
        <v>#VALUE!</v>
      </c>
      <c r="P2337" s="72" t="e">
        <v>#N/A</v>
      </c>
    </row>
    <row r="2338" spans="13:16" x14ac:dyDescent="0.2">
      <c r="M2338" s="49" t="s">
        <v>443</v>
      </c>
      <c r="N2338" s="75">
        <f>_xll.qlCalendarAdvance(Calendar,N2337,M2338,"Following",FALSE)</f>
        <v>55908</v>
      </c>
      <c r="O2338" s="75" t="e">
        <f>_xll.qlInterestRateIndexValueDate(Index,N2338)</f>
        <v>#VALUE!</v>
      </c>
      <c r="P2338" s="72" t="e">
        <v>#N/A</v>
      </c>
    </row>
    <row r="2339" spans="13:16" x14ac:dyDescent="0.2">
      <c r="M2339" s="49" t="s">
        <v>443</v>
      </c>
      <c r="N2339" s="75">
        <f>_xll.qlCalendarAdvance(Calendar,N2338,M2339,"Following",FALSE)</f>
        <v>55915</v>
      </c>
      <c r="O2339" s="75" t="e">
        <f>_xll.qlInterestRateIndexValueDate(Index,N2339)</f>
        <v>#VALUE!</v>
      </c>
      <c r="P2339" s="72" t="e">
        <v>#N/A</v>
      </c>
    </row>
    <row r="2340" spans="13:16" x14ac:dyDescent="0.2">
      <c r="M2340" s="49" t="s">
        <v>443</v>
      </c>
      <c r="N2340" s="75">
        <f>_xll.qlCalendarAdvance(Calendar,N2339,M2340,"Following",FALSE)</f>
        <v>55922</v>
      </c>
      <c r="O2340" s="75" t="e">
        <f>_xll.qlInterestRateIndexValueDate(Index,N2340)</f>
        <v>#VALUE!</v>
      </c>
      <c r="P2340" s="72" t="e">
        <v>#N/A</v>
      </c>
    </row>
    <row r="2341" spans="13:16" x14ac:dyDescent="0.2">
      <c r="M2341" s="49" t="s">
        <v>443</v>
      </c>
      <c r="N2341" s="75">
        <f>_xll.qlCalendarAdvance(Calendar,N2340,M2341,"Following",FALSE)</f>
        <v>55929</v>
      </c>
      <c r="O2341" s="75" t="e">
        <f>_xll.qlInterestRateIndexValueDate(Index,N2341)</f>
        <v>#VALUE!</v>
      </c>
      <c r="P2341" s="72" t="e">
        <v>#N/A</v>
      </c>
    </row>
    <row r="2342" spans="13:16" x14ac:dyDescent="0.2">
      <c r="M2342" s="49" t="s">
        <v>443</v>
      </c>
      <c r="N2342" s="75">
        <f>_xll.qlCalendarAdvance(Calendar,N2341,M2342,"Following",FALSE)</f>
        <v>55936</v>
      </c>
      <c r="O2342" s="75" t="e">
        <f>_xll.qlInterestRateIndexValueDate(Index,N2342)</f>
        <v>#VALUE!</v>
      </c>
      <c r="P2342" s="72" t="e">
        <v>#N/A</v>
      </c>
    </row>
    <row r="2343" spans="13:16" x14ac:dyDescent="0.2">
      <c r="M2343" s="49" t="s">
        <v>443</v>
      </c>
      <c r="N2343" s="75">
        <f>_xll.qlCalendarAdvance(Calendar,N2342,M2343,"Following",FALSE)</f>
        <v>55943</v>
      </c>
      <c r="O2343" s="75" t="e">
        <f>_xll.qlInterestRateIndexValueDate(Index,N2343)</f>
        <v>#VALUE!</v>
      </c>
      <c r="P2343" s="72" t="e">
        <v>#N/A</v>
      </c>
    </row>
    <row r="2344" spans="13:16" x14ac:dyDescent="0.2">
      <c r="M2344" s="49" t="s">
        <v>443</v>
      </c>
      <c r="N2344" s="75">
        <f>_xll.qlCalendarAdvance(Calendar,N2343,M2344,"Following",FALSE)</f>
        <v>55950</v>
      </c>
      <c r="O2344" s="75" t="e">
        <f>_xll.qlInterestRateIndexValueDate(Index,N2344)</f>
        <v>#VALUE!</v>
      </c>
      <c r="P2344" s="72" t="e">
        <v>#N/A</v>
      </c>
    </row>
    <row r="2345" spans="13:16" x14ac:dyDescent="0.2">
      <c r="M2345" s="49" t="s">
        <v>443</v>
      </c>
      <c r="N2345" s="75">
        <f>_xll.qlCalendarAdvance(Calendar,N2344,M2345,"Following",FALSE)</f>
        <v>55957</v>
      </c>
      <c r="O2345" s="75" t="e">
        <f>_xll.qlInterestRateIndexValueDate(Index,N2345)</f>
        <v>#VALUE!</v>
      </c>
      <c r="P2345" s="72" t="e">
        <v>#N/A</v>
      </c>
    </row>
    <row r="2346" spans="13:16" x14ac:dyDescent="0.2">
      <c r="M2346" s="49" t="s">
        <v>443</v>
      </c>
      <c r="N2346" s="75">
        <f>_xll.qlCalendarAdvance(Calendar,N2345,M2346,"Following",FALSE)</f>
        <v>55964</v>
      </c>
      <c r="O2346" s="75" t="e">
        <f>_xll.qlInterestRateIndexValueDate(Index,N2346)</f>
        <v>#VALUE!</v>
      </c>
      <c r="P2346" s="72" t="e">
        <v>#N/A</v>
      </c>
    </row>
    <row r="2347" spans="13:16" x14ac:dyDescent="0.2">
      <c r="M2347" s="49" t="s">
        <v>443</v>
      </c>
      <c r="N2347" s="75">
        <f>_xll.qlCalendarAdvance(Calendar,N2346,M2347,"Following",FALSE)</f>
        <v>55971</v>
      </c>
      <c r="O2347" s="75" t="e">
        <f>_xll.qlInterestRateIndexValueDate(Index,N2347)</f>
        <v>#VALUE!</v>
      </c>
      <c r="P2347" s="72" t="e">
        <v>#N/A</v>
      </c>
    </row>
    <row r="2348" spans="13:16" x14ac:dyDescent="0.2">
      <c r="M2348" s="49" t="s">
        <v>443</v>
      </c>
      <c r="N2348" s="75">
        <f>_xll.qlCalendarAdvance(Calendar,N2347,M2348,"Following",FALSE)</f>
        <v>55982</v>
      </c>
      <c r="O2348" s="75" t="e">
        <f>_xll.qlInterestRateIndexValueDate(Index,N2348)</f>
        <v>#VALUE!</v>
      </c>
      <c r="P2348" s="72" t="e">
        <v>#N/A</v>
      </c>
    </row>
    <row r="2349" spans="13:16" x14ac:dyDescent="0.2">
      <c r="M2349" s="49" t="s">
        <v>443</v>
      </c>
      <c r="N2349" s="75">
        <f>_xll.qlCalendarAdvance(Calendar,N2348,M2349,"Following",FALSE)</f>
        <v>55989</v>
      </c>
      <c r="O2349" s="75" t="e">
        <f>_xll.qlInterestRateIndexValueDate(Index,N2349)</f>
        <v>#VALUE!</v>
      </c>
      <c r="P2349" s="72" t="e">
        <v>#N/A</v>
      </c>
    </row>
    <row r="2350" spans="13:16" x14ac:dyDescent="0.2">
      <c r="M2350" s="49" t="s">
        <v>443</v>
      </c>
      <c r="N2350" s="75">
        <f>_xll.qlCalendarAdvance(Calendar,N2349,M2350,"Following",FALSE)</f>
        <v>55996</v>
      </c>
      <c r="O2350" s="75" t="e">
        <f>_xll.qlInterestRateIndexValueDate(Index,N2350)</f>
        <v>#VALUE!</v>
      </c>
      <c r="P2350" s="72" t="e">
        <v>#N/A</v>
      </c>
    </row>
    <row r="2351" spans="13:16" x14ac:dyDescent="0.2">
      <c r="M2351" s="49" t="s">
        <v>443</v>
      </c>
      <c r="N2351" s="75">
        <f>_xll.qlCalendarAdvance(Calendar,N2350,M2351,"Following",FALSE)</f>
        <v>56003</v>
      </c>
      <c r="O2351" s="75" t="e">
        <f>_xll.qlInterestRateIndexValueDate(Index,N2351)</f>
        <v>#VALUE!</v>
      </c>
      <c r="P2351" s="72" t="e">
        <v>#N/A</v>
      </c>
    </row>
    <row r="2352" spans="13:16" x14ac:dyDescent="0.2">
      <c r="M2352" s="49" t="s">
        <v>443</v>
      </c>
      <c r="N2352" s="75">
        <f>_xll.qlCalendarAdvance(Calendar,N2351,M2352,"Following",FALSE)</f>
        <v>56010</v>
      </c>
      <c r="O2352" s="75" t="e">
        <f>_xll.qlInterestRateIndexValueDate(Index,N2352)</f>
        <v>#VALUE!</v>
      </c>
      <c r="P2352" s="72" t="e">
        <v>#N/A</v>
      </c>
    </row>
    <row r="2353" spans="13:16" x14ac:dyDescent="0.2">
      <c r="M2353" s="49" t="s">
        <v>443</v>
      </c>
      <c r="N2353" s="75">
        <f>_xll.qlCalendarAdvance(Calendar,N2352,M2353,"Following",FALSE)</f>
        <v>56017</v>
      </c>
      <c r="O2353" s="75" t="e">
        <f>_xll.qlInterestRateIndexValueDate(Index,N2353)</f>
        <v>#VALUE!</v>
      </c>
      <c r="P2353" s="72" t="e">
        <v>#N/A</v>
      </c>
    </row>
    <row r="2354" spans="13:16" x14ac:dyDescent="0.2">
      <c r="M2354" s="49" t="s">
        <v>443</v>
      </c>
      <c r="N2354" s="75">
        <f>_xll.qlCalendarAdvance(Calendar,N2353,M2354,"Following",FALSE)</f>
        <v>56024</v>
      </c>
      <c r="O2354" s="75" t="e">
        <f>_xll.qlInterestRateIndexValueDate(Index,N2354)</f>
        <v>#VALUE!</v>
      </c>
      <c r="P2354" s="72" t="e">
        <v>#N/A</v>
      </c>
    </row>
    <row r="2355" spans="13:16" x14ac:dyDescent="0.2">
      <c r="M2355" s="49" t="s">
        <v>443</v>
      </c>
      <c r="N2355" s="75">
        <f>_xll.qlCalendarAdvance(Calendar,N2354,M2355,"Following",FALSE)</f>
        <v>56031</v>
      </c>
      <c r="O2355" s="75" t="e">
        <f>_xll.qlInterestRateIndexValueDate(Index,N2355)</f>
        <v>#VALUE!</v>
      </c>
      <c r="P2355" s="72" t="e">
        <v>#N/A</v>
      </c>
    </row>
    <row r="2356" spans="13:16" x14ac:dyDescent="0.2">
      <c r="M2356" s="49" t="s">
        <v>443</v>
      </c>
      <c r="N2356" s="75">
        <f>_xll.qlCalendarAdvance(Calendar,N2355,M2356,"Following",FALSE)</f>
        <v>56038</v>
      </c>
      <c r="O2356" s="75" t="e">
        <f>_xll.qlInterestRateIndexValueDate(Index,N2356)</f>
        <v>#VALUE!</v>
      </c>
      <c r="P2356" s="72" t="e">
        <v>#N/A</v>
      </c>
    </row>
    <row r="2357" spans="13:16" x14ac:dyDescent="0.2">
      <c r="M2357" s="49" t="s">
        <v>443</v>
      </c>
      <c r="N2357" s="75">
        <f>_xll.qlCalendarAdvance(Calendar,N2356,M2357,"Following",FALSE)</f>
        <v>56045</v>
      </c>
      <c r="O2357" s="75" t="e">
        <f>_xll.qlInterestRateIndexValueDate(Index,N2357)</f>
        <v>#VALUE!</v>
      </c>
      <c r="P2357" s="72" t="e">
        <v>#N/A</v>
      </c>
    </row>
    <row r="2358" spans="13:16" x14ac:dyDescent="0.2">
      <c r="M2358" s="49" t="s">
        <v>443</v>
      </c>
      <c r="N2358" s="75">
        <f>_xll.qlCalendarAdvance(Calendar,N2357,M2358,"Following",FALSE)</f>
        <v>56052</v>
      </c>
      <c r="O2358" s="75" t="e">
        <f>_xll.qlInterestRateIndexValueDate(Index,N2358)</f>
        <v>#VALUE!</v>
      </c>
      <c r="P2358" s="72" t="e">
        <v>#N/A</v>
      </c>
    </row>
    <row r="2359" spans="13:16" x14ac:dyDescent="0.2">
      <c r="M2359" s="49" t="s">
        <v>443</v>
      </c>
      <c r="N2359" s="75">
        <f>_xll.qlCalendarAdvance(Calendar,N2358,M2359,"Following",FALSE)</f>
        <v>56059</v>
      </c>
      <c r="O2359" s="75" t="e">
        <f>_xll.qlInterestRateIndexValueDate(Index,N2359)</f>
        <v>#VALUE!</v>
      </c>
      <c r="P2359" s="72" t="e">
        <v>#N/A</v>
      </c>
    </row>
    <row r="2360" spans="13:16" x14ac:dyDescent="0.2">
      <c r="M2360" s="49" t="s">
        <v>443</v>
      </c>
      <c r="N2360" s="75">
        <f>_xll.qlCalendarAdvance(Calendar,N2359,M2360,"Following",FALSE)</f>
        <v>56066</v>
      </c>
      <c r="O2360" s="75" t="e">
        <f>_xll.qlInterestRateIndexValueDate(Index,N2360)</f>
        <v>#VALUE!</v>
      </c>
      <c r="P2360" s="72" t="e">
        <v>#N/A</v>
      </c>
    </row>
    <row r="2361" spans="13:16" x14ac:dyDescent="0.2">
      <c r="M2361" s="49" t="s">
        <v>443</v>
      </c>
      <c r="N2361" s="75">
        <f>_xll.qlCalendarAdvance(Calendar,N2360,M2361,"Following",FALSE)</f>
        <v>56073</v>
      </c>
      <c r="O2361" s="75" t="e">
        <f>_xll.qlInterestRateIndexValueDate(Index,N2361)</f>
        <v>#VALUE!</v>
      </c>
      <c r="P2361" s="72" t="e">
        <v>#N/A</v>
      </c>
    </row>
    <row r="2362" spans="13:16" x14ac:dyDescent="0.2">
      <c r="M2362" s="49" t="s">
        <v>443</v>
      </c>
      <c r="N2362" s="75">
        <f>_xll.qlCalendarAdvance(Calendar,N2361,M2362,"Following",FALSE)</f>
        <v>56080</v>
      </c>
      <c r="O2362" s="75" t="e">
        <f>_xll.qlInterestRateIndexValueDate(Index,N2362)</f>
        <v>#VALUE!</v>
      </c>
      <c r="P2362" s="72" t="e">
        <v>#N/A</v>
      </c>
    </row>
    <row r="2363" spans="13:16" x14ac:dyDescent="0.2">
      <c r="M2363" s="49" t="s">
        <v>443</v>
      </c>
      <c r="N2363" s="75">
        <f>_xll.qlCalendarAdvance(Calendar,N2362,M2363,"Following",FALSE)</f>
        <v>56087</v>
      </c>
      <c r="O2363" s="75" t="e">
        <f>_xll.qlInterestRateIndexValueDate(Index,N2363)</f>
        <v>#VALUE!</v>
      </c>
      <c r="P2363" s="72" t="e">
        <v>#N/A</v>
      </c>
    </row>
    <row r="2364" spans="13:16" x14ac:dyDescent="0.2">
      <c r="M2364" s="49" t="s">
        <v>443</v>
      </c>
      <c r="N2364" s="75">
        <f>_xll.qlCalendarAdvance(Calendar,N2363,M2364,"Following",FALSE)</f>
        <v>56094</v>
      </c>
      <c r="O2364" s="75" t="e">
        <f>_xll.qlInterestRateIndexValueDate(Index,N2364)</f>
        <v>#VALUE!</v>
      </c>
      <c r="P2364" s="72" t="e">
        <v>#N/A</v>
      </c>
    </row>
    <row r="2365" spans="13:16" x14ac:dyDescent="0.2">
      <c r="M2365" s="49" t="s">
        <v>443</v>
      </c>
      <c r="N2365" s="75">
        <f>_xll.qlCalendarAdvance(Calendar,N2364,M2365,"Following",FALSE)</f>
        <v>56101</v>
      </c>
      <c r="O2365" s="75" t="e">
        <f>_xll.qlInterestRateIndexValueDate(Index,N2365)</f>
        <v>#VALUE!</v>
      </c>
      <c r="P2365" s="72" t="e">
        <v>#N/A</v>
      </c>
    </row>
    <row r="2366" spans="13:16" x14ac:dyDescent="0.2">
      <c r="M2366" s="49" t="s">
        <v>443</v>
      </c>
      <c r="N2366" s="75">
        <f>_xll.qlCalendarAdvance(Calendar,N2365,M2366,"Following",FALSE)</f>
        <v>56108</v>
      </c>
      <c r="O2366" s="75" t="e">
        <f>_xll.qlInterestRateIndexValueDate(Index,N2366)</f>
        <v>#VALUE!</v>
      </c>
      <c r="P2366" s="72" t="e">
        <v>#N/A</v>
      </c>
    </row>
    <row r="2367" spans="13:16" x14ac:dyDescent="0.2">
      <c r="M2367" s="49" t="s">
        <v>443</v>
      </c>
      <c r="N2367" s="75">
        <f>_xll.qlCalendarAdvance(Calendar,N2366,M2367,"Following",FALSE)</f>
        <v>56115</v>
      </c>
      <c r="O2367" s="75" t="e">
        <f>_xll.qlInterestRateIndexValueDate(Index,N2367)</f>
        <v>#VALUE!</v>
      </c>
      <c r="P2367" s="72" t="e">
        <v>#N/A</v>
      </c>
    </row>
    <row r="2368" spans="13:16" x14ac:dyDescent="0.2">
      <c r="M2368" s="49" t="s">
        <v>443</v>
      </c>
      <c r="N2368" s="75">
        <f>_xll.qlCalendarAdvance(Calendar,N2367,M2368,"Following",FALSE)</f>
        <v>56122</v>
      </c>
      <c r="O2368" s="75" t="e">
        <f>_xll.qlInterestRateIndexValueDate(Index,N2368)</f>
        <v>#VALUE!</v>
      </c>
      <c r="P2368" s="72" t="e">
        <v>#N/A</v>
      </c>
    </row>
    <row r="2369" spans="13:16" x14ac:dyDescent="0.2">
      <c r="M2369" s="49" t="s">
        <v>443</v>
      </c>
      <c r="N2369" s="75">
        <f>_xll.qlCalendarAdvance(Calendar,N2368,M2369,"Following",FALSE)</f>
        <v>56129</v>
      </c>
      <c r="O2369" s="75" t="e">
        <f>_xll.qlInterestRateIndexValueDate(Index,N2369)</f>
        <v>#VALUE!</v>
      </c>
      <c r="P2369" s="72" t="e">
        <v>#N/A</v>
      </c>
    </row>
    <row r="2370" spans="13:16" x14ac:dyDescent="0.2">
      <c r="M2370" s="49" t="s">
        <v>443</v>
      </c>
      <c r="N2370" s="75">
        <f>_xll.qlCalendarAdvance(Calendar,N2369,M2370,"Following",FALSE)</f>
        <v>56136</v>
      </c>
      <c r="O2370" s="75" t="e">
        <f>_xll.qlInterestRateIndexValueDate(Index,N2370)</f>
        <v>#VALUE!</v>
      </c>
      <c r="P2370" s="72" t="e">
        <v>#N/A</v>
      </c>
    </row>
    <row r="2371" spans="13:16" x14ac:dyDescent="0.2">
      <c r="M2371" s="49" t="s">
        <v>443</v>
      </c>
      <c r="N2371" s="75">
        <f>_xll.qlCalendarAdvance(Calendar,N2370,M2371,"Following",FALSE)</f>
        <v>56143</v>
      </c>
      <c r="O2371" s="75" t="e">
        <f>_xll.qlInterestRateIndexValueDate(Index,N2371)</f>
        <v>#VALUE!</v>
      </c>
      <c r="P2371" s="72" t="e">
        <v>#N/A</v>
      </c>
    </row>
    <row r="2372" spans="13:16" x14ac:dyDescent="0.2">
      <c r="M2372" s="49" t="s">
        <v>443</v>
      </c>
      <c r="N2372" s="75">
        <f>_xll.qlCalendarAdvance(Calendar,N2371,M2372,"Following",FALSE)</f>
        <v>56150</v>
      </c>
      <c r="O2372" s="75" t="e">
        <f>_xll.qlInterestRateIndexValueDate(Index,N2372)</f>
        <v>#VALUE!</v>
      </c>
      <c r="P2372" s="72" t="e">
        <v>#N/A</v>
      </c>
    </row>
    <row r="2373" spans="13:16" x14ac:dyDescent="0.2">
      <c r="M2373" s="49" t="s">
        <v>443</v>
      </c>
      <c r="N2373" s="75">
        <f>_xll.qlCalendarAdvance(Calendar,N2372,M2373,"Following",FALSE)</f>
        <v>56157</v>
      </c>
      <c r="O2373" s="75" t="e">
        <f>_xll.qlInterestRateIndexValueDate(Index,N2373)</f>
        <v>#VALUE!</v>
      </c>
      <c r="P2373" s="72" t="e">
        <v>#N/A</v>
      </c>
    </row>
    <row r="2374" spans="13:16" x14ac:dyDescent="0.2">
      <c r="M2374" s="49" t="s">
        <v>443</v>
      </c>
      <c r="N2374" s="75">
        <f>_xll.qlCalendarAdvance(Calendar,N2373,M2374,"Following",FALSE)</f>
        <v>56164</v>
      </c>
      <c r="O2374" s="75" t="e">
        <f>_xll.qlInterestRateIndexValueDate(Index,N2374)</f>
        <v>#VALUE!</v>
      </c>
      <c r="P2374" s="72" t="e">
        <v>#N/A</v>
      </c>
    </row>
    <row r="2375" spans="13:16" x14ac:dyDescent="0.2">
      <c r="M2375" s="49" t="s">
        <v>443</v>
      </c>
      <c r="N2375" s="75">
        <f>_xll.qlCalendarAdvance(Calendar,N2374,M2375,"Following",FALSE)</f>
        <v>56171</v>
      </c>
      <c r="O2375" s="75" t="e">
        <f>_xll.qlInterestRateIndexValueDate(Index,N2375)</f>
        <v>#VALUE!</v>
      </c>
      <c r="P2375" s="72" t="e">
        <v>#N/A</v>
      </c>
    </row>
    <row r="2376" spans="13:16" x14ac:dyDescent="0.2">
      <c r="M2376" s="49" t="s">
        <v>443</v>
      </c>
      <c r="N2376" s="75">
        <f>_xll.qlCalendarAdvance(Calendar,N2375,M2376,"Following",FALSE)</f>
        <v>56178</v>
      </c>
      <c r="O2376" s="75" t="e">
        <f>_xll.qlInterestRateIndexValueDate(Index,N2376)</f>
        <v>#VALUE!</v>
      </c>
      <c r="P2376" s="72" t="e">
        <v>#N/A</v>
      </c>
    </row>
    <row r="2377" spans="13:16" x14ac:dyDescent="0.2">
      <c r="M2377" s="49" t="s">
        <v>443</v>
      </c>
      <c r="N2377" s="75">
        <f>_xll.qlCalendarAdvance(Calendar,N2376,M2377,"Following",FALSE)</f>
        <v>56185</v>
      </c>
      <c r="O2377" s="75" t="e">
        <f>_xll.qlInterestRateIndexValueDate(Index,N2377)</f>
        <v>#VALUE!</v>
      </c>
      <c r="P2377" s="72" t="e">
        <v>#N/A</v>
      </c>
    </row>
    <row r="2378" spans="13:16" x14ac:dyDescent="0.2">
      <c r="M2378" s="49" t="s">
        <v>443</v>
      </c>
      <c r="N2378" s="75">
        <f>_xll.qlCalendarAdvance(Calendar,N2377,M2378,"Following",FALSE)</f>
        <v>56192</v>
      </c>
      <c r="O2378" s="75" t="e">
        <f>_xll.qlInterestRateIndexValueDate(Index,N2378)</f>
        <v>#VALUE!</v>
      </c>
      <c r="P2378" s="72" t="e">
        <v>#N/A</v>
      </c>
    </row>
    <row r="2379" spans="13:16" x14ac:dyDescent="0.2">
      <c r="M2379" s="49" t="s">
        <v>443</v>
      </c>
      <c r="N2379" s="75">
        <f>_xll.qlCalendarAdvance(Calendar,N2378,M2379,"Following",FALSE)</f>
        <v>56199</v>
      </c>
      <c r="O2379" s="75" t="e">
        <f>_xll.qlInterestRateIndexValueDate(Index,N2379)</f>
        <v>#VALUE!</v>
      </c>
      <c r="P2379" s="72" t="e">
        <v>#N/A</v>
      </c>
    </row>
    <row r="2380" spans="13:16" x14ac:dyDescent="0.2">
      <c r="M2380" s="49" t="s">
        <v>443</v>
      </c>
      <c r="N2380" s="75">
        <f>_xll.qlCalendarAdvance(Calendar,N2379,M2380,"Following",FALSE)</f>
        <v>56206</v>
      </c>
      <c r="O2380" s="75" t="e">
        <f>_xll.qlInterestRateIndexValueDate(Index,N2380)</f>
        <v>#VALUE!</v>
      </c>
      <c r="P2380" s="72" t="e">
        <v>#N/A</v>
      </c>
    </row>
    <row r="2381" spans="13:16" x14ac:dyDescent="0.2">
      <c r="M2381" s="49" t="s">
        <v>443</v>
      </c>
      <c r="N2381" s="75">
        <f>_xll.qlCalendarAdvance(Calendar,N2380,M2381,"Following",FALSE)</f>
        <v>56213</v>
      </c>
      <c r="O2381" s="75" t="e">
        <f>_xll.qlInterestRateIndexValueDate(Index,N2381)</f>
        <v>#VALUE!</v>
      </c>
      <c r="P2381" s="72" t="e">
        <v>#N/A</v>
      </c>
    </row>
    <row r="2382" spans="13:16" x14ac:dyDescent="0.2">
      <c r="M2382" s="49" t="s">
        <v>443</v>
      </c>
      <c r="N2382" s="75">
        <f>_xll.qlCalendarAdvance(Calendar,N2381,M2382,"Following",FALSE)</f>
        <v>56220</v>
      </c>
      <c r="O2382" s="75" t="e">
        <f>_xll.qlInterestRateIndexValueDate(Index,N2382)</f>
        <v>#VALUE!</v>
      </c>
      <c r="P2382" s="72" t="e">
        <v>#N/A</v>
      </c>
    </row>
    <row r="2383" spans="13:16" x14ac:dyDescent="0.2">
      <c r="M2383" s="49" t="s">
        <v>443</v>
      </c>
      <c r="N2383" s="75">
        <f>_xll.qlCalendarAdvance(Calendar,N2382,M2383,"Following",FALSE)</f>
        <v>56227</v>
      </c>
      <c r="O2383" s="75" t="e">
        <f>_xll.qlInterestRateIndexValueDate(Index,N2383)</f>
        <v>#VALUE!</v>
      </c>
      <c r="P2383" s="72" t="e">
        <v>#N/A</v>
      </c>
    </row>
    <row r="2384" spans="13:16" x14ac:dyDescent="0.2">
      <c r="M2384" s="49" t="s">
        <v>443</v>
      </c>
      <c r="N2384" s="75">
        <f>_xll.qlCalendarAdvance(Calendar,N2383,M2384,"Following",FALSE)</f>
        <v>56234</v>
      </c>
      <c r="O2384" s="75" t="e">
        <f>_xll.qlInterestRateIndexValueDate(Index,N2384)</f>
        <v>#VALUE!</v>
      </c>
      <c r="P2384" s="72" t="e">
        <v>#N/A</v>
      </c>
    </row>
    <row r="2385" spans="13:16" x14ac:dyDescent="0.2">
      <c r="M2385" s="49" t="s">
        <v>443</v>
      </c>
      <c r="N2385" s="75">
        <f>_xll.qlCalendarAdvance(Calendar,N2384,M2385,"Following",FALSE)</f>
        <v>56241</v>
      </c>
      <c r="O2385" s="75" t="e">
        <f>_xll.qlInterestRateIndexValueDate(Index,N2385)</f>
        <v>#VALUE!</v>
      </c>
      <c r="P2385" s="72" t="e">
        <v>#N/A</v>
      </c>
    </row>
    <row r="2386" spans="13:16" x14ac:dyDescent="0.2">
      <c r="M2386" s="49" t="s">
        <v>443</v>
      </c>
      <c r="N2386" s="75">
        <f>_xll.qlCalendarAdvance(Calendar,N2385,M2386,"Following",FALSE)</f>
        <v>56248</v>
      </c>
      <c r="O2386" s="75" t="e">
        <f>_xll.qlInterestRateIndexValueDate(Index,N2386)</f>
        <v>#VALUE!</v>
      </c>
      <c r="P2386" s="72" t="e">
        <v>#N/A</v>
      </c>
    </row>
    <row r="2387" spans="13:16" x14ac:dyDescent="0.2">
      <c r="M2387" s="49" t="s">
        <v>443</v>
      </c>
      <c r="N2387" s="75">
        <f>_xll.qlCalendarAdvance(Calendar,N2386,M2387,"Following",FALSE)</f>
        <v>56255</v>
      </c>
      <c r="O2387" s="75" t="e">
        <f>_xll.qlInterestRateIndexValueDate(Index,N2387)</f>
        <v>#VALUE!</v>
      </c>
      <c r="P2387" s="72" t="e">
        <v>#N/A</v>
      </c>
    </row>
    <row r="2388" spans="13:16" x14ac:dyDescent="0.2">
      <c r="M2388" s="49" t="s">
        <v>443</v>
      </c>
      <c r="N2388" s="75">
        <f>_xll.qlCalendarAdvance(Calendar,N2387,M2388,"Following",FALSE)</f>
        <v>56262</v>
      </c>
      <c r="O2388" s="75" t="e">
        <f>_xll.qlInterestRateIndexValueDate(Index,N2388)</f>
        <v>#VALUE!</v>
      </c>
      <c r="P2388" s="72" t="e">
        <v>#N/A</v>
      </c>
    </row>
    <row r="2389" spans="13:16" x14ac:dyDescent="0.2">
      <c r="M2389" s="49" t="s">
        <v>443</v>
      </c>
      <c r="N2389" s="75">
        <f>_xll.qlCalendarAdvance(Calendar,N2388,M2389,"Following",FALSE)</f>
        <v>56269</v>
      </c>
      <c r="O2389" s="75" t="e">
        <f>_xll.qlInterestRateIndexValueDate(Index,N2389)</f>
        <v>#VALUE!</v>
      </c>
      <c r="P2389" s="72" t="e">
        <v>#N/A</v>
      </c>
    </row>
    <row r="2390" spans="13:16" x14ac:dyDescent="0.2">
      <c r="M2390" s="49" t="s">
        <v>443</v>
      </c>
      <c r="N2390" s="75">
        <f>_xll.qlCalendarAdvance(Calendar,N2389,M2390,"Following",FALSE)</f>
        <v>56276</v>
      </c>
      <c r="O2390" s="75" t="e">
        <f>_xll.qlInterestRateIndexValueDate(Index,N2390)</f>
        <v>#VALUE!</v>
      </c>
      <c r="P2390" s="72" t="e">
        <v>#N/A</v>
      </c>
    </row>
    <row r="2391" spans="13:16" x14ac:dyDescent="0.2">
      <c r="M2391" s="49" t="s">
        <v>443</v>
      </c>
      <c r="N2391" s="75">
        <f>_xll.qlCalendarAdvance(Calendar,N2390,M2391,"Following",FALSE)</f>
        <v>56283</v>
      </c>
      <c r="O2391" s="75" t="e">
        <f>_xll.qlInterestRateIndexValueDate(Index,N2391)</f>
        <v>#VALUE!</v>
      </c>
      <c r="P2391" s="72" t="e">
        <v>#N/A</v>
      </c>
    </row>
    <row r="2392" spans="13:16" x14ac:dyDescent="0.2">
      <c r="M2392" s="49" t="s">
        <v>443</v>
      </c>
      <c r="N2392" s="75">
        <f>_xll.qlCalendarAdvance(Calendar,N2391,M2392,"Following",FALSE)</f>
        <v>56290</v>
      </c>
      <c r="O2392" s="75" t="e">
        <f>_xll.qlInterestRateIndexValueDate(Index,N2392)</f>
        <v>#VALUE!</v>
      </c>
      <c r="P2392" s="72" t="e">
        <v>#N/A</v>
      </c>
    </row>
    <row r="2393" spans="13:16" x14ac:dyDescent="0.2">
      <c r="M2393" s="49" t="s">
        <v>443</v>
      </c>
      <c r="N2393" s="75">
        <f>_xll.qlCalendarAdvance(Calendar,N2392,M2393,"Following",FALSE)</f>
        <v>56297</v>
      </c>
      <c r="O2393" s="75" t="e">
        <f>_xll.qlInterestRateIndexValueDate(Index,N2393)</f>
        <v>#VALUE!</v>
      </c>
      <c r="P2393" s="72" t="e">
        <v>#N/A</v>
      </c>
    </row>
    <row r="2394" spans="13:16" x14ac:dyDescent="0.2">
      <c r="M2394" s="49" t="s">
        <v>443</v>
      </c>
      <c r="N2394" s="75">
        <f>_xll.qlCalendarAdvance(Calendar,N2393,M2394,"Following",FALSE)</f>
        <v>56304</v>
      </c>
      <c r="O2394" s="75" t="e">
        <f>_xll.qlInterestRateIndexValueDate(Index,N2394)</f>
        <v>#VALUE!</v>
      </c>
      <c r="P2394" s="72" t="e">
        <v>#N/A</v>
      </c>
    </row>
    <row r="2395" spans="13:16" x14ac:dyDescent="0.2">
      <c r="M2395" s="49" t="s">
        <v>443</v>
      </c>
      <c r="N2395" s="75">
        <f>_xll.qlCalendarAdvance(Calendar,N2394,M2395,"Following",FALSE)</f>
        <v>56311</v>
      </c>
      <c r="O2395" s="75" t="e">
        <f>_xll.qlInterestRateIndexValueDate(Index,N2395)</f>
        <v>#VALUE!</v>
      </c>
      <c r="P2395" s="72" t="e">
        <v>#N/A</v>
      </c>
    </row>
    <row r="2396" spans="13:16" x14ac:dyDescent="0.2">
      <c r="M2396" s="49" t="s">
        <v>443</v>
      </c>
      <c r="N2396" s="75">
        <f>_xll.qlCalendarAdvance(Calendar,N2395,M2396,"Following",FALSE)</f>
        <v>56318</v>
      </c>
      <c r="O2396" s="75" t="e">
        <f>_xll.qlInterestRateIndexValueDate(Index,N2396)</f>
        <v>#VALUE!</v>
      </c>
      <c r="P2396" s="72" t="e">
        <v>#N/A</v>
      </c>
    </row>
    <row r="2397" spans="13:16" x14ac:dyDescent="0.2">
      <c r="M2397" s="49" t="s">
        <v>443</v>
      </c>
      <c r="N2397" s="75">
        <f>_xll.qlCalendarAdvance(Calendar,N2396,M2397,"Following",FALSE)</f>
        <v>56325</v>
      </c>
      <c r="O2397" s="75" t="e">
        <f>_xll.qlInterestRateIndexValueDate(Index,N2397)</f>
        <v>#VALUE!</v>
      </c>
      <c r="P2397" s="72" t="e">
        <v>#N/A</v>
      </c>
    </row>
    <row r="2398" spans="13:16" x14ac:dyDescent="0.2">
      <c r="M2398" s="49" t="s">
        <v>443</v>
      </c>
      <c r="N2398" s="75">
        <f>_xll.qlCalendarAdvance(Calendar,N2397,M2398,"Following",FALSE)</f>
        <v>56332</v>
      </c>
      <c r="O2398" s="75" t="e">
        <f>_xll.qlInterestRateIndexValueDate(Index,N2398)</f>
        <v>#VALUE!</v>
      </c>
      <c r="P2398" s="72" t="e">
        <v>#N/A</v>
      </c>
    </row>
    <row r="2399" spans="13:16" x14ac:dyDescent="0.2">
      <c r="M2399" s="49" t="s">
        <v>443</v>
      </c>
      <c r="N2399" s="75">
        <f>_xll.qlCalendarAdvance(Calendar,N2398,M2399,"Following",FALSE)</f>
        <v>56339</v>
      </c>
      <c r="O2399" s="75" t="e">
        <f>_xll.qlInterestRateIndexValueDate(Index,N2399)</f>
        <v>#VALUE!</v>
      </c>
      <c r="P2399" s="72" t="e">
        <v>#N/A</v>
      </c>
    </row>
    <row r="2400" spans="13:16" x14ac:dyDescent="0.2">
      <c r="M2400" s="49" t="s">
        <v>443</v>
      </c>
      <c r="N2400" s="75">
        <f>_xll.qlCalendarAdvance(Calendar,N2399,M2400,"Following",FALSE)</f>
        <v>56346</v>
      </c>
      <c r="O2400" s="75" t="e">
        <f>_xll.qlInterestRateIndexValueDate(Index,N2400)</f>
        <v>#VALUE!</v>
      </c>
      <c r="P2400" s="72" t="e">
        <v>#N/A</v>
      </c>
    </row>
    <row r="2401" spans="13:16" x14ac:dyDescent="0.2">
      <c r="M2401" s="49" t="s">
        <v>443</v>
      </c>
      <c r="N2401" s="75">
        <f>_xll.qlCalendarAdvance(Calendar,N2400,M2401,"Following",FALSE)</f>
        <v>56353</v>
      </c>
      <c r="O2401" s="75" t="e">
        <f>_xll.qlInterestRateIndexValueDate(Index,N2401)</f>
        <v>#VALUE!</v>
      </c>
      <c r="P2401" s="72" t="e">
        <v>#N/A</v>
      </c>
    </row>
    <row r="2402" spans="13:16" x14ac:dyDescent="0.2">
      <c r="M2402" s="49" t="s">
        <v>443</v>
      </c>
      <c r="N2402" s="75">
        <f>_xll.qlCalendarAdvance(Calendar,N2401,M2402,"Following",FALSE)</f>
        <v>56360</v>
      </c>
      <c r="O2402" s="75" t="e">
        <f>_xll.qlInterestRateIndexValueDate(Index,N2402)</f>
        <v>#VALUE!</v>
      </c>
      <c r="P2402" s="72" t="e">
        <v>#N/A</v>
      </c>
    </row>
    <row r="2403" spans="13:16" x14ac:dyDescent="0.2">
      <c r="M2403" s="49" t="s">
        <v>443</v>
      </c>
      <c r="N2403" s="75">
        <f>_xll.qlCalendarAdvance(Calendar,N2402,M2403,"Following",FALSE)</f>
        <v>56367</v>
      </c>
      <c r="O2403" s="75" t="e">
        <f>_xll.qlInterestRateIndexValueDate(Index,N2403)</f>
        <v>#VALUE!</v>
      </c>
      <c r="P2403" s="72" t="e">
        <v>#N/A</v>
      </c>
    </row>
    <row r="2404" spans="13:16" x14ac:dyDescent="0.2">
      <c r="M2404" s="49" t="s">
        <v>443</v>
      </c>
      <c r="N2404" s="75">
        <f>_xll.qlCalendarAdvance(Calendar,N2403,M2404,"Following",FALSE)</f>
        <v>56374</v>
      </c>
      <c r="O2404" s="75" t="e">
        <f>_xll.qlInterestRateIndexValueDate(Index,N2404)</f>
        <v>#VALUE!</v>
      </c>
      <c r="P2404" s="72" t="e">
        <v>#N/A</v>
      </c>
    </row>
    <row r="2405" spans="13:16" x14ac:dyDescent="0.2">
      <c r="M2405" s="49" t="s">
        <v>443</v>
      </c>
      <c r="N2405" s="75">
        <f>_xll.qlCalendarAdvance(Calendar,N2404,M2405,"Following",FALSE)</f>
        <v>56381</v>
      </c>
      <c r="O2405" s="75" t="e">
        <f>_xll.qlInterestRateIndexValueDate(Index,N2405)</f>
        <v>#VALUE!</v>
      </c>
      <c r="P2405" s="72" t="e">
        <v>#N/A</v>
      </c>
    </row>
    <row r="2406" spans="13:16" x14ac:dyDescent="0.2">
      <c r="M2406" s="49" t="s">
        <v>443</v>
      </c>
      <c r="N2406" s="75">
        <f>_xll.qlCalendarAdvance(Calendar,N2405,M2406,"Following",FALSE)</f>
        <v>56388</v>
      </c>
      <c r="O2406" s="75" t="e">
        <f>_xll.qlInterestRateIndexValueDate(Index,N2406)</f>
        <v>#VALUE!</v>
      </c>
      <c r="P2406" s="72" t="e">
        <v>#N/A</v>
      </c>
    </row>
    <row r="2407" spans="13:16" x14ac:dyDescent="0.2">
      <c r="M2407" s="49" t="s">
        <v>443</v>
      </c>
      <c r="N2407" s="75">
        <f>_xll.qlCalendarAdvance(Calendar,N2406,M2407,"Following",FALSE)</f>
        <v>56395</v>
      </c>
      <c r="O2407" s="75" t="e">
        <f>_xll.qlInterestRateIndexValueDate(Index,N2407)</f>
        <v>#VALUE!</v>
      </c>
      <c r="P2407" s="72" t="e">
        <v>#N/A</v>
      </c>
    </row>
    <row r="2408" spans="13:16" x14ac:dyDescent="0.2">
      <c r="M2408" s="49" t="s">
        <v>443</v>
      </c>
      <c r="N2408" s="75">
        <f>_xll.qlCalendarAdvance(Calendar,N2407,M2408,"Following",FALSE)</f>
        <v>56402</v>
      </c>
      <c r="O2408" s="75" t="e">
        <f>_xll.qlInterestRateIndexValueDate(Index,N2408)</f>
        <v>#VALUE!</v>
      </c>
      <c r="P2408" s="72" t="e">
        <v>#N/A</v>
      </c>
    </row>
    <row r="2409" spans="13:16" x14ac:dyDescent="0.2">
      <c r="M2409" s="49" t="s">
        <v>443</v>
      </c>
      <c r="N2409" s="75">
        <f>_xll.qlCalendarAdvance(Calendar,N2408,M2409,"Following",FALSE)</f>
        <v>56409</v>
      </c>
      <c r="O2409" s="75" t="e">
        <f>_xll.qlInterestRateIndexValueDate(Index,N2409)</f>
        <v>#VALUE!</v>
      </c>
      <c r="P2409" s="72" t="e">
        <v>#N/A</v>
      </c>
    </row>
    <row r="2410" spans="13:16" x14ac:dyDescent="0.2">
      <c r="M2410" s="49" t="s">
        <v>443</v>
      </c>
      <c r="N2410" s="75">
        <f>_xll.qlCalendarAdvance(Calendar,N2409,M2410,"Following",FALSE)</f>
        <v>56416</v>
      </c>
      <c r="O2410" s="75" t="e">
        <f>_xll.qlInterestRateIndexValueDate(Index,N2410)</f>
        <v>#VALUE!</v>
      </c>
      <c r="P2410" s="72" t="e">
        <v>#N/A</v>
      </c>
    </row>
    <row r="2411" spans="13:16" x14ac:dyDescent="0.2">
      <c r="M2411" s="49" t="s">
        <v>443</v>
      </c>
      <c r="N2411" s="75">
        <f>_xll.qlCalendarAdvance(Calendar,N2410,M2411,"Following",FALSE)</f>
        <v>56423</v>
      </c>
      <c r="O2411" s="75" t="e">
        <f>_xll.qlInterestRateIndexValueDate(Index,N2411)</f>
        <v>#VALUE!</v>
      </c>
      <c r="P2411" s="72" t="e">
        <v>#N/A</v>
      </c>
    </row>
    <row r="2412" spans="13:16" x14ac:dyDescent="0.2">
      <c r="M2412" s="49" t="s">
        <v>443</v>
      </c>
      <c r="N2412" s="75">
        <f>_xll.qlCalendarAdvance(Calendar,N2411,M2412,"Following",FALSE)</f>
        <v>56430</v>
      </c>
      <c r="O2412" s="75" t="e">
        <f>_xll.qlInterestRateIndexValueDate(Index,N2412)</f>
        <v>#VALUE!</v>
      </c>
      <c r="P2412" s="72" t="e">
        <v>#N/A</v>
      </c>
    </row>
    <row r="2413" spans="13:16" x14ac:dyDescent="0.2">
      <c r="M2413" s="49" t="s">
        <v>443</v>
      </c>
      <c r="N2413" s="75">
        <f>_xll.qlCalendarAdvance(Calendar,N2412,M2413,"Following",FALSE)</f>
        <v>56437</v>
      </c>
      <c r="O2413" s="75" t="e">
        <f>_xll.qlInterestRateIndexValueDate(Index,N2413)</f>
        <v>#VALUE!</v>
      </c>
      <c r="P2413" s="72" t="e">
        <v>#N/A</v>
      </c>
    </row>
    <row r="2414" spans="13:16" x14ac:dyDescent="0.2">
      <c r="M2414" s="49" t="s">
        <v>443</v>
      </c>
      <c r="N2414" s="75">
        <f>_xll.qlCalendarAdvance(Calendar,N2413,M2414,"Following",FALSE)</f>
        <v>56444</v>
      </c>
      <c r="O2414" s="75" t="e">
        <f>_xll.qlInterestRateIndexValueDate(Index,N2414)</f>
        <v>#VALUE!</v>
      </c>
      <c r="P2414" s="72" t="e">
        <v>#N/A</v>
      </c>
    </row>
    <row r="2415" spans="13:16" x14ac:dyDescent="0.2">
      <c r="M2415" s="49" t="s">
        <v>443</v>
      </c>
      <c r="N2415" s="75">
        <f>_xll.qlCalendarAdvance(Calendar,N2414,M2415,"Following",FALSE)</f>
        <v>56451</v>
      </c>
      <c r="O2415" s="75" t="e">
        <f>_xll.qlInterestRateIndexValueDate(Index,N2415)</f>
        <v>#VALUE!</v>
      </c>
      <c r="P2415" s="72" t="e">
        <v>#N/A</v>
      </c>
    </row>
    <row r="2416" spans="13:16" x14ac:dyDescent="0.2">
      <c r="M2416" s="49" t="s">
        <v>443</v>
      </c>
      <c r="N2416" s="75">
        <f>_xll.qlCalendarAdvance(Calendar,N2415,M2416,"Following",FALSE)</f>
        <v>56458</v>
      </c>
      <c r="O2416" s="75" t="e">
        <f>_xll.qlInterestRateIndexValueDate(Index,N2416)</f>
        <v>#VALUE!</v>
      </c>
      <c r="P2416" s="72" t="e">
        <v>#N/A</v>
      </c>
    </row>
    <row r="2417" spans="13:16" x14ac:dyDescent="0.2">
      <c r="M2417" s="49" t="s">
        <v>443</v>
      </c>
      <c r="N2417" s="75">
        <f>_xll.qlCalendarAdvance(Calendar,N2416,M2417,"Following",FALSE)</f>
        <v>56465</v>
      </c>
      <c r="O2417" s="75" t="e">
        <f>_xll.qlInterestRateIndexValueDate(Index,N2417)</f>
        <v>#VALUE!</v>
      </c>
      <c r="P2417" s="72" t="e">
        <v>#N/A</v>
      </c>
    </row>
    <row r="2418" spans="13:16" x14ac:dyDescent="0.2">
      <c r="M2418" s="49" t="s">
        <v>443</v>
      </c>
      <c r="N2418" s="75">
        <f>_xll.qlCalendarAdvance(Calendar,N2417,M2418,"Following",FALSE)</f>
        <v>56472</v>
      </c>
      <c r="O2418" s="75" t="e">
        <f>_xll.qlInterestRateIndexValueDate(Index,N2418)</f>
        <v>#VALUE!</v>
      </c>
      <c r="P2418" s="72" t="e">
        <v>#N/A</v>
      </c>
    </row>
    <row r="2419" spans="13:16" x14ac:dyDescent="0.2">
      <c r="M2419" s="49" t="s">
        <v>443</v>
      </c>
      <c r="N2419" s="75">
        <f>_xll.qlCalendarAdvance(Calendar,N2418,M2419,"Following",FALSE)</f>
        <v>56479</v>
      </c>
      <c r="O2419" s="75" t="e">
        <f>_xll.qlInterestRateIndexValueDate(Index,N2419)</f>
        <v>#VALUE!</v>
      </c>
      <c r="P2419" s="72" t="e">
        <v>#N/A</v>
      </c>
    </row>
    <row r="2420" spans="13:16" x14ac:dyDescent="0.2">
      <c r="M2420" s="49" t="s">
        <v>443</v>
      </c>
      <c r="N2420" s="75">
        <f>_xll.qlCalendarAdvance(Calendar,N2419,M2420,"Following",FALSE)</f>
        <v>56486</v>
      </c>
      <c r="O2420" s="75" t="e">
        <f>_xll.qlInterestRateIndexValueDate(Index,N2420)</f>
        <v>#VALUE!</v>
      </c>
      <c r="P2420" s="72" t="e">
        <v>#N/A</v>
      </c>
    </row>
    <row r="2421" spans="13:16" x14ac:dyDescent="0.2">
      <c r="M2421" s="49" t="s">
        <v>443</v>
      </c>
      <c r="N2421" s="75">
        <f>_xll.qlCalendarAdvance(Calendar,N2420,M2421,"Following",FALSE)</f>
        <v>56493</v>
      </c>
      <c r="O2421" s="75" t="e">
        <f>_xll.qlInterestRateIndexValueDate(Index,N2421)</f>
        <v>#VALUE!</v>
      </c>
      <c r="P2421" s="72" t="e">
        <v>#N/A</v>
      </c>
    </row>
    <row r="2422" spans="13:16" x14ac:dyDescent="0.2">
      <c r="M2422" s="49" t="s">
        <v>443</v>
      </c>
      <c r="N2422" s="75">
        <f>_xll.qlCalendarAdvance(Calendar,N2421,M2422,"Following",FALSE)</f>
        <v>56500</v>
      </c>
      <c r="O2422" s="75" t="e">
        <f>_xll.qlInterestRateIndexValueDate(Index,N2422)</f>
        <v>#VALUE!</v>
      </c>
      <c r="P2422" s="72" t="e">
        <v>#N/A</v>
      </c>
    </row>
    <row r="2423" spans="13:16" x14ac:dyDescent="0.2">
      <c r="M2423" s="49" t="s">
        <v>443</v>
      </c>
      <c r="N2423" s="75">
        <f>_xll.qlCalendarAdvance(Calendar,N2422,M2423,"Following",FALSE)</f>
        <v>56507</v>
      </c>
      <c r="O2423" s="75" t="e">
        <f>_xll.qlInterestRateIndexValueDate(Index,N2423)</f>
        <v>#VALUE!</v>
      </c>
      <c r="P2423" s="72" t="e">
        <v>#N/A</v>
      </c>
    </row>
    <row r="2424" spans="13:16" x14ac:dyDescent="0.2">
      <c r="M2424" s="49" t="s">
        <v>443</v>
      </c>
      <c r="N2424" s="75">
        <f>_xll.qlCalendarAdvance(Calendar,N2423,M2424,"Following",FALSE)</f>
        <v>56514</v>
      </c>
      <c r="O2424" s="75" t="e">
        <f>_xll.qlInterestRateIndexValueDate(Index,N2424)</f>
        <v>#VALUE!</v>
      </c>
      <c r="P2424" s="72" t="e">
        <v>#N/A</v>
      </c>
    </row>
    <row r="2425" spans="13:16" x14ac:dyDescent="0.2">
      <c r="M2425" s="49" t="s">
        <v>443</v>
      </c>
      <c r="N2425" s="75">
        <f>_xll.qlCalendarAdvance(Calendar,N2424,M2425,"Following",FALSE)</f>
        <v>56521</v>
      </c>
      <c r="O2425" s="75" t="e">
        <f>_xll.qlInterestRateIndexValueDate(Index,N2425)</f>
        <v>#VALUE!</v>
      </c>
      <c r="P2425" s="72" t="e">
        <v>#N/A</v>
      </c>
    </row>
    <row r="2426" spans="13:16" x14ac:dyDescent="0.2">
      <c r="M2426" s="49" t="s">
        <v>443</v>
      </c>
      <c r="N2426" s="75">
        <f>_xll.qlCalendarAdvance(Calendar,N2425,M2426,"Following",FALSE)</f>
        <v>56528</v>
      </c>
      <c r="O2426" s="75" t="e">
        <f>_xll.qlInterestRateIndexValueDate(Index,N2426)</f>
        <v>#VALUE!</v>
      </c>
      <c r="P2426" s="72" t="e">
        <v>#N/A</v>
      </c>
    </row>
    <row r="2427" spans="13:16" x14ac:dyDescent="0.2">
      <c r="M2427" s="49" t="s">
        <v>443</v>
      </c>
      <c r="N2427" s="75">
        <f>_xll.qlCalendarAdvance(Calendar,N2426,M2427,"Following",FALSE)</f>
        <v>56535</v>
      </c>
      <c r="O2427" s="75" t="e">
        <f>_xll.qlInterestRateIndexValueDate(Index,N2427)</f>
        <v>#VALUE!</v>
      </c>
      <c r="P2427" s="72" t="e">
        <v>#N/A</v>
      </c>
    </row>
    <row r="2428" spans="13:16" x14ac:dyDescent="0.2">
      <c r="M2428" s="49" t="s">
        <v>443</v>
      </c>
      <c r="N2428" s="75">
        <f>_xll.qlCalendarAdvance(Calendar,N2427,M2428,"Following",FALSE)</f>
        <v>56542</v>
      </c>
      <c r="O2428" s="75" t="e">
        <f>_xll.qlInterestRateIndexValueDate(Index,N2428)</f>
        <v>#VALUE!</v>
      </c>
      <c r="P2428" s="72" t="e">
        <v>#N/A</v>
      </c>
    </row>
    <row r="2429" spans="13:16" x14ac:dyDescent="0.2">
      <c r="M2429" s="49" t="s">
        <v>443</v>
      </c>
      <c r="N2429" s="75">
        <f>_xll.qlCalendarAdvance(Calendar,N2428,M2429,"Following",FALSE)</f>
        <v>56549</v>
      </c>
      <c r="O2429" s="75" t="e">
        <f>_xll.qlInterestRateIndexValueDate(Index,N2429)</f>
        <v>#VALUE!</v>
      </c>
      <c r="P2429" s="72" t="e">
        <v>#N/A</v>
      </c>
    </row>
    <row r="2430" spans="13:16" x14ac:dyDescent="0.2">
      <c r="M2430" s="49" t="s">
        <v>443</v>
      </c>
      <c r="N2430" s="75">
        <f>_xll.qlCalendarAdvance(Calendar,N2429,M2430,"Following",FALSE)</f>
        <v>56556</v>
      </c>
      <c r="O2430" s="75" t="e">
        <f>_xll.qlInterestRateIndexValueDate(Index,N2430)</f>
        <v>#VALUE!</v>
      </c>
      <c r="P2430" s="72" t="e">
        <v>#N/A</v>
      </c>
    </row>
    <row r="2431" spans="13:16" x14ac:dyDescent="0.2">
      <c r="M2431" s="49" t="s">
        <v>443</v>
      </c>
      <c r="N2431" s="75">
        <f>_xll.qlCalendarAdvance(Calendar,N2430,M2431,"Following",FALSE)</f>
        <v>56563</v>
      </c>
      <c r="O2431" s="75" t="e">
        <f>_xll.qlInterestRateIndexValueDate(Index,N2431)</f>
        <v>#VALUE!</v>
      </c>
      <c r="P2431" s="72" t="e">
        <v>#N/A</v>
      </c>
    </row>
    <row r="2432" spans="13:16" x14ac:dyDescent="0.2">
      <c r="M2432" s="49" t="s">
        <v>443</v>
      </c>
      <c r="N2432" s="75">
        <f>_xll.qlCalendarAdvance(Calendar,N2431,M2432,"Following",FALSE)</f>
        <v>56570</v>
      </c>
      <c r="O2432" s="75" t="e">
        <f>_xll.qlInterestRateIndexValueDate(Index,N2432)</f>
        <v>#VALUE!</v>
      </c>
      <c r="P2432" s="72" t="e">
        <v>#N/A</v>
      </c>
    </row>
    <row r="2433" spans="13:16" x14ac:dyDescent="0.2">
      <c r="M2433" s="49" t="s">
        <v>443</v>
      </c>
      <c r="N2433" s="75">
        <f>_xll.qlCalendarAdvance(Calendar,N2432,M2433,"Following",FALSE)</f>
        <v>56577</v>
      </c>
      <c r="O2433" s="75" t="e">
        <f>_xll.qlInterestRateIndexValueDate(Index,N2433)</f>
        <v>#VALUE!</v>
      </c>
      <c r="P2433" s="72" t="e">
        <v>#N/A</v>
      </c>
    </row>
    <row r="2434" spans="13:16" x14ac:dyDescent="0.2">
      <c r="M2434" s="49" t="s">
        <v>443</v>
      </c>
      <c r="N2434" s="75">
        <f>_xll.qlCalendarAdvance(Calendar,N2433,M2434,"Following",FALSE)</f>
        <v>56584</v>
      </c>
      <c r="O2434" s="75" t="e">
        <f>_xll.qlInterestRateIndexValueDate(Index,N2434)</f>
        <v>#VALUE!</v>
      </c>
      <c r="P2434" s="72" t="e">
        <v>#N/A</v>
      </c>
    </row>
    <row r="2435" spans="13:16" x14ac:dyDescent="0.2">
      <c r="M2435" s="49" t="s">
        <v>443</v>
      </c>
      <c r="N2435" s="75">
        <f>_xll.qlCalendarAdvance(Calendar,N2434,M2435,"Following",FALSE)</f>
        <v>56591</v>
      </c>
      <c r="O2435" s="75" t="e">
        <f>_xll.qlInterestRateIndexValueDate(Index,N2435)</f>
        <v>#VALUE!</v>
      </c>
      <c r="P2435" s="72" t="e">
        <v>#N/A</v>
      </c>
    </row>
    <row r="2436" spans="13:16" x14ac:dyDescent="0.2">
      <c r="M2436" s="49" t="s">
        <v>443</v>
      </c>
      <c r="N2436" s="75">
        <f>_xll.qlCalendarAdvance(Calendar,N2435,M2436,"Following",FALSE)</f>
        <v>56598</v>
      </c>
      <c r="O2436" s="75" t="e">
        <f>_xll.qlInterestRateIndexValueDate(Index,N2436)</f>
        <v>#VALUE!</v>
      </c>
      <c r="P2436" s="72" t="e">
        <v>#N/A</v>
      </c>
    </row>
    <row r="2437" spans="13:16" x14ac:dyDescent="0.2">
      <c r="M2437" s="49" t="s">
        <v>443</v>
      </c>
      <c r="N2437" s="75">
        <f>_xll.qlCalendarAdvance(Calendar,N2436,M2437,"Following",FALSE)</f>
        <v>56605</v>
      </c>
      <c r="O2437" s="75" t="e">
        <f>_xll.qlInterestRateIndexValueDate(Index,N2437)</f>
        <v>#VALUE!</v>
      </c>
      <c r="P2437" s="72" t="e">
        <v>#N/A</v>
      </c>
    </row>
    <row r="2438" spans="13:16" x14ac:dyDescent="0.2">
      <c r="M2438" s="49" t="s">
        <v>443</v>
      </c>
      <c r="N2438" s="75">
        <f>_xll.qlCalendarAdvance(Calendar,N2437,M2438,"Following",FALSE)</f>
        <v>56612</v>
      </c>
      <c r="O2438" s="75" t="e">
        <f>_xll.qlInterestRateIndexValueDate(Index,N2438)</f>
        <v>#VALUE!</v>
      </c>
      <c r="P2438" s="72" t="e">
        <v>#N/A</v>
      </c>
    </row>
    <row r="2439" spans="13:16" x14ac:dyDescent="0.2">
      <c r="M2439" s="49" t="s">
        <v>443</v>
      </c>
      <c r="N2439" s="75">
        <f>_xll.qlCalendarAdvance(Calendar,N2438,M2439,"Following",FALSE)</f>
        <v>56619</v>
      </c>
      <c r="O2439" s="75" t="e">
        <f>_xll.qlInterestRateIndexValueDate(Index,N2439)</f>
        <v>#VALUE!</v>
      </c>
      <c r="P2439" s="72" t="e">
        <v>#N/A</v>
      </c>
    </row>
    <row r="2440" spans="13:16" x14ac:dyDescent="0.2">
      <c r="M2440" s="49" t="s">
        <v>443</v>
      </c>
      <c r="N2440" s="75">
        <f>_xll.qlCalendarAdvance(Calendar,N2439,M2440,"Following",FALSE)</f>
        <v>56626</v>
      </c>
      <c r="O2440" s="75" t="e">
        <f>_xll.qlInterestRateIndexValueDate(Index,N2440)</f>
        <v>#VALUE!</v>
      </c>
      <c r="P2440" s="72" t="e">
        <v>#N/A</v>
      </c>
    </row>
    <row r="2441" spans="13:16" x14ac:dyDescent="0.2">
      <c r="M2441" s="49" t="s">
        <v>443</v>
      </c>
      <c r="N2441" s="75">
        <f>_xll.qlCalendarAdvance(Calendar,N2440,M2441,"Following",FALSE)</f>
        <v>56633</v>
      </c>
      <c r="O2441" s="75" t="e">
        <f>_xll.qlInterestRateIndexValueDate(Index,N2441)</f>
        <v>#VALUE!</v>
      </c>
      <c r="P2441" s="72" t="e">
        <v>#N/A</v>
      </c>
    </row>
    <row r="2442" spans="13:16" x14ac:dyDescent="0.2">
      <c r="M2442" s="49" t="s">
        <v>443</v>
      </c>
      <c r="N2442" s="75">
        <f>_xll.qlCalendarAdvance(Calendar,N2441,M2442,"Following",FALSE)</f>
        <v>56640</v>
      </c>
      <c r="O2442" s="75" t="e">
        <f>_xll.qlInterestRateIndexValueDate(Index,N2442)</f>
        <v>#VALUE!</v>
      </c>
      <c r="P2442" s="72" t="e">
        <v>#N/A</v>
      </c>
    </row>
    <row r="2443" spans="13:16" x14ac:dyDescent="0.2">
      <c r="M2443" s="49" t="s">
        <v>443</v>
      </c>
      <c r="N2443" s="75">
        <f>_xll.qlCalendarAdvance(Calendar,N2442,M2443,"Following",FALSE)</f>
        <v>56647</v>
      </c>
      <c r="O2443" s="75" t="e">
        <f>_xll.qlInterestRateIndexValueDate(Index,N2443)</f>
        <v>#VALUE!</v>
      </c>
      <c r="P2443" s="72" t="e">
        <v>#N/A</v>
      </c>
    </row>
    <row r="2444" spans="13:16" x14ac:dyDescent="0.2">
      <c r="M2444" s="49" t="s">
        <v>443</v>
      </c>
      <c r="N2444" s="75">
        <f>_xll.qlCalendarAdvance(Calendar,N2443,M2444,"Following",FALSE)</f>
        <v>56654</v>
      </c>
      <c r="O2444" s="75" t="e">
        <f>_xll.qlInterestRateIndexValueDate(Index,N2444)</f>
        <v>#VALUE!</v>
      </c>
      <c r="P2444" s="72" t="e">
        <v>#N/A</v>
      </c>
    </row>
    <row r="2445" spans="13:16" x14ac:dyDescent="0.2">
      <c r="M2445" s="49" t="s">
        <v>443</v>
      </c>
      <c r="N2445" s="75">
        <f>_xll.qlCalendarAdvance(Calendar,N2444,M2445,"Following",FALSE)</f>
        <v>56661</v>
      </c>
      <c r="O2445" s="75" t="e">
        <f>_xll.qlInterestRateIndexValueDate(Index,N2445)</f>
        <v>#VALUE!</v>
      </c>
      <c r="P2445" s="72" t="e">
        <v>#N/A</v>
      </c>
    </row>
    <row r="2446" spans="13:16" x14ac:dyDescent="0.2">
      <c r="M2446" s="49" t="s">
        <v>443</v>
      </c>
      <c r="N2446" s="75">
        <f>_xll.qlCalendarAdvance(Calendar,N2445,M2446,"Following",FALSE)</f>
        <v>56668</v>
      </c>
      <c r="O2446" s="75" t="e">
        <f>_xll.qlInterestRateIndexValueDate(Index,N2446)</f>
        <v>#VALUE!</v>
      </c>
      <c r="P2446" s="72" t="e">
        <v>#N/A</v>
      </c>
    </row>
    <row r="2447" spans="13:16" x14ac:dyDescent="0.2">
      <c r="M2447" s="49" t="s">
        <v>443</v>
      </c>
      <c r="N2447" s="75">
        <f>_xll.qlCalendarAdvance(Calendar,N2446,M2447,"Following",FALSE)</f>
        <v>56675</v>
      </c>
      <c r="O2447" s="75" t="e">
        <f>_xll.qlInterestRateIndexValueDate(Index,N2447)</f>
        <v>#VALUE!</v>
      </c>
      <c r="P2447" s="72" t="e">
        <v>#N/A</v>
      </c>
    </row>
    <row r="2448" spans="13:16" x14ac:dyDescent="0.2">
      <c r="M2448" s="49" t="s">
        <v>443</v>
      </c>
      <c r="N2448" s="75">
        <f>_xll.qlCalendarAdvance(Calendar,N2447,M2448,"Following",FALSE)</f>
        <v>56682</v>
      </c>
      <c r="O2448" s="75" t="e">
        <f>_xll.qlInterestRateIndexValueDate(Index,N2448)</f>
        <v>#VALUE!</v>
      </c>
      <c r="P2448" s="72" t="e">
        <v>#N/A</v>
      </c>
    </row>
    <row r="2449" spans="13:16" x14ac:dyDescent="0.2">
      <c r="M2449" s="49" t="s">
        <v>443</v>
      </c>
      <c r="N2449" s="75">
        <f>_xll.qlCalendarAdvance(Calendar,N2448,M2449,"Following",FALSE)</f>
        <v>56689</v>
      </c>
      <c r="O2449" s="75" t="e">
        <f>_xll.qlInterestRateIndexValueDate(Index,N2449)</f>
        <v>#VALUE!</v>
      </c>
      <c r="P2449" s="72" t="e">
        <v>#N/A</v>
      </c>
    </row>
    <row r="2450" spans="13:16" x14ac:dyDescent="0.2">
      <c r="M2450" s="49" t="s">
        <v>443</v>
      </c>
      <c r="N2450" s="75">
        <f>_xll.qlCalendarAdvance(Calendar,N2449,M2450,"Following",FALSE)</f>
        <v>56696</v>
      </c>
      <c r="O2450" s="75" t="e">
        <f>_xll.qlInterestRateIndexValueDate(Index,N2450)</f>
        <v>#VALUE!</v>
      </c>
      <c r="P2450" s="72" t="e">
        <v>#N/A</v>
      </c>
    </row>
    <row r="2451" spans="13:16" x14ac:dyDescent="0.2">
      <c r="M2451" s="49" t="s">
        <v>443</v>
      </c>
      <c r="N2451" s="75">
        <f>_xll.qlCalendarAdvance(Calendar,N2450,M2451,"Following",FALSE)</f>
        <v>56703</v>
      </c>
      <c r="O2451" s="75" t="e">
        <f>_xll.qlInterestRateIndexValueDate(Index,N2451)</f>
        <v>#VALUE!</v>
      </c>
      <c r="P2451" s="72" t="e">
        <v>#N/A</v>
      </c>
    </row>
    <row r="2452" spans="13:16" x14ac:dyDescent="0.2">
      <c r="M2452" s="49" t="s">
        <v>443</v>
      </c>
      <c r="N2452" s="75">
        <f>_xll.qlCalendarAdvance(Calendar,N2451,M2452,"Following",FALSE)</f>
        <v>56710</v>
      </c>
      <c r="O2452" s="75" t="e">
        <f>_xll.qlInterestRateIndexValueDate(Index,N2452)</f>
        <v>#VALUE!</v>
      </c>
      <c r="P2452" s="72" t="e">
        <v>#N/A</v>
      </c>
    </row>
    <row r="2453" spans="13:16" x14ac:dyDescent="0.2">
      <c r="M2453" s="49" t="s">
        <v>443</v>
      </c>
      <c r="N2453" s="75">
        <f>_xll.qlCalendarAdvance(Calendar,N2452,M2453,"Following",FALSE)</f>
        <v>56717</v>
      </c>
      <c r="O2453" s="75" t="e">
        <f>_xll.qlInterestRateIndexValueDate(Index,N2453)</f>
        <v>#VALUE!</v>
      </c>
      <c r="P2453" s="72" t="e">
        <v>#N/A</v>
      </c>
    </row>
    <row r="2454" spans="13:16" x14ac:dyDescent="0.2">
      <c r="M2454" s="49" t="s">
        <v>443</v>
      </c>
      <c r="N2454" s="75">
        <f>_xll.qlCalendarAdvance(Calendar,N2453,M2454,"Following",FALSE)</f>
        <v>56724</v>
      </c>
      <c r="O2454" s="75" t="e">
        <f>_xll.qlInterestRateIndexValueDate(Index,N2454)</f>
        <v>#VALUE!</v>
      </c>
      <c r="P2454" s="72" t="e">
        <v>#N/A</v>
      </c>
    </row>
    <row r="2455" spans="13:16" x14ac:dyDescent="0.2">
      <c r="M2455" s="49" t="s">
        <v>443</v>
      </c>
      <c r="N2455" s="75">
        <f>_xll.qlCalendarAdvance(Calendar,N2454,M2455,"Following",FALSE)</f>
        <v>56731</v>
      </c>
      <c r="O2455" s="75" t="e">
        <f>_xll.qlInterestRateIndexValueDate(Index,N2455)</f>
        <v>#VALUE!</v>
      </c>
      <c r="P2455" s="72" t="e">
        <v>#N/A</v>
      </c>
    </row>
    <row r="2456" spans="13:16" x14ac:dyDescent="0.2">
      <c r="M2456" s="49" t="s">
        <v>443</v>
      </c>
      <c r="N2456" s="75">
        <f>_xll.qlCalendarAdvance(Calendar,N2455,M2456,"Following",FALSE)</f>
        <v>56738</v>
      </c>
      <c r="O2456" s="75" t="e">
        <f>_xll.qlInterestRateIndexValueDate(Index,N2456)</f>
        <v>#VALUE!</v>
      </c>
      <c r="P2456" s="72" t="e">
        <v>#N/A</v>
      </c>
    </row>
    <row r="2457" spans="13:16" x14ac:dyDescent="0.2">
      <c r="M2457" s="49" t="s">
        <v>443</v>
      </c>
      <c r="N2457" s="75">
        <f>_xll.qlCalendarAdvance(Calendar,N2456,M2457,"Following",FALSE)</f>
        <v>56745</v>
      </c>
      <c r="O2457" s="75" t="e">
        <f>_xll.qlInterestRateIndexValueDate(Index,N2457)</f>
        <v>#VALUE!</v>
      </c>
      <c r="P2457" s="72" t="e">
        <v>#N/A</v>
      </c>
    </row>
    <row r="2458" spans="13:16" x14ac:dyDescent="0.2">
      <c r="M2458" s="49" t="s">
        <v>443</v>
      </c>
      <c r="N2458" s="75">
        <f>_xll.qlCalendarAdvance(Calendar,N2457,M2458,"Following",FALSE)</f>
        <v>56752</v>
      </c>
      <c r="O2458" s="75" t="e">
        <f>_xll.qlInterestRateIndexValueDate(Index,N2458)</f>
        <v>#VALUE!</v>
      </c>
      <c r="P2458" s="72" t="e">
        <v>#N/A</v>
      </c>
    </row>
    <row r="2459" spans="13:16" x14ac:dyDescent="0.2">
      <c r="M2459" s="49" t="s">
        <v>443</v>
      </c>
      <c r="N2459" s="75">
        <f>_xll.qlCalendarAdvance(Calendar,N2458,M2459,"Following",FALSE)</f>
        <v>56759</v>
      </c>
      <c r="O2459" s="75" t="e">
        <f>_xll.qlInterestRateIndexValueDate(Index,N2459)</f>
        <v>#VALUE!</v>
      </c>
      <c r="P2459" s="72" t="e">
        <v>#N/A</v>
      </c>
    </row>
    <row r="2460" spans="13:16" x14ac:dyDescent="0.2">
      <c r="M2460" s="49" t="s">
        <v>443</v>
      </c>
      <c r="N2460" s="75">
        <f>_xll.qlCalendarAdvance(Calendar,N2459,M2460,"Following",FALSE)</f>
        <v>56766</v>
      </c>
      <c r="O2460" s="75" t="e">
        <f>_xll.qlInterestRateIndexValueDate(Index,N2460)</f>
        <v>#VALUE!</v>
      </c>
      <c r="P2460" s="72" t="e">
        <v>#N/A</v>
      </c>
    </row>
    <row r="2461" spans="13:16" x14ac:dyDescent="0.2">
      <c r="M2461" s="49" t="s">
        <v>443</v>
      </c>
      <c r="N2461" s="75">
        <f>_xll.qlCalendarAdvance(Calendar,N2460,M2461,"Following",FALSE)</f>
        <v>56773</v>
      </c>
      <c r="O2461" s="75" t="e">
        <f>_xll.qlInterestRateIndexValueDate(Index,N2461)</f>
        <v>#VALUE!</v>
      </c>
      <c r="P2461" s="72" t="e">
        <v>#N/A</v>
      </c>
    </row>
    <row r="2462" spans="13:16" x14ac:dyDescent="0.2">
      <c r="M2462" s="49" t="s">
        <v>443</v>
      </c>
      <c r="N2462" s="75">
        <f>_xll.qlCalendarAdvance(Calendar,N2461,M2462,"Following",FALSE)</f>
        <v>56780</v>
      </c>
      <c r="O2462" s="75" t="e">
        <f>_xll.qlInterestRateIndexValueDate(Index,N2462)</f>
        <v>#VALUE!</v>
      </c>
      <c r="P2462" s="72" t="e">
        <v>#N/A</v>
      </c>
    </row>
    <row r="2463" spans="13:16" x14ac:dyDescent="0.2">
      <c r="M2463" s="49" t="s">
        <v>443</v>
      </c>
      <c r="N2463" s="75">
        <f>_xll.qlCalendarAdvance(Calendar,N2462,M2463,"Following",FALSE)</f>
        <v>56787</v>
      </c>
      <c r="O2463" s="75" t="e">
        <f>_xll.qlInterestRateIndexValueDate(Index,N2463)</f>
        <v>#VALUE!</v>
      </c>
      <c r="P2463" s="72" t="e">
        <v>#N/A</v>
      </c>
    </row>
    <row r="2464" spans="13:16" x14ac:dyDescent="0.2">
      <c r="M2464" s="49" t="s">
        <v>443</v>
      </c>
      <c r="N2464" s="75">
        <f>_xll.qlCalendarAdvance(Calendar,N2463,M2464,"Following",FALSE)</f>
        <v>56794</v>
      </c>
      <c r="O2464" s="75" t="e">
        <f>_xll.qlInterestRateIndexValueDate(Index,N2464)</f>
        <v>#VALUE!</v>
      </c>
      <c r="P2464" s="72" t="e">
        <v>#N/A</v>
      </c>
    </row>
    <row r="2465" spans="13:16" x14ac:dyDescent="0.2">
      <c r="M2465" s="49" t="s">
        <v>443</v>
      </c>
      <c r="N2465" s="75">
        <f>_xll.qlCalendarAdvance(Calendar,N2464,M2465,"Following",FALSE)</f>
        <v>56801</v>
      </c>
      <c r="O2465" s="75" t="e">
        <f>_xll.qlInterestRateIndexValueDate(Index,N2465)</f>
        <v>#VALUE!</v>
      </c>
      <c r="P2465" s="72" t="e">
        <v>#N/A</v>
      </c>
    </row>
    <row r="2466" spans="13:16" x14ac:dyDescent="0.2">
      <c r="M2466" s="49" t="s">
        <v>443</v>
      </c>
      <c r="N2466" s="75">
        <f>_xll.qlCalendarAdvance(Calendar,N2465,M2466,"Following",FALSE)</f>
        <v>56808</v>
      </c>
      <c r="O2466" s="75" t="e">
        <f>_xll.qlInterestRateIndexValueDate(Index,N2466)</f>
        <v>#VALUE!</v>
      </c>
      <c r="P2466" s="72" t="e">
        <v>#N/A</v>
      </c>
    </row>
    <row r="2467" spans="13:16" x14ac:dyDescent="0.2">
      <c r="M2467" s="49" t="s">
        <v>443</v>
      </c>
      <c r="N2467" s="75">
        <f>_xll.qlCalendarAdvance(Calendar,N2466,M2467,"Following",FALSE)</f>
        <v>56815</v>
      </c>
      <c r="O2467" s="75" t="e">
        <f>_xll.qlInterestRateIndexValueDate(Index,N2467)</f>
        <v>#VALUE!</v>
      </c>
      <c r="P2467" s="72" t="e">
        <v>#N/A</v>
      </c>
    </row>
    <row r="2468" spans="13:16" x14ac:dyDescent="0.2">
      <c r="M2468" s="49" t="s">
        <v>443</v>
      </c>
      <c r="N2468" s="75">
        <f>_xll.qlCalendarAdvance(Calendar,N2467,M2468,"Following",FALSE)</f>
        <v>56822</v>
      </c>
      <c r="O2468" s="75" t="e">
        <f>_xll.qlInterestRateIndexValueDate(Index,N2468)</f>
        <v>#VALUE!</v>
      </c>
      <c r="P2468" s="72" t="e">
        <v>#N/A</v>
      </c>
    </row>
    <row r="2469" spans="13:16" x14ac:dyDescent="0.2">
      <c r="M2469" s="49" t="s">
        <v>443</v>
      </c>
      <c r="N2469" s="75">
        <f>_xll.qlCalendarAdvance(Calendar,N2468,M2469,"Following",FALSE)</f>
        <v>56829</v>
      </c>
      <c r="O2469" s="75" t="e">
        <f>_xll.qlInterestRateIndexValueDate(Index,N2469)</f>
        <v>#VALUE!</v>
      </c>
      <c r="P2469" s="72" t="e">
        <v>#N/A</v>
      </c>
    </row>
    <row r="2470" spans="13:16" x14ac:dyDescent="0.2">
      <c r="M2470" s="49" t="s">
        <v>443</v>
      </c>
      <c r="N2470" s="75">
        <f>_xll.qlCalendarAdvance(Calendar,N2469,M2470,"Following",FALSE)</f>
        <v>56836</v>
      </c>
      <c r="O2470" s="75" t="e">
        <f>_xll.qlInterestRateIndexValueDate(Index,N2470)</f>
        <v>#VALUE!</v>
      </c>
      <c r="P2470" s="72" t="e">
        <v>#N/A</v>
      </c>
    </row>
    <row r="2471" spans="13:16" x14ac:dyDescent="0.2">
      <c r="M2471" s="49" t="s">
        <v>443</v>
      </c>
      <c r="N2471" s="75">
        <f>_xll.qlCalendarAdvance(Calendar,N2470,M2471,"Following",FALSE)</f>
        <v>56843</v>
      </c>
      <c r="O2471" s="75" t="e">
        <f>_xll.qlInterestRateIndexValueDate(Index,N2471)</f>
        <v>#VALUE!</v>
      </c>
      <c r="P2471" s="72" t="e">
        <v>#N/A</v>
      </c>
    </row>
    <row r="2472" spans="13:16" x14ac:dyDescent="0.2">
      <c r="M2472" s="49" t="s">
        <v>443</v>
      </c>
      <c r="N2472" s="75">
        <f>_xll.qlCalendarAdvance(Calendar,N2471,M2472,"Following",FALSE)</f>
        <v>56850</v>
      </c>
      <c r="O2472" s="75" t="e">
        <f>_xll.qlInterestRateIndexValueDate(Index,N2472)</f>
        <v>#VALUE!</v>
      </c>
      <c r="P2472" s="72" t="e">
        <v>#N/A</v>
      </c>
    </row>
    <row r="2473" spans="13:16" x14ac:dyDescent="0.2">
      <c r="M2473" s="49" t="s">
        <v>443</v>
      </c>
      <c r="N2473" s="75">
        <f>_xll.qlCalendarAdvance(Calendar,N2472,M2473,"Following",FALSE)</f>
        <v>56857</v>
      </c>
      <c r="O2473" s="75" t="e">
        <f>_xll.qlInterestRateIndexValueDate(Index,N2473)</f>
        <v>#VALUE!</v>
      </c>
      <c r="P2473" s="72" t="e">
        <v>#N/A</v>
      </c>
    </row>
    <row r="2474" spans="13:16" x14ac:dyDescent="0.2">
      <c r="M2474" s="49" t="s">
        <v>443</v>
      </c>
      <c r="N2474" s="75">
        <f>_xll.qlCalendarAdvance(Calendar,N2473,M2474,"Following",FALSE)</f>
        <v>56864</v>
      </c>
      <c r="O2474" s="75" t="e">
        <f>_xll.qlInterestRateIndexValueDate(Index,N2474)</f>
        <v>#VALUE!</v>
      </c>
      <c r="P2474" s="72" t="e">
        <v>#N/A</v>
      </c>
    </row>
    <row r="2475" spans="13:16" x14ac:dyDescent="0.2">
      <c r="M2475" s="49" t="s">
        <v>443</v>
      </c>
      <c r="N2475" s="75">
        <f>_xll.qlCalendarAdvance(Calendar,N2474,M2475,"Following",FALSE)</f>
        <v>56871</v>
      </c>
      <c r="O2475" s="75" t="e">
        <f>_xll.qlInterestRateIndexValueDate(Index,N2475)</f>
        <v>#VALUE!</v>
      </c>
      <c r="P2475" s="72" t="e">
        <v>#N/A</v>
      </c>
    </row>
    <row r="2476" spans="13:16" x14ac:dyDescent="0.2">
      <c r="M2476" s="49" t="s">
        <v>443</v>
      </c>
      <c r="N2476" s="75">
        <f>_xll.qlCalendarAdvance(Calendar,N2475,M2476,"Following",FALSE)</f>
        <v>56878</v>
      </c>
      <c r="O2476" s="75" t="e">
        <f>_xll.qlInterestRateIndexValueDate(Index,N2476)</f>
        <v>#VALUE!</v>
      </c>
      <c r="P2476" s="72" t="e">
        <v>#N/A</v>
      </c>
    </row>
    <row r="2477" spans="13:16" x14ac:dyDescent="0.2">
      <c r="M2477" s="49" t="s">
        <v>443</v>
      </c>
      <c r="N2477" s="75">
        <f>_xll.qlCalendarAdvance(Calendar,N2476,M2477,"Following",FALSE)</f>
        <v>56885</v>
      </c>
      <c r="O2477" s="75" t="e">
        <f>_xll.qlInterestRateIndexValueDate(Index,N2477)</f>
        <v>#VALUE!</v>
      </c>
      <c r="P2477" s="72" t="e">
        <v>#N/A</v>
      </c>
    </row>
    <row r="2478" spans="13:16" x14ac:dyDescent="0.2">
      <c r="M2478" s="49" t="s">
        <v>443</v>
      </c>
      <c r="N2478" s="75">
        <f>_xll.qlCalendarAdvance(Calendar,N2477,M2478,"Following",FALSE)</f>
        <v>56892</v>
      </c>
      <c r="O2478" s="75" t="e">
        <f>_xll.qlInterestRateIndexValueDate(Index,N2478)</f>
        <v>#VALUE!</v>
      </c>
      <c r="P2478" s="72" t="e">
        <v>#N/A</v>
      </c>
    </row>
    <row r="2479" spans="13:16" x14ac:dyDescent="0.2">
      <c r="M2479" s="49" t="s">
        <v>443</v>
      </c>
      <c r="N2479" s="75">
        <f>_xll.qlCalendarAdvance(Calendar,N2478,M2479,"Following",FALSE)</f>
        <v>56899</v>
      </c>
      <c r="O2479" s="75" t="e">
        <f>_xll.qlInterestRateIndexValueDate(Index,N2479)</f>
        <v>#VALUE!</v>
      </c>
      <c r="P2479" s="72" t="e">
        <v>#N/A</v>
      </c>
    </row>
    <row r="2480" spans="13:16" x14ac:dyDescent="0.2">
      <c r="M2480" s="49" t="s">
        <v>443</v>
      </c>
      <c r="N2480" s="75">
        <f>_xll.qlCalendarAdvance(Calendar,N2479,M2480,"Following",FALSE)</f>
        <v>56906</v>
      </c>
      <c r="O2480" s="75" t="e">
        <f>_xll.qlInterestRateIndexValueDate(Index,N2480)</f>
        <v>#VALUE!</v>
      </c>
      <c r="P2480" s="72" t="e">
        <v>#N/A</v>
      </c>
    </row>
    <row r="2481" spans="13:16" x14ac:dyDescent="0.2">
      <c r="M2481" s="49" t="s">
        <v>443</v>
      </c>
      <c r="N2481" s="75">
        <f>_xll.qlCalendarAdvance(Calendar,N2480,M2481,"Following",FALSE)</f>
        <v>56913</v>
      </c>
      <c r="O2481" s="75" t="e">
        <f>_xll.qlInterestRateIndexValueDate(Index,N2481)</f>
        <v>#VALUE!</v>
      </c>
      <c r="P2481" s="72" t="e">
        <v>#N/A</v>
      </c>
    </row>
    <row r="2482" spans="13:16" x14ac:dyDescent="0.2">
      <c r="M2482" s="49" t="s">
        <v>443</v>
      </c>
      <c r="N2482" s="75">
        <f>_xll.qlCalendarAdvance(Calendar,N2481,M2482,"Following",FALSE)</f>
        <v>56920</v>
      </c>
      <c r="O2482" s="75" t="e">
        <f>_xll.qlInterestRateIndexValueDate(Index,N2482)</f>
        <v>#VALUE!</v>
      </c>
      <c r="P2482" s="72" t="e">
        <v>#N/A</v>
      </c>
    </row>
    <row r="2483" spans="13:16" x14ac:dyDescent="0.2">
      <c r="M2483" s="49" t="s">
        <v>443</v>
      </c>
      <c r="N2483" s="75">
        <f>_xll.qlCalendarAdvance(Calendar,N2482,M2483,"Following",FALSE)</f>
        <v>56927</v>
      </c>
      <c r="O2483" s="75" t="e">
        <f>_xll.qlInterestRateIndexValueDate(Index,N2483)</f>
        <v>#VALUE!</v>
      </c>
      <c r="P2483" s="72" t="e">
        <v>#N/A</v>
      </c>
    </row>
    <row r="2484" spans="13:16" x14ac:dyDescent="0.2">
      <c r="M2484" s="49" t="s">
        <v>443</v>
      </c>
      <c r="N2484" s="75">
        <f>_xll.qlCalendarAdvance(Calendar,N2483,M2484,"Following",FALSE)</f>
        <v>56934</v>
      </c>
      <c r="O2484" s="75" t="e">
        <f>_xll.qlInterestRateIndexValueDate(Index,N2484)</f>
        <v>#VALUE!</v>
      </c>
      <c r="P2484" s="72" t="e">
        <v>#N/A</v>
      </c>
    </row>
    <row r="2485" spans="13:16" x14ac:dyDescent="0.2">
      <c r="M2485" s="49" t="s">
        <v>443</v>
      </c>
      <c r="N2485" s="75">
        <f>_xll.qlCalendarAdvance(Calendar,N2484,M2485,"Following",FALSE)</f>
        <v>56941</v>
      </c>
      <c r="O2485" s="75" t="e">
        <f>_xll.qlInterestRateIndexValueDate(Index,N2485)</f>
        <v>#VALUE!</v>
      </c>
      <c r="P2485" s="72" t="e">
        <v>#N/A</v>
      </c>
    </row>
    <row r="2486" spans="13:16" x14ac:dyDescent="0.2">
      <c r="M2486" s="49" t="s">
        <v>443</v>
      </c>
      <c r="N2486" s="75">
        <f>_xll.qlCalendarAdvance(Calendar,N2485,M2486,"Following",FALSE)</f>
        <v>56948</v>
      </c>
      <c r="O2486" s="75" t="e">
        <f>_xll.qlInterestRateIndexValueDate(Index,N2486)</f>
        <v>#VALUE!</v>
      </c>
      <c r="P2486" s="72" t="e">
        <v>#N/A</v>
      </c>
    </row>
    <row r="2487" spans="13:16" x14ac:dyDescent="0.2">
      <c r="M2487" s="49" t="s">
        <v>443</v>
      </c>
      <c r="N2487" s="75">
        <f>_xll.qlCalendarAdvance(Calendar,N2486,M2487,"Following",FALSE)</f>
        <v>56955</v>
      </c>
      <c r="O2487" s="75" t="e">
        <f>_xll.qlInterestRateIndexValueDate(Index,N2487)</f>
        <v>#VALUE!</v>
      </c>
      <c r="P2487" s="72" t="e">
        <v>#N/A</v>
      </c>
    </row>
    <row r="2488" spans="13:16" x14ac:dyDescent="0.2">
      <c r="M2488" s="49" t="s">
        <v>443</v>
      </c>
      <c r="N2488" s="75">
        <f>_xll.qlCalendarAdvance(Calendar,N2487,M2488,"Following",FALSE)</f>
        <v>56962</v>
      </c>
      <c r="O2488" s="75" t="e">
        <f>_xll.qlInterestRateIndexValueDate(Index,N2488)</f>
        <v>#VALUE!</v>
      </c>
      <c r="P2488" s="72" t="e">
        <v>#N/A</v>
      </c>
    </row>
    <row r="2489" spans="13:16" x14ac:dyDescent="0.2">
      <c r="M2489" s="49" t="s">
        <v>443</v>
      </c>
      <c r="N2489" s="75">
        <f>_xll.qlCalendarAdvance(Calendar,N2488,M2489,"Following",FALSE)</f>
        <v>56969</v>
      </c>
      <c r="O2489" s="75" t="e">
        <f>_xll.qlInterestRateIndexValueDate(Index,N2489)</f>
        <v>#VALUE!</v>
      </c>
      <c r="P2489" s="72" t="e">
        <v>#N/A</v>
      </c>
    </row>
    <row r="2490" spans="13:16" x14ac:dyDescent="0.2">
      <c r="M2490" s="49" t="s">
        <v>443</v>
      </c>
      <c r="N2490" s="75">
        <f>_xll.qlCalendarAdvance(Calendar,N2489,M2490,"Following",FALSE)</f>
        <v>56976</v>
      </c>
      <c r="O2490" s="75" t="e">
        <f>_xll.qlInterestRateIndexValueDate(Index,N2490)</f>
        <v>#VALUE!</v>
      </c>
      <c r="P2490" s="72" t="e">
        <v>#N/A</v>
      </c>
    </row>
    <row r="2491" spans="13:16" x14ac:dyDescent="0.2">
      <c r="M2491" s="49" t="s">
        <v>443</v>
      </c>
      <c r="N2491" s="75">
        <f>_xll.qlCalendarAdvance(Calendar,N2490,M2491,"Following",FALSE)</f>
        <v>56983</v>
      </c>
      <c r="O2491" s="75" t="e">
        <f>_xll.qlInterestRateIndexValueDate(Index,N2491)</f>
        <v>#VALUE!</v>
      </c>
      <c r="P2491" s="72" t="e">
        <v>#N/A</v>
      </c>
    </row>
    <row r="2492" spans="13:16" x14ac:dyDescent="0.2">
      <c r="M2492" s="49" t="s">
        <v>443</v>
      </c>
      <c r="N2492" s="75">
        <f>_xll.qlCalendarAdvance(Calendar,N2491,M2492,"Following",FALSE)</f>
        <v>56990</v>
      </c>
      <c r="O2492" s="75" t="e">
        <f>_xll.qlInterestRateIndexValueDate(Index,N2492)</f>
        <v>#VALUE!</v>
      </c>
      <c r="P2492" s="72" t="e">
        <v>#N/A</v>
      </c>
    </row>
    <row r="2493" spans="13:16" x14ac:dyDescent="0.2">
      <c r="M2493" s="49" t="s">
        <v>443</v>
      </c>
      <c r="N2493" s="75">
        <f>_xll.qlCalendarAdvance(Calendar,N2492,M2493,"Following",FALSE)</f>
        <v>56997</v>
      </c>
      <c r="O2493" s="75" t="e">
        <f>_xll.qlInterestRateIndexValueDate(Index,N2493)</f>
        <v>#VALUE!</v>
      </c>
      <c r="P2493" s="72" t="e">
        <v>#N/A</v>
      </c>
    </row>
    <row r="2494" spans="13:16" x14ac:dyDescent="0.2">
      <c r="M2494" s="49" t="s">
        <v>443</v>
      </c>
      <c r="N2494" s="75">
        <f>_xll.qlCalendarAdvance(Calendar,N2493,M2494,"Following",FALSE)</f>
        <v>57004</v>
      </c>
      <c r="O2494" s="75" t="e">
        <f>_xll.qlInterestRateIndexValueDate(Index,N2494)</f>
        <v>#VALUE!</v>
      </c>
      <c r="P2494" s="72" t="e">
        <v>#N/A</v>
      </c>
    </row>
    <row r="2495" spans="13:16" x14ac:dyDescent="0.2">
      <c r="M2495" s="49" t="s">
        <v>443</v>
      </c>
      <c r="N2495" s="75">
        <f>_xll.qlCalendarAdvance(Calendar,N2494,M2495,"Following",FALSE)</f>
        <v>57011</v>
      </c>
      <c r="O2495" s="75" t="e">
        <f>_xll.qlInterestRateIndexValueDate(Index,N2495)</f>
        <v>#VALUE!</v>
      </c>
      <c r="P2495" s="72" t="e">
        <v>#N/A</v>
      </c>
    </row>
    <row r="2496" spans="13:16" x14ac:dyDescent="0.2">
      <c r="M2496" s="49" t="s">
        <v>443</v>
      </c>
      <c r="N2496" s="75">
        <f>_xll.qlCalendarAdvance(Calendar,N2495,M2496,"Following",FALSE)</f>
        <v>57018</v>
      </c>
      <c r="O2496" s="75" t="e">
        <f>_xll.qlInterestRateIndexValueDate(Index,N2496)</f>
        <v>#VALUE!</v>
      </c>
      <c r="P2496" s="72" t="e">
        <v>#N/A</v>
      </c>
    </row>
    <row r="2497" spans="13:16" x14ac:dyDescent="0.2">
      <c r="M2497" s="49" t="s">
        <v>443</v>
      </c>
      <c r="N2497" s="75">
        <f>_xll.qlCalendarAdvance(Calendar,N2496,M2497,"Following",FALSE)</f>
        <v>57025</v>
      </c>
      <c r="O2497" s="75" t="e">
        <f>_xll.qlInterestRateIndexValueDate(Index,N2497)</f>
        <v>#VALUE!</v>
      </c>
      <c r="P2497" s="72" t="e">
        <v>#N/A</v>
      </c>
    </row>
    <row r="2498" spans="13:16" x14ac:dyDescent="0.2">
      <c r="M2498" s="49" t="s">
        <v>443</v>
      </c>
      <c r="N2498" s="75">
        <f>_xll.qlCalendarAdvance(Calendar,N2497,M2498,"Following",FALSE)</f>
        <v>57032</v>
      </c>
      <c r="O2498" s="75" t="e">
        <f>_xll.qlInterestRateIndexValueDate(Index,N2498)</f>
        <v>#VALUE!</v>
      </c>
      <c r="P2498" s="72" t="e">
        <v>#N/A</v>
      </c>
    </row>
    <row r="2499" spans="13:16" x14ac:dyDescent="0.2">
      <c r="M2499" s="49" t="s">
        <v>443</v>
      </c>
      <c r="N2499" s="75">
        <f>_xll.qlCalendarAdvance(Calendar,N2498,M2499,"Following",FALSE)</f>
        <v>57039</v>
      </c>
      <c r="O2499" s="75" t="e">
        <f>_xll.qlInterestRateIndexValueDate(Index,N2499)</f>
        <v>#VALUE!</v>
      </c>
      <c r="P2499" s="72" t="e">
        <v>#N/A</v>
      </c>
    </row>
    <row r="2500" spans="13:16" x14ac:dyDescent="0.2">
      <c r="M2500" s="49" t="s">
        <v>443</v>
      </c>
      <c r="N2500" s="75">
        <f>_xll.qlCalendarAdvance(Calendar,N2499,M2500,"Following",FALSE)</f>
        <v>57046</v>
      </c>
      <c r="O2500" s="75" t="e">
        <f>_xll.qlInterestRateIndexValueDate(Index,N2500)</f>
        <v>#VALUE!</v>
      </c>
      <c r="P2500" s="72" t="e">
        <v>#N/A</v>
      </c>
    </row>
    <row r="2501" spans="13:16" x14ac:dyDescent="0.2">
      <c r="M2501" s="49" t="s">
        <v>443</v>
      </c>
      <c r="N2501" s="75">
        <f>_xll.qlCalendarAdvance(Calendar,N2500,M2501,"Following",FALSE)</f>
        <v>57053</v>
      </c>
      <c r="O2501" s="75" t="e">
        <f>_xll.qlInterestRateIndexValueDate(Index,N2501)</f>
        <v>#VALUE!</v>
      </c>
      <c r="P2501" s="72" t="e">
        <v>#N/A</v>
      </c>
    </row>
    <row r="2502" spans="13:16" x14ac:dyDescent="0.2">
      <c r="M2502" s="49" t="s">
        <v>443</v>
      </c>
      <c r="N2502" s="75">
        <f>_xll.qlCalendarAdvance(Calendar,N2501,M2502,"Following",FALSE)</f>
        <v>57060</v>
      </c>
      <c r="O2502" s="75" t="e">
        <f>_xll.qlInterestRateIndexValueDate(Index,N2502)</f>
        <v>#VALUE!</v>
      </c>
      <c r="P2502" s="72" t="e">
        <v>#N/A</v>
      </c>
    </row>
    <row r="2503" spans="13:16" x14ac:dyDescent="0.2">
      <c r="M2503" s="49" t="s">
        <v>443</v>
      </c>
      <c r="N2503" s="75">
        <f>_xll.qlCalendarAdvance(Calendar,N2502,M2503,"Following",FALSE)</f>
        <v>57067</v>
      </c>
      <c r="O2503" s="75" t="e">
        <f>_xll.qlInterestRateIndexValueDate(Index,N2503)</f>
        <v>#VALUE!</v>
      </c>
      <c r="P2503" s="72" t="e">
        <v>#N/A</v>
      </c>
    </row>
    <row r="2504" spans="13:16" x14ac:dyDescent="0.2">
      <c r="M2504" s="49" t="s">
        <v>443</v>
      </c>
      <c r="N2504" s="75">
        <f>_xll.qlCalendarAdvance(Calendar,N2503,M2504,"Following",FALSE)</f>
        <v>57074</v>
      </c>
      <c r="O2504" s="75" t="e">
        <f>_xll.qlInterestRateIndexValueDate(Index,N2504)</f>
        <v>#VALUE!</v>
      </c>
      <c r="P2504" s="72" t="e">
        <v>#N/A</v>
      </c>
    </row>
    <row r="2505" spans="13:16" x14ac:dyDescent="0.2">
      <c r="M2505" s="49" t="s">
        <v>443</v>
      </c>
      <c r="N2505" s="75">
        <f>_xll.qlCalendarAdvance(Calendar,N2504,M2505,"Following",FALSE)</f>
        <v>57081</v>
      </c>
      <c r="O2505" s="75" t="e">
        <f>_xll.qlInterestRateIndexValueDate(Index,N2505)</f>
        <v>#VALUE!</v>
      </c>
      <c r="P2505" s="72" t="e">
        <v>#N/A</v>
      </c>
    </row>
    <row r="2506" spans="13:16" x14ac:dyDescent="0.2">
      <c r="M2506" s="49" t="s">
        <v>443</v>
      </c>
      <c r="N2506" s="75">
        <f>_xll.qlCalendarAdvance(Calendar,N2505,M2506,"Following",FALSE)</f>
        <v>57088</v>
      </c>
      <c r="O2506" s="75" t="e">
        <f>_xll.qlInterestRateIndexValueDate(Index,N2506)</f>
        <v>#VALUE!</v>
      </c>
      <c r="P2506" s="72" t="e">
        <v>#N/A</v>
      </c>
    </row>
    <row r="2507" spans="13:16" x14ac:dyDescent="0.2">
      <c r="M2507" s="49" t="s">
        <v>443</v>
      </c>
      <c r="N2507" s="75">
        <f>_xll.qlCalendarAdvance(Calendar,N2506,M2507,"Following",FALSE)</f>
        <v>57095</v>
      </c>
      <c r="O2507" s="75" t="e">
        <f>_xll.qlInterestRateIndexValueDate(Index,N2507)</f>
        <v>#VALUE!</v>
      </c>
      <c r="P2507" s="72" t="e">
        <v>#N/A</v>
      </c>
    </row>
    <row r="2508" spans="13:16" x14ac:dyDescent="0.2">
      <c r="M2508" s="49" t="s">
        <v>443</v>
      </c>
      <c r="N2508" s="75">
        <f>_xll.qlCalendarAdvance(Calendar,N2507,M2508,"Following",FALSE)</f>
        <v>57102</v>
      </c>
      <c r="O2508" s="75" t="e">
        <f>_xll.qlInterestRateIndexValueDate(Index,N2508)</f>
        <v>#VALUE!</v>
      </c>
      <c r="P2508" s="72" t="e">
        <v>#N/A</v>
      </c>
    </row>
    <row r="2509" spans="13:16" x14ac:dyDescent="0.2">
      <c r="M2509" s="49" t="s">
        <v>443</v>
      </c>
      <c r="N2509" s="75">
        <f>_xll.qlCalendarAdvance(Calendar,N2508,M2509,"Following",FALSE)</f>
        <v>57109</v>
      </c>
      <c r="O2509" s="75" t="e">
        <f>_xll.qlInterestRateIndexValueDate(Index,N2509)</f>
        <v>#VALUE!</v>
      </c>
      <c r="P2509" s="72" t="e">
        <v>#N/A</v>
      </c>
    </row>
    <row r="2510" spans="13:16" x14ac:dyDescent="0.2">
      <c r="M2510" s="49" t="s">
        <v>443</v>
      </c>
      <c r="N2510" s="75">
        <f>_xll.qlCalendarAdvance(Calendar,N2509,M2510,"Following",FALSE)</f>
        <v>57116</v>
      </c>
      <c r="O2510" s="75" t="e">
        <f>_xll.qlInterestRateIndexValueDate(Index,N2510)</f>
        <v>#VALUE!</v>
      </c>
      <c r="P2510" s="72" t="e">
        <v>#N/A</v>
      </c>
    </row>
    <row r="2511" spans="13:16" x14ac:dyDescent="0.2">
      <c r="M2511" s="49" t="s">
        <v>443</v>
      </c>
      <c r="N2511" s="75">
        <f>_xll.qlCalendarAdvance(Calendar,N2510,M2511,"Following",FALSE)</f>
        <v>57123</v>
      </c>
      <c r="O2511" s="75" t="e">
        <f>_xll.qlInterestRateIndexValueDate(Index,N2511)</f>
        <v>#VALUE!</v>
      </c>
      <c r="P2511" s="72" t="e">
        <v>#N/A</v>
      </c>
    </row>
    <row r="2512" spans="13:16" x14ac:dyDescent="0.2">
      <c r="M2512" s="49" t="s">
        <v>443</v>
      </c>
      <c r="N2512" s="75">
        <f>_xll.qlCalendarAdvance(Calendar,N2511,M2512,"Following",FALSE)</f>
        <v>57130</v>
      </c>
      <c r="O2512" s="75" t="e">
        <f>_xll.qlInterestRateIndexValueDate(Index,N2512)</f>
        <v>#VALUE!</v>
      </c>
      <c r="P2512" s="72" t="e">
        <v>#N/A</v>
      </c>
    </row>
    <row r="2513" spans="13:16" x14ac:dyDescent="0.2">
      <c r="M2513" s="49" t="s">
        <v>443</v>
      </c>
      <c r="N2513" s="75">
        <f>_xll.qlCalendarAdvance(Calendar,N2512,M2513,"Following",FALSE)</f>
        <v>57137</v>
      </c>
      <c r="O2513" s="75" t="e">
        <f>_xll.qlInterestRateIndexValueDate(Index,N2513)</f>
        <v>#VALUE!</v>
      </c>
      <c r="P2513" s="72" t="e">
        <v>#N/A</v>
      </c>
    </row>
    <row r="2514" spans="13:16" x14ac:dyDescent="0.2">
      <c r="M2514" s="49" t="s">
        <v>443</v>
      </c>
      <c r="N2514" s="75">
        <f>_xll.qlCalendarAdvance(Calendar,N2513,M2514,"Following",FALSE)</f>
        <v>57144</v>
      </c>
      <c r="O2514" s="75" t="e">
        <f>_xll.qlInterestRateIndexValueDate(Index,N2514)</f>
        <v>#VALUE!</v>
      </c>
      <c r="P2514" s="72" t="e">
        <v>#N/A</v>
      </c>
    </row>
    <row r="2515" spans="13:16" x14ac:dyDescent="0.2">
      <c r="M2515" s="49" t="s">
        <v>443</v>
      </c>
      <c r="N2515" s="75">
        <f>_xll.qlCalendarAdvance(Calendar,N2514,M2515,"Following",FALSE)</f>
        <v>57151</v>
      </c>
      <c r="O2515" s="75" t="e">
        <f>_xll.qlInterestRateIndexValueDate(Index,N2515)</f>
        <v>#VALUE!</v>
      </c>
      <c r="P2515" s="72" t="e">
        <v>#N/A</v>
      </c>
    </row>
    <row r="2516" spans="13:16" x14ac:dyDescent="0.2">
      <c r="M2516" s="49" t="s">
        <v>443</v>
      </c>
      <c r="N2516" s="75">
        <f>_xll.qlCalendarAdvance(Calendar,N2515,M2516,"Following",FALSE)</f>
        <v>57158</v>
      </c>
      <c r="O2516" s="75" t="e">
        <f>_xll.qlInterestRateIndexValueDate(Index,N2516)</f>
        <v>#VALUE!</v>
      </c>
      <c r="P2516" s="72" t="e">
        <v>#N/A</v>
      </c>
    </row>
    <row r="2517" spans="13:16" x14ac:dyDescent="0.2">
      <c r="M2517" s="49" t="s">
        <v>443</v>
      </c>
      <c r="N2517" s="75">
        <f>_xll.qlCalendarAdvance(Calendar,N2516,M2517,"Following",FALSE)</f>
        <v>57165</v>
      </c>
      <c r="O2517" s="75" t="e">
        <f>_xll.qlInterestRateIndexValueDate(Index,N2517)</f>
        <v>#VALUE!</v>
      </c>
      <c r="P2517" s="72" t="e">
        <v>#N/A</v>
      </c>
    </row>
    <row r="2518" spans="13:16" x14ac:dyDescent="0.2">
      <c r="M2518" s="49" t="s">
        <v>443</v>
      </c>
      <c r="N2518" s="75">
        <f>_xll.qlCalendarAdvance(Calendar,N2517,M2518,"Following",FALSE)</f>
        <v>57172</v>
      </c>
      <c r="O2518" s="75" t="e">
        <f>_xll.qlInterestRateIndexValueDate(Index,N2518)</f>
        <v>#VALUE!</v>
      </c>
      <c r="P2518" s="72" t="e">
        <v>#N/A</v>
      </c>
    </row>
    <row r="2519" spans="13:16" x14ac:dyDescent="0.2">
      <c r="M2519" s="49" t="s">
        <v>443</v>
      </c>
      <c r="N2519" s="75">
        <f>_xll.qlCalendarAdvance(Calendar,N2518,M2519,"Following",FALSE)</f>
        <v>57179</v>
      </c>
      <c r="O2519" s="75" t="e">
        <f>_xll.qlInterestRateIndexValueDate(Index,N2519)</f>
        <v>#VALUE!</v>
      </c>
      <c r="P2519" s="72" t="e">
        <v>#N/A</v>
      </c>
    </row>
    <row r="2520" spans="13:16" x14ac:dyDescent="0.2">
      <c r="M2520" s="49" t="s">
        <v>443</v>
      </c>
      <c r="N2520" s="75">
        <f>_xll.qlCalendarAdvance(Calendar,N2519,M2520,"Following",FALSE)</f>
        <v>57186</v>
      </c>
      <c r="O2520" s="75" t="e">
        <f>_xll.qlInterestRateIndexValueDate(Index,N2520)</f>
        <v>#VALUE!</v>
      </c>
      <c r="P2520" s="72" t="e">
        <v>#N/A</v>
      </c>
    </row>
    <row r="2521" spans="13:16" x14ac:dyDescent="0.2">
      <c r="M2521" s="49" t="s">
        <v>443</v>
      </c>
      <c r="N2521" s="75">
        <f>_xll.qlCalendarAdvance(Calendar,N2520,M2521,"Following",FALSE)</f>
        <v>57193</v>
      </c>
      <c r="O2521" s="75" t="e">
        <f>_xll.qlInterestRateIndexValueDate(Index,N2521)</f>
        <v>#VALUE!</v>
      </c>
      <c r="P2521" s="72" t="e">
        <v>#N/A</v>
      </c>
    </row>
    <row r="2522" spans="13:16" x14ac:dyDescent="0.2">
      <c r="M2522" s="49" t="s">
        <v>443</v>
      </c>
      <c r="N2522" s="75">
        <f>_xll.qlCalendarAdvance(Calendar,N2521,M2522,"Following",FALSE)</f>
        <v>57200</v>
      </c>
      <c r="O2522" s="75" t="e">
        <f>_xll.qlInterestRateIndexValueDate(Index,N2522)</f>
        <v>#VALUE!</v>
      </c>
      <c r="P2522" s="72" t="e">
        <v>#N/A</v>
      </c>
    </row>
    <row r="2523" spans="13:16" x14ac:dyDescent="0.2">
      <c r="M2523" s="49" t="s">
        <v>443</v>
      </c>
      <c r="N2523" s="75">
        <f>_xll.qlCalendarAdvance(Calendar,N2522,M2523,"Following",FALSE)</f>
        <v>57207</v>
      </c>
      <c r="O2523" s="75" t="e">
        <f>_xll.qlInterestRateIndexValueDate(Index,N2523)</f>
        <v>#VALUE!</v>
      </c>
      <c r="P2523" s="72" t="e">
        <v>#N/A</v>
      </c>
    </row>
    <row r="2524" spans="13:16" x14ac:dyDescent="0.2">
      <c r="M2524" s="49" t="s">
        <v>443</v>
      </c>
      <c r="N2524" s="75">
        <f>_xll.qlCalendarAdvance(Calendar,N2523,M2524,"Following",FALSE)</f>
        <v>57214</v>
      </c>
      <c r="O2524" s="75" t="e">
        <f>_xll.qlInterestRateIndexValueDate(Index,N2524)</f>
        <v>#VALUE!</v>
      </c>
      <c r="P2524" s="72" t="e">
        <v>#N/A</v>
      </c>
    </row>
    <row r="2525" spans="13:16" x14ac:dyDescent="0.2">
      <c r="M2525" s="49" t="s">
        <v>443</v>
      </c>
      <c r="N2525" s="75">
        <f>_xll.qlCalendarAdvance(Calendar,N2524,M2525,"Following",FALSE)</f>
        <v>57221</v>
      </c>
      <c r="O2525" s="75" t="e">
        <f>_xll.qlInterestRateIndexValueDate(Index,N2525)</f>
        <v>#VALUE!</v>
      </c>
      <c r="P2525" s="72" t="e">
        <v>#N/A</v>
      </c>
    </row>
    <row r="2526" spans="13:16" x14ac:dyDescent="0.2">
      <c r="M2526" s="49" t="s">
        <v>443</v>
      </c>
      <c r="N2526" s="75">
        <f>_xll.qlCalendarAdvance(Calendar,N2525,M2526,"Following",FALSE)</f>
        <v>57228</v>
      </c>
      <c r="O2526" s="75" t="e">
        <f>_xll.qlInterestRateIndexValueDate(Index,N2526)</f>
        <v>#VALUE!</v>
      </c>
      <c r="P2526" s="72" t="e">
        <v>#N/A</v>
      </c>
    </row>
    <row r="2527" spans="13:16" x14ac:dyDescent="0.2">
      <c r="M2527" s="49" t="s">
        <v>443</v>
      </c>
      <c r="N2527" s="75">
        <f>_xll.qlCalendarAdvance(Calendar,N2526,M2527,"Following",FALSE)</f>
        <v>57235</v>
      </c>
      <c r="O2527" s="75" t="e">
        <f>_xll.qlInterestRateIndexValueDate(Index,N2527)</f>
        <v>#VALUE!</v>
      </c>
      <c r="P2527" s="72" t="e">
        <v>#N/A</v>
      </c>
    </row>
    <row r="2528" spans="13:16" x14ac:dyDescent="0.2">
      <c r="M2528" s="49" t="s">
        <v>443</v>
      </c>
      <c r="N2528" s="75">
        <f>_xll.qlCalendarAdvance(Calendar,N2527,M2528,"Following",FALSE)</f>
        <v>57242</v>
      </c>
      <c r="O2528" s="75" t="e">
        <f>_xll.qlInterestRateIndexValueDate(Index,N2528)</f>
        <v>#VALUE!</v>
      </c>
      <c r="P2528" s="72" t="e">
        <v>#N/A</v>
      </c>
    </row>
    <row r="2529" spans="13:16" x14ac:dyDescent="0.2">
      <c r="M2529" s="49" t="s">
        <v>443</v>
      </c>
      <c r="N2529" s="75">
        <f>_xll.qlCalendarAdvance(Calendar,N2528,M2529,"Following",FALSE)</f>
        <v>57249</v>
      </c>
      <c r="O2529" s="75" t="e">
        <f>_xll.qlInterestRateIndexValueDate(Index,N2529)</f>
        <v>#VALUE!</v>
      </c>
      <c r="P2529" s="72" t="e">
        <v>#N/A</v>
      </c>
    </row>
    <row r="2530" spans="13:16" x14ac:dyDescent="0.2">
      <c r="M2530" s="49" t="s">
        <v>443</v>
      </c>
      <c r="N2530" s="75">
        <f>_xll.qlCalendarAdvance(Calendar,N2529,M2530,"Following",FALSE)</f>
        <v>57256</v>
      </c>
      <c r="O2530" s="75" t="e">
        <f>_xll.qlInterestRateIndexValueDate(Index,N2530)</f>
        <v>#VALUE!</v>
      </c>
      <c r="P2530" s="72" t="e">
        <v>#N/A</v>
      </c>
    </row>
    <row r="2531" spans="13:16" x14ac:dyDescent="0.2">
      <c r="M2531" s="49" t="s">
        <v>443</v>
      </c>
      <c r="N2531" s="75">
        <f>_xll.qlCalendarAdvance(Calendar,N2530,M2531,"Following",FALSE)</f>
        <v>57263</v>
      </c>
      <c r="O2531" s="75" t="e">
        <f>_xll.qlInterestRateIndexValueDate(Index,N2531)</f>
        <v>#VALUE!</v>
      </c>
      <c r="P2531" s="72" t="e">
        <v>#N/A</v>
      </c>
    </row>
    <row r="2532" spans="13:16" x14ac:dyDescent="0.2">
      <c r="M2532" s="49" t="s">
        <v>443</v>
      </c>
      <c r="N2532" s="75">
        <f>_xll.qlCalendarAdvance(Calendar,N2531,M2532,"Following",FALSE)</f>
        <v>57270</v>
      </c>
      <c r="O2532" s="75" t="e">
        <f>_xll.qlInterestRateIndexValueDate(Index,N2532)</f>
        <v>#VALUE!</v>
      </c>
      <c r="P2532" s="72" t="e">
        <v>#N/A</v>
      </c>
    </row>
    <row r="2533" spans="13:16" x14ac:dyDescent="0.2">
      <c r="M2533" s="49" t="s">
        <v>443</v>
      </c>
      <c r="N2533" s="75">
        <f>_xll.qlCalendarAdvance(Calendar,N2532,M2533,"Following",FALSE)</f>
        <v>57277</v>
      </c>
      <c r="O2533" s="75" t="e">
        <f>_xll.qlInterestRateIndexValueDate(Index,N2533)</f>
        <v>#VALUE!</v>
      </c>
      <c r="P2533" s="72" t="e">
        <v>#N/A</v>
      </c>
    </row>
    <row r="2534" spans="13:16" x14ac:dyDescent="0.2">
      <c r="M2534" s="49" t="s">
        <v>443</v>
      </c>
      <c r="N2534" s="75">
        <f>_xll.qlCalendarAdvance(Calendar,N2533,M2534,"Following",FALSE)</f>
        <v>57284</v>
      </c>
      <c r="O2534" s="75" t="e">
        <f>_xll.qlInterestRateIndexValueDate(Index,N2534)</f>
        <v>#VALUE!</v>
      </c>
      <c r="P2534" s="72" t="e">
        <v>#N/A</v>
      </c>
    </row>
    <row r="2535" spans="13:16" x14ac:dyDescent="0.2">
      <c r="M2535" s="49" t="s">
        <v>443</v>
      </c>
      <c r="N2535" s="75">
        <f>_xll.qlCalendarAdvance(Calendar,N2534,M2535,"Following",FALSE)</f>
        <v>57291</v>
      </c>
      <c r="O2535" s="75" t="e">
        <f>_xll.qlInterestRateIndexValueDate(Index,N2535)</f>
        <v>#VALUE!</v>
      </c>
      <c r="P2535" s="72" t="e">
        <v>#N/A</v>
      </c>
    </row>
    <row r="2536" spans="13:16" x14ac:dyDescent="0.2">
      <c r="M2536" s="49" t="s">
        <v>443</v>
      </c>
      <c r="N2536" s="75">
        <f>_xll.qlCalendarAdvance(Calendar,N2535,M2536,"Following",FALSE)</f>
        <v>57298</v>
      </c>
      <c r="O2536" s="75" t="e">
        <f>_xll.qlInterestRateIndexValueDate(Index,N2536)</f>
        <v>#VALUE!</v>
      </c>
      <c r="P2536" s="72" t="e">
        <v>#N/A</v>
      </c>
    </row>
    <row r="2537" spans="13:16" x14ac:dyDescent="0.2">
      <c r="M2537" s="49" t="s">
        <v>443</v>
      </c>
      <c r="N2537" s="75">
        <f>_xll.qlCalendarAdvance(Calendar,N2536,M2537,"Following",FALSE)</f>
        <v>57305</v>
      </c>
      <c r="O2537" s="75" t="e">
        <f>_xll.qlInterestRateIndexValueDate(Index,N2537)</f>
        <v>#VALUE!</v>
      </c>
      <c r="P2537" s="72" t="e">
        <v>#N/A</v>
      </c>
    </row>
    <row r="2538" spans="13:16" x14ac:dyDescent="0.2">
      <c r="M2538" s="49" t="s">
        <v>443</v>
      </c>
      <c r="N2538" s="75">
        <f>_xll.qlCalendarAdvance(Calendar,N2537,M2538,"Following",FALSE)</f>
        <v>57312</v>
      </c>
      <c r="O2538" s="75" t="e">
        <f>_xll.qlInterestRateIndexValueDate(Index,N2538)</f>
        <v>#VALUE!</v>
      </c>
      <c r="P2538" s="72" t="e">
        <v>#N/A</v>
      </c>
    </row>
    <row r="2539" spans="13:16" x14ac:dyDescent="0.2">
      <c r="M2539" s="49" t="s">
        <v>443</v>
      </c>
      <c r="N2539" s="75">
        <f>_xll.qlCalendarAdvance(Calendar,N2538,M2539,"Following",FALSE)</f>
        <v>57319</v>
      </c>
      <c r="O2539" s="75" t="e">
        <f>_xll.qlInterestRateIndexValueDate(Index,N2539)</f>
        <v>#VALUE!</v>
      </c>
      <c r="P2539" s="72" t="e">
        <v>#N/A</v>
      </c>
    </row>
    <row r="2540" spans="13:16" x14ac:dyDescent="0.2">
      <c r="M2540" s="49" t="s">
        <v>443</v>
      </c>
      <c r="N2540" s="75">
        <f>_xll.qlCalendarAdvance(Calendar,N2539,M2540,"Following",FALSE)</f>
        <v>57326</v>
      </c>
      <c r="O2540" s="75" t="e">
        <f>_xll.qlInterestRateIndexValueDate(Index,N2540)</f>
        <v>#VALUE!</v>
      </c>
      <c r="P2540" s="72" t="e">
        <v>#N/A</v>
      </c>
    </row>
    <row r="2541" spans="13:16" x14ac:dyDescent="0.2">
      <c r="M2541" s="49" t="s">
        <v>443</v>
      </c>
      <c r="N2541" s="75">
        <f>_xll.qlCalendarAdvance(Calendar,N2540,M2541,"Following",FALSE)</f>
        <v>57333</v>
      </c>
      <c r="O2541" s="75" t="e">
        <f>_xll.qlInterestRateIndexValueDate(Index,N2541)</f>
        <v>#VALUE!</v>
      </c>
      <c r="P2541" s="72" t="e">
        <v>#N/A</v>
      </c>
    </row>
    <row r="2542" spans="13:16" x14ac:dyDescent="0.2">
      <c r="M2542" s="49" t="s">
        <v>443</v>
      </c>
      <c r="N2542" s="75">
        <f>_xll.qlCalendarAdvance(Calendar,N2541,M2542,"Following",FALSE)</f>
        <v>57341</v>
      </c>
      <c r="O2542" s="75" t="e">
        <f>_xll.qlInterestRateIndexValueDate(Index,N2542)</f>
        <v>#VALUE!</v>
      </c>
      <c r="P2542" s="72" t="e">
        <v>#N/A</v>
      </c>
    </row>
    <row r="2543" spans="13:16" x14ac:dyDescent="0.2">
      <c r="M2543" s="49" t="s">
        <v>443</v>
      </c>
      <c r="N2543" s="75">
        <f>_xll.qlCalendarAdvance(Calendar,N2542,M2543,"Following",FALSE)</f>
        <v>57348</v>
      </c>
      <c r="O2543" s="75" t="e">
        <f>_xll.qlInterestRateIndexValueDate(Index,N2543)</f>
        <v>#VALUE!</v>
      </c>
      <c r="P2543" s="72" t="e">
        <v>#N/A</v>
      </c>
    </row>
    <row r="2544" spans="13:16" x14ac:dyDescent="0.2">
      <c r="M2544" s="49" t="s">
        <v>443</v>
      </c>
      <c r="N2544" s="75">
        <f>_xll.qlCalendarAdvance(Calendar,N2543,M2544,"Following",FALSE)</f>
        <v>57355</v>
      </c>
      <c r="O2544" s="75" t="e">
        <f>_xll.qlInterestRateIndexValueDate(Index,N2544)</f>
        <v>#VALUE!</v>
      </c>
      <c r="P2544" s="72" t="e">
        <v>#N/A</v>
      </c>
    </row>
    <row r="2545" spans="13:16" x14ac:dyDescent="0.2">
      <c r="M2545" s="49" t="s">
        <v>443</v>
      </c>
      <c r="N2545" s="75">
        <f>_xll.qlCalendarAdvance(Calendar,N2544,M2545,"Following",FALSE)</f>
        <v>57362</v>
      </c>
      <c r="O2545" s="75" t="e">
        <f>_xll.qlInterestRateIndexValueDate(Index,N2545)</f>
        <v>#VALUE!</v>
      </c>
      <c r="P2545" s="72" t="e">
        <v>#N/A</v>
      </c>
    </row>
    <row r="2546" spans="13:16" x14ac:dyDescent="0.2">
      <c r="M2546" s="49" t="s">
        <v>443</v>
      </c>
      <c r="N2546" s="75">
        <f>_xll.qlCalendarAdvance(Calendar,N2545,M2546,"Following",FALSE)</f>
        <v>57369</v>
      </c>
      <c r="O2546" s="75" t="e">
        <f>_xll.qlInterestRateIndexValueDate(Index,N2546)</f>
        <v>#VALUE!</v>
      </c>
      <c r="P2546" s="72" t="e">
        <v>#N/A</v>
      </c>
    </row>
    <row r="2547" spans="13:16" x14ac:dyDescent="0.2">
      <c r="M2547" s="49" t="s">
        <v>443</v>
      </c>
      <c r="N2547" s="75">
        <f>_xll.qlCalendarAdvance(Calendar,N2546,M2547,"Following",FALSE)</f>
        <v>57376</v>
      </c>
      <c r="O2547" s="75" t="e">
        <f>_xll.qlInterestRateIndexValueDate(Index,N2547)</f>
        <v>#VALUE!</v>
      </c>
      <c r="P2547" s="72" t="e">
        <v>#N/A</v>
      </c>
    </row>
    <row r="2548" spans="13:16" x14ac:dyDescent="0.2">
      <c r="M2548" s="49" t="s">
        <v>443</v>
      </c>
      <c r="N2548" s="75">
        <f>_xll.qlCalendarAdvance(Calendar,N2547,M2548,"Following",FALSE)</f>
        <v>57383</v>
      </c>
      <c r="O2548" s="75" t="e">
        <f>_xll.qlInterestRateIndexValueDate(Index,N2548)</f>
        <v>#VALUE!</v>
      </c>
      <c r="P2548" s="72" t="e">
        <v>#N/A</v>
      </c>
    </row>
    <row r="2549" spans="13:16" x14ac:dyDescent="0.2">
      <c r="M2549" s="49" t="s">
        <v>443</v>
      </c>
      <c r="N2549" s="75">
        <f>_xll.qlCalendarAdvance(Calendar,N2548,M2549,"Following",FALSE)</f>
        <v>57390</v>
      </c>
      <c r="O2549" s="75" t="e">
        <f>_xll.qlInterestRateIndexValueDate(Index,N2549)</f>
        <v>#VALUE!</v>
      </c>
      <c r="P2549" s="72" t="e">
        <v>#N/A</v>
      </c>
    </row>
    <row r="2550" spans="13:16" x14ac:dyDescent="0.2">
      <c r="M2550" s="49" t="s">
        <v>443</v>
      </c>
      <c r="N2550" s="75">
        <f>_xll.qlCalendarAdvance(Calendar,N2549,M2550,"Following",FALSE)</f>
        <v>57397</v>
      </c>
      <c r="O2550" s="75" t="e">
        <f>_xll.qlInterestRateIndexValueDate(Index,N2550)</f>
        <v>#VALUE!</v>
      </c>
      <c r="P2550" s="72" t="e">
        <v>#N/A</v>
      </c>
    </row>
    <row r="2551" spans="13:16" x14ac:dyDescent="0.2">
      <c r="M2551" s="49" t="s">
        <v>443</v>
      </c>
      <c r="N2551" s="75">
        <f>_xll.qlCalendarAdvance(Calendar,N2550,M2551,"Following",FALSE)</f>
        <v>57404</v>
      </c>
      <c r="O2551" s="75" t="e">
        <f>_xll.qlInterestRateIndexValueDate(Index,N2551)</f>
        <v>#VALUE!</v>
      </c>
      <c r="P2551" s="72" t="e">
        <v>#N/A</v>
      </c>
    </row>
    <row r="2552" spans="13:16" x14ac:dyDescent="0.2">
      <c r="M2552" s="49" t="s">
        <v>443</v>
      </c>
      <c r="N2552" s="75">
        <f>_xll.qlCalendarAdvance(Calendar,N2551,M2552,"Following",FALSE)</f>
        <v>57411</v>
      </c>
      <c r="O2552" s="75" t="e">
        <f>_xll.qlInterestRateIndexValueDate(Index,N2552)</f>
        <v>#VALUE!</v>
      </c>
      <c r="P2552" s="72" t="e">
        <v>#N/A</v>
      </c>
    </row>
    <row r="2553" spans="13:16" x14ac:dyDescent="0.2">
      <c r="M2553" s="49" t="s">
        <v>443</v>
      </c>
      <c r="N2553" s="75">
        <f>_xll.qlCalendarAdvance(Calendar,N2552,M2553,"Following",FALSE)</f>
        <v>57418</v>
      </c>
      <c r="O2553" s="75" t="e">
        <f>_xll.qlInterestRateIndexValueDate(Index,N2553)</f>
        <v>#VALUE!</v>
      </c>
      <c r="P2553" s="72" t="e">
        <v>#N/A</v>
      </c>
    </row>
    <row r="2554" spans="13:16" x14ac:dyDescent="0.2">
      <c r="M2554" s="49" t="s">
        <v>443</v>
      </c>
      <c r="N2554" s="75">
        <f>_xll.qlCalendarAdvance(Calendar,N2553,M2554,"Following",FALSE)</f>
        <v>57425</v>
      </c>
      <c r="O2554" s="75" t="e">
        <f>_xll.qlInterestRateIndexValueDate(Index,N2554)</f>
        <v>#VALUE!</v>
      </c>
      <c r="P2554" s="72" t="e">
        <v>#N/A</v>
      </c>
    </row>
    <row r="2555" spans="13:16" x14ac:dyDescent="0.2">
      <c r="M2555" s="49" t="s">
        <v>443</v>
      </c>
      <c r="N2555" s="75">
        <f>_xll.qlCalendarAdvance(Calendar,N2554,M2555,"Following",FALSE)</f>
        <v>57432</v>
      </c>
      <c r="O2555" s="75" t="e">
        <f>_xll.qlInterestRateIndexValueDate(Index,N2555)</f>
        <v>#VALUE!</v>
      </c>
      <c r="P2555" s="72" t="e">
        <v>#N/A</v>
      </c>
    </row>
    <row r="2556" spans="13:16" x14ac:dyDescent="0.2">
      <c r="M2556" s="49" t="s">
        <v>443</v>
      </c>
      <c r="N2556" s="75">
        <f>_xll.qlCalendarAdvance(Calendar,N2555,M2556,"Following",FALSE)</f>
        <v>57439</v>
      </c>
      <c r="O2556" s="75" t="e">
        <f>_xll.qlInterestRateIndexValueDate(Index,N2556)</f>
        <v>#VALUE!</v>
      </c>
      <c r="P2556" s="72" t="e">
        <v>#N/A</v>
      </c>
    </row>
    <row r="2557" spans="13:16" x14ac:dyDescent="0.2">
      <c r="M2557" s="49" t="s">
        <v>443</v>
      </c>
      <c r="N2557" s="75">
        <f>_xll.qlCalendarAdvance(Calendar,N2556,M2557,"Following",FALSE)</f>
        <v>57446</v>
      </c>
      <c r="O2557" s="75" t="e">
        <f>_xll.qlInterestRateIndexValueDate(Index,N2557)</f>
        <v>#VALUE!</v>
      </c>
      <c r="P2557" s="72" t="e">
        <v>#N/A</v>
      </c>
    </row>
    <row r="2558" spans="13:16" x14ac:dyDescent="0.2">
      <c r="M2558" s="49" t="s">
        <v>443</v>
      </c>
      <c r="N2558" s="75">
        <f>_xll.qlCalendarAdvance(Calendar,N2557,M2558,"Following",FALSE)</f>
        <v>57453</v>
      </c>
      <c r="O2558" s="75" t="e">
        <f>_xll.qlInterestRateIndexValueDate(Index,N2558)</f>
        <v>#VALUE!</v>
      </c>
      <c r="P2558" s="72" t="e">
        <v>#N/A</v>
      </c>
    </row>
    <row r="2559" spans="13:16" x14ac:dyDescent="0.2">
      <c r="M2559" s="49" t="s">
        <v>443</v>
      </c>
      <c r="N2559" s="75">
        <f>_xll.qlCalendarAdvance(Calendar,N2558,M2559,"Following",FALSE)</f>
        <v>57460</v>
      </c>
      <c r="O2559" s="75" t="e">
        <f>_xll.qlInterestRateIndexValueDate(Index,N2559)</f>
        <v>#VALUE!</v>
      </c>
      <c r="P2559" s="72" t="e">
        <v>#N/A</v>
      </c>
    </row>
    <row r="2560" spans="13:16" x14ac:dyDescent="0.2">
      <c r="M2560" s="49" t="s">
        <v>443</v>
      </c>
      <c r="N2560" s="75">
        <f>_xll.qlCalendarAdvance(Calendar,N2559,M2560,"Following",FALSE)</f>
        <v>57467</v>
      </c>
      <c r="O2560" s="75" t="e">
        <f>_xll.qlInterestRateIndexValueDate(Index,N2560)</f>
        <v>#VALUE!</v>
      </c>
      <c r="P2560" s="72" t="e">
        <v>#N/A</v>
      </c>
    </row>
    <row r="2561" spans="13:16" x14ac:dyDescent="0.2">
      <c r="M2561" s="49" t="s">
        <v>443</v>
      </c>
      <c r="N2561" s="75">
        <f>_xll.qlCalendarAdvance(Calendar,N2560,M2561,"Following",FALSE)</f>
        <v>57474</v>
      </c>
      <c r="O2561" s="75" t="e">
        <f>_xll.qlInterestRateIndexValueDate(Index,N2561)</f>
        <v>#VALUE!</v>
      </c>
      <c r="P2561" s="72" t="e">
        <v>#N/A</v>
      </c>
    </row>
    <row r="2562" spans="13:16" x14ac:dyDescent="0.2">
      <c r="M2562" s="49" t="s">
        <v>443</v>
      </c>
      <c r="N2562" s="75">
        <f>_xll.qlCalendarAdvance(Calendar,N2561,M2562,"Following",FALSE)</f>
        <v>57481</v>
      </c>
      <c r="O2562" s="75" t="e">
        <f>_xll.qlInterestRateIndexValueDate(Index,N2562)</f>
        <v>#VALUE!</v>
      </c>
      <c r="P2562" s="72" t="e">
        <v>#N/A</v>
      </c>
    </row>
    <row r="2563" spans="13:16" x14ac:dyDescent="0.2">
      <c r="M2563" s="49" t="s">
        <v>443</v>
      </c>
      <c r="N2563" s="75">
        <f>_xll.qlCalendarAdvance(Calendar,N2562,M2563,"Following",FALSE)</f>
        <v>57488</v>
      </c>
      <c r="O2563" s="75" t="e">
        <f>_xll.qlInterestRateIndexValueDate(Index,N2563)</f>
        <v>#VALUE!</v>
      </c>
      <c r="P2563" s="72" t="e">
        <v>#N/A</v>
      </c>
    </row>
    <row r="2564" spans="13:16" x14ac:dyDescent="0.2">
      <c r="M2564" s="49" t="s">
        <v>443</v>
      </c>
      <c r="N2564" s="75">
        <f>_xll.qlCalendarAdvance(Calendar,N2563,M2564,"Following",FALSE)</f>
        <v>57495</v>
      </c>
      <c r="O2564" s="75" t="e">
        <f>_xll.qlInterestRateIndexValueDate(Index,N2564)</f>
        <v>#VALUE!</v>
      </c>
      <c r="P2564" s="72" t="e">
        <v>#N/A</v>
      </c>
    </row>
    <row r="2565" spans="13:16" x14ac:dyDescent="0.2">
      <c r="M2565" s="49" t="s">
        <v>443</v>
      </c>
      <c r="N2565" s="75">
        <f>_xll.qlCalendarAdvance(Calendar,N2564,M2565,"Following",FALSE)</f>
        <v>57502</v>
      </c>
      <c r="O2565" s="75" t="e">
        <f>_xll.qlInterestRateIndexValueDate(Index,N2565)</f>
        <v>#VALUE!</v>
      </c>
      <c r="P2565" s="72" t="e">
        <v>#N/A</v>
      </c>
    </row>
    <row r="2566" spans="13:16" x14ac:dyDescent="0.2">
      <c r="M2566" s="49" t="s">
        <v>443</v>
      </c>
      <c r="N2566" s="75">
        <f>_xll.qlCalendarAdvance(Calendar,N2565,M2566,"Following",FALSE)</f>
        <v>57509</v>
      </c>
      <c r="O2566" s="75" t="e">
        <f>_xll.qlInterestRateIndexValueDate(Index,N2566)</f>
        <v>#VALUE!</v>
      </c>
      <c r="P2566" s="72" t="e">
        <v>#N/A</v>
      </c>
    </row>
    <row r="2567" spans="13:16" x14ac:dyDescent="0.2">
      <c r="M2567" s="49" t="s">
        <v>443</v>
      </c>
      <c r="N2567" s="75">
        <f>_xll.qlCalendarAdvance(Calendar,N2566,M2567,"Following",FALSE)</f>
        <v>57516</v>
      </c>
      <c r="O2567" s="75" t="e">
        <f>_xll.qlInterestRateIndexValueDate(Index,N2567)</f>
        <v>#VALUE!</v>
      </c>
      <c r="P2567" s="72" t="e">
        <v>#N/A</v>
      </c>
    </row>
    <row r="2568" spans="13:16" x14ac:dyDescent="0.2">
      <c r="M2568" s="49" t="s">
        <v>443</v>
      </c>
      <c r="N2568" s="75">
        <f>_xll.qlCalendarAdvance(Calendar,N2567,M2568,"Following",FALSE)</f>
        <v>57523</v>
      </c>
      <c r="O2568" s="75" t="e">
        <f>_xll.qlInterestRateIndexValueDate(Index,N2568)</f>
        <v>#VALUE!</v>
      </c>
      <c r="P2568" s="72" t="e">
        <v>#N/A</v>
      </c>
    </row>
    <row r="2569" spans="13:16" x14ac:dyDescent="0.2">
      <c r="M2569" s="49" t="s">
        <v>443</v>
      </c>
      <c r="N2569" s="75">
        <f>_xll.qlCalendarAdvance(Calendar,N2568,M2569,"Following",FALSE)</f>
        <v>57530</v>
      </c>
      <c r="O2569" s="75" t="e">
        <f>_xll.qlInterestRateIndexValueDate(Index,N2569)</f>
        <v>#VALUE!</v>
      </c>
      <c r="P2569" s="72" t="e">
        <v>#N/A</v>
      </c>
    </row>
    <row r="2570" spans="13:16" x14ac:dyDescent="0.2">
      <c r="M2570" s="49" t="s">
        <v>443</v>
      </c>
      <c r="N2570" s="75">
        <f>_xll.qlCalendarAdvance(Calendar,N2569,M2570,"Following",FALSE)</f>
        <v>57537</v>
      </c>
      <c r="O2570" s="75" t="e">
        <f>_xll.qlInterestRateIndexValueDate(Index,N2570)</f>
        <v>#VALUE!</v>
      </c>
      <c r="P2570" s="72" t="e">
        <v>#N/A</v>
      </c>
    </row>
    <row r="2571" spans="13:16" x14ac:dyDescent="0.2">
      <c r="M2571" s="49" t="s">
        <v>443</v>
      </c>
      <c r="N2571" s="75">
        <f>_xll.qlCalendarAdvance(Calendar,N2570,M2571,"Following",FALSE)</f>
        <v>57544</v>
      </c>
      <c r="O2571" s="75" t="e">
        <f>_xll.qlInterestRateIndexValueDate(Index,N2571)</f>
        <v>#VALUE!</v>
      </c>
      <c r="P2571" s="72" t="e">
        <v>#N/A</v>
      </c>
    </row>
    <row r="2572" spans="13:16" x14ac:dyDescent="0.2">
      <c r="M2572" s="49" t="s">
        <v>443</v>
      </c>
      <c r="N2572" s="75">
        <f>_xll.qlCalendarAdvance(Calendar,N2571,M2572,"Following",FALSE)</f>
        <v>57551</v>
      </c>
      <c r="O2572" s="75" t="e">
        <f>_xll.qlInterestRateIndexValueDate(Index,N2572)</f>
        <v>#VALUE!</v>
      </c>
      <c r="P2572" s="72" t="e">
        <v>#N/A</v>
      </c>
    </row>
    <row r="2573" spans="13:16" x14ac:dyDescent="0.2">
      <c r="M2573" s="49" t="s">
        <v>443</v>
      </c>
      <c r="N2573" s="75">
        <f>_xll.qlCalendarAdvance(Calendar,N2572,M2573,"Following",FALSE)</f>
        <v>57558</v>
      </c>
      <c r="O2573" s="75" t="e">
        <f>_xll.qlInterestRateIndexValueDate(Index,N2573)</f>
        <v>#VALUE!</v>
      </c>
      <c r="P2573" s="72" t="e">
        <v>#N/A</v>
      </c>
    </row>
    <row r="2574" spans="13:16" x14ac:dyDescent="0.2">
      <c r="M2574" s="49" t="s">
        <v>443</v>
      </c>
      <c r="N2574" s="75">
        <f>_xll.qlCalendarAdvance(Calendar,N2573,M2574,"Following",FALSE)</f>
        <v>57565</v>
      </c>
      <c r="O2574" s="75" t="e">
        <f>_xll.qlInterestRateIndexValueDate(Index,N2574)</f>
        <v>#VALUE!</v>
      </c>
      <c r="P2574" s="72" t="e">
        <v>#N/A</v>
      </c>
    </row>
    <row r="2575" spans="13:16" x14ac:dyDescent="0.2">
      <c r="M2575" s="49" t="s">
        <v>443</v>
      </c>
      <c r="N2575" s="75">
        <f>_xll.qlCalendarAdvance(Calendar,N2574,M2575,"Following",FALSE)</f>
        <v>57572</v>
      </c>
      <c r="O2575" s="75" t="e">
        <f>_xll.qlInterestRateIndexValueDate(Index,N2575)</f>
        <v>#VALUE!</v>
      </c>
      <c r="P2575" s="72" t="e">
        <v>#N/A</v>
      </c>
    </row>
    <row r="2576" spans="13:16" x14ac:dyDescent="0.2">
      <c r="M2576" s="49" t="s">
        <v>443</v>
      </c>
      <c r="N2576" s="75">
        <f>_xll.qlCalendarAdvance(Calendar,N2575,M2576,"Following",FALSE)</f>
        <v>57579</v>
      </c>
      <c r="O2576" s="75" t="e">
        <f>_xll.qlInterestRateIndexValueDate(Index,N2576)</f>
        <v>#VALUE!</v>
      </c>
      <c r="P2576" s="72" t="e">
        <v>#N/A</v>
      </c>
    </row>
    <row r="2577" spans="13:16" x14ac:dyDescent="0.2">
      <c r="M2577" s="49" t="s">
        <v>443</v>
      </c>
      <c r="N2577" s="75">
        <f>_xll.qlCalendarAdvance(Calendar,N2576,M2577,"Following",FALSE)</f>
        <v>57586</v>
      </c>
      <c r="O2577" s="75" t="e">
        <f>_xll.qlInterestRateIndexValueDate(Index,N2577)</f>
        <v>#VALUE!</v>
      </c>
      <c r="P2577" s="72" t="e">
        <v>#N/A</v>
      </c>
    </row>
    <row r="2578" spans="13:16" x14ac:dyDescent="0.2">
      <c r="M2578" s="49" t="s">
        <v>443</v>
      </c>
      <c r="N2578" s="75">
        <f>_xll.qlCalendarAdvance(Calendar,N2577,M2578,"Following",FALSE)</f>
        <v>57593</v>
      </c>
      <c r="O2578" s="75" t="e">
        <f>_xll.qlInterestRateIndexValueDate(Index,N2578)</f>
        <v>#VALUE!</v>
      </c>
      <c r="P2578" s="72" t="e">
        <v>#N/A</v>
      </c>
    </row>
    <row r="2579" spans="13:16" x14ac:dyDescent="0.2">
      <c r="M2579" s="49" t="s">
        <v>443</v>
      </c>
      <c r="N2579" s="75">
        <f>_xll.qlCalendarAdvance(Calendar,N2578,M2579,"Following",FALSE)</f>
        <v>57600</v>
      </c>
      <c r="O2579" s="75" t="e">
        <f>_xll.qlInterestRateIndexValueDate(Index,N2579)</f>
        <v>#VALUE!</v>
      </c>
      <c r="P2579" s="72" t="e">
        <v>#N/A</v>
      </c>
    </row>
    <row r="2580" spans="13:16" x14ac:dyDescent="0.2">
      <c r="M2580" s="49" t="s">
        <v>443</v>
      </c>
      <c r="N2580" s="75">
        <f>_xll.qlCalendarAdvance(Calendar,N2579,M2580,"Following",FALSE)</f>
        <v>57607</v>
      </c>
      <c r="O2580" s="75" t="e">
        <f>_xll.qlInterestRateIndexValueDate(Index,N2580)</f>
        <v>#VALUE!</v>
      </c>
      <c r="P2580" s="72" t="e">
        <v>#N/A</v>
      </c>
    </row>
    <row r="2581" spans="13:16" x14ac:dyDescent="0.2">
      <c r="M2581" s="49" t="s">
        <v>443</v>
      </c>
      <c r="N2581" s="75">
        <f>_xll.qlCalendarAdvance(Calendar,N2580,M2581,"Following",FALSE)</f>
        <v>57614</v>
      </c>
      <c r="O2581" s="75" t="e">
        <f>_xll.qlInterestRateIndexValueDate(Index,N2581)</f>
        <v>#VALUE!</v>
      </c>
      <c r="P2581" s="72" t="e">
        <v>#N/A</v>
      </c>
    </row>
    <row r="2582" spans="13:16" x14ac:dyDescent="0.2">
      <c r="M2582" s="49" t="s">
        <v>443</v>
      </c>
      <c r="N2582" s="75">
        <f>_xll.qlCalendarAdvance(Calendar,N2581,M2582,"Following",FALSE)</f>
        <v>57621</v>
      </c>
      <c r="O2582" s="75" t="e">
        <f>_xll.qlInterestRateIndexValueDate(Index,N2582)</f>
        <v>#VALUE!</v>
      </c>
      <c r="P2582" s="72" t="e">
        <v>#N/A</v>
      </c>
    </row>
    <row r="2583" spans="13:16" x14ac:dyDescent="0.2">
      <c r="M2583" s="49" t="s">
        <v>443</v>
      </c>
      <c r="N2583" s="75">
        <f>_xll.qlCalendarAdvance(Calendar,N2582,M2583,"Following",FALSE)</f>
        <v>57628</v>
      </c>
      <c r="O2583" s="75" t="e">
        <f>_xll.qlInterestRateIndexValueDate(Index,N2583)</f>
        <v>#VALUE!</v>
      </c>
      <c r="P2583" s="72" t="e">
        <v>#N/A</v>
      </c>
    </row>
    <row r="2584" spans="13:16" x14ac:dyDescent="0.2">
      <c r="M2584" s="49" t="s">
        <v>443</v>
      </c>
      <c r="N2584" s="75">
        <f>_xll.qlCalendarAdvance(Calendar,N2583,M2584,"Following",FALSE)</f>
        <v>57635</v>
      </c>
      <c r="O2584" s="75" t="e">
        <f>_xll.qlInterestRateIndexValueDate(Index,N2584)</f>
        <v>#VALUE!</v>
      </c>
      <c r="P2584" s="72" t="e">
        <v>#N/A</v>
      </c>
    </row>
    <row r="2585" spans="13:16" x14ac:dyDescent="0.2">
      <c r="M2585" s="49" t="s">
        <v>443</v>
      </c>
      <c r="N2585" s="75">
        <f>_xll.qlCalendarAdvance(Calendar,N2584,M2585,"Following",FALSE)</f>
        <v>57642</v>
      </c>
      <c r="O2585" s="75" t="e">
        <f>_xll.qlInterestRateIndexValueDate(Index,N2585)</f>
        <v>#VALUE!</v>
      </c>
      <c r="P2585" s="72" t="e">
        <v>#N/A</v>
      </c>
    </row>
    <row r="2586" spans="13:16" x14ac:dyDescent="0.2">
      <c r="M2586" s="49" t="s">
        <v>443</v>
      </c>
      <c r="N2586" s="75">
        <f>_xll.qlCalendarAdvance(Calendar,N2585,M2586,"Following",FALSE)</f>
        <v>57649</v>
      </c>
      <c r="O2586" s="75" t="e">
        <f>_xll.qlInterestRateIndexValueDate(Index,N2586)</f>
        <v>#VALUE!</v>
      </c>
      <c r="P2586" s="72" t="e">
        <v>#N/A</v>
      </c>
    </row>
    <row r="2587" spans="13:16" x14ac:dyDescent="0.2">
      <c r="M2587" s="49" t="s">
        <v>443</v>
      </c>
      <c r="N2587" s="75">
        <f>_xll.qlCalendarAdvance(Calendar,N2586,M2587,"Following",FALSE)</f>
        <v>57656</v>
      </c>
      <c r="O2587" s="75" t="e">
        <f>_xll.qlInterestRateIndexValueDate(Index,N2587)</f>
        <v>#VALUE!</v>
      </c>
      <c r="P2587" s="72" t="e">
        <v>#N/A</v>
      </c>
    </row>
    <row r="2588" spans="13:16" x14ac:dyDescent="0.2">
      <c r="M2588" s="49" t="s">
        <v>443</v>
      </c>
      <c r="N2588" s="75">
        <f>_xll.qlCalendarAdvance(Calendar,N2587,M2588,"Following",FALSE)</f>
        <v>57663</v>
      </c>
      <c r="O2588" s="75" t="e">
        <f>_xll.qlInterestRateIndexValueDate(Index,N2588)</f>
        <v>#VALUE!</v>
      </c>
      <c r="P2588" s="72" t="e">
        <v>#N/A</v>
      </c>
    </row>
    <row r="2589" spans="13:16" x14ac:dyDescent="0.2">
      <c r="M2589" s="49" t="s">
        <v>443</v>
      </c>
      <c r="N2589" s="75">
        <f>_xll.qlCalendarAdvance(Calendar,N2588,M2589,"Following",FALSE)</f>
        <v>57670</v>
      </c>
      <c r="O2589" s="75" t="e">
        <f>_xll.qlInterestRateIndexValueDate(Index,N2589)</f>
        <v>#VALUE!</v>
      </c>
      <c r="P2589" s="72" t="e">
        <v>#N/A</v>
      </c>
    </row>
    <row r="2590" spans="13:16" x14ac:dyDescent="0.2">
      <c r="M2590" s="49" t="s">
        <v>443</v>
      </c>
      <c r="N2590" s="75">
        <f>_xll.qlCalendarAdvance(Calendar,N2589,M2590,"Following",FALSE)</f>
        <v>57677</v>
      </c>
      <c r="O2590" s="75" t="e">
        <f>_xll.qlInterestRateIndexValueDate(Index,N2590)</f>
        <v>#VALUE!</v>
      </c>
      <c r="P2590" s="72" t="e">
        <v>#N/A</v>
      </c>
    </row>
    <row r="2591" spans="13:16" x14ac:dyDescent="0.2">
      <c r="M2591" s="49" t="s">
        <v>443</v>
      </c>
      <c r="N2591" s="75">
        <f>_xll.qlCalendarAdvance(Calendar,N2590,M2591,"Following",FALSE)</f>
        <v>57684</v>
      </c>
      <c r="O2591" s="75" t="e">
        <f>_xll.qlInterestRateIndexValueDate(Index,N2591)</f>
        <v>#VALUE!</v>
      </c>
      <c r="P2591" s="72" t="e">
        <v>#N/A</v>
      </c>
    </row>
    <row r="2592" spans="13:16" x14ac:dyDescent="0.2">
      <c r="M2592" s="49" t="s">
        <v>443</v>
      </c>
      <c r="N2592" s="75">
        <f>_xll.qlCalendarAdvance(Calendar,N2591,M2592,"Following",FALSE)</f>
        <v>57691</v>
      </c>
      <c r="O2592" s="75" t="e">
        <f>_xll.qlInterestRateIndexValueDate(Index,N2592)</f>
        <v>#VALUE!</v>
      </c>
      <c r="P2592" s="72" t="e">
        <v>#N/A</v>
      </c>
    </row>
    <row r="2593" spans="13:16" x14ac:dyDescent="0.2">
      <c r="M2593" s="49" t="s">
        <v>443</v>
      </c>
      <c r="N2593" s="75">
        <f>_xll.qlCalendarAdvance(Calendar,N2592,M2593,"Following",FALSE)</f>
        <v>57698</v>
      </c>
      <c r="O2593" s="75" t="e">
        <f>_xll.qlInterestRateIndexValueDate(Index,N2593)</f>
        <v>#VALUE!</v>
      </c>
      <c r="P2593" s="72" t="e">
        <v>#N/A</v>
      </c>
    </row>
    <row r="2594" spans="13:16" x14ac:dyDescent="0.2">
      <c r="M2594" s="49" t="s">
        <v>443</v>
      </c>
      <c r="N2594" s="75">
        <f>_xll.qlCalendarAdvance(Calendar,N2593,M2594,"Following",FALSE)</f>
        <v>57706</v>
      </c>
      <c r="O2594" s="75" t="e">
        <f>_xll.qlInterestRateIndexValueDate(Index,N2594)</f>
        <v>#VALUE!</v>
      </c>
      <c r="P2594" s="72" t="e">
        <v>#N/A</v>
      </c>
    </row>
    <row r="2595" spans="13:16" x14ac:dyDescent="0.2">
      <c r="M2595" s="49" t="s">
        <v>443</v>
      </c>
      <c r="N2595" s="75">
        <f>_xll.qlCalendarAdvance(Calendar,N2594,M2595,"Following",FALSE)</f>
        <v>57713</v>
      </c>
      <c r="O2595" s="75" t="e">
        <f>_xll.qlInterestRateIndexValueDate(Index,N2595)</f>
        <v>#VALUE!</v>
      </c>
      <c r="P2595" s="72" t="e">
        <v>#N/A</v>
      </c>
    </row>
    <row r="2596" spans="13:16" x14ac:dyDescent="0.2">
      <c r="M2596" s="49" t="s">
        <v>443</v>
      </c>
      <c r="N2596" s="75">
        <f>_xll.qlCalendarAdvance(Calendar,N2595,M2596,"Following",FALSE)</f>
        <v>57720</v>
      </c>
      <c r="O2596" s="75" t="e">
        <f>_xll.qlInterestRateIndexValueDate(Index,N2596)</f>
        <v>#VALUE!</v>
      </c>
      <c r="P2596" s="72" t="e">
        <v>#N/A</v>
      </c>
    </row>
    <row r="2597" spans="13:16" x14ac:dyDescent="0.2">
      <c r="M2597" s="49" t="s">
        <v>443</v>
      </c>
      <c r="N2597" s="75">
        <f>_xll.qlCalendarAdvance(Calendar,N2596,M2597,"Following",FALSE)</f>
        <v>57727</v>
      </c>
      <c r="O2597" s="75" t="e">
        <f>_xll.qlInterestRateIndexValueDate(Index,N2597)</f>
        <v>#VALUE!</v>
      </c>
      <c r="P2597" s="72" t="e">
        <v>#N/A</v>
      </c>
    </row>
    <row r="2598" spans="13:16" x14ac:dyDescent="0.2">
      <c r="M2598" s="49" t="s">
        <v>443</v>
      </c>
      <c r="N2598" s="75">
        <f>_xll.qlCalendarAdvance(Calendar,N2597,M2598,"Following",FALSE)</f>
        <v>57734</v>
      </c>
      <c r="O2598" s="75" t="e">
        <f>_xll.qlInterestRateIndexValueDate(Index,N2598)</f>
        <v>#VALUE!</v>
      </c>
      <c r="P2598" s="72" t="e">
        <v>#N/A</v>
      </c>
    </row>
    <row r="2599" spans="13:16" x14ac:dyDescent="0.2">
      <c r="M2599" s="49" t="s">
        <v>443</v>
      </c>
      <c r="N2599" s="75">
        <f>_xll.qlCalendarAdvance(Calendar,N2598,M2599,"Following",FALSE)</f>
        <v>57741</v>
      </c>
      <c r="O2599" s="75" t="e">
        <f>_xll.qlInterestRateIndexValueDate(Index,N2599)</f>
        <v>#VALUE!</v>
      </c>
      <c r="P2599" s="72" t="e">
        <v>#N/A</v>
      </c>
    </row>
    <row r="2600" spans="13:16" x14ac:dyDescent="0.2">
      <c r="M2600" s="49" t="s">
        <v>443</v>
      </c>
      <c r="N2600" s="75">
        <f>_xll.qlCalendarAdvance(Calendar,N2599,M2600,"Following",FALSE)</f>
        <v>57748</v>
      </c>
      <c r="O2600" s="75" t="e">
        <f>_xll.qlInterestRateIndexValueDate(Index,N2600)</f>
        <v>#VALUE!</v>
      </c>
      <c r="P2600" s="72" t="e">
        <v>#N/A</v>
      </c>
    </row>
    <row r="2601" spans="13:16" x14ac:dyDescent="0.2">
      <c r="M2601" s="49" t="s">
        <v>443</v>
      </c>
      <c r="N2601" s="75">
        <f>_xll.qlCalendarAdvance(Calendar,N2600,M2601,"Following",FALSE)</f>
        <v>57755</v>
      </c>
      <c r="O2601" s="75" t="e">
        <f>_xll.qlInterestRateIndexValueDate(Index,N2601)</f>
        <v>#VALUE!</v>
      </c>
      <c r="P2601" s="72" t="e">
        <v>#N/A</v>
      </c>
    </row>
    <row r="2602" spans="13:16" x14ac:dyDescent="0.2">
      <c r="M2602" s="49" t="s">
        <v>443</v>
      </c>
      <c r="N2602" s="75">
        <f>_xll.qlCalendarAdvance(Calendar,N2601,M2602,"Following",FALSE)</f>
        <v>57762</v>
      </c>
      <c r="O2602" s="75" t="e">
        <f>_xll.qlInterestRateIndexValueDate(Index,N2602)</f>
        <v>#VALUE!</v>
      </c>
      <c r="P2602" s="72" t="e">
        <v>#N/A</v>
      </c>
    </row>
    <row r="2603" spans="13:16" x14ac:dyDescent="0.2">
      <c r="M2603" s="49" t="s">
        <v>443</v>
      </c>
      <c r="N2603" s="75">
        <f>_xll.qlCalendarAdvance(Calendar,N2602,M2603,"Following",FALSE)</f>
        <v>57769</v>
      </c>
      <c r="O2603" s="75" t="e">
        <f>_xll.qlInterestRateIndexValueDate(Index,N2603)</f>
        <v>#VALUE!</v>
      </c>
      <c r="P2603" s="72" t="e">
        <v>#N/A</v>
      </c>
    </row>
    <row r="2604" spans="13:16" x14ac:dyDescent="0.2">
      <c r="M2604" s="49" t="s">
        <v>443</v>
      </c>
      <c r="N2604" s="75">
        <f>_xll.qlCalendarAdvance(Calendar,N2603,M2604,"Following",FALSE)</f>
        <v>57776</v>
      </c>
      <c r="O2604" s="75" t="e">
        <f>_xll.qlInterestRateIndexValueDate(Index,N2604)</f>
        <v>#VALUE!</v>
      </c>
      <c r="P2604" s="72" t="e">
        <v>#N/A</v>
      </c>
    </row>
    <row r="2605" spans="13:16" x14ac:dyDescent="0.2">
      <c r="M2605" s="49" t="s">
        <v>443</v>
      </c>
      <c r="N2605" s="75">
        <f>_xll.qlCalendarAdvance(Calendar,N2604,M2605,"Following",FALSE)</f>
        <v>57783</v>
      </c>
      <c r="O2605" s="75" t="e">
        <f>_xll.qlInterestRateIndexValueDate(Index,N2605)</f>
        <v>#VALUE!</v>
      </c>
      <c r="P2605" s="72" t="e">
        <v>#N/A</v>
      </c>
    </row>
    <row r="2606" spans="13:16" x14ac:dyDescent="0.2">
      <c r="M2606" s="49" t="s">
        <v>443</v>
      </c>
      <c r="N2606" s="75">
        <f>_xll.qlCalendarAdvance(Calendar,N2605,M2606,"Following",FALSE)</f>
        <v>57790</v>
      </c>
      <c r="O2606" s="75" t="e">
        <f>_xll.qlInterestRateIndexValueDate(Index,N2606)</f>
        <v>#VALUE!</v>
      </c>
      <c r="P2606" s="72" t="e">
        <v>#N/A</v>
      </c>
    </row>
    <row r="2607" spans="13:16" x14ac:dyDescent="0.2">
      <c r="M2607" s="49" t="s">
        <v>443</v>
      </c>
      <c r="N2607" s="75">
        <f>_xll.qlCalendarAdvance(Calendar,N2606,M2607,"Following",FALSE)</f>
        <v>57797</v>
      </c>
      <c r="O2607" s="75" t="e">
        <f>_xll.qlInterestRateIndexValueDate(Index,N2607)</f>
        <v>#VALUE!</v>
      </c>
      <c r="P2607" s="72" t="e">
        <v>#N/A</v>
      </c>
    </row>
    <row r="2608" spans="13:16" x14ac:dyDescent="0.2">
      <c r="M2608" s="49" t="s">
        <v>443</v>
      </c>
      <c r="N2608" s="75">
        <f>_xll.qlCalendarAdvance(Calendar,N2607,M2608,"Following",FALSE)</f>
        <v>57804</v>
      </c>
      <c r="O2608" s="75" t="e">
        <f>_xll.qlInterestRateIndexValueDate(Index,N2608)</f>
        <v>#VALUE!</v>
      </c>
      <c r="P2608" s="72" t="e">
        <v>#N/A</v>
      </c>
    </row>
    <row r="2609" spans="13:16" x14ac:dyDescent="0.2">
      <c r="M2609" s="49" t="s">
        <v>443</v>
      </c>
      <c r="N2609" s="75">
        <f>_xll.qlCalendarAdvance(Calendar,N2608,M2609,"Following",FALSE)</f>
        <v>57811</v>
      </c>
      <c r="O2609" s="75" t="e">
        <f>_xll.qlInterestRateIndexValueDate(Index,N2609)</f>
        <v>#VALUE!</v>
      </c>
      <c r="P2609" s="72" t="e">
        <v>#N/A</v>
      </c>
    </row>
    <row r="2610" spans="13:16" x14ac:dyDescent="0.2">
      <c r="M2610" s="49" t="s">
        <v>443</v>
      </c>
      <c r="N2610" s="75">
        <f>_xll.qlCalendarAdvance(Calendar,N2609,M2610,"Following",FALSE)</f>
        <v>57818</v>
      </c>
      <c r="O2610" s="75" t="e">
        <f>_xll.qlInterestRateIndexValueDate(Index,N2610)</f>
        <v>#VALUE!</v>
      </c>
      <c r="P2610" s="72" t="e">
        <v>#N/A</v>
      </c>
    </row>
    <row r="2611" spans="13:16" x14ac:dyDescent="0.2">
      <c r="M2611" s="49" t="s">
        <v>443</v>
      </c>
      <c r="N2611" s="75">
        <f>_xll.qlCalendarAdvance(Calendar,N2610,M2611,"Following",FALSE)</f>
        <v>57825</v>
      </c>
      <c r="O2611" s="75" t="e">
        <f>_xll.qlInterestRateIndexValueDate(Index,N2611)</f>
        <v>#VALUE!</v>
      </c>
      <c r="P2611" s="72" t="e">
        <v>#N/A</v>
      </c>
    </row>
    <row r="2612" spans="13:16" x14ac:dyDescent="0.2">
      <c r="M2612" s="49" t="s">
        <v>443</v>
      </c>
      <c r="N2612" s="75">
        <f>_xll.qlCalendarAdvance(Calendar,N2611,M2612,"Following",FALSE)</f>
        <v>57832</v>
      </c>
      <c r="O2612" s="75" t="e">
        <f>_xll.qlInterestRateIndexValueDate(Index,N2612)</f>
        <v>#VALUE!</v>
      </c>
      <c r="P2612" s="72" t="e">
        <v>#N/A</v>
      </c>
    </row>
    <row r="2613" spans="13:16" x14ac:dyDescent="0.2">
      <c r="M2613" s="49" t="s">
        <v>443</v>
      </c>
      <c r="N2613" s="75">
        <f>_xll.qlCalendarAdvance(Calendar,N2612,M2613,"Following",FALSE)</f>
        <v>57839</v>
      </c>
      <c r="O2613" s="75" t="e">
        <f>_xll.qlInterestRateIndexValueDate(Index,N2613)</f>
        <v>#VALUE!</v>
      </c>
      <c r="P2613" s="72" t="e">
        <v>#N/A</v>
      </c>
    </row>
    <row r="2614" spans="13:16" x14ac:dyDescent="0.2">
      <c r="M2614" s="49" t="s">
        <v>443</v>
      </c>
      <c r="N2614" s="75">
        <f>_xll.qlCalendarAdvance(Calendar,N2613,M2614,"Following",FALSE)</f>
        <v>57846</v>
      </c>
      <c r="O2614" s="75" t="e">
        <f>_xll.qlInterestRateIndexValueDate(Index,N2614)</f>
        <v>#VALUE!</v>
      </c>
      <c r="P2614" s="72" t="e">
        <v>#N/A</v>
      </c>
    </row>
    <row r="2615" spans="13:16" x14ac:dyDescent="0.2">
      <c r="M2615" s="49" t="s">
        <v>443</v>
      </c>
      <c r="N2615" s="75">
        <f>_xll.qlCalendarAdvance(Calendar,N2614,M2615,"Following",FALSE)</f>
        <v>57853</v>
      </c>
      <c r="O2615" s="75" t="e">
        <f>_xll.qlInterestRateIndexValueDate(Index,N2615)</f>
        <v>#VALUE!</v>
      </c>
      <c r="P2615" s="72" t="e">
        <v>#N/A</v>
      </c>
    </row>
    <row r="2616" spans="13:16" x14ac:dyDescent="0.2">
      <c r="M2616" s="49" t="s">
        <v>443</v>
      </c>
      <c r="N2616" s="75">
        <f>_xll.qlCalendarAdvance(Calendar,N2615,M2616,"Following",FALSE)</f>
        <v>57860</v>
      </c>
      <c r="O2616" s="75" t="e">
        <f>_xll.qlInterestRateIndexValueDate(Index,N2616)</f>
        <v>#VALUE!</v>
      </c>
      <c r="P2616" s="72" t="e">
        <v>#N/A</v>
      </c>
    </row>
    <row r="2617" spans="13:16" x14ac:dyDescent="0.2">
      <c r="M2617" s="49" t="s">
        <v>443</v>
      </c>
      <c r="N2617" s="75">
        <f>_xll.qlCalendarAdvance(Calendar,N2616,M2617,"Following",FALSE)</f>
        <v>57867</v>
      </c>
      <c r="O2617" s="75" t="e">
        <f>_xll.qlInterestRateIndexValueDate(Index,N2617)</f>
        <v>#VALUE!</v>
      </c>
      <c r="P2617" s="72" t="e">
        <v>#N/A</v>
      </c>
    </row>
    <row r="2618" spans="13:16" x14ac:dyDescent="0.2">
      <c r="M2618" s="49" t="s">
        <v>443</v>
      </c>
      <c r="N2618" s="75">
        <f>_xll.qlCalendarAdvance(Calendar,N2617,M2618,"Following",FALSE)</f>
        <v>57874</v>
      </c>
      <c r="O2618" s="75" t="e">
        <f>_xll.qlInterestRateIndexValueDate(Index,N2618)</f>
        <v>#VALUE!</v>
      </c>
      <c r="P2618" s="72" t="e">
        <v>#N/A</v>
      </c>
    </row>
    <row r="2619" spans="13:16" x14ac:dyDescent="0.2">
      <c r="M2619" s="49" t="s">
        <v>443</v>
      </c>
      <c r="N2619" s="75">
        <f>_xll.qlCalendarAdvance(Calendar,N2618,M2619,"Following",FALSE)</f>
        <v>57881</v>
      </c>
      <c r="O2619" s="75" t="e">
        <f>_xll.qlInterestRateIndexValueDate(Index,N2619)</f>
        <v>#VALUE!</v>
      </c>
      <c r="P2619" s="72" t="e">
        <v>#N/A</v>
      </c>
    </row>
    <row r="2620" spans="13:16" x14ac:dyDescent="0.2">
      <c r="M2620" s="49" t="s">
        <v>443</v>
      </c>
      <c r="N2620" s="75">
        <f>_xll.qlCalendarAdvance(Calendar,N2619,M2620,"Following",FALSE)</f>
        <v>57888</v>
      </c>
      <c r="O2620" s="75" t="e">
        <f>_xll.qlInterestRateIndexValueDate(Index,N2620)</f>
        <v>#VALUE!</v>
      </c>
      <c r="P2620" s="72" t="e">
        <v>#N/A</v>
      </c>
    </row>
    <row r="2621" spans="13:16" x14ac:dyDescent="0.2">
      <c r="M2621" s="49" t="s">
        <v>443</v>
      </c>
      <c r="N2621" s="75">
        <f>_xll.qlCalendarAdvance(Calendar,N2620,M2621,"Following",FALSE)</f>
        <v>57895</v>
      </c>
      <c r="O2621" s="75" t="e">
        <f>_xll.qlInterestRateIndexValueDate(Index,N2621)</f>
        <v>#VALUE!</v>
      </c>
      <c r="P2621" s="72" t="e">
        <v>#N/A</v>
      </c>
    </row>
    <row r="2622" spans="13:16" x14ac:dyDescent="0.2">
      <c r="M2622" s="49" t="s">
        <v>443</v>
      </c>
      <c r="N2622" s="75">
        <f>_xll.qlCalendarAdvance(Calendar,N2621,M2622,"Following",FALSE)</f>
        <v>57902</v>
      </c>
      <c r="O2622" s="75" t="e">
        <f>_xll.qlInterestRateIndexValueDate(Index,N2622)</f>
        <v>#VALUE!</v>
      </c>
      <c r="P2622" s="72" t="e">
        <v>#N/A</v>
      </c>
    </row>
    <row r="2623" spans="13:16" x14ac:dyDescent="0.2">
      <c r="M2623" s="49" t="s">
        <v>443</v>
      </c>
      <c r="N2623" s="75">
        <f>_xll.qlCalendarAdvance(Calendar,N2622,M2623,"Following",FALSE)</f>
        <v>57909</v>
      </c>
      <c r="O2623" s="75" t="e">
        <f>_xll.qlInterestRateIndexValueDate(Index,N2623)</f>
        <v>#VALUE!</v>
      </c>
      <c r="P2623" s="72" t="e">
        <v>#N/A</v>
      </c>
    </row>
    <row r="2624" spans="13:16" x14ac:dyDescent="0.2">
      <c r="M2624" s="49" t="s">
        <v>443</v>
      </c>
      <c r="N2624" s="75">
        <f>_xll.qlCalendarAdvance(Calendar,N2623,M2624,"Following",FALSE)</f>
        <v>57916</v>
      </c>
      <c r="O2624" s="75" t="e">
        <f>_xll.qlInterestRateIndexValueDate(Index,N2624)</f>
        <v>#VALUE!</v>
      </c>
      <c r="P2624" s="72" t="e">
        <v>#N/A</v>
      </c>
    </row>
    <row r="2625" spans="13:16" x14ac:dyDescent="0.2">
      <c r="M2625" s="49" t="s">
        <v>443</v>
      </c>
      <c r="N2625" s="75">
        <f>_xll.qlCalendarAdvance(Calendar,N2624,M2625,"Following",FALSE)</f>
        <v>57923</v>
      </c>
      <c r="O2625" s="75" t="e">
        <f>_xll.qlInterestRateIndexValueDate(Index,N2625)</f>
        <v>#VALUE!</v>
      </c>
      <c r="P2625" s="72" t="e">
        <v>#N/A</v>
      </c>
    </row>
    <row r="2626" spans="13:16" x14ac:dyDescent="0.2">
      <c r="M2626" s="49" t="s">
        <v>443</v>
      </c>
      <c r="N2626" s="75">
        <f>_xll.qlCalendarAdvance(Calendar,N2625,M2626,"Following",FALSE)</f>
        <v>57930</v>
      </c>
      <c r="O2626" s="75" t="e">
        <f>_xll.qlInterestRateIndexValueDate(Index,N2626)</f>
        <v>#VALUE!</v>
      </c>
      <c r="P2626" s="72" t="e">
        <v>#N/A</v>
      </c>
    </row>
    <row r="2627" spans="13:16" x14ac:dyDescent="0.2">
      <c r="M2627" s="49" t="s">
        <v>443</v>
      </c>
      <c r="N2627" s="75">
        <f>_xll.qlCalendarAdvance(Calendar,N2626,M2627,"Following",FALSE)</f>
        <v>57937</v>
      </c>
      <c r="O2627" s="75" t="e">
        <f>_xll.qlInterestRateIndexValueDate(Index,N2627)</f>
        <v>#VALUE!</v>
      </c>
      <c r="P2627" s="72" t="e">
        <v>#N/A</v>
      </c>
    </row>
    <row r="2628" spans="13:16" x14ac:dyDescent="0.2">
      <c r="M2628" s="49" t="s">
        <v>443</v>
      </c>
      <c r="N2628" s="75">
        <f>_xll.qlCalendarAdvance(Calendar,N2627,M2628,"Following",FALSE)</f>
        <v>57944</v>
      </c>
      <c r="O2628" s="75" t="e">
        <f>_xll.qlInterestRateIndexValueDate(Index,N2628)</f>
        <v>#VALUE!</v>
      </c>
      <c r="P2628" s="72" t="e">
        <v>#N/A</v>
      </c>
    </row>
    <row r="2629" spans="13:16" x14ac:dyDescent="0.2">
      <c r="M2629" s="49" t="s">
        <v>443</v>
      </c>
      <c r="N2629" s="75">
        <f>_xll.qlCalendarAdvance(Calendar,N2628,M2629,"Following",FALSE)</f>
        <v>57951</v>
      </c>
      <c r="O2629" s="75" t="e">
        <f>_xll.qlInterestRateIndexValueDate(Index,N2629)</f>
        <v>#VALUE!</v>
      </c>
      <c r="P2629" s="72" t="e">
        <v>#N/A</v>
      </c>
    </row>
    <row r="2630" spans="13:16" x14ac:dyDescent="0.2">
      <c r="M2630" s="49" t="s">
        <v>443</v>
      </c>
      <c r="N2630" s="75">
        <f>_xll.qlCalendarAdvance(Calendar,N2629,M2630,"Following",FALSE)</f>
        <v>57958</v>
      </c>
      <c r="O2630" s="75" t="e">
        <f>_xll.qlInterestRateIndexValueDate(Index,N2630)</f>
        <v>#VALUE!</v>
      </c>
      <c r="P2630" s="72" t="e">
        <v>#N/A</v>
      </c>
    </row>
    <row r="2631" spans="13:16" x14ac:dyDescent="0.2">
      <c r="M2631" s="49" t="s">
        <v>443</v>
      </c>
      <c r="N2631" s="75">
        <f>_xll.qlCalendarAdvance(Calendar,N2630,M2631,"Following",FALSE)</f>
        <v>57965</v>
      </c>
      <c r="O2631" s="75" t="e">
        <f>_xll.qlInterestRateIndexValueDate(Index,N2631)</f>
        <v>#VALUE!</v>
      </c>
      <c r="P2631" s="72" t="e">
        <v>#N/A</v>
      </c>
    </row>
    <row r="2632" spans="13:16" x14ac:dyDescent="0.2">
      <c r="M2632" s="49" t="s">
        <v>443</v>
      </c>
      <c r="N2632" s="75">
        <f>_xll.qlCalendarAdvance(Calendar,N2631,M2632,"Following",FALSE)</f>
        <v>57972</v>
      </c>
      <c r="O2632" s="75" t="e">
        <f>_xll.qlInterestRateIndexValueDate(Index,N2632)</f>
        <v>#VALUE!</v>
      </c>
      <c r="P2632" s="72" t="e">
        <v>#N/A</v>
      </c>
    </row>
    <row r="2633" spans="13:16" x14ac:dyDescent="0.2">
      <c r="M2633" s="49" t="s">
        <v>443</v>
      </c>
      <c r="N2633" s="75">
        <f>_xll.qlCalendarAdvance(Calendar,N2632,M2633,"Following",FALSE)</f>
        <v>57979</v>
      </c>
      <c r="O2633" s="75" t="e">
        <f>_xll.qlInterestRateIndexValueDate(Index,N2633)</f>
        <v>#VALUE!</v>
      </c>
      <c r="P2633" s="72" t="e">
        <v>#N/A</v>
      </c>
    </row>
    <row r="2634" spans="13:16" x14ac:dyDescent="0.2">
      <c r="M2634" s="49" t="s">
        <v>443</v>
      </c>
      <c r="N2634" s="75">
        <f>_xll.qlCalendarAdvance(Calendar,N2633,M2634,"Following",FALSE)</f>
        <v>57986</v>
      </c>
      <c r="O2634" s="75" t="e">
        <f>_xll.qlInterestRateIndexValueDate(Index,N2634)</f>
        <v>#VALUE!</v>
      </c>
      <c r="P2634" s="72" t="e">
        <v>#N/A</v>
      </c>
    </row>
    <row r="2635" spans="13:16" x14ac:dyDescent="0.2">
      <c r="M2635" s="49" t="s">
        <v>443</v>
      </c>
      <c r="N2635" s="75">
        <f>_xll.qlCalendarAdvance(Calendar,N2634,M2635,"Following",FALSE)</f>
        <v>57993</v>
      </c>
      <c r="O2635" s="75" t="e">
        <f>_xll.qlInterestRateIndexValueDate(Index,N2635)</f>
        <v>#VALUE!</v>
      </c>
      <c r="P2635" s="72" t="e">
        <v>#N/A</v>
      </c>
    </row>
    <row r="2636" spans="13:16" x14ac:dyDescent="0.2">
      <c r="M2636" s="49" t="s">
        <v>443</v>
      </c>
      <c r="N2636" s="75">
        <f>_xll.qlCalendarAdvance(Calendar,N2635,M2636,"Following",FALSE)</f>
        <v>58000</v>
      </c>
      <c r="O2636" s="75" t="e">
        <f>_xll.qlInterestRateIndexValueDate(Index,N2636)</f>
        <v>#VALUE!</v>
      </c>
      <c r="P2636" s="72" t="e">
        <v>#N/A</v>
      </c>
    </row>
    <row r="2637" spans="13:16" x14ac:dyDescent="0.2">
      <c r="M2637" s="49" t="s">
        <v>443</v>
      </c>
      <c r="N2637" s="75">
        <f>_xll.qlCalendarAdvance(Calendar,N2636,M2637,"Following",FALSE)</f>
        <v>58007</v>
      </c>
      <c r="O2637" s="75" t="e">
        <f>_xll.qlInterestRateIndexValueDate(Index,N2637)</f>
        <v>#VALUE!</v>
      </c>
      <c r="P2637" s="72" t="e">
        <v>#N/A</v>
      </c>
    </row>
    <row r="2638" spans="13:16" x14ac:dyDescent="0.2">
      <c r="M2638" s="49" t="s">
        <v>443</v>
      </c>
      <c r="N2638" s="75">
        <f>_xll.qlCalendarAdvance(Calendar,N2637,M2638,"Following",FALSE)</f>
        <v>58014</v>
      </c>
      <c r="O2638" s="75" t="e">
        <f>_xll.qlInterestRateIndexValueDate(Index,N2638)</f>
        <v>#VALUE!</v>
      </c>
      <c r="P2638" s="72" t="e">
        <v>#N/A</v>
      </c>
    </row>
    <row r="2639" spans="13:16" x14ac:dyDescent="0.2">
      <c r="M2639" s="49" t="s">
        <v>443</v>
      </c>
      <c r="N2639" s="75">
        <f>_xll.qlCalendarAdvance(Calendar,N2638,M2639,"Following",FALSE)</f>
        <v>58021</v>
      </c>
      <c r="O2639" s="75" t="e">
        <f>_xll.qlInterestRateIndexValueDate(Index,N2639)</f>
        <v>#VALUE!</v>
      </c>
      <c r="P2639" s="72" t="e">
        <v>#N/A</v>
      </c>
    </row>
    <row r="2640" spans="13:16" x14ac:dyDescent="0.2">
      <c r="M2640" s="49" t="s">
        <v>443</v>
      </c>
      <c r="N2640" s="75">
        <f>_xll.qlCalendarAdvance(Calendar,N2639,M2640,"Following",FALSE)</f>
        <v>58028</v>
      </c>
      <c r="O2640" s="75" t="e">
        <f>_xll.qlInterestRateIndexValueDate(Index,N2640)</f>
        <v>#VALUE!</v>
      </c>
      <c r="P2640" s="72" t="e">
        <v>#N/A</v>
      </c>
    </row>
    <row r="2641" spans="13:16" x14ac:dyDescent="0.2">
      <c r="M2641" s="49" t="s">
        <v>443</v>
      </c>
      <c r="N2641" s="75">
        <f>_xll.qlCalendarAdvance(Calendar,N2640,M2641,"Following",FALSE)</f>
        <v>58035</v>
      </c>
      <c r="O2641" s="75" t="e">
        <f>_xll.qlInterestRateIndexValueDate(Index,N2641)</f>
        <v>#VALUE!</v>
      </c>
      <c r="P2641" s="72" t="e">
        <v>#N/A</v>
      </c>
    </row>
    <row r="2642" spans="13:16" x14ac:dyDescent="0.2">
      <c r="M2642" s="49" t="s">
        <v>443</v>
      </c>
      <c r="N2642" s="75">
        <f>_xll.qlCalendarAdvance(Calendar,N2641,M2642,"Following",FALSE)</f>
        <v>58042</v>
      </c>
      <c r="O2642" s="75" t="e">
        <f>_xll.qlInterestRateIndexValueDate(Index,N2642)</f>
        <v>#VALUE!</v>
      </c>
      <c r="P2642" s="72" t="e">
        <v>#N/A</v>
      </c>
    </row>
    <row r="2643" spans="13:16" x14ac:dyDescent="0.2">
      <c r="M2643" s="49" t="s">
        <v>443</v>
      </c>
      <c r="N2643" s="75">
        <f>_xll.qlCalendarAdvance(Calendar,N2642,M2643,"Following",FALSE)</f>
        <v>58049</v>
      </c>
      <c r="O2643" s="75" t="e">
        <f>_xll.qlInterestRateIndexValueDate(Index,N2643)</f>
        <v>#VALUE!</v>
      </c>
      <c r="P2643" s="72" t="e">
        <v>#N/A</v>
      </c>
    </row>
    <row r="2644" spans="13:16" x14ac:dyDescent="0.2">
      <c r="M2644" s="49" t="s">
        <v>443</v>
      </c>
      <c r="N2644" s="75">
        <f>_xll.qlCalendarAdvance(Calendar,N2643,M2644,"Following",FALSE)</f>
        <v>58056</v>
      </c>
      <c r="O2644" s="75" t="e">
        <f>_xll.qlInterestRateIndexValueDate(Index,N2644)</f>
        <v>#VALUE!</v>
      </c>
      <c r="P2644" s="72" t="e">
        <v>#N/A</v>
      </c>
    </row>
    <row r="2645" spans="13:16" x14ac:dyDescent="0.2">
      <c r="M2645" s="49" t="s">
        <v>443</v>
      </c>
      <c r="N2645" s="75">
        <f>_xll.qlCalendarAdvance(Calendar,N2644,M2645,"Following",FALSE)</f>
        <v>58063</v>
      </c>
      <c r="O2645" s="75" t="e">
        <f>_xll.qlInterestRateIndexValueDate(Index,N2645)</f>
        <v>#VALUE!</v>
      </c>
      <c r="P2645" s="72" t="e">
        <v>#N/A</v>
      </c>
    </row>
    <row r="2646" spans="13:16" x14ac:dyDescent="0.2">
      <c r="M2646" s="49" t="s">
        <v>443</v>
      </c>
      <c r="N2646" s="75">
        <f>_xll.qlCalendarAdvance(Calendar,N2645,M2646,"Following",FALSE)</f>
        <v>58071</v>
      </c>
      <c r="O2646" s="75" t="e">
        <f>_xll.qlInterestRateIndexValueDate(Index,N2646)</f>
        <v>#VALUE!</v>
      </c>
      <c r="P2646" s="72" t="e">
        <v>#N/A</v>
      </c>
    </row>
    <row r="2647" spans="13:16" x14ac:dyDescent="0.2">
      <c r="M2647" s="49" t="s">
        <v>443</v>
      </c>
      <c r="N2647" s="75">
        <f>_xll.qlCalendarAdvance(Calendar,N2646,M2647,"Following",FALSE)</f>
        <v>58078</v>
      </c>
      <c r="O2647" s="75" t="e">
        <f>_xll.qlInterestRateIndexValueDate(Index,N2647)</f>
        <v>#VALUE!</v>
      </c>
      <c r="P2647" s="72" t="e">
        <v>#N/A</v>
      </c>
    </row>
    <row r="2648" spans="13:16" x14ac:dyDescent="0.2">
      <c r="M2648" s="49" t="s">
        <v>443</v>
      </c>
      <c r="N2648" s="75">
        <f>_xll.qlCalendarAdvance(Calendar,N2647,M2648,"Following",FALSE)</f>
        <v>58085</v>
      </c>
      <c r="O2648" s="75" t="e">
        <f>_xll.qlInterestRateIndexValueDate(Index,N2648)</f>
        <v>#VALUE!</v>
      </c>
      <c r="P2648" s="72" t="e">
        <v>#N/A</v>
      </c>
    </row>
    <row r="2649" spans="13:16" x14ac:dyDescent="0.2">
      <c r="M2649" s="49" t="s">
        <v>443</v>
      </c>
      <c r="N2649" s="75">
        <f>_xll.qlCalendarAdvance(Calendar,N2648,M2649,"Following",FALSE)</f>
        <v>58092</v>
      </c>
      <c r="O2649" s="75" t="e">
        <f>_xll.qlInterestRateIndexValueDate(Index,N2649)</f>
        <v>#VALUE!</v>
      </c>
      <c r="P2649" s="72" t="e">
        <v>#N/A</v>
      </c>
    </row>
    <row r="2650" spans="13:16" x14ac:dyDescent="0.2">
      <c r="M2650" s="49" t="s">
        <v>443</v>
      </c>
      <c r="N2650" s="75">
        <f>_xll.qlCalendarAdvance(Calendar,N2649,M2650,"Following",FALSE)</f>
        <v>58099</v>
      </c>
      <c r="O2650" s="75" t="e">
        <f>_xll.qlInterestRateIndexValueDate(Index,N2650)</f>
        <v>#VALUE!</v>
      </c>
      <c r="P2650" s="72" t="e">
        <v>#N/A</v>
      </c>
    </row>
    <row r="2651" spans="13:16" x14ac:dyDescent="0.2">
      <c r="M2651" s="49" t="s">
        <v>443</v>
      </c>
      <c r="N2651" s="75">
        <f>_xll.qlCalendarAdvance(Calendar,N2650,M2651,"Following",FALSE)</f>
        <v>58106</v>
      </c>
      <c r="O2651" s="75" t="e">
        <f>_xll.qlInterestRateIndexValueDate(Index,N2651)</f>
        <v>#VALUE!</v>
      </c>
      <c r="P2651" s="72" t="e">
        <v>#N/A</v>
      </c>
    </row>
    <row r="2652" spans="13:16" x14ac:dyDescent="0.2">
      <c r="M2652" s="49" t="s">
        <v>443</v>
      </c>
      <c r="N2652" s="75">
        <f>_xll.qlCalendarAdvance(Calendar,N2651,M2652,"Following",FALSE)</f>
        <v>58113</v>
      </c>
      <c r="O2652" s="75" t="e">
        <f>_xll.qlInterestRateIndexValueDate(Index,N2652)</f>
        <v>#VALUE!</v>
      </c>
      <c r="P2652" s="72" t="e">
        <v>#N/A</v>
      </c>
    </row>
    <row r="2653" spans="13:16" x14ac:dyDescent="0.2">
      <c r="M2653" s="49" t="s">
        <v>443</v>
      </c>
      <c r="N2653" s="75">
        <f>_xll.qlCalendarAdvance(Calendar,N2652,M2653,"Following",FALSE)</f>
        <v>58120</v>
      </c>
      <c r="O2653" s="75" t="e">
        <f>_xll.qlInterestRateIndexValueDate(Index,N2653)</f>
        <v>#VALUE!</v>
      </c>
      <c r="P2653" s="72" t="e">
        <v>#N/A</v>
      </c>
    </row>
    <row r="2654" spans="13:16" x14ac:dyDescent="0.2">
      <c r="M2654" s="49" t="s">
        <v>443</v>
      </c>
      <c r="N2654" s="75">
        <f>_xll.qlCalendarAdvance(Calendar,N2653,M2654,"Following",FALSE)</f>
        <v>58127</v>
      </c>
      <c r="O2654" s="75" t="e">
        <f>_xll.qlInterestRateIndexValueDate(Index,N2654)</f>
        <v>#VALUE!</v>
      </c>
      <c r="P2654" s="72" t="e">
        <v>#N/A</v>
      </c>
    </row>
    <row r="2655" spans="13:16" x14ac:dyDescent="0.2">
      <c r="M2655" s="49" t="s">
        <v>443</v>
      </c>
      <c r="N2655" s="75">
        <f>_xll.qlCalendarAdvance(Calendar,N2654,M2655,"Following",FALSE)</f>
        <v>58134</v>
      </c>
      <c r="O2655" s="75" t="e">
        <f>_xll.qlInterestRateIndexValueDate(Index,N2655)</f>
        <v>#VALUE!</v>
      </c>
      <c r="P2655" s="72" t="e">
        <v>#N/A</v>
      </c>
    </row>
    <row r="2656" spans="13:16" x14ac:dyDescent="0.2">
      <c r="M2656" s="49" t="s">
        <v>443</v>
      </c>
      <c r="N2656" s="75">
        <f>_xll.qlCalendarAdvance(Calendar,N2655,M2656,"Following",FALSE)</f>
        <v>58141</v>
      </c>
      <c r="O2656" s="75" t="e">
        <f>_xll.qlInterestRateIndexValueDate(Index,N2656)</f>
        <v>#VALUE!</v>
      </c>
      <c r="P2656" s="72" t="e">
        <v>#N/A</v>
      </c>
    </row>
    <row r="2657" spans="13:16" x14ac:dyDescent="0.2">
      <c r="M2657" s="49" t="s">
        <v>443</v>
      </c>
      <c r="N2657" s="75">
        <f>_xll.qlCalendarAdvance(Calendar,N2656,M2657,"Following",FALSE)</f>
        <v>58148</v>
      </c>
      <c r="O2657" s="75" t="e">
        <f>_xll.qlInterestRateIndexValueDate(Index,N2657)</f>
        <v>#VALUE!</v>
      </c>
      <c r="P2657" s="72" t="e">
        <v>#N/A</v>
      </c>
    </row>
    <row r="2658" spans="13:16" x14ac:dyDescent="0.2">
      <c r="M2658" s="49" t="s">
        <v>443</v>
      </c>
      <c r="N2658" s="75">
        <f>_xll.qlCalendarAdvance(Calendar,N2657,M2658,"Following",FALSE)</f>
        <v>58155</v>
      </c>
      <c r="O2658" s="75" t="e">
        <f>_xll.qlInterestRateIndexValueDate(Index,N2658)</f>
        <v>#VALUE!</v>
      </c>
      <c r="P2658" s="72" t="e">
        <v>#N/A</v>
      </c>
    </row>
    <row r="2659" spans="13:16" x14ac:dyDescent="0.2">
      <c r="M2659" s="49" t="s">
        <v>443</v>
      </c>
      <c r="N2659" s="75">
        <f>_xll.qlCalendarAdvance(Calendar,N2658,M2659,"Following",FALSE)</f>
        <v>58166</v>
      </c>
      <c r="O2659" s="75" t="e">
        <f>_xll.qlInterestRateIndexValueDate(Index,N2659)</f>
        <v>#VALUE!</v>
      </c>
      <c r="P2659" s="72" t="e">
        <v>#N/A</v>
      </c>
    </row>
    <row r="2660" spans="13:16" x14ac:dyDescent="0.2">
      <c r="M2660" s="49" t="s">
        <v>443</v>
      </c>
      <c r="N2660" s="75">
        <f>_xll.qlCalendarAdvance(Calendar,N2659,M2660,"Following",FALSE)</f>
        <v>58173</v>
      </c>
      <c r="O2660" s="75" t="e">
        <f>_xll.qlInterestRateIndexValueDate(Index,N2660)</f>
        <v>#VALUE!</v>
      </c>
      <c r="P2660" s="72" t="e">
        <v>#N/A</v>
      </c>
    </row>
    <row r="2661" spans="13:16" x14ac:dyDescent="0.2">
      <c r="M2661" s="49" t="s">
        <v>443</v>
      </c>
      <c r="N2661" s="75">
        <f>_xll.qlCalendarAdvance(Calendar,N2660,M2661,"Following",FALSE)</f>
        <v>58180</v>
      </c>
      <c r="O2661" s="75" t="e">
        <f>_xll.qlInterestRateIndexValueDate(Index,N2661)</f>
        <v>#VALUE!</v>
      </c>
      <c r="P2661" s="72" t="e">
        <v>#N/A</v>
      </c>
    </row>
    <row r="2662" spans="13:16" x14ac:dyDescent="0.2">
      <c r="M2662" s="49" t="s">
        <v>443</v>
      </c>
      <c r="N2662" s="75">
        <f>_xll.qlCalendarAdvance(Calendar,N2661,M2662,"Following",FALSE)</f>
        <v>58187</v>
      </c>
      <c r="O2662" s="75" t="e">
        <f>_xll.qlInterestRateIndexValueDate(Index,N2662)</f>
        <v>#VALUE!</v>
      </c>
      <c r="P2662" s="72" t="e">
        <v>#N/A</v>
      </c>
    </row>
    <row r="2663" spans="13:16" x14ac:dyDescent="0.2">
      <c r="M2663" s="49" t="s">
        <v>443</v>
      </c>
      <c r="N2663" s="75">
        <f>_xll.qlCalendarAdvance(Calendar,N2662,M2663,"Following",FALSE)</f>
        <v>58194</v>
      </c>
      <c r="O2663" s="75" t="e">
        <f>_xll.qlInterestRateIndexValueDate(Index,N2663)</f>
        <v>#VALUE!</v>
      </c>
      <c r="P2663" s="72" t="e">
        <v>#N/A</v>
      </c>
    </row>
    <row r="2664" spans="13:16" x14ac:dyDescent="0.2">
      <c r="M2664" s="49" t="s">
        <v>443</v>
      </c>
      <c r="N2664" s="75">
        <f>_xll.qlCalendarAdvance(Calendar,N2663,M2664,"Following",FALSE)</f>
        <v>58201</v>
      </c>
      <c r="O2664" s="75" t="e">
        <f>_xll.qlInterestRateIndexValueDate(Index,N2664)</f>
        <v>#VALUE!</v>
      </c>
      <c r="P2664" s="72" t="e">
        <v>#N/A</v>
      </c>
    </row>
    <row r="2665" spans="13:16" x14ac:dyDescent="0.2">
      <c r="M2665" s="49" t="s">
        <v>443</v>
      </c>
      <c r="N2665" s="75">
        <f>_xll.qlCalendarAdvance(Calendar,N2664,M2665,"Following",FALSE)</f>
        <v>58208</v>
      </c>
      <c r="O2665" s="75" t="e">
        <f>_xll.qlInterestRateIndexValueDate(Index,N2665)</f>
        <v>#VALUE!</v>
      </c>
      <c r="P2665" s="72" t="e">
        <v>#N/A</v>
      </c>
    </row>
    <row r="2666" spans="13:16" x14ac:dyDescent="0.2">
      <c r="M2666" s="49" t="s">
        <v>443</v>
      </c>
      <c r="N2666" s="75">
        <f>_xll.qlCalendarAdvance(Calendar,N2665,M2666,"Following",FALSE)</f>
        <v>58215</v>
      </c>
      <c r="O2666" s="75" t="e">
        <f>_xll.qlInterestRateIndexValueDate(Index,N2666)</f>
        <v>#VALUE!</v>
      </c>
      <c r="P2666" s="72" t="e">
        <v>#N/A</v>
      </c>
    </row>
    <row r="2667" spans="13:16" x14ac:dyDescent="0.2">
      <c r="M2667" s="49" t="s">
        <v>443</v>
      </c>
      <c r="N2667" s="75">
        <f>_xll.qlCalendarAdvance(Calendar,N2666,M2667,"Following",FALSE)</f>
        <v>58222</v>
      </c>
      <c r="O2667" s="75" t="e">
        <f>_xll.qlInterestRateIndexValueDate(Index,N2667)</f>
        <v>#VALUE!</v>
      </c>
      <c r="P2667" s="72" t="e">
        <v>#N/A</v>
      </c>
    </row>
    <row r="2668" spans="13:16" x14ac:dyDescent="0.2">
      <c r="M2668" s="49" t="s">
        <v>443</v>
      </c>
      <c r="N2668" s="75">
        <f>_xll.qlCalendarAdvance(Calendar,N2667,M2668,"Following",FALSE)</f>
        <v>58229</v>
      </c>
      <c r="O2668" s="75" t="e">
        <f>_xll.qlInterestRateIndexValueDate(Index,N2668)</f>
        <v>#VALUE!</v>
      </c>
      <c r="P2668" s="72" t="e">
        <v>#N/A</v>
      </c>
    </row>
    <row r="2669" spans="13:16" x14ac:dyDescent="0.2">
      <c r="M2669" s="49" t="s">
        <v>443</v>
      </c>
      <c r="N2669" s="75">
        <f>_xll.qlCalendarAdvance(Calendar,N2668,M2669,"Following",FALSE)</f>
        <v>58236</v>
      </c>
      <c r="O2669" s="75" t="e">
        <f>_xll.qlInterestRateIndexValueDate(Index,N2669)</f>
        <v>#VALUE!</v>
      </c>
      <c r="P2669" s="72" t="e">
        <v>#N/A</v>
      </c>
    </row>
    <row r="2670" spans="13:16" x14ac:dyDescent="0.2">
      <c r="M2670" s="49" t="s">
        <v>443</v>
      </c>
      <c r="N2670" s="75">
        <f>_xll.qlCalendarAdvance(Calendar,N2669,M2670,"Following",FALSE)</f>
        <v>58243</v>
      </c>
      <c r="O2670" s="75" t="e">
        <f>_xll.qlInterestRateIndexValueDate(Index,N2670)</f>
        <v>#VALUE!</v>
      </c>
      <c r="P2670" s="72" t="e">
        <v>#N/A</v>
      </c>
    </row>
    <row r="2671" spans="13:16" x14ac:dyDescent="0.2">
      <c r="M2671" s="49" t="s">
        <v>443</v>
      </c>
      <c r="N2671" s="75">
        <f>_xll.qlCalendarAdvance(Calendar,N2670,M2671,"Following",FALSE)</f>
        <v>58250</v>
      </c>
      <c r="O2671" s="75" t="e">
        <f>_xll.qlInterestRateIndexValueDate(Index,N2671)</f>
        <v>#VALUE!</v>
      </c>
      <c r="P2671" s="72" t="e">
        <v>#N/A</v>
      </c>
    </row>
    <row r="2672" spans="13:16" x14ac:dyDescent="0.2">
      <c r="M2672" s="49" t="s">
        <v>443</v>
      </c>
      <c r="N2672" s="75">
        <f>_xll.qlCalendarAdvance(Calendar,N2671,M2672,"Following",FALSE)</f>
        <v>58257</v>
      </c>
      <c r="O2672" s="75" t="e">
        <f>_xll.qlInterestRateIndexValueDate(Index,N2672)</f>
        <v>#VALUE!</v>
      </c>
      <c r="P2672" s="72" t="e">
        <v>#N/A</v>
      </c>
    </row>
    <row r="2673" spans="13:16" x14ac:dyDescent="0.2">
      <c r="M2673" s="49" t="s">
        <v>443</v>
      </c>
      <c r="N2673" s="75">
        <f>_xll.qlCalendarAdvance(Calendar,N2672,M2673,"Following",FALSE)</f>
        <v>58264</v>
      </c>
      <c r="O2673" s="75" t="e">
        <f>_xll.qlInterestRateIndexValueDate(Index,N2673)</f>
        <v>#VALUE!</v>
      </c>
      <c r="P2673" s="72" t="e">
        <v>#N/A</v>
      </c>
    </row>
    <row r="2674" spans="13:16" x14ac:dyDescent="0.2">
      <c r="M2674" s="49" t="s">
        <v>443</v>
      </c>
      <c r="N2674" s="75">
        <f>_xll.qlCalendarAdvance(Calendar,N2673,M2674,"Following",FALSE)</f>
        <v>58271</v>
      </c>
      <c r="O2674" s="75" t="e">
        <f>_xll.qlInterestRateIndexValueDate(Index,N2674)</f>
        <v>#VALUE!</v>
      </c>
      <c r="P2674" s="72" t="e">
        <v>#N/A</v>
      </c>
    </row>
    <row r="2675" spans="13:16" x14ac:dyDescent="0.2">
      <c r="M2675" s="49" t="s">
        <v>443</v>
      </c>
      <c r="N2675" s="75">
        <f>_xll.qlCalendarAdvance(Calendar,N2674,M2675,"Following",FALSE)</f>
        <v>58278</v>
      </c>
      <c r="O2675" s="75" t="e">
        <f>_xll.qlInterestRateIndexValueDate(Index,N2675)</f>
        <v>#VALUE!</v>
      </c>
      <c r="P2675" s="72" t="e">
        <v>#N/A</v>
      </c>
    </row>
    <row r="2676" spans="13:16" x14ac:dyDescent="0.2">
      <c r="M2676" s="49" t="s">
        <v>443</v>
      </c>
      <c r="N2676" s="75">
        <f>_xll.qlCalendarAdvance(Calendar,N2675,M2676,"Following",FALSE)</f>
        <v>58285</v>
      </c>
      <c r="O2676" s="75" t="e">
        <f>_xll.qlInterestRateIndexValueDate(Index,N2676)</f>
        <v>#VALUE!</v>
      </c>
      <c r="P2676" s="72" t="e">
        <v>#N/A</v>
      </c>
    </row>
    <row r="2677" spans="13:16" x14ac:dyDescent="0.2">
      <c r="M2677" s="49" t="s">
        <v>443</v>
      </c>
      <c r="N2677" s="75">
        <f>_xll.qlCalendarAdvance(Calendar,N2676,M2677,"Following",FALSE)</f>
        <v>58292</v>
      </c>
      <c r="O2677" s="75" t="e">
        <f>_xll.qlInterestRateIndexValueDate(Index,N2677)</f>
        <v>#VALUE!</v>
      </c>
      <c r="P2677" s="72" t="e">
        <v>#N/A</v>
      </c>
    </row>
    <row r="2678" spans="13:16" x14ac:dyDescent="0.2">
      <c r="M2678" s="49" t="s">
        <v>443</v>
      </c>
      <c r="N2678" s="75">
        <f>_xll.qlCalendarAdvance(Calendar,N2677,M2678,"Following",FALSE)</f>
        <v>58299</v>
      </c>
      <c r="O2678" s="75" t="e">
        <f>_xll.qlInterestRateIndexValueDate(Index,N2678)</f>
        <v>#VALUE!</v>
      </c>
      <c r="P2678" s="72" t="e">
        <v>#N/A</v>
      </c>
    </row>
    <row r="2679" spans="13:16" x14ac:dyDescent="0.2">
      <c r="M2679" s="49" t="s">
        <v>443</v>
      </c>
      <c r="N2679" s="75">
        <f>_xll.qlCalendarAdvance(Calendar,N2678,M2679,"Following",FALSE)</f>
        <v>58306</v>
      </c>
      <c r="O2679" s="75" t="e">
        <f>_xll.qlInterestRateIndexValueDate(Index,N2679)</f>
        <v>#VALUE!</v>
      </c>
      <c r="P2679" s="72" t="e">
        <v>#N/A</v>
      </c>
    </row>
    <row r="2680" spans="13:16" x14ac:dyDescent="0.2">
      <c r="M2680" s="49" t="s">
        <v>443</v>
      </c>
      <c r="N2680" s="75">
        <f>_xll.qlCalendarAdvance(Calendar,N2679,M2680,"Following",FALSE)</f>
        <v>58313</v>
      </c>
      <c r="O2680" s="75" t="e">
        <f>_xll.qlInterestRateIndexValueDate(Index,N2680)</f>
        <v>#VALUE!</v>
      </c>
      <c r="P2680" s="72" t="e">
        <v>#N/A</v>
      </c>
    </row>
    <row r="2681" spans="13:16" x14ac:dyDescent="0.2">
      <c r="M2681" s="49" t="s">
        <v>443</v>
      </c>
      <c r="N2681" s="75">
        <f>_xll.qlCalendarAdvance(Calendar,N2680,M2681,"Following",FALSE)</f>
        <v>58320</v>
      </c>
      <c r="O2681" s="75" t="e">
        <f>_xll.qlInterestRateIndexValueDate(Index,N2681)</f>
        <v>#VALUE!</v>
      </c>
      <c r="P2681" s="72" t="e">
        <v>#N/A</v>
      </c>
    </row>
    <row r="2682" spans="13:16" x14ac:dyDescent="0.2">
      <c r="M2682" s="49" t="s">
        <v>443</v>
      </c>
      <c r="N2682" s="75">
        <f>_xll.qlCalendarAdvance(Calendar,N2681,M2682,"Following",FALSE)</f>
        <v>58327</v>
      </c>
      <c r="O2682" s="75" t="e">
        <f>_xll.qlInterestRateIndexValueDate(Index,N2682)</f>
        <v>#VALUE!</v>
      </c>
      <c r="P2682" s="72" t="e">
        <v>#N/A</v>
      </c>
    </row>
    <row r="2683" spans="13:16" x14ac:dyDescent="0.2">
      <c r="M2683" s="49" t="s">
        <v>443</v>
      </c>
      <c r="N2683" s="75">
        <f>_xll.qlCalendarAdvance(Calendar,N2682,M2683,"Following",FALSE)</f>
        <v>58334</v>
      </c>
      <c r="O2683" s="75" t="e">
        <f>_xll.qlInterestRateIndexValueDate(Index,N2683)</f>
        <v>#VALUE!</v>
      </c>
      <c r="P2683" s="72" t="e">
        <v>#N/A</v>
      </c>
    </row>
    <row r="2684" spans="13:16" x14ac:dyDescent="0.2">
      <c r="M2684" s="49" t="s">
        <v>443</v>
      </c>
      <c r="N2684" s="75">
        <f>_xll.qlCalendarAdvance(Calendar,N2683,M2684,"Following",FALSE)</f>
        <v>58341</v>
      </c>
      <c r="O2684" s="75" t="e">
        <f>_xll.qlInterestRateIndexValueDate(Index,N2684)</f>
        <v>#VALUE!</v>
      </c>
      <c r="P2684" s="72" t="e">
        <v>#N/A</v>
      </c>
    </row>
    <row r="2685" spans="13:16" x14ac:dyDescent="0.2">
      <c r="M2685" s="49" t="s">
        <v>443</v>
      </c>
      <c r="N2685" s="75">
        <f>_xll.qlCalendarAdvance(Calendar,N2684,M2685,"Following",FALSE)</f>
        <v>58348</v>
      </c>
      <c r="O2685" s="75" t="e">
        <f>_xll.qlInterestRateIndexValueDate(Index,N2685)</f>
        <v>#VALUE!</v>
      </c>
      <c r="P2685" s="72" t="e">
        <v>#N/A</v>
      </c>
    </row>
    <row r="2686" spans="13:16" x14ac:dyDescent="0.2">
      <c r="M2686" s="49" t="s">
        <v>443</v>
      </c>
      <c r="N2686" s="75">
        <f>_xll.qlCalendarAdvance(Calendar,N2685,M2686,"Following",FALSE)</f>
        <v>58355</v>
      </c>
      <c r="O2686" s="75" t="e">
        <f>_xll.qlInterestRateIndexValueDate(Index,N2686)</f>
        <v>#VALUE!</v>
      </c>
      <c r="P2686" s="72" t="e">
        <v>#N/A</v>
      </c>
    </row>
    <row r="2687" spans="13:16" x14ac:dyDescent="0.2">
      <c r="M2687" s="49" t="s">
        <v>443</v>
      </c>
      <c r="N2687" s="75">
        <f>_xll.qlCalendarAdvance(Calendar,N2686,M2687,"Following",FALSE)</f>
        <v>58362</v>
      </c>
      <c r="O2687" s="75" t="e">
        <f>_xll.qlInterestRateIndexValueDate(Index,N2687)</f>
        <v>#VALUE!</v>
      </c>
      <c r="P2687" s="72" t="e">
        <v>#N/A</v>
      </c>
    </row>
    <row r="2688" spans="13:16" x14ac:dyDescent="0.2">
      <c r="M2688" s="49" t="s">
        <v>443</v>
      </c>
      <c r="N2688" s="75">
        <f>_xll.qlCalendarAdvance(Calendar,N2687,M2688,"Following",FALSE)</f>
        <v>58369</v>
      </c>
      <c r="O2688" s="75" t="e">
        <f>_xll.qlInterestRateIndexValueDate(Index,N2688)</f>
        <v>#VALUE!</v>
      </c>
      <c r="P2688" s="72" t="e">
        <v>#N/A</v>
      </c>
    </row>
    <row r="2689" spans="13:16" x14ac:dyDescent="0.2">
      <c r="M2689" s="49" t="s">
        <v>443</v>
      </c>
      <c r="N2689" s="75">
        <f>_xll.qlCalendarAdvance(Calendar,N2688,M2689,"Following",FALSE)</f>
        <v>58376</v>
      </c>
      <c r="O2689" s="75" t="e">
        <f>_xll.qlInterestRateIndexValueDate(Index,N2689)</f>
        <v>#VALUE!</v>
      </c>
      <c r="P2689" s="72" t="e">
        <v>#N/A</v>
      </c>
    </row>
    <row r="2690" spans="13:16" x14ac:dyDescent="0.2">
      <c r="M2690" s="49" t="s">
        <v>443</v>
      </c>
      <c r="N2690" s="75">
        <f>_xll.qlCalendarAdvance(Calendar,N2689,M2690,"Following",FALSE)</f>
        <v>58383</v>
      </c>
      <c r="O2690" s="75" t="e">
        <f>_xll.qlInterestRateIndexValueDate(Index,N2690)</f>
        <v>#VALUE!</v>
      </c>
      <c r="P2690" s="72" t="e">
        <v>#N/A</v>
      </c>
    </row>
    <row r="2691" spans="13:16" x14ac:dyDescent="0.2">
      <c r="M2691" s="49" t="s">
        <v>443</v>
      </c>
      <c r="N2691" s="75">
        <f>_xll.qlCalendarAdvance(Calendar,N2690,M2691,"Following",FALSE)</f>
        <v>58390</v>
      </c>
      <c r="O2691" s="75" t="e">
        <f>_xll.qlInterestRateIndexValueDate(Index,N2691)</f>
        <v>#VALUE!</v>
      </c>
      <c r="P2691" s="72" t="e">
        <v>#N/A</v>
      </c>
    </row>
    <row r="2692" spans="13:16" x14ac:dyDescent="0.2">
      <c r="M2692" s="49" t="s">
        <v>443</v>
      </c>
      <c r="N2692" s="75">
        <f>_xll.qlCalendarAdvance(Calendar,N2691,M2692,"Following",FALSE)</f>
        <v>58397</v>
      </c>
      <c r="O2692" s="75" t="e">
        <f>_xll.qlInterestRateIndexValueDate(Index,N2692)</f>
        <v>#VALUE!</v>
      </c>
      <c r="P2692" s="72" t="e">
        <v>#N/A</v>
      </c>
    </row>
    <row r="2693" spans="13:16" x14ac:dyDescent="0.2">
      <c r="M2693" s="49" t="s">
        <v>443</v>
      </c>
      <c r="N2693" s="75">
        <f>_xll.qlCalendarAdvance(Calendar,N2692,M2693,"Following",FALSE)</f>
        <v>58404</v>
      </c>
      <c r="O2693" s="75" t="e">
        <f>_xll.qlInterestRateIndexValueDate(Index,N2693)</f>
        <v>#VALUE!</v>
      </c>
      <c r="P2693" s="72" t="e">
        <v>#N/A</v>
      </c>
    </row>
    <row r="2694" spans="13:16" x14ac:dyDescent="0.2">
      <c r="M2694" s="49" t="s">
        <v>443</v>
      </c>
      <c r="N2694" s="75">
        <f>_xll.qlCalendarAdvance(Calendar,N2693,M2694,"Following",FALSE)</f>
        <v>58411</v>
      </c>
      <c r="O2694" s="75" t="e">
        <f>_xll.qlInterestRateIndexValueDate(Index,N2694)</f>
        <v>#VALUE!</v>
      </c>
      <c r="P2694" s="72" t="e">
        <v>#N/A</v>
      </c>
    </row>
    <row r="2695" spans="13:16" x14ac:dyDescent="0.2">
      <c r="M2695" s="49" t="s">
        <v>443</v>
      </c>
      <c r="N2695" s="75">
        <f>_xll.qlCalendarAdvance(Calendar,N2694,M2695,"Following",FALSE)</f>
        <v>58418</v>
      </c>
      <c r="O2695" s="75" t="e">
        <f>_xll.qlInterestRateIndexValueDate(Index,N2695)</f>
        <v>#VALUE!</v>
      </c>
      <c r="P2695" s="72" t="e">
        <v>#N/A</v>
      </c>
    </row>
    <row r="2696" spans="13:16" x14ac:dyDescent="0.2">
      <c r="M2696" s="49" t="s">
        <v>443</v>
      </c>
      <c r="N2696" s="75">
        <f>_xll.qlCalendarAdvance(Calendar,N2695,M2696,"Following",FALSE)</f>
        <v>58425</v>
      </c>
      <c r="O2696" s="75" t="e">
        <f>_xll.qlInterestRateIndexValueDate(Index,N2696)</f>
        <v>#VALUE!</v>
      </c>
      <c r="P2696" s="72" t="e">
        <v>#N/A</v>
      </c>
    </row>
    <row r="2697" spans="13:16" x14ac:dyDescent="0.2">
      <c r="M2697" s="49" t="s">
        <v>443</v>
      </c>
      <c r="N2697" s="75">
        <f>_xll.qlCalendarAdvance(Calendar,N2696,M2697,"Following",FALSE)</f>
        <v>58432</v>
      </c>
      <c r="O2697" s="75" t="e">
        <f>_xll.qlInterestRateIndexValueDate(Index,N2697)</f>
        <v>#VALUE!</v>
      </c>
      <c r="P2697" s="72" t="e">
        <v>#N/A</v>
      </c>
    </row>
    <row r="2698" spans="13:16" x14ac:dyDescent="0.2">
      <c r="M2698" s="49" t="s">
        <v>443</v>
      </c>
      <c r="N2698" s="75">
        <f>_xll.qlCalendarAdvance(Calendar,N2697,M2698,"Following",FALSE)</f>
        <v>58439</v>
      </c>
      <c r="O2698" s="75" t="e">
        <f>_xll.qlInterestRateIndexValueDate(Index,N2698)</f>
        <v>#VALUE!</v>
      </c>
      <c r="P2698" s="72" t="e">
        <v>#N/A</v>
      </c>
    </row>
    <row r="2699" spans="13:16" x14ac:dyDescent="0.2">
      <c r="M2699" s="49" t="s">
        <v>443</v>
      </c>
      <c r="N2699" s="75">
        <f>_xll.qlCalendarAdvance(Calendar,N2698,M2699,"Following",FALSE)</f>
        <v>58446</v>
      </c>
      <c r="O2699" s="75" t="e">
        <f>_xll.qlInterestRateIndexValueDate(Index,N2699)</f>
        <v>#VALUE!</v>
      </c>
      <c r="P2699" s="72" t="e">
        <v>#N/A</v>
      </c>
    </row>
    <row r="2700" spans="13:16" x14ac:dyDescent="0.2">
      <c r="M2700" s="49" t="s">
        <v>443</v>
      </c>
      <c r="N2700" s="75">
        <f>_xll.qlCalendarAdvance(Calendar,N2699,M2700,"Following",FALSE)</f>
        <v>58453</v>
      </c>
      <c r="O2700" s="75" t="e">
        <f>_xll.qlInterestRateIndexValueDate(Index,N2700)</f>
        <v>#VALUE!</v>
      </c>
      <c r="P2700" s="72" t="e">
        <v>#N/A</v>
      </c>
    </row>
    <row r="2701" spans="13:16" x14ac:dyDescent="0.2">
      <c r="M2701" s="49" t="s">
        <v>443</v>
      </c>
      <c r="N2701" s="75">
        <f>_xll.qlCalendarAdvance(Calendar,N2700,M2701,"Following",FALSE)</f>
        <v>58460</v>
      </c>
      <c r="O2701" s="75" t="e">
        <f>_xll.qlInterestRateIndexValueDate(Index,N2701)</f>
        <v>#VALUE!</v>
      </c>
      <c r="P2701" s="72" t="e">
        <v>#N/A</v>
      </c>
    </row>
    <row r="2702" spans="13:16" x14ac:dyDescent="0.2">
      <c r="M2702" s="49" t="s">
        <v>443</v>
      </c>
      <c r="N2702" s="75">
        <f>_xll.qlCalendarAdvance(Calendar,N2701,M2702,"Following",FALSE)</f>
        <v>58467</v>
      </c>
      <c r="O2702" s="75" t="e">
        <f>_xll.qlInterestRateIndexValueDate(Index,N2702)</f>
        <v>#VALUE!</v>
      </c>
      <c r="P2702" s="72" t="e">
        <v>#N/A</v>
      </c>
    </row>
    <row r="2703" spans="13:16" x14ac:dyDescent="0.2">
      <c r="M2703" s="49" t="s">
        <v>443</v>
      </c>
      <c r="N2703" s="75">
        <f>_xll.qlCalendarAdvance(Calendar,N2702,M2703,"Following",FALSE)</f>
        <v>58474</v>
      </c>
      <c r="O2703" s="75" t="e">
        <f>_xll.qlInterestRateIndexValueDate(Index,N2703)</f>
        <v>#VALUE!</v>
      </c>
      <c r="P2703" s="72" t="e">
        <v>#N/A</v>
      </c>
    </row>
    <row r="2704" spans="13:16" x14ac:dyDescent="0.2">
      <c r="M2704" s="49" t="s">
        <v>443</v>
      </c>
      <c r="N2704" s="75">
        <f>_xll.qlCalendarAdvance(Calendar,N2703,M2704,"Following",FALSE)</f>
        <v>58481</v>
      </c>
      <c r="O2704" s="75" t="e">
        <f>_xll.qlInterestRateIndexValueDate(Index,N2704)</f>
        <v>#VALUE!</v>
      </c>
      <c r="P2704" s="72" t="e">
        <v>#N/A</v>
      </c>
    </row>
    <row r="2705" spans="13:16" x14ac:dyDescent="0.2">
      <c r="M2705" s="49" t="s">
        <v>443</v>
      </c>
      <c r="N2705" s="75">
        <f>_xll.qlCalendarAdvance(Calendar,N2704,M2705,"Following",FALSE)</f>
        <v>58488</v>
      </c>
      <c r="O2705" s="75" t="e">
        <f>_xll.qlInterestRateIndexValueDate(Index,N2705)</f>
        <v>#VALUE!</v>
      </c>
      <c r="P2705" s="72" t="e">
        <v>#N/A</v>
      </c>
    </row>
    <row r="2706" spans="13:16" x14ac:dyDescent="0.2">
      <c r="M2706" s="49" t="s">
        <v>443</v>
      </c>
      <c r="N2706" s="75">
        <f>_xll.qlCalendarAdvance(Calendar,N2705,M2706,"Following",FALSE)</f>
        <v>58495</v>
      </c>
      <c r="O2706" s="75" t="e">
        <f>_xll.qlInterestRateIndexValueDate(Index,N2706)</f>
        <v>#VALUE!</v>
      </c>
      <c r="P2706" s="72" t="e">
        <v>#N/A</v>
      </c>
    </row>
    <row r="2707" spans="13:16" x14ac:dyDescent="0.2">
      <c r="M2707" s="49" t="s">
        <v>443</v>
      </c>
      <c r="N2707" s="75">
        <f>_xll.qlCalendarAdvance(Calendar,N2706,M2707,"Following",FALSE)</f>
        <v>58502</v>
      </c>
      <c r="O2707" s="75" t="e">
        <f>_xll.qlInterestRateIndexValueDate(Index,N2707)</f>
        <v>#VALUE!</v>
      </c>
      <c r="P2707" s="72" t="e">
        <v>#N/A</v>
      </c>
    </row>
    <row r="2708" spans="13:16" x14ac:dyDescent="0.2">
      <c r="M2708" s="49" t="s">
        <v>443</v>
      </c>
      <c r="N2708" s="75">
        <f>_xll.qlCalendarAdvance(Calendar,N2707,M2708,"Following",FALSE)</f>
        <v>58509</v>
      </c>
      <c r="O2708" s="75" t="e">
        <f>_xll.qlInterestRateIndexValueDate(Index,N2708)</f>
        <v>#VALUE!</v>
      </c>
      <c r="P2708" s="72" t="e">
        <v>#N/A</v>
      </c>
    </row>
    <row r="2709" spans="13:16" x14ac:dyDescent="0.2">
      <c r="M2709" s="49" t="s">
        <v>443</v>
      </c>
      <c r="N2709" s="75">
        <f>_xll.qlCalendarAdvance(Calendar,N2708,M2709,"Following",FALSE)</f>
        <v>58516</v>
      </c>
      <c r="O2709" s="75" t="e">
        <f>_xll.qlInterestRateIndexValueDate(Index,N2709)</f>
        <v>#VALUE!</v>
      </c>
      <c r="P2709" s="72" t="e">
        <v>#N/A</v>
      </c>
    </row>
    <row r="2710" spans="13:16" x14ac:dyDescent="0.2">
      <c r="M2710" s="49" t="s">
        <v>443</v>
      </c>
      <c r="N2710" s="75">
        <f>_xll.qlCalendarAdvance(Calendar,N2709,M2710,"Following",FALSE)</f>
        <v>58523</v>
      </c>
      <c r="O2710" s="75" t="e">
        <f>_xll.qlInterestRateIndexValueDate(Index,N2710)</f>
        <v>#VALUE!</v>
      </c>
      <c r="P2710" s="72" t="e">
        <v>#N/A</v>
      </c>
    </row>
    <row r="2711" spans="13:16" x14ac:dyDescent="0.2">
      <c r="M2711" s="49" t="s">
        <v>443</v>
      </c>
      <c r="N2711" s="75">
        <f>_xll.qlCalendarAdvance(Calendar,N2710,M2711,"Following",FALSE)</f>
        <v>58530</v>
      </c>
      <c r="O2711" s="75" t="e">
        <f>_xll.qlInterestRateIndexValueDate(Index,N2711)</f>
        <v>#VALUE!</v>
      </c>
      <c r="P2711" s="72" t="e">
        <v>#N/A</v>
      </c>
    </row>
    <row r="2712" spans="13:16" x14ac:dyDescent="0.2">
      <c r="M2712" s="49" t="s">
        <v>443</v>
      </c>
      <c r="N2712" s="75">
        <f>_xll.qlCalendarAdvance(Calendar,N2711,M2712,"Following",FALSE)</f>
        <v>58537</v>
      </c>
      <c r="O2712" s="75" t="e">
        <f>_xll.qlInterestRateIndexValueDate(Index,N2712)</f>
        <v>#VALUE!</v>
      </c>
      <c r="P2712" s="72" t="e">
        <v>#N/A</v>
      </c>
    </row>
    <row r="2713" spans="13:16" x14ac:dyDescent="0.2">
      <c r="M2713" s="49" t="s">
        <v>443</v>
      </c>
      <c r="N2713" s="75">
        <f>_xll.qlCalendarAdvance(Calendar,N2712,M2713,"Following",FALSE)</f>
        <v>58544</v>
      </c>
      <c r="O2713" s="75" t="e">
        <f>_xll.qlInterestRateIndexValueDate(Index,N2713)</f>
        <v>#VALUE!</v>
      </c>
      <c r="P2713" s="72" t="e">
        <v>#N/A</v>
      </c>
    </row>
    <row r="2714" spans="13:16" x14ac:dyDescent="0.2">
      <c r="M2714" s="49" t="s">
        <v>443</v>
      </c>
      <c r="N2714" s="75">
        <f>_xll.qlCalendarAdvance(Calendar,N2713,M2714,"Following",FALSE)</f>
        <v>58551</v>
      </c>
      <c r="O2714" s="75" t="e">
        <f>_xll.qlInterestRateIndexValueDate(Index,N2714)</f>
        <v>#VALUE!</v>
      </c>
      <c r="P2714" s="72" t="e">
        <v>#N/A</v>
      </c>
    </row>
    <row r="2715" spans="13:16" x14ac:dyDescent="0.2">
      <c r="M2715" s="49" t="s">
        <v>443</v>
      </c>
      <c r="N2715" s="75">
        <f>_xll.qlCalendarAdvance(Calendar,N2714,M2715,"Following",FALSE)</f>
        <v>58558</v>
      </c>
      <c r="O2715" s="75" t="e">
        <f>_xll.qlInterestRateIndexValueDate(Index,N2715)</f>
        <v>#VALUE!</v>
      </c>
      <c r="P2715" s="72" t="e">
        <v>#N/A</v>
      </c>
    </row>
    <row r="2716" spans="13:16" x14ac:dyDescent="0.2">
      <c r="M2716" s="49" t="s">
        <v>443</v>
      </c>
      <c r="N2716" s="75">
        <f>_xll.qlCalendarAdvance(Calendar,N2715,M2716,"Following",FALSE)</f>
        <v>58565</v>
      </c>
      <c r="O2716" s="75" t="e">
        <f>_xll.qlInterestRateIndexValueDate(Index,N2716)</f>
        <v>#VALUE!</v>
      </c>
      <c r="P2716" s="72" t="e">
        <v>#N/A</v>
      </c>
    </row>
    <row r="2717" spans="13:16" x14ac:dyDescent="0.2">
      <c r="M2717" s="49" t="s">
        <v>443</v>
      </c>
      <c r="N2717" s="75">
        <f>_xll.qlCalendarAdvance(Calendar,N2716,M2717,"Following",FALSE)</f>
        <v>58572</v>
      </c>
      <c r="O2717" s="75" t="e">
        <f>_xll.qlInterestRateIndexValueDate(Index,N2717)</f>
        <v>#VALUE!</v>
      </c>
      <c r="P2717" s="72" t="e">
        <v>#N/A</v>
      </c>
    </row>
    <row r="2718" spans="13:16" x14ac:dyDescent="0.2">
      <c r="M2718" s="49" t="s">
        <v>443</v>
      </c>
      <c r="N2718" s="75">
        <f>_xll.qlCalendarAdvance(Calendar,N2717,M2718,"Following",FALSE)</f>
        <v>58579</v>
      </c>
      <c r="O2718" s="75" t="e">
        <f>_xll.qlInterestRateIndexValueDate(Index,N2718)</f>
        <v>#VALUE!</v>
      </c>
      <c r="P2718" s="72" t="e">
        <v>#N/A</v>
      </c>
    </row>
    <row r="2719" spans="13:16" x14ac:dyDescent="0.2">
      <c r="M2719" s="49" t="s">
        <v>443</v>
      </c>
      <c r="N2719" s="75">
        <f>_xll.qlCalendarAdvance(Calendar,N2718,M2719,"Following",FALSE)</f>
        <v>58586</v>
      </c>
      <c r="O2719" s="75" t="e">
        <f>_xll.qlInterestRateIndexValueDate(Index,N2719)</f>
        <v>#VALUE!</v>
      </c>
      <c r="P2719" s="72" t="e">
        <v>#N/A</v>
      </c>
    </row>
    <row r="2720" spans="13:16" x14ac:dyDescent="0.2">
      <c r="M2720" s="49" t="s">
        <v>443</v>
      </c>
      <c r="N2720" s="75">
        <f>_xll.qlCalendarAdvance(Calendar,N2719,M2720,"Following",FALSE)</f>
        <v>58593</v>
      </c>
      <c r="O2720" s="75" t="e">
        <f>_xll.qlInterestRateIndexValueDate(Index,N2720)</f>
        <v>#VALUE!</v>
      </c>
      <c r="P2720" s="72" t="e">
        <v>#N/A</v>
      </c>
    </row>
    <row r="2721" spans="13:16" x14ac:dyDescent="0.2">
      <c r="M2721" s="49" t="s">
        <v>443</v>
      </c>
      <c r="N2721" s="75">
        <f>_xll.qlCalendarAdvance(Calendar,N2720,M2721,"Following",FALSE)</f>
        <v>58600</v>
      </c>
      <c r="O2721" s="75" t="e">
        <f>_xll.qlInterestRateIndexValueDate(Index,N2721)</f>
        <v>#VALUE!</v>
      </c>
      <c r="P2721" s="72" t="e">
        <v>#N/A</v>
      </c>
    </row>
    <row r="2722" spans="13:16" x14ac:dyDescent="0.2">
      <c r="M2722" s="49" t="s">
        <v>443</v>
      </c>
      <c r="N2722" s="75">
        <f>_xll.qlCalendarAdvance(Calendar,N2721,M2722,"Following",FALSE)</f>
        <v>58607</v>
      </c>
      <c r="O2722" s="75" t="e">
        <f>_xll.qlInterestRateIndexValueDate(Index,N2722)</f>
        <v>#VALUE!</v>
      </c>
      <c r="P2722" s="72" t="e">
        <v>#N/A</v>
      </c>
    </row>
    <row r="2723" spans="13:16" x14ac:dyDescent="0.2">
      <c r="M2723" s="49" t="s">
        <v>443</v>
      </c>
      <c r="N2723" s="75">
        <f>_xll.qlCalendarAdvance(Calendar,N2722,M2723,"Following",FALSE)</f>
        <v>58614</v>
      </c>
      <c r="O2723" s="75" t="e">
        <f>_xll.qlInterestRateIndexValueDate(Index,N2723)</f>
        <v>#VALUE!</v>
      </c>
      <c r="P2723" s="72" t="e">
        <v>#N/A</v>
      </c>
    </row>
    <row r="2724" spans="13:16" x14ac:dyDescent="0.2">
      <c r="M2724" s="49" t="s">
        <v>443</v>
      </c>
      <c r="N2724" s="75">
        <f>_xll.qlCalendarAdvance(Calendar,N2723,M2724,"Following",FALSE)</f>
        <v>58621</v>
      </c>
      <c r="O2724" s="75" t="e">
        <f>_xll.qlInterestRateIndexValueDate(Index,N2724)</f>
        <v>#VALUE!</v>
      </c>
      <c r="P2724" s="72" t="e">
        <v>#N/A</v>
      </c>
    </row>
    <row r="2725" spans="13:16" x14ac:dyDescent="0.2">
      <c r="M2725" s="49" t="s">
        <v>443</v>
      </c>
      <c r="N2725" s="75">
        <f>_xll.qlCalendarAdvance(Calendar,N2724,M2725,"Following",FALSE)</f>
        <v>58628</v>
      </c>
      <c r="O2725" s="75" t="e">
        <f>_xll.qlInterestRateIndexValueDate(Index,N2725)</f>
        <v>#VALUE!</v>
      </c>
      <c r="P2725" s="72" t="e">
        <v>#N/A</v>
      </c>
    </row>
    <row r="2726" spans="13:16" x14ac:dyDescent="0.2">
      <c r="M2726" s="49" t="s">
        <v>443</v>
      </c>
      <c r="N2726" s="75">
        <f>_xll.qlCalendarAdvance(Calendar,N2725,M2726,"Following",FALSE)</f>
        <v>58635</v>
      </c>
      <c r="O2726" s="75" t="e">
        <f>_xll.qlInterestRateIndexValueDate(Index,N2726)</f>
        <v>#VALUE!</v>
      </c>
      <c r="P2726" s="72" t="e">
        <v>#N/A</v>
      </c>
    </row>
    <row r="2727" spans="13:16" x14ac:dyDescent="0.2">
      <c r="M2727" s="49" t="s">
        <v>443</v>
      </c>
      <c r="N2727" s="75">
        <f>_xll.qlCalendarAdvance(Calendar,N2726,M2727,"Following",FALSE)</f>
        <v>58642</v>
      </c>
      <c r="O2727" s="75" t="e">
        <f>_xll.qlInterestRateIndexValueDate(Index,N2727)</f>
        <v>#VALUE!</v>
      </c>
      <c r="P2727" s="72" t="e">
        <v>#N/A</v>
      </c>
    </row>
    <row r="2728" spans="13:16" x14ac:dyDescent="0.2">
      <c r="M2728" s="49" t="s">
        <v>443</v>
      </c>
      <c r="N2728" s="75">
        <f>_xll.qlCalendarAdvance(Calendar,N2727,M2728,"Following",FALSE)</f>
        <v>58649</v>
      </c>
      <c r="O2728" s="75" t="e">
        <f>_xll.qlInterestRateIndexValueDate(Index,N2728)</f>
        <v>#VALUE!</v>
      </c>
      <c r="P2728" s="72" t="e">
        <v>#N/A</v>
      </c>
    </row>
    <row r="2729" spans="13:16" x14ac:dyDescent="0.2">
      <c r="M2729" s="49" t="s">
        <v>443</v>
      </c>
      <c r="N2729" s="75">
        <f>_xll.qlCalendarAdvance(Calendar,N2728,M2729,"Following",FALSE)</f>
        <v>58656</v>
      </c>
      <c r="O2729" s="75" t="e">
        <f>_xll.qlInterestRateIndexValueDate(Index,N2729)</f>
        <v>#VALUE!</v>
      </c>
      <c r="P2729" s="72" t="e">
        <v>#N/A</v>
      </c>
    </row>
    <row r="2730" spans="13:16" x14ac:dyDescent="0.2">
      <c r="M2730" s="49" t="s">
        <v>443</v>
      </c>
      <c r="N2730" s="75">
        <f>_xll.qlCalendarAdvance(Calendar,N2729,M2730,"Following",FALSE)</f>
        <v>58663</v>
      </c>
      <c r="O2730" s="75" t="e">
        <f>_xll.qlInterestRateIndexValueDate(Index,N2730)</f>
        <v>#VALUE!</v>
      </c>
      <c r="P2730" s="72" t="e">
        <v>#N/A</v>
      </c>
    </row>
    <row r="2731" spans="13:16" x14ac:dyDescent="0.2">
      <c r="M2731" s="49" t="s">
        <v>443</v>
      </c>
      <c r="N2731" s="75">
        <f>_xll.qlCalendarAdvance(Calendar,N2730,M2731,"Following",FALSE)</f>
        <v>58670</v>
      </c>
      <c r="O2731" s="75" t="e">
        <f>_xll.qlInterestRateIndexValueDate(Index,N2731)</f>
        <v>#VALUE!</v>
      </c>
      <c r="P2731" s="72" t="e">
        <v>#N/A</v>
      </c>
    </row>
    <row r="2732" spans="13:16" x14ac:dyDescent="0.2">
      <c r="M2732" s="49" t="s">
        <v>443</v>
      </c>
      <c r="N2732" s="75">
        <f>_xll.qlCalendarAdvance(Calendar,N2731,M2732,"Following",FALSE)</f>
        <v>58677</v>
      </c>
      <c r="O2732" s="75" t="e">
        <f>_xll.qlInterestRateIndexValueDate(Index,N2732)</f>
        <v>#VALUE!</v>
      </c>
      <c r="P2732" s="72" t="e">
        <v>#N/A</v>
      </c>
    </row>
    <row r="2733" spans="13:16" x14ac:dyDescent="0.2">
      <c r="M2733" s="49" t="s">
        <v>443</v>
      </c>
      <c r="N2733" s="75">
        <f>_xll.qlCalendarAdvance(Calendar,N2732,M2733,"Following",FALSE)</f>
        <v>58684</v>
      </c>
      <c r="O2733" s="75" t="e">
        <f>_xll.qlInterestRateIndexValueDate(Index,N2733)</f>
        <v>#VALUE!</v>
      </c>
      <c r="P2733" s="72" t="e">
        <v>#N/A</v>
      </c>
    </row>
    <row r="2734" spans="13:16" x14ac:dyDescent="0.2">
      <c r="M2734" s="49" t="s">
        <v>443</v>
      </c>
      <c r="N2734" s="75">
        <f>_xll.qlCalendarAdvance(Calendar,N2733,M2734,"Following",FALSE)</f>
        <v>58691</v>
      </c>
      <c r="O2734" s="75" t="e">
        <f>_xll.qlInterestRateIndexValueDate(Index,N2734)</f>
        <v>#VALUE!</v>
      </c>
      <c r="P2734" s="72" t="e">
        <v>#N/A</v>
      </c>
    </row>
    <row r="2735" spans="13:16" x14ac:dyDescent="0.2">
      <c r="M2735" s="49" t="s">
        <v>443</v>
      </c>
      <c r="N2735" s="75">
        <f>_xll.qlCalendarAdvance(Calendar,N2734,M2735,"Following",FALSE)</f>
        <v>58698</v>
      </c>
      <c r="O2735" s="75" t="e">
        <f>_xll.qlInterestRateIndexValueDate(Index,N2735)</f>
        <v>#VALUE!</v>
      </c>
      <c r="P2735" s="72" t="e">
        <v>#N/A</v>
      </c>
    </row>
    <row r="2736" spans="13:16" x14ac:dyDescent="0.2">
      <c r="M2736" s="49" t="s">
        <v>443</v>
      </c>
      <c r="N2736" s="75">
        <f>_xll.qlCalendarAdvance(Calendar,N2735,M2736,"Following",FALSE)</f>
        <v>58705</v>
      </c>
      <c r="O2736" s="75" t="e">
        <f>_xll.qlInterestRateIndexValueDate(Index,N2736)</f>
        <v>#VALUE!</v>
      </c>
      <c r="P2736" s="72" t="e">
        <v>#N/A</v>
      </c>
    </row>
    <row r="2737" spans="13:16" x14ac:dyDescent="0.2">
      <c r="M2737" s="49" t="s">
        <v>443</v>
      </c>
      <c r="N2737" s="75">
        <f>_xll.qlCalendarAdvance(Calendar,N2736,M2737,"Following",FALSE)</f>
        <v>58712</v>
      </c>
      <c r="O2737" s="75" t="e">
        <f>_xll.qlInterestRateIndexValueDate(Index,N2737)</f>
        <v>#VALUE!</v>
      </c>
      <c r="P2737" s="72" t="e">
        <v>#N/A</v>
      </c>
    </row>
    <row r="2738" spans="13:16" x14ac:dyDescent="0.2">
      <c r="M2738" s="49" t="s">
        <v>443</v>
      </c>
      <c r="N2738" s="75">
        <f>_xll.qlCalendarAdvance(Calendar,N2737,M2738,"Following",FALSE)</f>
        <v>58719</v>
      </c>
      <c r="O2738" s="75" t="e">
        <f>_xll.qlInterestRateIndexValueDate(Index,N2738)</f>
        <v>#VALUE!</v>
      </c>
      <c r="P2738" s="72" t="e">
        <v>#N/A</v>
      </c>
    </row>
    <row r="2739" spans="13:16" x14ac:dyDescent="0.2">
      <c r="M2739" s="49" t="s">
        <v>443</v>
      </c>
      <c r="N2739" s="75">
        <f>_xll.qlCalendarAdvance(Calendar,N2738,M2739,"Following",FALSE)</f>
        <v>58726</v>
      </c>
      <c r="O2739" s="75" t="e">
        <f>_xll.qlInterestRateIndexValueDate(Index,N2739)</f>
        <v>#VALUE!</v>
      </c>
      <c r="P2739" s="72" t="e">
        <v>#N/A</v>
      </c>
    </row>
    <row r="2740" spans="13:16" x14ac:dyDescent="0.2">
      <c r="M2740" s="49" t="s">
        <v>443</v>
      </c>
      <c r="N2740" s="75">
        <f>_xll.qlCalendarAdvance(Calendar,N2739,M2740,"Following",FALSE)</f>
        <v>58733</v>
      </c>
      <c r="O2740" s="75" t="e">
        <f>_xll.qlInterestRateIndexValueDate(Index,N2740)</f>
        <v>#VALUE!</v>
      </c>
      <c r="P2740" s="72" t="e">
        <v>#N/A</v>
      </c>
    </row>
    <row r="2741" spans="13:16" x14ac:dyDescent="0.2">
      <c r="M2741" s="49" t="s">
        <v>443</v>
      </c>
      <c r="N2741" s="75">
        <f>_xll.qlCalendarAdvance(Calendar,N2740,M2741,"Following",FALSE)</f>
        <v>58740</v>
      </c>
      <c r="O2741" s="75" t="e">
        <f>_xll.qlInterestRateIndexValueDate(Index,N2741)</f>
        <v>#VALUE!</v>
      </c>
      <c r="P2741" s="72" t="e">
        <v>#N/A</v>
      </c>
    </row>
    <row r="2742" spans="13:16" x14ac:dyDescent="0.2">
      <c r="M2742" s="49" t="s">
        <v>443</v>
      </c>
      <c r="N2742" s="75">
        <f>_xll.qlCalendarAdvance(Calendar,N2741,M2742,"Following",FALSE)</f>
        <v>58747</v>
      </c>
      <c r="O2742" s="75" t="e">
        <f>_xll.qlInterestRateIndexValueDate(Index,N2742)</f>
        <v>#VALUE!</v>
      </c>
      <c r="P2742" s="72" t="e">
        <v>#N/A</v>
      </c>
    </row>
    <row r="2743" spans="13:16" x14ac:dyDescent="0.2">
      <c r="M2743" s="49" t="s">
        <v>443</v>
      </c>
      <c r="N2743" s="75">
        <f>_xll.qlCalendarAdvance(Calendar,N2742,M2743,"Following",FALSE)</f>
        <v>58754</v>
      </c>
      <c r="O2743" s="75" t="e">
        <f>_xll.qlInterestRateIndexValueDate(Index,N2743)</f>
        <v>#VALUE!</v>
      </c>
      <c r="P2743" s="72" t="e">
        <v>#N/A</v>
      </c>
    </row>
    <row r="2744" spans="13:16" x14ac:dyDescent="0.2">
      <c r="M2744" s="49" t="s">
        <v>443</v>
      </c>
      <c r="N2744" s="75">
        <f>_xll.qlCalendarAdvance(Calendar,N2743,M2744,"Following",FALSE)</f>
        <v>58761</v>
      </c>
      <c r="O2744" s="75" t="e">
        <f>_xll.qlInterestRateIndexValueDate(Index,N2744)</f>
        <v>#VALUE!</v>
      </c>
      <c r="P2744" s="72" t="e">
        <v>#N/A</v>
      </c>
    </row>
    <row r="2745" spans="13:16" x14ac:dyDescent="0.2">
      <c r="M2745" s="49" t="s">
        <v>443</v>
      </c>
      <c r="N2745" s="75">
        <f>_xll.qlCalendarAdvance(Calendar,N2744,M2745,"Following",FALSE)</f>
        <v>58768</v>
      </c>
      <c r="O2745" s="75" t="e">
        <f>_xll.qlInterestRateIndexValueDate(Index,N2745)</f>
        <v>#VALUE!</v>
      </c>
      <c r="P2745" s="72" t="e">
        <v>#N/A</v>
      </c>
    </row>
    <row r="2746" spans="13:16" x14ac:dyDescent="0.2">
      <c r="M2746" s="49" t="s">
        <v>443</v>
      </c>
      <c r="N2746" s="75">
        <f>_xll.qlCalendarAdvance(Calendar,N2745,M2746,"Following",FALSE)</f>
        <v>58775</v>
      </c>
      <c r="O2746" s="75" t="e">
        <f>_xll.qlInterestRateIndexValueDate(Index,N2746)</f>
        <v>#VALUE!</v>
      </c>
      <c r="P2746" s="72" t="e">
        <v>#N/A</v>
      </c>
    </row>
    <row r="2747" spans="13:16" x14ac:dyDescent="0.2">
      <c r="M2747" s="49" t="s">
        <v>443</v>
      </c>
      <c r="N2747" s="75">
        <f>_xll.qlCalendarAdvance(Calendar,N2746,M2747,"Following",FALSE)</f>
        <v>58782</v>
      </c>
      <c r="O2747" s="75" t="e">
        <f>_xll.qlInterestRateIndexValueDate(Index,N2747)</f>
        <v>#VALUE!</v>
      </c>
      <c r="P2747" s="72" t="e">
        <v>#N/A</v>
      </c>
    </row>
    <row r="2748" spans="13:16" x14ac:dyDescent="0.2">
      <c r="M2748" s="49" t="s">
        <v>443</v>
      </c>
      <c r="N2748" s="75">
        <f>_xll.qlCalendarAdvance(Calendar,N2747,M2748,"Following",FALSE)</f>
        <v>58789</v>
      </c>
      <c r="O2748" s="75" t="e">
        <f>_xll.qlInterestRateIndexValueDate(Index,N2748)</f>
        <v>#VALUE!</v>
      </c>
      <c r="P2748" s="72" t="e">
        <v>#N/A</v>
      </c>
    </row>
    <row r="2749" spans="13:16" x14ac:dyDescent="0.2">
      <c r="M2749" s="49" t="s">
        <v>443</v>
      </c>
      <c r="N2749" s="75">
        <f>_xll.qlCalendarAdvance(Calendar,N2748,M2749,"Following",FALSE)</f>
        <v>58796</v>
      </c>
      <c r="O2749" s="75" t="e">
        <f>_xll.qlInterestRateIndexValueDate(Index,N2749)</f>
        <v>#VALUE!</v>
      </c>
      <c r="P2749" s="72" t="e">
        <v>#N/A</v>
      </c>
    </row>
    <row r="2750" spans="13:16" x14ac:dyDescent="0.2">
      <c r="M2750" s="49" t="s">
        <v>443</v>
      </c>
      <c r="N2750" s="75">
        <f>_xll.qlCalendarAdvance(Calendar,N2749,M2750,"Following",FALSE)</f>
        <v>58803</v>
      </c>
      <c r="O2750" s="75" t="e">
        <f>_xll.qlInterestRateIndexValueDate(Index,N2750)</f>
        <v>#VALUE!</v>
      </c>
      <c r="P2750" s="72" t="e">
        <v>#N/A</v>
      </c>
    </row>
    <row r="2751" spans="13:16" x14ac:dyDescent="0.2">
      <c r="M2751" s="49" t="s">
        <v>443</v>
      </c>
      <c r="N2751" s="75">
        <f>_xll.qlCalendarAdvance(Calendar,N2750,M2751,"Following",FALSE)</f>
        <v>58810</v>
      </c>
      <c r="O2751" s="75" t="e">
        <f>_xll.qlInterestRateIndexValueDate(Index,N2751)</f>
        <v>#VALUE!</v>
      </c>
      <c r="P2751" s="72" t="e">
        <v>#N/A</v>
      </c>
    </row>
    <row r="2752" spans="13:16" x14ac:dyDescent="0.2">
      <c r="M2752" s="49" t="s">
        <v>443</v>
      </c>
      <c r="N2752" s="75">
        <f>_xll.qlCalendarAdvance(Calendar,N2751,M2752,"Following",FALSE)</f>
        <v>58817</v>
      </c>
      <c r="O2752" s="75" t="e">
        <f>_xll.qlInterestRateIndexValueDate(Index,N2752)</f>
        <v>#VALUE!</v>
      </c>
      <c r="P2752" s="72" t="e">
        <v>#N/A</v>
      </c>
    </row>
    <row r="2753" spans="13:16" x14ac:dyDescent="0.2">
      <c r="M2753" s="49" t="s">
        <v>443</v>
      </c>
      <c r="N2753" s="75">
        <f>_xll.qlCalendarAdvance(Calendar,N2752,M2753,"Following",FALSE)</f>
        <v>58824</v>
      </c>
      <c r="O2753" s="75" t="e">
        <f>_xll.qlInterestRateIndexValueDate(Index,N2753)</f>
        <v>#VALUE!</v>
      </c>
      <c r="P2753" s="72" t="e">
        <v>#N/A</v>
      </c>
    </row>
    <row r="2754" spans="13:16" x14ac:dyDescent="0.2">
      <c r="M2754" s="49" t="s">
        <v>443</v>
      </c>
      <c r="N2754" s="75">
        <f>_xll.qlCalendarAdvance(Calendar,N2753,M2754,"Following",FALSE)</f>
        <v>58831</v>
      </c>
      <c r="O2754" s="75" t="e">
        <f>_xll.qlInterestRateIndexValueDate(Index,N2754)</f>
        <v>#VALUE!</v>
      </c>
      <c r="P2754" s="72" t="e">
        <v>#N/A</v>
      </c>
    </row>
    <row r="2755" spans="13:16" x14ac:dyDescent="0.2">
      <c r="M2755" s="49" t="s">
        <v>443</v>
      </c>
      <c r="N2755" s="75">
        <f>_xll.qlCalendarAdvance(Calendar,N2754,M2755,"Following",FALSE)</f>
        <v>58838</v>
      </c>
      <c r="O2755" s="75" t="e">
        <f>_xll.qlInterestRateIndexValueDate(Index,N2755)</f>
        <v>#VALUE!</v>
      </c>
      <c r="P2755" s="72" t="e">
        <v>#N/A</v>
      </c>
    </row>
    <row r="2756" spans="13:16" x14ac:dyDescent="0.2">
      <c r="M2756" s="49" t="s">
        <v>443</v>
      </c>
      <c r="N2756" s="75">
        <f>_xll.qlCalendarAdvance(Calendar,N2755,M2756,"Following",FALSE)</f>
        <v>58845</v>
      </c>
      <c r="O2756" s="75" t="e">
        <f>_xll.qlInterestRateIndexValueDate(Index,N2756)</f>
        <v>#VALUE!</v>
      </c>
      <c r="P2756" s="72" t="e">
        <v>#N/A</v>
      </c>
    </row>
    <row r="2757" spans="13:16" x14ac:dyDescent="0.2">
      <c r="M2757" s="49" t="s">
        <v>443</v>
      </c>
      <c r="N2757" s="75">
        <f>_xll.qlCalendarAdvance(Calendar,N2756,M2757,"Following",FALSE)</f>
        <v>58852</v>
      </c>
      <c r="O2757" s="75" t="e">
        <f>_xll.qlInterestRateIndexValueDate(Index,N2757)</f>
        <v>#VALUE!</v>
      </c>
      <c r="P2757" s="72" t="e">
        <v>#N/A</v>
      </c>
    </row>
    <row r="2758" spans="13:16" x14ac:dyDescent="0.2">
      <c r="M2758" s="49" t="s">
        <v>443</v>
      </c>
      <c r="N2758" s="75">
        <f>_xll.qlCalendarAdvance(Calendar,N2757,M2758,"Following",FALSE)</f>
        <v>58859</v>
      </c>
      <c r="O2758" s="75" t="e">
        <f>_xll.qlInterestRateIndexValueDate(Index,N2758)</f>
        <v>#VALUE!</v>
      </c>
      <c r="P2758" s="72" t="e">
        <v>#N/A</v>
      </c>
    </row>
    <row r="2759" spans="13:16" x14ac:dyDescent="0.2">
      <c r="M2759" s="49" t="s">
        <v>443</v>
      </c>
      <c r="N2759" s="75">
        <f>_xll.qlCalendarAdvance(Calendar,N2758,M2759,"Following",FALSE)</f>
        <v>58866</v>
      </c>
      <c r="O2759" s="75" t="e">
        <f>_xll.qlInterestRateIndexValueDate(Index,N2759)</f>
        <v>#VALUE!</v>
      </c>
      <c r="P2759" s="72" t="e">
        <v>#N/A</v>
      </c>
    </row>
    <row r="2760" spans="13:16" x14ac:dyDescent="0.2">
      <c r="M2760" s="49" t="s">
        <v>443</v>
      </c>
      <c r="N2760" s="75">
        <f>_xll.qlCalendarAdvance(Calendar,N2759,M2760,"Following",FALSE)</f>
        <v>58873</v>
      </c>
      <c r="O2760" s="75" t="e">
        <f>_xll.qlInterestRateIndexValueDate(Index,N2760)</f>
        <v>#VALUE!</v>
      </c>
      <c r="P2760" s="72" t="e">
        <v>#N/A</v>
      </c>
    </row>
    <row r="2761" spans="13:16" x14ac:dyDescent="0.2">
      <c r="M2761" s="49" t="s">
        <v>443</v>
      </c>
      <c r="N2761" s="75">
        <f>_xll.qlCalendarAdvance(Calendar,N2760,M2761,"Following",FALSE)</f>
        <v>58880</v>
      </c>
      <c r="O2761" s="75" t="e">
        <f>_xll.qlInterestRateIndexValueDate(Index,N2761)</f>
        <v>#VALUE!</v>
      </c>
      <c r="P2761" s="72" t="e">
        <v>#N/A</v>
      </c>
    </row>
    <row r="2762" spans="13:16" x14ac:dyDescent="0.2">
      <c r="M2762" s="49" t="s">
        <v>443</v>
      </c>
      <c r="N2762" s="75">
        <f>_xll.qlCalendarAdvance(Calendar,N2761,M2762,"Following",FALSE)</f>
        <v>58887</v>
      </c>
      <c r="O2762" s="75" t="e">
        <f>_xll.qlInterestRateIndexValueDate(Index,N2762)</f>
        <v>#VALUE!</v>
      </c>
      <c r="P2762" s="72" t="e">
        <v>#N/A</v>
      </c>
    </row>
    <row r="2763" spans="13:16" x14ac:dyDescent="0.2">
      <c r="M2763" s="49" t="s">
        <v>443</v>
      </c>
      <c r="N2763" s="75">
        <f>_xll.qlCalendarAdvance(Calendar,N2762,M2763,"Following",FALSE)</f>
        <v>58894</v>
      </c>
      <c r="O2763" s="75" t="e">
        <f>_xll.qlInterestRateIndexValueDate(Index,N2763)</f>
        <v>#VALUE!</v>
      </c>
      <c r="P2763" s="72" t="e">
        <v>#N/A</v>
      </c>
    </row>
    <row r="2764" spans="13:16" x14ac:dyDescent="0.2">
      <c r="M2764" s="49" t="s">
        <v>443</v>
      </c>
      <c r="N2764" s="75">
        <f>_xll.qlCalendarAdvance(Calendar,N2763,M2764,"Following",FALSE)</f>
        <v>58901</v>
      </c>
      <c r="O2764" s="75" t="e">
        <f>_xll.qlInterestRateIndexValueDate(Index,N2764)</f>
        <v>#VALUE!</v>
      </c>
      <c r="P2764" s="72" t="e">
        <v>#N/A</v>
      </c>
    </row>
    <row r="2765" spans="13:16" x14ac:dyDescent="0.2">
      <c r="M2765" s="49" t="s">
        <v>443</v>
      </c>
      <c r="N2765" s="75">
        <f>_xll.qlCalendarAdvance(Calendar,N2764,M2765,"Following",FALSE)</f>
        <v>58908</v>
      </c>
      <c r="O2765" s="75" t="e">
        <f>_xll.qlInterestRateIndexValueDate(Index,N2765)</f>
        <v>#VALUE!</v>
      </c>
      <c r="P2765" s="72" t="e">
        <v>#N/A</v>
      </c>
    </row>
    <row r="2766" spans="13:16" x14ac:dyDescent="0.2">
      <c r="M2766" s="49" t="s">
        <v>443</v>
      </c>
      <c r="N2766" s="75">
        <f>_xll.qlCalendarAdvance(Calendar,N2765,M2766,"Following",FALSE)</f>
        <v>58915</v>
      </c>
      <c r="O2766" s="75" t="e">
        <f>_xll.qlInterestRateIndexValueDate(Index,N2766)</f>
        <v>#VALUE!</v>
      </c>
      <c r="P2766" s="72" t="e">
        <v>#N/A</v>
      </c>
    </row>
    <row r="2767" spans="13:16" x14ac:dyDescent="0.2">
      <c r="M2767" s="49" t="s">
        <v>443</v>
      </c>
      <c r="N2767" s="75">
        <f>_xll.qlCalendarAdvance(Calendar,N2766,M2767,"Following",FALSE)</f>
        <v>58922</v>
      </c>
      <c r="O2767" s="75" t="e">
        <f>_xll.qlInterestRateIndexValueDate(Index,N2767)</f>
        <v>#VALUE!</v>
      </c>
      <c r="P2767" s="72" t="e">
        <v>#N/A</v>
      </c>
    </row>
    <row r="2768" spans="13:16" x14ac:dyDescent="0.2">
      <c r="M2768" s="49" t="s">
        <v>443</v>
      </c>
      <c r="N2768" s="75">
        <f>_xll.qlCalendarAdvance(Calendar,N2767,M2768,"Following",FALSE)</f>
        <v>58929</v>
      </c>
      <c r="O2768" s="75" t="e">
        <f>_xll.qlInterestRateIndexValueDate(Index,N2768)</f>
        <v>#VALUE!</v>
      </c>
      <c r="P2768" s="72" t="e">
        <v>#N/A</v>
      </c>
    </row>
    <row r="2769" spans="13:16" x14ac:dyDescent="0.2">
      <c r="M2769" s="49" t="s">
        <v>443</v>
      </c>
      <c r="N2769" s="75">
        <f>_xll.qlCalendarAdvance(Calendar,N2768,M2769,"Following",FALSE)</f>
        <v>58936</v>
      </c>
      <c r="O2769" s="75" t="e">
        <f>_xll.qlInterestRateIndexValueDate(Index,N2769)</f>
        <v>#VALUE!</v>
      </c>
      <c r="P2769" s="72" t="e">
        <v>#N/A</v>
      </c>
    </row>
    <row r="2770" spans="13:16" x14ac:dyDescent="0.2">
      <c r="M2770" s="49" t="s">
        <v>443</v>
      </c>
      <c r="N2770" s="75">
        <f>_xll.qlCalendarAdvance(Calendar,N2769,M2770,"Following",FALSE)</f>
        <v>58943</v>
      </c>
      <c r="O2770" s="75" t="e">
        <f>_xll.qlInterestRateIndexValueDate(Index,N2770)</f>
        <v>#VALUE!</v>
      </c>
      <c r="P2770" s="72" t="e">
        <v>#N/A</v>
      </c>
    </row>
    <row r="2771" spans="13:16" x14ac:dyDescent="0.2">
      <c r="M2771" s="49" t="s">
        <v>443</v>
      </c>
      <c r="N2771" s="75">
        <f>_xll.qlCalendarAdvance(Calendar,N2770,M2771,"Following",FALSE)</f>
        <v>58950</v>
      </c>
      <c r="O2771" s="75" t="e">
        <f>_xll.qlInterestRateIndexValueDate(Index,N2771)</f>
        <v>#VALUE!</v>
      </c>
      <c r="P2771" s="72" t="e">
        <v>#N/A</v>
      </c>
    </row>
    <row r="2772" spans="13:16" x14ac:dyDescent="0.2">
      <c r="M2772" s="49" t="s">
        <v>443</v>
      </c>
      <c r="N2772" s="75">
        <f>_xll.qlCalendarAdvance(Calendar,N2771,M2772,"Following",FALSE)</f>
        <v>58957</v>
      </c>
      <c r="O2772" s="75" t="e">
        <f>_xll.qlInterestRateIndexValueDate(Index,N2772)</f>
        <v>#VALUE!</v>
      </c>
      <c r="P2772" s="72" t="e">
        <v>#N/A</v>
      </c>
    </row>
    <row r="2773" spans="13:16" x14ac:dyDescent="0.2">
      <c r="M2773" s="49" t="s">
        <v>443</v>
      </c>
      <c r="N2773" s="75">
        <f>_xll.qlCalendarAdvance(Calendar,N2772,M2773,"Following",FALSE)</f>
        <v>58964</v>
      </c>
      <c r="O2773" s="75" t="e">
        <f>_xll.qlInterestRateIndexValueDate(Index,N2773)</f>
        <v>#VALUE!</v>
      </c>
      <c r="P2773" s="72" t="e">
        <v>#N/A</v>
      </c>
    </row>
    <row r="2774" spans="13:16" x14ac:dyDescent="0.2">
      <c r="M2774" s="49" t="s">
        <v>443</v>
      </c>
      <c r="N2774" s="75">
        <f>_xll.qlCalendarAdvance(Calendar,N2773,M2774,"Following",FALSE)</f>
        <v>58971</v>
      </c>
      <c r="O2774" s="75" t="e">
        <f>_xll.qlInterestRateIndexValueDate(Index,N2774)</f>
        <v>#VALUE!</v>
      </c>
      <c r="P2774" s="72" t="e">
        <v>#N/A</v>
      </c>
    </row>
    <row r="2775" spans="13:16" x14ac:dyDescent="0.2">
      <c r="M2775" s="49" t="s">
        <v>443</v>
      </c>
      <c r="N2775" s="75">
        <f>_xll.qlCalendarAdvance(Calendar,N2774,M2775,"Following",FALSE)</f>
        <v>58978</v>
      </c>
      <c r="O2775" s="75" t="e">
        <f>_xll.qlInterestRateIndexValueDate(Index,N2775)</f>
        <v>#VALUE!</v>
      </c>
      <c r="P2775" s="72" t="e">
        <v>#N/A</v>
      </c>
    </row>
    <row r="2776" spans="13:16" x14ac:dyDescent="0.2">
      <c r="M2776" s="49" t="s">
        <v>443</v>
      </c>
      <c r="N2776" s="75">
        <f>_xll.qlCalendarAdvance(Calendar,N2775,M2776,"Following",FALSE)</f>
        <v>58985</v>
      </c>
      <c r="O2776" s="75" t="e">
        <f>_xll.qlInterestRateIndexValueDate(Index,N2776)</f>
        <v>#VALUE!</v>
      </c>
      <c r="P2776" s="72" t="e">
        <v>#N/A</v>
      </c>
    </row>
    <row r="2777" spans="13:16" x14ac:dyDescent="0.2">
      <c r="M2777" s="49" t="s">
        <v>443</v>
      </c>
      <c r="N2777" s="75">
        <f>_xll.qlCalendarAdvance(Calendar,N2776,M2777,"Following",FALSE)</f>
        <v>58992</v>
      </c>
      <c r="O2777" s="75" t="e">
        <f>_xll.qlInterestRateIndexValueDate(Index,N2777)</f>
        <v>#VALUE!</v>
      </c>
      <c r="P2777" s="72" t="e">
        <v>#N/A</v>
      </c>
    </row>
    <row r="2778" spans="13:16" x14ac:dyDescent="0.2">
      <c r="M2778" s="49" t="s">
        <v>443</v>
      </c>
      <c r="N2778" s="75">
        <f>_xll.qlCalendarAdvance(Calendar,N2777,M2778,"Following",FALSE)</f>
        <v>58999</v>
      </c>
      <c r="O2778" s="75" t="e">
        <f>_xll.qlInterestRateIndexValueDate(Index,N2778)</f>
        <v>#VALUE!</v>
      </c>
      <c r="P2778" s="72" t="e">
        <v>#N/A</v>
      </c>
    </row>
    <row r="2779" spans="13:16" x14ac:dyDescent="0.2">
      <c r="M2779" s="49" t="s">
        <v>443</v>
      </c>
      <c r="N2779" s="75">
        <f>_xll.qlCalendarAdvance(Calendar,N2778,M2779,"Following",FALSE)</f>
        <v>59006</v>
      </c>
      <c r="O2779" s="75" t="e">
        <f>_xll.qlInterestRateIndexValueDate(Index,N2779)</f>
        <v>#VALUE!</v>
      </c>
      <c r="P2779" s="72" t="e">
        <v>#N/A</v>
      </c>
    </row>
    <row r="2780" spans="13:16" x14ac:dyDescent="0.2">
      <c r="M2780" s="49" t="s">
        <v>443</v>
      </c>
      <c r="N2780" s="75">
        <f>_xll.qlCalendarAdvance(Calendar,N2779,M2780,"Following",FALSE)</f>
        <v>59013</v>
      </c>
      <c r="O2780" s="75" t="e">
        <f>_xll.qlInterestRateIndexValueDate(Index,N2780)</f>
        <v>#VALUE!</v>
      </c>
      <c r="P2780" s="72" t="e">
        <v>#N/A</v>
      </c>
    </row>
    <row r="2781" spans="13:16" x14ac:dyDescent="0.2">
      <c r="M2781" s="49" t="s">
        <v>443</v>
      </c>
      <c r="N2781" s="75">
        <f>_xll.qlCalendarAdvance(Calendar,N2780,M2781,"Following",FALSE)</f>
        <v>59020</v>
      </c>
      <c r="O2781" s="75" t="e">
        <f>_xll.qlInterestRateIndexValueDate(Index,N2781)</f>
        <v>#VALUE!</v>
      </c>
      <c r="P2781" s="72" t="e">
        <v>#N/A</v>
      </c>
    </row>
    <row r="2782" spans="13:16" x14ac:dyDescent="0.2">
      <c r="M2782" s="49" t="s">
        <v>443</v>
      </c>
      <c r="N2782" s="75">
        <f>_xll.qlCalendarAdvance(Calendar,N2781,M2782,"Following",FALSE)</f>
        <v>59027</v>
      </c>
      <c r="O2782" s="75" t="e">
        <f>_xll.qlInterestRateIndexValueDate(Index,N2782)</f>
        <v>#VALUE!</v>
      </c>
      <c r="P2782" s="72" t="e">
        <v>#N/A</v>
      </c>
    </row>
    <row r="2783" spans="13:16" x14ac:dyDescent="0.2">
      <c r="M2783" s="49" t="s">
        <v>443</v>
      </c>
      <c r="N2783" s="75">
        <f>_xll.qlCalendarAdvance(Calendar,N2782,M2783,"Following",FALSE)</f>
        <v>59034</v>
      </c>
      <c r="O2783" s="75" t="e">
        <f>_xll.qlInterestRateIndexValueDate(Index,N2783)</f>
        <v>#VALUE!</v>
      </c>
      <c r="P2783" s="72" t="e">
        <v>#N/A</v>
      </c>
    </row>
    <row r="2784" spans="13:16" x14ac:dyDescent="0.2">
      <c r="M2784" s="49" t="s">
        <v>443</v>
      </c>
      <c r="N2784" s="75">
        <f>_xll.qlCalendarAdvance(Calendar,N2783,M2784,"Following",FALSE)</f>
        <v>59041</v>
      </c>
      <c r="O2784" s="75" t="e">
        <f>_xll.qlInterestRateIndexValueDate(Index,N2784)</f>
        <v>#VALUE!</v>
      </c>
      <c r="P2784" s="72" t="e">
        <v>#N/A</v>
      </c>
    </row>
    <row r="2785" spans="13:16" x14ac:dyDescent="0.2">
      <c r="M2785" s="49" t="s">
        <v>443</v>
      </c>
      <c r="N2785" s="75">
        <f>_xll.qlCalendarAdvance(Calendar,N2784,M2785,"Following",FALSE)</f>
        <v>59048</v>
      </c>
      <c r="O2785" s="75" t="e">
        <f>_xll.qlInterestRateIndexValueDate(Index,N2785)</f>
        <v>#VALUE!</v>
      </c>
      <c r="P2785" s="72" t="e">
        <v>#N/A</v>
      </c>
    </row>
    <row r="2786" spans="13:16" x14ac:dyDescent="0.2">
      <c r="M2786" s="49" t="s">
        <v>443</v>
      </c>
      <c r="N2786" s="75">
        <f>_xll.qlCalendarAdvance(Calendar,N2785,M2786,"Following",FALSE)</f>
        <v>59055</v>
      </c>
      <c r="O2786" s="75" t="e">
        <f>_xll.qlInterestRateIndexValueDate(Index,N2786)</f>
        <v>#VALUE!</v>
      </c>
      <c r="P2786" s="72" t="e">
        <v>#N/A</v>
      </c>
    </row>
    <row r="2787" spans="13:16" x14ac:dyDescent="0.2">
      <c r="M2787" s="49" t="s">
        <v>443</v>
      </c>
      <c r="N2787" s="75">
        <f>_xll.qlCalendarAdvance(Calendar,N2786,M2787,"Following",FALSE)</f>
        <v>59062</v>
      </c>
      <c r="O2787" s="75" t="e">
        <f>_xll.qlInterestRateIndexValueDate(Index,N2787)</f>
        <v>#VALUE!</v>
      </c>
      <c r="P2787" s="72" t="e">
        <v>#N/A</v>
      </c>
    </row>
    <row r="2788" spans="13:16" x14ac:dyDescent="0.2">
      <c r="M2788" s="49" t="s">
        <v>443</v>
      </c>
      <c r="N2788" s="75">
        <f>_xll.qlCalendarAdvance(Calendar,N2787,M2788,"Following",FALSE)</f>
        <v>59069</v>
      </c>
      <c r="O2788" s="75" t="e">
        <f>_xll.qlInterestRateIndexValueDate(Index,N2788)</f>
        <v>#VALUE!</v>
      </c>
      <c r="P2788" s="72" t="e">
        <v>#N/A</v>
      </c>
    </row>
    <row r="2789" spans="13:16" x14ac:dyDescent="0.2">
      <c r="M2789" s="49" t="s">
        <v>443</v>
      </c>
      <c r="N2789" s="75">
        <f>_xll.qlCalendarAdvance(Calendar,N2788,M2789,"Following",FALSE)</f>
        <v>59076</v>
      </c>
      <c r="O2789" s="75" t="e">
        <f>_xll.qlInterestRateIndexValueDate(Index,N2789)</f>
        <v>#VALUE!</v>
      </c>
      <c r="P2789" s="72" t="e">
        <v>#N/A</v>
      </c>
    </row>
    <row r="2790" spans="13:16" x14ac:dyDescent="0.2">
      <c r="M2790" s="49" t="s">
        <v>443</v>
      </c>
      <c r="N2790" s="75">
        <f>_xll.qlCalendarAdvance(Calendar,N2789,M2790,"Following",FALSE)</f>
        <v>59083</v>
      </c>
      <c r="O2790" s="75" t="e">
        <f>_xll.qlInterestRateIndexValueDate(Index,N2790)</f>
        <v>#VALUE!</v>
      </c>
      <c r="P2790" s="72" t="e">
        <v>#N/A</v>
      </c>
    </row>
    <row r="2791" spans="13:16" x14ac:dyDescent="0.2">
      <c r="M2791" s="49" t="s">
        <v>443</v>
      </c>
      <c r="N2791" s="75">
        <f>_xll.qlCalendarAdvance(Calendar,N2790,M2791,"Following",FALSE)</f>
        <v>59090</v>
      </c>
      <c r="O2791" s="75" t="e">
        <f>_xll.qlInterestRateIndexValueDate(Index,N2791)</f>
        <v>#VALUE!</v>
      </c>
      <c r="P2791" s="72" t="e">
        <v>#N/A</v>
      </c>
    </row>
    <row r="2792" spans="13:16" x14ac:dyDescent="0.2">
      <c r="M2792" s="49" t="s">
        <v>443</v>
      </c>
      <c r="N2792" s="75">
        <f>_xll.qlCalendarAdvance(Calendar,N2791,M2792,"Following",FALSE)</f>
        <v>59097</v>
      </c>
      <c r="O2792" s="75" t="e">
        <f>_xll.qlInterestRateIndexValueDate(Index,N2792)</f>
        <v>#VALUE!</v>
      </c>
      <c r="P2792" s="72" t="e">
        <v>#N/A</v>
      </c>
    </row>
    <row r="2793" spans="13:16" x14ac:dyDescent="0.2">
      <c r="M2793" s="49" t="s">
        <v>443</v>
      </c>
      <c r="N2793" s="75">
        <f>_xll.qlCalendarAdvance(Calendar,N2792,M2793,"Following",FALSE)</f>
        <v>59104</v>
      </c>
      <c r="O2793" s="75" t="e">
        <f>_xll.qlInterestRateIndexValueDate(Index,N2793)</f>
        <v>#VALUE!</v>
      </c>
      <c r="P2793" s="72" t="e">
        <v>#N/A</v>
      </c>
    </row>
    <row r="2794" spans="13:16" x14ac:dyDescent="0.2">
      <c r="M2794" s="49" t="s">
        <v>443</v>
      </c>
      <c r="N2794" s="75">
        <f>_xll.qlCalendarAdvance(Calendar,N2793,M2794,"Following",FALSE)</f>
        <v>59111</v>
      </c>
      <c r="O2794" s="75" t="e">
        <f>_xll.qlInterestRateIndexValueDate(Index,N2794)</f>
        <v>#VALUE!</v>
      </c>
      <c r="P2794" s="72" t="e">
        <v>#N/A</v>
      </c>
    </row>
    <row r="2795" spans="13:16" x14ac:dyDescent="0.2">
      <c r="M2795" s="49" t="s">
        <v>443</v>
      </c>
      <c r="N2795" s="75">
        <f>_xll.qlCalendarAdvance(Calendar,N2794,M2795,"Following",FALSE)</f>
        <v>59118</v>
      </c>
      <c r="O2795" s="75" t="e">
        <f>_xll.qlInterestRateIndexValueDate(Index,N2795)</f>
        <v>#VALUE!</v>
      </c>
      <c r="P2795" s="72" t="e">
        <v>#N/A</v>
      </c>
    </row>
    <row r="2796" spans="13:16" x14ac:dyDescent="0.2">
      <c r="M2796" s="49" t="s">
        <v>443</v>
      </c>
      <c r="N2796" s="75">
        <f>_xll.qlCalendarAdvance(Calendar,N2795,M2796,"Following",FALSE)</f>
        <v>59125</v>
      </c>
      <c r="O2796" s="75" t="e">
        <f>_xll.qlInterestRateIndexValueDate(Index,N2796)</f>
        <v>#VALUE!</v>
      </c>
      <c r="P2796" s="72" t="e">
        <v>#N/A</v>
      </c>
    </row>
    <row r="2797" spans="13:16" x14ac:dyDescent="0.2">
      <c r="M2797" s="49" t="s">
        <v>443</v>
      </c>
      <c r="N2797" s="75">
        <f>_xll.qlCalendarAdvance(Calendar,N2796,M2797,"Following",FALSE)</f>
        <v>59132</v>
      </c>
      <c r="O2797" s="75" t="e">
        <f>_xll.qlInterestRateIndexValueDate(Index,N2797)</f>
        <v>#VALUE!</v>
      </c>
      <c r="P2797" s="72" t="e">
        <v>#N/A</v>
      </c>
    </row>
    <row r="2798" spans="13:16" x14ac:dyDescent="0.2">
      <c r="M2798" s="49" t="s">
        <v>443</v>
      </c>
      <c r="N2798" s="75">
        <f>_xll.qlCalendarAdvance(Calendar,N2797,M2798,"Following",FALSE)</f>
        <v>59139</v>
      </c>
      <c r="O2798" s="75" t="e">
        <f>_xll.qlInterestRateIndexValueDate(Index,N2798)</f>
        <v>#VALUE!</v>
      </c>
      <c r="P2798" s="72" t="e">
        <v>#N/A</v>
      </c>
    </row>
    <row r="2799" spans="13:16" x14ac:dyDescent="0.2">
      <c r="M2799" s="49" t="s">
        <v>443</v>
      </c>
      <c r="N2799" s="75">
        <f>_xll.qlCalendarAdvance(Calendar,N2798,M2799,"Following",FALSE)</f>
        <v>59146</v>
      </c>
      <c r="O2799" s="75" t="e">
        <f>_xll.qlInterestRateIndexValueDate(Index,N2799)</f>
        <v>#VALUE!</v>
      </c>
      <c r="P2799" s="72" t="e">
        <v>#N/A</v>
      </c>
    </row>
    <row r="2800" spans="13:16" x14ac:dyDescent="0.2">
      <c r="M2800" s="49" t="s">
        <v>443</v>
      </c>
      <c r="N2800" s="75">
        <f>_xll.qlCalendarAdvance(Calendar,N2799,M2800,"Following",FALSE)</f>
        <v>59153</v>
      </c>
      <c r="O2800" s="75" t="e">
        <f>_xll.qlInterestRateIndexValueDate(Index,N2800)</f>
        <v>#VALUE!</v>
      </c>
      <c r="P2800" s="72" t="e">
        <v>#N/A</v>
      </c>
    </row>
    <row r="2801" spans="13:16" x14ac:dyDescent="0.2">
      <c r="M2801" s="49" t="s">
        <v>443</v>
      </c>
      <c r="N2801" s="75">
        <f>_xll.qlCalendarAdvance(Calendar,N2800,M2801,"Following",FALSE)</f>
        <v>59160</v>
      </c>
      <c r="O2801" s="75" t="e">
        <f>_xll.qlInterestRateIndexValueDate(Index,N2801)</f>
        <v>#VALUE!</v>
      </c>
      <c r="P2801" s="72" t="e">
        <v>#N/A</v>
      </c>
    </row>
    <row r="2802" spans="13:16" x14ac:dyDescent="0.2">
      <c r="M2802" s="49" t="s">
        <v>443</v>
      </c>
      <c r="N2802" s="75">
        <f>_xll.qlCalendarAdvance(Calendar,N2801,M2802,"Following",FALSE)</f>
        <v>59167</v>
      </c>
      <c r="O2802" s="75" t="e">
        <f>_xll.qlInterestRateIndexValueDate(Index,N2802)</f>
        <v>#VALUE!</v>
      </c>
      <c r="P2802" s="72" t="e">
        <v>#N/A</v>
      </c>
    </row>
    <row r="2803" spans="13:16" x14ac:dyDescent="0.2">
      <c r="M2803" s="49" t="s">
        <v>443</v>
      </c>
      <c r="N2803" s="75">
        <f>_xll.qlCalendarAdvance(Calendar,N2802,M2803,"Following",FALSE)</f>
        <v>59174</v>
      </c>
      <c r="O2803" s="75" t="e">
        <f>_xll.qlInterestRateIndexValueDate(Index,N2803)</f>
        <v>#VALUE!</v>
      </c>
      <c r="P2803" s="72" t="e">
        <v>#N/A</v>
      </c>
    </row>
    <row r="2804" spans="13:16" x14ac:dyDescent="0.2">
      <c r="M2804" s="49" t="s">
        <v>443</v>
      </c>
      <c r="N2804" s="75">
        <f>_xll.qlCalendarAdvance(Calendar,N2803,M2804,"Following",FALSE)</f>
        <v>59181</v>
      </c>
      <c r="O2804" s="75" t="e">
        <f>_xll.qlInterestRateIndexValueDate(Index,N2804)</f>
        <v>#VALUE!</v>
      </c>
      <c r="P2804" s="72" t="e">
        <v>#N/A</v>
      </c>
    </row>
    <row r="2805" spans="13:16" x14ac:dyDescent="0.2">
      <c r="M2805" s="49" t="s">
        <v>443</v>
      </c>
      <c r="N2805" s="75">
        <f>_xll.qlCalendarAdvance(Calendar,N2804,M2805,"Following",FALSE)</f>
        <v>59188</v>
      </c>
      <c r="O2805" s="75" t="e">
        <f>_xll.qlInterestRateIndexValueDate(Index,N2805)</f>
        <v>#VALUE!</v>
      </c>
      <c r="P2805" s="72" t="e">
        <v>#N/A</v>
      </c>
    </row>
    <row r="2806" spans="13:16" x14ac:dyDescent="0.2">
      <c r="M2806" s="49" t="s">
        <v>443</v>
      </c>
      <c r="N2806" s="75">
        <f>_xll.qlCalendarAdvance(Calendar,N2805,M2806,"Following",FALSE)</f>
        <v>59195</v>
      </c>
      <c r="O2806" s="75" t="e">
        <f>_xll.qlInterestRateIndexValueDate(Index,N2806)</f>
        <v>#VALUE!</v>
      </c>
      <c r="P2806" s="72" t="e">
        <v>#N/A</v>
      </c>
    </row>
    <row r="2807" spans="13:16" x14ac:dyDescent="0.2">
      <c r="M2807" s="49" t="s">
        <v>443</v>
      </c>
      <c r="N2807" s="75">
        <f>_xll.qlCalendarAdvance(Calendar,N2806,M2807,"Following",FALSE)</f>
        <v>59202</v>
      </c>
      <c r="O2807" s="75" t="e">
        <f>_xll.qlInterestRateIndexValueDate(Index,N2807)</f>
        <v>#VALUE!</v>
      </c>
      <c r="P2807" s="72" t="e">
        <v>#N/A</v>
      </c>
    </row>
    <row r="2808" spans="13:16" x14ac:dyDescent="0.2">
      <c r="M2808" s="49" t="s">
        <v>443</v>
      </c>
      <c r="N2808" s="75">
        <f>_xll.qlCalendarAdvance(Calendar,N2807,M2808,"Following",FALSE)</f>
        <v>59209</v>
      </c>
      <c r="O2808" s="75" t="e">
        <f>_xll.qlInterestRateIndexValueDate(Index,N2808)</f>
        <v>#VALUE!</v>
      </c>
      <c r="P2808" s="72" t="e">
        <v>#N/A</v>
      </c>
    </row>
    <row r="2809" spans="13:16" x14ac:dyDescent="0.2">
      <c r="M2809" s="49" t="s">
        <v>443</v>
      </c>
      <c r="N2809" s="75">
        <f>_xll.qlCalendarAdvance(Calendar,N2808,M2809,"Following",FALSE)</f>
        <v>59216</v>
      </c>
      <c r="O2809" s="75" t="e">
        <f>_xll.qlInterestRateIndexValueDate(Index,N2809)</f>
        <v>#VALUE!</v>
      </c>
      <c r="P2809" s="72" t="e">
        <v>#N/A</v>
      </c>
    </row>
    <row r="2810" spans="13:16" x14ac:dyDescent="0.2">
      <c r="M2810" s="49" t="s">
        <v>443</v>
      </c>
      <c r="N2810" s="75">
        <f>_xll.qlCalendarAdvance(Calendar,N2809,M2810,"Following",FALSE)</f>
        <v>59223</v>
      </c>
      <c r="O2810" s="75" t="e">
        <f>_xll.qlInterestRateIndexValueDate(Index,N2810)</f>
        <v>#VALUE!</v>
      </c>
      <c r="P2810" s="72" t="e">
        <v>#N/A</v>
      </c>
    </row>
    <row r="2811" spans="13:16" x14ac:dyDescent="0.2">
      <c r="M2811" s="49" t="s">
        <v>443</v>
      </c>
      <c r="N2811" s="75">
        <f>_xll.qlCalendarAdvance(Calendar,N2810,M2811,"Following",FALSE)</f>
        <v>59230</v>
      </c>
      <c r="O2811" s="75" t="e">
        <f>_xll.qlInterestRateIndexValueDate(Index,N2811)</f>
        <v>#VALUE!</v>
      </c>
      <c r="P2811" s="72" t="e">
        <v>#N/A</v>
      </c>
    </row>
    <row r="2812" spans="13:16" x14ac:dyDescent="0.2">
      <c r="M2812" s="49" t="s">
        <v>443</v>
      </c>
      <c r="N2812" s="75">
        <f>_xll.qlCalendarAdvance(Calendar,N2811,M2812,"Following",FALSE)</f>
        <v>59237</v>
      </c>
      <c r="O2812" s="75" t="e">
        <f>_xll.qlInterestRateIndexValueDate(Index,N2812)</f>
        <v>#VALUE!</v>
      </c>
      <c r="P2812" s="72" t="e">
        <v>#N/A</v>
      </c>
    </row>
    <row r="2813" spans="13:16" x14ac:dyDescent="0.2">
      <c r="M2813" s="49" t="s">
        <v>443</v>
      </c>
      <c r="N2813" s="75">
        <f>_xll.qlCalendarAdvance(Calendar,N2812,M2813,"Following",FALSE)</f>
        <v>59244</v>
      </c>
      <c r="O2813" s="75" t="e">
        <f>_xll.qlInterestRateIndexValueDate(Index,N2813)</f>
        <v>#VALUE!</v>
      </c>
      <c r="P2813" s="72" t="e">
        <v>#N/A</v>
      </c>
    </row>
    <row r="2814" spans="13:16" x14ac:dyDescent="0.2">
      <c r="M2814" s="49" t="s">
        <v>443</v>
      </c>
      <c r="N2814" s="75">
        <f>_xll.qlCalendarAdvance(Calendar,N2813,M2814,"Following",FALSE)</f>
        <v>59251</v>
      </c>
      <c r="O2814" s="75" t="e">
        <f>_xll.qlInterestRateIndexValueDate(Index,N2814)</f>
        <v>#VALUE!</v>
      </c>
      <c r="P2814" s="72" t="e">
        <v>#N/A</v>
      </c>
    </row>
    <row r="2815" spans="13:16" x14ac:dyDescent="0.2">
      <c r="M2815" s="49" t="s">
        <v>443</v>
      </c>
      <c r="N2815" s="75">
        <f>_xll.qlCalendarAdvance(Calendar,N2814,M2815,"Following",FALSE)</f>
        <v>59258</v>
      </c>
      <c r="O2815" s="75" t="e">
        <f>_xll.qlInterestRateIndexValueDate(Index,N2815)</f>
        <v>#VALUE!</v>
      </c>
      <c r="P2815" s="72" t="e">
        <v>#N/A</v>
      </c>
    </row>
    <row r="2816" spans="13:16" x14ac:dyDescent="0.2">
      <c r="M2816" s="49" t="s">
        <v>443</v>
      </c>
      <c r="N2816" s="75">
        <f>_xll.qlCalendarAdvance(Calendar,N2815,M2816,"Following",FALSE)</f>
        <v>59265</v>
      </c>
      <c r="O2816" s="75" t="e">
        <f>_xll.qlInterestRateIndexValueDate(Index,N2816)</f>
        <v>#VALUE!</v>
      </c>
      <c r="P2816" s="72" t="e">
        <v>#N/A</v>
      </c>
    </row>
    <row r="2817" spans="13:16" x14ac:dyDescent="0.2">
      <c r="M2817" s="49" t="s">
        <v>443</v>
      </c>
      <c r="N2817" s="75">
        <f>_xll.qlCalendarAdvance(Calendar,N2816,M2817,"Following",FALSE)</f>
        <v>59272</v>
      </c>
      <c r="O2817" s="75" t="e">
        <f>_xll.qlInterestRateIndexValueDate(Index,N2817)</f>
        <v>#VALUE!</v>
      </c>
      <c r="P2817" s="72" t="e">
        <v>#N/A</v>
      </c>
    </row>
    <row r="2818" spans="13:16" x14ac:dyDescent="0.2">
      <c r="M2818" s="49" t="s">
        <v>443</v>
      </c>
      <c r="N2818" s="75">
        <f>_xll.qlCalendarAdvance(Calendar,N2817,M2818,"Following",FALSE)</f>
        <v>59279</v>
      </c>
      <c r="O2818" s="75" t="e">
        <f>_xll.qlInterestRateIndexValueDate(Index,N2818)</f>
        <v>#VALUE!</v>
      </c>
      <c r="P2818" s="72" t="e">
        <v>#N/A</v>
      </c>
    </row>
    <row r="2819" spans="13:16" x14ac:dyDescent="0.2">
      <c r="M2819" s="49" t="s">
        <v>443</v>
      </c>
      <c r="N2819" s="75">
        <f>_xll.qlCalendarAdvance(Calendar,N2818,M2819,"Following",FALSE)</f>
        <v>59286</v>
      </c>
      <c r="O2819" s="75" t="e">
        <f>_xll.qlInterestRateIndexValueDate(Index,N2819)</f>
        <v>#VALUE!</v>
      </c>
      <c r="P2819" s="72" t="e">
        <v>#N/A</v>
      </c>
    </row>
    <row r="2820" spans="13:16" x14ac:dyDescent="0.2">
      <c r="M2820" s="49" t="s">
        <v>443</v>
      </c>
      <c r="N2820" s="75">
        <f>_xll.qlCalendarAdvance(Calendar,N2819,M2820,"Following",FALSE)</f>
        <v>59293</v>
      </c>
      <c r="O2820" s="75" t="e">
        <f>_xll.qlInterestRateIndexValueDate(Index,N2820)</f>
        <v>#VALUE!</v>
      </c>
      <c r="P2820" s="72" t="e">
        <v>#N/A</v>
      </c>
    </row>
    <row r="2821" spans="13:16" x14ac:dyDescent="0.2">
      <c r="M2821" s="49" t="s">
        <v>443</v>
      </c>
      <c r="N2821" s="75">
        <f>_xll.qlCalendarAdvance(Calendar,N2820,M2821,"Following",FALSE)</f>
        <v>59300</v>
      </c>
      <c r="O2821" s="75" t="e">
        <f>_xll.qlInterestRateIndexValueDate(Index,N2821)</f>
        <v>#VALUE!</v>
      </c>
      <c r="P2821" s="72" t="e">
        <v>#N/A</v>
      </c>
    </row>
    <row r="2822" spans="13:16" x14ac:dyDescent="0.2">
      <c r="M2822" s="49" t="s">
        <v>443</v>
      </c>
      <c r="N2822" s="75">
        <f>_xll.qlCalendarAdvance(Calendar,N2821,M2822,"Following",FALSE)</f>
        <v>59307</v>
      </c>
      <c r="O2822" s="75" t="e">
        <f>_xll.qlInterestRateIndexValueDate(Index,N2822)</f>
        <v>#VALUE!</v>
      </c>
      <c r="P2822" s="72" t="e">
        <v>#N/A</v>
      </c>
    </row>
    <row r="2823" spans="13:16" x14ac:dyDescent="0.2">
      <c r="M2823" s="49" t="s">
        <v>443</v>
      </c>
      <c r="N2823" s="75">
        <f>_xll.qlCalendarAdvance(Calendar,N2822,M2823,"Following",FALSE)</f>
        <v>59314</v>
      </c>
      <c r="O2823" s="75" t="e">
        <f>_xll.qlInterestRateIndexValueDate(Index,N2823)</f>
        <v>#VALUE!</v>
      </c>
      <c r="P2823" s="72" t="e">
        <v>#N/A</v>
      </c>
    </row>
    <row r="2824" spans="13:16" x14ac:dyDescent="0.2">
      <c r="M2824" s="49" t="s">
        <v>443</v>
      </c>
      <c r="N2824" s="75">
        <f>_xll.qlCalendarAdvance(Calendar,N2823,M2824,"Following",FALSE)</f>
        <v>59321</v>
      </c>
      <c r="O2824" s="75" t="e">
        <f>_xll.qlInterestRateIndexValueDate(Index,N2824)</f>
        <v>#VALUE!</v>
      </c>
      <c r="P2824" s="72" t="e">
        <v>#N/A</v>
      </c>
    </row>
    <row r="2825" spans="13:16" x14ac:dyDescent="0.2">
      <c r="M2825" s="49" t="s">
        <v>443</v>
      </c>
      <c r="N2825" s="75">
        <f>_xll.qlCalendarAdvance(Calendar,N2824,M2825,"Following",FALSE)</f>
        <v>59328</v>
      </c>
      <c r="O2825" s="75" t="e">
        <f>_xll.qlInterestRateIndexValueDate(Index,N2825)</f>
        <v>#VALUE!</v>
      </c>
      <c r="P2825" s="72" t="e">
        <v>#N/A</v>
      </c>
    </row>
    <row r="2826" spans="13:16" x14ac:dyDescent="0.2">
      <c r="M2826" s="49" t="s">
        <v>443</v>
      </c>
      <c r="N2826" s="75">
        <f>_xll.qlCalendarAdvance(Calendar,N2825,M2826,"Following",FALSE)</f>
        <v>59335</v>
      </c>
      <c r="O2826" s="75" t="e">
        <f>_xll.qlInterestRateIndexValueDate(Index,N2826)</f>
        <v>#VALUE!</v>
      </c>
      <c r="P2826" s="72" t="e">
        <v>#N/A</v>
      </c>
    </row>
    <row r="2827" spans="13:16" x14ac:dyDescent="0.2">
      <c r="M2827" s="49" t="s">
        <v>443</v>
      </c>
      <c r="N2827" s="75">
        <f>_xll.qlCalendarAdvance(Calendar,N2826,M2827,"Following",FALSE)</f>
        <v>59342</v>
      </c>
      <c r="O2827" s="75" t="e">
        <f>_xll.qlInterestRateIndexValueDate(Index,N2827)</f>
        <v>#VALUE!</v>
      </c>
      <c r="P2827" s="72" t="e">
        <v>#N/A</v>
      </c>
    </row>
    <row r="2828" spans="13:16" x14ac:dyDescent="0.2">
      <c r="M2828" s="49" t="s">
        <v>443</v>
      </c>
      <c r="N2828" s="75">
        <f>_xll.qlCalendarAdvance(Calendar,N2827,M2828,"Following",FALSE)</f>
        <v>59349</v>
      </c>
      <c r="O2828" s="75" t="e">
        <f>_xll.qlInterestRateIndexValueDate(Index,N2828)</f>
        <v>#VALUE!</v>
      </c>
      <c r="P2828" s="72" t="e">
        <v>#N/A</v>
      </c>
    </row>
    <row r="2829" spans="13:16" x14ac:dyDescent="0.2">
      <c r="M2829" s="49" t="s">
        <v>443</v>
      </c>
      <c r="N2829" s="75">
        <f>_xll.qlCalendarAdvance(Calendar,N2828,M2829,"Following",FALSE)</f>
        <v>59356</v>
      </c>
      <c r="O2829" s="75" t="e">
        <f>_xll.qlInterestRateIndexValueDate(Index,N2829)</f>
        <v>#VALUE!</v>
      </c>
      <c r="P2829" s="72" t="e">
        <v>#N/A</v>
      </c>
    </row>
    <row r="2830" spans="13:16" x14ac:dyDescent="0.2">
      <c r="M2830" s="49" t="s">
        <v>443</v>
      </c>
      <c r="N2830" s="75">
        <f>_xll.qlCalendarAdvance(Calendar,N2829,M2830,"Following",FALSE)</f>
        <v>59363</v>
      </c>
      <c r="O2830" s="75" t="e">
        <f>_xll.qlInterestRateIndexValueDate(Index,N2830)</f>
        <v>#VALUE!</v>
      </c>
      <c r="P2830" s="72" t="e">
        <v>#N/A</v>
      </c>
    </row>
    <row r="2831" spans="13:16" x14ac:dyDescent="0.2">
      <c r="M2831" s="49" t="s">
        <v>443</v>
      </c>
      <c r="N2831" s="75">
        <f>_xll.qlCalendarAdvance(Calendar,N2830,M2831,"Following",FALSE)</f>
        <v>59370</v>
      </c>
      <c r="O2831" s="75" t="e">
        <f>_xll.qlInterestRateIndexValueDate(Index,N2831)</f>
        <v>#VALUE!</v>
      </c>
      <c r="P2831" s="72" t="e">
        <v>#N/A</v>
      </c>
    </row>
    <row r="2832" spans="13:16" x14ac:dyDescent="0.2">
      <c r="M2832" s="49" t="s">
        <v>443</v>
      </c>
      <c r="N2832" s="75">
        <f>_xll.qlCalendarAdvance(Calendar,N2831,M2832,"Following",FALSE)</f>
        <v>59377</v>
      </c>
      <c r="O2832" s="75" t="e">
        <f>_xll.qlInterestRateIndexValueDate(Index,N2832)</f>
        <v>#VALUE!</v>
      </c>
      <c r="P2832" s="72" t="e">
        <v>#N/A</v>
      </c>
    </row>
    <row r="2833" spans="13:16" x14ac:dyDescent="0.2">
      <c r="M2833" s="49" t="s">
        <v>443</v>
      </c>
      <c r="N2833" s="75">
        <f>_xll.qlCalendarAdvance(Calendar,N2832,M2833,"Following",FALSE)</f>
        <v>59384</v>
      </c>
      <c r="O2833" s="75" t="e">
        <f>_xll.qlInterestRateIndexValueDate(Index,N2833)</f>
        <v>#VALUE!</v>
      </c>
      <c r="P2833" s="72" t="e">
        <v>#N/A</v>
      </c>
    </row>
    <row r="2834" spans="13:16" x14ac:dyDescent="0.2">
      <c r="M2834" s="49" t="s">
        <v>443</v>
      </c>
      <c r="N2834" s="75">
        <f>_xll.qlCalendarAdvance(Calendar,N2833,M2834,"Following",FALSE)</f>
        <v>59391</v>
      </c>
      <c r="O2834" s="75" t="e">
        <f>_xll.qlInterestRateIndexValueDate(Index,N2834)</f>
        <v>#VALUE!</v>
      </c>
      <c r="P2834" s="72" t="e">
        <v>#N/A</v>
      </c>
    </row>
    <row r="2835" spans="13:16" x14ac:dyDescent="0.2">
      <c r="M2835" s="49" t="s">
        <v>443</v>
      </c>
      <c r="N2835" s="75">
        <f>_xll.qlCalendarAdvance(Calendar,N2834,M2835,"Following",FALSE)</f>
        <v>59398</v>
      </c>
      <c r="O2835" s="75" t="e">
        <f>_xll.qlInterestRateIndexValueDate(Index,N2835)</f>
        <v>#VALUE!</v>
      </c>
      <c r="P2835" s="72" t="e">
        <v>#N/A</v>
      </c>
    </row>
    <row r="2836" spans="13:16" x14ac:dyDescent="0.2">
      <c r="M2836" s="49" t="s">
        <v>443</v>
      </c>
      <c r="N2836" s="75">
        <f>_xll.qlCalendarAdvance(Calendar,N2835,M2836,"Following",FALSE)</f>
        <v>59405</v>
      </c>
      <c r="O2836" s="75" t="e">
        <f>_xll.qlInterestRateIndexValueDate(Index,N2836)</f>
        <v>#VALUE!</v>
      </c>
      <c r="P2836" s="72" t="e">
        <v>#N/A</v>
      </c>
    </row>
    <row r="2837" spans="13:16" x14ac:dyDescent="0.2">
      <c r="M2837" s="49" t="s">
        <v>443</v>
      </c>
      <c r="N2837" s="75">
        <f>_xll.qlCalendarAdvance(Calendar,N2836,M2837,"Following",FALSE)</f>
        <v>59412</v>
      </c>
      <c r="O2837" s="75" t="e">
        <f>_xll.qlInterestRateIndexValueDate(Index,N2837)</f>
        <v>#VALUE!</v>
      </c>
      <c r="P2837" s="72" t="e">
        <v>#N/A</v>
      </c>
    </row>
    <row r="2838" spans="13:16" x14ac:dyDescent="0.2">
      <c r="M2838" s="49" t="s">
        <v>443</v>
      </c>
      <c r="N2838" s="75">
        <f>_xll.qlCalendarAdvance(Calendar,N2837,M2838,"Following",FALSE)</f>
        <v>59419</v>
      </c>
      <c r="O2838" s="75" t="e">
        <f>_xll.qlInterestRateIndexValueDate(Index,N2838)</f>
        <v>#VALUE!</v>
      </c>
      <c r="P2838" s="72" t="e">
        <v>#N/A</v>
      </c>
    </row>
    <row r="2839" spans="13:16" x14ac:dyDescent="0.2">
      <c r="M2839" s="49" t="s">
        <v>443</v>
      </c>
      <c r="N2839" s="75">
        <f>_xll.qlCalendarAdvance(Calendar,N2838,M2839,"Following",FALSE)</f>
        <v>59426</v>
      </c>
      <c r="O2839" s="75" t="e">
        <f>_xll.qlInterestRateIndexValueDate(Index,N2839)</f>
        <v>#VALUE!</v>
      </c>
      <c r="P2839" s="72" t="e">
        <v>#N/A</v>
      </c>
    </row>
    <row r="2840" spans="13:16" x14ac:dyDescent="0.2">
      <c r="M2840" s="49" t="s">
        <v>443</v>
      </c>
      <c r="N2840" s="75">
        <f>_xll.qlCalendarAdvance(Calendar,N2839,M2840,"Following",FALSE)</f>
        <v>59433</v>
      </c>
      <c r="O2840" s="75" t="e">
        <f>_xll.qlInterestRateIndexValueDate(Index,N2840)</f>
        <v>#VALUE!</v>
      </c>
      <c r="P2840" s="72" t="e">
        <v>#N/A</v>
      </c>
    </row>
    <row r="2841" spans="13:16" x14ac:dyDescent="0.2">
      <c r="M2841" s="49" t="s">
        <v>443</v>
      </c>
      <c r="N2841" s="75">
        <f>_xll.qlCalendarAdvance(Calendar,N2840,M2841,"Following",FALSE)</f>
        <v>59440</v>
      </c>
      <c r="O2841" s="75" t="e">
        <f>_xll.qlInterestRateIndexValueDate(Index,N2841)</f>
        <v>#VALUE!</v>
      </c>
      <c r="P2841" s="72" t="e">
        <v>#N/A</v>
      </c>
    </row>
    <row r="2842" spans="13:16" x14ac:dyDescent="0.2">
      <c r="M2842" s="49" t="s">
        <v>443</v>
      </c>
      <c r="N2842" s="75">
        <f>_xll.qlCalendarAdvance(Calendar,N2841,M2842,"Following",FALSE)</f>
        <v>59447</v>
      </c>
      <c r="O2842" s="75" t="e">
        <f>_xll.qlInterestRateIndexValueDate(Index,N2842)</f>
        <v>#VALUE!</v>
      </c>
      <c r="P2842" s="72" t="e">
        <v>#N/A</v>
      </c>
    </row>
    <row r="2843" spans="13:16" x14ac:dyDescent="0.2">
      <c r="M2843" s="49" t="s">
        <v>443</v>
      </c>
      <c r="N2843" s="75">
        <f>_xll.qlCalendarAdvance(Calendar,N2842,M2843,"Following",FALSE)</f>
        <v>59454</v>
      </c>
      <c r="O2843" s="75" t="e">
        <f>_xll.qlInterestRateIndexValueDate(Index,N2843)</f>
        <v>#VALUE!</v>
      </c>
      <c r="P2843" s="72" t="e">
        <v>#N/A</v>
      </c>
    </row>
    <row r="2844" spans="13:16" x14ac:dyDescent="0.2">
      <c r="M2844" s="49" t="s">
        <v>443</v>
      </c>
      <c r="N2844" s="75">
        <f>_xll.qlCalendarAdvance(Calendar,N2843,M2844,"Following",FALSE)</f>
        <v>59461</v>
      </c>
      <c r="O2844" s="75" t="e">
        <f>_xll.qlInterestRateIndexValueDate(Index,N2844)</f>
        <v>#VALUE!</v>
      </c>
      <c r="P2844" s="72" t="e">
        <v>#N/A</v>
      </c>
    </row>
    <row r="2845" spans="13:16" x14ac:dyDescent="0.2">
      <c r="M2845" s="49" t="s">
        <v>443</v>
      </c>
      <c r="N2845" s="75">
        <f>_xll.qlCalendarAdvance(Calendar,N2844,M2845,"Following",FALSE)</f>
        <v>59468</v>
      </c>
      <c r="O2845" s="75" t="e">
        <f>_xll.qlInterestRateIndexValueDate(Index,N2845)</f>
        <v>#VALUE!</v>
      </c>
      <c r="P2845" s="72" t="e">
        <v>#N/A</v>
      </c>
    </row>
    <row r="2846" spans="13:16" x14ac:dyDescent="0.2">
      <c r="M2846" s="49" t="s">
        <v>443</v>
      </c>
      <c r="N2846" s="75">
        <f>_xll.qlCalendarAdvance(Calendar,N2845,M2846,"Following",FALSE)</f>
        <v>59475</v>
      </c>
      <c r="O2846" s="75" t="e">
        <f>_xll.qlInterestRateIndexValueDate(Index,N2846)</f>
        <v>#VALUE!</v>
      </c>
      <c r="P2846" s="72" t="e">
        <v>#N/A</v>
      </c>
    </row>
    <row r="2847" spans="13:16" x14ac:dyDescent="0.2">
      <c r="M2847" s="49" t="s">
        <v>443</v>
      </c>
      <c r="N2847" s="75">
        <f>_xll.qlCalendarAdvance(Calendar,N2846,M2847,"Following",FALSE)</f>
        <v>59482</v>
      </c>
      <c r="O2847" s="75" t="e">
        <f>_xll.qlInterestRateIndexValueDate(Index,N2847)</f>
        <v>#VALUE!</v>
      </c>
      <c r="P2847" s="72" t="e">
        <v>#N/A</v>
      </c>
    </row>
    <row r="2848" spans="13:16" x14ac:dyDescent="0.2">
      <c r="M2848" s="49" t="s">
        <v>443</v>
      </c>
      <c r="N2848" s="75">
        <f>_xll.qlCalendarAdvance(Calendar,N2847,M2848,"Following",FALSE)</f>
        <v>59489</v>
      </c>
      <c r="O2848" s="75" t="e">
        <f>_xll.qlInterestRateIndexValueDate(Index,N2848)</f>
        <v>#VALUE!</v>
      </c>
      <c r="P2848" s="72" t="e">
        <v>#N/A</v>
      </c>
    </row>
    <row r="2849" spans="13:16" x14ac:dyDescent="0.2">
      <c r="M2849" s="49" t="s">
        <v>443</v>
      </c>
      <c r="N2849" s="75">
        <f>_xll.qlCalendarAdvance(Calendar,N2848,M2849,"Following",FALSE)</f>
        <v>59496</v>
      </c>
      <c r="O2849" s="75" t="e">
        <f>_xll.qlInterestRateIndexValueDate(Index,N2849)</f>
        <v>#VALUE!</v>
      </c>
      <c r="P2849" s="72" t="e">
        <v>#N/A</v>
      </c>
    </row>
    <row r="2850" spans="13:16" x14ac:dyDescent="0.2">
      <c r="M2850" s="49" t="s">
        <v>443</v>
      </c>
      <c r="N2850" s="75">
        <f>_xll.qlCalendarAdvance(Calendar,N2849,M2850,"Following",FALSE)</f>
        <v>59503</v>
      </c>
      <c r="O2850" s="75" t="e">
        <f>_xll.qlInterestRateIndexValueDate(Index,N2850)</f>
        <v>#VALUE!</v>
      </c>
      <c r="P2850" s="72" t="e">
        <v>#N/A</v>
      </c>
    </row>
    <row r="2851" spans="13:16" x14ac:dyDescent="0.2">
      <c r="M2851" s="49" t="s">
        <v>443</v>
      </c>
      <c r="N2851" s="75">
        <f>_xll.qlCalendarAdvance(Calendar,N2850,M2851,"Following",FALSE)</f>
        <v>59510</v>
      </c>
      <c r="O2851" s="75" t="e">
        <f>_xll.qlInterestRateIndexValueDate(Index,N2851)</f>
        <v>#VALUE!</v>
      </c>
      <c r="P2851" s="72" t="e">
        <v>#N/A</v>
      </c>
    </row>
    <row r="2852" spans="13:16" x14ac:dyDescent="0.2">
      <c r="M2852" s="49" t="s">
        <v>443</v>
      </c>
      <c r="N2852" s="75">
        <f>_xll.qlCalendarAdvance(Calendar,N2851,M2852,"Following",FALSE)</f>
        <v>59517</v>
      </c>
      <c r="O2852" s="75" t="e">
        <f>_xll.qlInterestRateIndexValueDate(Index,N2852)</f>
        <v>#VALUE!</v>
      </c>
      <c r="P2852" s="72" t="e">
        <v>#N/A</v>
      </c>
    </row>
    <row r="2853" spans="13:16" x14ac:dyDescent="0.2">
      <c r="M2853" s="49" t="s">
        <v>443</v>
      </c>
      <c r="N2853" s="75">
        <f>_xll.qlCalendarAdvance(Calendar,N2852,M2853,"Following",FALSE)</f>
        <v>59524</v>
      </c>
      <c r="O2853" s="75" t="e">
        <f>_xll.qlInterestRateIndexValueDate(Index,N2853)</f>
        <v>#VALUE!</v>
      </c>
      <c r="P2853" s="72" t="e">
        <v>#N/A</v>
      </c>
    </row>
    <row r="2854" spans="13:16" x14ac:dyDescent="0.2">
      <c r="M2854" s="49" t="s">
        <v>443</v>
      </c>
      <c r="N2854" s="75">
        <f>_xll.qlCalendarAdvance(Calendar,N2853,M2854,"Following",FALSE)</f>
        <v>59532</v>
      </c>
      <c r="O2854" s="75" t="e">
        <f>_xll.qlInterestRateIndexValueDate(Index,N2854)</f>
        <v>#VALUE!</v>
      </c>
      <c r="P2854" s="72" t="e">
        <v>#N/A</v>
      </c>
    </row>
    <row r="2855" spans="13:16" x14ac:dyDescent="0.2">
      <c r="M2855" s="49" t="s">
        <v>443</v>
      </c>
      <c r="N2855" s="75">
        <f>_xll.qlCalendarAdvance(Calendar,N2854,M2855,"Following",FALSE)</f>
        <v>59539</v>
      </c>
      <c r="O2855" s="75" t="e">
        <f>_xll.qlInterestRateIndexValueDate(Index,N2855)</f>
        <v>#VALUE!</v>
      </c>
      <c r="P2855" s="72" t="e">
        <v>#N/A</v>
      </c>
    </row>
    <row r="2856" spans="13:16" x14ac:dyDescent="0.2">
      <c r="M2856" s="49" t="s">
        <v>443</v>
      </c>
      <c r="N2856" s="75">
        <f>_xll.qlCalendarAdvance(Calendar,N2855,M2856,"Following",FALSE)</f>
        <v>59546</v>
      </c>
      <c r="O2856" s="75" t="e">
        <f>_xll.qlInterestRateIndexValueDate(Index,N2856)</f>
        <v>#VALUE!</v>
      </c>
      <c r="P2856" s="72" t="e">
        <v>#N/A</v>
      </c>
    </row>
    <row r="2857" spans="13:16" x14ac:dyDescent="0.2">
      <c r="M2857" s="49" t="s">
        <v>443</v>
      </c>
      <c r="N2857" s="75">
        <f>_xll.qlCalendarAdvance(Calendar,N2856,M2857,"Following",FALSE)</f>
        <v>59553</v>
      </c>
      <c r="O2857" s="75" t="e">
        <f>_xll.qlInterestRateIndexValueDate(Index,N2857)</f>
        <v>#VALUE!</v>
      </c>
      <c r="P2857" s="72" t="e">
        <v>#N/A</v>
      </c>
    </row>
    <row r="2858" spans="13:16" x14ac:dyDescent="0.2">
      <c r="M2858" s="49" t="s">
        <v>443</v>
      </c>
      <c r="N2858" s="75">
        <f>_xll.qlCalendarAdvance(Calendar,N2857,M2858,"Following",FALSE)</f>
        <v>59560</v>
      </c>
      <c r="O2858" s="75" t="e">
        <f>_xll.qlInterestRateIndexValueDate(Index,N2858)</f>
        <v>#VALUE!</v>
      </c>
      <c r="P2858" s="72" t="e">
        <v>#N/A</v>
      </c>
    </row>
    <row r="2859" spans="13:16" x14ac:dyDescent="0.2">
      <c r="M2859" s="49" t="s">
        <v>443</v>
      </c>
      <c r="N2859" s="75">
        <f>_xll.qlCalendarAdvance(Calendar,N2858,M2859,"Following",FALSE)</f>
        <v>59567</v>
      </c>
      <c r="O2859" s="75" t="e">
        <f>_xll.qlInterestRateIndexValueDate(Index,N2859)</f>
        <v>#VALUE!</v>
      </c>
      <c r="P2859" s="72" t="e">
        <v>#N/A</v>
      </c>
    </row>
    <row r="2860" spans="13:16" x14ac:dyDescent="0.2">
      <c r="M2860" s="49" t="s">
        <v>443</v>
      </c>
      <c r="N2860" s="75">
        <f>_xll.qlCalendarAdvance(Calendar,N2859,M2860,"Following",FALSE)</f>
        <v>59574</v>
      </c>
      <c r="O2860" s="75" t="e">
        <f>_xll.qlInterestRateIndexValueDate(Index,N2860)</f>
        <v>#VALUE!</v>
      </c>
      <c r="P2860" s="72" t="e">
        <v>#N/A</v>
      </c>
    </row>
    <row r="2861" spans="13:16" x14ac:dyDescent="0.2">
      <c r="M2861" s="49" t="s">
        <v>443</v>
      </c>
      <c r="N2861" s="75">
        <f>_xll.qlCalendarAdvance(Calendar,N2860,M2861,"Following",FALSE)</f>
        <v>59581</v>
      </c>
      <c r="O2861" s="75" t="e">
        <f>_xll.qlInterestRateIndexValueDate(Index,N2861)</f>
        <v>#VALUE!</v>
      </c>
      <c r="P2861" s="72" t="e">
        <v>#N/A</v>
      </c>
    </row>
    <row r="2862" spans="13:16" x14ac:dyDescent="0.2">
      <c r="M2862" s="49" t="s">
        <v>443</v>
      </c>
      <c r="N2862" s="75">
        <f>_xll.qlCalendarAdvance(Calendar,N2861,M2862,"Following",FALSE)</f>
        <v>59588</v>
      </c>
      <c r="O2862" s="75" t="e">
        <f>_xll.qlInterestRateIndexValueDate(Index,N2862)</f>
        <v>#VALUE!</v>
      </c>
      <c r="P2862" s="72" t="e">
        <v>#N/A</v>
      </c>
    </row>
    <row r="2863" spans="13:16" x14ac:dyDescent="0.2">
      <c r="M2863" s="49" t="s">
        <v>443</v>
      </c>
      <c r="N2863" s="75">
        <f>_xll.qlCalendarAdvance(Calendar,N2862,M2863,"Following",FALSE)</f>
        <v>59595</v>
      </c>
      <c r="O2863" s="75" t="e">
        <f>_xll.qlInterestRateIndexValueDate(Index,N2863)</f>
        <v>#VALUE!</v>
      </c>
      <c r="P2863" s="72" t="e">
        <v>#N/A</v>
      </c>
    </row>
    <row r="2864" spans="13:16" x14ac:dyDescent="0.2">
      <c r="M2864" s="49" t="s">
        <v>443</v>
      </c>
      <c r="N2864" s="75">
        <f>_xll.qlCalendarAdvance(Calendar,N2863,M2864,"Following",FALSE)</f>
        <v>59602</v>
      </c>
      <c r="O2864" s="75" t="e">
        <f>_xll.qlInterestRateIndexValueDate(Index,N2864)</f>
        <v>#VALUE!</v>
      </c>
      <c r="P2864" s="72" t="e">
        <v>#N/A</v>
      </c>
    </row>
    <row r="2865" spans="13:16" x14ac:dyDescent="0.2">
      <c r="M2865" s="49" t="s">
        <v>443</v>
      </c>
      <c r="N2865" s="75">
        <f>_xll.qlCalendarAdvance(Calendar,N2864,M2865,"Following",FALSE)</f>
        <v>59609</v>
      </c>
      <c r="O2865" s="75" t="e">
        <f>_xll.qlInterestRateIndexValueDate(Index,N2865)</f>
        <v>#VALUE!</v>
      </c>
      <c r="P2865" s="72" t="e">
        <v>#N/A</v>
      </c>
    </row>
    <row r="2866" spans="13:16" x14ac:dyDescent="0.2">
      <c r="M2866" s="49" t="s">
        <v>443</v>
      </c>
      <c r="N2866" s="75">
        <f>_xll.qlCalendarAdvance(Calendar,N2865,M2866,"Following",FALSE)</f>
        <v>59616</v>
      </c>
      <c r="O2866" s="75" t="e">
        <f>_xll.qlInterestRateIndexValueDate(Index,N2866)</f>
        <v>#VALUE!</v>
      </c>
      <c r="P2866" s="72" t="e">
        <v>#N/A</v>
      </c>
    </row>
    <row r="2867" spans="13:16" x14ac:dyDescent="0.2">
      <c r="M2867" s="49" t="s">
        <v>443</v>
      </c>
      <c r="N2867" s="75">
        <f>_xll.qlCalendarAdvance(Calendar,N2866,M2867,"Following",FALSE)</f>
        <v>59623</v>
      </c>
      <c r="O2867" s="75" t="e">
        <f>_xll.qlInterestRateIndexValueDate(Index,N2867)</f>
        <v>#VALUE!</v>
      </c>
      <c r="P2867" s="72" t="e">
        <v>#N/A</v>
      </c>
    </row>
    <row r="2868" spans="13:16" x14ac:dyDescent="0.2">
      <c r="M2868" s="49" t="s">
        <v>443</v>
      </c>
      <c r="N2868" s="75">
        <f>_xll.qlCalendarAdvance(Calendar,N2867,M2868,"Following",FALSE)</f>
        <v>59630</v>
      </c>
      <c r="O2868" s="75" t="e">
        <f>_xll.qlInterestRateIndexValueDate(Index,N2868)</f>
        <v>#VALUE!</v>
      </c>
      <c r="P2868" s="72" t="e">
        <v>#N/A</v>
      </c>
    </row>
    <row r="2869" spans="13:16" x14ac:dyDescent="0.2">
      <c r="M2869" s="49" t="s">
        <v>443</v>
      </c>
      <c r="N2869" s="75">
        <f>_xll.qlCalendarAdvance(Calendar,N2868,M2869,"Following",FALSE)</f>
        <v>59637</v>
      </c>
      <c r="O2869" s="75" t="e">
        <f>_xll.qlInterestRateIndexValueDate(Index,N2869)</f>
        <v>#VALUE!</v>
      </c>
      <c r="P2869" s="72" t="e">
        <v>#N/A</v>
      </c>
    </row>
    <row r="2870" spans="13:16" x14ac:dyDescent="0.2">
      <c r="M2870" s="49" t="s">
        <v>443</v>
      </c>
      <c r="N2870" s="75">
        <f>_xll.qlCalendarAdvance(Calendar,N2869,M2870,"Following",FALSE)</f>
        <v>59644</v>
      </c>
      <c r="O2870" s="75" t="e">
        <f>_xll.qlInterestRateIndexValueDate(Index,N2870)</f>
        <v>#VALUE!</v>
      </c>
      <c r="P2870" s="72" t="e">
        <v>#N/A</v>
      </c>
    </row>
    <row r="2871" spans="13:16" x14ac:dyDescent="0.2">
      <c r="M2871" s="49" t="s">
        <v>443</v>
      </c>
      <c r="N2871" s="75">
        <f>_xll.qlCalendarAdvance(Calendar,N2870,M2871,"Following",FALSE)</f>
        <v>59651</v>
      </c>
      <c r="O2871" s="75" t="e">
        <f>_xll.qlInterestRateIndexValueDate(Index,N2871)</f>
        <v>#VALUE!</v>
      </c>
      <c r="P2871" s="72" t="e">
        <v>#N/A</v>
      </c>
    </row>
    <row r="2872" spans="13:16" x14ac:dyDescent="0.2">
      <c r="M2872" s="49" t="s">
        <v>443</v>
      </c>
      <c r="N2872" s="75">
        <f>_xll.qlCalendarAdvance(Calendar,N2871,M2872,"Following",FALSE)</f>
        <v>59658</v>
      </c>
      <c r="O2872" s="75" t="e">
        <f>_xll.qlInterestRateIndexValueDate(Index,N2872)</f>
        <v>#VALUE!</v>
      </c>
      <c r="P2872" s="72" t="e">
        <v>#N/A</v>
      </c>
    </row>
    <row r="2873" spans="13:16" x14ac:dyDescent="0.2">
      <c r="M2873" s="49" t="s">
        <v>443</v>
      </c>
      <c r="N2873" s="75">
        <f>_xll.qlCalendarAdvance(Calendar,N2872,M2873,"Following",FALSE)</f>
        <v>59665</v>
      </c>
      <c r="O2873" s="75" t="e">
        <f>_xll.qlInterestRateIndexValueDate(Index,N2873)</f>
        <v>#VALUE!</v>
      </c>
      <c r="P2873" s="72" t="e">
        <v>#N/A</v>
      </c>
    </row>
    <row r="2874" spans="13:16" x14ac:dyDescent="0.2">
      <c r="M2874" s="49" t="s">
        <v>443</v>
      </c>
      <c r="N2874" s="75">
        <f>_xll.qlCalendarAdvance(Calendar,N2873,M2874,"Following",FALSE)</f>
        <v>59672</v>
      </c>
      <c r="O2874" s="75" t="e">
        <f>_xll.qlInterestRateIndexValueDate(Index,N2874)</f>
        <v>#VALUE!</v>
      </c>
      <c r="P2874" s="72" t="e">
        <v>#N/A</v>
      </c>
    </row>
    <row r="2875" spans="13:16" x14ac:dyDescent="0.2">
      <c r="M2875" s="49" t="s">
        <v>443</v>
      </c>
      <c r="N2875" s="75">
        <f>_xll.qlCalendarAdvance(Calendar,N2874,M2875,"Following",FALSE)</f>
        <v>59679</v>
      </c>
      <c r="O2875" s="75" t="e">
        <f>_xll.qlInterestRateIndexValueDate(Index,N2875)</f>
        <v>#VALUE!</v>
      </c>
      <c r="P2875" s="72" t="e">
        <v>#N/A</v>
      </c>
    </row>
    <row r="2876" spans="13:16" x14ac:dyDescent="0.2">
      <c r="M2876" s="49" t="s">
        <v>443</v>
      </c>
      <c r="N2876" s="75">
        <f>_xll.qlCalendarAdvance(Calendar,N2875,M2876,"Following",FALSE)</f>
        <v>59686</v>
      </c>
      <c r="O2876" s="75" t="e">
        <f>_xll.qlInterestRateIndexValueDate(Index,N2876)</f>
        <v>#VALUE!</v>
      </c>
      <c r="P2876" s="72" t="e">
        <v>#N/A</v>
      </c>
    </row>
    <row r="2877" spans="13:16" x14ac:dyDescent="0.2">
      <c r="M2877" s="49" t="s">
        <v>443</v>
      </c>
      <c r="N2877" s="75">
        <f>_xll.qlCalendarAdvance(Calendar,N2876,M2877,"Following",FALSE)</f>
        <v>59693</v>
      </c>
      <c r="O2877" s="75" t="e">
        <f>_xll.qlInterestRateIndexValueDate(Index,N2877)</f>
        <v>#VALUE!</v>
      </c>
      <c r="P2877" s="72" t="e">
        <v>#N/A</v>
      </c>
    </row>
    <row r="2878" spans="13:16" x14ac:dyDescent="0.2">
      <c r="M2878" s="49" t="s">
        <v>443</v>
      </c>
      <c r="N2878" s="75">
        <f>_xll.qlCalendarAdvance(Calendar,N2877,M2878,"Following",FALSE)</f>
        <v>59700</v>
      </c>
      <c r="O2878" s="75" t="e">
        <f>_xll.qlInterestRateIndexValueDate(Index,N2878)</f>
        <v>#VALUE!</v>
      </c>
      <c r="P2878" s="72" t="e">
        <v>#N/A</v>
      </c>
    </row>
    <row r="2879" spans="13:16" x14ac:dyDescent="0.2">
      <c r="M2879" s="49" t="s">
        <v>443</v>
      </c>
      <c r="N2879" s="75">
        <f>_xll.qlCalendarAdvance(Calendar,N2878,M2879,"Following",FALSE)</f>
        <v>59707</v>
      </c>
      <c r="O2879" s="75" t="e">
        <f>_xll.qlInterestRateIndexValueDate(Index,N2879)</f>
        <v>#VALUE!</v>
      </c>
      <c r="P2879" s="72" t="e">
        <v>#N/A</v>
      </c>
    </row>
    <row r="2880" spans="13:16" x14ac:dyDescent="0.2">
      <c r="M2880" s="49" t="s">
        <v>443</v>
      </c>
      <c r="N2880" s="75">
        <f>_xll.qlCalendarAdvance(Calendar,N2879,M2880,"Following",FALSE)</f>
        <v>59714</v>
      </c>
      <c r="O2880" s="75" t="e">
        <f>_xll.qlInterestRateIndexValueDate(Index,N2880)</f>
        <v>#VALUE!</v>
      </c>
      <c r="P2880" s="72" t="e">
        <v>#N/A</v>
      </c>
    </row>
    <row r="2881" spans="13:16" x14ac:dyDescent="0.2">
      <c r="M2881" s="49" t="s">
        <v>443</v>
      </c>
      <c r="N2881" s="75">
        <f>_xll.qlCalendarAdvance(Calendar,N2880,M2881,"Following",FALSE)</f>
        <v>59721</v>
      </c>
      <c r="O2881" s="75" t="e">
        <f>_xll.qlInterestRateIndexValueDate(Index,N2881)</f>
        <v>#VALUE!</v>
      </c>
      <c r="P2881" s="72" t="e">
        <v>#N/A</v>
      </c>
    </row>
    <row r="2882" spans="13:16" x14ac:dyDescent="0.2">
      <c r="M2882" s="49" t="s">
        <v>443</v>
      </c>
      <c r="N2882" s="75">
        <f>_xll.qlCalendarAdvance(Calendar,N2881,M2882,"Following",FALSE)</f>
        <v>59728</v>
      </c>
      <c r="O2882" s="75" t="e">
        <f>_xll.qlInterestRateIndexValueDate(Index,N2882)</f>
        <v>#VALUE!</v>
      </c>
      <c r="P2882" s="72" t="e">
        <v>#N/A</v>
      </c>
    </row>
    <row r="2883" spans="13:16" x14ac:dyDescent="0.2">
      <c r="M2883" s="49" t="s">
        <v>443</v>
      </c>
      <c r="N2883" s="75">
        <f>_xll.qlCalendarAdvance(Calendar,N2882,M2883,"Following",FALSE)</f>
        <v>59735</v>
      </c>
      <c r="O2883" s="75" t="e">
        <f>_xll.qlInterestRateIndexValueDate(Index,N2883)</f>
        <v>#VALUE!</v>
      </c>
      <c r="P2883" s="72" t="e">
        <v>#N/A</v>
      </c>
    </row>
    <row r="2884" spans="13:16" x14ac:dyDescent="0.2">
      <c r="M2884" s="49" t="s">
        <v>443</v>
      </c>
      <c r="N2884" s="75">
        <f>_xll.qlCalendarAdvance(Calendar,N2883,M2884,"Following",FALSE)</f>
        <v>59742</v>
      </c>
      <c r="O2884" s="75" t="e">
        <f>_xll.qlInterestRateIndexValueDate(Index,N2884)</f>
        <v>#VALUE!</v>
      </c>
      <c r="P2884" s="72" t="e">
        <v>#N/A</v>
      </c>
    </row>
    <row r="2885" spans="13:16" x14ac:dyDescent="0.2">
      <c r="M2885" s="49" t="s">
        <v>443</v>
      </c>
      <c r="N2885" s="75">
        <f>_xll.qlCalendarAdvance(Calendar,N2884,M2885,"Following",FALSE)</f>
        <v>59749</v>
      </c>
      <c r="O2885" s="75" t="e">
        <f>_xll.qlInterestRateIndexValueDate(Index,N2885)</f>
        <v>#VALUE!</v>
      </c>
      <c r="P2885" s="72" t="e">
        <v>#N/A</v>
      </c>
    </row>
    <row r="2886" spans="13:16" x14ac:dyDescent="0.2">
      <c r="M2886" s="49" t="s">
        <v>443</v>
      </c>
      <c r="N2886" s="75">
        <f>_xll.qlCalendarAdvance(Calendar,N2885,M2886,"Following",FALSE)</f>
        <v>59756</v>
      </c>
      <c r="O2886" s="75" t="e">
        <f>_xll.qlInterestRateIndexValueDate(Index,N2886)</f>
        <v>#VALUE!</v>
      </c>
      <c r="P2886" s="72" t="e">
        <v>#N/A</v>
      </c>
    </row>
    <row r="2887" spans="13:16" x14ac:dyDescent="0.2">
      <c r="M2887" s="49" t="s">
        <v>443</v>
      </c>
      <c r="N2887" s="75">
        <f>_xll.qlCalendarAdvance(Calendar,N2886,M2887,"Following",FALSE)</f>
        <v>59763</v>
      </c>
      <c r="O2887" s="75" t="e">
        <f>_xll.qlInterestRateIndexValueDate(Index,N2887)</f>
        <v>#VALUE!</v>
      </c>
      <c r="P2887" s="72" t="e">
        <v>#N/A</v>
      </c>
    </row>
    <row r="2888" spans="13:16" x14ac:dyDescent="0.2">
      <c r="M2888" s="49" t="s">
        <v>443</v>
      </c>
      <c r="N2888" s="75">
        <f>_xll.qlCalendarAdvance(Calendar,N2887,M2888,"Following",FALSE)</f>
        <v>59770</v>
      </c>
      <c r="O2888" s="75" t="e">
        <f>_xll.qlInterestRateIndexValueDate(Index,N2888)</f>
        <v>#VALUE!</v>
      </c>
      <c r="P2888" s="72" t="e">
        <v>#N/A</v>
      </c>
    </row>
    <row r="2889" spans="13:16" x14ac:dyDescent="0.2">
      <c r="M2889" s="49" t="s">
        <v>443</v>
      </c>
      <c r="N2889" s="75">
        <f>_xll.qlCalendarAdvance(Calendar,N2888,M2889,"Following",FALSE)</f>
        <v>59777</v>
      </c>
      <c r="O2889" s="75" t="e">
        <f>_xll.qlInterestRateIndexValueDate(Index,N2889)</f>
        <v>#VALUE!</v>
      </c>
      <c r="P2889" s="72" t="e">
        <v>#N/A</v>
      </c>
    </row>
    <row r="2890" spans="13:16" x14ac:dyDescent="0.2">
      <c r="M2890" s="49" t="s">
        <v>443</v>
      </c>
      <c r="N2890" s="75">
        <f>_xll.qlCalendarAdvance(Calendar,N2889,M2890,"Following",FALSE)</f>
        <v>59784</v>
      </c>
      <c r="O2890" s="75" t="e">
        <f>_xll.qlInterestRateIndexValueDate(Index,N2890)</f>
        <v>#VALUE!</v>
      </c>
      <c r="P2890" s="72" t="e">
        <v>#N/A</v>
      </c>
    </row>
    <row r="2891" spans="13:16" x14ac:dyDescent="0.2">
      <c r="M2891" s="49" t="s">
        <v>443</v>
      </c>
      <c r="N2891" s="75">
        <f>_xll.qlCalendarAdvance(Calendar,N2890,M2891,"Following",FALSE)</f>
        <v>59791</v>
      </c>
      <c r="O2891" s="75" t="e">
        <f>_xll.qlInterestRateIndexValueDate(Index,N2891)</f>
        <v>#VALUE!</v>
      </c>
      <c r="P2891" s="72" t="e">
        <v>#N/A</v>
      </c>
    </row>
    <row r="2892" spans="13:16" x14ac:dyDescent="0.2">
      <c r="M2892" s="49" t="s">
        <v>443</v>
      </c>
      <c r="N2892" s="75">
        <f>_xll.qlCalendarAdvance(Calendar,N2891,M2892,"Following",FALSE)</f>
        <v>59798</v>
      </c>
      <c r="O2892" s="75" t="e">
        <f>_xll.qlInterestRateIndexValueDate(Index,N2892)</f>
        <v>#VALUE!</v>
      </c>
      <c r="P2892" s="72" t="e">
        <v>#N/A</v>
      </c>
    </row>
    <row r="2893" spans="13:16" x14ac:dyDescent="0.2">
      <c r="M2893" s="49" t="s">
        <v>443</v>
      </c>
      <c r="N2893" s="75">
        <f>_xll.qlCalendarAdvance(Calendar,N2892,M2893,"Following",FALSE)</f>
        <v>59805</v>
      </c>
      <c r="O2893" s="75" t="e">
        <f>_xll.qlInterestRateIndexValueDate(Index,N2893)</f>
        <v>#VALUE!</v>
      </c>
      <c r="P2893" s="72" t="e">
        <v>#N/A</v>
      </c>
    </row>
    <row r="2894" spans="13:16" x14ac:dyDescent="0.2">
      <c r="M2894" s="49" t="s">
        <v>443</v>
      </c>
      <c r="N2894" s="75">
        <f>_xll.qlCalendarAdvance(Calendar,N2893,M2894,"Following",FALSE)</f>
        <v>59812</v>
      </c>
      <c r="O2894" s="75" t="e">
        <f>_xll.qlInterestRateIndexValueDate(Index,N2894)</f>
        <v>#VALUE!</v>
      </c>
      <c r="P2894" s="72" t="e">
        <v>#N/A</v>
      </c>
    </row>
    <row r="2895" spans="13:16" x14ac:dyDescent="0.2">
      <c r="M2895" s="49" t="s">
        <v>443</v>
      </c>
      <c r="N2895" s="75">
        <f>_xll.qlCalendarAdvance(Calendar,N2894,M2895,"Following",FALSE)</f>
        <v>59819</v>
      </c>
      <c r="O2895" s="75" t="e">
        <f>_xll.qlInterestRateIndexValueDate(Index,N2895)</f>
        <v>#VALUE!</v>
      </c>
      <c r="P2895" s="72" t="e">
        <v>#N/A</v>
      </c>
    </row>
    <row r="2896" spans="13:16" x14ac:dyDescent="0.2">
      <c r="M2896" s="49" t="s">
        <v>443</v>
      </c>
      <c r="N2896" s="75">
        <f>_xll.qlCalendarAdvance(Calendar,N2895,M2896,"Following",FALSE)</f>
        <v>59826</v>
      </c>
      <c r="O2896" s="75" t="e">
        <f>_xll.qlInterestRateIndexValueDate(Index,N2896)</f>
        <v>#VALUE!</v>
      </c>
      <c r="P2896" s="72" t="e">
        <v>#N/A</v>
      </c>
    </row>
    <row r="2897" spans="13:16" x14ac:dyDescent="0.2">
      <c r="M2897" s="49" t="s">
        <v>443</v>
      </c>
      <c r="N2897" s="75">
        <f>_xll.qlCalendarAdvance(Calendar,N2896,M2897,"Following",FALSE)</f>
        <v>59833</v>
      </c>
      <c r="O2897" s="75" t="e">
        <f>_xll.qlInterestRateIndexValueDate(Index,N2897)</f>
        <v>#VALUE!</v>
      </c>
      <c r="P2897" s="72" t="e">
        <v>#N/A</v>
      </c>
    </row>
    <row r="2898" spans="13:16" x14ac:dyDescent="0.2">
      <c r="M2898" s="49" t="s">
        <v>443</v>
      </c>
      <c r="N2898" s="75">
        <f>_xll.qlCalendarAdvance(Calendar,N2897,M2898,"Following",FALSE)</f>
        <v>59840</v>
      </c>
      <c r="O2898" s="75" t="e">
        <f>_xll.qlInterestRateIndexValueDate(Index,N2898)</f>
        <v>#VALUE!</v>
      </c>
      <c r="P2898" s="72" t="e">
        <v>#N/A</v>
      </c>
    </row>
    <row r="2899" spans="13:16" x14ac:dyDescent="0.2">
      <c r="M2899" s="49" t="s">
        <v>443</v>
      </c>
      <c r="N2899" s="75">
        <f>_xll.qlCalendarAdvance(Calendar,N2898,M2899,"Following",FALSE)</f>
        <v>59847</v>
      </c>
      <c r="O2899" s="75" t="e">
        <f>_xll.qlInterestRateIndexValueDate(Index,N2899)</f>
        <v>#VALUE!</v>
      </c>
      <c r="P2899" s="72" t="e">
        <v>#N/A</v>
      </c>
    </row>
    <row r="2900" spans="13:16" x14ac:dyDescent="0.2">
      <c r="M2900" s="49" t="s">
        <v>443</v>
      </c>
      <c r="N2900" s="75">
        <f>_xll.qlCalendarAdvance(Calendar,N2899,M2900,"Following",FALSE)</f>
        <v>59854</v>
      </c>
      <c r="O2900" s="75" t="e">
        <f>_xll.qlInterestRateIndexValueDate(Index,N2900)</f>
        <v>#VALUE!</v>
      </c>
      <c r="P2900" s="72" t="e">
        <v>#N/A</v>
      </c>
    </row>
    <row r="2901" spans="13:16" x14ac:dyDescent="0.2">
      <c r="M2901" s="49" t="s">
        <v>443</v>
      </c>
      <c r="N2901" s="75">
        <f>_xll.qlCalendarAdvance(Calendar,N2900,M2901,"Following",FALSE)</f>
        <v>59861</v>
      </c>
      <c r="O2901" s="75" t="e">
        <f>_xll.qlInterestRateIndexValueDate(Index,N2901)</f>
        <v>#VALUE!</v>
      </c>
      <c r="P2901" s="72" t="e">
        <v>#N/A</v>
      </c>
    </row>
    <row r="2902" spans="13:16" x14ac:dyDescent="0.2">
      <c r="M2902" s="49" t="s">
        <v>443</v>
      </c>
      <c r="N2902" s="75">
        <f>_xll.qlCalendarAdvance(Calendar,N2901,M2902,"Following",FALSE)</f>
        <v>59868</v>
      </c>
      <c r="O2902" s="75" t="e">
        <f>_xll.qlInterestRateIndexValueDate(Index,N2902)</f>
        <v>#VALUE!</v>
      </c>
      <c r="P2902" s="72" t="e">
        <v>#N/A</v>
      </c>
    </row>
    <row r="2903" spans="13:16" x14ac:dyDescent="0.2">
      <c r="M2903" s="49" t="s">
        <v>443</v>
      </c>
      <c r="N2903" s="75">
        <f>_xll.qlCalendarAdvance(Calendar,N2902,M2903,"Following",FALSE)</f>
        <v>59875</v>
      </c>
      <c r="O2903" s="75" t="e">
        <f>_xll.qlInterestRateIndexValueDate(Index,N2903)</f>
        <v>#VALUE!</v>
      </c>
      <c r="P2903" s="72" t="e">
        <v>#N/A</v>
      </c>
    </row>
    <row r="2904" spans="13:16" x14ac:dyDescent="0.2">
      <c r="M2904" s="49" t="s">
        <v>443</v>
      </c>
      <c r="N2904" s="75">
        <f>_xll.qlCalendarAdvance(Calendar,N2903,M2904,"Following",FALSE)</f>
        <v>59882</v>
      </c>
      <c r="O2904" s="75" t="e">
        <f>_xll.qlInterestRateIndexValueDate(Index,N2904)</f>
        <v>#VALUE!</v>
      </c>
      <c r="P2904" s="72" t="e">
        <v>#N/A</v>
      </c>
    </row>
    <row r="2905" spans="13:16" x14ac:dyDescent="0.2">
      <c r="M2905" s="49" t="s">
        <v>443</v>
      </c>
      <c r="N2905" s="75">
        <f>_xll.qlCalendarAdvance(Calendar,N2904,M2905,"Following",FALSE)</f>
        <v>59889</v>
      </c>
      <c r="O2905" s="75" t="e">
        <f>_xll.qlInterestRateIndexValueDate(Index,N2905)</f>
        <v>#VALUE!</v>
      </c>
      <c r="P2905" s="72" t="e">
        <v>#N/A</v>
      </c>
    </row>
    <row r="2906" spans="13:16" x14ac:dyDescent="0.2">
      <c r="M2906" s="49" t="s">
        <v>443</v>
      </c>
      <c r="N2906" s="75">
        <f>_xll.qlCalendarAdvance(Calendar,N2905,M2906,"Following",FALSE)</f>
        <v>59897</v>
      </c>
      <c r="O2906" s="75" t="e">
        <f>_xll.qlInterestRateIndexValueDate(Index,N2906)</f>
        <v>#VALUE!</v>
      </c>
      <c r="P2906" s="72" t="e">
        <v>#N/A</v>
      </c>
    </row>
    <row r="2907" spans="13:16" x14ac:dyDescent="0.2">
      <c r="M2907" s="49" t="s">
        <v>443</v>
      </c>
      <c r="N2907" s="75">
        <f>_xll.qlCalendarAdvance(Calendar,N2906,M2907,"Following",FALSE)</f>
        <v>59904</v>
      </c>
      <c r="O2907" s="75" t="e">
        <f>_xll.qlInterestRateIndexValueDate(Index,N2907)</f>
        <v>#VALUE!</v>
      </c>
      <c r="P2907" s="72" t="e">
        <v>#N/A</v>
      </c>
    </row>
    <row r="2908" spans="13:16" x14ac:dyDescent="0.2">
      <c r="M2908" s="49" t="s">
        <v>443</v>
      </c>
      <c r="N2908" s="75">
        <f>_xll.qlCalendarAdvance(Calendar,N2907,M2908,"Following",FALSE)</f>
        <v>59911</v>
      </c>
      <c r="O2908" s="75" t="e">
        <f>_xll.qlInterestRateIndexValueDate(Index,N2908)</f>
        <v>#VALUE!</v>
      </c>
      <c r="P2908" s="72" t="e">
        <v>#N/A</v>
      </c>
    </row>
    <row r="2909" spans="13:16" x14ac:dyDescent="0.2">
      <c r="M2909" s="49" t="s">
        <v>443</v>
      </c>
      <c r="N2909" s="75">
        <f>_xll.qlCalendarAdvance(Calendar,N2908,M2909,"Following",FALSE)</f>
        <v>59918</v>
      </c>
      <c r="O2909" s="75" t="e">
        <f>_xll.qlInterestRateIndexValueDate(Index,N2909)</f>
        <v>#VALUE!</v>
      </c>
      <c r="P2909" s="72" t="e">
        <v>#N/A</v>
      </c>
    </row>
    <row r="2910" spans="13:16" x14ac:dyDescent="0.2">
      <c r="M2910" s="49" t="s">
        <v>443</v>
      </c>
      <c r="N2910" s="75">
        <f>_xll.qlCalendarAdvance(Calendar,N2909,M2910,"Following",FALSE)</f>
        <v>59925</v>
      </c>
      <c r="O2910" s="75" t="e">
        <f>_xll.qlInterestRateIndexValueDate(Index,N2910)</f>
        <v>#VALUE!</v>
      </c>
      <c r="P2910" s="72" t="e">
        <v>#N/A</v>
      </c>
    </row>
    <row r="2911" spans="13:16" x14ac:dyDescent="0.2">
      <c r="M2911" s="49" t="s">
        <v>443</v>
      </c>
      <c r="N2911" s="75">
        <f>_xll.qlCalendarAdvance(Calendar,N2910,M2911,"Following",FALSE)</f>
        <v>59932</v>
      </c>
      <c r="O2911" s="75" t="e">
        <f>_xll.qlInterestRateIndexValueDate(Index,N2911)</f>
        <v>#VALUE!</v>
      </c>
      <c r="P2911" s="72" t="e">
        <v>#N/A</v>
      </c>
    </row>
    <row r="2912" spans="13:16" x14ac:dyDescent="0.2">
      <c r="M2912" s="49" t="s">
        <v>443</v>
      </c>
      <c r="N2912" s="75">
        <f>_xll.qlCalendarAdvance(Calendar,N2911,M2912,"Following",FALSE)</f>
        <v>59939</v>
      </c>
      <c r="O2912" s="75" t="e">
        <f>_xll.qlInterestRateIndexValueDate(Index,N2912)</f>
        <v>#VALUE!</v>
      </c>
      <c r="P2912" s="72" t="e">
        <v>#N/A</v>
      </c>
    </row>
    <row r="2913" spans="13:16" x14ac:dyDescent="0.2">
      <c r="M2913" s="49" t="s">
        <v>443</v>
      </c>
      <c r="N2913" s="75">
        <f>_xll.qlCalendarAdvance(Calendar,N2912,M2913,"Following",FALSE)</f>
        <v>59946</v>
      </c>
      <c r="O2913" s="75" t="e">
        <f>_xll.qlInterestRateIndexValueDate(Index,N2913)</f>
        <v>#VALUE!</v>
      </c>
      <c r="P2913" s="72" t="e">
        <v>#N/A</v>
      </c>
    </row>
    <row r="2914" spans="13:16" x14ac:dyDescent="0.2">
      <c r="M2914" s="49" t="s">
        <v>443</v>
      </c>
      <c r="N2914" s="75">
        <f>_xll.qlCalendarAdvance(Calendar,N2913,M2914,"Following",FALSE)</f>
        <v>59953</v>
      </c>
      <c r="O2914" s="75" t="e">
        <f>_xll.qlInterestRateIndexValueDate(Index,N2914)</f>
        <v>#VALUE!</v>
      </c>
      <c r="P2914" s="72" t="e">
        <v>#N/A</v>
      </c>
    </row>
    <row r="2915" spans="13:16" x14ac:dyDescent="0.2">
      <c r="M2915" s="49" t="s">
        <v>443</v>
      </c>
      <c r="N2915" s="75">
        <f>_xll.qlCalendarAdvance(Calendar,N2914,M2915,"Following",FALSE)</f>
        <v>59960</v>
      </c>
      <c r="O2915" s="75" t="e">
        <f>_xll.qlInterestRateIndexValueDate(Index,N2915)</f>
        <v>#VALUE!</v>
      </c>
      <c r="P2915" s="72" t="e">
        <v>#N/A</v>
      </c>
    </row>
    <row r="2916" spans="13:16" x14ac:dyDescent="0.2">
      <c r="M2916" s="49" t="s">
        <v>443</v>
      </c>
      <c r="N2916" s="75">
        <f>_xll.qlCalendarAdvance(Calendar,N2915,M2916,"Following",FALSE)</f>
        <v>59967</v>
      </c>
      <c r="O2916" s="75" t="e">
        <f>_xll.qlInterestRateIndexValueDate(Index,N2916)</f>
        <v>#VALUE!</v>
      </c>
      <c r="P2916" s="72" t="e">
        <v>#N/A</v>
      </c>
    </row>
    <row r="2917" spans="13:16" x14ac:dyDescent="0.2">
      <c r="M2917" s="49" t="s">
        <v>443</v>
      </c>
      <c r="N2917" s="75">
        <f>_xll.qlCalendarAdvance(Calendar,N2916,M2917,"Following",FALSE)</f>
        <v>59974</v>
      </c>
      <c r="O2917" s="75" t="e">
        <f>_xll.qlInterestRateIndexValueDate(Index,N2917)</f>
        <v>#VALUE!</v>
      </c>
      <c r="P2917" s="72" t="e">
        <v>#N/A</v>
      </c>
    </row>
    <row r="2918" spans="13:16" x14ac:dyDescent="0.2">
      <c r="M2918" s="49" t="s">
        <v>443</v>
      </c>
      <c r="N2918" s="75">
        <f>_xll.qlCalendarAdvance(Calendar,N2917,M2918,"Following",FALSE)</f>
        <v>59981</v>
      </c>
      <c r="O2918" s="75" t="e">
        <f>_xll.qlInterestRateIndexValueDate(Index,N2918)</f>
        <v>#VALUE!</v>
      </c>
      <c r="P2918" s="72" t="e">
        <v>#N/A</v>
      </c>
    </row>
    <row r="2919" spans="13:16" x14ac:dyDescent="0.2">
      <c r="M2919" s="49" t="s">
        <v>443</v>
      </c>
      <c r="N2919" s="75">
        <f>_xll.qlCalendarAdvance(Calendar,N2918,M2919,"Following",FALSE)</f>
        <v>59988</v>
      </c>
      <c r="O2919" s="75" t="e">
        <f>_xll.qlInterestRateIndexValueDate(Index,N2919)</f>
        <v>#VALUE!</v>
      </c>
      <c r="P2919" s="72" t="e">
        <v>#N/A</v>
      </c>
    </row>
    <row r="2920" spans="13:16" x14ac:dyDescent="0.2">
      <c r="M2920" s="49" t="s">
        <v>443</v>
      </c>
      <c r="N2920" s="75">
        <f>_xll.qlCalendarAdvance(Calendar,N2919,M2920,"Following",FALSE)</f>
        <v>59995</v>
      </c>
      <c r="O2920" s="75" t="e">
        <f>_xll.qlInterestRateIndexValueDate(Index,N2920)</f>
        <v>#VALUE!</v>
      </c>
      <c r="P2920" s="72" t="e">
        <v>#N/A</v>
      </c>
    </row>
    <row r="2921" spans="13:16" x14ac:dyDescent="0.2">
      <c r="M2921" s="49" t="s">
        <v>443</v>
      </c>
      <c r="N2921" s="75">
        <f>_xll.qlCalendarAdvance(Calendar,N2920,M2921,"Following",FALSE)</f>
        <v>60002</v>
      </c>
      <c r="O2921" s="75" t="e">
        <f>_xll.qlInterestRateIndexValueDate(Index,N2921)</f>
        <v>#VALUE!</v>
      </c>
      <c r="P2921" s="72" t="e">
        <v>#N/A</v>
      </c>
    </row>
    <row r="2922" spans="13:16" x14ac:dyDescent="0.2">
      <c r="M2922" s="49" t="s">
        <v>443</v>
      </c>
      <c r="N2922" s="75">
        <f>_xll.qlCalendarAdvance(Calendar,N2921,M2922,"Following",FALSE)</f>
        <v>60009</v>
      </c>
      <c r="O2922" s="75" t="e">
        <f>_xll.qlInterestRateIndexValueDate(Index,N2922)</f>
        <v>#VALUE!</v>
      </c>
      <c r="P2922" s="72" t="e">
        <v>#N/A</v>
      </c>
    </row>
    <row r="2923" spans="13:16" x14ac:dyDescent="0.2">
      <c r="M2923" s="49" t="s">
        <v>443</v>
      </c>
      <c r="N2923" s="75">
        <f>_xll.qlCalendarAdvance(Calendar,N2922,M2923,"Following",FALSE)</f>
        <v>60016</v>
      </c>
      <c r="O2923" s="75" t="e">
        <f>_xll.qlInterestRateIndexValueDate(Index,N2923)</f>
        <v>#VALUE!</v>
      </c>
      <c r="P2923" s="72" t="e">
        <v>#N/A</v>
      </c>
    </row>
    <row r="2924" spans="13:16" x14ac:dyDescent="0.2">
      <c r="M2924" s="49" t="s">
        <v>443</v>
      </c>
      <c r="N2924" s="75">
        <f>_xll.qlCalendarAdvance(Calendar,N2923,M2924,"Following",FALSE)</f>
        <v>60024</v>
      </c>
      <c r="O2924" s="75" t="e">
        <f>_xll.qlInterestRateIndexValueDate(Index,N2924)</f>
        <v>#VALUE!</v>
      </c>
      <c r="P2924" s="72" t="e">
        <v>#N/A</v>
      </c>
    </row>
    <row r="2925" spans="13:16" x14ac:dyDescent="0.2">
      <c r="M2925" s="49" t="s">
        <v>443</v>
      </c>
      <c r="N2925" s="75">
        <f>_xll.qlCalendarAdvance(Calendar,N2924,M2925,"Following",FALSE)</f>
        <v>60031</v>
      </c>
      <c r="O2925" s="75" t="e">
        <f>_xll.qlInterestRateIndexValueDate(Index,N2925)</f>
        <v>#VALUE!</v>
      </c>
      <c r="P2925" s="72" t="e">
        <v>#N/A</v>
      </c>
    </row>
    <row r="2926" spans="13:16" x14ac:dyDescent="0.2">
      <c r="M2926" s="49" t="s">
        <v>443</v>
      </c>
      <c r="N2926" s="75">
        <f>_xll.qlCalendarAdvance(Calendar,N2925,M2926,"Following",FALSE)</f>
        <v>60038</v>
      </c>
      <c r="O2926" s="75" t="e">
        <f>_xll.qlInterestRateIndexValueDate(Index,N2926)</f>
        <v>#VALUE!</v>
      </c>
      <c r="P2926" s="72" t="e">
        <v>#N/A</v>
      </c>
    </row>
    <row r="2927" spans="13:16" x14ac:dyDescent="0.2">
      <c r="M2927" s="49" t="s">
        <v>443</v>
      </c>
      <c r="N2927" s="75">
        <f>_xll.qlCalendarAdvance(Calendar,N2926,M2927,"Following",FALSE)</f>
        <v>60045</v>
      </c>
      <c r="O2927" s="75" t="e">
        <f>_xll.qlInterestRateIndexValueDate(Index,N2927)</f>
        <v>#VALUE!</v>
      </c>
      <c r="P2927" s="72" t="e">
        <v>#N/A</v>
      </c>
    </row>
    <row r="2928" spans="13:16" x14ac:dyDescent="0.2">
      <c r="M2928" s="49" t="s">
        <v>443</v>
      </c>
      <c r="N2928" s="75">
        <f>_xll.qlCalendarAdvance(Calendar,N2927,M2928,"Following",FALSE)</f>
        <v>60052</v>
      </c>
      <c r="O2928" s="75" t="e">
        <f>_xll.qlInterestRateIndexValueDate(Index,N2928)</f>
        <v>#VALUE!</v>
      </c>
      <c r="P2928" s="72" t="e">
        <v>#N/A</v>
      </c>
    </row>
    <row r="2929" spans="13:16" x14ac:dyDescent="0.2">
      <c r="M2929" s="49" t="s">
        <v>443</v>
      </c>
      <c r="N2929" s="75">
        <f>_xll.qlCalendarAdvance(Calendar,N2928,M2929,"Following",FALSE)</f>
        <v>60059</v>
      </c>
      <c r="O2929" s="75" t="e">
        <f>_xll.qlInterestRateIndexValueDate(Index,N2929)</f>
        <v>#VALUE!</v>
      </c>
      <c r="P2929" s="72" t="e">
        <v>#N/A</v>
      </c>
    </row>
    <row r="2930" spans="13:16" x14ac:dyDescent="0.2">
      <c r="M2930" s="49" t="s">
        <v>443</v>
      </c>
      <c r="N2930" s="75">
        <f>_xll.qlCalendarAdvance(Calendar,N2929,M2930,"Following",FALSE)</f>
        <v>60066</v>
      </c>
      <c r="O2930" s="75" t="e">
        <f>_xll.qlInterestRateIndexValueDate(Index,N2930)</f>
        <v>#VALUE!</v>
      </c>
      <c r="P2930" s="72" t="e">
        <v>#N/A</v>
      </c>
    </row>
    <row r="2931" spans="13:16" x14ac:dyDescent="0.2">
      <c r="M2931" s="49" t="s">
        <v>443</v>
      </c>
      <c r="N2931" s="75">
        <f>_xll.qlCalendarAdvance(Calendar,N2930,M2931,"Following",FALSE)</f>
        <v>60073</v>
      </c>
      <c r="O2931" s="75" t="e">
        <f>_xll.qlInterestRateIndexValueDate(Index,N2931)</f>
        <v>#VALUE!</v>
      </c>
      <c r="P2931" s="72" t="e">
        <v>#N/A</v>
      </c>
    </row>
    <row r="2932" spans="13:16" x14ac:dyDescent="0.2">
      <c r="M2932" s="49" t="s">
        <v>443</v>
      </c>
      <c r="N2932" s="75">
        <f>_xll.qlCalendarAdvance(Calendar,N2931,M2932,"Following",FALSE)</f>
        <v>60080</v>
      </c>
      <c r="O2932" s="75" t="e">
        <f>_xll.qlInterestRateIndexValueDate(Index,N2932)</f>
        <v>#VALUE!</v>
      </c>
      <c r="P2932" s="72" t="e">
        <v>#N/A</v>
      </c>
    </row>
    <row r="2933" spans="13:16" x14ac:dyDescent="0.2">
      <c r="M2933" s="49" t="s">
        <v>443</v>
      </c>
      <c r="N2933" s="75">
        <f>_xll.qlCalendarAdvance(Calendar,N2932,M2933,"Following",FALSE)</f>
        <v>60087</v>
      </c>
      <c r="O2933" s="75" t="e">
        <f>_xll.qlInterestRateIndexValueDate(Index,N2933)</f>
        <v>#VALUE!</v>
      </c>
      <c r="P2933" s="72" t="e">
        <v>#N/A</v>
      </c>
    </row>
    <row r="2934" spans="13:16" x14ac:dyDescent="0.2">
      <c r="M2934" s="49" t="s">
        <v>443</v>
      </c>
      <c r="N2934" s="75">
        <f>_xll.qlCalendarAdvance(Calendar,N2933,M2934,"Following",FALSE)</f>
        <v>60094</v>
      </c>
      <c r="O2934" s="75" t="e">
        <f>_xll.qlInterestRateIndexValueDate(Index,N2934)</f>
        <v>#VALUE!</v>
      </c>
      <c r="P2934" s="72" t="e">
        <v>#N/A</v>
      </c>
    </row>
    <row r="2935" spans="13:16" x14ac:dyDescent="0.2">
      <c r="M2935" s="49" t="s">
        <v>443</v>
      </c>
      <c r="N2935" s="75">
        <f>_xll.qlCalendarAdvance(Calendar,N2934,M2935,"Following",FALSE)</f>
        <v>60101</v>
      </c>
      <c r="O2935" s="75" t="e">
        <f>_xll.qlInterestRateIndexValueDate(Index,N2935)</f>
        <v>#VALUE!</v>
      </c>
      <c r="P2935" s="72" t="e">
        <v>#N/A</v>
      </c>
    </row>
    <row r="2936" spans="13:16" x14ac:dyDescent="0.2">
      <c r="M2936" s="49" t="s">
        <v>443</v>
      </c>
      <c r="N2936" s="75">
        <f>_xll.qlCalendarAdvance(Calendar,N2935,M2936,"Following",FALSE)</f>
        <v>60108</v>
      </c>
      <c r="O2936" s="75" t="e">
        <f>_xll.qlInterestRateIndexValueDate(Index,N2936)</f>
        <v>#VALUE!</v>
      </c>
      <c r="P2936" s="72" t="e">
        <v>#N/A</v>
      </c>
    </row>
    <row r="2937" spans="13:16" x14ac:dyDescent="0.2">
      <c r="M2937" s="49" t="s">
        <v>443</v>
      </c>
      <c r="N2937" s="75">
        <f>_xll.qlCalendarAdvance(Calendar,N2936,M2937,"Following",FALSE)</f>
        <v>60115</v>
      </c>
      <c r="O2937" s="75" t="e">
        <f>_xll.qlInterestRateIndexValueDate(Index,N2937)</f>
        <v>#VALUE!</v>
      </c>
      <c r="P2937" s="72" t="e">
        <v>#N/A</v>
      </c>
    </row>
    <row r="2938" spans="13:16" x14ac:dyDescent="0.2">
      <c r="M2938" s="49" t="s">
        <v>443</v>
      </c>
      <c r="N2938" s="75">
        <f>_xll.qlCalendarAdvance(Calendar,N2937,M2938,"Following",FALSE)</f>
        <v>60122</v>
      </c>
      <c r="O2938" s="75" t="e">
        <f>_xll.qlInterestRateIndexValueDate(Index,N2938)</f>
        <v>#VALUE!</v>
      </c>
      <c r="P2938" s="72" t="e">
        <v>#N/A</v>
      </c>
    </row>
    <row r="2939" spans="13:16" x14ac:dyDescent="0.2">
      <c r="M2939" s="49" t="s">
        <v>443</v>
      </c>
      <c r="N2939" s="75">
        <f>_xll.qlCalendarAdvance(Calendar,N2938,M2939,"Following",FALSE)</f>
        <v>60129</v>
      </c>
      <c r="O2939" s="75" t="e">
        <f>_xll.qlInterestRateIndexValueDate(Index,N2939)</f>
        <v>#VALUE!</v>
      </c>
      <c r="P2939" s="72" t="e">
        <v>#N/A</v>
      </c>
    </row>
    <row r="2940" spans="13:16" x14ac:dyDescent="0.2">
      <c r="M2940" s="49" t="s">
        <v>443</v>
      </c>
      <c r="N2940" s="75">
        <f>_xll.qlCalendarAdvance(Calendar,N2939,M2940,"Following",FALSE)</f>
        <v>60136</v>
      </c>
      <c r="O2940" s="75" t="e">
        <f>_xll.qlInterestRateIndexValueDate(Index,N2940)</f>
        <v>#VALUE!</v>
      </c>
      <c r="P2940" s="72" t="e">
        <v>#N/A</v>
      </c>
    </row>
    <row r="2941" spans="13:16" x14ac:dyDescent="0.2">
      <c r="M2941" s="49" t="s">
        <v>443</v>
      </c>
      <c r="N2941" s="75">
        <f>_xll.qlCalendarAdvance(Calendar,N2940,M2941,"Following",FALSE)</f>
        <v>60143</v>
      </c>
      <c r="O2941" s="75" t="e">
        <f>_xll.qlInterestRateIndexValueDate(Index,N2941)</f>
        <v>#VALUE!</v>
      </c>
      <c r="P2941" s="72" t="e">
        <v>#N/A</v>
      </c>
    </row>
    <row r="2942" spans="13:16" x14ac:dyDescent="0.2">
      <c r="M2942" s="49" t="s">
        <v>443</v>
      </c>
      <c r="N2942" s="75">
        <f>_xll.qlCalendarAdvance(Calendar,N2941,M2942,"Following",FALSE)</f>
        <v>60150</v>
      </c>
      <c r="O2942" s="75" t="e">
        <f>_xll.qlInterestRateIndexValueDate(Index,N2942)</f>
        <v>#VALUE!</v>
      </c>
      <c r="P2942" s="72" t="e">
        <v>#N/A</v>
      </c>
    </row>
    <row r="2943" spans="13:16" x14ac:dyDescent="0.2">
      <c r="M2943" s="49" t="s">
        <v>443</v>
      </c>
      <c r="N2943" s="75">
        <f>_xll.qlCalendarAdvance(Calendar,N2942,M2943,"Following",FALSE)</f>
        <v>60157</v>
      </c>
      <c r="O2943" s="75" t="e">
        <f>_xll.qlInterestRateIndexValueDate(Index,N2943)</f>
        <v>#VALUE!</v>
      </c>
      <c r="P2943" s="72" t="e">
        <v>#N/A</v>
      </c>
    </row>
    <row r="2944" spans="13:16" x14ac:dyDescent="0.2">
      <c r="M2944" s="49" t="s">
        <v>443</v>
      </c>
      <c r="N2944" s="75">
        <f>_xll.qlCalendarAdvance(Calendar,N2943,M2944,"Following",FALSE)</f>
        <v>60164</v>
      </c>
      <c r="O2944" s="75" t="e">
        <f>_xll.qlInterestRateIndexValueDate(Index,N2944)</f>
        <v>#VALUE!</v>
      </c>
      <c r="P2944" s="72" t="e">
        <v>#N/A</v>
      </c>
    </row>
    <row r="2945" spans="13:16" x14ac:dyDescent="0.2">
      <c r="M2945" s="49" t="s">
        <v>443</v>
      </c>
      <c r="N2945" s="75">
        <f>_xll.qlCalendarAdvance(Calendar,N2944,M2945,"Following",FALSE)</f>
        <v>60171</v>
      </c>
      <c r="O2945" s="75" t="e">
        <f>_xll.qlInterestRateIndexValueDate(Index,N2945)</f>
        <v>#VALUE!</v>
      </c>
      <c r="P2945" s="72" t="e">
        <v>#N/A</v>
      </c>
    </row>
    <row r="2946" spans="13:16" x14ac:dyDescent="0.2">
      <c r="M2946" s="49" t="s">
        <v>443</v>
      </c>
      <c r="N2946" s="75">
        <f>_xll.qlCalendarAdvance(Calendar,N2945,M2946,"Following",FALSE)</f>
        <v>60178</v>
      </c>
      <c r="O2946" s="75" t="e">
        <f>_xll.qlInterestRateIndexValueDate(Index,N2946)</f>
        <v>#VALUE!</v>
      </c>
      <c r="P2946" s="72" t="e">
        <v>#N/A</v>
      </c>
    </row>
    <row r="2947" spans="13:16" x14ac:dyDescent="0.2">
      <c r="M2947" s="49" t="s">
        <v>443</v>
      </c>
      <c r="N2947" s="75">
        <f>_xll.qlCalendarAdvance(Calendar,N2946,M2947,"Following",FALSE)</f>
        <v>60185</v>
      </c>
      <c r="O2947" s="75" t="e">
        <f>_xll.qlInterestRateIndexValueDate(Index,N2947)</f>
        <v>#VALUE!</v>
      </c>
      <c r="P2947" s="72" t="e">
        <v>#N/A</v>
      </c>
    </row>
    <row r="2948" spans="13:16" x14ac:dyDescent="0.2">
      <c r="M2948" s="49" t="s">
        <v>443</v>
      </c>
      <c r="N2948" s="75">
        <f>_xll.qlCalendarAdvance(Calendar,N2947,M2948,"Following",FALSE)</f>
        <v>60192</v>
      </c>
      <c r="O2948" s="75" t="e">
        <f>_xll.qlInterestRateIndexValueDate(Index,N2948)</f>
        <v>#VALUE!</v>
      </c>
      <c r="P2948" s="72" t="e">
        <v>#N/A</v>
      </c>
    </row>
    <row r="2949" spans="13:16" x14ac:dyDescent="0.2">
      <c r="M2949" s="49" t="s">
        <v>443</v>
      </c>
      <c r="N2949" s="75">
        <f>_xll.qlCalendarAdvance(Calendar,N2948,M2949,"Following",FALSE)</f>
        <v>60199</v>
      </c>
      <c r="O2949" s="75" t="e">
        <f>_xll.qlInterestRateIndexValueDate(Index,N2949)</f>
        <v>#VALUE!</v>
      </c>
      <c r="P2949" s="72" t="e">
        <v>#N/A</v>
      </c>
    </row>
    <row r="2950" spans="13:16" x14ac:dyDescent="0.2">
      <c r="M2950" s="49" t="s">
        <v>443</v>
      </c>
      <c r="N2950" s="75">
        <f>_xll.qlCalendarAdvance(Calendar,N2949,M2950,"Following",FALSE)</f>
        <v>60206</v>
      </c>
      <c r="O2950" s="75" t="e">
        <f>_xll.qlInterestRateIndexValueDate(Index,N2950)</f>
        <v>#VALUE!</v>
      </c>
      <c r="P2950" s="72" t="e">
        <v>#N/A</v>
      </c>
    </row>
    <row r="2951" spans="13:16" x14ac:dyDescent="0.2">
      <c r="M2951" s="49" t="s">
        <v>443</v>
      </c>
      <c r="N2951" s="75">
        <f>_xll.qlCalendarAdvance(Calendar,N2950,M2951,"Following",FALSE)</f>
        <v>60213</v>
      </c>
      <c r="O2951" s="75" t="e">
        <f>_xll.qlInterestRateIndexValueDate(Index,N2951)</f>
        <v>#VALUE!</v>
      </c>
      <c r="P2951" s="72" t="e">
        <v>#N/A</v>
      </c>
    </row>
    <row r="2952" spans="13:16" x14ac:dyDescent="0.2">
      <c r="M2952" s="49" t="s">
        <v>443</v>
      </c>
      <c r="N2952" s="75">
        <f>_xll.qlCalendarAdvance(Calendar,N2951,M2952,"Following",FALSE)</f>
        <v>60220</v>
      </c>
      <c r="O2952" s="75" t="e">
        <f>_xll.qlInterestRateIndexValueDate(Index,N2952)</f>
        <v>#VALUE!</v>
      </c>
      <c r="P2952" s="72" t="e">
        <v>#N/A</v>
      </c>
    </row>
    <row r="2953" spans="13:16" x14ac:dyDescent="0.2">
      <c r="M2953" s="49" t="s">
        <v>443</v>
      </c>
      <c r="N2953" s="75">
        <f>_xll.qlCalendarAdvance(Calendar,N2952,M2953,"Following",FALSE)</f>
        <v>60227</v>
      </c>
      <c r="O2953" s="75" t="e">
        <f>_xll.qlInterestRateIndexValueDate(Index,N2953)</f>
        <v>#VALUE!</v>
      </c>
      <c r="P2953" s="72" t="e">
        <v>#N/A</v>
      </c>
    </row>
    <row r="2954" spans="13:16" x14ac:dyDescent="0.2">
      <c r="M2954" s="49" t="s">
        <v>443</v>
      </c>
      <c r="N2954" s="75">
        <f>_xll.qlCalendarAdvance(Calendar,N2953,M2954,"Following",FALSE)</f>
        <v>60234</v>
      </c>
      <c r="O2954" s="75" t="e">
        <f>_xll.qlInterestRateIndexValueDate(Index,N2954)</f>
        <v>#VALUE!</v>
      </c>
      <c r="P2954" s="72" t="e">
        <v>#N/A</v>
      </c>
    </row>
    <row r="2955" spans="13:16" x14ac:dyDescent="0.2">
      <c r="M2955" s="49" t="s">
        <v>443</v>
      </c>
      <c r="N2955" s="75">
        <f>_xll.qlCalendarAdvance(Calendar,N2954,M2955,"Following",FALSE)</f>
        <v>60241</v>
      </c>
      <c r="O2955" s="75" t="e">
        <f>_xll.qlInterestRateIndexValueDate(Index,N2955)</f>
        <v>#VALUE!</v>
      </c>
      <c r="P2955" s="72" t="e">
        <v>#N/A</v>
      </c>
    </row>
    <row r="2956" spans="13:16" x14ac:dyDescent="0.2">
      <c r="M2956" s="49" t="s">
        <v>443</v>
      </c>
      <c r="N2956" s="75">
        <f>_xll.qlCalendarAdvance(Calendar,N2955,M2956,"Following",FALSE)</f>
        <v>60248</v>
      </c>
      <c r="O2956" s="75" t="e">
        <f>_xll.qlInterestRateIndexValueDate(Index,N2956)</f>
        <v>#VALUE!</v>
      </c>
      <c r="P2956" s="72" t="e">
        <v>#N/A</v>
      </c>
    </row>
    <row r="2957" spans="13:16" x14ac:dyDescent="0.2">
      <c r="M2957" s="49" t="s">
        <v>443</v>
      </c>
      <c r="N2957" s="75">
        <f>_xll.qlCalendarAdvance(Calendar,N2956,M2957,"Following",FALSE)</f>
        <v>60255</v>
      </c>
      <c r="O2957" s="75" t="e">
        <f>_xll.qlInterestRateIndexValueDate(Index,N2957)</f>
        <v>#VALUE!</v>
      </c>
      <c r="P2957" s="72" t="e">
        <v>#N/A</v>
      </c>
    </row>
    <row r="2958" spans="13:16" x14ac:dyDescent="0.2">
      <c r="M2958" s="49" t="s">
        <v>443</v>
      </c>
      <c r="N2958" s="75">
        <f>_xll.qlCalendarAdvance(Calendar,N2957,M2958,"Following",FALSE)</f>
        <v>60265</v>
      </c>
      <c r="O2958" s="75" t="e">
        <f>_xll.qlInterestRateIndexValueDate(Index,N2958)</f>
        <v>#VALUE!</v>
      </c>
      <c r="P2958" s="72" t="e">
        <v>#N/A</v>
      </c>
    </row>
    <row r="2959" spans="13:16" x14ac:dyDescent="0.2">
      <c r="M2959" s="49" t="s">
        <v>443</v>
      </c>
      <c r="N2959" s="75">
        <f>_xll.qlCalendarAdvance(Calendar,N2958,M2959,"Following",FALSE)</f>
        <v>60272</v>
      </c>
      <c r="O2959" s="75" t="e">
        <f>_xll.qlInterestRateIndexValueDate(Index,N2959)</f>
        <v>#VALUE!</v>
      </c>
      <c r="P2959" s="72" t="e">
        <v>#N/A</v>
      </c>
    </row>
    <row r="2960" spans="13:16" x14ac:dyDescent="0.2">
      <c r="M2960" s="49" t="s">
        <v>443</v>
      </c>
      <c r="N2960" s="75">
        <f>_xll.qlCalendarAdvance(Calendar,N2959,M2960,"Following",FALSE)</f>
        <v>60279</v>
      </c>
      <c r="O2960" s="75" t="e">
        <f>_xll.qlInterestRateIndexValueDate(Index,N2960)</f>
        <v>#VALUE!</v>
      </c>
      <c r="P2960" s="72" t="e">
        <v>#N/A</v>
      </c>
    </row>
    <row r="2961" spans="13:16" x14ac:dyDescent="0.2">
      <c r="M2961" s="49" t="s">
        <v>443</v>
      </c>
      <c r="N2961" s="75">
        <f>_xll.qlCalendarAdvance(Calendar,N2960,M2961,"Following",FALSE)</f>
        <v>60286</v>
      </c>
      <c r="O2961" s="75" t="e">
        <f>_xll.qlInterestRateIndexValueDate(Index,N2961)</f>
        <v>#VALUE!</v>
      </c>
      <c r="P2961" s="72" t="e">
        <v>#N/A</v>
      </c>
    </row>
    <row r="2962" spans="13:16" x14ac:dyDescent="0.2">
      <c r="M2962" s="49" t="s">
        <v>443</v>
      </c>
      <c r="N2962" s="75">
        <f>_xll.qlCalendarAdvance(Calendar,N2961,M2962,"Following",FALSE)</f>
        <v>60293</v>
      </c>
      <c r="O2962" s="75" t="e">
        <f>_xll.qlInterestRateIndexValueDate(Index,N2962)</f>
        <v>#VALUE!</v>
      </c>
      <c r="P2962" s="72" t="e">
        <v>#N/A</v>
      </c>
    </row>
    <row r="2963" spans="13:16" x14ac:dyDescent="0.2">
      <c r="M2963" s="49" t="s">
        <v>443</v>
      </c>
      <c r="N2963" s="75">
        <f>_xll.qlCalendarAdvance(Calendar,N2962,M2963,"Following",FALSE)</f>
        <v>60300</v>
      </c>
      <c r="O2963" s="75" t="e">
        <f>_xll.qlInterestRateIndexValueDate(Index,N2963)</f>
        <v>#VALUE!</v>
      </c>
      <c r="P2963" s="72" t="e">
        <v>#N/A</v>
      </c>
    </row>
    <row r="2964" spans="13:16" x14ac:dyDescent="0.2">
      <c r="M2964" s="49" t="s">
        <v>443</v>
      </c>
      <c r="N2964" s="75">
        <f>_xll.qlCalendarAdvance(Calendar,N2963,M2964,"Following",FALSE)</f>
        <v>60307</v>
      </c>
      <c r="O2964" s="75" t="e">
        <f>_xll.qlInterestRateIndexValueDate(Index,N2964)</f>
        <v>#VALUE!</v>
      </c>
      <c r="P2964" s="72" t="e">
        <v>#N/A</v>
      </c>
    </row>
    <row r="2965" spans="13:16" x14ac:dyDescent="0.2">
      <c r="M2965" s="49" t="s">
        <v>443</v>
      </c>
      <c r="N2965" s="75">
        <f>_xll.qlCalendarAdvance(Calendar,N2964,M2965,"Following",FALSE)</f>
        <v>60314</v>
      </c>
      <c r="O2965" s="75" t="e">
        <f>_xll.qlInterestRateIndexValueDate(Index,N2965)</f>
        <v>#VALUE!</v>
      </c>
      <c r="P2965" s="72" t="e">
        <v>#N/A</v>
      </c>
    </row>
    <row r="2966" spans="13:16" x14ac:dyDescent="0.2">
      <c r="M2966" s="49" t="s">
        <v>443</v>
      </c>
      <c r="N2966" s="75">
        <f>_xll.qlCalendarAdvance(Calendar,N2965,M2966,"Following",FALSE)</f>
        <v>60321</v>
      </c>
      <c r="O2966" s="75" t="e">
        <f>_xll.qlInterestRateIndexValueDate(Index,N2966)</f>
        <v>#VALUE!</v>
      </c>
      <c r="P2966" s="72" t="e">
        <v>#N/A</v>
      </c>
    </row>
    <row r="2967" spans="13:16" x14ac:dyDescent="0.2">
      <c r="M2967" s="49" t="s">
        <v>443</v>
      </c>
      <c r="N2967" s="75">
        <f>_xll.qlCalendarAdvance(Calendar,N2966,M2967,"Following",FALSE)</f>
        <v>60328</v>
      </c>
      <c r="O2967" s="75" t="e">
        <f>_xll.qlInterestRateIndexValueDate(Index,N2967)</f>
        <v>#VALUE!</v>
      </c>
      <c r="P2967" s="72" t="e">
        <v>#N/A</v>
      </c>
    </row>
    <row r="2968" spans="13:16" x14ac:dyDescent="0.2">
      <c r="M2968" s="49" t="s">
        <v>443</v>
      </c>
      <c r="N2968" s="75">
        <f>_xll.qlCalendarAdvance(Calendar,N2967,M2968,"Following",FALSE)</f>
        <v>60335</v>
      </c>
      <c r="O2968" s="75" t="e">
        <f>_xll.qlInterestRateIndexValueDate(Index,N2968)</f>
        <v>#VALUE!</v>
      </c>
      <c r="P2968" s="72" t="e">
        <v>#N/A</v>
      </c>
    </row>
    <row r="2969" spans="13:16" x14ac:dyDescent="0.2">
      <c r="M2969" s="49" t="s">
        <v>443</v>
      </c>
      <c r="N2969" s="75">
        <f>_xll.qlCalendarAdvance(Calendar,N2968,M2969,"Following",FALSE)</f>
        <v>60342</v>
      </c>
      <c r="O2969" s="75" t="e">
        <f>_xll.qlInterestRateIndexValueDate(Index,N2969)</f>
        <v>#VALUE!</v>
      </c>
      <c r="P2969" s="72" t="e">
        <v>#N/A</v>
      </c>
    </row>
    <row r="2970" spans="13:16" x14ac:dyDescent="0.2">
      <c r="M2970" s="49" t="s">
        <v>443</v>
      </c>
      <c r="N2970" s="75">
        <f>_xll.qlCalendarAdvance(Calendar,N2969,M2970,"Following",FALSE)</f>
        <v>60349</v>
      </c>
      <c r="O2970" s="75" t="e">
        <f>_xll.qlInterestRateIndexValueDate(Index,N2970)</f>
        <v>#VALUE!</v>
      </c>
      <c r="P2970" s="72" t="e">
        <v>#N/A</v>
      </c>
    </row>
    <row r="2971" spans="13:16" x14ac:dyDescent="0.2">
      <c r="M2971" s="49" t="s">
        <v>443</v>
      </c>
      <c r="N2971" s="75">
        <f>_xll.qlCalendarAdvance(Calendar,N2970,M2971,"Following",FALSE)</f>
        <v>60357</v>
      </c>
      <c r="O2971" s="75" t="e">
        <f>_xll.qlInterestRateIndexValueDate(Index,N2971)</f>
        <v>#VALUE!</v>
      </c>
      <c r="P2971" s="72" t="e">
        <v>#N/A</v>
      </c>
    </row>
    <row r="2972" spans="13:16" x14ac:dyDescent="0.2">
      <c r="M2972" s="49" t="s">
        <v>443</v>
      </c>
      <c r="N2972" s="75">
        <f>_xll.qlCalendarAdvance(Calendar,N2971,M2972,"Following",FALSE)</f>
        <v>60364</v>
      </c>
      <c r="O2972" s="75" t="e">
        <f>_xll.qlInterestRateIndexValueDate(Index,N2972)</f>
        <v>#VALUE!</v>
      </c>
      <c r="P2972" s="72" t="e">
        <v>#N/A</v>
      </c>
    </row>
    <row r="2973" spans="13:16" x14ac:dyDescent="0.2">
      <c r="M2973" s="49" t="s">
        <v>443</v>
      </c>
      <c r="N2973" s="75">
        <f>_xll.qlCalendarAdvance(Calendar,N2972,M2973,"Following",FALSE)</f>
        <v>60371</v>
      </c>
      <c r="O2973" s="75" t="e">
        <f>_xll.qlInterestRateIndexValueDate(Index,N2973)</f>
        <v>#VALUE!</v>
      </c>
      <c r="P2973" s="72" t="e">
        <v>#N/A</v>
      </c>
    </row>
    <row r="2974" spans="13:16" x14ac:dyDescent="0.2">
      <c r="M2974" s="49" t="s">
        <v>443</v>
      </c>
      <c r="N2974" s="75">
        <f>_xll.qlCalendarAdvance(Calendar,N2973,M2974,"Following",FALSE)</f>
        <v>60378</v>
      </c>
      <c r="O2974" s="75" t="e">
        <f>_xll.qlInterestRateIndexValueDate(Index,N2974)</f>
        <v>#VALUE!</v>
      </c>
      <c r="P2974" s="72" t="e">
        <v>#N/A</v>
      </c>
    </row>
    <row r="2975" spans="13:16" x14ac:dyDescent="0.2">
      <c r="M2975" s="49" t="s">
        <v>443</v>
      </c>
      <c r="N2975" s="75">
        <f>_xll.qlCalendarAdvance(Calendar,N2974,M2975,"Following",FALSE)</f>
        <v>60385</v>
      </c>
      <c r="O2975" s="75" t="e">
        <f>_xll.qlInterestRateIndexValueDate(Index,N2975)</f>
        <v>#VALUE!</v>
      </c>
      <c r="P2975" s="72" t="e">
        <v>#N/A</v>
      </c>
    </row>
    <row r="2976" spans="13:16" x14ac:dyDescent="0.2">
      <c r="M2976" s="49" t="s">
        <v>443</v>
      </c>
      <c r="N2976" s="75">
        <f>_xll.qlCalendarAdvance(Calendar,N2975,M2976,"Following",FALSE)</f>
        <v>60392</v>
      </c>
      <c r="O2976" s="75" t="e">
        <f>_xll.qlInterestRateIndexValueDate(Index,N2976)</f>
        <v>#VALUE!</v>
      </c>
      <c r="P2976" s="72" t="e">
        <v>#N/A</v>
      </c>
    </row>
    <row r="2977" spans="13:16" x14ac:dyDescent="0.2">
      <c r="M2977" s="49" t="s">
        <v>443</v>
      </c>
      <c r="N2977" s="75">
        <f>_xll.qlCalendarAdvance(Calendar,N2976,M2977,"Following",FALSE)</f>
        <v>60399</v>
      </c>
      <c r="O2977" s="75" t="e">
        <f>_xll.qlInterestRateIndexValueDate(Index,N2977)</f>
        <v>#VALUE!</v>
      </c>
      <c r="P2977" s="72" t="e">
        <v>#N/A</v>
      </c>
    </row>
    <row r="2978" spans="13:16" x14ac:dyDescent="0.2">
      <c r="M2978" s="49" t="s">
        <v>443</v>
      </c>
      <c r="N2978" s="75">
        <f>_xll.qlCalendarAdvance(Calendar,N2977,M2978,"Following",FALSE)</f>
        <v>60406</v>
      </c>
      <c r="O2978" s="75" t="e">
        <f>_xll.qlInterestRateIndexValueDate(Index,N2978)</f>
        <v>#VALUE!</v>
      </c>
      <c r="P2978" s="72" t="e">
        <v>#N/A</v>
      </c>
    </row>
    <row r="2979" spans="13:16" x14ac:dyDescent="0.2">
      <c r="M2979" s="49" t="s">
        <v>443</v>
      </c>
      <c r="N2979" s="75">
        <f>_xll.qlCalendarAdvance(Calendar,N2978,M2979,"Following",FALSE)</f>
        <v>60413</v>
      </c>
      <c r="O2979" s="75" t="e">
        <f>_xll.qlInterestRateIndexValueDate(Index,N2979)</f>
        <v>#VALUE!</v>
      </c>
      <c r="P2979" s="72" t="e">
        <v>#N/A</v>
      </c>
    </row>
    <row r="2980" spans="13:16" x14ac:dyDescent="0.2">
      <c r="M2980" s="49" t="s">
        <v>443</v>
      </c>
      <c r="N2980" s="75">
        <f>_xll.qlCalendarAdvance(Calendar,N2979,M2980,"Following",FALSE)</f>
        <v>60420</v>
      </c>
      <c r="O2980" s="75" t="e">
        <f>_xll.qlInterestRateIndexValueDate(Index,N2980)</f>
        <v>#VALUE!</v>
      </c>
      <c r="P2980" s="72" t="e">
        <v>#N/A</v>
      </c>
    </row>
    <row r="2981" spans="13:16" x14ac:dyDescent="0.2">
      <c r="M2981" s="49" t="s">
        <v>443</v>
      </c>
      <c r="N2981" s="75">
        <f>_xll.qlCalendarAdvance(Calendar,N2980,M2981,"Following",FALSE)</f>
        <v>60427</v>
      </c>
      <c r="O2981" s="75" t="e">
        <f>_xll.qlInterestRateIndexValueDate(Index,N2981)</f>
        <v>#VALUE!</v>
      </c>
      <c r="P2981" s="72" t="e">
        <v>#N/A</v>
      </c>
    </row>
    <row r="2982" spans="13:16" x14ac:dyDescent="0.2">
      <c r="M2982" s="49" t="s">
        <v>443</v>
      </c>
      <c r="N2982" s="75">
        <f>_xll.qlCalendarAdvance(Calendar,N2981,M2982,"Following",FALSE)</f>
        <v>60434</v>
      </c>
      <c r="O2982" s="75" t="e">
        <f>_xll.qlInterestRateIndexValueDate(Index,N2982)</f>
        <v>#VALUE!</v>
      </c>
      <c r="P2982" s="72" t="e">
        <v>#N/A</v>
      </c>
    </row>
    <row r="2983" spans="13:16" x14ac:dyDescent="0.2">
      <c r="M2983" s="49" t="s">
        <v>443</v>
      </c>
      <c r="N2983" s="75">
        <f>_xll.qlCalendarAdvance(Calendar,N2982,M2983,"Following",FALSE)</f>
        <v>60441</v>
      </c>
      <c r="O2983" s="75" t="e">
        <f>_xll.qlInterestRateIndexValueDate(Index,N2983)</f>
        <v>#VALUE!</v>
      </c>
      <c r="P2983" s="72" t="e">
        <v>#N/A</v>
      </c>
    </row>
    <row r="2984" spans="13:16" x14ac:dyDescent="0.2">
      <c r="M2984" s="49" t="s">
        <v>443</v>
      </c>
      <c r="N2984" s="75">
        <f>_xll.qlCalendarAdvance(Calendar,N2983,M2984,"Following",FALSE)</f>
        <v>60448</v>
      </c>
      <c r="O2984" s="75" t="e">
        <f>_xll.qlInterestRateIndexValueDate(Index,N2984)</f>
        <v>#VALUE!</v>
      </c>
      <c r="P2984" s="72" t="e">
        <v>#N/A</v>
      </c>
    </row>
    <row r="2985" spans="13:16" x14ac:dyDescent="0.2">
      <c r="M2985" s="49" t="s">
        <v>443</v>
      </c>
      <c r="N2985" s="75">
        <f>_xll.qlCalendarAdvance(Calendar,N2984,M2985,"Following",FALSE)</f>
        <v>60455</v>
      </c>
      <c r="O2985" s="75" t="e">
        <f>_xll.qlInterestRateIndexValueDate(Index,N2985)</f>
        <v>#VALUE!</v>
      </c>
      <c r="P2985" s="72" t="e">
        <v>#N/A</v>
      </c>
    </row>
    <row r="2986" spans="13:16" x14ac:dyDescent="0.2">
      <c r="M2986" s="49" t="s">
        <v>443</v>
      </c>
      <c r="N2986" s="75">
        <f>_xll.qlCalendarAdvance(Calendar,N2985,M2986,"Following",FALSE)</f>
        <v>60462</v>
      </c>
      <c r="O2986" s="75" t="e">
        <f>_xll.qlInterestRateIndexValueDate(Index,N2986)</f>
        <v>#VALUE!</v>
      </c>
      <c r="P2986" s="72" t="e">
        <v>#N/A</v>
      </c>
    </row>
    <row r="2987" spans="13:16" x14ac:dyDescent="0.2">
      <c r="M2987" s="49" t="s">
        <v>443</v>
      </c>
      <c r="N2987" s="75">
        <f>_xll.qlCalendarAdvance(Calendar,N2986,M2987,"Following",FALSE)</f>
        <v>60469</v>
      </c>
      <c r="O2987" s="75" t="e">
        <f>_xll.qlInterestRateIndexValueDate(Index,N2987)</f>
        <v>#VALUE!</v>
      </c>
      <c r="P2987" s="72" t="e">
        <v>#N/A</v>
      </c>
    </row>
    <row r="2988" spans="13:16" x14ac:dyDescent="0.2">
      <c r="M2988" s="49" t="s">
        <v>443</v>
      </c>
      <c r="N2988" s="75">
        <f>_xll.qlCalendarAdvance(Calendar,N2987,M2988,"Following",FALSE)</f>
        <v>60476</v>
      </c>
      <c r="O2988" s="75" t="e">
        <f>_xll.qlInterestRateIndexValueDate(Index,N2988)</f>
        <v>#VALUE!</v>
      </c>
      <c r="P2988" s="72" t="e">
        <v>#N/A</v>
      </c>
    </row>
    <row r="2989" spans="13:16" x14ac:dyDescent="0.2">
      <c r="M2989" s="49" t="s">
        <v>443</v>
      </c>
      <c r="N2989" s="75">
        <f>_xll.qlCalendarAdvance(Calendar,N2988,M2989,"Following",FALSE)</f>
        <v>60483</v>
      </c>
      <c r="O2989" s="75" t="e">
        <f>_xll.qlInterestRateIndexValueDate(Index,N2989)</f>
        <v>#VALUE!</v>
      </c>
      <c r="P2989" s="72" t="e">
        <v>#N/A</v>
      </c>
    </row>
    <row r="2990" spans="13:16" x14ac:dyDescent="0.2">
      <c r="M2990" s="49" t="s">
        <v>443</v>
      </c>
      <c r="N2990" s="75">
        <f>_xll.qlCalendarAdvance(Calendar,N2989,M2990,"Following",FALSE)</f>
        <v>60490</v>
      </c>
      <c r="O2990" s="75" t="e">
        <f>_xll.qlInterestRateIndexValueDate(Index,N2990)</f>
        <v>#VALUE!</v>
      </c>
      <c r="P2990" s="72" t="e">
        <v>#N/A</v>
      </c>
    </row>
    <row r="2991" spans="13:16" x14ac:dyDescent="0.2">
      <c r="M2991" s="49" t="s">
        <v>443</v>
      </c>
      <c r="N2991" s="75">
        <f>_xll.qlCalendarAdvance(Calendar,N2990,M2991,"Following",FALSE)</f>
        <v>60497</v>
      </c>
      <c r="O2991" s="75" t="e">
        <f>_xll.qlInterestRateIndexValueDate(Index,N2991)</f>
        <v>#VALUE!</v>
      </c>
      <c r="P2991" s="72" t="e">
        <v>#N/A</v>
      </c>
    </row>
    <row r="2992" spans="13:16" x14ac:dyDescent="0.2">
      <c r="M2992" s="49" t="s">
        <v>443</v>
      </c>
      <c r="N2992" s="75">
        <f>_xll.qlCalendarAdvance(Calendar,N2991,M2992,"Following",FALSE)</f>
        <v>60504</v>
      </c>
      <c r="O2992" s="75" t="e">
        <f>_xll.qlInterestRateIndexValueDate(Index,N2992)</f>
        <v>#VALUE!</v>
      </c>
      <c r="P2992" s="72" t="e">
        <v>#N/A</v>
      </c>
    </row>
    <row r="2993" spans="13:16" x14ac:dyDescent="0.2">
      <c r="M2993" s="49" t="s">
        <v>443</v>
      </c>
      <c r="N2993" s="75">
        <f>_xll.qlCalendarAdvance(Calendar,N2992,M2993,"Following",FALSE)</f>
        <v>60511</v>
      </c>
      <c r="O2993" s="75" t="e">
        <f>_xll.qlInterestRateIndexValueDate(Index,N2993)</f>
        <v>#VALUE!</v>
      </c>
      <c r="P2993" s="72" t="e">
        <v>#N/A</v>
      </c>
    </row>
    <row r="2994" spans="13:16" x14ac:dyDescent="0.2">
      <c r="M2994" s="49" t="s">
        <v>443</v>
      </c>
      <c r="N2994" s="75">
        <f>_xll.qlCalendarAdvance(Calendar,N2993,M2994,"Following",FALSE)</f>
        <v>60518</v>
      </c>
      <c r="O2994" s="75" t="e">
        <f>_xll.qlInterestRateIndexValueDate(Index,N2994)</f>
        <v>#VALUE!</v>
      </c>
      <c r="P2994" s="72" t="e">
        <v>#N/A</v>
      </c>
    </row>
    <row r="2995" spans="13:16" x14ac:dyDescent="0.2">
      <c r="M2995" s="49" t="s">
        <v>443</v>
      </c>
      <c r="N2995" s="75">
        <f>_xll.qlCalendarAdvance(Calendar,N2994,M2995,"Following",FALSE)</f>
        <v>60525</v>
      </c>
      <c r="O2995" s="75" t="e">
        <f>_xll.qlInterestRateIndexValueDate(Index,N2995)</f>
        <v>#VALUE!</v>
      </c>
      <c r="P2995" s="72" t="e">
        <v>#N/A</v>
      </c>
    </row>
    <row r="2996" spans="13:16" x14ac:dyDescent="0.2">
      <c r="M2996" s="49" t="s">
        <v>443</v>
      </c>
      <c r="N2996" s="75">
        <f>_xll.qlCalendarAdvance(Calendar,N2995,M2996,"Following",FALSE)</f>
        <v>60532</v>
      </c>
      <c r="O2996" s="75" t="e">
        <f>_xll.qlInterestRateIndexValueDate(Index,N2996)</f>
        <v>#VALUE!</v>
      </c>
      <c r="P2996" s="72" t="e">
        <v>#N/A</v>
      </c>
    </row>
    <row r="2997" spans="13:16" x14ac:dyDescent="0.2">
      <c r="M2997" s="49" t="s">
        <v>443</v>
      </c>
      <c r="N2997" s="75">
        <f>_xll.qlCalendarAdvance(Calendar,N2996,M2997,"Following",FALSE)</f>
        <v>60539</v>
      </c>
      <c r="O2997" s="75" t="e">
        <f>_xll.qlInterestRateIndexValueDate(Index,N2997)</f>
        <v>#VALUE!</v>
      </c>
      <c r="P2997" s="72" t="e">
        <v>#N/A</v>
      </c>
    </row>
    <row r="2998" spans="13:16" x14ac:dyDescent="0.2">
      <c r="M2998" s="49" t="s">
        <v>443</v>
      </c>
      <c r="N2998" s="75">
        <f>_xll.qlCalendarAdvance(Calendar,N2997,M2998,"Following",FALSE)</f>
        <v>60546</v>
      </c>
      <c r="O2998" s="75" t="e">
        <f>_xll.qlInterestRateIndexValueDate(Index,N2998)</f>
        <v>#VALUE!</v>
      </c>
      <c r="P2998" s="72" t="e">
        <v>#N/A</v>
      </c>
    </row>
    <row r="2999" spans="13:16" x14ac:dyDescent="0.2">
      <c r="M2999" s="49" t="s">
        <v>443</v>
      </c>
      <c r="N2999" s="75">
        <f>_xll.qlCalendarAdvance(Calendar,N2998,M2999,"Following",FALSE)</f>
        <v>60553</v>
      </c>
      <c r="O2999" s="75" t="e">
        <f>_xll.qlInterestRateIndexValueDate(Index,N2999)</f>
        <v>#VALUE!</v>
      </c>
      <c r="P2999" s="72" t="e">
        <v>#N/A</v>
      </c>
    </row>
    <row r="3000" spans="13:16" x14ac:dyDescent="0.2">
      <c r="M3000" s="49" t="s">
        <v>443</v>
      </c>
      <c r="N3000" s="75">
        <f>_xll.qlCalendarAdvance(Calendar,N2999,M3000,"Following",FALSE)</f>
        <v>60560</v>
      </c>
      <c r="O3000" s="75" t="e">
        <f>_xll.qlInterestRateIndexValueDate(Index,N3000)</f>
        <v>#VALUE!</v>
      </c>
      <c r="P3000" s="72" t="e">
        <v>#N/A</v>
      </c>
    </row>
    <row r="3001" spans="13:16" x14ac:dyDescent="0.2">
      <c r="M3001" s="49" t="s">
        <v>443</v>
      </c>
      <c r="N3001" s="75">
        <f>_xll.qlCalendarAdvance(Calendar,N3000,M3001,"Following",FALSE)</f>
        <v>60567</v>
      </c>
      <c r="O3001" s="75" t="e">
        <f>_xll.qlInterestRateIndexValueDate(Index,N3001)</f>
        <v>#VALUE!</v>
      </c>
      <c r="P3001" s="72" t="e">
        <v>#N/A</v>
      </c>
    </row>
    <row r="3002" spans="13:16" x14ac:dyDescent="0.2">
      <c r="M3002" s="49" t="s">
        <v>443</v>
      </c>
      <c r="N3002" s="75">
        <f>_xll.qlCalendarAdvance(Calendar,N3001,M3002,"Following",FALSE)</f>
        <v>60574</v>
      </c>
      <c r="O3002" s="75" t="e">
        <f>_xll.qlInterestRateIndexValueDate(Index,N3002)</f>
        <v>#VALUE!</v>
      </c>
      <c r="P3002" s="72" t="e">
        <v>#N/A</v>
      </c>
    </row>
    <row r="3003" spans="13:16" x14ac:dyDescent="0.2">
      <c r="M3003" s="49" t="s">
        <v>443</v>
      </c>
      <c r="N3003" s="75">
        <f>_xll.qlCalendarAdvance(Calendar,N3002,M3003,"Following",FALSE)</f>
        <v>60581</v>
      </c>
      <c r="O3003" s="75" t="e">
        <f>_xll.qlInterestRateIndexValueDate(Index,N3003)</f>
        <v>#VALUE!</v>
      </c>
      <c r="P3003" s="72" t="e">
        <v>#N/A</v>
      </c>
    </row>
    <row r="3004" spans="13:16" x14ac:dyDescent="0.2">
      <c r="M3004" s="49" t="s">
        <v>443</v>
      </c>
      <c r="N3004" s="75">
        <f>_xll.qlCalendarAdvance(Calendar,N3003,M3004,"Following",FALSE)</f>
        <v>60588</v>
      </c>
      <c r="O3004" s="75" t="e">
        <f>_xll.qlInterestRateIndexValueDate(Index,N3004)</f>
        <v>#VALUE!</v>
      </c>
      <c r="P3004" s="72" t="e">
        <v>#N/A</v>
      </c>
    </row>
    <row r="3005" spans="13:16" x14ac:dyDescent="0.2">
      <c r="M3005" s="49" t="s">
        <v>443</v>
      </c>
      <c r="N3005" s="75">
        <f>_xll.qlCalendarAdvance(Calendar,N3004,M3005,"Following",FALSE)</f>
        <v>60595</v>
      </c>
      <c r="O3005" s="75" t="e">
        <f>_xll.qlInterestRateIndexValueDate(Index,N3005)</f>
        <v>#VALUE!</v>
      </c>
      <c r="P3005" s="72" t="e">
        <v>#N/A</v>
      </c>
    </row>
    <row r="3006" spans="13:16" x14ac:dyDescent="0.2">
      <c r="M3006" s="49" t="s">
        <v>443</v>
      </c>
      <c r="N3006" s="75">
        <f>_xll.qlCalendarAdvance(Calendar,N3005,M3006,"Following",FALSE)</f>
        <v>60602</v>
      </c>
      <c r="O3006" s="75" t="e">
        <f>_xll.qlInterestRateIndexValueDate(Index,N3006)</f>
        <v>#VALUE!</v>
      </c>
      <c r="P3006" s="72" t="e">
        <v>#N/A</v>
      </c>
    </row>
    <row r="3007" spans="13:16" x14ac:dyDescent="0.2">
      <c r="M3007" s="49" t="s">
        <v>443</v>
      </c>
      <c r="N3007" s="75">
        <f>_xll.qlCalendarAdvance(Calendar,N3006,M3007,"Following",FALSE)</f>
        <v>60609</v>
      </c>
      <c r="O3007" s="75" t="e">
        <f>_xll.qlInterestRateIndexValueDate(Index,N3007)</f>
        <v>#VALUE!</v>
      </c>
      <c r="P3007" s="72" t="e">
        <v>#N/A</v>
      </c>
    </row>
    <row r="3008" spans="13:16" x14ac:dyDescent="0.2">
      <c r="M3008" s="49" t="s">
        <v>443</v>
      </c>
      <c r="N3008" s="75">
        <f>_xll.qlCalendarAdvance(Calendar,N3007,M3008,"Following",FALSE)</f>
        <v>60616</v>
      </c>
      <c r="O3008" s="75" t="e">
        <f>_xll.qlInterestRateIndexValueDate(Index,N3008)</f>
        <v>#VALUE!</v>
      </c>
      <c r="P3008" s="72" t="e">
        <v>#N/A</v>
      </c>
    </row>
    <row r="3009" spans="13:16" x14ac:dyDescent="0.2">
      <c r="M3009" s="49" t="s">
        <v>443</v>
      </c>
      <c r="N3009" s="75">
        <f>_xll.qlCalendarAdvance(Calendar,N3008,M3009,"Following",FALSE)</f>
        <v>60623</v>
      </c>
      <c r="O3009" s="75" t="e">
        <f>_xll.qlInterestRateIndexValueDate(Index,N3009)</f>
        <v>#VALUE!</v>
      </c>
      <c r="P3009" s="72" t="e">
        <v>#N/A</v>
      </c>
    </row>
    <row r="3010" spans="13:16" x14ac:dyDescent="0.2">
      <c r="M3010" s="49" t="s">
        <v>443</v>
      </c>
      <c r="N3010" s="75">
        <f>_xll.qlCalendarAdvance(Calendar,N3009,M3010,"Following",FALSE)</f>
        <v>60630</v>
      </c>
      <c r="O3010" s="75" t="e">
        <f>_xll.qlInterestRateIndexValueDate(Index,N3010)</f>
        <v>#VALUE!</v>
      </c>
      <c r="P3010" s="72" t="e">
        <v>#N/A</v>
      </c>
    </row>
    <row r="3011" spans="13:16" x14ac:dyDescent="0.2">
      <c r="M3011" s="49" t="s">
        <v>443</v>
      </c>
      <c r="N3011" s="75">
        <f>_xll.qlCalendarAdvance(Calendar,N3010,M3011,"Following",FALSE)</f>
        <v>60637</v>
      </c>
      <c r="O3011" s="75" t="e">
        <f>_xll.qlInterestRateIndexValueDate(Index,N3011)</f>
        <v>#VALUE!</v>
      </c>
      <c r="P3011" s="72" t="e">
        <v>#N/A</v>
      </c>
    </row>
    <row r="3012" spans="13:16" x14ac:dyDescent="0.2">
      <c r="M3012" s="49" t="s">
        <v>443</v>
      </c>
      <c r="N3012" s="75">
        <f>_xll.qlCalendarAdvance(Calendar,N3011,M3012,"Following",FALSE)</f>
        <v>60644</v>
      </c>
      <c r="O3012" s="75" t="e">
        <f>_xll.qlInterestRateIndexValueDate(Index,N3012)</f>
        <v>#VALUE!</v>
      </c>
      <c r="P3012" s="72" t="e">
        <v>#N/A</v>
      </c>
    </row>
    <row r="3013" spans="13:16" x14ac:dyDescent="0.2">
      <c r="M3013" s="49" t="s">
        <v>443</v>
      </c>
      <c r="N3013" s="75">
        <f>_xll.qlCalendarAdvance(Calendar,N3012,M3013,"Following",FALSE)</f>
        <v>60651</v>
      </c>
      <c r="O3013" s="75" t="e">
        <f>_xll.qlInterestRateIndexValueDate(Index,N3013)</f>
        <v>#VALUE!</v>
      </c>
      <c r="P3013" s="72" t="e">
        <v>#N/A</v>
      </c>
    </row>
    <row r="3014" spans="13:16" x14ac:dyDescent="0.2">
      <c r="M3014" s="49" t="s">
        <v>443</v>
      </c>
      <c r="N3014" s="75">
        <f>_xll.qlCalendarAdvance(Calendar,N3013,M3014,"Following",FALSE)</f>
        <v>60658</v>
      </c>
      <c r="O3014" s="75" t="e">
        <f>_xll.qlInterestRateIndexValueDate(Index,N3014)</f>
        <v>#VALUE!</v>
      </c>
      <c r="P3014" s="72" t="e">
        <v>#N/A</v>
      </c>
    </row>
    <row r="3015" spans="13:16" x14ac:dyDescent="0.2">
      <c r="M3015" s="49" t="s">
        <v>443</v>
      </c>
      <c r="N3015" s="75">
        <f>_xll.qlCalendarAdvance(Calendar,N3014,M3015,"Following",FALSE)</f>
        <v>60665</v>
      </c>
      <c r="O3015" s="75" t="e">
        <f>_xll.qlInterestRateIndexValueDate(Index,N3015)</f>
        <v>#VALUE!</v>
      </c>
      <c r="P3015" s="72" t="e">
        <v>#N/A</v>
      </c>
    </row>
    <row r="3016" spans="13:16" x14ac:dyDescent="0.2">
      <c r="M3016" s="49" t="s">
        <v>443</v>
      </c>
      <c r="N3016" s="75">
        <f>_xll.qlCalendarAdvance(Calendar,N3015,M3016,"Following",FALSE)</f>
        <v>60672</v>
      </c>
      <c r="O3016" s="75" t="e">
        <f>_xll.qlInterestRateIndexValueDate(Index,N3016)</f>
        <v>#VALUE!</v>
      </c>
      <c r="P3016" s="72" t="e">
        <v>#N/A</v>
      </c>
    </row>
    <row r="3017" spans="13:16" x14ac:dyDescent="0.2">
      <c r="M3017" s="49" t="s">
        <v>443</v>
      </c>
      <c r="N3017" s="75">
        <f>_xll.qlCalendarAdvance(Calendar,N3016,M3017,"Following",FALSE)</f>
        <v>60679</v>
      </c>
      <c r="O3017" s="75" t="e">
        <f>_xll.qlInterestRateIndexValueDate(Index,N3017)</f>
        <v>#VALUE!</v>
      </c>
      <c r="P3017" s="72" t="e">
        <v>#N/A</v>
      </c>
    </row>
    <row r="3018" spans="13:16" x14ac:dyDescent="0.2">
      <c r="M3018" s="49" t="s">
        <v>443</v>
      </c>
      <c r="N3018" s="75">
        <f>_xll.qlCalendarAdvance(Calendar,N3017,M3018,"Following",FALSE)</f>
        <v>60686</v>
      </c>
      <c r="O3018" s="75" t="e">
        <f>_xll.qlInterestRateIndexValueDate(Index,N3018)</f>
        <v>#VALUE!</v>
      </c>
      <c r="P3018" s="72" t="e">
        <v>#N/A</v>
      </c>
    </row>
    <row r="3019" spans="13:16" x14ac:dyDescent="0.2">
      <c r="M3019" s="49" t="s">
        <v>443</v>
      </c>
      <c r="N3019" s="75">
        <f>_xll.qlCalendarAdvance(Calendar,N3018,M3019,"Following",FALSE)</f>
        <v>60693</v>
      </c>
      <c r="O3019" s="75" t="e">
        <f>_xll.qlInterestRateIndexValueDate(Index,N3019)</f>
        <v>#VALUE!</v>
      </c>
      <c r="P3019" s="72" t="e">
        <v>#N/A</v>
      </c>
    </row>
    <row r="3020" spans="13:16" x14ac:dyDescent="0.2">
      <c r="M3020" s="49" t="s">
        <v>443</v>
      </c>
      <c r="N3020" s="75">
        <f>_xll.qlCalendarAdvance(Calendar,N3019,M3020,"Following",FALSE)</f>
        <v>60700</v>
      </c>
      <c r="O3020" s="75" t="e">
        <f>_xll.qlInterestRateIndexValueDate(Index,N3020)</f>
        <v>#VALUE!</v>
      </c>
      <c r="P3020" s="72" t="e">
        <v>#N/A</v>
      </c>
    </row>
    <row r="3021" spans="13:16" x14ac:dyDescent="0.2">
      <c r="M3021" s="49" t="s">
        <v>443</v>
      </c>
      <c r="N3021" s="75">
        <f>_xll.qlCalendarAdvance(Calendar,N3020,M3021,"Following",FALSE)</f>
        <v>60707</v>
      </c>
      <c r="O3021" s="75" t="e">
        <f>_xll.qlInterestRateIndexValueDate(Index,N3021)</f>
        <v>#VALUE!</v>
      </c>
      <c r="P3021" s="72" t="e">
        <v>#N/A</v>
      </c>
    </row>
    <row r="3022" spans="13:16" x14ac:dyDescent="0.2">
      <c r="M3022" s="49" t="s">
        <v>443</v>
      </c>
      <c r="N3022" s="75">
        <f>_xll.qlCalendarAdvance(Calendar,N3021,M3022,"Following",FALSE)</f>
        <v>60714</v>
      </c>
      <c r="O3022" s="75" t="e">
        <f>_xll.qlInterestRateIndexValueDate(Index,N3022)</f>
        <v>#VALUE!</v>
      </c>
      <c r="P3022" s="72" t="e">
        <v>#N/A</v>
      </c>
    </row>
    <row r="3023" spans="13:16" x14ac:dyDescent="0.2">
      <c r="M3023" s="49" t="s">
        <v>443</v>
      </c>
      <c r="N3023" s="75">
        <f>_xll.qlCalendarAdvance(Calendar,N3022,M3023,"Following",FALSE)</f>
        <v>60721</v>
      </c>
      <c r="O3023" s="75" t="e">
        <f>_xll.qlInterestRateIndexValueDate(Index,N3023)</f>
        <v>#VALUE!</v>
      </c>
      <c r="P3023" s="72" t="e">
        <v>#N/A</v>
      </c>
    </row>
    <row r="3024" spans="13:16" x14ac:dyDescent="0.2">
      <c r="M3024" s="49" t="s">
        <v>443</v>
      </c>
      <c r="N3024" s="75">
        <f>_xll.qlCalendarAdvance(Calendar,N3023,M3024,"Following",FALSE)</f>
        <v>60728</v>
      </c>
      <c r="O3024" s="75" t="e">
        <f>_xll.qlInterestRateIndexValueDate(Index,N3024)</f>
        <v>#VALUE!</v>
      </c>
      <c r="P3024" s="72" t="e">
        <v>#N/A</v>
      </c>
    </row>
    <row r="3025" spans="13:16" x14ac:dyDescent="0.2">
      <c r="M3025" s="49" t="s">
        <v>443</v>
      </c>
      <c r="N3025" s="75">
        <f>_xll.qlCalendarAdvance(Calendar,N3024,M3025,"Following",FALSE)</f>
        <v>60735</v>
      </c>
      <c r="O3025" s="75" t="e">
        <f>_xll.qlInterestRateIndexValueDate(Index,N3025)</f>
        <v>#VALUE!</v>
      </c>
      <c r="P3025" s="72" t="e">
        <v>#N/A</v>
      </c>
    </row>
    <row r="3026" spans="13:16" x14ac:dyDescent="0.2">
      <c r="M3026" s="49" t="s">
        <v>443</v>
      </c>
      <c r="N3026" s="75">
        <f>_xll.qlCalendarAdvance(Calendar,N3025,M3026,"Following",FALSE)</f>
        <v>60742</v>
      </c>
      <c r="O3026" s="75" t="e">
        <f>_xll.qlInterestRateIndexValueDate(Index,N3026)</f>
        <v>#VALUE!</v>
      </c>
      <c r="P3026" s="72" t="e">
        <v>#N/A</v>
      </c>
    </row>
    <row r="3027" spans="13:16" x14ac:dyDescent="0.2">
      <c r="M3027" s="49" t="s">
        <v>443</v>
      </c>
      <c r="N3027" s="75">
        <f>_xll.qlCalendarAdvance(Calendar,N3026,M3027,"Following",FALSE)</f>
        <v>60749</v>
      </c>
      <c r="O3027" s="75" t="e">
        <f>_xll.qlInterestRateIndexValueDate(Index,N3027)</f>
        <v>#VALUE!</v>
      </c>
      <c r="P3027" s="72" t="e">
        <v>#N/A</v>
      </c>
    </row>
    <row r="3028" spans="13:16" x14ac:dyDescent="0.2">
      <c r="M3028" s="49" t="s">
        <v>443</v>
      </c>
      <c r="N3028" s="75">
        <f>_xll.qlCalendarAdvance(Calendar,N3027,M3028,"Following",FALSE)</f>
        <v>60756</v>
      </c>
      <c r="O3028" s="75" t="e">
        <f>_xll.qlInterestRateIndexValueDate(Index,N3028)</f>
        <v>#VALUE!</v>
      </c>
      <c r="P3028" s="72" t="e">
        <v>#N/A</v>
      </c>
    </row>
    <row r="3029" spans="13:16" x14ac:dyDescent="0.2">
      <c r="M3029" s="49" t="s">
        <v>443</v>
      </c>
      <c r="N3029" s="75">
        <f>_xll.qlCalendarAdvance(Calendar,N3028,M3029,"Following",FALSE)</f>
        <v>60763</v>
      </c>
      <c r="O3029" s="75" t="e">
        <f>_xll.qlInterestRateIndexValueDate(Index,N3029)</f>
        <v>#VALUE!</v>
      </c>
      <c r="P3029" s="72" t="e">
        <v>#N/A</v>
      </c>
    </row>
    <row r="3030" spans="13:16" x14ac:dyDescent="0.2">
      <c r="M3030" s="49" t="s">
        <v>443</v>
      </c>
      <c r="N3030" s="75">
        <f>_xll.qlCalendarAdvance(Calendar,N3029,M3030,"Following",FALSE)</f>
        <v>60770</v>
      </c>
      <c r="O3030" s="75" t="e">
        <f>_xll.qlInterestRateIndexValueDate(Index,N3030)</f>
        <v>#VALUE!</v>
      </c>
      <c r="P3030" s="72" t="e">
        <v>#N/A</v>
      </c>
    </row>
    <row r="3031" spans="13:16" x14ac:dyDescent="0.2">
      <c r="M3031" s="49" t="s">
        <v>443</v>
      </c>
      <c r="N3031" s="75">
        <f>_xll.qlCalendarAdvance(Calendar,N3030,M3031,"Following",FALSE)</f>
        <v>60777</v>
      </c>
      <c r="O3031" s="75" t="e">
        <f>_xll.qlInterestRateIndexValueDate(Index,N3031)</f>
        <v>#VALUE!</v>
      </c>
      <c r="P3031" s="72" t="e">
        <v>#N/A</v>
      </c>
    </row>
    <row r="3032" spans="13:16" x14ac:dyDescent="0.2">
      <c r="M3032" s="49" t="s">
        <v>443</v>
      </c>
      <c r="N3032" s="75">
        <f>_xll.qlCalendarAdvance(Calendar,N3031,M3032,"Following",FALSE)</f>
        <v>60784</v>
      </c>
      <c r="O3032" s="75" t="e">
        <f>_xll.qlInterestRateIndexValueDate(Index,N3032)</f>
        <v>#VALUE!</v>
      </c>
      <c r="P3032" s="72" t="e">
        <v>#N/A</v>
      </c>
    </row>
    <row r="3033" spans="13:16" x14ac:dyDescent="0.2">
      <c r="M3033" s="49" t="s">
        <v>443</v>
      </c>
      <c r="N3033" s="75">
        <f>_xll.qlCalendarAdvance(Calendar,N3032,M3033,"Following",FALSE)</f>
        <v>60791</v>
      </c>
      <c r="O3033" s="75" t="e">
        <f>_xll.qlInterestRateIndexValueDate(Index,N3033)</f>
        <v>#VALUE!</v>
      </c>
      <c r="P3033" s="72" t="e">
        <v>#N/A</v>
      </c>
    </row>
    <row r="3034" spans="13:16" x14ac:dyDescent="0.2">
      <c r="M3034" s="49" t="s">
        <v>443</v>
      </c>
      <c r="N3034" s="75">
        <f>_xll.qlCalendarAdvance(Calendar,N3033,M3034,"Following",FALSE)</f>
        <v>60798</v>
      </c>
      <c r="O3034" s="75" t="e">
        <f>_xll.qlInterestRateIndexValueDate(Index,N3034)</f>
        <v>#VALUE!</v>
      </c>
      <c r="P3034" s="72" t="e">
        <v>#N/A</v>
      </c>
    </row>
    <row r="3035" spans="13:16" x14ac:dyDescent="0.2">
      <c r="M3035" s="49" t="s">
        <v>443</v>
      </c>
      <c r="N3035" s="75">
        <f>_xll.qlCalendarAdvance(Calendar,N3034,M3035,"Following",FALSE)</f>
        <v>60805</v>
      </c>
      <c r="O3035" s="75" t="e">
        <f>_xll.qlInterestRateIndexValueDate(Index,N3035)</f>
        <v>#VALUE!</v>
      </c>
      <c r="P3035" s="72" t="e">
        <v>#N/A</v>
      </c>
    </row>
    <row r="3036" spans="13:16" x14ac:dyDescent="0.2">
      <c r="M3036" s="49" t="s">
        <v>443</v>
      </c>
      <c r="N3036" s="75">
        <f>_xll.qlCalendarAdvance(Calendar,N3035,M3036,"Following",FALSE)</f>
        <v>60812</v>
      </c>
      <c r="O3036" s="75" t="e">
        <f>_xll.qlInterestRateIndexValueDate(Index,N3036)</f>
        <v>#VALUE!</v>
      </c>
      <c r="P3036" s="72" t="e">
        <v>#N/A</v>
      </c>
    </row>
    <row r="3037" spans="13:16" x14ac:dyDescent="0.2">
      <c r="M3037" s="49" t="s">
        <v>443</v>
      </c>
      <c r="N3037" s="75">
        <f>_xll.qlCalendarAdvance(Calendar,N3036,M3037,"Following",FALSE)</f>
        <v>60819</v>
      </c>
      <c r="O3037" s="75" t="e">
        <f>_xll.qlInterestRateIndexValueDate(Index,N3037)</f>
        <v>#VALUE!</v>
      </c>
      <c r="P3037" s="72" t="e">
        <v>#N/A</v>
      </c>
    </row>
    <row r="3038" spans="13:16" x14ac:dyDescent="0.2">
      <c r="M3038" s="49" t="s">
        <v>443</v>
      </c>
      <c r="N3038" s="75">
        <f>_xll.qlCalendarAdvance(Calendar,N3037,M3038,"Following",FALSE)</f>
        <v>60826</v>
      </c>
      <c r="O3038" s="75" t="e">
        <f>_xll.qlInterestRateIndexValueDate(Index,N3038)</f>
        <v>#VALUE!</v>
      </c>
      <c r="P3038" s="72" t="e">
        <v>#N/A</v>
      </c>
    </row>
    <row r="3039" spans="13:16" x14ac:dyDescent="0.2">
      <c r="M3039" s="49" t="s">
        <v>443</v>
      </c>
      <c r="N3039" s="75">
        <f>_xll.qlCalendarAdvance(Calendar,N3038,M3039,"Following",FALSE)</f>
        <v>60833</v>
      </c>
      <c r="O3039" s="75" t="e">
        <f>_xll.qlInterestRateIndexValueDate(Index,N3039)</f>
        <v>#VALUE!</v>
      </c>
      <c r="P3039" s="72" t="e">
        <v>#N/A</v>
      </c>
    </row>
    <row r="3040" spans="13:16" x14ac:dyDescent="0.2">
      <c r="M3040" s="49" t="s">
        <v>443</v>
      </c>
      <c r="N3040" s="75">
        <f>_xll.qlCalendarAdvance(Calendar,N3039,M3040,"Following",FALSE)</f>
        <v>60840</v>
      </c>
      <c r="O3040" s="75" t="e">
        <f>_xll.qlInterestRateIndexValueDate(Index,N3040)</f>
        <v>#VALUE!</v>
      </c>
      <c r="P3040" s="72" t="e">
        <v>#N/A</v>
      </c>
    </row>
    <row r="3041" spans="13:16" x14ac:dyDescent="0.2">
      <c r="M3041" s="49" t="s">
        <v>443</v>
      </c>
      <c r="N3041" s="75">
        <f>_xll.qlCalendarAdvance(Calendar,N3040,M3041,"Following",FALSE)</f>
        <v>60847</v>
      </c>
      <c r="O3041" s="75" t="e">
        <f>_xll.qlInterestRateIndexValueDate(Index,N3041)</f>
        <v>#VALUE!</v>
      </c>
      <c r="P3041" s="72" t="e">
        <v>#N/A</v>
      </c>
    </row>
    <row r="3042" spans="13:16" x14ac:dyDescent="0.2">
      <c r="M3042" s="49" t="s">
        <v>443</v>
      </c>
      <c r="N3042" s="75">
        <f>_xll.qlCalendarAdvance(Calendar,N3041,M3042,"Following",FALSE)</f>
        <v>60854</v>
      </c>
      <c r="O3042" s="75" t="e">
        <f>_xll.qlInterestRateIndexValueDate(Index,N3042)</f>
        <v>#VALUE!</v>
      </c>
      <c r="P3042" s="72" t="e">
        <v>#N/A</v>
      </c>
    </row>
    <row r="3043" spans="13:16" x14ac:dyDescent="0.2">
      <c r="M3043" s="49" t="s">
        <v>443</v>
      </c>
      <c r="N3043" s="75">
        <f>_xll.qlCalendarAdvance(Calendar,N3042,M3043,"Following",FALSE)</f>
        <v>60861</v>
      </c>
      <c r="O3043" s="75" t="e">
        <f>_xll.qlInterestRateIndexValueDate(Index,N3043)</f>
        <v>#VALUE!</v>
      </c>
      <c r="P3043" s="72" t="e">
        <v>#N/A</v>
      </c>
    </row>
    <row r="3044" spans="13:16" x14ac:dyDescent="0.2">
      <c r="M3044" s="49" t="s">
        <v>443</v>
      </c>
      <c r="N3044" s="75">
        <f>_xll.qlCalendarAdvance(Calendar,N3043,M3044,"Following",FALSE)</f>
        <v>60868</v>
      </c>
      <c r="O3044" s="75" t="e">
        <f>_xll.qlInterestRateIndexValueDate(Index,N3044)</f>
        <v>#VALUE!</v>
      </c>
      <c r="P3044" s="72" t="e">
        <v>#N/A</v>
      </c>
    </row>
    <row r="3045" spans="13:16" x14ac:dyDescent="0.2">
      <c r="M3045" s="49" t="s">
        <v>443</v>
      </c>
      <c r="N3045" s="75">
        <f>_xll.qlCalendarAdvance(Calendar,N3044,M3045,"Following",FALSE)</f>
        <v>60875</v>
      </c>
      <c r="O3045" s="75" t="e">
        <f>_xll.qlInterestRateIndexValueDate(Index,N3045)</f>
        <v>#VALUE!</v>
      </c>
      <c r="P3045" s="72" t="e">
        <v>#N/A</v>
      </c>
    </row>
    <row r="3046" spans="13:16" x14ac:dyDescent="0.2">
      <c r="M3046" s="49" t="s">
        <v>443</v>
      </c>
      <c r="N3046" s="75">
        <f>_xll.qlCalendarAdvance(Calendar,N3045,M3046,"Following",FALSE)</f>
        <v>60882</v>
      </c>
      <c r="O3046" s="75" t="e">
        <f>_xll.qlInterestRateIndexValueDate(Index,N3046)</f>
        <v>#VALUE!</v>
      </c>
      <c r="P3046" s="72" t="e">
        <v>#N/A</v>
      </c>
    </row>
    <row r="3047" spans="13:16" x14ac:dyDescent="0.2">
      <c r="M3047" s="49" t="s">
        <v>443</v>
      </c>
      <c r="N3047" s="75">
        <f>_xll.qlCalendarAdvance(Calendar,N3046,M3047,"Following",FALSE)</f>
        <v>60889</v>
      </c>
      <c r="O3047" s="75" t="e">
        <f>_xll.qlInterestRateIndexValueDate(Index,N3047)</f>
        <v>#VALUE!</v>
      </c>
      <c r="P3047" s="72" t="e">
        <v>#N/A</v>
      </c>
    </row>
    <row r="3048" spans="13:16" x14ac:dyDescent="0.2">
      <c r="M3048" s="49" t="s">
        <v>443</v>
      </c>
      <c r="N3048" s="75">
        <f>_xll.qlCalendarAdvance(Calendar,N3047,M3048,"Following",FALSE)</f>
        <v>60896</v>
      </c>
      <c r="O3048" s="75" t="e">
        <f>_xll.qlInterestRateIndexValueDate(Index,N3048)</f>
        <v>#VALUE!</v>
      </c>
      <c r="P3048" s="72" t="e">
        <v>#N/A</v>
      </c>
    </row>
    <row r="3049" spans="13:16" x14ac:dyDescent="0.2">
      <c r="M3049" s="49" t="s">
        <v>443</v>
      </c>
      <c r="N3049" s="75">
        <f>_xll.qlCalendarAdvance(Calendar,N3048,M3049,"Following",FALSE)</f>
        <v>60903</v>
      </c>
      <c r="O3049" s="75" t="e">
        <f>_xll.qlInterestRateIndexValueDate(Index,N3049)</f>
        <v>#VALUE!</v>
      </c>
      <c r="P3049" s="72" t="e">
        <v>#N/A</v>
      </c>
    </row>
    <row r="3050" spans="13:16" x14ac:dyDescent="0.2">
      <c r="M3050" s="49" t="s">
        <v>443</v>
      </c>
      <c r="N3050" s="75">
        <f>_xll.qlCalendarAdvance(Calendar,N3049,M3050,"Following",FALSE)</f>
        <v>60910</v>
      </c>
      <c r="O3050" s="75" t="e">
        <f>_xll.qlInterestRateIndexValueDate(Index,N3050)</f>
        <v>#VALUE!</v>
      </c>
      <c r="P3050" s="72" t="e">
        <v>#N/A</v>
      </c>
    </row>
    <row r="3051" spans="13:16" x14ac:dyDescent="0.2">
      <c r="M3051" s="49" t="s">
        <v>443</v>
      </c>
      <c r="N3051" s="75">
        <f>_xll.qlCalendarAdvance(Calendar,N3050,M3051,"Following",FALSE)</f>
        <v>60917</v>
      </c>
      <c r="O3051" s="75" t="e">
        <f>_xll.qlInterestRateIndexValueDate(Index,N3051)</f>
        <v>#VALUE!</v>
      </c>
      <c r="P3051" s="72" t="e">
        <v>#N/A</v>
      </c>
    </row>
    <row r="3052" spans="13:16" x14ac:dyDescent="0.2">
      <c r="M3052" s="49" t="s">
        <v>443</v>
      </c>
      <c r="N3052" s="75">
        <f>_xll.qlCalendarAdvance(Calendar,N3051,M3052,"Following",FALSE)</f>
        <v>60924</v>
      </c>
      <c r="O3052" s="75" t="e">
        <f>_xll.qlInterestRateIndexValueDate(Index,N3052)</f>
        <v>#VALUE!</v>
      </c>
      <c r="P3052" s="72" t="e">
        <v>#N/A</v>
      </c>
    </row>
    <row r="3053" spans="13:16" x14ac:dyDescent="0.2">
      <c r="M3053" s="49" t="s">
        <v>443</v>
      </c>
      <c r="N3053" s="75">
        <f>_xll.qlCalendarAdvance(Calendar,N3052,M3053,"Following",FALSE)</f>
        <v>60931</v>
      </c>
      <c r="O3053" s="75" t="e">
        <f>_xll.qlInterestRateIndexValueDate(Index,N3053)</f>
        <v>#VALUE!</v>
      </c>
      <c r="P3053" s="72" t="e">
        <v>#N/A</v>
      </c>
    </row>
    <row r="3054" spans="13:16" x14ac:dyDescent="0.2">
      <c r="M3054" s="49" t="s">
        <v>443</v>
      </c>
      <c r="N3054" s="75">
        <f>_xll.qlCalendarAdvance(Calendar,N3053,M3054,"Following",FALSE)</f>
        <v>60938</v>
      </c>
      <c r="O3054" s="75" t="e">
        <f>_xll.qlInterestRateIndexValueDate(Index,N3054)</f>
        <v>#VALUE!</v>
      </c>
      <c r="P3054" s="72" t="e">
        <v>#N/A</v>
      </c>
    </row>
    <row r="3055" spans="13:16" x14ac:dyDescent="0.2">
      <c r="M3055" s="49" t="s">
        <v>443</v>
      </c>
      <c r="N3055" s="75">
        <f>_xll.qlCalendarAdvance(Calendar,N3054,M3055,"Following",FALSE)</f>
        <v>60945</v>
      </c>
      <c r="O3055" s="75" t="e">
        <f>_xll.qlInterestRateIndexValueDate(Index,N3055)</f>
        <v>#VALUE!</v>
      </c>
      <c r="P3055" s="72" t="e">
        <v>#N/A</v>
      </c>
    </row>
    <row r="3056" spans="13:16" x14ac:dyDescent="0.2">
      <c r="M3056" s="49" t="s">
        <v>443</v>
      </c>
      <c r="N3056" s="75">
        <f>_xll.qlCalendarAdvance(Calendar,N3055,M3056,"Following",FALSE)</f>
        <v>60952</v>
      </c>
      <c r="O3056" s="75" t="e">
        <f>_xll.qlInterestRateIndexValueDate(Index,N3056)</f>
        <v>#VALUE!</v>
      </c>
      <c r="P3056" s="72" t="e">
        <v>#N/A</v>
      </c>
    </row>
    <row r="3057" spans="13:16" x14ac:dyDescent="0.2">
      <c r="M3057" s="49" t="s">
        <v>443</v>
      </c>
      <c r="N3057" s="75">
        <f>_xll.qlCalendarAdvance(Calendar,N3056,M3057,"Following",FALSE)</f>
        <v>60959</v>
      </c>
      <c r="O3057" s="75" t="e">
        <f>_xll.qlInterestRateIndexValueDate(Index,N3057)</f>
        <v>#VALUE!</v>
      </c>
      <c r="P3057" s="72" t="e">
        <v>#N/A</v>
      </c>
    </row>
    <row r="3058" spans="13:16" x14ac:dyDescent="0.2">
      <c r="M3058" s="49" t="s">
        <v>443</v>
      </c>
      <c r="N3058" s="75">
        <f>_xll.qlCalendarAdvance(Calendar,N3057,M3058,"Following",FALSE)</f>
        <v>60966</v>
      </c>
      <c r="O3058" s="75" t="e">
        <f>_xll.qlInterestRateIndexValueDate(Index,N3058)</f>
        <v>#VALUE!</v>
      </c>
      <c r="P3058" s="72" t="e">
        <v>#N/A</v>
      </c>
    </row>
    <row r="3059" spans="13:16" x14ac:dyDescent="0.2">
      <c r="M3059" s="49" t="s">
        <v>443</v>
      </c>
      <c r="N3059" s="75">
        <f>_xll.qlCalendarAdvance(Calendar,N3058,M3059,"Following",FALSE)</f>
        <v>60973</v>
      </c>
      <c r="O3059" s="75" t="e">
        <f>_xll.qlInterestRateIndexValueDate(Index,N3059)</f>
        <v>#VALUE!</v>
      </c>
      <c r="P3059" s="72" t="e">
        <v>#N/A</v>
      </c>
    </row>
    <row r="3060" spans="13:16" x14ac:dyDescent="0.2">
      <c r="M3060" s="49" t="s">
        <v>443</v>
      </c>
      <c r="N3060" s="75">
        <f>_xll.qlCalendarAdvance(Calendar,N3059,M3060,"Following",FALSE)</f>
        <v>60980</v>
      </c>
      <c r="O3060" s="75" t="e">
        <f>_xll.qlInterestRateIndexValueDate(Index,N3060)</f>
        <v>#VALUE!</v>
      </c>
      <c r="P3060" s="72" t="e">
        <v>#N/A</v>
      </c>
    </row>
    <row r="3061" spans="13:16" x14ac:dyDescent="0.2">
      <c r="M3061" s="49" t="s">
        <v>443</v>
      </c>
      <c r="N3061" s="75">
        <f>_xll.qlCalendarAdvance(Calendar,N3060,M3061,"Following",FALSE)</f>
        <v>60987</v>
      </c>
      <c r="O3061" s="75" t="e">
        <f>_xll.qlInterestRateIndexValueDate(Index,N3061)</f>
        <v>#VALUE!</v>
      </c>
      <c r="P3061" s="72" t="e">
        <v>#N/A</v>
      </c>
    </row>
    <row r="3062" spans="13:16" x14ac:dyDescent="0.2">
      <c r="M3062" s="49" t="s">
        <v>443</v>
      </c>
      <c r="N3062" s="75">
        <f>_xll.qlCalendarAdvance(Calendar,N3061,M3062,"Following",FALSE)</f>
        <v>60994</v>
      </c>
      <c r="O3062" s="75" t="e">
        <f>_xll.qlInterestRateIndexValueDate(Index,N3062)</f>
        <v>#VALUE!</v>
      </c>
      <c r="P3062" s="72" t="e">
        <v>#N/A</v>
      </c>
    </row>
    <row r="3063" spans="13:16" x14ac:dyDescent="0.2">
      <c r="M3063" s="49" t="s">
        <v>443</v>
      </c>
      <c r="N3063" s="75">
        <f>_xll.qlCalendarAdvance(Calendar,N3062,M3063,"Following",FALSE)</f>
        <v>61001</v>
      </c>
      <c r="O3063" s="75" t="e">
        <f>_xll.qlInterestRateIndexValueDate(Index,N3063)</f>
        <v>#VALUE!</v>
      </c>
      <c r="P3063" s="72" t="e">
        <v>#N/A</v>
      </c>
    </row>
    <row r="3064" spans="13:16" x14ac:dyDescent="0.2">
      <c r="M3064" s="49" t="s">
        <v>443</v>
      </c>
      <c r="N3064" s="75">
        <f>_xll.qlCalendarAdvance(Calendar,N3063,M3064,"Following",FALSE)</f>
        <v>61008</v>
      </c>
      <c r="O3064" s="75" t="e">
        <f>_xll.qlInterestRateIndexValueDate(Index,N3064)</f>
        <v>#VALUE!</v>
      </c>
      <c r="P3064" s="72" t="e">
        <v>#N/A</v>
      </c>
    </row>
    <row r="3065" spans="13:16" x14ac:dyDescent="0.2">
      <c r="M3065" s="49" t="s">
        <v>443</v>
      </c>
      <c r="N3065" s="75">
        <f>_xll.qlCalendarAdvance(Calendar,N3064,M3065,"Following",FALSE)</f>
        <v>61015</v>
      </c>
      <c r="O3065" s="75" t="e">
        <f>_xll.qlInterestRateIndexValueDate(Index,N3065)</f>
        <v>#VALUE!</v>
      </c>
      <c r="P3065" s="72" t="e">
        <v>#N/A</v>
      </c>
    </row>
    <row r="3066" spans="13:16" x14ac:dyDescent="0.2">
      <c r="M3066" s="49" t="s">
        <v>443</v>
      </c>
      <c r="N3066" s="75">
        <f>_xll.qlCalendarAdvance(Calendar,N3065,M3066,"Following",FALSE)</f>
        <v>61022</v>
      </c>
      <c r="O3066" s="75" t="e">
        <f>_xll.qlInterestRateIndexValueDate(Index,N3066)</f>
        <v>#VALUE!</v>
      </c>
      <c r="P3066" s="72" t="e">
        <v>#N/A</v>
      </c>
    </row>
    <row r="3067" spans="13:16" x14ac:dyDescent="0.2">
      <c r="M3067" s="49" t="s">
        <v>443</v>
      </c>
      <c r="N3067" s="75">
        <f>_xll.qlCalendarAdvance(Calendar,N3066,M3067,"Following",FALSE)</f>
        <v>61029</v>
      </c>
      <c r="O3067" s="75" t="e">
        <f>_xll.qlInterestRateIndexValueDate(Index,N3067)</f>
        <v>#VALUE!</v>
      </c>
      <c r="P3067" s="72" t="e">
        <v>#N/A</v>
      </c>
    </row>
    <row r="3068" spans="13:16" x14ac:dyDescent="0.2">
      <c r="M3068" s="49" t="s">
        <v>443</v>
      </c>
      <c r="N3068" s="75">
        <f>_xll.qlCalendarAdvance(Calendar,N3067,M3068,"Following",FALSE)</f>
        <v>61036</v>
      </c>
      <c r="O3068" s="75" t="e">
        <f>_xll.qlInterestRateIndexValueDate(Index,N3068)</f>
        <v>#VALUE!</v>
      </c>
      <c r="P3068" s="72" t="e">
        <v>#N/A</v>
      </c>
    </row>
    <row r="3069" spans="13:16" x14ac:dyDescent="0.2">
      <c r="M3069" s="49" t="s">
        <v>443</v>
      </c>
      <c r="N3069" s="75">
        <f>_xll.qlCalendarAdvance(Calendar,N3068,M3069,"Following",FALSE)</f>
        <v>61043</v>
      </c>
      <c r="O3069" s="75" t="e">
        <f>_xll.qlInterestRateIndexValueDate(Index,N3069)</f>
        <v>#VALUE!</v>
      </c>
      <c r="P3069" s="72" t="e">
        <v>#N/A</v>
      </c>
    </row>
    <row r="3070" spans="13:16" x14ac:dyDescent="0.2">
      <c r="M3070" s="49" t="s">
        <v>443</v>
      </c>
      <c r="N3070" s="75">
        <f>_xll.qlCalendarAdvance(Calendar,N3069,M3070,"Following",FALSE)</f>
        <v>61050</v>
      </c>
      <c r="O3070" s="75" t="e">
        <f>_xll.qlInterestRateIndexValueDate(Index,N3070)</f>
        <v>#VALUE!</v>
      </c>
      <c r="P3070" s="72" t="e">
        <v>#N/A</v>
      </c>
    </row>
    <row r="3071" spans="13:16" x14ac:dyDescent="0.2">
      <c r="M3071" s="49" t="s">
        <v>443</v>
      </c>
      <c r="N3071" s="75">
        <f>_xll.qlCalendarAdvance(Calendar,N3070,M3071,"Following",FALSE)</f>
        <v>61057</v>
      </c>
      <c r="O3071" s="75" t="e">
        <f>_xll.qlInterestRateIndexValueDate(Index,N3071)</f>
        <v>#VALUE!</v>
      </c>
      <c r="P3071" s="72" t="e">
        <v>#N/A</v>
      </c>
    </row>
    <row r="3072" spans="13:16" x14ac:dyDescent="0.2">
      <c r="M3072" s="49" t="s">
        <v>443</v>
      </c>
      <c r="N3072" s="75">
        <f>_xll.qlCalendarAdvance(Calendar,N3071,M3072,"Following",FALSE)</f>
        <v>61064</v>
      </c>
      <c r="O3072" s="75" t="e">
        <f>_xll.qlInterestRateIndexValueDate(Index,N3072)</f>
        <v>#VALUE!</v>
      </c>
      <c r="P3072" s="72" t="e">
        <v>#N/A</v>
      </c>
    </row>
    <row r="3073" spans="13:16" x14ac:dyDescent="0.2">
      <c r="M3073" s="49" t="s">
        <v>443</v>
      </c>
      <c r="N3073" s="75">
        <f>_xll.qlCalendarAdvance(Calendar,N3072,M3073,"Following",FALSE)</f>
        <v>61071</v>
      </c>
      <c r="O3073" s="75" t="e">
        <f>_xll.qlInterestRateIndexValueDate(Index,N3073)</f>
        <v>#VALUE!</v>
      </c>
      <c r="P3073" s="72" t="e">
        <v>#N/A</v>
      </c>
    </row>
    <row r="3074" spans="13:16" x14ac:dyDescent="0.2">
      <c r="M3074" s="49" t="s">
        <v>443</v>
      </c>
      <c r="N3074" s="75">
        <f>_xll.qlCalendarAdvance(Calendar,N3073,M3074,"Following",FALSE)</f>
        <v>61078</v>
      </c>
      <c r="O3074" s="75" t="e">
        <f>_xll.qlInterestRateIndexValueDate(Index,N3074)</f>
        <v>#VALUE!</v>
      </c>
      <c r="P3074" s="72" t="e">
        <v>#N/A</v>
      </c>
    </row>
    <row r="3075" spans="13:16" x14ac:dyDescent="0.2">
      <c r="M3075" s="49" t="s">
        <v>443</v>
      </c>
      <c r="N3075" s="75">
        <f>_xll.qlCalendarAdvance(Calendar,N3074,M3075,"Following",FALSE)</f>
        <v>61085</v>
      </c>
      <c r="O3075" s="75" t="e">
        <f>_xll.qlInterestRateIndexValueDate(Index,N3075)</f>
        <v>#VALUE!</v>
      </c>
      <c r="P3075" s="72" t="e">
        <v>#N/A</v>
      </c>
    </row>
    <row r="3076" spans="13:16" x14ac:dyDescent="0.2">
      <c r="M3076" s="49" t="s">
        <v>443</v>
      </c>
      <c r="N3076" s="75">
        <f>_xll.qlCalendarAdvance(Calendar,N3075,M3076,"Following",FALSE)</f>
        <v>61092</v>
      </c>
      <c r="O3076" s="75" t="e">
        <f>_xll.qlInterestRateIndexValueDate(Index,N3076)</f>
        <v>#VALUE!</v>
      </c>
      <c r="P3076" s="72" t="e">
        <v>#N/A</v>
      </c>
    </row>
    <row r="3077" spans="13:16" x14ac:dyDescent="0.2">
      <c r="M3077" s="49" t="s">
        <v>443</v>
      </c>
      <c r="N3077" s="75">
        <f>_xll.qlCalendarAdvance(Calendar,N3076,M3077,"Following",FALSE)</f>
        <v>61099</v>
      </c>
      <c r="O3077" s="75" t="e">
        <f>_xll.qlInterestRateIndexValueDate(Index,N3077)</f>
        <v>#VALUE!</v>
      </c>
      <c r="P3077" s="72" t="e">
        <v>#N/A</v>
      </c>
    </row>
    <row r="3078" spans="13:16" x14ac:dyDescent="0.2">
      <c r="M3078" s="49" t="s">
        <v>443</v>
      </c>
      <c r="N3078" s="75">
        <f>_xll.qlCalendarAdvance(Calendar,N3077,M3078,"Following",FALSE)</f>
        <v>61106</v>
      </c>
      <c r="O3078" s="75" t="e">
        <f>_xll.qlInterestRateIndexValueDate(Index,N3078)</f>
        <v>#VALUE!</v>
      </c>
      <c r="P3078" s="72" t="e">
        <v>#N/A</v>
      </c>
    </row>
    <row r="3079" spans="13:16" x14ac:dyDescent="0.2">
      <c r="M3079" s="49" t="s">
        <v>443</v>
      </c>
      <c r="N3079" s="75">
        <f>_xll.qlCalendarAdvance(Calendar,N3078,M3079,"Following",FALSE)</f>
        <v>61113</v>
      </c>
      <c r="O3079" s="75" t="e">
        <f>_xll.qlInterestRateIndexValueDate(Index,N3079)</f>
        <v>#VALUE!</v>
      </c>
      <c r="P3079" s="72" t="e">
        <v>#N/A</v>
      </c>
    </row>
    <row r="3080" spans="13:16" x14ac:dyDescent="0.2">
      <c r="M3080" s="49" t="s">
        <v>443</v>
      </c>
      <c r="N3080" s="75">
        <f>_xll.qlCalendarAdvance(Calendar,N3079,M3080,"Following",FALSE)</f>
        <v>61120</v>
      </c>
      <c r="O3080" s="75" t="e">
        <f>_xll.qlInterestRateIndexValueDate(Index,N3080)</f>
        <v>#VALUE!</v>
      </c>
      <c r="P3080" s="72" t="e">
        <v>#N/A</v>
      </c>
    </row>
    <row r="3081" spans="13:16" x14ac:dyDescent="0.2">
      <c r="M3081" s="49" t="s">
        <v>443</v>
      </c>
      <c r="N3081" s="75">
        <f>_xll.qlCalendarAdvance(Calendar,N3080,M3081,"Following",FALSE)</f>
        <v>61127</v>
      </c>
      <c r="O3081" s="75" t="e">
        <f>_xll.qlInterestRateIndexValueDate(Index,N3081)</f>
        <v>#VALUE!</v>
      </c>
      <c r="P3081" s="72" t="e">
        <v>#N/A</v>
      </c>
    </row>
    <row r="3082" spans="13:16" x14ac:dyDescent="0.2">
      <c r="M3082" s="49" t="s">
        <v>443</v>
      </c>
      <c r="N3082" s="75">
        <f>_xll.qlCalendarAdvance(Calendar,N3081,M3082,"Following",FALSE)</f>
        <v>61134</v>
      </c>
      <c r="O3082" s="75" t="e">
        <f>_xll.qlInterestRateIndexValueDate(Index,N3082)</f>
        <v>#VALUE!</v>
      </c>
      <c r="P3082" s="72" t="e">
        <v>#N/A</v>
      </c>
    </row>
    <row r="3083" spans="13:16" x14ac:dyDescent="0.2">
      <c r="M3083" s="49" t="s">
        <v>443</v>
      </c>
      <c r="N3083" s="75">
        <f>_xll.qlCalendarAdvance(Calendar,N3082,M3083,"Following",FALSE)</f>
        <v>61141</v>
      </c>
      <c r="O3083" s="75" t="e">
        <f>_xll.qlInterestRateIndexValueDate(Index,N3083)</f>
        <v>#VALUE!</v>
      </c>
      <c r="P3083" s="72" t="e">
        <v>#N/A</v>
      </c>
    </row>
    <row r="3084" spans="13:16" x14ac:dyDescent="0.2">
      <c r="M3084" s="49" t="s">
        <v>443</v>
      </c>
      <c r="N3084" s="75">
        <f>_xll.qlCalendarAdvance(Calendar,N3083,M3084,"Following",FALSE)</f>
        <v>61148</v>
      </c>
      <c r="O3084" s="75" t="e">
        <f>_xll.qlInterestRateIndexValueDate(Index,N3084)</f>
        <v>#VALUE!</v>
      </c>
      <c r="P3084" s="72" t="e">
        <v>#N/A</v>
      </c>
    </row>
    <row r="3085" spans="13:16" x14ac:dyDescent="0.2">
      <c r="M3085" s="49" t="s">
        <v>443</v>
      </c>
      <c r="N3085" s="75">
        <f>_xll.qlCalendarAdvance(Calendar,N3084,M3085,"Following",FALSE)</f>
        <v>61155</v>
      </c>
      <c r="O3085" s="75" t="e">
        <f>_xll.qlInterestRateIndexValueDate(Index,N3085)</f>
        <v>#VALUE!</v>
      </c>
      <c r="P3085" s="72" t="e">
        <v>#N/A</v>
      </c>
    </row>
    <row r="3086" spans="13:16" x14ac:dyDescent="0.2">
      <c r="M3086" s="49" t="s">
        <v>443</v>
      </c>
      <c r="N3086" s="75">
        <f>_xll.qlCalendarAdvance(Calendar,N3085,M3086,"Following",FALSE)</f>
        <v>61162</v>
      </c>
      <c r="O3086" s="75" t="e">
        <f>_xll.qlInterestRateIndexValueDate(Index,N3086)</f>
        <v>#VALUE!</v>
      </c>
      <c r="P3086" s="72" t="e">
        <v>#N/A</v>
      </c>
    </row>
    <row r="3087" spans="13:16" x14ac:dyDescent="0.2">
      <c r="M3087" s="49" t="s">
        <v>443</v>
      </c>
      <c r="N3087" s="75">
        <f>_xll.qlCalendarAdvance(Calendar,N3086,M3087,"Following",FALSE)</f>
        <v>61169</v>
      </c>
      <c r="O3087" s="75" t="e">
        <f>_xll.qlInterestRateIndexValueDate(Index,N3087)</f>
        <v>#VALUE!</v>
      </c>
      <c r="P3087" s="72" t="e">
        <v>#N/A</v>
      </c>
    </row>
    <row r="3088" spans="13:16" x14ac:dyDescent="0.2">
      <c r="M3088" s="49" t="s">
        <v>443</v>
      </c>
      <c r="N3088" s="75">
        <f>_xll.qlCalendarAdvance(Calendar,N3087,M3088,"Following",FALSE)</f>
        <v>61176</v>
      </c>
      <c r="O3088" s="75" t="e">
        <f>_xll.qlInterestRateIndexValueDate(Index,N3088)</f>
        <v>#VALUE!</v>
      </c>
      <c r="P3088" s="72" t="e">
        <v>#N/A</v>
      </c>
    </row>
    <row r="3089" spans="13:16" x14ac:dyDescent="0.2">
      <c r="M3089" s="49" t="s">
        <v>443</v>
      </c>
      <c r="N3089" s="75">
        <f>_xll.qlCalendarAdvance(Calendar,N3088,M3089,"Following",FALSE)</f>
        <v>61183</v>
      </c>
      <c r="O3089" s="75" t="e">
        <f>_xll.qlInterestRateIndexValueDate(Index,N3089)</f>
        <v>#VALUE!</v>
      </c>
      <c r="P3089" s="72" t="e">
        <v>#N/A</v>
      </c>
    </row>
    <row r="3090" spans="13:16" x14ac:dyDescent="0.2">
      <c r="M3090" s="49" t="s">
        <v>443</v>
      </c>
      <c r="N3090" s="75">
        <f>_xll.qlCalendarAdvance(Calendar,N3089,M3090,"Following",FALSE)</f>
        <v>61190</v>
      </c>
      <c r="O3090" s="75" t="e">
        <f>_xll.qlInterestRateIndexValueDate(Index,N3090)</f>
        <v>#VALUE!</v>
      </c>
      <c r="P3090" s="72" t="e">
        <v>#N/A</v>
      </c>
    </row>
    <row r="3091" spans="13:16" x14ac:dyDescent="0.2">
      <c r="M3091" s="49" t="s">
        <v>443</v>
      </c>
      <c r="N3091" s="75">
        <f>_xll.qlCalendarAdvance(Calendar,N3090,M3091,"Following",FALSE)</f>
        <v>61197</v>
      </c>
      <c r="O3091" s="75" t="e">
        <f>_xll.qlInterestRateIndexValueDate(Index,N3091)</f>
        <v>#VALUE!</v>
      </c>
      <c r="P3091" s="72" t="e">
        <v>#N/A</v>
      </c>
    </row>
    <row r="3092" spans="13:16" x14ac:dyDescent="0.2">
      <c r="M3092" s="49" t="s">
        <v>443</v>
      </c>
      <c r="N3092" s="75">
        <f>_xll.qlCalendarAdvance(Calendar,N3091,M3092,"Following",FALSE)</f>
        <v>61204</v>
      </c>
      <c r="O3092" s="75" t="e">
        <f>_xll.qlInterestRateIndexValueDate(Index,N3092)</f>
        <v>#VALUE!</v>
      </c>
      <c r="P3092" s="72" t="e">
        <v>#N/A</v>
      </c>
    </row>
    <row r="3093" spans="13:16" x14ac:dyDescent="0.2">
      <c r="M3093" s="49" t="s">
        <v>443</v>
      </c>
      <c r="N3093" s="75">
        <f>_xll.qlCalendarAdvance(Calendar,N3092,M3093,"Following",FALSE)</f>
        <v>61211</v>
      </c>
      <c r="O3093" s="75" t="e">
        <f>_xll.qlInterestRateIndexValueDate(Index,N3093)</f>
        <v>#VALUE!</v>
      </c>
      <c r="P3093" s="72" t="e">
        <v>#N/A</v>
      </c>
    </row>
    <row r="3094" spans="13:16" x14ac:dyDescent="0.2">
      <c r="M3094" s="49" t="s">
        <v>443</v>
      </c>
      <c r="N3094" s="75">
        <f>_xll.qlCalendarAdvance(Calendar,N3093,M3094,"Following",FALSE)</f>
        <v>61218</v>
      </c>
      <c r="O3094" s="75" t="e">
        <f>_xll.qlInterestRateIndexValueDate(Index,N3094)</f>
        <v>#VALUE!</v>
      </c>
      <c r="P3094" s="72" t="e">
        <v>#N/A</v>
      </c>
    </row>
    <row r="3095" spans="13:16" x14ac:dyDescent="0.2">
      <c r="M3095" s="49" t="s">
        <v>443</v>
      </c>
      <c r="N3095" s="75">
        <f>_xll.qlCalendarAdvance(Calendar,N3094,M3095,"Following",FALSE)</f>
        <v>61225</v>
      </c>
      <c r="O3095" s="75" t="e">
        <f>_xll.qlInterestRateIndexValueDate(Index,N3095)</f>
        <v>#VALUE!</v>
      </c>
      <c r="P3095" s="72" t="e">
        <v>#N/A</v>
      </c>
    </row>
    <row r="3096" spans="13:16" x14ac:dyDescent="0.2">
      <c r="M3096" s="49" t="s">
        <v>443</v>
      </c>
      <c r="N3096" s="75">
        <f>_xll.qlCalendarAdvance(Calendar,N3095,M3096,"Following",FALSE)</f>
        <v>61232</v>
      </c>
      <c r="O3096" s="75" t="e">
        <f>_xll.qlInterestRateIndexValueDate(Index,N3096)</f>
        <v>#VALUE!</v>
      </c>
      <c r="P3096" s="72" t="e">
        <v>#N/A</v>
      </c>
    </row>
    <row r="3097" spans="13:16" x14ac:dyDescent="0.2">
      <c r="M3097" s="49" t="s">
        <v>443</v>
      </c>
      <c r="N3097" s="75">
        <f>_xll.qlCalendarAdvance(Calendar,N3096,M3097,"Following",FALSE)</f>
        <v>61239</v>
      </c>
      <c r="O3097" s="75" t="e">
        <f>_xll.qlInterestRateIndexValueDate(Index,N3097)</f>
        <v>#VALUE!</v>
      </c>
      <c r="P3097" s="72" t="e">
        <v>#N/A</v>
      </c>
    </row>
    <row r="3098" spans="13:16" x14ac:dyDescent="0.2">
      <c r="M3098" s="49" t="s">
        <v>443</v>
      </c>
      <c r="N3098" s="75">
        <f>_xll.qlCalendarAdvance(Calendar,N3097,M3098,"Following",FALSE)</f>
        <v>61246</v>
      </c>
      <c r="O3098" s="75" t="e">
        <f>_xll.qlInterestRateIndexValueDate(Index,N3098)</f>
        <v>#VALUE!</v>
      </c>
      <c r="P3098" s="72" t="e">
        <v>#N/A</v>
      </c>
    </row>
    <row r="3099" spans="13:16" x14ac:dyDescent="0.2">
      <c r="M3099" s="49" t="s">
        <v>443</v>
      </c>
      <c r="N3099" s="75">
        <f>_xll.qlCalendarAdvance(Calendar,N3098,M3099,"Following",FALSE)</f>
        <v>61253</v>
      </c>
      <c r="O3099" s="75" t="e">
        <f>_xll.qlInterestRateIndexValueDate(Index,N3099)</f>
        <v>#VALUE!</v>
      </c>
      <c r="P3099" s="72" t="e">
        <v>#N/A</v>
      </c>
    </row>
    <row r="3100" spans="13:16" x14ac:dyDescent="0.2">
      <c r="M3100" s="49" t="s">
        <v>443</v>
      </c>
      <c r="N3100" s="75">
        <f>_xll.qlCalendarAdvance(Calendar,N3099,M3100,"Following",FALSE)</f>
        <v>61260</v>
      </c>
      <c r="O3100" s="75" t="e">
        <f>_xll.qlInterestRateIndexValueDate(Index,N3100)</f>
        <v>#VALUE!</v>
      </c>
      <c r="P3100" s="72" t="e">
        <v>#N/A</v>
      </c>
    </row>
    <row r="3101" spans="13:16" x14ac:dyDescent="0.2">
      <c r="M3101" s="49" t="s">
        <v>443</v>
      </c>
      <c r="N3101" s="75">
        <f>_xll.qlCalendarAdvance(Calendar,N3100,M3101,"Following",FALSE)</f>
        <v>61267</v>
      </c>
      <c r="O3101" s="75" t="e">
        <f>_xll.qlInterestRateIndexValueDate(Index,N3101)</f>
        <v>#VALUE!</v>
      </c>
      <c r="P3101" s="72" t="e">
        <v>#N/A</v>
      </c>
    </row>
    <row r="3102" spans="13:16" x14ac:dyDescent="0.2">
      <c r="M3102" s="49" t="s">
        <v>443</v>
      </c>
      <c r="N3102" s="75">
        <f>_xll.qlCalendarAdvance(Calendar,N3101,M3102,"Following",FALSE)</f>
        <v>61274</v>
      </c>
      <c r="O3102" s="75" t="e">
        <f>_xll.qlInterestRateIndexValueDate(Index,N3102)</f>
        <v>#VALUE!</v>
      </c>
      <c r="P3102" s="72" t="e">
        <v>#N/A</v>
      </c>
    </row>
    <row r="3103" spans="13:16" x14ac:dyDescent="0.2">
      <c r="M3103" s="49" t="s">
        <v>443</v>
      </c>
      <c r="N3103" s="75">
        <f>_xll.qlCalendarAdvance(Calendar,N3102,M3103,"Following",FALSE)</f>
        <v>61281</v>
      </c>
      <c r="O3103" s="75" t="e">
        <f>_xll.qlInterestRateIndexValueDate(Index,N3103)</f>
        <v>#VALUE!</v>
      </c>
      <c r="P3103" s="72" t="e">
        <v>#N/A</v>
      </c>
    </row>
    <row r="3104" spans="13:16" x14ac:dyDescent="0.2">
      <c r="M3104" s="49" t="s">
        <v>443</v>
      </c>
      <c r="N3104" s="75">
        <f>_xll.qlCalendarAdvance(Calendar,N3103,M3104,"Following",FALSE)</f>
        <v>61288</v>
      </c>
      <c r="O3104" s="75" t="e">
        <f>_xll.qlInterestRateIndexValueDate(Index,N3104)</f>
        <v>#VALUE!</v>
      </c>
      <c r="P3104" s="72" t="e">
        <v>#N/A</v>
      </c>
    </row>
    <row r="3105" spans="13:16" x14ac:dyDescent="0.2">
      <c r="M3105" s="49" t="s">
        <v>443</v>
      </c>
      <c r="N3105" s="75">
        <f>_xll.qlCalendarAdvance(Calendar,N3104,M3105,"Following",FALSE)</f>
        <v>61295</v>
      </c>
      <c r="O3105" s="75" t="e">
        <f>_xll.qlInterestRateIndexValueDate(Index,N3105)</f>
        <v>#VALUE!</v>
      </c>
      <c r="P3105" s="72" t="e">
        <v>#N/A</v>
      </c>
    </row>
    <row r="3106" spans="13:16" x14ac:dyDescent="0.2">
      <c r="M3106" s="49" t="s">
        <v>443</v>
      </c>
      <c r="N3106" s="75">
        <f>_xll.qlCalendarAdvance(Calendar,N3105,M3106,"Following",FALSE)</f>
        <v>61302</v>
      </c>
      <c r="O3106" s="75" t="e">
        <f>_xll.qlInterestRateIndexValueDate(Index,N3106)</f>
        <v>#VALUE!</v>
      </c>
      <c r="P3106" s="72" t="e">
        <v>#N/A</v>
      </c>
    </row>
    <row r="3107" spans="13:16" x14ac:dyDescent="0.2">
      <c r="M3107" s="49" t="s">
        <v>443</v>
      </c>
      <c r="N3107" s="75">
        <f>_xll.qlCalendarAdvance(Calendar,N3106,M3107,"Following",FALSE)</f>
        <v>61309</v>
      </c>
      <c r="O3107" s="75" t="e">
        <f>_xll.qlInterestRateIndexValueDate(Index,N3107)</f>
        <v>#VALUE!</v>
      </c>
      <c r="P3107" s="72" t="e">
        <v>#N/A</v>
      </c>
    </row>
    <row r="3108" spans="13:16" x14ac:dyDescent="0.2">
      <c r="M3108" s="49" t="s">
        <v>443</v>
      </c>
      <c r="N3108" s="75">
        <f>_xll.qlCalendarAdvance(Calendar,N3107,M3108,"Following",FALSE)</f>
        <v>61316</v>
      </c>
      <c r="O3108" s="75" t="e">
        <f>_xll.qlInterestRateIndexValueDate(Index,N3108)</f>
        <v>#VALUE!</v>
      </c>
      <c r="P3108" s="72" t="e">
        <v>#N/A</v>
      </c>
    </row>
    <row r="3109" spans="13:16" x14ac:dyDescent="0.2">
      <c r="M3109" s="49" t="s">
        <v>443</v>
      </c>
      <c r="N3109" s="75">
        <f>_xll.qlCalendarAdvance(Calendar,N3108,M3109,"Following",FALSE)</f>
        <v>61323</v>
      </c>
      <c r="O3109" s="75" t="e">
        <f>_xll.qlInterestRateIndexValueDate(Index,N3109)</f>
        <v>#VALUE!</v>
      </c>
      <c r="P3109" s="72" t="e">
        <v>#N/A</v>
      </c>
    </row>
    <row r="3110" spans="13:16" x14ac:dyDescent="0.2">
      <c r="M3110" s="49" t="s">
        <v>443</v>
      </c>
      <c r="N3110" s="75">
        <f>_xll.qlCalendarAdvance(Calendar,N3109,M3110,"Following",FALSE)</f>
        <v>61330</v>
      </c>
      <c r="O3110" s="75" t="e">
        <f>_xll.qlInterestRateIndexValueDate(Index,N3110)</f>
        <v>#VALUE!</v>
      </c>
      <c r="P3110" s="72" t="e">
        <v>#N/A</v>
      </c>
    </row>
    <row r="3111" spans="13:16" x14ac:dyDescent="0.2">
      <c r="M3111" s="49" t="s">
        <v>443</v>
      </c>
      <c r="N3111" s="75">
        <f>_xll.qlCalendarAdvance(Calendar,N3110,M3111,"Following",FALSE)</f>
        <v>61337</v>
      </c>
      <c r="O3111" s="75" t="e">
        <f>_xll.qlInterestRateIndexValueDate(Index,N3111)</f>
        <v>#VALUE!</v>
      </c>
      <c r="P3111" s="72" t="e">
        <v>#N/A</v>
      </c>
    </row>
    <row r="3112" spans="13:16" x14ac:dyDescent="0.2">
      <c r="M3112" s="49" t="s">
        <v>443</v>
      </c>
      <c r="N3112" s="75">
        <f>_xll.qlCalendarAdvance(Calendar,N3111,M3112,"Following",FALSE)</f>
        <v>61344</v>
      </c>
      <c r="O3112" s="75" t="e">
        <f>_xll.qlInterestRateIndexValueDate(Index,N3112)</f>
        <v>#VALUE!</v>
      </c>
      <c r="P3112" s="72" t="e">
        <v>#N/A</v>
      </c>
    </row>
    <row r="3113" spans="13:16" x14ac:dyDescent="0.2">
      <c r="M3113" s="49" t="s">
        <v>443</v>
      </c>
      <c r="N3113" s="75">
        <f>_xll.qlCalendarAdvance(Calendar,N3112,M3113,"Following",FALSE)</f>
        <v>61351</v>
      </c>
      <c r="O3113" s="75" t="e">
        <f>_xll.qlInterestRateIndexValueDate(Index,N3113)</f>
        <v>#VALUE!</v>
      </c>
      <c r="P3113" s="72" t="e">
        <v>#N/A</v>
      </c>
    </row>
    <row r="3114" spans="13:16" x14ac:dyDescent="0.2">
      <c r="M3114" s="49" t="s">
        <v>443</v>
      </c>
      <c r="N3114" s="75">
        <f>_xll.qlCalendarAdvance(Calendar,N3113,M3114,"Following",FALSE)</f>
        <v>61358</v>
      </c>
      <c r="O3114" s="75" t="e">
        <f>_xll.qlInterestRateIndexValueDate(Index,N3114)</f>
        <v>#VALUE!</v>
      </c>
      <c r="P3114" s="72" t="e">
        <v>#N/A</v>
      </c>
    </row>
    <row r="3115" spans="13:16" x14ac:dyDescent="0.2">
      <c r="M3115" s="49" t="s">
        <v>443</v>
      </c>
      <c r="N3115" s="75">
        <f>_xll.qlCalendarAdvance(Calendar,N3114,M3115,"Following",FALSE)</f>
        <v>61365</v>
      </c>
      <c r="O3115" s="75" t="e">
        <f>_xll.qlInterestRateIndexValueDate(Index,N3115)</f>
        <v>#VALUE!</v>
      </c>
      <c r="P3115" s="72" t="e">
        <v>#N/A</v>
      </c>
    </row>
    <row r="3116" spans="13:16" x14ac:dyDescent="0.2">
      <c r="M3116" s="49" t="s">
        <v>443</v>
      </c>
      <c r="N3116" s="75">
        <f>_xll.qlCalendarAdvance(Calendar,N3115,M3116,"Following",FALSE)</f>
        <v>61372</v>
      </c>
      <c r="O3116" s="75" t="e">
        <f>_xll.qlInterestRateIndexValueDate(Index,N3116)</f>
        <v>#VALUE!</v>
      </c>
      <c r="P3116" s="72" t="e">
        <v>#N/A</v>
      </c>
    </row>
    <row r="3117" spans="13:16" x14ac:dyDescent="0.2">
      <c r="M3117" s="49" t="s">
        <v>443</v>
      </c>
      <c r="N3117" s="75">
        <f>_xll.qlCalendarAdvance(Calendar,N3116,M3117,"Following",FALSE)</f>
        <v>61379</v>
      </c>
      <c r="O3117" s="75" t="e">
        <f>_xll.qlInterestRateIndexValueDate(Index,N3117)</f>
        <v>#VALUE!</v>
      </c>
      <c r="P3117" s="72" t="e">
        <v>#N/A</v>
      </c>
    </row>
    <row r="3118" spans="13:16" x14ac:dyDescent="0.2">
      <c r="M3118" s="49" t="s">
        <v>443</v>
      </c>
      <c r="N3118" s="75">
        <f>_xll.qlCalendarAdvance(Calendar,N3117,M3118,"Following",FALSE)</f>
        <v>61386</v>
      </c>
      <c r="O3118" s="75" t="e">
        <f>_xll.qlInterestRateIndexValueDate(Index,N3118)</f>
        <v>#VALUE!</v>
      </c>
      <c r="P3118" s="72" t="e">
        <v>#N/A</v>
      </c>
    </row>
    <row r="3119" spans="13:16" x14ac:dyDescent="0.2">
      <c r="M3119" s="49" t="s">
        <v>443</v>
      </c>
      <c r="N3119" s="75">
        <f>_xll.qlCalendarAdvance(Calendar,N3118,M3119,"Following",FALSE)</f>
        <v>61393</v>
      </c>
      <c r="O3119" s="75" t="e">
        <f>_xll.qlInterestRateIndexValueDate(Index,N3119)</f>
        <v>#VALUE!</v>
      </c>
      <c r="P3119" s="72" t="e">
        <v>#N/A</v>
      </c>
    </row>
    <row r="3120" spans="13:16" x14ac:dyDescent="0.2">
      <c r="M3120" s="49" t="s">
        <v>443</v>
      </c>
      <c r="N3120" s="75">
        <f>_xll.qlCalendarAdvance(Calendar,N3119,M3120,"Following",FALSE)</f>
        <v>61400</v>
      </c>
      <c r="O3120" s="75" t="e">
        <f>_xll.qlInterestRateIndexValueDate(Index,N3120)</f>
        <v>#VALUE!</v>
      </c>
      <c r="P3120" s="72" t="e">
        <v>#N/A</v>
      </c>
    </row>
    <row r="3121" spans="13:16" x14ac:dyDescent="0.2">
      <c r="M3121" s="49" t="s">
        <v>443</v>
      </c>
      <c r="N3121" s="75">
        <f>_xll.qlCalendarAdvance(Calendar,N3120,M3121,"Following",FALSE)</f>
        <v>61407</v>
      </c>
      <c r="O3121" s="75" t="e">
        <f>_xll.qlInterestRateIndexValueDate(Index,N3121)</f>
        <v>#VALUE!</v>
      </c>
      <c r="P3121" s="72" t="e">
        <v>#N/A</v>
      </c>
    </row>
    <row r="3122" spans="13:16" x14ac:dyDescent="0.2">
      <c r="M3122" s="49" t="s">
        <v>443</v>
      </c>
      <c r="N3122" s="75">
        <f>_xll.qlCalendarAdvance(Calendar,N3121,M3122,"Following",FALSE)</f>
        <v>61414</v>
      </c>
      <c r="O3122" s="75" t="e">
        <f>_xll.qlInterestRateIndexValueDate(Index,N3122)</f>
        <v>#VALUE!</v>
      </c>
      <c r="P3122" s="72" t="e">
        <v>#N/A</v>
      </c>
    </row>
    <row r="3123" spans="13:16" x14ac:dyDescent="0.2">
      <c r="M3123" s="49" t="s">
        <v>443</v>
      </c>
      <c r="N3123" s="75">
        <f>_xll.qlCalendarAdvance(Calendar,N3122,M3123,"Following",FALSE)</f>
        <v>61421</v>
      </c>
      <c r="O3123" s="75" t="e">
        <f>_xll.qlInterestRateIndexValueDate(Index,N3123)</f>
        <v>#VALUE!</v>
      </c>
      <c r="P3123" s="72" t="e">
        <v>#N/A</v>
      </c>
    </row>
    <row r="3124" spans="13:16" x14ac:dyDescent="0.2">
      <c r="M3124" s="49" t="s">
        <v>443</v>
      </c>
      <c r="N3124" s="75">
        <f>_xll.qlCalendarAdvance(Calendar,N3123,M3124,"Following",FALSE)</f>
        <v>61428</v>
      </c>
      <c r="O3124" s="75" t="e">
        <f>_xll.qlInterestRateIndexValueDate(Index,N3124)</f>
        <v>#VALUE!</v>
      </c>
      <c r="P3124" s="72" t="e">
        <v>#N/A</v>
      </c>
    </row>
    <row r="3125" spans="13:16" x14ac:dyDescent="0.2">
      <c r="M3125" s="49" t="s">
        <v>443</v>
      </c>
      <c r="N3125" s="75">
        <f>_xll.qlCalendarAdvance(Calendar,N3124,M3125,"Following",FALSE)</f>
        <v>61435</v>
      </c>
      <c r="O3125" s="75" t="e">
        <f>_xll.qlInterestRateIndexValueDate(Index,N3125)</f>
        <v>#VALUE!</v>
      </c>
      <c r="P3125" s="72" t="e">
        <v>#N/A</v>
      </c>
    </row>
    <row r="3126" spans="13:16" x14ac:dyDescent="0.2">
      <c r="M3126" s="49" t="s">
        <v>443</v>
      </c>
      <c r="N3126" s="75">
        <f>_xll.qlCalendarAdvance(Calendar,N3125,M3126,"Following",FALSE)</f>
        <v>61442</v>
      </c>
      <c r="O3126" s="75" t="e">
        <f>_xll.qlInterestRateIndexValueDate(Index,N3126)</f>
        <v>#VALUE!</v>
      </c>
      <c r="P3126" s="72" t="e">
        <v>#N/A</v>
      </c>
    </row>
    <row r="3127" spans="13:16" x14ac:dyDescent="0.2">
      <c r="M3127" s="49" t="s">
        <v>443</v>
      </c>
      <c r="N3127" s="75">
        <f>_xll.qlCalendarAdvance(Calendar,N3126,M3127,"Following",FALSE)</f>
        <v>61449</v>
      </c>
      <c r="O3127" s="75" t="e">
        <f>_xll.qlInterestRateIndexValueDate(Index,N3127)</f>
        <v>#VALUE!</v>
      </c>
      <c r="P3127" s="72" t="e">
        <v>#N/A</v>
      </c>
    </row>
    <row r="3128" spans="13:16" x14ac:dyDescent="0.2">
      <c r="M3128" s="49" t="s">
        <v>443</v>
      </c>
      <c r="N3128" s="75">
        <f>_xll.qlCalendarAdvance(Calendar,N3127,M3128,"Following",FALSE)</f>
        <v>61456</v>
      </c>
      <c r="O3128" s="75" t="e">
        <f>_xll.qlInterestRateIndexValueDate(Index,N3128)</f>
        <v>#VALUE!</v>
      </c>
      <c r="P3128" s="72" t="e">
        <v>#N/A</v>
      </c>
    </row>
    <row r="3129" spans="13:16" x14ac:dyDescent="0.2">
      <c r="M3129" s="49" t="s">
        <v>443</v>
      </c>
      <c r="N3129" s="75">
        <f>_xll.qlCalendarAdvance(Calendar,N3128,M3129,"Following",FALSE)</f>
        <v>61463</v>
      </c>
      <c r="O3129" s="75" t="e">
        <f>_xll.qlInterestRateIndexValueDate(Index,N3129)</f>
        <v>#VALUE!</v>
      </c>
      <c r="P3129" s="72" t="e">
        <v>#N/A</v>
      </c>
    </row>
    <row r="3130" spans="13:16" x14ac:dyDescent="0.2">
      <c r="M3130" s="49" t="s">
        <v>443</v>
      </c>
      <c r="N3130" s="75">
        <f>_xll.qlCalendarAdvance(Calendar,N3129,M3130,"Following",FALSE)</f>
        <v>61470</v>
      </c>
      <c r="O3130" s="75" t="e">
        <f>_xll.qlInterestRateIndexValueDate(Index,N3130)</f>
        <v>#VALUE!</v>
      </c>
      <c r="P3130" s="72" t="e">
        <v>#N/A</v>
      </c>
    </row>
    <row r="3131" spans="13:16" x14ac:dyDescent="0.2">
      <c r="M3131" s="49" t="s">
        <v>443</v>
      </c>
      <c r="N3131" s="75">
        <f>_xll.qlCalendarAdvance(Calendar,N3130,M3131,"Following",FALSE)</f>
        <v>61477</v>
      </c>
      <c r="O3131" s="75" t="e">
        <f>_xll.qlInterestRateIndexValueDate(Index,N3131)</f>
        <v>#VALUE!</v>
      </c>
      <c r="P3131" s="72" t="e">
        <v>#N/A</v>
      </c>
    </row>
    <row r="3132" spans="13:16" x14ac:dyDescent="0.2">
      <c r="M3132" s="49" t="s">
        <v>443</v>
      </c>
      <c r="N3132" s="75">
        <f>_xll.qlCalendarAdvance(Calendar,N3131,M3132,"Following",FALSE)</f>
        <v>61485</v>
      </c>
      <c r="O3132" s="75" t="e">
        <f>_xll.qlInterestRateIndexValueDate(Index,N3132)</f>
        <v>#VALUE!</v>
      </c>
      <c r="P3132" s="72" t="e">
        <v>#N/A</v>
      </c>
    </row>
    <row r="3133" spans="13:16" x14ac:dyDescent="0.2">
      <c r="M3133" s="49" t="s">
        <v>443</v>
      </c>
      <c r="N3133" s="75">
        <f>_xll.qlCalendarAdvance(Calendar,N3132,M3133,"Following",FALSE)</f>
        <v>61492</v>
      </c>
      <c r="O3133" s="75" t="e">
        <f>_xll.qlInterestRateIndexValueDate(Index,N3133)</f>
        <v>#VALUE!</v>
      </c>
      <c r="P3133" s="72" t="e">
        <v>#N/A</v>
      </c>
    </row>
    <row r="3134" spans="13:16" x14ac:dyDescent="0.2">
      <c r="M3134" s="49" t="s">
        <v>443</v>
      </c>
      <c r="N3134" s="75">
        <f>_xll.qlCalendarAdvance(Calendar,N3133,M3134,"Following",FALSE)</f>
        <v>61499</v>
      </c>
      <c r="O3134" s="75" t="e">
        <f>_xll.qlInterestRateIndexValueDate(Index,N3134)</f>
        <v>#VALUE!</v>
      </c>
      <c r="P3134" s="72" t="e">
        <v>#N/A</v>
      </c>
    </row>
    <row r="3135" spans="13:16" x14ac:dyDescent="0.2">
      <c r="M3135" s="49" t="s">
        <v>443</v>
      </c>
      <c r="N3135" s="75">
        <f>_xll.qlCalendarAdvance(Calendar,N3134,M3135,"Following",FALSE)</f>
        <v>61506</v>
      </c>
      <c r="O3135" s="75" t="e">
        <f>_xll.qlInterestRateIndexValueDate(Index,N3135)</f>
        <v>#VALUE!</v>
      </c>
      <c r="P3135" s="72" t="e">
        <v>#N/A</v>
      </c>
    </row>
    <row r="3136" spans="13:16" x14ac:dyDescent="0.2">
      <c r="M3136" s="49" t="s">
        <v>443</v>
      </c>
      <c r="N3136" s="75">
        <f>_xll.qlCalendarAdvance(Calendar,N3135,M3136,"Following",FALSE)</f>
        <v>61513</v>
      </c>
      <c r="O3136" s="75" t="e">
        <f>_xll.qlInterestRateIndexValueDate(Index,N3136)</f>
        <v>#VALUE!</v>
      </c>
      <c r="P3136" s="72" t="e">
        <v>#N/A</v>
      </c>
    </row>
    <row r="3137" spans="13:16" x14ac:dyDescent="0.2">
      <c r="M3137" s="49" t="s">
        <v>443</v>
      </c>
      <c r="N3137" s="75">
        <f>_xll.qlCalendarAdvance(Calendar,N3136,M3137,"Following",FALSE)</f>
        <v>61520</v>
      </c>
      <c r="O3137" s="75" t="e">
        <f>_xll.qlInterestRateIndexValueDate(Index,N3137)</f>
        <v>#VALUE!</v>
      </c>
      <c r="P3137" s="72" t="e">
        <v>#N/A</v>
      </c>
    </row>
    <row r="3138" spans="13:16" x14ac:dyDescent="0.2">
      <c r="M3138" s="49" t="s">
        <v>443</v>
      </c>
      <c r="N3138" s="75">
        <f>_xll.qlCalendarAdvance(Calendar,N3137,M3138,"Following",FALSE)</f>
        <v>61527</v>
      </c>
      <c r="O3138" s="75" t="e">
        <f>_xll.qlInterestRateIndexValueDate(Index,N3138)</f>
        <v>#VALUE!</v>
      </c>
      <c r="P3138" s="72" t="e">
        <v>#N/A</v>
      </c>
    </row>
    <row r="3139" spans="13:16" x14ac:dyDescent="0.2">
      <c r="M3139" s="49" t="s">
        <v>443</v>
      </c>
      <c r="N3139" s="75">
        <f>_xll.qlCalendarAdvance(Calendar,N3138,M3139,"Following",FALSE)</f>
        <v>61534</v>
      </c>
      <c r="O3139" s="75" t="e">
        <f>_xll.qlInterestRateIndexValueDate(Index,N3139)</f>
        <v>#VALUE!</v>
      </c>
      <c r="P3139" s="72" t="e">
        <v>#N/A</v>
      </c>
    </row>
    <row r="3140" spans="13:16" x14ac:dyDescent="0.2">
      <c r="M3140" s="49" t="s">
        <v>443</v>
      </c>
      <c r="N3140" s="75">
        <f>_xll.qlCalendarAdvance(Calendar,N3139,M3140,"Following",FALSE)</f>
        <v>61541</v>
      </c>
      <c r="O3140" s="75" t="e">
        <f>_xll.qlInterestRateIndexValueDate(Index,N3140)</f>
        <v>#VALUE!</v>
      </c>
      <c r="P3140" s="72" t="e">
        <v>#N/A</v>
      </c>
    </row>
    <row r="3141" spans="13:16" x14ac:dyDescent="0.2">
      <c r="M3141" s="49" t="s">
        <v>443</v>
      </c>
      <c r="N3141" s="75">
        <f>_xll.qlCalendarAdvance(Calendar,N3140,M3141,"Following",FALSE)</f>
        <v>61548</v>
      </c>
      <c r="O3141" s="75" t="e">
        <f>_xll.qlInterestRateIndexValueDate(Index,N3141)</f>
        <v>#VALUE!</v>
      </c>
      <c r="P3141" s="72" t="e">
        <v>#N/A</v>
      </c>
    </row>
    <row r="3142" spans="13:16" x14ac:dyDescent="0.2">
      <c r="M3142" s="49" t="s">
        <v>443</v>
      </c>
      <c r="N3142" s="75">
        <f>_xll.qlCalendarAdvance(Calendar,N3141,M3142,"Following",FALSE)</f>
        <v>61555</v>
      </c>
      <c r="O3142" s="75" t="e">
        <f>_xll.qlInterestRateIndexValueDate(Index,N3142)</f>
        <v>#VALUE!</v>
      </c>
      <c r="P3142" s="72" t="e">
        <v>#N/A</v>
      </c>
    </row>
    <row r="3143" spans="13:16" x14ac:dyDescent="0.2">
      <c r="M3143" s="49" t="s">
        <v>443</v>
      </c>
      <c r="N3143" s="75">
        <f>_xll.qlCalendarAdvance(Calendar,N3142,M3143,"Following",FALSE)</f>
        <v>61562</v>
      </c>
      <c r="O3143" s="75" t="e">
        <f>_xll.qlInterestRateIndexValueDate(Index,N3143)</f>
        <v>#VALUE!</v>
      </c>
      <c r="P3143" s="72" t="e">
        <v>#N/A</v>
      </c>
    </row>
    <row r="3144" spans="13:16" x14ac:dyDescent="0.2">
      <c r="M3144" s="49" t="s">
        <v>443</v>
      </c>
      <c r="N3144" s="75">
        <f>_xll.qlCalendarAdvance(Calendar,N3143,M3144,"Following",FALSE)</f>
        <v>61569</v>
      </c>
      <c r="O3144" s="75" t="e">
        <f>_xll.qlInterestRateIndexValueDate(Index,N3144)</f>
        <v>#VALUE!</v>
      </c>
      <c r="P3144" s="72" t="e">
        <v>#N/A</v>
      </c>
    </row>
    <row r="3145" spans="13:16" x14ac:dyDescent="0.2">
      <c r="M3145" s="49" t="s">
        <v>443</v>
      </c>
      <c r="N3145" s="75">
        <f>_xll.qlCalendarAdvance(Calendar,N3144,M3145,"Following",FALSE)</f>
        <v>61576</v>
      </c>
      <c r="O3145" s="75" t="e">
        <f>_xll.qlInterestRateIndexValueDate(Index,N3145)</f>
        <v>#VALUE!</v>
      </c>
      <c r="P3145" s="72" t="e">
        <v>#N/A</v>
      </c>
    </row>
    <row r="3146" spans="13:16" x14ac:dyDescent="0.2">
      <c r="M3146" s="49" t="s">
        <v>443</v>
      </c>
      <c r="N3146" s="75">
        <f>_xll.qlCalendarAdvance(Calendar,N3145,M3146,"Following",FALSE)</f>
        <v>61583</v>
      </c>
      <c r="O3146" s="75" t="e">
        <f>_xll.qlInterestRateIndexValueDate(Index,N3146)</f>
        <v>#VALUE!</v>
      </c>
      <c r="P3146" s="72" t="e">
        <v>#N/A</v>
      </c>
    </row>
    <row r="3147" spans="13:16" x14ac:dyDescent="0.2">
      <c r="M3147" s="49" t="s">
        <v>443</v>
      </c>
      <c r="N3147" s="75">
        <f>_xll.qlCalendarAdvance(Calendar,N3146,M3147,"Following",FALSE)</f>
        <v>61590</v>
      </c>
      <c r="O3147" s="75" t="e">
        <f>_xll.qlInterestRateIndexValueDate(Index,N3147)</f>
        <v>#VALUE!</v>
      </c>
      <c r="P3147" s="72" t="e">
        <v>#N/A</v>
      </c>
    </row>
    <row r="3148" spans="13:16" x14ac:dyDescent="0.2">
      <c r="M3148" s="49" t="s">
        <v>443</v>
      </c>
      <c r="N3148" s="75">
        <f>_xll.qlCalendarAdvance(Calendar,N3147,M3148,"Following",FALSE)</f>
        <v>61597</v>
      </c>
      <c r="O3148" s="75" t="e">
        <f>_xll.qlInterestRateIndexValueDate(Index,N3148)</f>
        <v>#VALUE!</v>
      </c>
      <c r="P3148" s="72" t="e">
        <v>#N/A</v>
      </c>
    </row>
    <row r="3149" spans="13:16" x14ac:dyDescent="0.2">
      <c r="M3149" s="49" t="s">
        <v>443</v>
      </c>
      <c r="N3149" s="75">
        <f>_xll.qlCalendarAdvance(Calendar,N3148,M3149,"Following",FALSE)</f>
        <v>61604</v>
      </c>
      <c r="O3149" s="75" t="e">
        <f>_xll.qlInterestRateIndexValueDate(Index,N3149)</f>
        <v>#VALUE!</v>
      </c>
      <c r="P3149" s="72" t="e">
        <v>#N/A</v>
      </c>
    </row>
    <row r="3150" spans="13:16" x14ac:dyDescent="0.2">
      <c r="M3150" s="49" t="s">
        <v>443</v>
      </c>
      <c r="N3150" s="75">
        <f>_xll.qlCalendarAdvance(Calendar,N3149,M3150,"Following",FALSE)</f>
        <v>61611</v>
      </c>
      <c r="O3150" s="75" t="e">
        <f>_xll.qlInterestRateIndexValueDate(Index,N3150)</f>
        <v>#VALUE!</v>
      </c>
      <c r="P3150" s="72" t="e">
        <v>#N/A</v>
      </c>
    </row>
    <row r="3151" spans="13:16" x14ac:dyDescent="0.2">
      <c r="M3151" s="49" t="s">
        <v>443</v>
      </c>
      <c r="N3151" s="75">
        <f>_xll.qlCalendarAdvance(Calendar,N3150,M3151,"Following",FALSE)</f>
        <v>61618</v>
      </c>
      <c r="O3151" s="75" t="e">
        <f>_xll.qlInterestRateIndexValueDate(Index,N3151)</f>
        <v>#VALUE!</v>
      </c>
      <c r="P3151" s="72" t="e">
        <v>#N/A</v>
      </c>
    </row>
    <row r="3152" spans="13:16" x14ac:dyDescent="0.2">
      <c r="M3152" s="49" t="s">
        <v>443</v>
      </c>
      <c r="N3152" s="75">
        <f>_xll.qlCalendarAdvance(Calendar,N3151,M3152,"Following",FALSE)</f>
        <v>61625</v>
      </c>
      <c r="O3152" s="75" t="e">
        <f>_xll.qlInterestRateIndexValueDate(Index,N3152)</f>
        <v>#VALUE!</v>
      </c>
      <c r="P3152" s="72" t="e">
        <v>#N/A</v>
      </c>
    </row>
    <row r="3153" spans="13:16" x14ac:dyDescent="0.2">
      <c r="M3153" s="49" t="s">
        <v>443</v>
      </c>
      <c r="N3153" s="75">
        <f>_xll.qlCalendarAdvance(Calendar,N3152,M3153,"Following",FALSE)</f>
        <v>61632</v>
      </c>
      <c r="O3153" s="75" t="e">
        <f>_xll.qlInterestRateIndexValueDate(Index,N3153)</f>
        <v>#VALUE!</v>
      </c>
      <c r="P3153" s="72" t="e">
        <v>#N/A</v>
      </c>
    </row>
    <row r="3154" spans="13:16" x14ac:dyDescent="0.2">
      <c r="M3154" s="49" t="s">
        <v>443</v>
      </c>
      <c r="N3154" s="75">
        <f>_xll.qlCalendarAdvance(Calendar,N3153,M3154,"Following",FALSE)</f>
        <v>61639</v>
      </c>
      <c r="O3154" s="75" t="e">
        <f>_xll.qlInterestRateIndexValueDate(Index,N3154)</f>
        <v>#VALUE!</v>
      </c>
      <c r="P3154" s="72" t="e">
        <v>#N/A</v>
      </c>
    </row>
    <row r="3155" spans="13:16" x14ac:dyDescent="0.2">
      <c r="M3155" s="49" t="s">
        <v>443</v>
      </c>
      <c r="N3155" s="75">
        <f>_xll.qlCalendarAdvance(Calendar,N3154,M3155,"Following",FALSE)</f>
        <v>61646</v>
      </c>
      <c r="O3155" s="75" t="e">
        <f>_xll.qlInterestRateIndexValueDate(Index,N3155)</f>
        <v>#VALUE!</v>
      </c>
      <c r="P3155" s="72" t="e">
        <v>#N/A</v>
      </c>
    </row>
    <row r="3156" spans="13:16" x14ac:dyDescent="0.2">
      <c r="M3156" s="49" t="s">
        <v>443</v>
      </c>
      <c r="N3156" s="75">
        <f>_xll.qlCalendarAdvance(Calendar,N3155,M3156,"Following",FALSE)</f>
        <v>61653</v>
      </c>
      <c r="O3156" s="75" t="e">
        <f>_xll.qlInterestRateIndexValueDate(Index,N3156)</f>
        <v>#VALUE!</v>
      </c>
      <c r="P3156" s="72" t="e">
        <v>#N/A</v>
      </c>
    </row>
    <row r="3157" spans="13:16" x14ac:dyDescent="0.2">
      <c r="M3157" s="49" t="s">
        <v>443</v>
      </c>
      <c r="N3157" s="75">
        <f>_xll.qlCalendarAdvance(Calendar,N3156,M3157,"Following",FALSE)</f>
        <v>61660</v>
      </c>
      <c r="O3157" s="75" t="e">
        <f>_xll.qlInterestRateIndexValueDate(Index,N3157)</f>
        <v>#VALUE!</v>
      </c>
      <c r="P3157" s="72" t="e">
        <v>#N/A</v>
      </c>
    </row>
    <row r="3158" spans="13:16" x14ac:dyDescent="0.2">
      <c r="M3158" s="49" t="s">
        <v>443</v>
      </c>
      <c r="N3158" s="75">
        <f>_xll.qlCalendarAdvance(Calendar,N3157,M3158,"Following",FALSE)</f>
        <v>61667</v>
      </c>
      <c r="O3158" s="75" t="e">
        <f>_xll.qlInterestRateIndexValueDate(Index,N3158)</f>
        <v>#VALUE!</v>
      </c>
      <c r="P3158" s="72" t="e">
        <v>#N/A</v>
      </c>
    </row>
    <row r="3159" spans="13:16" x14ac:dyDescent="0.2">
      <c r="M3159" s="49" t="s">
        <v>443</v>
      </c>
      <c r="N3159" s="75">
        <f>_xll.qlCalendarAdvance(Calendar,N3158,M3159,"Following",FALSE)</f>
        <v>61674</v>
      </c>
      <c r="O3159" s="75" t="e">
        <f>_xll.qlInterestRateIndexValueDate(Index,N3159)</f>
        <v>#VALUE!</v>
      </c>
      <c r="P3159" s="72" t="e">
        <v>#N/A</v>
      </c>
    </row>
    <row r="3160" spans="13:16" x14ac:dyDescent="0.2">
      <c r="M3160" s="49" t="s">
        <v>443</v>
      </c>
      <c r="N3160" s="75">
        <f>_xll.qlCalendarAdvance(Calendar,N3159,M3160,"Following",FALSE)</f>
        <v>61681</v>
      </c>
      <c r="O3160" s="75" t="e">
        <f>_xll.qlInterestRateIndexValueDate(Index,N3160)</f>
        <v>#VALUE!</v>
      </c>
      <c r="P3160" s="72" t="e">
        <v>#N/A</v>
      </c>
    </row>
    <row r="3161" spans="13:16" x14ac:dyDescent="0.2">
      <c r="M3161" s="49" t="s">
        <v>443</v>
      </c>
      <c r="N3161" s="75">
        <f>_xll.qlCalendarAdvance(Calendar,N3160,M3161,"Following",FALSE)</f>
        <v>61688</v>
      </c>
      <c r="O3161" s="75" t="e">
        <f>_xll.qlInterestRateIndexValueDate(Index,N3161)</f>
        <v>#VALUE!</v>
      </c>
      <c r="P3161" s="72" t="e">
        <v>#N/A</v>
      </c>
    </row>
    <row r="3162" spans="13:16" x14ac:dyDescent="0.2">
      <c r="M3162" s="49" t="s">
        <v>443</v>
      </c>
      <c r="N3162" s="75">
        <f>_xll.qlCalendarAdvance(Calendar,N3161,M3162,"Following",FALSE)</f>
        <v>61695</v>
      </c>
      <c r="O3162" s="75" t="e">
        <f>_xll.qlInterestRateIndexValueDate(Index,N3162)</f>
        <v>#VALUE!</v>
      </c>
      <c r="P3162" s="72" t="e">
        <v>#N/A</v>
      </c>
    </row>
    <row r="3163" spans="13:16" x14ac:dyDescent="0.2">
      <c r="M3163" s="49" t="s">
        <v>443</v>
      </c>
      <c r="N3163" s="75">
        <f>_xll.qlCalendarAdvance(Calendar,N3162,M3163,"Following",FALSE)</f>
        <v>61702</v>
      </c>
      <c r="O3163" s="75" t="e">
        <f>_xll.qlInterestRateIndexValueDate(Index,N3163)</f>
        <v>#VALUE!</v>
      </c>
      <c r="P3163" s="72" t="e">
        <v>#N/A</v>
      </c>
    </row>
    <row r="3164" spans="13:16" x14ac:dyDescent="0.2">
      <c r="M3164" s="49" t="s">
        <v>443</v>
      </c>
      <c r="N3164" s="75">
        <f>_xll.qlCalendarAdvance(Calendar,N3163,M3164,"Following",FALSE)</f>
        <v>61709</v>
      </c>
      <c r="O3164" s="75" t="e">
        <f>_xll.qlInterestRateIndexValueDate(Index,N3164)</f>
        <v>#VALUE!</v>
      </c>
      <c r="P3164" s="72" t="e">
        <v>#N/A</v>
      </c>
    </row>
    <row r="3165" spans="13:16" x14ac:dyDescent="0.2">
      <c r="M3165" s="49" t="s">
        <v>443</v>
      </c>
      <c r="N3165" s="75">
        <f>_xll.qlCalendarAdvance(Calendar,N3164,M3165,"Following",FALSE)</f>
        <v>61716</v>
      </c>
      <c r="O3165" s="75" t="e">
        <f>_xll.qlInterestRateIndexValueDate(Index,N3165)</f>
        <v>#VALUE!</v>
      </c>
      <c r="P3165" s="72" t="e">
        <v>#N/A</v>
      </c>
    </row>
    <row r="3166" spans="13:16" x14ac:dyDescent="0.2">
      <c r="M3166" s="49" t="s">
        <v>443</v>
      </c>
      <c r="N3166" s="75">
        <f>_xll.qlCalendarAdvance(Calendar,N3165,M3166,"Following",FALSE)</f>
        <v>61724</v>
      </c>
      <c r="O3166" s="75" t="e">
        <f>_xll.qlInterestRateIndexValueDate(Index,N3166)</f>
        <v>#VALUE!</v>
      </c>
      <c r="P3166" s="72" t="e">
        <v>#N/A</v>
      </c>
    </row>
    <row r="3167" spans="13:16" x14ac:dyDescent="0.2">
      <c r="M3167" s="49" t="s">
        <v>443</v>
      </c>
      <c r="N3167" s="75">
        <f>_xll.qlCalendarAdvance(Calendar,N3166,M3167,"Following",FALSE)</f>
        <v>61731</v>
      </c>
      <c r="O3167" s="75" t="e">
        <f>_xll.qlInterestRateIndexValueDate(Index,N3167)</f>
        <v>#VALUE!</v>
      </c>
      <c r="P3167" s="72" t="e">
        <v>#N/A</v>
      </c>
    </row>
    <row r="3168" spans="13:16" x14ac:dyDescent="0.2">
      <c r="M3168" s="49" t="s">
        <v>443</v>
      </c>
      <c r="N3168" s="75">
        <f>_xll.qlCalendarAdvance(Calendar,N3167,M3168,"Following",FALSE)</f>
        <v>61738</v>
      </c>
      <c r="O3168" s="75" t="e">
        <f>_xll.qlInterestRateIndexValueDate(Index,N3168)</f>
        <v>#VALUE!</v>
      </c>
      <c r="P3168" s="72" t="e">
        <v>#N/A</v>
      </c>
    </row>
    <row r="3169" spans="13:16" x14ac:dyDescent="0.2">
      <c r="M3169" s="49" t="s">
        <v>443</v>
      </c>
      <c r="N3169" s="75">
        <f>_xll.qlCalendarAdvance(Calendar,N3168,M3169,"Following",FALSE)</f>
        <v>61745</v>
      </c>
      <c r="O3169" s="75" t="e">
        <f>_xll.qlInterestRateIndexValueDate(Index,N3169)</f>
        <v>#VALUE!</v>
      </c>
      <c r="P3169" s="72" t="e">
        <v>#N/A</v>
      </c>
    </row>
    <row r="3170" spans="13:16" x14ac:dyDescent="0.2">
      <c r="M3170" s="49" t="s">
        <v>443</v>
      </c>
      <c r="N3170" s="75">
        <f>_xll.qlCalendarAdvance(Calendar,N3169,M3170,"Following",FALSE)</f>
        <v>61752</v>
      </c>
      <c r="O3170" s="75" t="e">
        <f>_xll.qlInterestRateIndexValueDate(Index,N3170)</f>
        <v>#VALUE!</v>
      </c>
      <c r="P3170" s="72" t="e">
        <v>#N/A</v>
      </c>
    </row>
    <row r="3171" spans="13:16" x14ac:dyDescent="0.2">
      <c r="M3171" s="49" t="s">
        <v>443</v>
      </c>
      <c r="N3171" s="75">
        <f>_xll.qlCalendarAdvance(Calendar,N3170,M3171,"Following",FALSE)</f>
        <v>61759</v>
      </c>
      <c r="O3171" s="75" t="e">
        <f>_xll.qlInterestRateIndexValueDate(Index,N3171)</f>
        <v>#VALUE!</v>
      </c>
      <c r="P3171" s="72" t="e">
        <v>#N/A</v>
      </c>
    </row>
    <row r="3172" spans="13:16" x14ac:dyDescent="0.2">
      <c r="M3172" s="49" t="s">
        <v>443</v>
      </c>
      <c r="N3172" s="75">
        <f>_xll.qlCalendarAdvance(Calendar,N3171,M3172,"Following",FALSE)</f>
        <v>61766</v>
      </c>
      <c r="O3172" s="75" t="e">
        <f>_xll.qlInterestRateIndexValueDate(Index,N3172)</f>
        <v>#VALUE!</v>
      </c>
      <c r="P3172" s="72" t="e">
        <v>#N/A</v>
      </c>
    </row>
    <row r="3173" spans="13:16" x14ac:dyDescent="0.2">
      <c r="M3173" s="49" t="s">
        <v>443</v>
      </c>
      <c r="N3173" s="75">
        <f>_xll.qlCalendarAdvance(Calendar,N3172,M3173,"Following",FALSE)</f>
        <v>61773</v>
      </c>
      <c r="O3173" s="75" t="e">
        <f>_xll.qlInterestRateIndexValueDate(Index,N3173)</f>
        <v>#VALUE!</v>
      </c>
      <c r="P3173" s="72" t="e">
        <v>#N/A</v>
      </c>
    </row>
    <row r="3174" spans="13:16" x14ac:dyDescent="0.2">
      <c r="M3174" s="49" t="s">
        <v>443</v>
      </c>
      <c r="N3174" s="75">
        <f>_xll.qlCalendarAdvance(Calendar,N3173,M3174,"Following",FALSE)</f>
        <v>61780</v>
      </c>
      <c r="O3174" s="75" t="e">
        <f>_xll.qlInterestRateIndexValueDate(Index,N3174)</f>
        <v>#VALUE!</v>
      </c>
      <c r="P3174" s="72" t="e">
        <v>#N/A</v>
      </c>
    </row>
    <row r="3175" spans="13:16" x14ac:dyDescent="0.2">
      <c r="M3175" s="49" t="s">
        <v>443</v>
      </c>
      <c r="N3175" s="75">
        <f>_xll.qlCalendarAdvance(Calendar,N3174,M3175,"Following",FALSE)</f>
        <v>61787</v>
      </c>
      <c r="O3175" s="75" t="e">
        <f>_xll.qlInterestRateIndexValueDate(Index,N3175)</f>
        <v>#VALUE!</v>
      </c>
      <c r="P3175" s="72" t="e">
        <v>#N/A</v>
      </c>
    </row>
    <row r="3176" spans="13:16" x14ac:dyDescent="0.2">
      <c r="M3176" s="49" t="s">
        <v>443</v>
      </c>
      <c r="N3176" s="75">
        <f>_xll.qlCalendarAdvance(Calendar,N3175,M3176,"Following",FALSE)</f>
        <v>61794</v>
      </c>
      <c r="O3176" s="75" t="e">
        <f>_xll.qlInterestRateIndexValueDate(Index,N3176)</f>
        <v>#VALUE!</v>
      </c>
      <c r="P3176" s="72" t="e">
        <v>#N/A</v>
      </c>
    </row>
    <row r="3177" spans="13:16" x14ac:dyDescent="0.2">
      <c r="M3177" s="49" t="s">
        <v>443</v>
      </c>
      <c r="N3177" s="75">
        <f>_xll.qlCalendarAdvance(Calendar,N3176,M3177,"Following",FALSE)</f>
        <v>61801</v>
      </c>
      <c r="O3177" s="75" t="e">
        <f>_xll.qlInterestRateIndexValueDate(Index,N3177)</f>
        <v>#VALUE!</v>
      </c>
      <c r="P3177" s="72" t="e">
        <v>#N/A</v>
      </c>
    </row>
    <row r="3178" spans="13:16" x14ac:dyDescent="0.2">
      <c r="M3178" s="49" t="s">
        <v>443</v>
      </c>
      <c r="N3178" s="75">
        <f>_xll.qlCalendarAdvance(Calendar,N3177,M3178,"Following",FALSE)</f>
        <v>61808</v>
      </c>
      <c r="O3178" s="75" t="e">
        <f>_xll.qlInterestRateIndexValueDate(Index,N3178)</f>
        <v>#VALUE!</v>
      </c>
      <c r="P3178" s="72" t="e">
        <v>#N/A</v>
      </c>
    </row>
    <row r="3179" spans="13:16" x14ac:dyDescent="0.2">
      <c r="M3179" s="49" t="s">
        <v>443</v>
      </c>
      <c r="N3179" s="75">
        <f>_xll.qlCalendarAdvance(Calendar,N3178,M3179,"Following",FALSE)</f>
        <v>61815</v>
      </c>
      <c r="O3179" s="75" t="e">
        <f>_xll.qlInterestRateIndexValueDate(Index,N3179)</f>
        <v>#VALUE!</v>
      </c>
      <c r="P3179" s="72" t="e">
        <v>#N/A</v>
      </c>
    </row>
    <row r="3180" spans="13:16" x14ac:dyDescent="0.2">
      <c r="M3180" s="49" t="s">
        <v>443</v>
      </c>
      <c r="N3180" s="75">
        <f>_xll.qlCalendarAdvance(Calendar,N3179,M3180,"Following",FALSE)</f>
        <v>61822</v>
      </c>
      <c r="O3180" s="75" t="e">
        <f>_xll.qlInterestRateIndexValueDate(Index,N3180)</f>
        <v>#VALUE!</v>
      </c>
      <c r="P3180" s="72" t="e">
        <v>#N/A</v>
      </c>
    </row>
    <row r="3181" spans="13:16" x14ac:dyDescent="0.2">
      <c r="M3181" s="49" t="s">
        <v>443</v>
      </c>
      <c r="N3181" s="75">
        <f>_xll.qlCalendarAdvance(Calendar,N3180,M3181,"Following",FALSE)</f>
        <v>61829</v>
      </c>
      <c r="O3181" s="75" t="e">
        <f>_xll.qlInterestRateIndexValueDate(Index,N3181)</f>
        <v>#VALUE!</v>
      </c>
      <c r="P3181" s="72" t="e">
        <v>#N/A</v>
      </c>
    </row>
    <row r="3182" spans="13:16" x14ac:dyDescent="0.2">
      <c r="M3182" s="49" t="s">
        <v>443</v>
      </c>
      <c r="N3182" s="75">
        <f>_xll.qlCalendarAdvance(Calendar,N3181,M3182,"Following",FALSE)</f>
        <v>61836</v>
      </c>
      <c r="O3182" s="75" t="e">
        <f>_xll.qlInterestRateIndexValueDate(Index,N3182)</f>
        <v>#VALUE!</v>
      </c>
      <c r="P3182" s="72" t="e">
        <v>#N/A</v>
      </c>
    </row>
    <row r="3183" spans="13:16" x14ac:dyDescent="0.2">
      <c r="M3183" s="49" t="s">
        <v>443</v>
      </c>
      <c r="N3183" s="75">
        <f>_xll.qlCalendarAdvance(Calendar,N3182,M3183,"Following",FALSE)</f>
        <v>61843</v>
      </c>
      <c r="O3183" s="75" t="e">
        <f>_xll.qlInterestRateIndexValueDate(Index,N3183)</f>
        <v>#VALUE!</v>
      </c>
      <c r="P3183" s="72" t="e">
        <v>#N/A</v>
      </c>
    </row>
    <row r="3184" spans="13:16" x14ac:dyDescent="0.2">
      <c r="M3184" s="49" t="s">
        <v>443</v>
      </c>
      <c r="N3184" s="75">
        <f>_xll.qlCalendarAdvance(Calendar,N3183,M3184,"Following",FALSE)</f>
        <v>61850</v>
      </c>
      <c r="O3184" s="75" t="e">
        <f>_xll.qlInterestRateIndexValueDate(Index,N3184)</f>
        <v>#VALUE!</v>
      </c>
      <c r="P3184" s="72" t="e">
        <v>#N/A</v>
      </c>
    </row>
    <row r="3185" spans="13:16" x14ac:dyDescent="0.2">
      <c r="M3185" s="49" t="s">
        <v>443</v>
      </c>
      <c r="N3185" s="75">
        <f>_xll.qlCalendarAdvance(Calendar,N3184,M3185,"Following",FALSE)</f>
        <v>61857</v>
      </c>
      <c r="O3185" s="75" t="e">
        <f>_xll.qlInterestRateIndexValueDate(Index,N3185)</f>
        <v>#VALUE!</v>
      </c>
      <c r="P3185" s="72" t="e">
        <v>#N/A</v>
      </c>
    </row>
    <row r="3186" spans="13:16" x14ac:dyDescent="0.2">
      <c r="M3186" s="49" t="s">
        <v>443</v>
      </c>
      <c r="N3186" s="75">
        <f>_xll.qlCalendarAdvance(Calendar,N3185,M3186,"Following",FALSE)</f>
        <v>61864</v>
      </c>
      <c r="O3186" s="75" t="e">
        <f>_xll.qlInterestRateIndexValueDate(Index,N3186)</f>
        <v>#VALUE!</v>
      </c>
      <c r="P3186" s="72" t="e">
        <v>#N/A</v>
      </c>
    </row>
    <row r="3187" spans="13:16" x14ac:dyDescent="0.2">
      <c r="M3187" s="49" t="s">
        <v>443</v>
      </c>
      <c r="N3187" s="75">
        <f>_xll.qlCalendarAdvance(Calendar,N3186,M3187,"Following",FALSE)</f>
        <v>61871</v>
      </c>
      <c r="O3187" s="75" t="e">
        <f>_xll.qlInterestRateIndexValueDate(Index,N3187)</f>
        <v>#VALUE!</v>
      </c>
      <c r="P3187" s="72" t="e">
        <v>#N/A</v>
      </c>
    </row>
    <row r="3188" spans="13:16" x14ac:dyDescent="0.2">
      <c r="M3188" s="49" t="s">
        <v>443</v>
      </c>
      <c r="N3188" s="75">
        <f>_xll.qlCalendarAdvance(Calendar,N3187,M3188,"Following",FALSE)</f>
        <v>61878</v>
      </c>
      <c r="O3188" s="75" t="e">
        <f>_xll.qlInterestRateIndexValueDate(Index,N3188)</f>
        <v>#VALUE!</v>
      </c>
      <c r="P3188" s="72" t="e">
        <v>#N/A</v>
      </c>
    </row>
    <row r="3189" spans="13:16" x14ac:dyDescent="0.2">
      <c r="M3189" s="49" t="s">
        <v>443</v>
      </c>
      <c r="N3189" s="75">
        <f>_xll.qlCalendarAdvance(Calendar,N3188,M3189,"Following",FALSE)</f>
        <v>61885</v>
      </c>
      <c r="O3189" s="75" t="e">
        <f>_xll.qlInterestRateIndexValueDate(Index,N3189)</f>
        <v>#VALUE!</v>
      </c>
      <c r="P3189" s="72" t="e">
        <v>#N/A</v>
      </c>
    </row>
    <row r="3190" spans="13:16" x14ac:dyDescent="0.2">
      <c r="M3190" s="49" t="s">
        <v>443</v>
      </c>
      <c r="N3190" s="75">
        <f>_xll.qlCalendarAdvance(Calendar,N3189,M3190,"Following",FALSE)</f>
        <v>61892</v>
      </c>
      <c r="O3190" s="75" t="e">
        <f>_xll.qlInterestRateIndexValueDate(Index,N3190)</f>
        <v>#VALUE!</v>
      </c>
      <c r="P3190" s="72" t="e">
        <v>#N/A</v>
      </c>
    </row>
    <row r="3191" spans="13:16" x14ac:dyDescent="0.2">
      <c r="M3191" s="49" t="s">
        <v>443</v>
      </c>
      <c r="N3191" s="75">
        <f>_xll.qlCalendarAdvance(Calendar,N3190,M3191,"Following",FALSE)</f>
        <v>61899</v>
      </c>
      <c r="O3191" s="75" t="e">
        <f>_xll.qlInterestRateIndexValueDate(Index,N3191)</f>
        <v>#VALUE!</v>
      </c>
      <c r="P3191" s="72" t="e">
        <v>#N/A</v>
      </c>
    </row>
    <row r="3192" spans="13:16" x14ac:dyDescent="0.2">
      <c r="M3192" s="49" t="s">
        <v>443</v>
      </c>
      <c r="N3192" s="75">
        <f>_xll.qlCalendarAdvance(Calendar,N3191,M3192,"Following",FALSE)</f>
        <v>61906</v>
      </c>
      <c r="O3192" s="75" t="e">
        <f>_xll.qlInterestRateIndexValueDate(Index,N3192)</f>
        <v>#VALUE!</v>
      </c>
      <c r="P3192" s="72" t="e">
        <v>#N/A</v>
      </c>
    </row>
    <row r="3193" spans="13:16" x14ac:dyDescent="0.2">
      <c r="M3193" s="49" t="s">
        <v>443</v>
      </c>
      <c r="N3193" s="75">
        <f>_xll.qlCalendarAdvance(Calendar,N3192,M3193,"Following",FALSE)</f>
        <v>61913</v>
      </c>
      <c r="O3193" s="75" t="e">
        <f>_xll.qlInterestRateIndexValueDate(Index,N3193)</f>
        <v>#VALUE!</v>
      </c>
      <c r="P3193" s="72" t="e">
        <v>#N/A</v>
      </c>
    </row>
    <row r="3194" spans="13:16" x14ac:dyDescent="0.2">
      <c r="M3194" s="49" t="s">
        <v>443</v>
      </c>
      <c r="N3194" s="75">
        <f>_xll.qlCalendarAdvance(Calendar,N3193,M3194,"Following",FALSE)</f>
        <v>61920</v>
      </c>
      <c r="O3194" s="75" t="e">
        <f>_xll.qlInterestRateIndexValueDate(Index,N3194)</f>
        <v>#VALUE!</v>
      </c>
      <c r="P3194" s="72" t="e">
        <v>#N/A</v>
      </c>
    </row>
    <row r="3195" spans="13:16" x14ac:dyDescent="0.2">
      <c r="M3195" s="49" t="s">
        <v>443</v>
      </c>
      <c r="N3195" s="75">
        <f>_xll.qlCalendarAdvance(Calendar,N3194,M3195,"Following",FALSE)</f>
        <v>61927</v>
      </c>
      <c r="O3195" s="75" t="e">
        <f>_xll.qlInterestRateIndexValueDate(Index,N3195)</f>
        <v>#VALUE!</v>
      </c>
      <c r="P3195" s="72" t="e">
        <v>#N/A</v>
      </c>
    </row>
    <row r="3196" spans="13:16" x14ac:dyDescent="0.2">
      <c r="M3196" s="49" t="s">
        <v>443</v>
      </c>
      <c r="N3196" s="75">
        <f>_xll.qlCalendarAdvance(Calendar,N3195,M3196,"Following",FALSE)</f>
        <v>61934</v>
      </c>
      <c r="O3196" s="75" t="e">
        <f>_xll.qlInterestRateIndexValueDate(Index,N3196)</f>
        <v>#VALUE!</v>
      </c>
      <c r="P3196" s="72" t="e">
        <v>#N/A</v>
      </c>
    </row>
    <row r="3197" spans="13:16" x14ac:dyDescent="0.2">
      <c r="M3197" s="49" t="s">
        <v>443</v>
      </c>
      <c r="N3197" s="75">
        <f>_xll.qlCalendarAdvance(Calendar,N3196,M3197,"Following",FALSE)</f>
        <v>61941</v>
      </c>
      <c r="O3197" s="75" t="e">
        <f>_xll.qlInterestRateIndexValueDate(Index,N3197)</f>
        <v>#VALUE!</v>
      </c>
      <c r="P3197" s="72" t="e">
        <v>#N/A</v>
      </c>
    </row>
    <row r="3198" spans="13:16" x14ac:dyDescent="0.2">
      <c r="M3198" s="49" t="s">
        <v>443</v>
      </c>
      <c r="N3198" s="75">
        <f>_xll.qlCalendarAdvance(Calendar,N3197,M3198,"Following",FALSE)</f>
        <v>61948</v>
      </c>
      <c r="O3198" s="75" t="e">
        <f>_xll.qlInterestRateIndexValueDate(Index,N3198)</f>
        <v>#VALUE!</v>
      </c>
      <c r="P3198" s="72" t="e">
        <v>#N/A</v>
      </c>
    </row>
    <row r="3199" spans="13:16" x14ac:dyDescent="0.2">
      <c r="M3199" s="49" t="s">
        <v>443</v>
      </c>
      <c r="N3199" s="75">
        <f>_xll.qlCalendarAdvance(Calendar,N3198,M3199,"Following",FALSE)</f>
        <v>61955</v>
      </c>
      <c r="O3199" s="75" t="e">
        <f>_xll.qlInterestRateIndexValueDate(Index,N3199)</f>
        <v>#VALUE!</v>
      </c>
      <c r="P3199" s="72" t="e">
        <v>#N/A</v>
      </c>
    </row>
    <row r="3200" spans="13:16" x14ac:dyDescent="0.2">
      <c r="M3200" s="49" t="s">
        <v>443</v>
      </c>
      <c r="N3200" s="75">
        <f>_xll.qlCalendarAdvance(Calendar,N3199,M3200,"Following",FALSE)</f>
        <v>61962</v>
      </c>
      <c r="O3200" s="75" t="e">
        <f>_xll.qlInterestRateIndexValueDate(Index,N3200)</f>
        <v>#VALUE!</v>
      </c>
      <c r="P3200" s="72" t="e">
        <v>#N/A</v>
      </c>
    </row>
    <row r="3201" spans="13:16" x14ac:dyDescent="0.2">
      <c r="M3201" s="49" t="s">
        <v>443</v>
      </c>
      <c r="N3201" s="75">
        <f>_xll.qlCalendarAdvance(Calendar,N3200,M3201,"Following",FALSE)</f>
        <v>61969</v>
      </c>
      <c r="O3201" s="75" t="e">
        <f>_xll.qlInterestRateIndexValueDate(Index,N3201)</f>
        <v>#VALUE!</v>
      </c>
      <c r="P3201" s="72" t="e">
        <v>#N/A</v>
      </c>
    </row>
    <row r="3202" spans="13:16" x14ac:dyDescent="0.2">
      <c r="M3202" s="49" t="s">
        <v>443</v>
      </c>
      <c r="N3202" s="75">
        <f>_xll.qlCalendarAdvance(Calendar,N3201,M3202,"Following",FALSE)</f>
        <v>61976</v>
      </c>
      <c r="O3202" s="75" t="e">
        <f>_xll.qlInterestRateIndexValueDate(Index,N3202)</f>
        <v>#VALUE!</v>
      </c>
      <c r="P3202" s="72" t="e">
        <v>#N/A</v>
      </c>
    </row>
    <row r="3203" spans="13:16" x14ac:dyDescent="0.2">
      <c r="M3203" s="49" t="s">
        <v>443</v>
      </c>
      <c r="N3203" s="75">
        <f>_xll.qlCalendarAdvance(Calendar,N3202,M3203,"Following",FALSE)</f>
        <v>61983</v>
      </c>
      <c r="O3203" s="75" t="e">
        <f>_xll.qlInterestRateIndexValueDate(Index,N3203)</f>
        <v>#VALUE!</v>
      </c>
      <c r="P3203" s="72" t="e">
        <v>#N/A</v>
      </c>
    </row>
    <row r="3204" spans="13:16" x14ac:dyDescent="0.2">
      <c r="M3204" s="49" t="s">
        <v>443</v>
      </c>
      <c r="N3204" s="75">
        <f>_xll.qlCalendarAdvance(Calendar,N3203,M3204,"Following",FALSE)</f>
        <v>61990</v>
      </c>
      <c r="O3204" s="75" t="e">
        <f>_xll.qlInterestRateIndexValueDate(Index,N3204)</f>
        <v>#VALUE!</v>
      </c>
      <c r="P3204" s="72" t="e">
        <v>#N/A</v>
      </c>
    </row>
    <row r="3205" spans="13:16" x14ac:dyDescent="0.2">
      <c r="M3205" s="49" t="s">
        <v>443</v>
      </c>
      <c r="N3205" s="75">
        <f>_xll.qlCalendarAdvance(Calendar,N3204,M3205,"Following",FALSE)</f>
        <v>61997</v>
      </c>
      <c r="O3205" s="75" t="e">
        <f>_xll.qlInterestRateIndexValueDate(Index,N3205)</f>
        <v>#VALUE!</v>
      </c>
      <c r="P3205" s="72" t="e">
        <v>#N/A</v>
      </c>
    </row>
    <row r="3206" spans="13:16" x14ac:dyDescent="0.2">
      <c r="M3206" s="49" t="s">
        <v>443</v>
      </c>
      <c r="N3206" s="75">
        <f>_xll.qlCalendarAdvance(Calendar,N3205,M3206,"Following",FALSE)</f>
        <v>62004</v>
      </c>
      <c r="O3206" s="75" t="e">
        <f>_xll.qlInterestRateIndexValueDate(Index,N3206)</f>
        <v>#VALUE!</v>
      </c>
      <c r="P3206" s="72" t="e">
        <v>#N/A</v>
      </c>
    </row>
    <row r="3207" spans="13:16" x14ac:dyDescent="0.2">
      <c r="M3207" s="49" t="s">
        <v>443</v>
      </c>
      <c r="N3207" s="75">
        <f>_xll.qlCalendarAdvance(Calendar,N3206,M3207,"Following",FALSE)</f>
        <v>62011</v>
      </c>
      <c r="O3207" s="75" t="e">
        <f>_xll.qlInterestRateIndexValueDate(Index,N3207)</f>
        <v>#VALUE!</v>
      </c>
      <c r="P3207" s="72" t="e">
        <v>#N/A</v>
      </c>
    </row>
    <row r="3208" spans="13:16" x14ac:dyDescent="0.2">
      <c r="M3208" s="49" t="s">
        <v>443</v>
      </c>
      <c r="N3208" s="75">
        <f>_xll.qlCalendarAdvance(Calendar,N3207,M3208,"Following",FALSE)</f>
        <v>62018</v>
      </c>
      <c r="O3208" s="75" t="e">
        <f>_xll.qlInterestRateIndexValueDate(Index,N3208)</f>
        <v>#VALUE!</v>
      </c>
      <c r="P3208" s="72" t="e">
        <v>#N/A</v>
      </c>
    </row>
    <row r="3209" spans="13:16" x14ac:dyDescent="0.2">
      <c r="M3209" s="49" t="s">
        <v>443</v>
      </c>
      <c r="N3209" s="75">
        <f>_xll.qlCalendarAdvance(Calendar,N3208,M3209,"Following",FALSE)</f>
        <v>62025</v>
      </c>
      <c r="O3209" s="75" t="e">
        <f>_xll.qlInterestRateIndexValueDate(Index,N3209)</f>
        <v>#VALUE!</v>
      </c>
      <c r="P3209" s="72" t="e">
        <v>#N/A</v>
      </c>
    </row>
    <row r="3210" spans="13:16" x14ac:dyDescent="0.2">
      <c r="M3210" s="49" t="s">
        <v>443</v>
      </c>
      <c r="N3210" s="75">
        <f>_xll.qlCalendarAdvance(Calendar,N3209,M3210,"Following",FALSE)</f>
        <v>62032</v>
      </c>
      <c r="O3210" s="75" t="e">
        <f>_xll.qlInterestRateIndexValueDate(Index,N3210)</f>
        <v>#VALUE!</v>
      </c>
      <c r="P3210" s="72" t="e">
        <v>#N/A</v>
      </c>
    </row>
    <row r="3211" spans="13:16" x14ac:dyDescent="0.2">
      <c r="M3211" s="49" t="s">
        <v>443</v>
      </c>
      <c r="N3211" s="75">
        <f>_xll.qlCalendarAdvance(Calendar,N3210,M3211,"Following",FALSE)</f>
        <v>62039</v>
      </c>
      <c r="O3211" s="75" t="e">
        <f>_xll.qlInterestRateIndexValueDate(Index,N3211)</f>
        <v>#VALUE!</v>
      </c>
      <c r="P3211" s="72" t="e">
        <v>#N/A</v>
      </c>
    </row>
    <row r="3212" spans="13:16" x14ac:dyDescent="0.2">
      <c r="M3212" s="49" t="s">
        <v>443</v>
      </c>
      <c r="N3212" s="75">
        <f>_xll.qlCalendarAdvance(Calendar,N3211,M3212,"Following",FALSE)</f>
        <v>62046</v>
      </c>
      <c r="O3212" s="75" t="e">
        <f>_xll.qlInterestRateIndexValueDate(Index,N3212)</f>
        <v>#VALUE!</v>
      </c>
      <c r="P3212" s="72" t="e">
        <v>#N/A</v>
      </c>
    </row>
    <row r="3213" spans="13:16" x14ac:dyDescent="0.2">
      <c r="M3213" s="49" t="s">
        <v>443</v>
      </c>
      <c r="N3213" s="75">
        <f>_xll.qlCalendarAdvance(Calendar,N3212,M3213,"Following",FALSE)</f>
        <v>62053</v>
      </c>
      <c r="O3213" s="75" t="e">
        <f>_xll.qlInterestRateIndexValueDate(Index,N3213)</f>
        <v>#VALUE!</v>
      </c>
      <c r="P3213" s="72" t="e">
        <v>#N/A</v>
      </c>
    </row>
    <row r="3214" spans="13:16" x14ac:dyDescent="0.2">
      <c r="M3214" s="49" t="s">
        <v>443</v>
      </c>
      <c r="N3214" s="75">
        <f>_xll.qlCalendarAdvance(Calendar,N3213,M3214,"Following",FALSE)</f>
        <v>62060</v>
      </c>
      <c r="O3214" s="75" t="e">
        <f>_xll.qlInterestRateIndexValueDate(Index,N3214)</f>
        <v>#VALUE!</v>
      </c>
      <c r="P3214" s="72" t="e">
        <v>#N/A</v>
      </c>
    </row>
    <row r="3215" spans="13:16" x14ac:dyDescent="0.2">
      <c r="M3215" s="49" t="s">
        <v>443</v>
      </c>
      <c r="N3215" s="75">
        <f>_xll.qlCalendarAdvance(Calendar,N3214,M3215,"Following",FALSE)</f>
        <v>62067</v>
      </c>
      <c r="O3215" s="75" t="e">
        <f>_xll.qlInterestRateIndexValueDate(Index,N3215)</f>
        <v>#VALUE!</v>
      </c>
      <c r="P3215" s="72" t="e">
        <v>#N/A</v>
      </c>
    </row>
    <row r="3216" spans="13:16" x14ac:dyDescent="0.2">
      <c r="M3216" s="49" t="s">
        <v>443</v>
      </c>
      <c r="N3216" s="75">
        <f>_xll.qlCalendarAdvance(Calendar,N3215,M3216,"Following",FALSE)</f>
        <v>62074</v>
      </c>
      <c r="O3216" s="75" t="e">
        <f>_xll.qlInterestRateIndexValueDate(Index,N3216)</f>
        <v>#VALUE!</v>
      </c>
      <c r="P3216" s="72" t="e">
        <v>#N/A</v>
      </c>
    </row>
    <row r="3217" spans="13:16" x14ac:dyDescent="0.2">
      <c r="M3217" s="49" t="s">
        <v>443</v>
      </c>
      <c r="N3217" s="75">
        <f>_xll.qlCalendarAdvance(Calendar,N3216,M3217,"Following",FALSE)</f>
        <v>62081</v>
      </c>
      <c r="O3217" s="75" t="e">
        <f>_xll.qlInterestRateIndexValueDate(Index,N3217)</f>
        <v>#VALUE!</v>
      </c>
      <c r="P3217" s="72" t="e">
        <v>#N/A</v>
      </c>
    </row>
    <row r="3218" spans="13:16" x14ac:dyDescent="0.2">
      <c r="M3218" s="49" t="s">
        <v>443</v>
      </c>
      <c r="N3218" s="75">
        <f>_xll.qlCalendarAdvance(Calendar,N3217,M3218,"Following",FALSE)</f>
        <v>62089</v>
      </c>
      <c r="O3218" s="75" t="e">
        <f>_xll.qlInterestRateIndexValueDate(Index,N3218)</f>
        <v>#VALUE!</v>
      </c>
      <c r="P3218" s="72" t="e">
        <v>#N/A</v>
      </c>
    </row>
    <row r="3219" spans="13:16" x14ac:dyDescent="0.2">
      <c r="M3219" s="49" t="s">
        <v>443</v>
      </c>
      <c r="N3219" s="75">
        <f>_xll.qlCalendarAdvance(Calendar,N3218,M3219,"Following",FALSE)</f>
        <v>62096</v>
      </c>
      <c r="O3219" s="75" t="e">
        <f>_xll.qlInterestRateIndexValueDate(Index,N3219)</f>
        <v>#VALUE!</v>
      </c>
      <c r="P3219" s="72" t="e">
        <v>#N/A</v>
      </c>
    </row>
    <row r="3220" spans="13:16" x14ac:dyDescent="0.2">
      <c r="M3220" s="49" t="s">
        <v>443</v>
      </c>
      <c r="N3220" s="75">
        <f>_xll.qlCalendarAdvance(Calendar,N3219,M3220,"Following",FALSE)</f>
        <v>62103</v>
      </c>
      <c r="O3220" s="75" t="e">
        <f>_xll.qlInterestRateIndexValueDate(Index,N3220)</f>
        <v>#VALUE!</v>
      </c>
      <c r="P3220" s="72" t="e">
        <v>#N/A</v>
      </c>
    </row>
    <row r="3221" spans="13:16" x14ac:dyDescent="0.2">
      <c r="M3221" s="49" t="s">
        <v>443</v>
      </c>
      <c r="N3221" s="75">
        <f>_xll.qlCalendarAdvance(Calendar,N3220,M3221,"Following",FALSE)</f>
        <v>62110</v>
      </c>
      <c r="O3221" s="75" t="e">
        <f>_xll.qlInterestRateIndexValueDate(Index,N3221)</f>
        <v>#VALUE!</v>
      </c>
      <c r="P3221" s="72" t="e">
        <v>#N/A</v>
      </c>
    </row>
    <row r="3222" spans="13:16" x14ac:dyDescent="0.2">
      <c r="M3222" s="49" t="s">
        <v>443</v>
      </c>
      <c r="N3222" s="75">
        <f>_xll.qlCalendarAdvance(Calendar,N3221,M3222,"Following",FALSE)</f>
        <v>62117</v>
      </c>
      <c r="O3222" s="75" t="e">
        <f>_xll.qlInterestRateIndexValueDate(Index,N3222)</f>
        <v>#VALUE!</v>
      </c>
      <c r="P3222" s="72" t="e">
        <v>#N/A</v>
      </c>
    </row>
    <row r="3223" spans="13:16" x14ac:dyDescent="0.2">
      <c r="M3223" s="49" t="s">
        <v>443</v>
      </c>
      <c r="N3223" s="75">
        <f>_xll.qlCalendarAdvance(Calendar,N3222,M3223,"Following",FALSE)</f>
        <v>62124</v>
      </c>
      <c r="O3223" s="75" t="e">
        <f>_xll.qlInterestRateIndexValueDate(Index,N3223)</f>
        <v>#VALUE!</v>
      </c>
      <c r="P3223" s="72" t="e">
        <v>#N/A</v>
      </c>
    </row>
    <row r="3224" spans="13:16" x14ac:dyDescent="0.2">
      <c r="M3224" s="49" t="s">
        <v>443</v>
      </c>
      <c r="N3224" s="75">
        <f>_xll.qlCalendarAdvance(Calendar,N3223,M3224,"Following",FALSE)</f>
        <v>62131</v>
      </c>
      <c r="O3224" s="75" t="e">
        <f>_xll.qlInterestRateIndexValueDate(Index,N3224)</f>
        <v>#VALUE!</v>
      </c>
      <c r="P3224" s="72" t="e">
        <v>#N/A</v>
      </c>
    </row>
    <row r="3225" spans="13:16" x14ac:dyDescent="0.2">
      <c r="M3225" s="49" t="s">
        <v>443</v>
      </c>
      <c r="N3225" s="75">
        <f>_xll.qlCalendarAdvance(Calendar,N3224,M3225,"Following",FALSE)</f>
        <v>62138</v>
      </c>
      <c r="O3225" s="75" t="e">
        <f>_xll.qlInterestRateIndexValueDate(Index,N3225)</f>
        <v>#VALUE!</v>
      </c>
      <c r="P3225" s="72" t="e">
        <v>#N/A</v>
      </c>
    </row>
    <row r="3226" spans="13:16" x14ac:dyDescent="0.2">
      <c r="M3226" s="49" t="s">
        <v>443</v>
      </c>
      <c r="N3226" s="75">
        <f>_xll.qlCalendarAdvance(Calendar,N3225,M3226,"Following",FALSE)</f>
        <v>62145</v>
      </c>
      <c r="O3226" s="75" t="e">
        <f>_xll.qlInterestRateIndexValueDate(Index,N3226)</f>
        <v>#VALUE!</v>
      </c>
      <c r="P3226" s="72" t="e">
        <v>#N/A</v>
      </c>
    </row>
    <row r="3227" spans="13:16" x14ac:dyDescent="0.2">
      <c r="M3227" s="49" t="s">
        <v>443</v>
      </c>
      <c r="N3227" s="75">
        <f>_xll.qlCalendarAdvance(Calendar,N3226,M3227,"Following",FALSE)</f>
        <v>62152</v>
      </c>
      <c r="O3227" s="75" t="e">
        <f>_xll.qlInterestRateIndexValueDate(Index,N3227)</f>
        <v>#VALUE!</v>
      </c>
      <c r="P3227" s="72" t="e">
        <v>#N/A</v>
      </c>
    </row>
    <row r="3228" spans="13:16" x14ac:dyDescent="0.2">
      <c r="M3228" s="49" t="s">
        <v>443</v>
      </c>
      <c r="N3228" s="75">
        <f>_xll.qlCalendarAdvance(Calendar,N3227,M3228,"Following",FALSE)</f>
        <v>62159</v>
      </c>
      <c r="O3228" s="75" t="e">
        <f>_xll.qlInterestRateIndexValueDate(Index,N3228)</f>
        <v>#VALUE!</v>
      </c>
      <c r="P3228" s="72" t="e">
        <v>#N/A</v>
      </c>
    </row>
    <row r="3229" spans="13:16" x14ac:dyDescent="0.2">
      <c r="M3229" s="49" t="s">
        <v>443</v>
      </c>
      <c r="N3229" s="75">
        <f>_xll.qlCalendarAdvance(Calendar,N3228,M3229,"Following",FALSE)</f>
        <v>62166</v>
      </c>
      <c r="O3229" s="75" t="e">
        <f>_xll.qlInterestRateIndexValueDate(Index,N3229)</f>
        <v>#VALUE!</v>
      </c>
      <c r="P3229" s="72" t="e">
        <v>#N/A</v>
      </c>
    </row>
    <row r="3230" spans="13:16" x14ac:dyDescent="0.2">
      <c r="M3230" s="49" t="s">
        <v>443</v>
      </c>
      <c r="N3230" s="75">
        <f>_xll.qlCalendarAdvance(Calendar,N3229,M3230,"Following",FALSE)</f>
        <v>62173</v>
      </c>
      <c r="O3230" s="75" t="e">
        <f>_xll.qlInterestRateIndexValueDate(Index,N3230)</f>
        <v>#VALUE!</v>
      </c>
      <c r="P3230" s="72" t="e">
        <v>#N/A</v>
      </c>
    </row>
    <row r="3231" spans="13:16" x14ac:dyDescent="0.2">
      <c r="M3231" s="49" t="s">
        <v>443</v>
      </c>
      <c r="N3231" s="75">
        <f>_xll.qlCalendarAdvance(Calendar,N3230,M3231,"Following",FALSE)</f>
        <v>62184</v>
      </c>
      <c r="O3231" s="75" t="e">
        <f>_xll.qlInterestRateIndexValueDate(Index,N3231)</f>
        <v>#VALUE!</v>
      </c>
      <c r="P3231" s="72" t="e">
        <v>#N/A</v>
      </c>
    </row>
    <row r="3232" spans="13:16" x14ac:dyDescent="0.2">
      <c r="M3232" s="49" t="s">
        <v>443</v>
      </c>
      <c r="N3232" s="75">
        <f>_xll.qlCalendarAdvance(Calendar,N3231,M3232,"Following",FALSE)</f>
        <v>62191</v>
      </c>
      <c r="O3232" s="75" t="e">
        <f>_xll.qlInterestRateIndexValueDate(Index,N3232)</f>
        <v>#VALUE!</v>
      </c>
      <c r="P3232" s="72" t="e">
        <v>#N/A</v>
      </c>
    </row>
    <row r="3233" spans="13:16" x14ac:dyDescent="0.2">
      <c r="M3233" s="49" t="s">
        <v>443</v>
      </c>
      <c r="N3233" s="75">
        <f>_xll.qlCalendarAdvance(Calendar,N3232,M3233,"Following",FALSE)</f>
        <v>62198</v>
      </c>
      <c r="O3233" s="75" t="e">
        <f>_xll.qlInterestRateIndexValueDate(Index,N3233)</f>
        <v>#VALUE!</v>
      </c>
      <c r="P3233" s="72" t="e">
        <v>#N/A</v>
      </c>
    </row>
    <row r="3234" spans="13:16" x14ac:dyDescent="0.2">
      <c r="M3234" s="49" t="s">
        <v>443</v>
      </c>
      <c r="N3234" s="75">
        <f>_xll.qlCalendarAdvance(Calendar,N3233,M3234,"Following",FALSE)</f>
        <v>62205</v>
      </c>
      <c r="O3234" s="75" t="e">
        <f>_xll.qlInterestRateIndexValueDate(Index,N3234)</f>
        <v>#VALUE!</v>
      </c>
      <c r="P3234" s="72" t="e">
        <v>#N/A</v>
      </c>
    </row>
    <row r="3235" spans="13:16" x14ac:dyDescent="0.2">
      <c r="M3235" s="49" t="s">
        <v>443</v>
      </c>
      <c r="N3235" s="75">
        <f>_xll.qlCalendarAdvance(Calendar,N3234,M3235,"Following",FALSE)</f>
        <v>62212</v>
      </c>
      <c r="O3235" s="75" t="e">
        <f>_xll.qlInterestRateIndexValueDate(Index,N3235)</f>
        <v>#VALUE!</v>
      </c>
      <c r="P3235" s="72" t="e">
        <v>#N/A</v>
      </c>
    </row>
    <row r="3236" spans="13:16" x14ac:dyDescent="0.2">
      <c r="M3236" s="49" t="s">
        <v>443</v>
      </c>
      <c r="N3236" s="75">
        <f>_xll.qlCalendarAdvance(Calendar,N3235,M3236,"Following",FALSE)</f>
        <v>62219</v>
      </c>
      <c r="O3236" s="75" t="e">
        <f>_xll.qlInterestRateIndexValueDate(Index,N3236)</f>
        <v>#VALUE!</v>
      </c>
      <c r="P3236" s="72" t="e">
        <v>#N/A</v>
      </c>
    </row>
    <row r="3237" spans="13:16" x14ac:dyDescent="0.2">
      <c r="M3237" s="49" t="s">
        <v>443</v>
      </c>
      <c r="N3237" s="75">
        <f>_xll.qlCalendarAdvance(Calendar,N3236,M3237,"Following",FALSE)</f>
        <v>62226</v>
      </c>
      <c r="O3237" s="75" t="e">
        <f>_xll.qlInterestRateIndexValueDate(Index,N3237)</f>
        <v>#VALUE!</v>
      </c>
      <c r="P3237" s="72" t="e">
        <v>#N/A</v>
      </c>
    </row>
    <row r="3238" spans="13:16" x14ac:dyDescent="0.2">
      <c r="M3238" s="49" t="s">
        <v>443</v>
      </c>
      <c r="N3238" s="75">
        <f>_xll.qlCalendarAdvance(Calendar,N3237,M3238,"Following",FALSE)</f>
        <v>62233</v>
      </c>
      <c r="O3238" s="75" t="e">
        <f>_xll.qlInterestRateIndexValueDate(Index,N3238)</f>
        <v>#VALUE!</v>
      </c>
      <c r="P3238" s="72" t="e">
        <v>#N/A</v>
      </c>
    </row>
    <row r="3239" spans="13:16" x14ac:dyDescent="0.2">
      <c r="M3239" s="49" t="s">
        <v>443</v>
      </c>
      <c r="N3239" s="75">
        <f>_xll.qlCalendarAdvance(Calendar,N3238,M3239,"Following",FALSE)</f>
        <v>62240</v>
      </c>
      <c r="O3239" s="75" t="e">
        <f>_xll.qlInterestRateIndexValueDate(Index,N3239)</f>
        <v>#VALUE!</v>
      </c>
      <c r="P3239" s="72" t="e">
        <v>#N/A</v>
      </c>
    </row>
    <row r="3240" spans="13:16" x14ac:dyDescent="0.2">
      <c r="M3240" s="49" t="s">
        <v>443</v>
      </c>
      <c r="N3240" s="75">
        <f>_xll.qlCalendarAdvance(Calendar,N3239,M3240,"Following",FALSE)</f>
        <v>62247</v>
      </c>
      <c r="O3240" s="75" t="e">
        <f>_xll.qlInterestRateIndexValueDate(Index,N3240)</f>
        <v>#VALUE!</v>
      </c>
      <c r="P3240" s="72" t="e">
        <v>#N/A</v>
      </c>
    </row>
    <row r="3241" spans="13:16" x14ac:dyDescent="0.2">
      <c r="M3241" s="49" t="s">
        <v>443</v>
      </c>
      <c r="N3241" s="75">
        <f>_xll.qlCalendarAdvance(Calendar,N3240,M3241,"Following",FALSE)</f>
        <v>62254</v>
      </c>
      <c r="O3241" s="75" t="e">
        <f>_xll.qlInterestRateIndexValueDate(Index,N3241)</f>
        <v>#VALUE!</v>
      </c>
      <c r="P3241" s="72" t="e">
        <v>#N/A</v>
      </c>
    </row>
    <row r="3242" spans="13:16" x14ac:dyDescent="0.2">
      <c r="M3242" s="49" t="s">
        <v>443</v>
      </c>
      <c r="N3242" s="75">
        <f>_xll.qlCalendarAdvance(Calendar,N3241,M3242,"Following",FALSE)</f>
        <v>62261</v>
      </c>
      <c r="O3242" s="75" t="e">
        <f>_xll.qlInterestRateIndexValueDate(Index,N3242)</f>
        <v>#VALUE!</v>
      </c>
      <c r="P3242" s="72" t="e">
        <v>#N/A</v>
      </c>
    </row>
    <row r="3243" spans="13:16" x14ac:dyDescent="0.2">
      <c r="M3243" s="49" t="s">
        <v>443</v>
      </c>
      <c r="N3243" s="75">
        <f>_xll.qlCalendarAdvance(Calendar,N3242,M3243,"Following",FALSE)</f>
        <v>62268</v>
      </c>
      <c r="O3243" s="75" t="e">
        <f>_xll.qlInterestRateIndexValueDate(Index,N3243)</f>
        <v>#VALUE!</v>
      </c>
      <c r="P3243" s="72" t="e">
        <v>#N/A</v>
      </c>
    </row>
    <row r="3244" spans="13:16" x14ac:dyDescent="0.2">
      <c r="M3244" s="49" t="s">
        <v>443</v>
      </c>
      <c r="N3244" s="75">
        <f>_xll.qlCalendarAdvance(Calendar,N3243,M3244,"Following",FALSE)</f>
        <v>62275</v>
      </c>
      <c r="O3244" s="75" t="e">
        <f>_xll.qlInterestRateIndexValueDate(Index,N3244)</f>
        <v>#VALUE!</v>
      </c>
      <c r="P3244" s="72" t="e">
        <v>#N/A</v>
      </c>
    </row>
    <row r="3245" spans="13:16" x14ac:dyDescent="0.2">
      <c r="M3245" s="49" t="s">
        <v>443</v>
      </c>
      <c r="N3245" s="75">
        <f>_xll.qlCalendarAdvance(Calendar,N3244,M3245,"Following",FALSE)</f>
        <v>62282</v>
      </c>
      <c r="O3245" s="75" t="e">
        <f>_xll.qlInterestRateIndexValueDate(Index,N3245)</f>
        <v>#VALUE!</v>
      </c>
      <c r="P3245" s="72" t="e">
        <v>#N/A</v>
      </c>
    </row>
    <row r="3246" spans="13:16" x14ac:dyDescent="0.2">
      <c r="M3246" s="49" t="s">
        <v>443</v>
      </c>
      <c r="N3246" s="75">
        <f>_xll.qlCalendarAdvance(Calendar,N3245,M3246,"Following",FALSE)</f>
        <v>62289</v>
      </c>
      <c r="O3246" s="75" t="e">
        <f>_xll.qlInterestRateIndexValueDate(Index,N3246)</f>
        <v>#VALUE!</v>
      </c>
      <c r="P3246" s="72" t="e">
        <v>#N/A</v>
      </c>
    </row>
    <row r="3247" spans="13:16" x14ac:dyDescent="0.2">
      <c r="M3247" s="49" t="s">
        <v>443</v>
      </c>
      <c r="N3247" s="75">
        <f>_xll.qlCalendarAdvance(Calendar,N3246,M3247,"Following",FALSE)</f>
        <v>62296</v>
      </c>
      <c r="O3247" s="75" t="e">
        <f>_xll.qlInterestRateIndexValueDate(Index,N3247)</f>
        <v>#VALUE!</v>
      </c>
      <c r="P3247" s="72" t="e">
        <v>#N/A</v>
      </c>
    </row>
    <row r="3248" spans="13:16" x14ac:dyDescent="0.2">
      <c r="M3248" s="49" t="s">
        <v>443</v>
      </c>
      <c r="N3248" s="75">
        <f>_xll.qlCalendarAdvance(Calendar,N3247,M3248,"Following",FALSE)</f>
        <v>62303</v>
      </c>
      <c r="O3248" s="75" t="e">
        <f>_xll.qlInterestRateIndexValueDate(Index,N3248)</f>
        <v>#VALUE!</v>
      </c>
      <c r="P3248" s="72" t="e">
        <v>#N/A</v>
      </c>
    </row>
    <row r="3249" spans="13:16" x14ac:dyDescent="0.2">
      <c r="M3249" s="49" t="s">
        <v>443</v>
      </c>
      <c r="N3249" s="75">
        <f>_xll.qlCalendarAdvance(Calendar,N3248,M3249,"Following",FALSE)</f>
        <v>62310</v>
      </c>
      <c r="O3249" s="75" t="e">
        <f>_xll.qlInterestRateIndexValueDate(Index,N3249)</f>
        <v>#VALUE!</v>
      </c>
      <c r="P3249" s="72" t="e">
        <v>#N/A</v>
      </c>
    </row>
    <row r="3250" spans="13:16" x14ac:dyDescent="0.2">
      <c r="M3250" s="49" t="s">
        <v>443</v>
      </c>
      <c r="N3250" s="75">
        <f>_xll.qlCalendarAdvance(Calendar,N3249,M3250,"Following",FALSE)</f>
        <v>62317</v>
      </c>
      <c r="O3250" s="75" t="e">
        <f>_xll.qlInterestRateIndexValueDate(Index,N3250)</f>
        <v>#VALUE!</v>
      </c>
      <c r="P3250" s="72" t="e">
        <v>#N/A</v>
      </c>
    </row>
    <row r="3251" spans="13:16" x14ac:dyDescent="0.2">
      <c r="M3251" s="49" t="s">
        <v>443</v>
      </c>
      <c r="N3251" s="75">
        <f>_xll.qlCalendarAdvance(Calendar,N3250,M3251,"Following",FALSE)</f>
        <v>62324</v>
      </c>
      <c r="O3251" s="75" t="e">
        <f>_xll.qlInterestRateIndexValueDate(Index,N3251)</f>
        <v>#VALUE!</v>
      </c>
      <c r="P3251" s="72" t="e">
        <v>#N/A</v>
      </c>
    </row>
    <row r="3252" spans="13:16" x14ac:dyDescent="0.2">
      <c r="M3252" s="49" t="s">
        <v>443</v>
      </c>
      <c r="N3252" s="75">
        <f>_xll.qlCalendarAdvance(Calendar,N3251,M3252,"Following",FALSE)</f>
        <v>62331</v>
      </c>
      <c r="O3252" s="75" t="e">
        <f>_xll.qlInterestRateIndexValueDate(Index,N3252)</f>
        <v>#VALUE!</v>
      </c>
      <c r="P3252" s="72" t="e">
        <v>#N/A</v>
      </c>
    </row>
    <row r="3253" spans="13:16" x14ac:dyDescent="0.2">
      <c r="M3253" s="49" t="s">
        <v>443</v>
      </c>
      <c r="N3253" s="75">
        <f>_xll.qlCalendarAdvance(Calendar,N3252,M3253,"Following",FALSE)</f>
        <v>62338</v>
      </c>
      <c r="O3253" s="75" t="e">
        <f>_xll.qlInterestRateIndexValueDate(Index,N3253)</f>
        <v>#VALUE!</v>
      </c>
      <c r="P3253" s="72" t="e">
        <v>#N/A</v>
      </c>
    </row>
    <row r="3254" spans="13:16" x14ac:dyDescent="0.2">
      <c r="M3254" s="49" t="s">
        <v>443</v>
      </c>
      <c r="N3254" s="75">
        <f>_xll.qlCalendarAdvance(Calendar,N3253,M3254,"Following",FALSE)</f>
        <v>62345</v>
      </c>
      <c r="O3254" s="75" t="e">
        <f>_xll.qlInterestRateIndexValueDate(Index,N3254)</f>
        <v>#VALUE!</v>
      </c>
      <c r="P3254" s="72" t="e">
        <v>#N/A</v>
      </c>
    </row>
    <row r="3255" spans="13:16" x14ac:dyDescent="0.2">
      <c r="M3255" s="49" t="s">
        <v>443</v>
      </c>
      <c r="N3255" s="75">
        <f>_xll.qlCalendarAdvance(Calendar,N3254,M3255,"Following",FALSE)</f>
        <v>62352</v>
      </c>
      <c r="O3255" s="75" t="e">
        <f>_xll.qlInterestRateIndexValueDate(Index,N3255)</f>
        <v>#VALUE!</v>
      </c>
      <c r="P3255" s="72" t="e">
        <v>#N/A</v>
      </c>
    </row>
    <row r="3256" spans="13:16" x14ac:dyDescent="0.2">
      <c r="M3256" s="49" t="s">
        <v>443</v>
      </c>
      <c r="N3256" s="75">
        <f>_xll.qlCalendarAdvance(Calendar,N3255,M3256,"Following",FALSE)</f>
        <v>62359</v>
      </c>
      <c r="O3256" s="75" t="e">
        <f>_xll.qlInterestRateIndexValueDate(Index,N3256)</f>
        <v>#VALUE!</v>
      </c>
      <c r="P3256" s="72" t="e">
        <v>#N/A</v>
      </c>
    </row>
    <row r="3257" spans="13:16" x14ac:dyDescent="0.2">
      <c r="M3257" s="49" t="s">
        <v>443</v>
      </c>
      <c r="N3257" s="75">
        <f>_xll.qlCalendarAdvance(Calendar,N3256,M3257,"Following",FALSE)</f>
        <v>62366</v>
      </c>
      <c r="O3257" s="75" t="e">
        <f>_xll.qlInterestRateIndexValueDate(Index,N3257)</f>
        <v>#VALUE!</v>
      </c>
      <c r="P3257" s="72" t="e">
        <v>#N/A</v>
      </c>
    </row>
    <row r="3258" spans="13:16" x14ac:dyDescent="0.2">
      <c r="M3258" s="49" t="s">
        <v>443</v>
      </c>
      <c r="N3258" s="75">
        <f>_xll.qlCalendarAdvance(Calendar,N3257,M3258,"Following",FALSE)</f>
        <v>62373</v>
      </c>
      <c r="O3258" s="75" t="e">
        <f>_xll.qlInterestRateIndexValueDate(Index,N3258)</f>
        <v>#VALUE!</v>
      </c>
      <c r="P3258" s="72" t="e">
        <v>#N/A</v>
      </c>
    </row>
    <row r="3259" spans="13:16" x14ac:dyDescent="0.2">
      <c r="M3259" s="49" t="s">
        <v>443</v>
      </c>
      <c r="N3259" s="75">
        <f>_xll.qlCalendarAdvance(Calendar,N3258,M3259,"Following",FALSE)</f>
        <v>62380</v>
      </c>
      <c r="O3259" s="75" t="e">
        <f>_xll.qlInterestRateIndexValueDate(Index,N3259)</f>
        <v>#VALUE!</v>
      </c>
      <c r="P3259" s="72" t="e">
        <v>#N/A</v>
      </c>
    </row>
    <row r="3260" spans="13:16" x14ac:dyDescent="0.2">
      <c r="M3260" s="49" t="s">
        <v>443</v>
      </c>
      <c r="N3260" s="75">
        <f>_xll.qlCalendarAdvance(Calendar,N3259,M3260,"Following",FALSE)</f>
        <v>62387</v>
      </c>
      <c r="O3260" s="75" t="e">
        <f>_xll.qlInterestRateIndexValueDate(Index,N3260)</f>
        <v>#VALUE!</v>
      </c>
      <c r="P3260" s="72" t="e">
        <v>#N/A</v>
      </c>
    </row>
    <row r="3261" spans="13:16" x14ac:dyDescent="0.2">
      <c r="M3261" s="49" t="s">
        <v>443</v>
      </c>
      <c r="N3261" s="75">
        <f>_xll.qlCalendarAdvance(Calendar,N3260,M3261,"Following",FALSE)</f>
        <v>62394</v>
      </c>
      <c r="O3261" s="75" t="e">
        <f>_xll.qlInterestRateIndexValueDate(Index,N3261)</f>
        <v>#VALUE!</v>
      </c>
      <c r="P3261" s="72" t="e">
        <v>#N/A</v>
      </c>
    </row>
    <row r="3262" spans="13:16" x14ac:dyDescent="0.2">
      <c r="M3262" s="49" t="s">
        <v>443</v>
      </c>
      <c r="N3262" s="75">
        <f>_xll.qlCalendarAdvance(Calendar,N3261,M3262,"Following",FALSE)</f>
        <v>62401</v>
      </c>
      <c r="O3262" s="75" t="e">
        <f>_xll.qlInterestRateIndexValueDate(Index,N3262)</f>
        <v>#VALUE!</v>
      </c>
      <c r="P3262" s="72" t="e">
        <v>#N/A</v>
      </c>
    </row>
    <row r="3263" spans="13:16" x14ac:dyDescent="0.2">
      <c r="M3263" s="49" t="s">
        <v>443</v>
      </c>
      <c r="N3263" s="75">
        <f>_xll.qlCalendarAdvance(Calendar,N3262,M3263,"Following",FALSE)</f>
        <v>62408</v>
      </c>
      <c r="O3263" s="75" t="e">
        <f>_xll.qlInterestRateIndexValueDate(Index,N3263)</f>
        <v>#VALUE!</v>
      </c>
      <c r="P3263" s="72" t="e">
        <v>#N/A</v>
      </c>
    </row>
    <row r="3264" spans="13:16" x14ac:dyDescent="0.2">
      <c r="M3264" s="49" t="s">
        <v>443</v>
      </c>
      <c r="N3264" s="75">
        <f>_xll.qlCalendarAdvance(Calendar,N3263,M3264,"Following",FALSE)</f>
        <v>62415</v>
      </c>
      <c r="O3264" s="75" t="e">
        <f>_xll.qlInterestRateIndexValueDate(Index,N3264)</f>
        <v>#VALUE!</v>
      </c>
      <c r="P3264" s="72" t="e">
        <v>#N/A</v>
      </c>
    </row>
    <row r="3265" spans="13:16" x14ac:dyDescent="0.2">
      <c r="M3265" s="49" t="s">
        <v>443</v>
      </c>
      <c r="N3265" s="75">
        <f>_xll.qlCalendarAdvance(Calendar,N3264,M3265,"Following",FALSE)</f>
        <v>62422</v>
      </c>
      <c r="O3265" s="75" t="e">
        <f>_xll.qlInterestRateIndexValueDate(Index,N3265)</f>
        <v>#VALUE!</v>
      </c>
      <c r="P3265" s="72" t="e">
        <v>#N/A</v>
      </c>
    </row>
    <row r="3266" spans="13:16" x14ac:dyDescent="0.2">
      <c r="M3266" s="49" t="s">
        <v>443</v>
      </c>
      <c r="N3266" s="75">
        <f>_xll.qlCalendarAdvance(Calendar,N3265,M3266,"Following",FALSE)</f>
        <v>62429</v>
      </c>
      <c r="O3266" s="75" t="e">
        <f>_xll.qlInterestRateIndexValueDate(Index,N3266)</f>
        <v>#VALUE!</v>
      </c>
      <c r="P3266" s="72" t="e">
        <v>#N/A</v>
      </c>
    </row>
    <row r="3267" spans="13:16" x14ac:dyDescent="0.2">
      <c r="M3267" s="49" t="s">
        <v>443</v>
      </c>
      <c r="N3267" s="75">
        <f>_xll.qlCalendarAdvance(Calendar,N3266,M3267,"Following",FALSE)</f>
        <v>62436</v>
      </c>
      <c r="O3267" s="75" t="e">
        <f>_xll.qlInterestRateIndexValueDate(Index,N3267)</f>
        <v>#VALUE!</v>
      </c>
      <c r="P3267" s="72" t="e">
        <v>#N/A</v>
      </c>
    </row>
    <row r="3268" spans="13:16" x14ac:dyDescent="0.2">
      <c r="M3268" s="49" t="s">
        <v>443</v>
      </c>
      <c r="N3268" s="75">
        <f>_xll.qlCalendarAdvance(Calendar,N3267,M3268,"Following",FALSE)</f>
        <v>62443</v>
      </c>
      <c r="O3268" s="75" t="e">
        <f>_xll.qlInterestRateIndexValueDate(Index,N3268)</f>
        <v>#VALUE!</v>
      </c>
      <c r="P3268" s="72" t="e">
        <v>#N/A</v>
      </c>
    </row>
    <row r="3269" spans="13:16" x14ac:dyDescent="0.2">
      <c r="M3269" s="49" t="s">
        <v>443</v>
      </c>
      <c r="N3269" s="75">
        <f>_xll.qlCalendarAdvance(Calendar,N3268,M3269,"Following",FALSE)</f>
        <v>62450</v>
      </c>
      <c r="O3269" s="75" t="e">
        <f>_xll.qlInterestRateIndexValueDate(Index,N3269)</f>
        <v>#VALUE!</v>
      </c>
      <c r="P3269" s="72" t="e">
        <v>#N/A</v>
      </c>
    </row>
    <row r="3270" spans="13:16" x14ac:dyDescent="0.2">
      <c r="M3270" s="49" t="s">
        <v>443</v>
      </c>
      <c r="N3270" s="75">
        <f>_xll.qlCalendarAdvance(Calendar,N3269,M3270,"Following",FALSE)</f>
        <v>62457</v>
      </c>
      <c r="O3270" s="75" t="e">
        <f>_xll.qlInterestRateIndexValueDate(Index,N3270)</f>
        <v>#VALUE!</v>
      </c>
      <c r="P3270" s="72" t="e">
        <v>#N/A</v>
      </c>
    </row>
    <row r="3271" spans="13:16" x14ac:dyDescent="0.2">
      <c r="M3271" s="49" t="s">
        <v>443</v>
      </c>
      <c r="N3271" s="75">
        <f>_xll.qlCalendarAdvance(Calendar,N3270,M3271,"Following",FALSE)</f>
        <v>62464</v>
      </c>
      <c r="O3271" s="75" t="e">
        <f>_xll.qlInterestRateIndexValueDate(Index,N3271)</f>
        <v>#VALUE!</v>
      </c>
      <c r="P3271" s="72" t="e">
        <v>#N/A</v>
      </c>
    </row>
    <row r="3272" spans="13:16" x14ac:dyDescent="0.2">
      <c r="M3272" s="49" t="s">
        <v>443</v>
      </c>
      <c r="N3272" s="75">
        <f>_xll.qlCalendarAdvance(Calendar,N3271,M3272,"Following",FALSE)</f>
        <v>62471</v>
      </c>
      <c r="O3272" s="75" t="e">
        <f>_xll.qlInterestRateIndexValueDate(Index,N3272)</f>
        <v>#VALUE!</v>
      </c>
      <c r="P3272" s="72" t="e">
        <v>#N/A</v>
      </c>
    </row>
    <row r="3273" spans="13:16" x14ac:dyDescent="0.2">
      <c r="M3273" s="49" t="s">
        <v>443</v>
      </c>
      <c r="N3273" s="75">
        <f>_xll.qlCalendarAdvance(Calendar,N3272,M3273,"Following",FALSE)</f>
        <v>62478</v>
      </c>
      <c r="O3273" s="75" t="e">
        <f>_xll.qlInterestRateIndexValueDate(Index,N3273)</f>
        <v>#VALUE!</v>
      </c>
      <c r="P3273" s="72" t="e">
        <v>#N/A</v>
      </c>
    </row>
    <row r="3274" spans="13:16" x14ac:dyDescent="0.2">
      <c r="M3274" s="49" t="s">
        <v>443</v>
      </c>
      <c r="N3274" s="75">
        <f>_xll.qlCalendarAdvance(Calendar,N3273,M3274,"Following",FALSE)</f>
        <v>62485</v>
      </c>
      <c r="O3274" s="75" t="e">
        <f>_xll.qlInterestRateIndexValueDate(Index,N3274)</f>
        <v>#VALUE!</v>
      </c>
      <c r="P3274" s="72" t="e">
        <v>#N/A</v>
      </c>
    </row>
    <row r="3275" spans="13:16" x14ac:dyDescent="0.2">
      <c r="M3275" s="49" t="s">
        <v>443</v>
      </c>
      <c r="N3275" s="75">
        <f>_xll.qlCalendarAdvance(Calendar,N3274,M3275,"Following",FALSE)</f>
        <v>62492</v>
      </c>
      <c r="O3275" s="75" t="e">
        <f>_xll.qlInterestRateIndexValueDate(Index,N3275)</f>
        <v>#VALUE!</v>
      </c>
      <c r="P3275" s="72" t="e">
        <v>#N/A</v>
      </c>
    </row>
    <row r="3276" spans="13:16" x14ac:dyDescent="0.2">
      <c r="M3276" s="49" t="s">
        <v>443</v>
      </c>
      <c r="N3276" s="75">
        <f>_xll.qlCalendarAdvance(Calendar,N3275,M3276,"Following",FALSE)</f>
        <v>62499</v>
      </c>
      <c r="O3276" s="75" t="e">
        <f>_xll.qlInterestRateIndexValueDate(Index,N3276)</f>
        <v>#VALUE!</v>
      </c>
      <c r="P3276" s="72" t="e">
        <v>#N/A</v>
      </c>
    </row>
    <row r="3277" spans="13:16" x14ac:dyDescent="0.2">
      <c r="M3277" s="49" t="s">
        <v>443</v>
      </c>
      <c r="N3277" s="75">
        <f>_xll.qlCalendarAdvance(Calendar,N3276,M3277,"Following",FALSE)</f>
        <v>62506</v>
      </c>
      <c r="O3277" s="75" t="e">
        <f>_xll.qlInterestRateIndexValueDate(Index,N3277)</f>
        <v>#VALUE!</v>
      </c>
      <c r="P3277" s="72" t="e">
        <v>#N/A</v>
      </c>
    </row>
    <row r="3278" spans="13:16" x14ac:dyDescent="0.2">
      <c r="M3278" s="49" t="s">
        <v>443</v>
      </c>
      <c r="N3278" s="75">
        <f>_xll.qlCalendarAdvance(Calendar,N3277,M3278,"Following",FALSE)</f>
        <v>62513</v>
      </c>
      <c r="O3278" s="75" t="e">
        <f>_xll.qlInterestRateIndexValueDate(Index,N3278)</f>
        <v>#VALUE!</v>
      </c>
      <c r="P3278" s="72" t="e">
        <v>#N/A</v>
      </c>
    </row>
    <row r="3279" spans="13:16" x14ac:dyDescent="0.2">
      <c r="M3279" s="49" t="s">
        <v>443</v>
      </c>
      <c r="N3279" s="75">
        <f>_xll.qlCalendarAdvance(Calendar,N3278,M3279,"Following",FALSE)</f>
        <v>62520</v>
      </c>
      <c r="O3279" s="75" t="e">
        <f>_xll.qlInterestRateIndexValueDate(Index,N3279)</f>
        <v>#VALUE!</v>
      </c>
      <c r="P3279" s="72" t="e">
        <v>#N/A</v>
      </c>
    </row>
    <row r="3280" spans="13:16" x14ac:dyDescent="0.2">
      <c r="M3280" s="49" t="s">
        <v>443</v>
      </c>
      <c r="N3280" s="75">
        <f>_xll.qlCalendarAdvance(Calendar,N3279,M3280,"Following",FALSE)</f>
        <v>62527</v>
      </c>
      <c r="O3280" s="75" t="e">
        <f>_xll.qlInterestRateIndexValueDate(Index,N3280)</f>
        <v>#VALUE!</v>
      </c>
      <c r="P3280" s="72" t="e">
        <v>#N/A</v>
      </c>
    </row>
    <row r="3281" spans="13:16" x14ac:dyDescent="0.2">
      <c r="M3281" s="49" t="s">
        <v>443</v>
      </c>
      <c r="N3281" s="75">
        <f>_xll.qlCalendarAdvance(Calendar,N3280,M3281,"Following",FALSE)</f>
        <v>62534</v>
      </c>
      <c r="O3281" s="75" t="e">
        <f>_xll.qlInterestRateIndexValueDate(Index,N3281)</f>
        <v>#VALUE!</v>
      </c>
      <c r="P3281" s="72" t="e">
        <v>#N/A</v>
      </c>
    </row>
    <row r="3282" spans="13:16" x14ac:dyDescent="0.2">
      <c r="M3282" s="49" t="s">
        <v>443</v>
      </c>
      <c r="N3282" s="75">
        <f>_xll.qlCalendarAdvance(Calendar,N3281,M3282,"Following",FALSE)</f>
        <v>62541</v>
      </c>
      <c r="O3282" s="75" t="e">
        <f>_xll.qlInterestRateIndexValueDate(Index,N3282)</f>
        <v>#VALUE!</v>
      </c>
      <c r="P3282" s="72" t="e">
        <v>#N/A</v>
      </c>
    </row>
    <row r="3283" spans="13:16" x14ac:dyDescent="0.2">
      <c r="M3283" s="49" t="s">
        <v>443</v>
      </c>
      <c r="N3283" s="75">
        <f>_xll.qlCalendarAdvance(Calendar,N3282,M3283,"Following",FALSE)</f>
        <v>62548</v>
      </c>
      <c r="O3283" s="75" t="e">
        <f>_xll.qlInterestRateIndexValueDate(Index,N3283)</f>
        <v>#VALUE!</v>
      </c>
      <c r="P3283" s="72" t="e">
        <v>#N/A</v>
      </c>
    </row>
    <row r="3284" spans="13:16" x14ac:dyDescent="0.2">
      <c r="M3284" s="49" t="s">
        <v>443</v>
      </c>
      <c r="N3284" s="75">
        <f>_xll.qlCalendarAdvance(Calendar,N3283,M3284,"Following",FALSE)</f>
        <v>62555</v>
      </c>
      <c r="O3284" s="75" t="e">
        <f>_xll.qlInterestRateIndexValueDate(Index,N3284)</f>
        <v>#VALUE!</v>
      </c>
      <c r="P3284" s="72" t="e">
        <v>#N/A</v>
      </c>
    </row>
    <row r="3285" spans="13:16" x14ac:dyDescent="0.2">
      <c r="M3285" s="49" t="s">
        <v>443</v>
      </c>
      <c r="N3285" s="75">
        <f>_xll.qlCalendarAdvance(Calendar,N3284,M3285,"Following",FALSE)</f>
        <v>62562</v>
      </c>
      <c r="O3285" s="75" t="e">
        <f>_xll.qlInterestRateIndexValueDate(Index,N3285)</f>
        <v>#VALUE!</v>
      </c>
      <c r="P3285" s="72" t="e">
        <v>#N/A</v>
      </c>
    </row>
    <row r="3286" spans="13:16" x14ac:dyDescent="0.2">
      <c r="M3286" s="49" t="s">
        <v>443</v>
      </c>
      <c r="N3286" s="75">
        <f>_xll.qlCalendarAdvance(Calendar,N3285,M3286,"Following",FALSE)</f>
        <v>62569</v>
      </c>
      <c r="O3286" s="75" t="e">
        <f>_xll.qlInterestRateIndexValueDate(Index,N3286)</f>
        <v>#VALUE!</v>
      </c>
      <c r="P3286" s="72" t="e">
        <v>#N/A</v>
      </c>
    </row>
    <row r="3287" spans="13:16" x14ac:dyDescent="0.2">
      <c r="M3287" s="49" t="s">
        <v>443</v>
      </c>
      <c r="N3287" s="75">
        <f>_xll.qlCalendarAdvance(Calendar,N3286,M3287,"Following",FALSE)</f>
        <v>62576</v>
      </c>
      <c r="O3287" s="75" t="e">
        <f>_xll.qlInterestRateIndexValueDate(Index,N3287)</f>
        <v>#VALUE!</v>
      </c>
      <c r="P3287" s="72" t="e">
        <v>#N/A</v>
      </c>
    </row>
    <row r="3288" spans="13:16" x14ac:dyDescent="0.2">
      <c r="M3288" s="49" t="s">
        <v>443</v>
      </c>
      <c r="N3288" s="75">
        <f>_xll.qlCalendarAdvance(Calendar,N3287,M3288,"Following",FALSE)</f>
        <v>62583</v>
      </c>
      <c r="O3288" s="75" t="e">
        <f>_xll.qlInterestRateIndexValueDate(Index,N3288)</f>
        <v>#VALUE!</v>
      </c>
      <c r="P3288" s="72" t="e">
        <v>#N/A</v>
      </c>
    </row>
    <row r="3289" spans="13:16" x14ac:dyDescent="0.2">
      <c r="M3289" s="49" t="s">
        <v>443</v>
      </c>
      <c r="N3289" s="75">
        <f>_xll.qlCalendarAdvance(Calendar,N3288,M3289,"Following",FALSE)</f>
        <v>62590</v>
      </c>
      <c r="O3289" s="75" t="e">
        <f>_xll.qlInterestRateIndexValueDate(Index,N3289)</f>
        <v>#VALUE!</v>
      </c>
      <c r="P3289" s="72" t="e">
        <v>#N/A</v>
      </c>
    </row>
    <row r="3290" spans="13:16" x14ac:dyDescent="0.2">
      <c r="M3290" s="49" t="s">
        <v>443</v>
      </c>
      <c r="N3290" s="75">
        <f>_xll.qlCalendarAdvance(Calendar,N3289,M3290,"Following",FALSE)</f>
        <v>62597</v>
      </c>
      <c r="O3290" s="75" t="e">
        <f>_xll.qlInterestRateIndexValueDate(Index,N3290)</f>
        <v>#VALUE!</v>
      </c>
      <c r="P3290" s="72" t="e">
        <v>#N/A</v>
      </c>
    </row>
    <row r="3291" spans="13:16" x14ac:dyDescent="0.2">
      <c r="M3291" s="49" t="s">
        <v>443</v>
      </c>
      <c r="N3291" s="75">
        <f>_xll.qlCalendarAdvance(Calendar,N3290,M3291,"Following",FALSE)</f>
        <v>62604</v>
      </c>
      <c r="O3291" s="75" t="e">
        <f>_xll.qlInterestRateIndexValueDate(Index,N3291)</f>
        <v>#VALUE!</v>
      </c>
      <c r="P3291" s="72" t="e">
        <v>#N/A</v>
      </c>
    </row>
    <row r="3292" spans="13:16" x14ac:dyDescent="0.2">
      <c r="M3292" s="49" t="s">
        <v>443</v>
      </c>
      <c r="N3292" s="75">
        <f>_xll.qlCalendarAdvance(Calendar,N3291,M3292,"Following",FALSE)</f>
        <v>62611</v>
      </c>
      <c r="O3292" s="75" t="e">
        <f>_xll.qlInterestRateIndexValueDate(Index,N3292)</f>
        <v>#VALUE!</v>
      </c>
      <c r="P3292" s="72" t="e">
        <v>#N/A</v>
      </c>
    </row>
    <row r="3293" spans="13:16" x14ac:dyDescent="0.2">
      <c r="M3293" s="49" t="s">
        <v>443</v>
      </c>
      <c r="N3293" s="75">
        <f>_xll.qlCalendarAdvance(Calendar,N3292,M3293,"Following",FALSE)</f>
        <v>62618</v>
      </c>
      <c r="O3293" s="75" t="e">
        <f>_xll.qlInterestRateIndexValueDate(Index,N3293)</f>
        <v>#VALUE!</v>
      </c>
      <c r="P3293" s="72" t="e">
        <v>#N/A</v>
      </c>
    </row>
    <row r="3294" spans="13:16" x14ac:dyDescent="0.2">
      <c r="M3294" s="49" t="s">
        <v>443</v>
      </c>
      <c r="N3294" s="75">
        <f>_xll.qlCalendarAdvance(Calendar,N3293,M3294,"Following",FALSE)</f>
        <v>62625</v>
      </c>
      <c r="O3294" s="75" t="e">
        <f>_xll.qlInterestRateIndexValueDate(Index,N3294)</f>
        <v>#VALUE!</v>
      </c>
      <c r="P3294" s="72" t="e">
        <v>#N/A</v>
      </c>
    </row>
    <row r="3295" spans="13:16" x14ac:dyDescent="0.2">
      <c r="M3295" s="49" t="s">
        <v>443</v>
      </c>
      <c r="N3295" s="75">
        <f>_xll.qlCalendarAdvance(Calendar,N3294,M3295,"Following",FALSE)</f>
        <v>62632</v>
      </c>
      <c r="O3295" s="75" t="e">
        <f>_xll.qlInterestRateIndexValueDate(Index,N3295)</f>
        <v>#VALUE!</v>
      </c>
      <c r="P3295" s="72" t="e">
        <v>#N/A</v>
      </c>
    </row>
    <row r="3296" spans="13:16" x14ac:dyDescent="0.2">
      <c r="M3296" s="49" t="s">
        <v>443</v>
      </c>
      <c r="N3296" s="75">
        <f>_xll.qlCalendarAdvance(Calendar,N3295,M3296,"Following",FALSE)</f>
        <v>62639</v>
      </c>
      <c r="O3296" s="75" t="e">
        <f>_xll.qlInterestRateIndexValueDate(Index,N3296)</f>
        <v>#VALUE!</v>
      </c>
      <c r="P3296" s="72" t="e">
        <v>#N/A</v>
      </c>
    </row>
    <row r="3297" spans="13:16" x14ac:dyDescent="0.2">
      <c r="M3297" s="49" t="s">
        <v>443</v>
      </c>
      <c r="N3297" s="75">
        <f>_xll.qlCalendarAdvance(Calendar,N3296,M3297,"Following",FALSE)</f>
        <v>62646</v>
      </c>
      <c r="O3297" s="75" t="e">
        <f>_xll.qlInterestRateIndexValueDate(Index,N3297)</f>
        <v>#VALUE!</v>
      </c>
      <c r="P3297" s="72" t="e">
        <v>#N/A</v>
      </c>
    </row>
    <row r="3298" spans="13:16" x14ac:dyDescent="0.2">
      <c r="M3298" s="49" t="s">
        <v>443</v>
      </c>
      <c r="N3298" s="75">
        <f>_xll.qlCalendarAdvance(Calendar,N3297,M3298,"Following",FALSE)</f>
        <v>62653</v>
      </c>
      <c r="O3298" s="75" t="e">
        <f>_xll.qlInterestRateIndexValueDate(Index,N3298)</f>
        <v>#VALUE!</v>
      </c>
      <c r="P3298" s="72" t="e">
        <v>#N/A</v>
      </c>
    </row>
    <row r="3299" spans="13:16" x14ac:dyDescent="0.2">
      <c r="M3299" s="49" t="s">
        <v>443</v>
      </c>
      <c r="N3299" s="75">
        <f>_xll.qlCalendarAdvance(Calendar,N3298,M3299,"Following",FALSE)</f>
        <v>62660</v>
      </c>
      <c r="O3299" s="75" t="e">
        <f>_xll.qlInterestRateIndexValueDate(Index,N3299)</f>
        <v>#VALUE!</v>
      </c>
      <c r="P3299" s="72" t="e">
        <v>#N/A</v>
      </c>
    </row>
    <row r="3300" spans="13:16" x14ac:dyDescent="0.2">
      <c r="M3300" s="49" t="s">
        <v>443</v>
      </c>
      <c r="N3300" s="75">
        <f>_xll.qlCalendarAdvance(Calendar,N3299,M3300,"Following",FALSE)</f>
        <v>62667</v>
      </c>
      <c r="O3300" s="75" t="e">
        <f>_xll.qlInterestRateIndexValueDate(Index,N3300)</f>
        <v>#VALUE!</v>
      </c>
      <c r="P3300" s="72" t="e">
        <v>#N/A</v>
      </c>
    </row>
    <row r="3301" spans="13:16" x14ac:dyDescent="0.2">
      <c r="M3301" s="49" t="s">
        <v>443</v>
      </c>
      <c r="N3301" s="75">
        <f>_xll.qlCalendarAdvance(Calendar,N3300,M3301,"Following",FALSE)</f>
        <v>62674</v>
      </c>
      <c r="O3301" s="75" t="e">
        <f>_xll.qlInterestRateIndexValueDate(Index,N3301)</f>
        <v>#VALUE!</v>
      </c>
      <c r="P3301" s="72" t="e">
        <v>#N/A</v>
      </c>
    </row>
    <row r="3302" spans="13:16" x14ac:dyDescent="0.2">
      <c r="M3302" s="49" t="s">
        <v>443</v>
      </c>
      <c r="N3302" s="75">
        <f>_xll.qlCalendarAdvance(Calendar,N3301,M3302,"Following",FALSE)</f>
        <v>62681</v>
      </c>
      <c r="O3302" s="75" t="e">
        <f>_xll.qlInterestRateIndexValueDate(Index,N3302)</f>
        <v>#VALUE!</v>
      </c>
      <c r="P3302" s="72" t="e">
        <v>#N/A</v>
      </c>
    </row>
    <row r="3303" spans="13:16" x14ac:dyDescent="0.2">
      <c r="M3303" s="49" t="s">
        <v>443</v>
      </c>
      <c r="N3303" s="75">
        <f>_xll.qlCalendarAdvance(Calendar,N3302,M3303,"Following",FALSE)</f>
        <v>62688</v>
      </c>
      <c r="O3303" s="75" t="e">
        <f>_xll.qlInterestRateIndexValueDate(Index,N3303)</f>
        <v>#VALUE!</v>
      </c>
      <c r="P3303" s="72" t="e">
        <v>#N/A</v>
      </c>
    </row>
    <row r="3304" spans="13:16" x14ac:dyDescent="0.2">
      <c r="M3304" s="49" t="s">
        <v>443</v>
      </c>
      <c r="N3304" s="75">
        <f>_xll.qlCalendarAdvance(Calendar,N3303,M3304,"Following",FALSE)</f>
        <v>62695</v>
      </c>
      <c r="O3304" s="75" t="e">
        <f>_xll.qlInterestRateIndexValueDate(Index,N3304)</f>
        <v>#VALUE!</v>
      </c>
      <c r="P3304" s="72" t="e">
        <v>#N/A</v>
      </c>
    </row>
    <row r="3305" spans="13:16" x14ac:dyDescent="0.2">
      <c r="M3305" s="49" t="s">
        <v>443</v>
      </c>
      <c r="N3305" s="75">
        <f>_xll.qlCalendarAdvance(Calendar,N3304,M3305,"Following",FALSE)</f>
        <v>62702</v>
      </c>
      <c r="O3305" s="75" t="e">
        <f>_xll.qlInterestRateIndexValueDate(Index,N3305)</f>
        <v>#VALUE!</v>
      </c>
      <c r="P3305" s="72" t="e">
        <v>#N/A</v>
      </c>
    </row>
    <row r="3306" spans="13:16" x14ac:dyDescent="0.2">
      <c r="M3306" s="49" t="s">
        <v>443</v>
      </c>
      <c r="N3306" s="75">
        <f>_xll.qlCalendarAdvance(Calendar,N3305,M3306,"Following",FALSE)</f>
        <v>62709</v>
      </c>
      <c r="O3306" s="75" t="e">
        <f>_xll.qlInterestRateIndexValueDate(Index,N3306)</f>
        <v>#VALUE!</v>
      </c>
      <c r="P3306" s="72" t="e">
        <v>#N/A</v>
      </c>
    </row>
    <row r="3307" spans="13:16" x14ac:dyDescent="0.2">
      <c r="M3307" s="49" t="s">
        <v>443</v>
      </c>
      <c r="N3307" s="75">
        <f>_xll.qlCalendarAdvance(Calendar,N3306,M3307,"Following",FALSE)</f>
        <v>62716</v>
      </c>
      <c r="O3307" s="75" t="e">
        <f>_xll.qlInterestRateIndexValueDate(Index,N3307)</f>
        <v>#VALUE!</v>
      </c>
      <c r="P3307" s="72" t="e">
        <v>#N/A</v>
      </c>
    </row>
    <row r="3308" spans="13:16" x14ac:dyDescent="0.2">
      <c r="M3308" s="49" t="s">
        <v>443</v>
      </c>
      <c r="N3308" s="75">
        <f>_xll.qlCalendarAdvance(Calendar,N3307,M3308,"Following",FALSE)</f>
        <v>62723</v>
      </c>
      <c r="O3308" s="75" t="e">
        <f>_xll.qlInterestRateIndexValueDate(Index,N3308)</f>
        <v>#VALUE!</v>
      </c>
      <c r="P3308" s="72" t="e">
        <v>#N/A</v>
      </c>
    </row>
    <row r="3309" spans="13:16" x14ac:dyDescent="0.2">
      <c r="M3309" s="49" t="s">
        <v>443</v>
      </c>
      <c r="N3309" s="75">
        <f>_xll.qlCalendarAdvance(Calendar,N3308,M3309,"Following",FALSE)</f>
        <v>62730</v>
      </c>
      <c r="O3309" s="75" t="e">
        <f>_xll.qlInterestRateIndexValueDate(Index,N3309)</f>
        <v>#VALUE!</v>
      </c>
      <c r="P3309" s="72" t="e">
        <v>#N/A</v>
      </c>
    </row>
    <row r="3310" spans="13:16" x14ac:dyDescent="0.2">
      <c r="M3310" s="49" t="s">
        <v>443</v>
      </c>
      <c r="N3310" s="75">
        <f>_xll.qlCalendarAdvance(Calendar,N3309,M3310,"Following",FALSE)</f>
        <v>62737</v>
      </c>
      <c r="O3310" s="75" t="e">
        <f>_xll.qlInterestRateIndexValueDate(Index,N3310)</f>
        <v>#VALUE!</v>
      </c>
      <c r="P3310" s="72" t="e">
        <v>#N/A</v>
      </c>
    </row>
    <row r="3311" spans="13:16" x14ac:dyDescent="0.2">
      <c r="M3311" s="49" t="s">
        <v>443</v>
      </c>
      <c r="N3311" s="75">
        <f>_xll.qlCalendarAdvance(Calendar,N3310,M3311,"Following",FALSE)</f>
        <v>62744</v>
      </c>
      <c r="O3311" s="75" t="e">
        <f>_xll.qlInterestRateIndexValueDate(Index,N3311)</f>
        <v>#VALUE!</v>
      </c>
      <c r="P3311" s="72" t="e">
        <v>#N/A</v>
      </c>
    </row>
    <row r="3312" spans="13:16" x14ac:dyDescent="0.2">
      <c r="M3312" s="49" t="s">
        <v>443</v>
      </c>
      <c r="N3312" s="75">
        <f>_xll.qlCalendarAdvance(Calendar,N3311,M3312,"Following",FALSE)</f>
        <v>62751</v>
      </c>
      <c r="O3312" s="75" t="e">
        <f>_xll.qlInterestRateIndexValueDate(Index,N3312)</f>
        <v>#VALUE!</v>
      </c>
      <c r="P3312" s="72" t="e">
        <v>#N/A</v>
      </c>
    </row>
    <row r="3313" spans="13:16" x14ac:dyDescent="0.2">
      <c r="M3313" s="49" t="s">
        <v>443</v>
      </c>
      <c r="N3313" s="75">
        <f>_xll.qlCalendarAdvance(Calendar,N3312,M3313,"Following",FALSE)</f>
        <v>62758</v>
      </c>
      <c r="O3313" s="75" t="e">
        <f>_xll.qlInterestRateIndexValueDate(Index,N3313)</f>
        <v>#VALUE!</v>
      </c>
      <c r="P3313" s="72" t="e">
        <v>#N/A</v>
      </c>
    </row>
    <row r="3314" spans="13:16" x14ac:dyDescent="0.2">
      <c r="M3314" s="49" t="s">
        <v>443</v>
      </c>
      <c r="N3314" s="75">
        <f>_xll.qlCalendarAdvance(Calendar,N3313,M3314,"Following",FALSE)</f>
        <v>62765</v>
      </c>
      <c r="O3314" s="75" t="e">
        <f>_xll.qlInterestRateIndexValueDate(Index,N3314)</f>
        <v>#VALUE!</v>
      </c>
      <c r="P3314" s="72" t="e">
        <v>#N/A</v>
      </c>
    </row>
    <row r="3315" spans="13:16" x14ac:dyDescent="0.2">
      <c r="M3315" s="49" t="s">
        <v>443</v>
      </c>
      <c r="N3315" s="75">
        <f>_xll.qlCalendarAdvance(Calendar,N3314,M3315,"Following",FALSE)</f>
        <v>62772</v>
      </c>
      <c r="O3315" s="75" t="e">
        <f>_xll.qlInterestRateIndexValueDate(Index,N3315)</f>
        <v>#VALUE!</v>
      </c>
      <c r="P3315" s="72" t="e">
        <v>#N/A</v>
      </c>
    </row>
    <row r="3316" spans="13:16" x14ac:dyDescent="0.2">
      <c r="M3316" s="49" t="s">
        <v>443</v>
      </c>
      <c r="N3316" s="75">
        <f>_xll.qlCalendarAdvance(Calendar,N3315,M3316,"Following",FALSE)</f>
        <v>62779</v>
      </c>
      <c r="O3316" s="75" t="e">
        <f>_xll.qlInterestRateIndexValueDate(Index,N3316)</f>
        <v>#VALUE!</v>
      </c>
      <c r="P3316" s="72" t="e">
        <v>#N/A</v>
      </c>
    </row>
    <row r="3317" spans="13:16" x14ac:dyDescent="0.2">
      <c r="M3317" s="49" t="s">
        <v>443</v>
      </c>
      <c r="N3317" s="75">
        <f>_xll.qlCalendarAdvance(Calendar,N3316,M3317,"Following",FALSE)</f>
        <v>62786</v>
      </c>
      <c r="O3317" s="75" t="e">
        <f>_xll.qlInterestRateIndexValueDate(Index,N3317)</f>
        <v>#VALUE!</v>
      </c>
      <c r="P3317" s="72" t="e">
        <v>#N/A</v>
      </c>
    </row>
    <row r="3318" spans="13:16" x14ac:dyDescent="0.2">
      <c r="M3318" s="49" t="s">
        <v>443</v>
      </c>
      <c r="N3318" s="75">
        <f>_xll.qlCalendarAdvance(Calendar,N3317,M3318,"Following",FALSE)</f>
        <v>62793</v>
      </c>
      <c r="O3318" s="75" t="e">
        <f>_xll.qlInterestRateIndexValueDate(Index,N3318)</f>
        <v>#VALUE!</v>
      </c>
      <c r="P3318" s="72" t="e">
        <v>#N/A</v>
      </c>
    </row>
    <row r="3319" spans="13:16" x14ac:dyDescent="0.2">
      <c r="M3319" s="49" t="s">
        <v>443</v>
      </c>
      <c r="N3319" s="75">
        <f>_xll.qlCalendarAdvance(Calendar,N3318,M3319,"Following",FALSE)</f>
        <v>62800</v>
      </c>
      <c r="O3319" s="75" t="e">
        <f>_xll.qlInterestRateIndexValueDate(Index,N3319)</f>
        <v>#VALUE!</v>
      </c>
      <c r="P3319" s="72" t="e">
        <v>#N/A</v>
      </c>
    </row>
    <row r="3320" spans="13:16" x14ac:dyDescent="0.2">
      <c r="M3320" s="49" t="s">
        <v>443</v>
      </c>
      <c r="N3320" s="75">
        <f>_xll.qlCalendarAdvance(Calendar,N3319,M3320,"Following",FALSE)</f>
        <v>62807</v>
      </c>
      <c r="O3320" s="75" t="e">
        <f>_xll.qlInterestRateIndexValueDate(Index,N3320)</f>
        <v>#VALUE!</v>
      </c>
      <c r="P3320" s="72" t="e">
        <v>#N/A</v>
      </c>
    </row>
    <row r="3321" spans="13:16" x14ac:dyDescent="0.2">
      <c r="M3321" s="49" t="s">
        <v>443</v>
      </c>
      <c r="N3321" s="75">
        <f>_xll.qlCalendarAdvance(Calendar,N3320,M3321,"Following",FALSE)</f>
        <v>62814</v>
      </c>
      <c r="O3321" s="75" t="e">
        <f>_xll.qlInterestRateIndexValueDate(Index,N3321)</f>
        <v>#VALUE!</v>
      </c>
      <c r="P3321" s="72" t="e">
        <v>#N/A</v>
      </c>
    </row>
    <row r="3322" spans="13:16" x14ac:dyDescent="0.2">
      <c r="M3322" s="49" t="s">
        <v>443</v>
      </c>
      <c r="N3322" s="75">
        <f>_xll.qlCalendarAdvance(Calendar,N3321,M3322,"Following",FALSE)</f>
        <v>62821</v>
      </c>
      <c r="O3322" s="75" t="e">
        <f>_xll.qlInterestRateIndexValueDate(Index,N3322)</f>
        <v>#VALUE!</v>
      </c>
      <c r="P3322" s="72" t="e">
        <v>#N/A</v>
      </c>
    </row>
    <row r="3323" spans="13:16" x14ac:dyDescent="0.2">
      <c r="M3323" s="49" t="s">
        <v>443</v>
      </c>
      <c r="N3323" s="75">
        <f>_xll.qlCalendarAdvance(Calendar,N3322,M3323,"Following",FALSE)</f>
        <v>62828</v>
      </c>
      <c r="O3323" s="75" t="e">
        <f>_xll.qlInterestRateIndexValueDate(Index,N3323)</f>
        <v>#VALUE!</v>
      </c>
      <c r="P3323" s="72" t="e">
        <v>#N/A</v>
      </c>
    </row>
    <row r="3324" spans="13:16" x14ac:dyDescent="0.2">
      <c r="M3324" s="49" t="s">
        <v>443</v>
      </c>
      <c r="N3324" s="75">
        <f>_xll.qlCalendarAdvance(Calendar,N3323,M3324,"Following",FALSE)</f>
        <v>62835</v>
      </c>
      <c r="O3324" s="75" t="e">
        <f>_xll.qlInterestRateIndexValueDate(Index,N3324)</f>
        <v>#VALUE!</v>
      </c>
      <c r="P3324" s="72" t="e">
        <v>#N/A</v>
      </c>
    </row>
    <row r="3325" spans="13:16" x14ac:dyDescent="0.2">
      <c r="M3325" s="49" t="s">
        <v>443</v>
      </c>
      <c r="N3325" s="75">
        <f>_xll.qlCalendarAdvance(Calendar,N3324,M3325,"Following",FALSE)</f>
        <v>62842</v>
      </c>
      <c r="O3325" s="75" t="e">
        <f>_xll.qlInterestRateIndexValueDate(Index,N3325)</f>
        <v>#VALUE!</v>
      </c>
      <c r="P3325" s="72" t="e">
        <v>#N/A</v>
      </c>
    </row>
    <row r="3326" spans="13:16" x14ac:dyDescent="0.2">
      <c r="M3326" s="49" t="s">
        <v>443</v>
      </c>
      <c r="N3326" s="75">
        <f>_xll.qlCalendarAdvance(Calendar,N3325,M3326,"Following",FALSE)</f>
        <v>62849</v>
      </c>
      <c r="O3326" s="75" t="e">
        <f>_xll.qlInterestRateIndexValueDate(Index,N3326)</f>
        <v>#VALUE!</v>
      </c>
      <c r="P3326" s="72" t="e">
        <v>#N/A</v>
      </c>
    </row>
    <row r="3327" spans="13:16" x14ac:dyDescent="0.2">
      <c r="M3327" s="49" t="s">
        <v>443</v>
      </c>
      <c r="N3327" s="75">
        <f>_xll.qlCalendarAdvance(Calendar,N3326,M3327,"Following",FALSE)</f>
        <v>62856</v>
      </c>
      <c r="O3327" s="75" t="e">
        <f>_xll.qlInterestRateIndexValueDate(Index,N3327)</f>
        <v>#VALUE!</v>
      </c>
      <c r="P3327" s="72" t="e">
        <v>#N/A</v>
      </c>
    </row>
    <row r="3328" spans="13:16" x14ac:dyDescent="0.2">
      <c r="M3328" s="49" t="s">
        <v>443</v>
      </c>
      <c r="N3328" s="75">
        <f>_xll.qlCalendarAdvance(Calendar,N3327,M3328,"Following",FALSE)</f>
        <v>62863</v>
      </c>
      <c r="O3328" s="75" t="e">
        <f>_xll.qlInterestRateIndexValueDate(Index,N3328)</f>
        <v>#VALUE!</v>
      </c>
      <c r="P3328" s="72" t="e">
        <v>#N/A</v>
      </c>
    </row>
    <row r="3329" spans="13:16" x14ac:dyDescent="0.2">
      <c r="M3329" s="49" t="s">
        <v>443</v>
      </c>
      <c r="N3329" s="75">
        <f>_xll.qlCalendarAdvance(Calendar,N3328,M3329,"Following",FALSE)</f>
        <v>62870</v>
      </c>
      <c r="O3329" s="75" t="e">
        <f>_xll.qlInterestRateIndexValueDate(Index,N3329)</f>
        <v>#VALUE!</v>
      </c>
      <c r="P3329" s="72" t="e">
        <v>#N/A</v>
      </c>
    </row>
    <row r="3330" spans="13:16" x14ac:dyDescent="0.2">
      <c r="M3330" s="49" t="s">
        <v>443</v>
      </c>
      <c r="N3330" s="75">
        <f>_xll.qlCalendarAdvance(Calendar,N3329,M3330,"Following",FALSE)</f>
        <v>62877</v>
      </c>
      <c r="O3330" s="75" t="e">
        <f>_xll.qlInterestRateIndexValueDate(Index,N3330)</f>
        <v>#VALUE!</v>
      </c>
      <c r="P3330" s="72" t="e">
        <v>#N/A</v>
      </c>
    </row>
    <row r="3331" spans="13:16" x14ac:dyDescent="0.2">
      <c r="M3331" s="49" t="s">
        <v>443</v>
      </c>
      <c r="N3331" s="75">
        <f>_xll.qlCalendarAdvance(Calendar,N3330,M3331,"Following",FALSE)</f>
        <v>62884</v>
      </c>
      <c r="O3331" s="75" t="e">
        <f>_xll.qlInterestRateIndexValueDate(Index,N3331)</f>
        <v>#VALUE!</v>
      </c>
      <c r="P3331" s="72" t="e">
        <v>#N/A</v>
      </c>
    </row>
    <row r="3332" spans="13:16" x14ac:dyDescent="0.2">
      <c r="M3332" s="49" t="s">
        <v>443</v>
      </c>
      <c r="N3332" s="75">
        <f>_xll.qlCalendarAdvance(Calendar,N3331,M3332,"Following",FALSE)</f>
        <v>62891</v>
      </c>
      <c r="O3332" s="75" t="e">
        <f>_xll.qlInterestRateIndexValueDate(Index,N3332)</f>
        <v>#VALUE!</v>
      </c>
      <c r="P3332" s="72" t="e">
        <v>#N/A</v>
      </c>
    </row>
    <row r="3333" spans="13:16" x14ac:dyDescent="0.2">
      <c r="M3333" s="49" t="s">
        <v>443</v>
      </c>
      <c r="N3333" s="75">
        <f>_xll.qlCalendarAdvance(Calendar,N3332,M3333,"Following",FALSE)</f>
        <v>62898</v>
      </c>
      <c r="O3333" s="75" t="e">
        <f>_xll.qlInterestRateIndexValueDate(Index,N3333)</f>
        <v>#VALUE!</v>
      </c>
      <c r="P3333" s="72" t="e">
        <v>#N/A</v>
      </c>
    </row>
    <row r="3334" spans="13:16" x14ac:dyDescent="0.2">
      <c r="M3334" s="49" t="s">
        <v>443</v>
      </c>
      <c r="N3334" s="75">
        <f>_xll.qlCalendarAdvance(Calendar,N3333,M3334,"Following",FALSE)</f>
        <v>62905</v>
      </c>
      <c r="O3334" s="75" t="e">
        <f>_xll.qlInterestRateIndexValueDate(Index,N3334)</f>
        <v>#VALUE!</v>
      </c>
      <c r="P3334" s="72" t="e">
        <v>#N/A</v>
      </c>
    </row>
    <row r="3335" spans="13:16" x14ac:dyDescent="0.2">
      <c r="M3335" s="49" t="s">
        <v>443</v>
      </c>
      <c r="N3335" s="75">
        <f>_xll.qlCalendarAdvance(Calendar,N3334,M3335,"Following",FALSE)</f>
        <v>62912</v>
      </c>
      <c r="O3335" s="75" t="e">
        <f>_xll.qlInterestRateIndexValueDate(Index,N3335)</f>
        <v>#VALUE!</v>
      </c>
      <c r="P3335" s="72" t="e">
        <v>#N/A</v>
      </c>
    </row>
    <row r="3336" spans="13:16" x14ac:dyDescent="0.2">
      <c r="M3336" s="49" t="s">
        <v>443</v>
      </c>
      <c r="N3336" s="75">
        <f>_xll.qlCalendarAdvance(Calendar,N3335,M3336,"Following",FALSE)</f>
        <v>62919</v>
      </c>
      <c r="O3336" s="75" t="e">
        <f>_xll.qlInterestRateIndexValueDate(Index,N3336)</f>
        <v>#VALUE!</v>
      </c>
      <c r="P3336" s="72" t="e">
        <v>#N/A</v>
      </c>
    </row>
    <row r="3337" spans="13:16" x14ac:dyDescent="0.2">
      <c r="M3337" s="49" t="s">
        <v>443</v>
      </c>
      <c r="N3337" s="75">
        <f>_xll.qlCalendarAdvance(Calendar,N3336,M3337,"Following",FALSE)</f>
        <v>62926</v>
      </c>
      <c r="O3337" s="75" t="e">
        <f>_xll.qlInterestRateIndexValueDate(Index,N3337)</f>
        <v>#VALUE!</v>
      </c>
      <c r="P3337" s="72" t="e">
        <v>#N/A</v>
      </c>
    </row>
    <row r="3338" spans="13:16" x14ac:dyDescent="0.2">
      <c r="M3338" s="49" t="s">
        <v>443</v>
      </c>
      <c r="N3338" s="75">
        <f>_xll.qlCalendarAdvance(Calendar,N3337,M3338,"Following",FALSE)</f>
        <v>62933</v>
      </c>
      <c r="O3338" s="75" t="e">
        <f>_xll.qlInterestRateIndexValueDate(Index,N3338)</f>
        <v>#VALUE!</v>
      </c>
      <c r="P3338" s="72" t="e">
        <v>#N/A</v>
      </c>
    </row>
    <row r="3339" spans="13:16" x14ac:dyDescent="0.2">
      <c r="M3339" s="49" t="s">
        <v>443</v>
      </c>
      <c r="N3339" s="75">
        <f>_xll.qlCalendarAdvance(Calendar,N3338,M3339,"Following",FALSE)</f>
        <v>62940</v>
      </c>
      <c r="O3339" s="75" t="e">
        <f>_xll.qlInterestRateIndexValueDate(Index,N3339)</f>
        <v>#VALUE!</v>
      </c>
      <c r="P3339" s="72" t="e">
        <v>#N/A</v>
      </c>
    </row>
    <row r="3340" spans="13:16" x14ac:dyDescent="0.2">
      <c r="M3340" s="49" t="s">
        <v>443</v>
      </c>
      <c r="N3340" s="75">
        <f>_xll.qlCalendarAdvance(Calendar,N3339,M3340,"Following",FALSE)</f>
        <v>62947</v>
      </c>
      <c r="O3340" s="75" t="e">
        <f>_xll.qlInterestRateIndexValueDate(Index,N3340)</f>
        <v>#VALUE!</v>
      </c>
      <c r="P3340" s="72" t="e">
        <v>#N/A</v>
      </c>
    </row>
    <row r="3341" spans="13:16" x14ac:dyDescent="0.2">
      <c r="M3341" s="49" t="s">
        <v>443</v>
      </c>
      <c r="N3341" s="75">
        <f>_xll.qlCalendarAdvance(Calendar,N3340,M3341,"Following",FALSE)</f>
        <v>62954</v>
      </c>
      <c r="O3341" s="75" t="e">
        <f>_xll.qlInterestRateIndexValueDate(Index,N3341)</f>
        <v>#VALUE!</v>
      </c>
      <c r="P3341" s="72" t="e">
        <v>#N/A</v>
      </c>
    </row>
    <row r="3342" spans="13:16" x14ac:dyDescent="0.2">
      <c r="M3342" s="49" t="s">
        <v>443</v>
      </c>
      <c r="N3342" s="75">
        <f>_xll.qlCalendarAdvance(Calendar,N3341,M3342,"Following",FALSE)</f>
        <v>62961</v>
      </c>
      <c r="O3342" s="75" t="e">
        <f>_xll.qlInterestRateIndexValueDate(Index,N3342)</f>
        <v>#VALUE!</v>
      </c>
      <c r="P3342" s="72" t="e">
        <v>#N/A</v>
      </c>
    </row>
    <row r="3343" spans="13:16" x14ac:dyDescent="0.2">
      <c r="M3343" s="49" t="s">
        <v>443</v>
      </c>
      <c r="N3343" s="75">
        <f>_xll.qlCalendarAdvance(Calendar,N3342,M3343,"Following",FALSE)</f>
        <v>62968</v>
      </c>
      <c r="O3343" s="75" t="e">
        <f>_xll.qlInterestRateIndexValueDate(Index,N3343)</f>
        <v>#VALUE!</v>
      </c>
      <c r="P3343" s="72" t="e">
        <v>#N/A</v>
      </c>
    </row>
    <row r="3344" spans="13:16" x14ac:dyDescent="0.2">
      <c r="M3344" s="49" t="s">
        <v>443</v>
      </c>
      <c r="N3344" s="75">
        <f>_xll.qlCalendarAdvance(Calendar,N3343,M3344,"Following",FALSE)</f>
        <v>62975</v>
      </c>
      <c r="O3344" s="75" t="e">
        <f>_xll.qlInterestRateIndexValueDate(Index,N3344)</f>
        <v>#VALUE!</v>
      </c>
      <c r="P3344" s="72" t="e">
        <v>#N/A</v>
      </c>
    </row>
    <row r="3345" spans="13:16" x14ac:dyDescent="0.2">
      <c r="M3345" s="49" t="s">
        <v>443</v>
      </c>
      <c r="N3345" s="75">
        <f>_xll.qlCalendarAdvance(Calendar,N3344,M3345,"Following",FALSE)</f>
        <v>62982</v>
      </c>
      <c r="O3345" s="75" t="e">
        <f>_xll.qlInterestRateIndexValueDate(Index,N3345)</f>
        <v>#VALUE!</v>
      </c>
      <c r="P3345" s="72" t="e">
        <v>#N/A</v>
      </c>
    </row>
    <row r="3346" spans="13:16" x14ac:dyDescent="0.2">
      <c r="M3346" s="49" t="s">
        <v>443</v>
      </c>
      <c r="N3346" s="75">
        <f>_xll.qlCalendarAdvance(Calendar,N3345,M3346,"Following",FALSE)</f>
        <v>62989</v>
      </c>
      <c r="O3346" s="75" t="e">
        <f>_xll.qlInterestRateIndexValueDate(Index,N3346)</f>
        <v>#VALUE!</v>
      </c>
      <c r="P3346" s="72" t="e">
        <v>#N/A</v>
      </c>
    </row>
    <row r="3347" spans="13:16" x14ac:dyDescent="0.2">
      <c r="M3347" s="49" t="s">
        <v>443</v>
      </c>
      <c r="N3347" s="75">
        <f>_xll.qlCalendarAdvance(Calendar,N3346,M3347,"Following",FALSE)</f>
        <v>62996</v>
      </c>
      <c r="O3347" s="75" t="e">
        <f>_xll.qlInterestRateIndexValueDate(Index,N3347)</f>
        <v>#VALUE!</v>
      </c>
      <c r="P3347" s="72" t="e">
        <v>#N/A</v>
      </c>
    </row>
    <row r="3348" spans="13:16" x14ac:dyDescent="0.2">
      <c r="M3348" s="49" t="s">
        <v>443</v>
      </c>
      <c r="N3348" s="75">
        <f>_xll.qlCalendarAdvance(Calendar,N3347,M3348,"Following",FALSE)</f>
        <v>63003</v>
      </c>
      <c r="O3348" s="75" t="e">
        <f>_xll.qlInterestRateIndexValueDate(Index,N3348)</f>
        <v>#VALUE!</v>
      </c>
      <c r="P3348" s="72" t="e">
        <v>#N/A</v>
      </c>
    </row>
    <row r="3349" spans="13:16" x14ac:dyDescent="0.2">
      <c r="M3349" s="49" t="s">
        <v>443</v>
      </c>
      <c r="N3349" s="75">
        <f>_xll.qlCalendarAdvance(Calendar,N3348,M3349,"Following",FALSE)</f>
        <v>63010</v>
      </c>
      <c r="O3349" s="75" t="e">
        <f>_xll.qlInterestRateIndexValueDate(Index,N3349)</f>
        <v>#VALUE!</v>
      </c>
      <c r="P3349" s="72" t="e">
        <v>#N/A</v>
      </c>
    </row>
    <row r="3350" spans="13:16" x14ac:dyDescent="0.2">
      <c r="M3350" s="49" t="s">
        <v>443</v>
      </c>
      <c r="N3350" s="75">
        <f>_xll.qlCalendarAdvance(Calendar,N3349,M3350,"Following",FALSE)</f>
        <v>63017</v>
      </c>
      <c r="O3350" s="75" t="e">
        <f>_xll.qlInterestRateIndexValueDate(Index,N3350)</f>
        <v>#VALUE!</v>
      </c>
      <c r="P3350" s="72" t="e">
        <v>#N/A</v>
      </c>
    </row>
    <row r="3351" spans="13:16" x14ac:dyDescent="0.2">
      <c r="M3351" s="49" t="s">
        <v>443</v>
      </c>
      <c r="N3351" s="75">
        <f>_xll.qlCalendarAdvance(Calendar,N3350,M3351,"Following",FALSE)</f>
        <v>63024</v>
      </c>
      <c r="O3351" s="75" t="e">
        <f>_xll.qlInterestRateIndexValueDate(Index,N3351)</f>
        <v>#VALUE!</v>
      </c>
      <c r="P3351" s="72" t="e">
        <v>#N/A</v>
      </c>
    </row>
    <row r="3352" spans="13:16" x14ac:dyDescent="0.2">
      <c r="M3352" s="49" t="s">
        <v>443</v>
      </c>
      <c r="N3352" s="75">
        <f>_xll.qlCalendarAdvance(Calendar,N3351,M3352,"Following",FALSE)</f>
        <v>63031</v>
      </c>
      <c r="O3352" s="75" t="e">
        <f>_xll.qlInterestRateIndexValueDate(Index,N3352)</f>
        <v>#VALUE!</v>
      </c>
      <c r="P3352" s="72" t="e">
        <v>#N/A</v>
      </c>
    </row>
    <row r="3353" spans="13:16" x14ac:dyDescent="0.2">
      <c r="M3353" s="49" t="s">
        <v>443</v>
      </c>
      <c r="N3353" s="75">
        <f>_xll.qlCalendarAdvance(Calendar,N3352,M3353,"Following",FALSE)</f>
        <v>63038</v>
      </c>
      <c r="O3353" s="75" t="e">
        <f>_xll.qlInterestRateIndexValueDate(Index,N3353)</f>
        <v>#VALUE!</v>
      </c>
      <c r="P3353" s="72" t="e">
        <v>#N/A</v>
      </c>
    </row>
    <row r="3354" spans="13:16" x14ac:dyDescent="0.2">
      <c r="M3354" s="49" t="s">
        <v>443</v>
      </c>
      <c r="N3354" s="75">
        <f>_xll.qlCalendarAdvance(Calendar,N3353,M3354,"Following",FALSE)</f>
        <v>63045</v>
      </c>
      <c r="O3354" s="75" t="e">
        <f>_xll.qlInterestRateIndexValueDate(Index,N3354)</f>
        <v>#VALUE!</v>
      </c>
      <c r="P3354" s="72" t="e">
        <v>#N/A</v>
      </c>
    </row>
    <row r="3355" spans="13:16" x14ac:dyDescent="0.2">
      <c r="M3355" s="49" t="s">
        <v>443</v>
      </c>
      <c r="N3355" s="75">
        <f>_xll.qlCalendarAdvance(Calendar,N3354,M3355,"Following",FALSE)</f>
        <v>63052</v>
      </c>
      <c r="O3355" s="75" t="e">
        <f>_xll.qlInterestRateIndexValueDate(Index,N3355)</f>
        <v>#VALUE!</v>
      </c>
      <c r="P3355" s="72" t="e">
        <v>#N/A</v>
      </c>
    </row>
    <row r="3356" spans="13:16" x14ac:dyDescent="0.2">
      <c r="M3356" s="49" t="s">
        <v>443</v>
      </c>
      <c r="N3356" s="75">
        <f>_xll.qlCalendarAdvance(Calendar,N3355,M3356,"Following",FALSE)</f>
        <v>63059</v>
      </c>
      <c r="O3356" s="75" t="e">
        <f>_xll.qlInterestRateIndexValueDate(Index,N3356)</f>
        <v>#VALUE!</v>
      </c>
      <c r="P3356" s="72" t="e">
        <v>#N/A</v>
      </c>
    </row>
    <row r="3357" spans="13:16" x14ac:dyDescent="0.2">
      <c r="M3357" s="49" t="s">
        <v>443</v>
      </c>
      <c r="N3357" s="75">
        <f>_xll.qlCalendarAdvance(Calendar,N3356,M3357,"Following",FALSE)</f>
        <v>63066</v>
      </c>
      <c r="O3357" s="75" t="e">
        <f>_xll.qlInterestRateIndexValueDate(Index,N3357)</f>
        <v>#VALUE!</v>
      </c>
      <c r="P3357" s="72" t="e">
        <v>#N/A</v>
      </c>
    </row>
    <row r="3358" spans="13:16" x14ac:dyDescent="0.2">
      <c r="M3358" s="49" t="s">
        <v>443</v>
      </c>
      <c r="N3358" s="75">
        <f>_xll.qlCalendarAdvance(Calendar,N3357,M3358,"Following",FALSE)</f>
        <v>63073</v>
      </c>
      <c r="O3358" s="75" t="e">
        <f>_xll.qlInterestRateIndexValueDate(Index,N3358)</f>
        <v>#VALUE!</v>
      </c>
      <c r="P3358" s="72" t="e">
        <v>#N/A</v>
      </c>
    </row>
    <row r="3359" spans="13:16" x14ac:dyDescent="0.2">
      <c r="M3359" s="49" t="s">
        <v>443</v>
      </c>
      <c r="N3359" s="75">
        <f>_xll.qlCalendarAdvance(Calendar,N3358,M3359,"Following",FALSE)</f>
        <v>63080</v>
      </c>
      <c r="O3359" s="75" t="e">
        <f>_xll.qlInterestRateIndexValueDate(Index,N3359)</f>
        <v>#VALUE!</v>
      </c>
      <c r="P3359" s="72" t="e">
        <v>#N/A</v>
      </c>
    </row>
    <row r="3360" spans="13:16" x14ac:dyDescent="0.2">
      <c r="M3360" s="49" t="s">
        <v>443</v>
      </c>
      <c r="N3360" s="75">
        <f>_xll.qlCalendarAdvance(Calendar,N3359,M3360,"Following",FALSE)</f>
        <v>63087</v>
      </c>
      <c r="O3360" s="75" t="e">
        <f>_xll.qlInterestRateIndexValueDate(Index,N3360)</f>
        <v>#VALUE!</v>
      </c>
      <c r="P3360" s="72" t="e">
        <v>#N/A</v>
      </c>
    </row>
    <row r="3361" spans="13:16" x14ac:dyDescent="0.2">
      <c r="M3361" s="49" t="s">
        <v>443</v>
      </c>
      <c r="N3361" s="75">
        <f>_xll.qlCalendarAdvance(Calendar,N3360,M3361,"Following",FALSE)</f>
        <v>63094</v>
      </c>
      <c r="O3361" s="75" t="e">
        <f>_xll.qlInterestRateIndexValueDate(Index,N3361)</f>
        <v>#VALUE!</v>
      </c>
      <c r="P3361" s="72" t="e">
        <v>#N/A</v>
      </c>
    </row>
    <row r="3362" spans="13:16" x14ac:dyDescent="0.2">
      <c r="M3362" s="49" t="s">
        <v>443</v>
      </c>
      <c r="N3362" s="75">
        <f>_xll.qlCalendarAdvance(Calendar,N3361,M3362,"Following",FALSE)</f>
        <v>63101</v>
      </c>
      <c r="O3362" s="75" t="e">
        <f>_xll.qlInterestRateIndexValueDate(Index,N3362)</f>
        <v>#VALUE!</v>
      </c>
      <c r="P3362" s="72" t="e">
        <v>#N/A</v>
      </c>
    </row>
    <row r="3363" spans="13:16" x14ac:dyDescent="0.2">
      <c r="M3363" s="49" t="s">
        <v>443</v>
      </c>
      <c r="N3363" s="75">
        <f>_xll.qlCalendarAdvance(Calendar,N3362,M3363,"Following",FALSE)</f>
        <v>63108</v>
      </c>
      <c r="O3363" s="75" t="e">
        <f>_xll.qlInterestRateIndexValueDate(Index,N3363)</f>
        <v>#VALUE!</v>
      </c>
      <c r="P3363" s="72" t="e">
        <v>#N/A</v>
      </c>
    </row>
    <row r="3364" spans="13:16" x14ac:dyDescent="0.2">
      <c r="M3364" s="49" t="s">
        <v>443</v>
      </c>
      <c r="N3364" s="75">
        <f>_xll.qlCalendarAdvance(Calendar,N3363,M3364,"Following",FALSE)</f>
        <v>63115</v>
      </c>
      <c r="O3364" s="75" t="e">
        <f>_xll.qlInterestRateIndexValueDate(Index,N3364)</f>
        <v>#VALUE!</v>
      </c>
      <c r="P3364" s="72" t="e">
        <v>#N/A</v>
      </c>
    </row>
    <row r="3365" spans="13:16" x14ac:dyDescent="0.2">
      <c r="M3365" s="49" t="s">
        <v>443</v>
      </c>
      <c r="N3365" s="75">
        <f>_xll.qlCalendarAdvance(Calendar,N3364,M3365,"Following",FALSE)</f>
        <v>63122</v>
      </c>
      <c r="O3365" s="75" t="e">
        <f>_xll.qlInterestRateIndexValueDate(Index,N3365)</f>
        <v>#VALUE!</v>
      </c>
      <c r="P3365" s="72" t="e">
        <v>#N/A</v>
      </c>
    </row>
    <row r="3366" spans="13:16" x14ac:dyDescent="0.2">
      <c r="M3366" s="49" t="s">
        <v>443</v>
      </c>
      <c r="N3366" s="75">
        <f>_xll.qlCalendarAdvance(Calendar,N3365,M3366,"Following",FALSE)</f>
        <v>63129</v>
      </c>
      <c r="O3366" s="75" t="e">
        <f>_xll.qlInterestRateIndexValueDate(Index,N3366)</f>
        <v>#VALUE!</v>
      </c>
      <c r="P3366" s="72" t="e">
        <v>#N/A</v>
      </c>
    </row>
    <row r="3367" spans="13:16" x14ac:dyDescent="0.2">
      <c r="M3367" s="49" t="s">
        <v>443</v>
      </c>
      <c r="N3367" s="75">
        <f>_xll.qlCalendarAdvance(Calendar,N3366,M3367,"Following",FALSE)</f>
        <v>63136</v>
      </c>
      <c r="O3367" s="75" t="e">
        <f>_xll.qlInterestRateIndexValueDate(Index,N3367)</f>
        <v>#VALUE!</v>
      </c>
      <c r="P3367" s="72" t="e">
        <v>#N/A</v>
      </c>
    </row>
    <row r="3368" spans="13:16" x14ac:dyDescent="0.2">
      <c r="M3368" s="49" t="s">
        <v>443</v>
      </c>
      <c r="N3368" s="75">
        <f>_xll.qlCalendarAdvance(Calendar,N3367,M3368,"Following",FALSE)</f>
        <v>63143</v>
      </c>
      <c r="O3368" s="75" t="e">
        <f>_xll.qlInterestRateIndexValueDate(Index,N3368)</f>
        <v>#VALUE!</v>
      </c>
      <c r="P3368" s="72" t="e">
        <v>#N/A</v>
      </c>
    </row>
    <row r="3369" spans="13:16" x14ac:dyDescent="0.2">
      <c r="M3369" s="49" t="s">
        <v>443</v>
      </c>
      <c r="N3369" s="75">
        <f>_xll.qlCalendarAdvance(Calendar,N3368,M3369,"Following",FALSE)</f>
        <v>63150</v>
      </c>
      <c r="O3369" s="75" t="e">
        <f>_xll.qlInterestRateIndexValueDate(Index,N3369)</f>
        <v>#VALUE!</v>
      </c>
      <c r="P3369" s="72" t="e">
        <v>#N/A</v>
      </c>
    </row>
    <row r="3370" spans="13:16" x14ac:dyDescent="0.2">
      <c r="M3370" s="49" t="s">
        <v>443</v>
      </c>
      <c r="N3370" s="75">
        <f>_xll.qlCalendarAdvance(Calendar,N3369,M3370,"Following",FALSE)</f>
        <v>63157</v>
      </c>
      <c r="O3370" s="75" t="e">
        <f>_xll.qlInterestRateIndexValueDate(Index,N3370)</f>
        <v>#VALUE!</v>
      </c>
      <c r="P3370" s="72" t="e">
        <v>#N/A</v>
      </c>
    </row>
    <row r="3371" spans="13:16" x14ac:dyDescent="0.2">
      <c r="M3371" s="49" t="s">
        <v>443</v>
      </c>
      <c r="N3371" s="75">
        <f>_xll.qlCalendarAdvance(Calendar,N3370,M3371,"Following",FALSE)</f>
        <v>63164</v>
      </c>
      <c r="O3371" s="75" t="e">
        <f>_xll.qlInterestRateIndexValueDate(Index,N3371)</f>
        <v>#VALUE!</v>
      </c>
      <c r="P3371" s="72" t="e">
        <v>#N/A</v>
      </c>
    </row>
    <row r="3372" spans="13:16" x14ac:dyDescent="0.2">
      <c r="M3372" s="49" t="s">
        <v>443</v>
      </c>
      <c r="N3372" s="75">
        <f>_xll.qlCalendarAdvance(Calendar,N3371,M3372,"Following",FALSE)</f>
        <v>63171</v>
      </c>
      <c r="O3372" s="75" t="e">
        <f>_xll.qlInterestRateIndexValueDate(Index,N3372)</f>
        <v>#VALUE!</v>
      </c>
      <c r="P3372" s="72" t="e">
        <v>#N/A</v>
      </c>
    </row>
    <row r="3373" spans="13:16" x14ac:dyDescent="0.2">
      <c r="M3373" s="49" t="s">
        <v>443</v>
      </c>
      <c r="N3373" s="75">
        <f>_xll.qlCalendarAdvance(Calendar,N3372,M3373,"Following",FALSE)</f>
        <v>63178</v>
      </c>
      <c r="O3373" s="75" t="e">
        <f>_xll.qlInterestRateIndexValueDate(Index,N3373)</f>
        <v>#VALUE!</v>
      </c>
      <c r="P3373" s="72" t="e">
        <v>#N/A</v>
      </c>
    </row>
    <row r="3374" spans="13:16" x14ac:dyDescent="0.2">
      <c r="M3374" s="49" t="s">
        <v>443</v>
      </c>
      <c r="N3374" s="75">
        <f>_xll.qlCalendarAdvance(Calendar,N3373,M3374,"Following",FALSE)</f>
        <v>63185</v>
      </c>
      <c r="O3374" s="75" t="e">
        <f>_xll.qlInterestRateIndexValueDate(Index,N3374)</f>
        <v>#VALUE!</v>
      </c>
      <c r="P3374" s="72" t="e">
        <v>#N/A</v>
      </c>
    </row>
    <row r="3375" spans="13:16" x14ac:dyDescent="0.2">
      <c r="M3375" s="49" t="s">
        <v>443</v>
      </c>
      <c r="N3375" s="75">
        <f>_xll.qlCalendarAdvance(Calendar,N3374,M3375,"Following",FALSE)</f>
        <v>63192</v>
      </c>
      <c r="O3375" s="75" t="e">
        <f>_xll.qlInterestRateIndexValueDate(Index,N3375)</f>
        <v>#VALUE!</v>
      </c>
      <c r="P3375" s="72" t="e">
        <v>#N/A</v>
      </c>
    </row>
    <row r="3376" spans="13:16" x14ac:dyDescent="0.2">
      <c r="M3376" s="49" t="s">
        <v>443</v>
      </c>
      <c r="N3376" s="75">
        <f>_xll.qlCalendarAdvance(Calendar,N3375,M3376,"Following",FALSE)</f>
        <v>63199</v>
      </c>
      <c r="O3376" s="75" t="e">
        <f>_xll.qlInterestRateIndexValueDate(Index,N3376)</f>
        <v>#VALUE!</v>
      </c>
      <c r="P3376" s="72" t="e">
        <v>#N/A</v>
      </c>
    </row>
    <row r="3377" spans="13:16" x14ac:dyDescent="0.2">
      <c r="M3377" s="49" t="s">
        <v>443</v>
      </c>
      <c r="N3377" s="75">
        <f>_xll.qlCalendarAdvance(Calendar,N3376,M3377,"Following",FALSE)</f>
        <v>63206</v>
      </c>
      <c r="O3377" s="75" t="e">
        <f>_xll.qlInterestRateIndexValueDate(Index,N3377)</f>
        <v>#VALUE!</v>
      </c>
      <c r="P3377" s="72" t="e">
        <v>#N/A</v>
      </c>
    </row>
    <row r="3378" spans="13:16" x14ac:dyDescent="0.2">
      <c r="M3378" s="49" t="s">
        <v>443</v>
      </c>
      <c r="N3378" s="75">
        <f>_xll.qlCalendarAdvance(Calendar,N3377,M3378,"Following",FALSE)</f>
        <v>63213</v>
      </c>
      <c r="O3378" s="75" t="e">
        <f>_xll.qlInterestRateIndexValueDate(Index,N3378)</f>
        <v>#VALUE!</v>
      </c>
      <c r="P3378" s="72" t="e">
        <v>#N/A</v>
      </c>
    </row>
    <row r="3379" spans="13:16" x14ac:dyDescent="0.2">
      <c r="M3379" s="49" t="s">
        <v>443</v>
      </c>
      <c r="N3379" s="75">
        <f>_xll.qlCalendarAdvance(Calendar,N3378,M3379,"Following",FALSE)</f>
        <v>63220</v>
      </c>
      <c r="O3379" s="75" t="e">
        <f>_xll.qlInterestRateIndexValueDate(Index,N3379)</f>
        <v>#VALUE!</v>
      </c>
      <c r="P3379" s="72" t="e">
        <v>#N/A</v>
      </c>
    </row>
    <row r="3380" spans="13:16" x14ac:dyDescent="0.2">
      <c r="M3380" s="49" t="s">
        <v>443</v>
      </c>
      <c r="N3380" s="75">
        <f>_xll.qlCalendarAdvance(Calendar,N3379,M3380,"Following",FALSE)</f>
        <v>63227</v>
      </c>
      <c r="O3380" s="75" t="e">
        <f>_xll.qlInterestRateIndexValueDate(Index,N3380)</f>
        <v>#VALUE!</v>
      </c>
      <c r="P3380" s="72" t="e">
        <v>#N/A</v>
      </c>
    </row>
    <row r="3381" spans="13:16" x14ac:dyDescent="0.2">
      <c r="M3381" s="49" t="s">
        <v>443</v>
      </c>
      <c r="N3381" s="75">
        <f>_xll.qlCalendarAdvance(Calendar,N3380,M3381,"Following",FALSE)</f>
        <v>63234</v>
      </c>
      <c r="O3381" s="75" t="e">
        <f>_xll.qlInterestRateIndexValueDate(Index,N3381)</f>
        <v>#VALUE!</v>
      </c>
      <c r="P3381" s="72" t="e">
        <v>#N/A</v>
      </c>
    </row>
    <row r="3382" spans="13:16" x14ac:dyDescent="0.2">
      <c r="M3382" s="49" t="s">
        <v>443</v>
      </c>
      <c r="N3382" s="75">
        <f>_xll.qlCalendarAdvance(Calendar,N3381,M3382,"Following",FALSE)</f>
        <v>63241</v>
      </c>
      <c r="O3382" s="75" t="e">
        <f>_xll.qlInterestRateIndexValueDate(Index,N3382)</f>
        <v>#VALUE!</v>
      </c>
      <c r="P3382" s="72" t="e">
        <v>#N/A</v>
      </c>
    </row>
    <row r="3383" spans="13:16" x14ac:dyDescent="0.2">
      <c r="M3383" s="49" t="s">
        <v>443</v>
      </c>
      <c r="N3383" s="75">
        <f>_xll.qlCalendarAdvance(Calendar,N3382,M3383,"Following",FALSE)</f>
        <v>63248</v>
      </c>
      <c r="O3383" s="75" t="e">
        <f>_xll.qlInterestRateIndexValueDate(Index,N3383)</f>
        <v>#VALUE!</v>
      </c>
      <c r="P3383" s="72" t="e">
        <v>#N/A</v>
      </c>
    </row>
    <row r="3384" spans="13:16" x14ac:dyDescent="0.2">
      <c r="M3384" s="49" t="s">
        <v>443</v>
      </c>
      <c r="N3384" s="75">
        <f>_xll.qlCalendarAdvance(Calendar,N3383,M3384,"Following",FALSE)</f>
        <v>63255</v>
      </c>
      <c r="O3384" s="75" t="e">
        <f>_xll.qlInterestRateIndexValueDate(Index,N3384)</f>
        <v>#VALUE!</v>
      </c>
      <c r="P3384" s="72" t="e">
        <v>#N/A</v>
      </c>
    </row>
    <row r="3385" spans="13:16" x14ac:dyDescent="0.2">
      <c r="M3385" s="49" t="s">
        <v>443</v>
      </c>
      <c r="N3385" s="75">
        <f>_xll.qlCalendarAdvance(Calendar,N3384,M3385,"Following",FALSE)</f>
        <v>63262</v>
      </c>
      <c r="O3385" s="75" t="e">
        <f>_xll.qlInterestRateIndexValueDate(Index,N3385)</f>
        <v>#VALUE!</v>
      </c>
      <c r="P3385" s="72" t="e">
        <v>#N/A</v>
      </c>
    </row>
    <row r="3386" spans="13:16" x14ac:dyDescent="0.2">
      <c r="M3386" s="49" t="s">
        <v>443</v>
      </c>
      <c r="N3386" s="75">
        <f>_xll.qlCalendarAdvance(Calendar,N3385,M3386,"Following",FALSE)</f>
        <v>63269</v>
      </c>
      <c r="O3386" s="75" t="e">
        <f>_xll.qlInterestRateIndexValueDate(Index,N3386)</f>
        <v>#VALUE!</v>
      </c>
      <c r="P3386" s="72" t="e">
        <v>#N/A</v>
      </c>
    </row>
    <row r="3387" spans="13:16" x14ac:dyDescent="0.2">
      <c r="M3387" s="49" t="s">
        <v>443</v>
      </c>
      <c r="N3387" s="75">
        <f>_xll.qlCalendarAdvance(Calendar,N3386,M3387,"Following",FALSE)</f>
        <v>63276</v>
      </c>
      <c r="O3387" s="75" t="e">
        <f>_xll.qlInterestRateIndexValueDate(Index,N3387)</f>
        <v>#VALUE!</v>
      </c>
      <c r="P3387" s="72" t="e">
        <v>#N/A</v>
      </c>
    </row>
    <row r="3388" spans="13:16" x14ac:dyDescent="0.2">
      <c r="M3388" s="49" t="s">
        <v>443</v>
      </c>
      <c r="N3388" s="75">
        <f>_xll.qlCalendarAdvance(Calendar,N3387,M3388,"Following",FALSE)</f>
        <v>63283</v>
      </c>
      <c r="O3388" s="75" t="e">
        <f>_xll.qlInterestRateIndexValueDate(Index,N3388)</f>
        <v>#VALUE!</v>
      </c>
      <c r="P3388" s="72" t="e">
        <v>#N/A</v>
      </c>
    </row>
    <row r="3389" spans="13:16" x14ac:dyDescent="0.2">
      <c r="M3389" s="49" t="s">
        <v>443</v>
      </c>
      <c r="N3389" s="75">
        <f>_xll.qlCalendarAdvance(Calendar,N3388,M3389,"Following",FALSE)</f>
        <v>63290</v>
      </c>
      <c r="O3389" s="75" t="e">
        <f>_xll.qlInterestRateIndexValueDate(Index,N3389)</f>
        <v>#VALUE!</v>
      </c>
      <c r="P3389" s="72" t="e">
        <v>#N/A</v>
      </c>
    </row>
    <row r="3390" spans="13:16" x14ac:dyDescent="0.2">
      <c r="M3390" s="49" t="s">
        <v>443</v>
      </c>
      <c r="N3390" s="75">
        <f>_xll.qlCalendarAdvance(Calendar,N3389,M3390,"Following",FALSE)</f>
        <v>63297</v>
      </c>
      <c r="O3390" s="75" t="e">
        <f>_xll.qlInterestRateIndexValueDate(Index,N3390)</f>
        <v>#VALUE!</v>
      </c>
      <c r="P3390" s="72" t="e">
        <v>#N/A</v>
      </c>
    </row>
    <row r="3391" spans="13:16" x14ac:dyDescent="0.2">
      <c r="M3391" s="49" t="s">
        <v>443</v>
      </c>
      <c r="N3391" s="75">
        <f>_xll.qlCalendarAdvance(Calendar,N3390,M3391,"Following",FALSE)</f>
        <v>63304</v>
      </c>
      <c r="O3391" s="75" t="e">
        <f>_xll.qlInterestRateIndexValueDate(Index,N3391)</f>
        <v>#VALUE!</v>
      </c>
      <c r="P3391" s="72" t="e">
        <v>#N/A</v>
      </c>
    </row>
    <row r="3392" spans="13:16" x14ac:dyDescent="0.2">
      <c r="M3392" s="49" t="s">
        <v>443</v>
      </c>
      <c r="N3392" s="75">
        <f>_xll.qlCalendarAdvance(Calendar,N3391,M3392,"Following",FALSE)</f>
        <v>63311</v>
      </c>
      <c r="O3392" s="75" t="e">
        <f>_xll.qlInterestRateIndexValueDate(Index,N3392)</f>
        <v>#VALUE!</v>
      </c>
      <c r="P3392" s="72" t="e">
        <v>#N/A</v>
      </c>
    </row>
    <row r="3393" spans="13:16" x14ac:dyDescent="0.2">
      <c r="M3393" s="49" t="s">
        <v>443</v>
      </c>
      <c r="N3393" s="75">
        <f>_xll.qlCalendarAdvance(Calendar,N3392,M3393,"Following",FALSE)</f>
        <v>63318</v>
      </c>
      <c r="O3393" s="75" t="e">
        <f>_xll.qlInterestRateIndexValueDate(Index,N3393)</f>
        <v>#VALUE!</v>
      </c>
      <c r="P3393" s="72" t="e">
        <v>#N/A</v>
      </c>
    </row>
    <row r="3394" spans="13:16" x14ac:dyDescent="0.2">
      <c r="M3394" s="49" t="s">
        <v>443</v>
      </c>
      <c r="N3394" s="75">
        <f>_xll.qlCalendarAdvance(Calendar,N3393,M3394,"Following",FALSE)</f>
        <v>63325</v>
      </c>
      <c r="O3394" s="75" t="e">
        <f>_xll.qlInterestRateIndexValueDate(Index,N3394)</f>
        <v>#VALUE!</v>
      </c>
      <c r="P3394" s="72" t="e">
        <v>#N/A</v>
      </c>
    </row>
    <row r="3395" spans="13:16" x14ac:dyDescent="0.2">
      <c r="M3395" s="49" t="s">
        <v>443</v>
      </c>
      <c r="N3395" s="75">
        <f>_xll.qlCalendarAdvance(Calendar,N3394,M3395,"Following",FALSE)</f>
        <v>63332</v>
      </c>
      <c r="O3395" s="75" t="e">
        <f>_xll.qlInterestRateIndexValueDate(Index,N3395)</f>
        <v>#VALUE!</v>
      </c>
      <c r="P3395" s="72" t="e">
        <v>#N/A</v>
      </c>
    </row>
    <row r="3396" spans="13:16" x14ac:dyDescent="0.2">
      <c r="M3396" s="49" t="s">
        <v>443</v>
      </c>
      <c r="N3396" s="75">
        <f>_xll.qlCalendarAdvance(Calendar,N3395,M3396,"Following",FALSE)</f>
        <v>63339</v>
      </c>
      <c r="O3396" s="75" t="e">
        <f>_xll.qlInterestRateIndexValueDate(Index,N3396)</f>
        <v>#VALUE!</v>
      </c>
      <c r="P3396" s="72" t="e">
        <v>#N/A</v>
      </c>
    </row>
    <row r="3397" spans="13:16" x14ac:dyDescent="0.2">
      <c r="M3397" s="49" t="s">
        <v>443</v>
      </c>
      <c r="N3397" s="75">
        <f>_xll.qlCalendarAdvance(Calendar,N3396,M3397,"Following",FALSE)</f>
        <v>63346</v>
      </c>
      <c r="O3397" s="75" t="e">
        <f>_xll.qlInterestRateIndexValueDate(Index,N3397)</f>
        <v>#VALUE!</v>
      </c>
      <c r="P3397" s="72" t="e">
        <v>#N/A</v>
      </c>
    </row>
    <row r="3398" spans="13:16" x14ac:dyDescent="0.2">
      <c r="M3398" s="49" t="s">
        <v>443</v>
      </c>
      <c r="N3398" s="75">
        <f>_xll.qlCalendarAdvance(Calendar,N3397,M3398,"Following",FALSE)</f>
        <v>63353</v>
      </c>
      <c r="O3398" s="75" t="e">
        <f>_xll.qlInterestRateIndexValueDate(Index,N3398)</f>
        <v>#VALUE!</v>
      </c>
      <c r="P3398" s="72" t="e">
        <v>#N/A</v>
      </c>
    </row>
    <row r="3399" spans="13:16" x14ac:dyDescent="0.2">
      <c r="M3399" s="49" t="s">
        <v>443</v>
      </c>
      <c r="N3399" s="75">
        <f>_xll.qlCalendarAdvance(Calendar,N3398,M3399,"Following",FALSE)</f>
        <v>63360</v>
      </c>
      <c r="O3399" s="75" t="e">
        <f>_xll.qlInterestRateIndexValueDate(Index,N3399)</f>
        <v>#VALUE!</v>
      </c>
      <c r="P3399" s="72" t="e">
        <v>#N/A</v>
      </c>
    </row>
    <row r="3400" spans="13:16" x14ac:dyDescent="0.2">
      <c r="M3400" s="49" t="s">
        <v>443</v>
      </c>
      <c r="N3400" s="75">
        <f>_xll.qlCalendarAdvance(Calendar,N3399,M3400,"Following",FALSE)</f>
        <v>63367</v>
      </c>
      <c r="O3400" s="75" t="e">
        <f>_xll.qlInterestRateIndexValueDate(Index,N3400)</f>
        <v>#VALUE!</v>
      </c>
      <c r="P3400" s="72" t="e">
        <v>#N/A</v>
      </c>
    </row>
    <row r="3401" spans="13:16" x14ac:dyDescent="0.2">
      <c r="M3401" s="49" t="s">
        <v>443</v>
      </c>
      <c r="N3401" s="75">
        <f>_xll.qlCalendarAdvance(Calendar,N3400,M3401,"Following",FALSE)</f>
        <v>63374</v>
      </c>
      <c r="O3401" s="75" t="e">
        <f>_xll.qlInterestRateIndexValueDate(Index,N3401)</f>
        <v>#VALUE!</v>
      </c>
      <c r="P3401" s="72" t="e">
        <v>#N/A</v>
      </c>
    </row>
    <row r="3402" spans="13:16" x14ac:dyDescent="0.2">
      <c r="M3402" s="49" t="s">
        <v>443</v>
      </c>
      <c r="N3402" s="75">
        <f>_xll.qlCalendarAdvance(Calendar,N3401,M3402,"Following",FALSE)</f>
        <v>63381</v>
      </c>
      <c r="O3402" s="75" t="e">
        <f>_xll.qlInterestRateIndexValueDate(Index,N3402)</f>
        <v>#VALUE!</v>
      </c>
      <c r="P3402" s="72" t="e">
        <v>#N/A</v>
      </c>
    </row>
    <row r="3403" spans="13:16" x14ac:dyDescent="0.2">
      <c r="M3403" s="49" t="s">
        <v>443</v>
      </c>
      <c r="N3403" s="75">
        <f>_xll.qlCalendarAdvance(Calendar,N3402,M3403,"Following",FALSE)</f>
        <v>63388</v>
      </c>
      <c r="O3403" s="75" t="e">
        <f>_xll.qlInterestRateIndexValueDate(Index,N3403)</f>
        <v>#VALUE!</v>
      </c>
      <c r="P3403" s="72" t="e">
        <v>#N/A</v>
      </c>
    </row>
    <row r="3404" spans="13:16" x14ac:dyDescent="0.2">
      <c r="M3404" s="49" t="s">
        <v>443</v>
      </c>
      <c r="N3404" s="75">
        <f>_xll.qlCalendarAdvance(Calendar,N3403,M3404,"Following",FALSE)</f>
        <v>63395</v>
      </c>
      <c r="O3404" s="75" t="e">
        <f>_xll.qlInterestRateIndexValueDate(Index,N3404)</f>
        <v>#VALUE!</v>
      </c>
      <c r="P3404" s="72" t="e">
        <v>#N/A</v>
      </c>
    </row>
    <row r="3405" spans="13:16" x14ac:dyDescent="0.2">
      <c r="M3405" s="49" t="s">
        <v>443</v>
      </c>
      <c r="N3405" s="75">
        <f>_xll.qlCalendarAdvance(Calendar,N3404,M3405,"Following",FALSE)</f>
        <v>63402</v>
      </c>
      <c r="O3405" s="75" t="e">
        <f>_xll.qlInterestRateIndexValueDate(Index,N3405)</f>
        <v>#VALUE!</v>
      </c>
      <c r="P3405" s="72" t="e">
        <v>#N/A</v>
      </c>
    </row>
    <row r="3406" spans="13:16" x14ac:dyDescent="0.2">
      <c r="M3406" s="49" t="s">
        <v>443</v>
      </c>
      <c r="N3406" s="75">
        <f>_xll.qlCalendarAdvance(Calendar,N3405,M3406,"Following",FALSE)</f>
        <v>63409</v>
      </c>
      <c r="O3406" s="75" t="e">
        <f>_xll.qlInterestRateIndexValueDate(Index,N3406)</f>
        <v>#VALUE!</v>
      </c>
      <c r="P3406" s="72" t="e">
        <v>#N/A</v>
      </c>
    </row>
    <row r="3407" spans="13:16" x14ac:dyDescent="0.2">
      <c r="M3407" s="49" t="s">
        <v>443</v>
      </c>
      <c r="N3407" s="75">
        <f>_xll.qlCalendarAdvance(Calendar,N3406,M3407,"Following",FALSE)</f>
        <v>63416</v>
      </c>
      <c r="O3407" s="75" t="e">
        <f>_xll.qlInterestRateIndexValueDate(Index,N3407)</f>
        <v>#VALUE!</v>
      </c>
      <c r="P3407" s="72" t="e">
        <v>#N/A</v>
      </c>
    </row>
    <row r="3408" spans="13:16" x14ac:dyDescent="0.2">
      <c r="M3408" s="49" t="s">
        <v>443</v>
      </c>
      <c r="N3408" s="75">
        <f>_xll.qlCalendarAdvance(Calendar,N3407,M3408,"Following",FALSE)</f>
        <v>63423</v>
      </c>
      <c r="O3408" s="75" t="e">
        <f>_xll.qlInterestRateIndexValueDate(Index,N3408)</f>
        <v>#VALUE!</v>
      </c>
      <c r="P3408" s="72" t="e">
        <v>#N/A</v>
      </c>
    </row>
    <row r="3409" spans="13:16" x14ac:dyDescent="0.2">
      <c r="M3409" s="49" t="s">
        <v>443</v>
      </c>
      <c r="N3409" s="75">
        <f>_xll.qlCalendarAdvance(Calendar,N3408,M3409,"Following",FALSE)</f>
        <v>63430</v>
      </c>
      <c r="O3409" s="75" t="e">
        <f>_xll.qlInterestRateIndexValueDate(Index,N3409)</f>
        <v>#VALUE!</v>
      </c>
      <c r="P3409" s="72" t="e">
        <v>#N/A</v>
      </c>
    </row>
    <row r="3410" spans="13:16" x14ac:dyDescent="0.2">
      <c r="M3410" s="49" t="s">
        <v>443</v>
      </c>
      <c r="N3410" s="75">
        <f>_xll.qlCalendarAdvance(Calendar,N3409,M3410,"Following",FALSE)</f>
        <v>63437</v>
      </c>
      <c r="O3410" s="75" t="e">
        <f>_xll.qlInterestRateIndexValueDate(Index,N3410)</f>
        <v>#VALUE!</v>
      </c>
      <c r="P3410" s="72" t="e">
        <v>#N/A</v>
      </c>
    </row>
    <row r="3411" spans="13:16" x14ac:dyDescent="0.2">
      <c r="M3411" s="49" t="s">
        <v>443</v>
      </c>
      <c r="N3411" s="75">
        <f>_xll.qlCalendarAdvance(Calendar,N3410,M3411,"Following",FALSE)</f>
        <v>63444</v>
      </c>
      <c r="O3411" s="75" t="e">
        <f>_xll.qlInterestRateIndexValueDate(Index,N3411)</f>
        <v>#VALUE!</v>
      </c>
      <c r="P3411" s="72" t="e">
        <v>#N/A</v>
      </c>
    </row>
    <row r="3412" spans="13:16" x14ac:dyDescent="0.2">
      <c r="M3412" s="49" t="s">
        <v>443</v>
      </c>
      <c r="N3412" s="75">
        <f>_xll.qlCalendarAdvance(Calendar,N3411,M3412,"Following",FALSE)</f>
        <v>63451</v>
      </c>
      <c r="O3412" s="75" t="e">
        <f>_xll.qlInterestRateIndexValueDate(Index,N3412)</f>
        <v>#VALUE!</v>
      </c>
      <c r="P3412" s="72" t="e">
        <v>#N/A</v>
      </c>
    </row>
    <row r="3413" spans="13:16" x14ac:dyDescent="0.2">
      <c r="M3413" s="49" t="s">
        <v>443</v>
      </c>
      <c r="N3413" s="75">
        <f>_xll.qlCalendarAdvance(Calendar,N3412,M3413,"Following",FALSE)</f>
        <v>63458</v>
      </c>
      <c r="O3413" s="75" t="e">
        <f>_xll.qlInterestRateIndexValueDate(Index,N3413)</f>
        <v>#VALUE!</v>
      </c>
      <c r="P3413" s="72" t="e">
        <v>#N/A</v>
      </c>
    </row>
    <row r="3414" spans="13:16" x14ac:dyDescent="0.2">
      <c r="M3414" s="49" t="s">
        <v>443</v>
      </c>
      <c r="N3414" s="75">
        <f>_xll.qlCalendarAdvance(Calendar,N3413,M3414,"Following",FALSE)</f>
        <v>63465</v>
      </c>
      <c r="O3414" s="75" t="e">
        <f>_xll.qlInterestRateIndexValueDate(Index,N3414)</f>
        <v>#VALUE!</v>
      </c>
      <c r="P3414" s="72" t="e">
        <v>#N/A</v>
      </c>
    </row>
    <row r="3415" spans="13:16" x14ac:dyDescent="0.2">
      <c r="M3415" s="49" t="s">
        <v>443</v>
      </c>
      <c r="N3415" s="75">
        <f>_xll.qlCalendarAdvance(Calendar,N3414,M3415,"Following",FALSE)</f>
        <v>63472</v>
      </c>
      <c r="O3415" s="75" t="e">
        <f>_xll.qlInterestRateIndexValueDate(Index,N3415)</f>
        <v>#VALUE!</v>
      </c>
      <c r="P3415" s="72" t="e">
        <v>#N/A</v>
      </c>
    </row>
    <row r="3416" spans="13:16" x14ac:dyDescent="0.2">
      <c r="M3416" s="49" t="s">
        <v>443</v>
      </c>
      <c r="N3416" s="75">
        <f>_xll.qlCalendarAdvance(Calendar,N3415,M3416,"Following",FALSE)</f>
        <v>63479</v>
      </c>
      <c r="O3416" s="75" t="e">
        <f>_xll.qlInterestRateIndexValueDate(Index,N3416)</f>
        <v>#VALUE!</v>
      </c>
      <c r="P3416" s="72" t="e">
        <v>#N/A</v>
      </c>
    </row>
    <row r="3417" spans="13:16" x14ac:dyDescent="0.2">
      <c r="M3417" s="49" t="s">
        <v>443</v>
      </c>
      <c r="N3417" s="75">
        <f>_xll.qlCalendarAdvance(Calendar,N3416,M3417,"Following",FALSE)</f>
        <v>63486</v>
      </c>
      <c r="O3417" s="75" t="e">
        <f>_xll.qlInterestRateIndexValueDate(Index,N3417)</f>
        <v>#VALUE!</v>
      </c>
      <c r="P3417" s="72" t="e">
        <v>#N/A</v>
      </c>
    </row>
    <row r="3418" spans="13:16" x14ac:dyDescent="0.2">
      <c r="M3418" s="49" t="s">
        <v>443</v>
      </c>
      <c r="N3418" s="75">
        <f>_xll.qlCalendarAdvance(Calendar,N3417,M3418,"Following",FALSE)</f>
        <v>63493</v>
      </c>
      <c r="O3418" s="75" t="e">
        <f>_xll.qlInterestRateIndexValueDate(Index,N3418)</f>
        <v>#VALUE!</v>
      </c>
      <c r="P3418" s="72" t="e">
        <v>#N/A</v>
      </c>
    </row>
    <row r="3419" spans="13:16" x14ac:dyDescent="0.2">
      <c r="M3419" s="49" t="s">
        <v>443</v>
      </c>
      <c r="N3419" s="75">
        <f>_xll.qlCalendarAdvance(Calendar,N3418,M3419,"Following",FALSE)</f>
        <v>63500</v>
      </c>
      <c r="O3419" s="75" t="e">
        <f>_xll.qlInterestRateIndexValueDate(Index,N3419)</f>
        <v>#VALUE!</v>
      </c>
      <c r="P3419" s="72" t="e">
        <v>#N/A</v>
      </c>
    </row>
    <row r="3420" spans="13:16" x14ac:dyDescent="0.2">
      <c r="M3420" s="49" t="s">
        <v>443</v>
      </c>
      <c r="N3420" s="75">
        <f>_xll.qlCalendarAdvance(Calendar,N3419,M3420,"Following",FALSE)</f>
        <v>63507</v>
      </c>
      <c r="O3420" s="75" t="e">
        <f>_xll.qlInterestRateIndexValueDate(Index,N3420)</f>
        <v>#VALUE!</v>
      </c>
      <c r="P3420" s="72" t="e">
        <v>#N/A</v>
      </c>
    </row>
    <row r="3421" spans="13:16" x14ac:dyDescent="0.2">
      <c r="M3421" s="49" t="s">
        <v>443</v>
      </c>
      <c r="N3421" s="75">
        <f>_xll.qlCalendarAdvance(Calendar,N3420,M3421,"Following",FALSE)</f>
        <v>63514</v>
      </c>
      <c r="O3421" s="75" t="e">
        <f>_xll.qlInterestRateIndexValueDate(Index,N3421)</f>
        <v>#VALUE!</v>
      </c>
      <c r="P3421" s="72" t="e">
        <v>#N/A</v>
      </c>
    </row>
    <row r="3422" spans="13:16" x14ac:dyDescent="0.2">
      <c r="M3422" s="49" t="s">
        <v>443</v>
      </c>
      <c r="N3422" s="75">
        <f>_xll.qlCalendarAdvance(Calendar,N3421,M3422,"Following",FALSE)</f>
        <v>63521</v>
      </c>
      <c r="O3422" s="75" t="e">
        <f>_xll.qlInterestRateIndexValueDate(Index,N3422)</f>
        <v>#VALUE!</v>
      </c>
      <c r="P3422" s="72" t="e">
        <v>#N/A</v>
      </c>
    </row>
    <row r="3423" spans="13:16" x14ac:dyDescent="0.2">
      <c r="M3423" s="49" t="s">
        <v>443</v>
      </c>
      <c r="N3423" s="75">
        <f>_xll.qlCalendarAdvance(Calendar,N3422,M3423,"Following",FALSE)</f>
        <v>63528</v>
      </c>
      <c r="O3423" s="75" t="e">
        <f>_xll.qlInterestRateIndexValueDate(Index,N3423)</f>
        <v>#VALUE!</v>
      </c>
      <c r="P3423" s="72" t="e">
        <v>#N/A</v>
      </c>
    </row>
    <row r="3424" spans="13:16" x14ac:dyDescent="0.2">
      <c r="M3424" s="49" t="s">
        <v>443</v>
      </c>
      <c r="N3424" s="75">
        <f>_xll.qlCalendarAdvance(Calendar,N3423,M3424,"Following",FALSE)</f>
        <v>63535</v>
      </c>
      <c r="O3424" s="75" t="e">
        <f>_xll.qlInterestRateIndexValueDate(Index,N3424)</f>
        <v>#VALUE!</v>
      </c>
      <c r="P3424" s="72" t="e">
        <v>#N/A</v>
      </c>
    </row>
    <row r="3425" spans="13:16" x14ac:dyDescent="0.2">
      <c r="M3425" s="49" t="s">
        <v>443</v>
      </c>
      <c r="N3425" s="75">
        <f>_xll.qlCalendarAdvance(Calendar,N3424,M3425,"Following",FALSE)</f>
        <v>63542</v>
      </c>
      <c r="O3425" s="75" t="e">
        <f>_xll.qlInterestRateIndexValueDate(Index,N3425)</f>
        <v>#VALUE!</v>
      </c>
      <c r="P3425" s="72" t="e">
        <v>#N/A</v>
      </c>
    </row>
    <row r="3426" spans="13:16" x14ac:dyDescent="0.2">
      <c r="M3426" s="49" t="s">
        <v>443</v>
      </c>
      <c r="N3426" s="75">
        <f>_xll.qlCalendarAdvance(Calendar,N3425,M3426,"Following",FALSE)</f>
        <v>63550</v>
      </c>
      <c r="O3426" s="75" t="e">
        <f>_xll.qlInterestRateIndexValueDate(Index,N3426)</f>
        <v>#VALUE!</v>
      </c>
      <c r="P3426" s="72" t="e">
        <v>#N/A</v>
      </c>
    </row>
    <row r="3427" spans="13:16" x14ac:dyDescent="0.2">
      <c r="M3427" s="49" t="s">
        <v>443</v>
      </c>
      <c r="N3427" s="75">
        <f>_xll.qlCalendarAdvance(Calendar,N3426,M3427,"Following",FALSE)</f>
        <v>63557</v>
      </c>
      <c r="O3427" s="75" t="e">
        <f>_xll.qlInterestRateIndexValueDate(Index,N3427)</f>
        <v>#VALUE!</v>
      </c>
      <c r="P3427" s="72" t="e">
        <v>#N/A</v>
      </c>
    </row>
    <row r="3428" spans="13:16" x14ac:dyDescent="0.2">
      <c r="M3428" s="49" t="s">
        <v>443</v>
      </c>
      <c r="N3428" s="75">
        <f>_xll.qlCalendarAdvance(Calendar,N3427,M3428,"Following",FALSE)</f>
        <v>63564</v>
      </c>
      <c r="O3428" s="75" t="e">
        <f>_xll.qlInterestRateIndexValueDate(Index,N3428)</f>
        <v>#VALUE!</v>
      </c>
      <c r="P3428" s="72" t="e">
        <v>#N/A</v>
      </c>
    </row>
    <row r="3429" spans="13:16" x14ac:dyDescent="0.2">
      <c r="M3429" s="49" t="s">
        <v>443</v>
      </c>
      <c r="N3429" s="75">
        <f>_xll.qlCalendarAdvance(Calendar,N3428,M3429,"Following",FALSE)</f>
        <v>63571</v>
      </c>
      <c r="O3429" s="75" t="e">
        <f>_xll.qlInterestRateIndexValueDate(Index,N3429)</f>
        <v>#VALUE!</v>
      </c>
      <c r="P3429" s="72" t="e">
        <v>#N/A</v>
      </c>
    </row>
    <row r="3430" spans="13:16" x14ac:dyDescent="0.2">
      <c r="M3430" s="49" t="s">
        <v>443</v>
      </c>
      <c r="N3430" s="75">
        <f>_xll.qlCalendarAdvance(Calendar,N3429,M3430,"Following",FALSE)</f>
        <v>63578</v>
      </c>
      <c r="O3430" s="75" t="e">
        <f>_xll.qlInterestRateIndexValueDate(Index,N3430)</f>
        <v>#VALUE!</v>
      </c>
      <c r="P3430" s="72" t="e">
        <v>#N/A</v>
      </c>
    </row>
    <row r="3431" spans="13:16" x14ac:dyDescent="0.2">
      <c r="M3431" s="49" t="s">
        <v>443</v>
      </c>
      <c r="N3431" s="75">
        <f>_xll.qlCalendarAdvance(Calendar,N3430,M3431,"Following",FALSE)</f>
        <v>63585</v>
      </c>
      <c r="O3431" s="75" t="e">
        <f>_xll.qlInterestRateIndexValueDate(Index,N3431)</f>
        <v>#VALUE!</v>
      </c>
      <c r="P3431" s="72" t="e">
        <v>#N/A</v>
      </c>
    </row>
    <row r="3432" spans="13:16" x14ac:dyDescent="0.2">
      <c r="M3432" s="49" t="s">
        <v>443</v>
      </c>
      <c r="N3432" s="75">
        <f>_xll.qlCalendarAdvance(Calendar,N3431,M3432,"Following",FALSE)</f>
        <v>63592</v>
      </c>
      <c r="O3432" s="75" t="e">
        <f>_xll.qlInterestRateIndexValueDate(Index,N3432)</f>
        <v>#VALUE!</v>
      </c>
      <c r="P3432" s="72" t="e">
        <v>#N/A</v>
      </c>
    </row>
    <row r="3433" spans="13:16" x14ac:dyDescent="0.2">
      <c r="M3433" s="49" t="s">
        <v>443</v>
      </c>
      <c r="N3433" s="75">
        <f>_xll.qlCalendarAdvance(Calendar,N3432,M3433,"Following",FALSE)</f>
        <v>63599</v>
      </c>
      <c r="O3433" s="75" t="e">
        <f>_xll.qlInterestRateIndexValueDate(Index,N3433)</f>
        <v>#VALUE!</v>
      </c>
      <c r="P3433" s="72" t="e">
        <v>#N/A</v>
      </c>
    </row>
    <row r="3434" spans="13:16" x14ac:dyDescent="0.2">
      <c r="M3434" s="49" t="s">
        <v>443</v>
      </c>
      <c r="N3434" s="75">
        <f>_xll.qlCalendarAdvance(Calendar,N3433,M3434,"Following",FALSE)</f>
        <v>63606</v>
      </c>
      <c r="O3434" s="75" t="e">
        <f>_xll.qlInterestRateIndexValueDate(Index,N3434)</f>
        <v>#VALUE!</v>
      </c>
      <c r="P3434" s="72" t="e">
        <v>#N/A</v>
      </c>
    </row>
    <row r="3435" spans="13:16" x14ac:dyDescent="0.2">
      <c r="M3435" s="49" t="s">
        <v>443</v>
      </c>
      <c r="N3435" s="75">
        <f>_xll.qlCalendarAdvance(Calendar,N3434,M3435,"Following",FALSE)</f>
        <v>63613</v>
      </c>
      <c r="O3435" s="75" t="e">
        <f>_xll.qlInterestRateIndexValueDate(Index,N3435)</f>
        <v>#VALUE!</v>
      </c>
      <c r="P3435" s="72" t="e">
        <v>#N/A</v>
      </c>
    </row>
    <row r="3436" spans="13:16" x14ac:dyDescent="0.2">
      <c r="M3436" s="49" t="s">
        <v>443</v>
      </c>
      <c r="N3436" s="75">
        <f>_xll.qlCalendarAdvance(Calendar,N3435,M3436,"Following",FALSE)</f>
        <v>63620</v>
      </c>
      <c r="O3436" s="75" t="e">
        <f>_xll.qlInterestRateIndexValueDate(Index,N3436)</f>
        <v>#VALUE!</v>
      </c>
      <c r="P3436" s="72" t="e">
        <v>#N/A</v>
      </c>
    </row>
    <row r="3437" spans="13:16" x14ac:dyDescent="0.2">
      <c r="M3437" s="49" t="s">
        <v>443</v>
      </c>
      <c r="N3437" s="75">
        <f>_xll.qlCalendarAdvance(Calendar,N3436,M3437,"Following",FALSE)</f>
        <v>63627</v>
      </c>
      <c r="O3437" s="75" t="e">
        <f>_xll.qlInterestRateIndexValueDate(Index,N3437)</f>
        <v>#VALUE!</v>
      </c>
      <c r="P3437" s="72" t="e">
        <v>#N/A</v>
      </c>
    </row>
    <row r="3438" spans="13:16" x14ac:dyDescent="0.2">
      <c r="M3438" s="49" t="s">
        <v>443</v>
      </c>
      <c r="N3438" s="75">
        <f>_xll.qlCalendarAdvance(Calendar,N3437,M3438,"Following",FALSE)</f>
        <v>63634</v>
      </c>
      <c r="O3438" s="75" t="e">
        <f>_xll.qlInterestRateIndexValueDate(Index,N3438)</f>
        <v>#VALUE!</v>
      </c>
      <c r="P3438" s="72" t="e">
        <v>#N/A</v>
      </c>
    </row>
    <row r="3439" spans="13:16" x14ac:dyDescent="0.2">
      <c r="M3439" s="49" t="s">
        <v>443</v>
      </c>
      <c r="N3439" s="75">
        <f>_xll.qlCalendarAdvance(Calendar,N3438,M3439,"Following",FALSE)</f>
        <v>63641</v>
      </c>
      <c r="O3439" s="75" t="e">
        <f>_xll.qlInterestRateIndexValueDate(Index,N3439)</f>
        <v>#VALUE!</v>
      </c>
      <c r="P3439" s="72" t="e">
        <v>#N/A</v>
      </c>
    </row>
    <row r="3440" spans="13:16" x14ac:dyDescent="0.2">
      <c r="M3440" s="49" t="s">
        <v>443</v>
      </c>
      <c r="N3440" s="75">
        <f>_xll.qlCalendarAdvance(Calendar,N3439,M3440,"Following",FALSE)</f>
        <v>63648</v>
      </c>
      <c r="O3440" s="75" t="e">
        <f>_xll.qlInterestRateIndexValueDate(Index,N3440)</f>
        <v>#VALUE!</v>
      </c>
      <c r="P3440" s="72" t="e">
        <v>#N/A</v>
      </c>
    </row>
    <row r="3441" spans="13:16" x14ac:dyDescent="0.2">
      <c r="M3441" s="49" t="s">
        <v>443</v>
      </c>
      <c r="N3441" s="75">
        <f>_xll.qlCalendarAdvance(Calendar,N3440,M3441,"Following",FALSE)</f>
        <v>63655</v>
      </c>
      <c r="O3441" s="75" t="e">
        <f>_xll.qlInterestRateIndexValueDate(Index,N3441)</f>
        <v>#VALUE!</v>
      </c>
      <c r="P3441" s="72" t="e">
        <v>#N/A</v>
      </c>
    </row>
    <row r="3442" spans="13:16" x14ac:dyDescent="0.2">
      <c r="M3442" s="49" t="s">
        <v>443</v>
      </c>
      <c r="N3442" s="75">
        <f>_xll.qlCalendarAdvance(Calendar,N3441,M3442,"Following",FALSE)</f>
        <v>63662</v>
      </c>
      <c r="O3442" s="75" t="e">
        <f>_xll.qlInterestRateIndexValueDate(Index,N3442)</f>
        <v>#VALUE!</v>
      </c>
      <c r="P3442" s="72" t="e">
        <v>#N/A</v>
      </c>
    </row>
    <row r="3443" spans="13:16" x14ac:dyDescent="0.2">
      <c r="M3443" s="49" t="s">
        <v>443</v>
      </c>
      <c r="N3443" s="75">
        <f>_xll.qlCalendarAdvance(Calendar,N3442,M3443,"Following",FALSE)</f>
        <v>63669</v>
      </c>
      <c r="O3443" s="75" t="e">
        <f>_xll.qlInterestRateIndexValueDate(Index,N3443)</f>
        <v>#VALUE!</v>
      </c>
      <c r="P3443" s="72" t="e">
        <v>#N/A</v>
      </c>
    </row>
    <row r="3444" spans="13:16" x14ac:dyDescent="0.2">
      <c r="M3444" s="49" t="s">
        <v>443</v>
      </c>
      <c r="N3444" s="75">
        <f>_xll.qlCalendarAdvance(Calendar,N3443,M3444,"Following",FALSE)</f>
        <v>63676</v>
      </c>
      <c r="O3444" s="75" t="e">
        <f>_xll.qlInterestRateIndexValueDate(Index,N3444)</f>
        <v>#VALUE!</v>
      </c>
      <c r="P3444" s="72" t="e">
        <v>#N/A</v>
      </c>
    </row>
    <row r="3445" spans="13:16" x14ac:dyDescent="0.2">
      <c r="M3445" s="49" t="s">
        <v>443</v>
      </c>
      <c r="N3445" s="75">
        <f>_xll.qlCalendarAdvance(Calendar,N3444,M3445,"Following",FALSE)</f>
        <v>63683</v>
      </c>
      <c r="O3445" s="75" t="e">
        <f>_xll.qlInterestRateIndexValueDate(Index,N3445)</f>
        <v>#VALUE!</v>
      </c>
      <c r="P3445" s="72" t="e">
        <v>#N/A</v>
      </c>
    </row>
    <row r="3446" spans="13:16" x14ac:dyDescent="0.2">
      <c r="M3446" s="49" t="s">
        <v>443</v>
      </c>
      <c r="N3446" s="75">
        <f>_xll.qlCalendarAdvance(Calendar,N3445,M3446,"Following",FALSE)</f>
        <v>63690</v>
      </c>
      <c r="O3446" s="75" t="e">
        <f>_xll.qlInterestRateIndexValueDate(Index,N3446)</f>
        <v>#VALUE!</v>
      </c>
      <c r="P3446" s="72" t="e">
        <v>#N/A</v>
      </c>
    </row>
    <row r="3447" spans="13:16" x14ac:dyDescent="0.2">
      <c r="M3447" s="49" t="s">
        <v>443</v>
      </c>
      <c r="N3447" s="75">
        <f>_xll.qlCalendarAdvance(Calendar,N3446,M3447,"Following",FALSE)</f>
        <v>63697</v>
      </c>
      <c r="O3447" s="75" t="e">
        <f>_xll.qlInterestRateIndexValueDate(Index,N3447)</f>
        <v>#VALUE!</v>
      </c>
      <c r="P3447" s="72" t="e">
        <v>#N/A</v>
      </c>
    </row>
    <row r="3448" spans="13:16" x14ac:dyDescent="0.2">
      <c r="M3448" s="49" t="s">
        <v>443</v>
      </c>
      <c r="N3448" s="75">
        <f>_xll.qlCalendarAdvance(Calendar,N3447,M3448,"Following",FALSE)</f>
        <v>63704</v>
      </c>
      <c r="O3448" s="75" t="e">
        <f>_xll.qlInterestRateIndexValueDate(Index,N3448)</f>
        <v>#VALUE!</v>
      </c>
      <c r="P3448" s="72" t="e">
        <v>#N/A</v>
      </c>
    </row>
    <row r="3449" spans="13:16" x14ac:dyDescent="0.2">
      <c r="M3449" s="49" t="s">
        <v>443</v>
      </c>
      <c r="N3449" s="75">
        <f>_xll.qlCalendarAdvance(Calendar,N3448,M3449,"Following",FALSE)</f>
        <v>63711</v>
      </c>
      <c r="O3449" s="75" t="e">
        <f>_xll.qlInterestRateIndexValueDate(Index,N3449)</f>
        <v>#VALUE!</v>
      </c>
      <c r="P3449" s="72" t="e">
        <v>#N/A</v>
      </c>
    </row>
    <row r="3450" spans="13:16" x14ac:dyDescent="0.2">
      <c r="M3450" s="49" t="s">
        <v>443</v>
      </c>
      <c r="N3450" s="75">
        <f>_xll.qlCalendarAdvance(Calendar,N3449,M3450,"Following",FALSE)</f>
        <v>63718</v>
      </c>
      <c r="O3450" s="75" t="e">
        <f>_xll.qlInterestRateIndexValueDate(Index,N3450)</f>
        <v>#VALUE!</v>
      </c>
      <c r="P3450" s="72" t="e">
        <v>#N/A</v>
      </c>
    </row>
    <row r="3451" spans="13:16" x14ac:dyDescent="0.2">
      <c r="M3451" s="49" t="s">
        <v>443</v>
      </c>
      <c r="N3451" s="75">
        <f>_xll.qlCalendarAdvance(Calendar,N3450,M3451,"Following",FALSE)</f>
        <v>63725</v>
      </c>
      <c r="O3451" s="75" t="e">
        <f>_xll.qlInterestRateIndexValueDate(Index,N3451)</f>
        <v>#VALUE!</v>
      </c>
      <c r="P3451" s="72" t="e">
        <v>#N/A</v>
      </c>
    </row>
    <row r="3452" spans="13:16" x14ac:dyDescent="0.2">
      <c r="M3452" s="49" t="s">
        <v>443</v>
      </c>
      <c r="N3452" s="75">
        <f>_xll.qlCalendarAdvance(Calendar,N3451,M3452,"Following",FALSE)</f>
        <v>63732</v>
      </c>
      <c r="O3452" s="75" t="e">
        <f>_xll.qlInterestRateIndexValueDate(Index,N3452)</f>
        <v>#VALUE!</v>
      </c>
      <c r="P3452" s="72" t="e">
        <v>#N/A</v>
      </c>
    </row>
    <row r="3453" spans="13:16" x14ac:dyDescent="0.2">
      <c r="M3453" s="49" t="s">
        <v>443</v>
      </c>
      <c r="N3453" s="75">
        <f>_xll.qlCalendarAdvance(Calendar,N3452,M3453,"Following",FALSE)</f>
        <v>63739</v>
      </c>
      <c r="O3453" s="75" t="e">
        <f>_xll.qlInterestRateIndexValueDate(Index,N3453)</f>
        <v>#VALUE!</v>
      </c>
      <c r="P3453" s="72" t="e">
        <v>#N/A</v>
      </c>
    </row>
    <row r="3454" spans="13:16" x14ac:dyDescent="0.2">
      <c r="M3454" s="49" t="s">
        <v>443</v>
      </c>
      <c r="N3454" s="75">
        <f>_xll.qlCalendarAdvance(Calendar,N3453,M3454,"Following",FALSE)</f>
        <v>63746</v>
      </c>
      <c r="O3454" s="75" t="e">
        <f>_xll.qlInterestRateIndexValueDate(Index,N3454)</f>
        <v>#VALUE!</v>
      </c>
      <c r="P3454" s="72" t="e">
        <v>#N/A</v>
      </c>
    </row>
    <row r="3455" spans="13:16" x14ac:dyDescent="0.2">
      <c r="M3455" s="49" t="s">
        <v>443</v>
      </c>
      <c r="N3455" s="75">
        <f>_xll.qlCalendarAdvance(Calendar,N3454,M3455,"Following",FALSE)</f>
        <v>63753</v>
      </c>
      <c r="O3455" s="75" t="e">
        <f>_xll.qlInterestRateIndexValueDate(Index,N3455)</f>
        <v>#VALUE!</v>
      </c>
      <c r="P3455" s="72" t="e">
        <v>#N/A</v>
      </c>
    </row>
    <row r="3456" spans="13:16" x14ac:dyDescent="0.2">
      <c r="M3456" s="49" t="s">
        <v>443</v>
      </c>
      <c r="N3456" s="75">
        <f>_xll.qlCalendarAdvance(Calendar,N3455,M3456,"Following",FALSE)</f>
        <v>63760</v>
      </c>
      <c r="O3456" s="75" t="e">
        <f>_xll.qlInterestRateIndexValueDate(Index,N3456)</f>
        <v>#VALUE!</v>
      </c>
      <c r="P3456" s="72" t="e">
        <v>#N/A</v>
      </c>
    </row>
    <row r="3457" spans="13:16" x14ac:dyDescent="0.2">
      <c r="M3457" s="49" t="s">
        <v>443</v>
      </c>
      <c r="N3457" s="75">
        <f>_xll.qlCalendarAdvance(Calendar,N3456,M3457,"Following",FALSE)</f>
        <v>63767</v>
      </c>
      <c r="O3457" s="75" t="e">
        <f>_xll.qlInterestRateIndexValueDate(Index,N3457)</f>
        <v>#VALUE!</v>
      </c>
      <c r="P3457" s="72" t="e">
        <v>#N/A</v>
      </c>
    </row>
    <row r="3458" spans="13:16" x14ac:dyDescent="0.2">
      <c r="M3458" s="49" t="s">
        <v>443</v>
      </c>
      <c r="N3458" s="75">
        <f>_xll.qlCalendarAdvance(Calendar,N3457,M3458,"Following",FALSE)</f>
        <v>63774</v>
      </c>
      <c r="O3458" s="75" t="e">
        <f>_xll.qlInterestRateIndexValueDate(Index,N3458)</f>
        <v>#VALUE!</v>
      </c>
      <c r="P3458" s="72" t="e">
        <v>#N/A</v>
      </c>
    </row>
    <row r="3459" spans="13:16" x14ac:dyDescent="0.2">
      <c r="M3459" s="49" t="s">
        <v>443</v>
      </c>
      <c r="N3459" s="75">
        <f>_xll.qlCalendarAdvance(Calendar,N3458,M3459,"Following",FALSE)</f>
        <v>63781</v>
      </c>
      <c r="O3459" s="75" t="e">
        <f>_xll.qlInterestRateIndexValueDate(Index,N3459)</f>
        <v>#VALUE!</v>
      </c>
      <c r="P3459" s="72" t="e">
        <v>#N/A</v>
      </c>
    </row>
    <row r="3460" spans="13:16" x14ac:dyDescent="0.2">
      <c r="M3460" s="49" t="s">
        <v>443</v>
      </c>
      <c r="N3460" s="75">
        <f>_xll.qlCalendarAdvance(Calendar,N3459,M3460,"Following",FALSE)</f>
        <v>63788</v>
      </c>
      <c r="O3460" s="75" t="e">
        <f>_xll.qlInterestRateIndexValueDate(Index,N3460)</f>
        <v>#VALUE!</v>
      </c>
      <c r="P3460" s="72" t="e">
        <v>#N/A</v>
      </c>
    </row>
    <row r="3461" spans="13:16" x14ac:dyDescent="0.2">
      <c r="M3461" s="49" t="s">
        <v>443</v>
      </c>
      <c r="N3461" s="75">
        <f>_xll.qlCalendarAdvance(Calendar,N3460,M3461,"Following",FALSE)</f>
        <v>63795</v>
      </c>
      <c r="O3461" s="75" t="e">
        <f>_xll.qlInterestRateIndexValueDate(Index,N3461)</f>
        <v>#VALUE!</v>
      </c>
      <c r="P3461" s="72" t="e">
        <v>#N/A</v>
      </c>
    </row>
    <row r="3462" spans="13:16" x14ac:dyDescent="0.2">
      <c r="M3462" s="49" t="s">
        <v>443</v>
      </c>
      <c r="N3462" s="75">
        <f>_xll.qlCalendarAdvance(Calendar,N3461,M3462,"Following",FALSE)</f>
        <v>63802</v>
      </c>
      <c r="O3462" s="75" t="e">
        <f>_xll.qlInterestRateIndexValueDate(Index,N3462)</f>
        <v>#VALUE!</v>
      </c>
      <c r="P3462" s="72" t="e">
        <v>#N/A</v>
      </c>
    </row>
    <row r="3463" spans="13:16" x14ac:dyDescent="0.2">
      <c r="M3463" s="49" t="s">
        <v>443</v>
      </c>
      <c r="N3463" s="75">
        <f>_xll.qlCalendarAdvance(Calendar,N3462,M3463,"Following",FALSE)</f>
        <v>63809</v>
      </c>
      <c r="O3463" s="75" t="e">
        <f>_xll.qlInterestRateIndexValueDate(Index,N3463)</f>
        <v>#VALUE!</v>
      </c>
      <c r="P3463" s="72" t="e">
        <v>#N/A</v>
      </c>
    </row>
    <row r="3464" spans="13:16" x14ac:dyDescent="0.2">
      <c r="M3464" s="49" t="s">
        <v>443</v>
      </c>
      <c r="N3464" s="75">
        <f>_xll.qlCalendarAdvance(Calendar,N3463,M3464,"Following",FALSE)</f>
        <v>63816</v>
      </c>
      <c r="O3464" s="75" t="e">
        <f>_xll.qlInterestRateIndexValueDate(Index,N3464)</f>
        <v>#VALUE!</v>
      </c>
      <c r="P3464" s="72" t="e">
        <v>#N/A</v>
      </c>
    </row>
    <row r="3465" spans="13:16" x14ac:dyDescent="0.2">
      <c r="M3465" s="49" t="s">
        <v>443</v>
      </c>
      <c r="N3465" s="75">
        <f>_xll.qlCalendarAdvance(Calendar,N3464,M3465,"Following",FALSE)</f>
        <v>63823</v>
      </c>
      <c r="O3465" s="75" t="e">
        <f>_xll.qlInterestRateIndexValueDate(Index,N3465)</f>
        <v>#VALUE!</v>
      </c>
      <c r="P3465" s="72" t="e">
        <v>#N/A</v>
      </c>
    </row>
    <row r="3466" spans="13:16" x14ac:dyDescent="0.2">
      <c r="M3466" s="49" t="s">
        <v>443</v>
      </c>
      <c r="N3466" s="75">
        <f>_xll.qlCalendarAdvance(Calendar,N3465,M3466,"Following",FALSE)</f>
        <v>63830</v>
      </c>
      <c r="O3466" s="75" t="e">
        <f>_xll.qlInterestRateIndexValueDate(Index,N3466)</f>
        <v>#VALUE!</v>
      </c>
      <c r="P3466" s="72" t="e">
        <v>#N/A</v>
      </c>
    </row>
    <row r="3467" spans="13:16" x14ac:dyDescent="0.2">
      <c r="M3467" s="49" t="s">
        <v>443</v>
      </c>
      <c r="N3467" s="75">
        <f>_xll.qlCalendarAdvance(Calendar,N3466,M3467,"Following",FALSE)</f>
        <v>63837</v>
      </c>
      <c r="O3467" s="75" t="e">
        <f>_xll.qlInterestRateIndexValueDate(Index,N3467)</f>
        <v>#VALUE!</v>
      </c>
      <c r="P3467" s="72" t="e">
        <v>#N/A</v>
      </c>
    </row>
    <row r="3468" spans="13:16" x14ac:dyDescent="0.2">
      <c r="M3468" s="49" t="s">
        <v>443</v>
      </c>
      <c r="N3468" s="75">
        <f>_xll.qlCalendarAdvance(Calendar,N3467,M3468,"Following",FALSE)</f>
        <v>63844</v>
      </c>
      <c r="O3468" s="75" t="e">
        <f>_xll.qlInterestRateIndexValueDate(Index,N3468)</f>
        <v>#VALUE!</v>
      </c>
      <c r="P3468" s="72" t="e">
        <v>#N/A</v>
      </c>
    </row>
    <row r="3469" spans="13:16" x14ac:dyDescent="0.2">
      <c r="M3469" s="49" t="s">
        <v>443</v>
      </c>
      <c r="N3469" s="75">
        <f>_xll.qlCalendarAdvance(Calendar,N3468,M3469,"Following",FALSE)</f>
        <v>63851</v>
      </c>
      <c r="O3469" s="75" t="e">
        <f>_xll.qlInterestRateIndexValueDate(Index,N3469)</f>
        <v>#VALUE!</v>
      </c>
      <c r="P3469" s="72" t="e">
        <v>#N/A</v>
      </c>
    </row>
    <row r="3470" spans="13:16" x14ac:dyDescent="0.2">
      <c r="M3470" s="49" t="s">
        <v>443</v>
      </c>
      <c r="N3470" s="75">
        <f>_xll.qlCalendarAdvance(Calendar,N3469,M3470,"Following",FALSE)</f>
        <v>63858</v>
      </c>
      <c r="O3470" s="75" t="e">
        <f>_xll.qlInterestRateIndexValueDate(Index,N3470)</f>
        <v>#VALUE!</v>
      </c>
      <c r="P3470" s="72" t="e">
        <v>#N/A</v>
      </c>
    </row>
    <row r="3471" spans="13:16" x14ac:dyDescent="0.2">
      <c r="M3471" s="49" t="s">
        <v>443</v>
      </c>
      <c r="N3471" s="75">
        <f>_xll.qlCalendarAdvance(Calendar,N3470,M3471,"Following",FALSE)</f>
        <v>63865</v>
      </c>
      <c r="O3471" s="75" t="e">
        <f>_xll.qlInterestRateIndexValueDate(Index,N3471)</f>
        <v>#VALUE!</v>
      </c>
      <c r="P3471" s="72" t="e">
        <v>#N/A</v>
      </c>
    </row>
    <row r="3472" spans="13:16" x14ac:dyDescent="0.2">
      <c r="M3472" s="49" t="s">
        <v>443</v>
      </c>
      <c r="N3472" s="75">
        <f>_xll.qlCalendarAdvance(Calendar,N3471,M3472,"Following",FALSE)</f>
        <v>63872</v>
      </c>
      <c r="O3472" s="75" t="e">
        <f>_xll.qlInterestRateIndexValueDate(Index,N3472)</f>
        <v>#VALUE!</v>
      </c>
      <c r="P3472" s="72" t="e">
        <v>#N/A</v>
      </c>
    </row>
    <row r="3473" spans="13:16" x14ac:dyDescent="0.2">
      <c r="M3473" s="49" t="s">
        <v>443</v>
      </c>
      <c r="N3473" s="75">
        <f>_xll.qlCalendarAdvance(Calendar,N3472,M3473,"Following",FALSE)</f>
        <v>63879</v>
      </c>
      <c r="O3473" s="75" t="e">
        <f>_xll.qlInterestRateIndexValueDate(Index,N3473)</f>
        <v>#VALUE!</v>
      </c>
      <c r="P3473" s="72" t="e">
        <v>#N/A</v>
      </c>
    </row>
    <row r="3474" spans="13:16" x14ac:dyDescent="0.2">
      <c r="M3474" s="49" t="s">
        <v>443</v>
      </c>
      <c r="N3474" s="75">
        <f>_xll.qlCalendarAdvance(Calendar,N3473,M3474,"Following",FALSE)</f>
        <v>63886</v>
      </c>
      <c r="O3474" s="75" t="e">
        <f>_xll.qlInterestRateIndexValueDate(Index,N3474)</f>
        <v>#VALUE!</v>
      </c>
      <c r="P3474" s="72" t="e">
        <v>#N/A</v>
      </c>
    </row>
    <row r="3475" spans="13:16" x14ac:dyDescent="0.2">
      <c r="M3475" s="49" t="s">
        <v>443</v>
      </c>
      <c r="N3475" s="75">
        <f>_xll.qlCalendarAdvance(Calendar,N3474,M3475,"Following",FALSE)</f>
        <v>63893</v>
      </c>
      <c r="O3475" s="75" t="e">
        <f>_xll.qlInterestRateIndexValueDate(Index,N3475)</f>
        <v>#VALUE!</v>
      </c>
      <c r="P3475" s="72" t="e">
        <v>#N/A</v>
      </c>
    </row>
    <row r="3476" spans="13:16" x14ac:dyDescent="0.2">
      <c r="M3476" s="49" t="s">
        <v>443</v>
      </c>
      <c r="N3476" s="75">
        <f>_xll.qlCalendarAdvance(Calendar,N3475,M3476,"Following",FALSE)</f>
        <v>63900</v>
      </c>
      <c r="O3476" s="75" t="e">
        <f>_xll.qlInterestRateIndexValueDate(Index,N3476)</f>
        <v>#VALUE!</v>
      </c>
      <c r="P3476" s="72" t="e">
        <v>#N/A</v>
      </c>
    </row>
    <row r="3477" spans="13:16" x14ac:dyDescent="0.2">
      <c r="M3477" s="49" t="s">
        <v>443</v>
      </c>
      <c r="N3477" s="75">
        <f>_xll.qlCalendarAdvance(Calendar,N3476,M3477,"Following",FALSE)</f>
        <v>63907</v>
      </c>
      <c r="O3477" s="75" t="e">
        <f>_xll.qlInterestRateIndexValueDate(Index,N3477)</f>
        <v>#VALUE!</v>
      </c>
      <c r="P3477" s="72" t="e">
        <v>#N/A</v>
      </c>
    </row>
    <row r="3478" spans="13:16" x14ac:dyDescent="0.2">
      <c r="M3478" s="49" t="s">
        <v>443</v>
      </c>
      <c r="N3478" s="75">
        <f>_xll.qlCalendarAdvance(Calendar,N3477,M3478,"Following",FALSE)</f>
        <v>63915</v>
      </c>
      <c r="O3478" s="75" t="e">
        <f>_xll.qlInterestRateIndexValueDate(Index,N3478)</f>
        <v>#VALUE!</v>
      </c>
      <c r="P3478" s="72" t="e">
        <v>#N/A</v>
      </c>
    </row>
    <row r="3479" spans="13:16" x14ac:dyDescent="0.2">
      <c r="M3479" s="49" t="s">
        <v>443</v>
      </c>
      <c r="N3479" s="75">
        <f>_xll.qlCalendarAdvance(Calendar,N3478,M3479,"Following",FALSE)</f>
        <v>63922</v>
      </c>
      <c r="O3479" s="75" t="e">
        <f>_xll.qlInterestRateIndexValueDate(Index,N3479)</f>
        <v>#VALUE!</v>
      </c>
      <c r="P3479" s="72" t="e">
        <v>#N/A</v>
      </c>
    </row>
    <row r="3480" spans="13:16" x14ac:dyDescent="0.2">
      <c r="M3480" s="49" t="s">
        <v>443</v>
      </c>
      <c r="N3480" s="75">
        <f>_xll.qlCalendarAdvance(Calendar,N3479,M3480,"Following",FALSE)</f>
        <v>63929</v>
      </c>
      <c r="O3480" s="75" t="e">
        <f>_xll.qlInterestRateIndexValueDate(Index,N3480)</f>
        <v>#VALUE!</v>
      </c>
      <c r="P3480" s="72" t="e">
        <v>#N/A</v>
      </c>
    </row>
    <row r="3481" spans="13:16" x14ac:dyDescent="0.2">
      <c r="M3481" s="49" t="s">
        <v>443</v>
      </c>
      <c r="N3481" s="75">
        <f>_xll.qlCalendarAdvance(Calendar,N3480,M3481,"Following",FALSE)</f>
        <v>63936</v>
      </c>
      <c r="O3481" s="75" t="e">
        <f>_xll.qlInterestRateIndexValueDate(Index,N3481)</f>
        <v>#VALUE!</v>
      </c>
      <c r="P3481" s="72" t="e">
        <v>#N/A</v>
      </c>
    </row>
    <row r="3482" spans="13:16" x14ac:dyDescent="0.2">
      <c r="M3482" s="49" t="s">
        <v>443</v>
      </c>
      <c r="N3482" s="75">
        <f>_xll.qlCalendarAdvance(Calendar,N3481,M3482,"Following",FALSE)</f>
        <v>63943</v>
      </c>
      <c r="O3482" s="75" t="e">
        <f>_xll.qlInterestRateIndexValueDate(Index,N3482)</f>
        <v>#VALUE!</v>
      </c>
      <c r="P3482" s="72" t="e">
        <v>#N/A</v>
      </c>
    </row>
    <row r="3483" spans="13:16" x14ac:dyDescent="0.2">
      <c r="M3483" s="49" t="s">
        <v>443</v>
      </c>
      <c r="N3483" s="75">
        <f>_xll.qlCalendarAdvance(Calendar,N3482,M3483,"Following",FALSE)</f>
        <v>63950</v>
      </c>
      <c r="O3483" s="75" t="e">
        <f>_xll.qlInterestRateIndexValueDate(Index,N3483)</f>
        <v>#VALUE!</v>
      </c>
      <c r="P3483" s="72" t="e">
        <v>#N/A</v>
      </c>
    </row>
    <row r="3484" spans="13:16" x14ac:dyDescent="0.2">
      <c r="M3484" s="49" t="s">
        <v>443</v>
      </c>
      <c r="N3484" s="75">
        <f>_xll.qlCalendarAdvance(Calendar,N3483,M3484,"Following",FALSE)</f>
        <v>63957</v>
      </c>
      <c r="O3484" s="75" t="e">
        <f>_xll.qlInterestRateIndexValueDate(Index,N3484)</f>
        <v>#VALUE!</v>
      </c>
      <c r="P3484" s="72" t="e">
        <v>#N/A</v>
      </c>
    </row>
    <row r="3485" spans="13:16" x14ac:dyDescent="0.2">
      <c r="M3485" s="49" t="s">
        <v>443</v>
      </c>
      <c r="N3485" s="75">
        <f>_xll.qlCalendarAdvance(Calendar,N3484,M3485,"Following",FALSE)</f>
        <v>63964</v>
      </c>
      <c r="O3485" s="75" t="e">
        <f>_xll.qlInterestRateIndexValueDate(Index,N3485)</f>
        <v>#VALUE!</v>
      </c>
      <c r="P3485" s="72" t="e">
        <v>#N/A</v>
      </c>
    </row>
    <row r="3486" spans="13:16" x14ac:dyDescent="0.2">
      <c r="M3486" s="49" t="s">
        <v>443</v>
      </c>
      <c r="N3486" s="75">
        <f>_xll.qlCalendarAdvance(Calendar,N3485,M3486,"Following",FALSE)</f>
        <v>63971</v>
      </c>
      <c r="O3486" s="75" t="e">
        <f>_xll.qlInterestRateIndexValueDate(Index,N3486)</f>
        <v>#VALUE!</v>
      </c>
      <c r="P3486" s="72" t="e">
        <v>#N/A</v>
      </c>
    </row>
    <row r="3487" spans="13:16" x14ac:dyDescent="0.2">
      <c r="M3487" s="49" t="s">
        <v>443</v>
      </c>
      <c r="N3487" s="75">
        <f>_xll.qlCalendarAdvance(Calendar,N3486,M3487,"Following",FALSE)</f>
        <v>63978</v>
      </c>
      <c r="O3487" s="75" t="e">
        <f>_xll.qlInterestRateIndexValueDate(Index,N3487)</f>
        <v>#VALUE!</v>
      </c>
      <c r="P3487" s="72" t="e">
        <v>#N/A</v>
      </c>
    </row>
    <row r="3488" spans="13:16" x14ac:dyDescent="0.2">
      <c r="M3488" s="49" t="s">
        <v>443</v>
      </c>
      <c r="N3488" s="75">
        <f>_xll.qlCalendarAdvance(Calendar,N3487,M3488,"Following",FALSE)</f>
        <v>63985</v>
      </c>
      <c r="O3488" s="75" t="e">
        <f>_xll.qlInterestRateIndexValueDate(Index,N3488)</f>
        <v>#VALUE!</v>
      </c>
      <c r="P3488" s="72" t="e">
        <v>#N/A</v>
      </c>
    </row>
    <row r="3489" spans="13:16" x14ac:dyDescent="0.2">
      <c r="M3489" s="49" t="s">
        <v>443</v>
      </c>
      <c r="N3489" s="75">
        <f>_xll.qlCalendarAdvance(Calendar,N3488,M3489,"Following",FALSE)</f>
        <v>63992</v>
      </c>
      <c r="O3489" s="75" t="e">
        <f>_xll.qlInterestRateIndexValueDate(Index,N3489)</f>
        <v>#VALUE!</v>
      </c>
      <c r="P3489" s="72" t="e">
        <v>#N/A</v>
      </c>
    </row>
    <row r="3490" spans="13:16" x14ac:dyDescent="0.2">
      <c r="M3490" s="49" t="s">
        <v>443</v>
      </c>
      <c r="N3490" s="75">
        <f>_xll.qlCalendarAdvance(Calendar,N3489,M3490,"Following",FALSE)</f>
        <v>63999</v>
      </c>
      <c r="O3490" s="75" t="e">
        <f>_xll.qlInterestRateIndexValueDate(Index,N3490)</f>
        <v>#VALUE!</v>
      </c>
      <c r="P3490" s="72" t="e">
        <v>#N/A</v>
      </c>
    </row>
    <row r="3491" spans="13:16" x14ac:dyDescent="0.2">
      <c r="M3491" s="49" t="s">
        <v>443</v>
      </c>
      <c r="N3491" s="75">
        <f>_xll.qlCalendarAdvance(Calendar,N3490,M3491,"Following",FALSE)</f>
        <v>64006</v>
      </c>
      <c r="O3491" s="75" t="e">
        <f>_xll.qlInterestRateIndexValueDate(Index,N3491)</f>
        <v>#VALUE!</v>
      </c>
      <c r="P3491" s="72" t="e">
        <v>#N/A</v>
      </c>
    </row>
    <row r="3492" spans="13:16" x14ac:dyDescent="0.2">
      <c r="M3492" s="49" t="s">
        <v>443</v>
      </c>
      <c r="N3492" s="75">
        <f>_xll.qlCalendarAdvance(Calendar,N3491,M3492,"Following",FALSE)</f>
        <v>64013</v>
      </c>
      <c r="O3492" s="75" t="e">
        <f>_xll.qlInterestRateIndexValueDate(Index,N3492)</f>
        <v>#VALUE!</v>
      </c>
      <c r="P3492" s="72" t="e">
        <v>#N/A</v>
      </c>
    </row>
    <row r="3493" spans="13:16" x14ac:dyDescent="0.2">
      <c r="M3493" s="49" t="s">
        <v>443</v>
      </c>
      <c r="N3493" s="75">
        <f>_xll.qlCalendarAdvance(Calendar,N3492,M3493,"Following",FALSE)</f>
        <v>64020</v>
      </c>
      <c r="O3493" s="75" t="e">
        <f>_xll.qlInterestRateIndexValueDate(Index,N3493)</f>
        <v>#VALUE!</v>
      </c>
      <c r="P3493" s="72" t="e">
        <v>#N/A</v>
      </c>
    </row>
    <row r="3494" spans="13:16" x14ac:dyDescent="0.2">
      <c r="M3494" s="49" t="s">
        <v>443</v>
      </c>
      <c r="N3494" s="75">
        <f>_xll.qlCalendarAdvance(Calendar,N3493,M3494,"Following",FALSE)</f>
        <v>64027</v>
      </c>
      <c r="O3494" s="75" t="e">
        <f>_xll.qlInterestRateIndexValueDate(Index,N3494)</f>
        <v>#VALUE!</v>
      </c>
      <c r="P3494" s="72" t="e">
        <v>#N/A</v>
      </c>
    </row>
    <row r="3495" spans="13:16" x14ac:dyDescent="0.2">
      <c r="M3495" s="49" t="s">
        <v>443</v>
      </c>
      <c r="N3495" s="75">
        <f>_xll.qlCalendarAdvance(Calendar,N3494,M3495,"Following",FALSE)</f>
        <v>64034</v>
      </c>
      <c r="O3495" s="75" t="e">
        <f>_xll.qlInterestRateIndexValueDate(Index,N3495)</f>
        <v>#VALUE!</v>
      </c>
      <c r="P3495" s="72" t="e">
        <v>#N/A</v>
      </c>
    </row>
    <row r="3496" spans="13:16" x14ac:dyDescent="0.2">
      <c r="M3496" s="49" t="s">
        <v>443</v>
      </c>
      <c r="N3496" s="75">
        <f>_xll.qlCalendarAdvance(Calendar,N3495,M3496,"Following",FALSE)</f>
        <v>64041</v>
      </c>
      <c r="O3496" s="75" t="e">
        <f>_xll.qlInterestRateIndexValueDate(Index,N3496)</f>
        <v>#VALUE!</v>
      </c>
      <c r="P3496" s="72" t="e">
        <v>#N/A</v>
      </c>
    </row>
    <row r="3497" spans="13:16" x14ac:dyDescent="0.2">
      <c r="M3497" s="49" t="s">
        <v>443</v>
      </c>
      <c r="N3497" s="75">
        <f>_xll.qlCalendarAdvance(Calendar,N3496,M3497,"Following",FALSE)</f>
        <v>64048</v>
      </c>
      <c r="O3497" s="75" t="e">
        <f>_xll.qlInterestRateIndexValueDate(Index,N3497)</f>
        <v>#VALUE!</v>
      </c>
      <c r="P3497" s="72" t="e">
        <v>#N/A</v>
      </c>
    </row>
    <row r="3498" spans="13:16" x14ac:dyDescent="0.2">
      <c r="M3498" s="49" t="s">
        <v>443</v>
      </c>
      <c r="N3498" s="75">
        <f>_xll.qlCalendarAdvance(Calendar,N3497,M3498,"Following",FALSE)</f>
        <v>64055</v>
      </c>
      <c r="O3498" s="75" t="e">
        <f>_xll.qlInterestRateIndexValueDate(Index,N3498)</f>
        <v>#VALUE!</v>
      </c>
      <c r="P3498" s="72" t="e">
        <v>#N/A</v>
      </c>
    </row>
    <row r="3499" spans="13:16" x14ac:dyDescent="0.2">
      <c r="M3499" s="49" t="s">
        <v>443</v>
      </c>
      <c r="N3499" s="75">
        <f>_xll.qlCalendarAdvance(Calendar,N3498,M3499,"Following",FALSE)</f>
        <v>64062</v>
      </c>
      <c r="O3499" s="75" t="e">
        <f>_xll.qlInterestRateIndexValueDate(Index,N3499)</f>
        <v>#VALUE!</v>
      </c>
      <c r="P3499" s="72" t="e">
        <v>#N/A</v>
      </c>
    </row>
    <row r="3500" spans="13:16" x14ac:dyDescent="0.2">
      <c r="M3500" s="49" t="s">
        <v>443</v>
      </c>
      <c r="N3500" s="75">
        <f>_xll.qlCalendarAdvance(Calendar,N3499,M3500,"Following",FALSE)</f>
        <v>64069</v>
      </c>
      <c r="O3500" s="75" t="e">
        <f>_xll.qlInterestRateIndexValueDate(Index,N3500)</f>
        <v>#VALUE!</v>
      </c>
      <c r="P3500" s="72" t="e">
        <v>#N/A</v>
      </c>
    </row>
    <row r="3501" spans="13:16" x14ac:dyDescent="0.2">
      <c r="M3501" s="49" t="s">
        <v>443</v>
      </c>
      <c r="N3501" s="75">
        <f>_xll.qlCalendarAdvance(Calendar,N3500,M3501,"Following",FALSE)</f>
        <v>64076</v>
      </c>
      <c r="O3501" s="75" t="e">
        <f>_xll.qlInterestRateIndexValueDate(Index,N3501)</f>
        <v>#VALUE!</v>
      </c>
      <c r="P3501" s="72" t="e">
        <v>#N/A</v>
      </c>
    </row>
    <row r="3502" spans="13:16" x14ac:dyDescent="0.2">
      <c r="M3502" s="49" t="s">
        <v>443</v>
      </c>
      <c r="N3502" s="75">
        <f>_xll.qlCalendarAdvance(Calendar,N3501,M3502,"Following",FALSE)</f>
        <v>64083</v>
      </c>
      <c r="O3502" s="75" t="e">
        <f>_xll.qlInterestRateIndexValueDate(Index,N3502)</f>
        <v>#VALUE!</v>
      </c>
      <c r="P3502" s="72" t="e">
        <v>#N/A</v>
      </c>
    </row>
    <row r="3503" spans="13:16" x14ac:dyDescent="0.2">
      <c r="M3503" s="49" t="s">
        <v>443</v>
      </c>
      <c r="N3503" s="75">
        <f>_xll.qlCalendarAdvance(Calendar,N3502,M3503,"Following",FALSE)</f>
        <v>64090</v>
      </c>
      <c r="O3503" s="75" t="e">
        <f>_xll.qlInterestRateIndexValueDate(Index,N3503)</f>
        <v>#VALUE!</v>
      </c>
      <c r="P3503" s="72" t="e">
        <v>#N/A</v>
      </c>
    </row>
    <row r="3504" spans="13:16" x14ac:dyDescent="0.2">
      <c r="M3504" s="49" t="s">
        <v>443</v>
      </c>
      <c r="N3504" s="75">
        <f>_xll.qlCalendarAdvance(Calendar,N3503,M3504,"Following",FALSE)</f>
        <v>64097</v>
      </c>
      <c r="O3504" s="75" t="e">
        <f>_xll.qlInterestRateIndexValueDate(Index,N3504)</f>
        <v>#VALUE!</v>
      </c>
      <c r="P3504" s="72" t="e">
        <v>#N/A</v>
      </c>
    </row>
    <row r="3505" spans="13:16" x14ac:dyDescent="0.2">
      <c r="M3505" s="49" t="s">
        <v>443</v>
      </c>
      <c r="N3505" s="75">
        <f>_xll.qlCalendarAdvance(Calendar,N3504,M3505,"Following",FALSE)</f>
        <v>64104</v>
      </c>
      <c r="O3505" s="75" t="e">
        <f>_xll.qlInterestRateIndexValueDate(Index,N3505)</f>
        <v>#VALUE!</v>
      </c>
      <c r="P3505" s="72" t="e">
        <v>#N/A</v>
      </c>
    </row>
    <row r="3506" spans="13:16" x14ac:dyDescent="0.2">
      <c r="M3506" s="49" t="s">
        <v>443</v>
      </c>
      <c r="N3506" s="75">
        <f>_xll.qlCalendarAdvance(Calendar,N3505,M3506,"Following",FALSE)</f>
        <v>64111</v>
      </c>
      <c r="O3506" s="75" t="e">
        <f>_xll.qlInterestRateIndexValueDate(Index,N3506)</f>
        <v>#VALUE!</v>
      </c>
      <c r="P3506" s="72" t="e">
        <v>#N/A</v>
      </c>
    </row>
    <row r="3507" spans="13:16" x14ac:dyDescent="0.2">
      <c r="M3507" s="49" t="s">
        <v>443</v>
      </c>
      <c r="N3507" s="75">
        <f>_xll.qlCalendarAdvance(Calendar,N3506,M3507,"Following",FALSE)</f>
        <v>64118</v>
      </c>
      <c r="O3507" s="75" t="e">
        <f>_xll.qlInterestRateIndexValueDate(Index,N3507)</f>
        <v>#VALUE!</v>
      </c>
      <c r="P3507" s="72" t="e">
        <v>#N/A</v>
      </c>
    </row>
    <row r="3508" spans="13:16" x14ac:dyDescent="0.2">
      <c r="M3508" s="49" t="s">
        <v>443</v>
      </c>
      <c r="N3508" s="75">
        <f>_xll.qlCalendarAdvance(Calendar,N3507,M3508,"Following",FALSE)</f>
        <v>64125</v>
      </c>
      <c r="O3508" s="75" t="e">
        <f>_xll.qlInterestRateIndexValueDate(Index,N3508)</f>
        <v>#VALUE!</v>
      </c>
      <c r="P3508" s="72" t="e">
        <v>#N/A</v>
      </c>
    </row>
    <row r="3509" spans="13:16" x14ac:dyDescent="0.2">
      <c r="M3509" s="49" t="s">
        <v>443</v>
      </c>
      <c r="N3509" s="75">
        <f>_xll.qlCalendarAdvance(Calendar,N3508,M3509,"Following",FALSE)</f>
        <v>64132</v>
      </c>
      <c r="O3509" s="75" t="e">
        <f>_xll.qlInterestRateIndexValueDate(Index,N3509)</f>
        <v>#VALUE!</v>
      </c>
      <c r="P3509" s="72" t="e">
        <v>#N/A</v>
      </c>
    </row>
    <row r="3510" spans="13:16" x14ac:dyDescent="0.2">
      <c r="M3510" s="49" t="s">
        <v>443</v>
      </c>
      <c r="N3510" s="75">
        <f>_xll.qlCalendarAdvance(Calendar,N3509,M3510,"Following",FALSE)</f>
        <v>64139</v>
      </c>
      <c r="O3510" s="75" t="e">
        <f>_xll.qlInterestRateIndexValueDate(Index,N3510)</f>
        <v>#VALUE!</v>
      </c>
      <c r="P3510" s="72" t="e">
        <v>#N/A</v>
      </c>
    </row>
    <row r="3511" spans="13:16" x14ac:dyDescent="0.2">
      <c r="M3511" s="49" t="s">
        <v>443</v>
      </c>
      <c r="N3511" s="75">
        <f>_xll.qlCalendarAdvance(Calendar,N3510,M3511,"Following",FALSE)</f>
        <v>64146</v>
      </c>
      <c r="O3511" s="75" t="e">
        <f>_xll.qlInterestRateIndexValueDate(Index,N3511)</f>
        <v>#VALUE!</v>
      </c>
      <c r="P3511" s="72" t="e">
        <v>#N/A</v>
      </c>
    </row>
    <row r="3512" spans="13:16" x14ac:dyDescent="0.2">
      <c r="M3512" s="49" t="s">
        <v>443</v>
      </c>
      <c r="N3512" s="75">
        <f>_xll.qlCalendarAdvance(Calendar,N3511,M3512,"Following",FALSE)</f>
        <v>64153</v>
      </c>
      <c r="O3512" s="75" t="e">
        <f>_xll.qlInterestRateIndexValueDate(Index,N3512)</f>
        <v>#VALUE!</v>
      </c>
      <c r="P3512" s="72" t="e">
        <v>#N/A</v>
      </c>
    </row>
    <row r="3513" spans="13:16" x14ac:dyDescent="0.2">
      <c r="M3513" s="49" t="s">
        <v>443</v>
      </c>
      <c r="N3513" s="75">
        <f>_xll.qlCalendarAdvance(Calendar,N3512,M3513,"Following",FALSE)</f>
        <v>64160</v>
      </c>
      <c r="O3513" s="75" t="e">
        <f>_xll.qlInterestRateIndexValueDate(Index,N3513)</f>
        <v>#VALUE!</v>
      </c>
      <c r="P3513" s="72" t="e">
        <v>#N/A</v>
      </c>
    </row>
    <row r="3514" spans="13:16" x14ac:dyDescent="0.2">
      <c r="M3514" s="49" t="s">
        <v>443</v>
      </c>
      <c r="N3514" s="75">
        <f>_xll.qlCalendarAdvance(Calendar,N3513,M3514,"Following",FALSE)</f>
        <v>64167</v>
      </c>
      <c r="O3514" s="75" t="e">
        <f>_xll.qlInterestRateIndexValueDate(Index,N3514)</f>
        <v>#VALUE!</v>
      </c>
      <c r="P3514" s="72" t="e">
        <v>#N/A</v>
      </c>
    </row>
    <row r="3515" spans="13:16" x14ac:dyDescent="0.2">
      <c r="M3515" s="49" t="s">
        <v>443</v>
      </c>
      <c r="N3515" s="75">
        <f>_xll.qlCalendarAdvance(Calendar,N3514,M3515,"Following",FALSE)</f>
        <v>64174</v>
      </c>
      <c r="O3515" s="75" t="e">
        <f>_xll.qlInterestRateIndexValueDate(Index,N3515)</f>
        <v>#VALUE!</v>
      </c>
      <c r="P3515" s="72" t="e">
        <v>#N/A</v>
      </c>
    </row>
    <row r="3516" spans="13:16" x14ac:dyDescent="0.2">
      <c r="M3516" s="49" t="s">
        <v>443</v>
      </c>
      <c r="N3516" s="75">
        <f>_xll.qlCalendarAdvance(Calendar,N3515,M3516,"Following",FALSE)</f>
        <v>64181</v>
      </c>
      <c r="O3516" s="75" t="e">
        <f>_xll.qlInterestRateIndexValueDate(Index,N3516)</f>
        <v>#VALUE!</v>
      </c>
      <c r="P3516" s="72" t="e">
        <v>#N/A</v>
      </c>
    </row>
    <row r="3517" spans="13:16" x14ac:dyDescent="0.2">
      <c r="M3517" s="49" t="s">
        <v>443</v>
      </c>
      <c r="N3517" s="75">
        <f>_xll.qlCalendarAdvance(Calendar,N3516,M3517,"Following",FALSE)</f>
        <v>64188</v>
      </c>
      <c r="O3517" s="75" t="e">
        <f>_xll.qlInterestRateIndexValueDate(Index,N3517)</f>
        <v>#VALUE!</v>
      </c>
      <c r="P3517" s="72" t="e">
        <v>#N/A</v>
      </c>
    </row>
    <row r="3518" spans="13:16" x14ac:dyDescent="0.2">
      <c r="M3518" s="49" t="s">
        <v>443</v>
      </c>
      <c r="N3518" s="75">
        <f>_xll.qlCalendarAdvance(Calendar,N3517,M3518,"Following",FALSE)</f>
        <v>64195</v>
      </c>
      <c r="O3518" s="75" t="e">
        <f>_xll.qlInterestRateIndexValueDate(Index,N3518)</f>
        <v>#VALUE!</v>
      </c>
      <c r="P3518" s="72" t="e">
        <v>#N/A</v>
      </c>
    </row>
    <row r="3519" spans="13:16" x14ac:dyDescent="0.2">
      <c r="M3519" s="49" t="s">
        <v>443</v>
      </c>
      <c r="N3519" s="75">
        <f>_xll.qlCalendarAdvance(Calendar,N3518,M3519,"Following",FALSE)</f>
        <v>64202</v>
      </c>
      <c r="O3519" s="75" t="e">
        <f>_xll.qlInterestRateIndexValueDate(Index,N3519)</f>
        <v>#VALUE!</v>
      </c>
      <c r="P3519" s="72" t="e">
        <v>#N/A</v>
      </c>
    </row>
    <row r="3520" spans="13:16" x14ac:dyDescent="0.2">
      <c r="M3520" s="49" t="s">
        <v>443</v>
      </c>
      <c r="N3520" s="75">
        <f>_xll.qlCalendarAdvance(Calendar,N3519,M3520,"Following",FALSE)</f>
        <v>64209</v>
      </c>
      <c r="O3520" s="75" t="e">
        <f>_xll.qlInterestRateIndexValueDate(Index,N3520)</f>
        <v>#VALUE!</v>
      </c>
      <c r="P3520" s="72" t="e">
        <v>#N/A</v>
      </c>
    </row>
    <row r="3521" spans="13:16" x14ac:dyDescent="0.2">
      <c r="M3521" s="49" t="s">
        <v>443</v>
      </c>
      <c r="N3521" s="75">
        <f>_xll.qlCalendarAdvance(Calendar,N3520,M3521,"Following",FALSE)</f>
        <v>64216</v>
      </c>
      <c r="O3521" s="75" t="e">
        <f>_xll.qlInterestRateIndexValueDate(Index,N3521)</f>
        <v>#VALUE!</v>
      </c>
      <c r="P3521" s="72" t="e">
        <v>#N/A</v>
      </c>
    </row>
    <row r="3522" spans="13:16" x14ac:dyDescent="0.2">
      <c r="M3522" s="49" t="s">
        <v>443</v>
      </c>
      <c r="N3522" s="75">
        <f>_xll.qlCalendarAdvance(Calendar,N3521,M3522,"Following",FALSE)</f>
        <v>64223</v>
      </c>
      <c r="O3522" s="75" t="e">
        <f>_xll.qlInterestRateIndexValueDate(Index,N3522)</f>
        <v>#VALUE!</v>
      </c>
      <c r="P3522" s="72" t="e">
        <v>#N/A</v>
      </c>
    </row>
    <row r="3523" spans="13:16" x14ac:dyDescent="0.2">
      <c r="M3523" s="49" t="s">
        <v>443</v>
      </c>
      <c r="N3523" s="75">
        <f>_xll.qlCalendarAdvance(Calendar,N3522,M3523,"Following",FALSE)</f>
        <v>64230</v>
      </c>
      <c r="O3523" s="75" t="e">
        <f>_xll.qlInterestRateIndexValueDate(Index,N3523)</f>
        <v>#VALUE!</v>
      </c>
      <c r="P3523" s="72" t="e">
        <v>#N/A</v>
      </c>
    </row>
    <row r="3524" spans="13:16" x14ac:dyDescent="0.2">
      <c r="M3524" s="49" t="s">
        <v>443</v>
      </c>
      <c r="N3524" s="75">
        <f>_xll.qlCalendarAdvance(Calendar,N3523,M3524,"Following",FALSE)</f>
        <v>64237</v>
      </c>
      <c r="O3524" s="75" t="e">
        <f>_xll.qlInterestRateIndexValueDate(Index,N3524)</f>
        <v>#VALUE!</v>
      </c>
      <c r="P3524" s="72" t="e">
        <v>#N/A</v>
      </c>
    </row>
    <row r="3525" spans="13:16" x14ac:dyDescent="0.2">
      <c r="M3525" s="49" t="s">
        <v>443</v>
      </c>
      <c r="N3525" s="75">
        <f>_xll.qlCalendarAdvance(Calendar,N3524,M3525,"Following",FALSE)</f>
        <v>64244</v>
      </c>
      <c r="O3525" s="75" t="e">
        <f>_xll.qlInterestRateIndexValueDate(Index,N3525)</f>
        <v>#VALUE!</v>
      </c>
      <c r="P3525" s="72" t="e">
        <v>#N/A</v>
      </c>
    </row>
    <row r="3526" spans="13:16" x14ac:dyDescent="0.2">
      <c r="M3526" s="49" t="s">
        <v>443</v>
      </c>
      <c r="N3526" s="75">
        <f>_xll.qlCalendarAdvance(Calendar,N3525,M3526,"Following",FALSE)</f>
        <v>64251</v>
      </c>
      <c r="O3526" s="75" t="e">
        <f>_xll.qlInterestRateIndexValueDate(Index,N3526)</f>
        <v>#VALUE!</v>
      </c>
      <c r="P3526" s="72" t="e">
        <v>#N/A</v>
      </c>
    </row>
    <row r="3527" spans="13:16" x14ac:dyDescent="0.2">
      <c r="M3527" s="49" t="s">
        <v>443</v>
      </c>
      <c r="N3527" s="75">
        <f>_xll.qlCalendarAdvance(Calendar,N3526,M3527,"Following",FALSE)</f>
        <v>64258</v>
      </c>
      <c r="O3527" s="75" t="e">
        <f>_xll.qlInterestRateIndexValueDate(Index,N3527)</f>
        <v>#VALUE!</v>
      </c>
      <c r="P3527" s="72" t="e">
        <v>#N/A</v>
      </c>
    </row>
    <row r="3528" spans="13:16" x14ac:dyDescent="0.2">
      <c r="M3528" s="49" t="s">
        <v>443</v>
      </c>
      <c r="N3528" s="75">
        <f>_xll.qlCalendarAdvance(Calendar,N3527,M3528,"Following",FALSE)</f>
        <v>64265</v>
      </c>
      <c r="O3528" s="75" t="e">
        <f>_xll.qlInterestRateIndexValueDate(Index,N3528)</f>
        <v>#VALUE!</v>
      </c>
      <c r="P3528" s="72" t="e">
        <v>#N/A</v>
      </c>
    </row>
    <row r="3529" spans="13:16" x14ac:dyDescent="0.2">
      <c r="M3529" s="49" t="s">
        <v>443</v>
      </c>
      <c r="N3529" s="75">
        <f>_xll.qlCalendarAdvance(Calendar,N3528,M3529,"Following",FALSE)</f>
        <v>64272</v>
      </c>
      <c r="O3529" s="75" t="e">
        <f>_xll.qlInterestRateIndexValueDate(Index,N3529)</f>
        <v>#VALUE!</v>
      </c>
      <c r="P3529" s="72" t="e">
        <v>#N/A</v>
      </c>
    </row>
    <row r="3530" spans="13:16" x14ac:dyDescent="0.2">
      <c r="M3530" s="49" t="s">
        <v>443</v>
      </c>
      <c r="N3530" s="75">
        <f>_xll.qlCalendarAdvance(Calendar,N3529,M3530,"Following",FALSE)</f>
        <v>64280</v>
      </c>
      <c r="O3530" s="75" t="e">
        <f>_xll.qlInterestRateIndexValueDate(Index,N3530)</f>
        <v>#VALUE!</v>
      </c>
      <c r="P3530" s="72" t="e">
        <v>#N/A</v>
      </c>
    </row>
    <row r="3531" spans="13:16" x14ac:dyDescent="0.2">
      <c r="M3531" s="49" t="s">
        <v>443</v>
      </c>
      <c r="N3531" s="75">
        <f>_xll.qlCalendarAdvance(Calendar,N3530,M3531,"Following",FALSE)</f>
        <v>64287</v>
      </c>
      <c r="O3531" s="75" t="e">
        <f>_xll.qlInterestRateIndexValueDate(Index,N3531)</f>
        <v>#VALUE!</v>
      </c>
      <c r="P3531" s="72" t="e">
        <v>#N/A</v>
      </c>
    </row>
    <row r="3532" spans="13:16" x14ac:dyDescent="0.2">
      <c r="M3532" s="49" t="s">
        <v>443</v>
      </c>
      <c r="N3532" s="75">
        <f>_xll.qlCalendarAdvance(Calendar,N3531,M3532,"Following",FALSE)</f>
        <v>64294</v>
      </c>
      <c r="O3532" s="75" t="e">
        <f>_xll.qlInterestRateIndexValueDate(Index,N3532)</f>
        <v>#VALUE!</v>
      </c>
      <c r="P3532" s="72" t="e">
        <v>#N/A</v>
      </c>
    </row>
    <row r="3533" spans="13:16" x14ac:dyDescent="0.2">
      <c r="M3533" s="49" t="s">
        <v>443</v>
      </c>
      <c r="N3533" s="75">
        <f>_xll.qlCalendarAdvance(Calendar,N3532,M3533,"Following",FALSE)</f>
        <v>64301</v>
      </c>
      <c r="O3533" s="75" t="e">
        <f>_xll.qlInterestRateIndexValueDate(Index,N3533)</f>
        <v>#VALUE!</v>
      </c>
      <c r="P3533" s="72" t="e">
        <v>#N/A</v>
      </c>
    </row>
    <row r="3534" spans="13:16" x14ac:dyDescent="0.2">
      <c r="M3534" s="49" t="s">
        <v>443</v>
      </c>
      <c r="N3534" s="75">
        <f>_xll.qlCalendarAdvance(Calendar,N3533,M3534,"Following",FALSE)</f>
        <v>64308</v>
      </c>
      <c r="O3534" s="75" t="e">
        <f>_xll.qlInterestRateIndexValueDate(Index,N3534)</f>
        <v>#VALUE!</v>
      </c>
      <c r="P3534" s="72" t="e">
        <v>#N/A</v>
      </c>
    </row>
    <row r="3535" spans="13:16" x14ac:dyDescent="0.2">
      <c r="M3535" s="49" t="s">
        <v>443</v>
      </c>
      <c r="N3535" s="75">
        <f>_xll.qlCalendarAdvance(Calendar,N3534,M3535,"Following",FALSE)</f>
        <v>64315</v>
      </c>
      <c r="O3535" s="75" t="e">
        <f>_xll.qlInterestRateIndexValueDate(Index,N3535)</f>
        <v>#VALUE!</v>
      </c>
      <c r="P3535" s="72" t="e">
        <v>#N/A</v>
      </c>
    </row>
    <row r="3536" spans="13:16" x14ac:dyDescent="0.2">
      <c r="M3536" s="49" t="s">
        <v>443</v>
      </c>
      <c r="N3536" s="75">
        <f>_xll.qlCalendarAdvance(Calendar,N3535,M3536,"Following",FALSE)</f>
        <v>64322</v>
      </c>
      <c r="O3536" s="75" t="e">
        <f>_xll.qlInterestRateIndexValueDate(Index,N3536)</f>
        <v>#VALUE!</v>
      </c>
      <c r="P3536" s="72" t="e">
        <v>#N/A</v>
      </c>
    </row>
    <row r="3537" spans="13:16" x14ac:dyDescent="0.2">
      <c r="M3537" s="49" t="s">
        <v>443</v>
      </c>
      <c r="N3537" s="75">
        <f>_xll.qlCalendarAdvance(Calendar,N3536,M3537,"Following",FALSE)</f>
        <v>64329</v>
      </c>
      <c r="O3537" s="75" t="e">
        <f>_xll.qlInterestRateIndexValueDate(Index,N3537)</f>
        <v>#VALUE!</v>
      </c>
      <c r="P3537" s="72" t="e">
        <v>#N/A</v>
      </c>
    </row>
    <row r="3538" spans="13:16" x14ac:dyDescent="0.2">
      <c r="M3538" s="49" t="s">
        <v>443</v>
      </c>
      <c r="N3538" s="75">
        <f>_xll.qlCalendarAdvance(Calendar,N3537,M3538,"Following",FALSE)</f>
        <v>64336</v>
      </c>
      <c r="O3538" s="75" t="e">
        <f>_xll.qlInterestRateIndexValueDate(Index,N3538)</f>
        <v>#VALUE!</v>
      </c>
      <c r="P3538" s="72" t="e">
        <v>#N/A</v>
      </c>
    </row>
    <row r="3539" spans="13:16" x14ac:dyDescent="0.2">
      <c r="M3539" s="49" t="s">
        <v>443</v>
      </c>
      <c r="N3539" s="75">
        <f>_xll.qlCalendarAdvance(Calendar,N3538,M3539,"Following",FALSE)</f>
        <v>64343</v>
      </c>
      <c r="O3539" s="75" t="e">
        <f>_xll.qlInterestRateIndexValueDate(Index,N3539)</f>
        <v>#VALUE!</v>
      </c>
      <c r="P3539" s="72" t="e">
        <v>#N/A</v>
      </c>
    </row>
    <row r="3540" spans="13:16" x14ac:dyDescent="0.2">
      <c r="M3540" s="49" t="s">
        <v>443</v>
      </c>
      <c r="N3540" s="75">
        <f>_xll.qlCalendarAdvance(Calendar,N3539,M3540,"Following",FALSE)</f>
        <v>64350</v>
      </c>
      <c r="O3540" s="75" t="e">
        <f>_xll.qlInterestRateIndexValueDate(Index,N3540)</f>
        <v>#VALUE!</v>
      </c>
      <c r="P3540" s="72" t="e">
        <v>#N/A</v>
      </c>
    </row>
    <row r="3541" spans="13:16" x14ac:dyDescent="0.2">
      <c r="M3541" s="49" t="s">
        <v>443</v>
      </c>
      <c r="N3541" s="75">
        <f>_xll.qlCalendarAdvance(Calendar,N3540,M3541,"Following",FALSE)</f>
        <v>64357</v>
      </c>
      <c r="O3541" s="75" t="e">
        <f>_xll.qlInterestRateIndexValueDate(Index,N3541)</f>
        <v>#VALUE!</v>
      </c>
      <c r="P3541" s="72" t="e">
        <v>#N/A</v>
      </c>
    </row>
    <row r="3542" spans="13:16" x14ac:dyDescent="0.2">
      <c r="M3542" s="49" t="s">
        <v>443</v>
      </c>
      <c r="N3542" s="75">
        <f>_xll.qlCalendarAdvance(Calendar,N3541,M3542,"Following",FALSE)</f>
        <v>64364</v>
      </c>
      <c r="O3542" s="75" t="e">
        <f>_xll.qlInterestRateIndexValueDate(Index,N3542)</f>
        <v>#VALUE!</v>
      </c>
      <c r="P3542" s="72" t="e">
        <v>#N/A</v>
      </c>
    </row>
    <row r="3543" spans="13:16" x14ac:dyDescent="0.2">
      <c r="M3543" s="49" t="s">
        <v>443</v>
      </c>
      <c r="N3543" s="75">
        <f>_xll.qlCalendarAdvance(Calendar,N3542,M3543,"Following",FALSE)</f>
        <v>64371</v>
      </c>
      <c r="O3543" s="75" t="e">
        <f>_xll.qlInterestRateIndexValueDate(Index,N3543)</f>
        <v>#VALUE!</v>
      </c>
      <c r="P3543" s="72" t="e">
        <v>#N/A</v>
      </c>
    </row>
    <row r="3544" spans="13:16" x14ac:dyDescent="0.2">
      <c r="M3544" s="49" t="s">
        <v>443</v>
      </c>
      <c r="N3544" s="75">
        <f>_xll.qlCalendarAdvance(Calendar,N3543,M3544,"Following",FALSE)</f>
        <v>64378</v>
      </c>
      <c r="O3544" s="75" t="e">
        <f>_xll.qlInterestRateIndexValueDate(Index,N3544)</f>
        <v>#VALUE!</v>
      </c>
      <c r="P3544" s="72" t="e">
        <v>#N/A</v>
      </c>
    </row>
    <row r="3545" spans="13:16" x14ac:dyDescent="0.2">
      <c r="M3545" s="49" t="s">
        <v>443</v>
      </c>
      <c r="N3545" s="75">
        <f>_xll.qlCalendarAdvance(Calendar,N3544,M3545,"Following",FALSE)</f>
        <v>64385</v>
      </c>
      <c r="O3545" s="75" t="e">
        <f>_xll.qlInterestRateIndexValueDate(Index,N3545)</f>
        <v>#VALUE!</v>
      </c>
      <c r="P3545" s="72" t="e">
        <v>#N/A</v>
      </c>
    </row>
    <row r="3546" spans="13:16" x14ac:dyDescent="0.2">
      <c r="M3546" s="49" t="s">
        <v>443</v>
      </c>
      <c r="N3546" s="75">
        <f>_xll.qlCalendarAdvance(Calendar,N3545,M3546,"Following",FALSE)</f>
        <v>64396</v>
      </c>
      <c r="O3546" s="75" t="e">
        <f>_xll.qlInterestRateIndexValueDate(Index,N3546)</f>
        <v>#VALUE!</v>
      </c>
      <c r="P3546" s="72" t="e">
        <v>#N/A</v>
      </c>
    </row>
    <row r="3547" spans="13:16" x14ac:dyDescent="0.2">
      <c r="M3547" s="49" t="s">
        <v>443</v>
      </c>
      <c r="N3547" s="75">
        <f>_xll.qlCalendarAdvance(Calendar,N3546,M3547,"Following",FALSE)</f>
        <v>64403</v>
      </c>
      <c r="O3547" s="75" t="e">
        <f>_xll.qlInterestRateIndexValueDate(Index,N3547)</f>
        <v>#VALUE!</v>
      </c>
      <c r="P3547" s="72" t="e">
        <v>#N/A</v>
      </c>
    </row>
    <row r="3548" spans="13:16" x14ac:dyDescent="0.2">
      <c r="M3548" s="49" t="s">
        <v>443</v>
      </c>
      <c r="N3548" s="75">
        <f>_xll.qlCalendarAdvance(Calendar,N3547,M3548,"Following",FALSE)</f>
        <v>64410</v>
      </c>
      <c r="O3548" s="75" t="e">
        <f>_xll.qlInterestRateIndexValueDate(Index,N3548)</f>
        <v>#VALUE!</v>
      </c>
      <c r="P3548" s="72" t="e">
        <v>#N/A</v>
      </c>
    </row>
    <row r="3549" spans="13:16" x14ac:dyDescent="0.2">
      <c r="M3549" s="49" t="s">
        <v>443</v>
      </c>
      <c r="N3549" s="75">
        <f>_xll.qlCalendarAdvance(Calendar,N3548,M3549,"Following",FALSE)</f>
        <v>64417</v>
      </c>
      <c r="O3549" s="75" t="e">
        <f>_xll.qlInterestRateIndexValueDate(Index,N3549)</f>
        <v>#VALUE!</v>
      </c>
      <c r="P3549" s="72" t="e">
        <v>#N/A</v>
      </c>
    </row>
    <row r="3550" spans="13:16" x14ac:dyDescent="0.2">
      <c r="M3550" s="49" t="s">
        <v>443</v>
      </c>
      <c r="N3550" s="75">
        <f>_xll.qlCalendarAdvance(Calendar,N3549,M3550,"Following",FALSE)</f>
        <v>64424</v>
      </c>
      <c r="O3550" s="75" t="e">
        <f>_xll.qlInterestRateIndexValueDate(Index,N3550)</f>
        <v>#VALUE!</v>
      </c>
      <c r="P3550" s="72" t="e">
        <v>#N/A</v>
      </c>
    </row>
    <row r="3551" spans="13:16" x14ac:dyDescent="0.2">
      <c r="M3551" s="50" t="s">
        <v>443</v>
      </c>
      <c r="N3551" s="76">
        <f>_xll.qlCalendarAdvance(Calendar,N3550,M3551,"Following",FALSE)</f>
        <v>64431</v>
      </c>
      <c r="O3551" s="76" t="e">
        <f>_xll.qlInterestRateIndexValueDate(Index,N3551)</f>
        <v>#VALUE!</v>
      </c>
      <c r="P3551" s="73" t="e">
        <v>#N/A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Length1">
              <controlPr defaultSize="0" print="0" autoFill="0" autoPict="0" macro="[0]!grphUpdate">
                <anchor moveWithCells="1" sizeWithCells="1">
                  <from>
                    <xdr:col>8</xdr:col>
                    <xdr:colOff>47625</xdr:colOff>
                    <xdr:row>17</xdr:row>
                    <xdr:rowOff>9525</xdr:rowOff>
                  </from>
                  <to>
                    <xdr:col>9</xdr:col>
                    <xdr:colOff>38100</xdr:colOff>
                    <xdr:row>19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5" name="Length2">
              <controlPr defaultSize="0" print="0" autoFill="0" autoPict="0" macro="[0]!grphUpdate">
                <anchor moveWithCells="1" sizeWithCells="1">
                  <from>
                    <xdr:col>8</xdr:col>
                    <xdr:colOff>47625</xdr:colOff>
                    <xdr:row>21</xdr:row>
                    <xdr:rowOff>28575</xdr:rowOff>
                  </from>
                  <to>
                    <xdr:col>9</xdr:col>
                    <xdr:colOff>38100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6" name="Length5">
              <controlPr defaultSize="0" print="0" autoFill="0" autoPict="0" macro="[0]!grphUpdate">
                <anchor moveWithCells="1" sizeWithCells="1">
                  <from>
                    <xdr:col>8</xdr:col>
                    <xdr:colOff>47625</xdr:colOff>
                    <xdr:row>33</xdr:row>
                    <xdr:rowOff>104775</xdr:rowOff>
                  </from>
                  <to>
                    <xdr:col>9</xdr:col>
                    <xdr:colOff>38100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7" name="Length3">
              <controlPr defaultSize="0" print="0" autoFill="0" autoPict="0" macro="[0]!grphUpdate">
                <anchor moveWithCells="1" sizeWithCells="1">
                  <from>
                    <xdr:col>8</xdr:col>
                    <xdr:colOff>47625</xdr:colOff>
                    <xdr:row>25</xdr:row>
                    <xdr:rowOff>57150</xdr:rowOff>
                  </from>
                  <to>
                    <xdr:col>9</xdr:col>
                    <xdr:colOff>38100</xdr:colOff>
                    <xdr:row>27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8" name="Length4">
              <controlPr defaultSize="0" print="0" autoFill="0" autoPict="0" macro="[0]!grphUpdate">
                <anchor moveWithCells="1" sizeWithCells="1">
                  <from>
                    <xdr:col>8</xdr:col>
                    <xdr:colOff>47625</xdr:colOff>
                    <xdr:row>29</xdr:row>
                    <xdr:rowOff>85725</xdr:rowOff>
                  </from>
                  <to>
                    <xdr:col>9</xdr:col>
                    <xdr:colOff>38100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9" name="Length6">
              <controlPr defaultSize="0" print="0" autoFill="0" autoPict="0" macro="[0]!grphUpdate">
                <anchor moveWithCells="1" sizeWithCells="1">
                  <from>
                    <xdr:col>8</xdr:col>
                    <xdr:colOff>47625</xdr:colOff>
                    <xdr:row>37</xdr:row>
                    <xdr:rowOff>133350</xdr:rowOff>
                  </from>
                  <to>
                    <xdr:col>9</xdr:col>
                    <xdr:colOff>38100</xdr:colOff>
                    <xdr:row>40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0" name="Length7">
              <controlPr defaultSize="0" print="0" autoFill="0" autoPict="0" macro="[0]!grphUpdate">
                <anchor moveWithCells="1" sizeWithCells="1">
                  <from>
                    <xdr:col>8</xdr:col>
                    <xdr:colOff>47625</xdr:colOff>
                    <xdr:row>42</xdr:row>
                    <xdr:rowOff>9525</xdr:rowOff>
                  </from>
                  <to>
                    <xdr:col>9</xdr:col>
                    <xdr:colOff>38100</xdr:colOff>
                    <xdr:row>44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R41"/>
  <sheetViews>
    <sheetView showGridLines="0" topLeftCell="I1" workbookViewId="0">
      <selection activeCell="K1" sqref="K1"/>
    </sheetView>
  </sheetViews>
  <sheetFormatPr defaultRowHeight="11.25" outlineLevelCol="1" x14ac:dyDescent="0.2"/>
  <cols>
    <col min="1" max="1" width="2.7109375" style="25" hidden="1" customWidth="1" outlineLevel="1"/>
    <col min="2" max="2" width="15.140625" style="25" hidden="1" customWidth="1" outlineLevel="1"/>
    <col min="3" max="3" width="26.5703125" style="25" hidden="1" customWidth="1" outlineLevel="1"/>
    <col min="4" max="5" width="17.28515625" style="25" hidden="1" customWidth="1" outlineLevel="1"/>
    <col min="6" max="6" width="9" style="23" hidden="1" customWidth="1" outlineLevel="1"/>
    <col min="7" max="7" width="12" style="23" hidden="1" customWidth="1" outlineLevel="1"/>
    <col min="8" max="8" width="10" style="25" hidden="1" customWidth="1" outlineLevel="1"/>
    <col min="9" max="9" width="2.7109375" style="25" customWidth="1" collapsed="1"/>
    <col min="10" max="10" width="24.42578125" style="25" bestFit="1" customWidth="1"/>
    <col min="11" max="11" width="31.7109375" style="25" bestFit="1" customWidth="1"/>
    <col min="12" max="12" width="2.7109375" style="25" customWidth="1"/>
    <col min="13" max="13" width="12" style="25" bestFit="1" customWidth="1"/>
    <col min="14" max="14" width="26.5703125" style="25" bestFit="1" customWidth="1"/>
    <col min="15" max="15" width="9" style="25" bestFit="1" customWidth="1"/>
    <col min="16" max="17" width="17.28515625" style="25" customWidth="1"/>
    <col min="18" max="18" width="12" style="25" bestFit="1" customWidth="1"/>
    <col min="19" max="19" width="17.28515625" style="25" bestFit="1" customWidth="1"/>
    <col min="20" max="20" width="12" style="25" bestFit="1" customWidth="1"/>
    <col min="21" max="16384" width="9.140625" style="25"/>
  </cols>
  <sheetData>
    <row r="1" spans="2:18" x14ac:dyDescent="0.2">
      <c r="J1" s="87" t="s">
        <v>436</v>
      </c>
      <c r="K1" s="67" t="e">
        <f>_xll.qlPiecewiseYieldCurve(J1,SettlementDays,Calendar,_xll.ohPack(M3:M41),,,,,K2,K3,Permanent,Trigger,TRUE)</f>
        <v>#NUM!</v>
      </c>
      <c r="M1" s="6" t="s">
        <v>364</v>
      </c>
      <c r="N1" s="6" t="s">
        <v>435</v>
      </c>
      <c r="O1" s="6" t="s">
        <v>434</v>
      </c>
      <c r="P1" s="6" t="s">
        <v>418</v>
      </c>
      <c r="Q1" s="6" t="s">
        <v>419</v>
      </c>
      <c r="R1" s="6" t="s">
        <v>425</v>
      </c>
    </row>
    <row r="2" spans="2:18" x14ac:dyDescent="0.2">
      <c r="B2" s="6" t="s">
        <v>364</v>
      </c>
      <c r="C2" s="6" t="s">
        <v>417</v>
      </c>
      <c r="D2" s="6" t="s">
        <v>418</v>
      </c>
      <c r="E2" s="6" t="s">
        <v>419</v>
      </c>
      <c r="F2" s="7" t="s">
        <v>432</v>
      </c>
      <c r="G2" s="7" t="s">
        <v>433</v>
      </c>
      <c r="H2" s="6" t="s">
        <v>426</v>
      </c>
      <c r="J2" s="54" t="s">
        <v>420</v>
      </c>
      <c r="K2" s="61" t="s">
        <v>0</v>
      </c>
      <c r="M2" s="45"/>
      <c r="N2" s="43"/>
      <c r="O2" s="95"/>
      <c r="P2" s="43"/>
      <c r="Q2" s="96" t="e">
        <f>P3</f>
        <v>#VALUE!</v>
      </c>
      <c r="R2" s="91" t="e">
        <f t="array" ref="R2:R41">_xll.qlPiecewiseYieldCurveData(EUR3M)</f>
        <v>#VALUE!</v>
      </c>
    </row>
    <row r="3" spans="2:18" x14ac:dyDescent="0.2">
      <c r="B3" s="61" t="str">
        <f>Indexes!R7</f>
        <v>obj_000b0#0000</v>
      </c>
      <c r="C3" s="61" t="str">
        <f>_xll.qlRateHelperQuoteName(B3)</f>
        <v>Euribor3MLastFixing_Quote</v>
      </c>
      <c r="D3" s="74">
        <f>_xll.qlRateHelperEarliestDate(B3)</f>
        <v>42517</v>
      </c>
      <c r="E3" s="74" t="e">
        <f ca="1">_xll.qlRateHelperLatestDate(B3)</f>
        <v>#NAME?</v>
      </c>
      <c r="F3" s="97">
        <v>10</v>
      </c>
      <c r="G3" s="97">
        <v>1</v>
      </c>
      <c r="H3" s="61" t="b">
        <v>1</v>
      </c>
      <c r="J3" s="57" t="s">
        <v>421</v>
      </c>
      <c r="K3" s="49" t="s">
        <v>422</v>
      </c>
      <c r="M3" s="99" t="e">
        <f t="array" ref="M3:M41">_xll.qlRateHelperSelection(_xll.ohFilter(B3:B41,H3:H41),_xll.ohFilter(F3:F41,H3:H41),K5,K6,K7,K8,_xll.ohFilter(G3:G41,H3:H41))</f>
        <v>#NUM!</v>
      </c>
      <c r="N3" s="99" t="e">
        <f>_xll.qlRateHelperQuoteName(M3)</f>
        <v>#VALUE!</v>
      </c>
      <c r="O3" s="71" t="e">
        <f>_xll.qlRateHelperRate(M3)</f>
        <v>#VALUE!</v>
      </c>
      <c r="P3" s="99" t="e">
        <f>_xll.qlRateHelperEarliestDate(M3)</f>
        <v>#VALUE!</v>
      </c>
      <c r="Q3" s="99" t="e">
        <f ca="1">_xll.qlRateHelperLatestDate(M3)</f>
        <v>#NAME?</v>
      </c>
      <c r="R3" s="90" t="e">
        <v>#VALUE!</v>
      </c>
    </row>
    <row r="4" spans="2:18" x14ac:dyDescent="0.2">
      <c r="B4" s="61" t="e">
        <f>FRA!K3</f>
        <v>#NUM!</v>
      </c>
      <c r="C4" s="61" t="e">
        <f>_xll.qlRateHelperQuoteName(B4)</f>
        <v>#VALUE!</v>
      </c>
      <c r="D4" s="74" t="e">
        <f>_xll.qlRateHelperEarliestDate(B4)</f>
        <v>#VALUE!</v>
      </c>
      <c r="E4" s="74" t="e">
        <f ca="1">_xll.qlRateHelperLatestDate(B4)</f>
        <v>#NAME?</v>
      </c>
      <c r="F4" s="97">
        <v>20</v>
      </c>
      <c r="G4" s="97">
        <v>1</v>
      </c>
      <c r="H4" s="61" t="b">
        <v>0</v>
      </c>
      <c r="J4" s="56" t="s">
        <v>424</v>
      </c>
      <c r="K4" s="50" t="e">
        <f>_xll.qlRelinkableHandleLinkTo(Indexes!D7,K1)</f>
        <v>#NUM!</v>
      </c>
      <c r="M4" s="88" t="e">
        <v>#NUM!</v>
      </c>
      <c r="N4" s="88" t="e">
        <f>_xll.qlRateHelperQuoteName(M4)</f>
        <v>#VALUE!</v>
      </c>
      <c r="O4" s="72" t="e">
        <f>_xll.qlRateHelperRate(M4)</f>
        <v>#VALUE!</v>
      </c>
      <c r="P4" s="88" t="e">
        <f>_xll.qlRateHelperEarliestDate(M4)</f>
        <v>#VALUE!</v>
      </c>
      <c r="Q4" s="88" t="e">
        <f ca="1">_xll.qlRateHelperLatestDate(M4)</f>
        <v>#NAME?</v>
      </c>
      <c r="R4" s="91" t="e">
        <v>#VALUE!</v>
      </c>
    </row>
    <row r="5" spans="2:18" x14ac:dyDescent="0.2">
      <c r="B5" s="49" t="e">
        <f>FRA!K4</f>
        <v>#NUM!</v>
      </c>
      <c r="C5" s="49" t="e">
        <f>_xll.qlRateHelperQuoteName(B5)</f>
        <v>#VALUE!</v>
      </c>
      <c r="D5" s="75" t="e">
        <f>_xll.qlRateHelperEarliestDate(B5)</f>
        <v>#VALUE!</v>
      </c>
      <c r="E5" s="75" t="e">
        <f ca="1">_xll.qlRateHelperLatestDate(B5)</f>
        <v>#NAME?</v>
      </c>
      <c r="F5" s="94">
        <v>20</v>
      </c>
      <c r="G5" s="94">
        <v>1</v>
      </c>
      <c r="H5" s="49" t="b">
        <v>0</v>
      </c>
      <c r="J5" s="54" t="s">
        <v>427</v>
      </c>
      <c r="K5" s="68">
        <v>8</v>
      </c>
      <c r="M5" s="88" t="e">
        <v>#NUM!</v>
      </c>
      <c r="N5" s="88" t="e">
        <f>_xll.qlRateHelperQuoteName(M5)</f>
        <v>#VALUE!</v>
      </c>
      <c r="O5" s="72" t="e">
        <f>_xll.qlRateHelperRate(M5)</f>
        <v>#VALUE!</v>
      </c>
      <c r="P5" s="88" t="e">
        <f>_xll.qlRateHelperEarliestDate(M5)</f>
        <v>#VALUE!</v>
      </c>
      <c r="Q5" s="88" t="e">
        <f ca="1">_xll.qlRateHelperLatestDate(M5)</f>
        <v>#NAME?</v>
      </c>
      <c r="R5" s="91" t="e">
        <v>#VALUE!</v>
      </c>
    </row>
    <row r="6" spans="2:18" x14ac:dyDescent="0.2">
      <c r="B6" s="49" t="e">
        <f>FRA!K5</f>
        <v>#NUM!</v>
      </c>
      <c r="C6" s="49" t="e">
        <f>_xll.qlRateHelperQuoteName(B6)</f>
        <v>#VALUE!</v>
      </c>
      <c r="D6" s="75" t="e">
        <f>_xll.qlRateHelperEarliestDate(B6)</f>
        <v>#VALUE!</v>
      </c>
      <c r="E6" s="75" t="e">
        <f ca="1">_xll.qlRateHelperLatestDate(B6)</f>
        <v>#NAME?</v>
      </c>
      <c r="F6" s="94">
        <v>20</v>
      </c>
      <c r="G6" s="94">
        <v>1</v>
      </c>
      <c r="H6" s="49" t="b">
        <v>0</v>
      </c>
      <c r="J6" s="57" t="s">
        <v>428</v>
      </c>
      <c r="K6" s="69">
        <v>0</v>
      </c>
      <c r="M6" s="88" t="e">
        <v>#NUM!</v>
      </c>
      <c r="N6" s="88" t="e">
        <f>_xll.qlRateHelperQuoteName(M6)</f>
        <v>#VALUE!</v>
      </c>
      <c r="O6" s="72" t="e">
        <f>_xll.qlRateHelperRate(M6)</f>
        <v>#VALUE!</v>
      </c>
      <c r="P6" s="88" t="e">
        <f>_xll.qlRateHelperEarliestDate(M6)</f>
        <v>#VALUE!</v>
      </c>
      <c r="Q6" s="88" t="e">
        <f ca="1">_xll.qlRateHelperLatestDate(M6)</f>
        <v>#NAME?</v>
      </c>
      <c r="R6" s="91" t="e">
        <v>#VALUE!</v>
      </c>
    </row>
    <row r="7" spans="2:18" x14ac:dyDescent="0.2">
      <c r="B7" s="49" t="e">
        <f>FRA!K6</f>
        <v>#NUM!</v>
      </c>
      <c r="C7" s="49" t="e">
        <f>_xll.qlRateHelperQuoteName(B7)</f>
        <v>#VALUE!</v>
      </c>
      <c r="D7" s="75" t="e">
        <f>_xll.qlRateHelperEarliestDate(B7)</f>
        <v>#VALUE!</v>
      </c>
      <c r="E7" s="75" t="e">
        <f ca="1">_xll.qlRateHelperLatestDate(B7)</f>
        <v>#NAME?</v>
      </c>
      <c r="F7" s="94">
        <v>20</v>
      </c>
      <c r="G7" s="94">
        <v>1</v>
      </c>
      <c r="H7" s="49" t="b">
        <v>0</v>
      </c>
      <c r="J7" s="57" t="s">
        <v>429</v>
      </c>
      <c r="K7" s="69">
        <v>4</v>
      </c>
      <c r="M7" s="88" t="e">
        <v>#NUM!</v>
      </c>
      <c r="N7" s="88" t="e">
        <f>_xll.qlRateHelperQuoteName(M7)</f>
        <v>#VALUE!</v>
      </c>
      <c r="O7" s="72" t="e">
        <f>_xll.qlRateHelperRate(M7)</f>
        <v>#VALUE!</v>
      </c>
      <c r="P7" s="88" t="e">
        <f>_xll.qlRateHelperEarliestDate(M7)</f>
        <v>#VALUE!</v>
      </c>
      <c r="Q7" s="88" t="e">
        <f ca="1">_xll.qlRateHelperLatestDate(M7)</f>
        <v>#NAME?</v>
      </c>
      <c r="R7" s="91" t="e">
        <v>#VALUE!</v>
      </c>
    </row>
    <row r="8" spans="2:18" x14ac:dyDescent="0.2">
      <c r="B8" s="49" t="e">
        <f>FRA!K7</f>
        <v>#NUM!</v>
      </c>
      <c r="C8" s="49" t="e">
        <f>_xll.qlRateHelperQuoteName(B8)</f>
        <v>#VALUE!</v>
      </c>
      <c r="D8" s="75" t="e">
        <f>_xll.qlRateHelperEarliestDate(B8)</f>
        <v>#VALUE!</v>
      </c>
      <c r="E8" s="75" t="e">
        <f ca="1">_xll.qlRateHelperLatestDate(B8)</f>
        <v>#NAME?</v>
      </c>
      <c r="F8" s="94">
        <v>20</v>
      </c>
      <c r="G8" s="94">
        <v>1</v>
      </c>
      <c r="H8" s="49" t="b">
        <v>0</v>
      </c>
      <c r="J8" s="56" t="s">
        <v>430</v>
      </c>
      <c r="K8" s="93" t="s">
        <v>431</v>
      </c>
      <c r="M8" s="88" t="e">
        <v>#NUM!</v>
      </c>
      <c r="N8" s="88" t="e">
        <f>_xll.qlRateHelperQuoteName(M8)</f>
        <v>#VALUE!</v>
      </c>
      <c r="O8" s="72" t="e">
        <f>_xll.qlRateHelperRate(M8)</f>
        <v>#VALUE!</v>
      </c>
      <c r="P8" s="88" t="e">
        <f>_xll.qlRateHelperEarliestDate(M8)</f>
        <v>#VALUE!</v>
      </c>
      <c r="Q8" s="88" t="e">
        <f ca="1">_xll.qlRateHelperLatestDate(M8)</f>
        <v>#NAME?</v>
      </c>
      <c r="R8" s="91" t="e">
        <v>#VALUE!</v>
      </c>
    </row>
    <row r="9" spans="2:18" x14ac:dyDescent="0.2">
      <c r="B9" s="50" t="e">
        <f>FRA!K8</f>
        <v>#NUM!</v>
      </c>
      <c r="C9" s="50" t="e">
        <f>_xll.qlRateHelperQuoteName(B9)</f>
        <v>#VALUE!</v>
      </c>
      <c r="D9" s="76" t="e">
        <f>_xll.qlRateHelperEarliestDate(B9)</f>
        <v>#VALUE!</v>
      </c>
      <c r="E9" s="76" t="e">
        <f ca="1">_xll.qlRateHelperLatestDate(B9)</f>
        <v>#NAME?</v>
      </c>
      <c r="F9" s="98">
        <v>20</v>
      </c>
      <c r="G9" s="98">
        <v>1</v>
      </c>
      <c r="H9" s="50" t="b">
        <v>0</v>
      </c>
      <c r="M9" s="88" t="e">
        <v>#NUM!</v>
      </c>
      <c r="N9" s="88" t="e">
        <f>_xll.qlRateHelperQuoteName(M9)</f>
        <v>#VALUE!</v>
      </c>
      <c r="O9" s="72" t="e">
        <f>_xll.qlRateHelperRate(M9)</f>
        <v>#VALUE!</v>
      </c>
      <c r="P9" s="88" t="e">
        <f>_xll.qlRateHelperEarliestDate(M9)</f>
        <v>#VALUE!</v>
      </c>
      <c r="Q9" s="88" t="e">
        <f ca="1">_xll.qlRateHelperLatestDate(M9)</f>
        <v>#NAME?</v>
      </c>
      <c r="R9" s="91" t="e">
        <v>#VALUE!</v>
      </c>
    </row>
    <row r="10" spans="2:18" x14ac:dyDescent="0.2">
      <c r="B10" s="61" t="e">
        <f>Future!L3</f>
        <v>#NUM!</v>
      </c>
      <c r="C10" s="61" t="e">
        <f>_xll.qlRateHelperQuoteName(B10)</f>
        <v>#VALUE!</v>
      </c>
      <c r="D10" s="74" t="e">
        <f>_xll.qlRateHelperEarliestDate(B10)</f>
        <v>#VALUE!</v>
      </c>
      <c r="E10" s="74" t="e">
        <f ca="1">_xll.qlRateHelperLatestDate(B10)</f>
        <v>#NAME?</v>
      </c>
      <c r="F10" s="97">
        <v>60</v>
      </c>
      <c r="G10" s="97">
        <v>3</v>
      </c>
      <c r="H10" s="49" t="b">
        <v>0</v>
      </c>
      <c r="M10" s="88" t="e">
        <v>#NUM!</v>
      </c>
      <c r="N10" s="88" t="e">
        <f>_xll.qlRateHelperQuoteName(M10)</f>
        <v>#VALUE!</v>
      </c>
      <c r="O10" s="72" t="e">
        <f>_xll.qlRateHelperRate(M10)</f>
        <v>#VALUE!</v>
      </c>
      <c r="P10" s="88" t="e">
        <f>_xll.qlRateHelperEarliestDate(M10)</f>
        <v>#VALUE!</v>
      </c>
      <c r="Q10" s="88" t="e">
        <f ca="1">_xll.qlRateHelperLatestDate(M10)</f>
        <v>#NAME?</v>
      </c>
      <c r="R10" s="91" t="e">
        <v>#VALUE!</v>
      </c>
    </row>
    <row r="11" spans="2:18" x14ac:dyDescent="0.2">
      <c r="B11" s="49" t="e">
        <f>Future!L4</f>
        <v>#NUM!</v>
      </c>
      <c r="C11" s="49" t="e">
        <f>_xll.qlRateHelperQuoteName(B11)</f>
        <v>#VALUE!</v>
      </c>
      <c r="D11" s="75" t="e">
        <f>_xll.qlRateHelperEarliestDate(B11)</f>
        <v>#VALUE!</v>
      </c>
      <c r="E11" s="75" t="e">
        <f ca="1">_xll.qlRateHelperLatestDate(B11)</f>
        <v>#NAME?</v>
      </c>
      <c r="F11" s="94">
        <v>60</v>
      </c>
      <c r="G11" s="94">
        <v>3</v>
      </c>
      <c r="H11" s="49" t="b">
        <v>1</v>
      </c>
      <c r="M11" s="88" t="e">
        <v>#NUM!</v>
      </c>
      <c r="N11" s="88" t="e">
        <f>_xll.qlRateHelperQuoteName(M11)</f>
        <v>#VALUE!</v>
      </c>
      <c r="O11" s="72" t="e">
        <f>_xll.qlRateHelperRate(M11)</f>
        <v>#VALUE!</v>
      </c>
      <c r="P11" s="88" t="e">
        <f>_xll.qlRateHelperEarliestDate(M11)</f>
        <v>#VALUE!</v>
      </c>
      <c r="Q11" s="88" t="e">
        <f ca="1">_xll.qlRateHelperLatestDate(M11)</f>
        <v>#NAME?</v>
      </c>
      <c r="R11" s="91" t="e">
        <v>#VALUE!</v>
      </c>
    </row>
    <row r="12" spans="2:18" x14ac:dyDescent="0.2">
      <c r="B12" s="49" t="e">
        <f>Future!L5</f>
        <v>#NUM!</v>
      </c>
      <c r="C12" s="49" t="e">
        <f>_xll.qlRateHelperQuoteName(B12)</f>
        <v>#VALUE!</v>
      </c>
      <c r="D12" s="75" t="e">
        <f>_xll.qlRateHelperEarliestDate(B12)</f>
        <v>#VALUE!</v>
      </c>
      <c r="E12" s="75" t="e">
        <f ca="1">_xll.qlRateHelperLatestDate(B12)</f>
        <v>#NAME?</v>
      </c>
      <c r="F12" s="94">
        <v>60</v>
      </c>
      <c r="G12" s="94">
        <v>3</v>
      </c>
      <c r="H12" s="49" t="b">
        <v>1</v>
      </c>
      <c r="M12" s="88" t="e">
        <v>#NUM!</v>
      </c>
      <c r="N12" s="88" t="e">
        <f>_xll.qlRateHelperQuoteName(M12)</f>
        <v>#VALUE!</v>
      </c>
      <c r="O12" s="72" t="e">
        <f>_xll.qlRateHelperRate(M12)</f>
        <v>#VALUE!</v>
      </c>
      <c r="P12" s="88" t="e">
        <f>_xll.qlRateHelperEarliestDate(M12)</f>
        <v>#VALUE!</v>
      </c>
      <c r="Q12" s="88" t="e">
        <f ca="1">_xll.qlRateHelperLatestDate(M12)</f>
        <v>#NAME?</v>
      </c>
      <c r="R12" s="91" t="e">
        <v>#VALUE!</v>
      </c>
    </row>
    <row r="13" spans="2:18" x14ac:dyDescent="0.2">
      <c r="B13" s="49" t="e">
        <f>Future!L6</f>
        <v>#NUM!</v>
      </c>
      <c r="C13" s="49" t="e">
        <f>_xll.qlRateHelperQuoteName(B13)</f>
        <v>#VALUE!</v>
      </c>
      <c r="D13" s="75" t="e">
        <f>_xll.qlRateHelperEarliestDate(B13)</f>
        <v>#VALUE!</v>
      </c>
      <c r="E13" s="75" t="e">
        <f ca="1">_xll.qlRateHelperLatestDate(B13)</f>
        <v>#NAME?</v>
      </c>
      <c r="F13" s="94">
        <v>60</v>
      </c>
      <c r="G13" s="94">
        <v>21</v>
      </c>
      <c r="H13" s="49" t="b">
        <v>1</v>
      </c>
      <c r="M13" s="88" t="e">
        <v>#NUM!</v>
      </c>
      <c r="N13" s="88" t="e">
        <f>_xll.qlRateHelperQuoteName(M13)</f>
        <v>#VALUE!</v>
      </c>
      <c r="O13" s="72" t="e">
        <f>_xll.qlRateHelperRate(M13)</f>
        <v>#VALUE!</v>
      </c>
      <c r="P13" s="88" t="e">
        <f>_xll.qlRateHelperEarliestDate(M13)</f>
        <v>#VALUE!</v>
      </c>
      <c r="Q13" s="88" t="e">
        <f ca="1">_xll.qlRateHelperLatestDate(M13)</f>
        <v>#NAME?</v>
      </c>
      <c r="R13" s="91" t="e">
        <v>#VALUE!</v>
      </c>
    </row>
    <row r="14" spans="2:18" x14ac:dyDescent="0.2">
      <c r="B14" s="49" t="e">
        <f>Future!L7</f>
        <v>#NUM!</v>
      </c>
      <c r="C14" s="49" t="e">
        <f>_xll.qlRateHelperQuoteName(B14)</f>
        <v>#VALUE!</v>
      </c>
      <c r="D14" s="75" t="e">
        <f>_xll.qlRateHelperEarliestDate(B14)</f>
        <v>#VALUE!</v>
      </c>
      <c r="E14" s="75" t="e">
        <f ca="1">_xll.qlRateHelperLatestDate(B14)</f>
        <v>#NAME?</v>
      </c>
      <c r="F14" s="94">
        <v>60</v>
      </c>
      <c r="G14" s="94">
        <v>21</v>
      </c>
      <c r="H14" s="49" t="b">
        <v>1</v>
      </c>
      <c r="M14" s="88" t="e">
        <v>#NUM!</v>
      </c>
      <c r="N14" s="88" t="e">
        <f>_xll.qlRateHelperQuoteName(M14)</f>
        <v>#VALUE!</v>
      </c>
      <c r="O14" s="72" t="e">
        <f>_xll.qlRateHelperRate(M14)</f>
        <v>#VALUE!</v>
      </c>
      <c r="P14" s="88" t="e">
        <f>_xll.qlRateHelperEarliestDate(M14)</f>
        <v>#VALUE!</v>
      </c>
      <c r="Q14" s="88" t="e">
        <f ca="1">_xll.qlRateHelperLatestDate(M14)</f>
        <v>#NAME?</v>
      </c>
      <c r="R14" s="91" t="e">
        <v>#VALUE!</v>
      </c>
    </row>
    <row r="15" spans="2:18" x14ac:dyDescent="0.2">
      <c r="B15" s="49" t="e">
        <f>Future!L8</f>
        <v>#NUM!</v>
      </c>
      <c r="C15" s="49" t="e">
        <f>_xll.qlRateHelperQuoteName(B15)</f>
        <v>#VALUE!</v>
      </c>
      <c r="D15" s="75" t="e">
        <f>_xll.qlRateHelperEarliestDate(B15)</f>
        <v>#VALUE!</v>
      </c>
      <c r="E15" s="75" t="e">
        <f ca="1">_xll.qlRateHelperLatestDate(B15)</f>
        <v>#NAME?</v>
      </c>
      <c r="F15" s="94">
        <v>60</v>
      </c>
      <c r="G15" s="94">
        <v>21</v>
      </c>
      <c r="H15" s="49" t="b">
        <v>1</v>
      </c>
      <c r="M15" s="88" t="e">
        <v>#NUM!</v>
      </c>
      <c r="N15" s="88" t="e">
        <f>_xll.qlRateHelperQuoteName(M15)</f>
        <v>#VALUE!</v>
      </c>
      <c r="O15" s="72" t="e">
        <f>_xll.qlRateHelperRate(M15)</f>
        <v>#VALUE!</v>
      </c>
      <c r="P15" s="88" t="e">
        <f>_xll.qlRateHelperEarliestDate(M15)</f>
        <v>#VALUE!</v>
      </c>
      <c r="Q15" s="88" t="e">
        <f ca="1">_xll.qlRateHelperLatestDate(M15)</f>
        <v>#NAME?</v>
      </c>
      <c r="R15" s="91" t="e">
        <v>#VALUE!</v>
      </c>
    </row>
    <row r="16" spans="2:18" x14ac:dyDescent="0.2">
      <c r="B16" s="49" t="e">
        <f>Future!L9</f>
        <v>#NUM!</v>
      </c>
      <c r="C16" s="49" t="e">
        <f>_xll.qlRateHelperQuoteName(B16)</f>
        <v>#VALUE!</v>
      </c>
      <c r="D16" s="75" t="e">
        <f>_xll.qlRateHelperEarliestDate(B16)</f>
        <v>#VALUE!</v>
      </c>
      <c r="E16" s="75" t="e">
        <f ca="1">_xll.qlRateHelperLatestDate(B16)</f>
        <v>#NAME?</v>
      </c>
      <c r="F16" s="94">
        <v>60</v>
      </c>
      <c r="G16" s="94">
        <v>21</v>
      </c>
      <c r="H16" s="49" t="b">
        <v>1</v>
      </c>
      <c r="M16" s="88" t="e">
        <v>#NUM!</v>
      </c>
      <c r="N16" s="88" t="e">
        <f>_xll.qlRateHelperQuoteName(M16)</f>
        <v>#VALUE!</v>
      </c>
      <c r="O16" s="72" t="e">
        <f>_xll.qlRateHelperRate(M16)</f>
        <v>#VALUE!</v>
      </c>
      <c r="P16" s="88" t="e">
        <f>_xll.qlRateHelperEarliestDate(M16)</f>
        <v>#VALUE!</v>
      </c>
      <c r="Q16" s="88" t="e">
        <f ca="1">_xll.qlRateHelperLatestDate(M16)</f>
        <v>#NAME?</v>
      </c>
      <c r="R16" s="91" t="e">
        <v>#VALUE!</v>
      </c>
    </row>
    <row r="17" spans="2:18" x14ac:dyDescent="0.2">
      <c r="B17" s="49" t="e">
        <f>Future!L10</f>
        <v>#NUM!</v>
      </c>
      <c r="C17" s="49" t="e">
        <f>_xll.qlRateHelperQuoteName(B17)</f>
        <v>#VALUE!</v>
      </c>
      <c r="D17" s="75" t="e">
        <f>_xll.qlRateHelperEarliestDate(B17)</f>
        <v>#VALUE!</v>
      </c>
      <c r="E17" s="75" t="e">
        <f ca="1">_xll.qlRateHelperLatestDate(B17)</f>
        <v>#NAME?</v>
      </c>
      <c r="F17" s="94">
        <v>60</v>
      </c>
      <c r="G17" s="94">
        <v>21</v>
      </c>
      <c r="H17" s="49" t="b">
        <v>1</v>
      </c>
      <c r="M17" s="88" t="e">
        <v>#NUM!</v>
      </c>
      <c r="N17" s="88" t="e">
        <f>_xll.qlRateHelperQuoteName(M17)</f>
        <v>#VALUE!</v>
      </c>
      <c r="O17" s="72" t="e">
        <f>_xll.qlRateHelperRate(M17)</f>
        <v>#VALUE!</v>
      </c>
      <c r="P17" s="88" t="e">
        <f>_xll.qlRateHelperEarliestDate(M17)</f>
        <v>#VALUE!</v>
      </c>
      <c r="Q17" s="88" t="e">
        <f ca="1">_xll.qlRateHelperLatestDate(M17)</f>
        <v>#NAME?</v>
      </c>
      <c r="R17" s="91" t="e">
        <v>#VALUE!</v>
      </c>
    </row>
    <row r="18" spans="2:18" x14ac:dyDescent="0.2">
      <c r="B18" s="49" t="e">
        <f>Future!L11</f>
        <v>#NUM!</v>
      </c>
      <c r="C18" s="49" t="e">
        <f>_xll.qlRateHelperQuoteName(B18)</f>
        <v>#VALUE!</v>
      </c>
      <c r="D18" s="75" t="e">
        <f>_xll.qlRateHelperEarliestDate(B18)</f>
        <v>#VALUE!</v>
      </c>
      <c r="E18" s="75" t="e">
        <f ca="1">_xll.qlRateHelperLatestDate(B18)</f>
        <v>#NAME?</v>
      </c>
      <c r="F18" s="94">
        <v>60</v>
      </c>
      <c r="G18" s="94">
        <v>21</v>
      </c>
      <c r="H18" s="49" t="b">
        <v>1</v>
      </c>
      <c r="M18" s="88" t="e">
        <v>#NUM!</v>
      </c>
      <c r="N18" s="88" t="e">
        <f>_xll.qlRateHelperQuoteName(M18)</f>
        <v>#VALUE!</v>
      </c>
      <c r="O18" s="72" t="e">
        <f>_xll.qlRateHelperRate(M18)</f>
        <v>#VALUE!</v>
      </c>
      <c r="P18" s="88" t="e">
        <f>_xll.qlRateHelperEarliestDate(M18)</f>
        <v>#VALUE!</v>
      </c>
      <c r="Q18" s="88" t="e">
        <f ca="1">_xll.qlRateHelperLatestDate(M18)</f>
        <v>#NAME?</v>
      </c>
      <c r="R18" s="91" t="e">
        <v>#VALUE!</v>
      </c>
    </row>
    <row r="19" spans="2:18" x14ac:dyDescent="0.2">
      <c r="B19" s="50" t="e">
        <f>Future!L12</f>
        <v>#NUM!</v>
      </c>
      <c r="C19" s="50" t="e">
        <f>_xll.qlRateHelperQuoteName(B19)</f>
        <v>#VALUE!</v>
      </c>
      <c r="D19" s="76" t="e">
        <f>_xll.qlRateHelperEarliestDate(B19)</f>
        <v>#VALUE!</v>
      </c>
      <c r="E19" s="76" t="e">
        <f ca="1">_xll.qlRateHelperLatestDate(B19)</f>
        <v>#NAME?</v>
      </c>
      <c r="F19" s="98">
        <v>60</v>
      </c>
      <c r="G19" s="98">
        <v>21</v>
      </c>
      <c r="H19" s="50" t="b">
        <v>1</v>
      </c>
      <c r="M19" s="88" t="e">
        <v>#NUM!</v>
      </c>
      <c r="N19" s="88" t="e">
        <f>_xll.qlRateHelperQuoteName(M19)</f>
        <v>#VALUE!</v>
      </c>
      <c r="O19" s="72" t="e">
        <f>_xll.qlRateHelperRate(M19)</f>
        <v>#VALUE!</v>
      </c>
      <c r="P19" s="88" t="e">
        <f>_xll.qlRateHelperEarliestDate(M19)</f>
        <v>#VALUE!</v>
      </c>
      <c r="Q19" s="88" t="e">
        <f ca="1">_xll.qlRateHelperLatestDate(M19)</f>
        <v>#NAME?</v>
      </c>
      <c r="R19" s="91" t="e">
        <v>#VALUE!</v>
      </c>
    </row>
    <row r="20" spans="2:18" x14ac:dyDescent="0.2">
      <c r="B20" s="61" t="e">
        <f>Swap!K3</f>
        <v>#NUM!</v>
      </c>
      <c r="C20" s="61" t="e">
        <f>_xll.qlRateHelperQuoteName(B20)</f>
        <v>#VALUE!</v>
      </c>
      <c r="D20" s="74" t="e">
        <f>_xll.qlRateHelperEarliestDate(B20)</f>
        <v>#VALUE!</v>
      </c>
      <c r="E20" s="74" t="e">
        <f ca="1">_xll.qlRateHelperLatestDate(B20)</f>
        <v>#NAME?</v>
      </c>
      <c r="F20" s="97">
        <v>50</v>
      </c>
      <c r="G20" s="97">
        <v>1</v>
      </c>
      <c r="H20" s="61" t="b">
        <v>1</v>
      </c>
      <c r="M20" s="88" t="e">
        <v>#NUM!</v>
      </c>
      <c r="N20" s="88" t="e">
        <f>_xll.qlRateHelperQuoteName(M20)</f>
        <v>#VALUE!</v>
      </c>
      <c r="O20" s="72" t="e">
        <f>_xll.qlRateHelperRate(M20)</f>
        <v>#VALUE!</v>
      </c>
      <c r="P20" s="88" t="e">
        <f>_xll.qlRateHelperEarliestDate(M20)</f>
        <v>#VALUE!</v>
      </c>
      <c r="Q20" s="88" t="e">
        <f ca="1">_xll.qlRateHelperLatestDate(M20)</f>
        <v>#NAME?</v>
      </c>
      <c r="R20" s="91" t="e">
        <v>#VALUE!</v>
      </c>
    </row>
    <row r="21" spans="2:18" x14ac:dyDescent="0.2">
      <c r="B21" s="49" t="e">
        <f>Swap!K4</f>
        <v>#NUM!</v>
      </c>
      <c r="C21" s="49" t="e">
        <f>_xll.qlRateHelperQuoteName(B21)</f>
        <v>#VALUE!</v>
      </c>
      <c r="D21" s="75" t="e">
        <f>_xll.qlRateHelperEarliestDate(B21)</f>
        <v>#VALUE!</v>
      </c>
      <c r="E21" s="75" t="e">
        <f ca="1">_xll.qlRateHelperLatestDate(B21)</f>
        <v>#NAME?</v>
      </c>
      <c r="F21" s="94">
        <v>50</v>
      </c>
      <c r="G21" s="94">
        <v>1</v>
      </c>
      <c r="H21" s="49" t="b">
        <v>1</v>
      </c>
      <c r="M21" s="88" t="e">
        <v>#NUM!</v>
      </c>
      <c r="N21" s="88" t="e">
        <f>_xll.qlRateHelperQuoteName(M21)</f>
        <v>#VALUE!</v>
      </c>
      <c r="O21" s="72" t="e">
        <f>_xll.qlRateHelperRate(M21)</f>
        <v>#VALUE!</v>
      </c>
      <c r="P21" s="88" t="e">
        <f>_xll.qlRateHelperEarliestDate(M21)</f>
        <v>#VALUE!</v>
      </c>
      <c r="Q21" s="88" t="e">
        <f ca="1">_xll.qlRateHelperLatestDate(M21)</f>
        <v>#NAME?</v>
      </c>
      <c r="R21" s="91" t="e">
        <v>#VALUE!</v>
      </c>
    </row>
    <row r="22" spans="2:18" x14ac:dyDescent="0.2">
      <c r="B22" s="49" t="e">
        <f>Swap!K5</f>
        <v>#NUM!</v>
      </c>
      <c r="C22" s="49" t="e">
        <f>_xll.qlRateHelperQuoteName(B22)</f>
        <v>#VALUE!</v>
      </c>
      <c r="D22" s="75" t="e">
        <f>_xll.qlRateHelperEarliestDate(B22)</f>
        <v>#VALUE!</v>
      </c>
      <c r="E22" s="75" t="e">
        <f ca="1">_xll.qlRateHelperLatestDate(B22)</f>
        <v>#NAME?</v>
      </c>
      <c r="F22" s="94">
        <v>50</v>
      </c>
      <c r="G22" s="94">
        <v>1</v>
      </c>
      <c r="H22" s="49" t="b">
        <v>1</v>
      </c>
      <c r="M22" s="88" t="e">
        <v>#NUM!</v>
      </c>
      <c r="N22" s="88" t="e">
        <f>_xll.qlRateHelperQuoteName(M22)</f>
        <v>#VALUE!</v>
      </c>
      <c r="O22" s="72" t="e">
        <f>_xll.qlRateHelperRate(M22)</f>
        <v>#VALUE!</v>
      </c>
      <c r="P22" s="88" t="e">
        <f>_xll.qlRateHelperEarliestDate(M22)</f>
        <v>#VALUE!</v>
      </c>
      <c r="Q22" s="88" t="e">
        <f ca="1">_xll.qlRateHelperLatestDate(M22)</f>
        <v>#NAME?</v>
      </c>
      <c r="R22" s="91" t="e">
        <v>#VALUE!</v>
      </c>
    </row>
    <row r="23" spans="2:18" x14ac:dyDescent="0.2">
      <c r="B23" s="49" t="e">
        <f>Swap!K6</f>
        <v>#NUM!</v>
      </c>
      <c r="C23" s="49" t="e">
        <f>_xll.qlRateHelperQuoteName(B23)</f>
        <v>#VALUE!</v>
      </c>
      <c r="D23" s="75" t="e">
        <f>_xll.qlRateHelperEarliestDate(B23)</f>
        <v>#VALUE!</v>
      </c>
      <c r="E23" s="75" t="e">
        <f ca="1">_xll.qlRateHelperLatestDate(B23)</f>
        <v>#NAME?</v>
      </c>
      <c r="F23" s="94">
        <v>50</v>
      </c>
      <c r="G23" s="94">
        <v>1</v>
      </c>
      <c r="H23" s="49" t="b">
        <v>1</v>
      </c>
      <c r="M23" s="88" t="e">
        <v>#NUM!</v>
      </c>
      <c r="N23" s="88" t="e">
        <f>_xll.qlRateHelperQuoteName(M23)</f>
        <v>#VALUE!</v>
      </c>
      <c r="O23" s="72" t="e">
        <f>_xll.qlRateHelperRate(M23)</f>
        <v>#VALUE!</v>
      </c>
      <c r="P23" s="88" t="e">
        <f>_xll.qlRateHelperEarliestDate(M23)</f>
        <v>#VALUE!</v>
      </c>
      <c r="Q23" s="88" t="e">
        <f ca="1">_xll.qlRateHelperLatestDate(M23)</f>
        <v>#NAME?</v>
      </c>
      <c r="R23" s="91" t="e">
        <v>#VALUE!</v>
      </c>
    </row>
    <row r="24" spans="2:18" x14ac:dyDescent="0.2">
      <c r="B24" s="49" t="e">
        <f>Swap!K7</f>
        <v>#NUM!</v>
      </c>
      <c r="C24" s="49" t="e">
        <f>_xll.qlRateHelperQuoteName(B24)</f>
        <v>#VALUE!</v>
      </c>
      <c r="D24" s="75" t="e">
        <f>_xll.qlRateHelperEarliestDate(B24)</f>
        <v>#VALUE!</v>
      </c>
      <c r="E24" s="75" t="e">
        <f ca="1">_xll.qlRateHelperLatestDate(B24)</f>
        <v>#NAME?</v>
      </c>
      <c r="F24" s="94">
        <v>50</v>
      </c>
      <c r="G24" s="94">
        <v>1</v>
      </c>
      <c r="H24" s="49" t="b">
        <v>1</v>
      </c>
      <c r="M24" s="88" t="e">
        <v>#NUM!</v>
      </c>
      <c r="N24" s="88" t="e">
        <f>_xll.qlRateHelperQuoteName(M24)</f>
        <v>#VALUE!</v>
      </c>
      <c r="O24" s="72" t="e">
        <f>_xll.qlRateHelperRate(M24)</f>
        <v>#VALUE!</v>
      </c>
      <c r="P24" s="88" t="e">
        <f>_xll.qlRateHelperEarliestDate(M24)</f>
        <v>#VALUE!</v>
      </c>
      <c r="Q24" s="88" t="e">
        <f ca="1">_xll.qlRateHelperLatestDate(M24)</f>
        <v>#NAME?</v>
      </c>
      <c r="R24" s="91" t="e">
        <v>#VALUE!</v>
      </c>
    </row>
    <row r="25" spans="2:18" x14ac:dyDescent="0.2">
      <c r="B25" s="49" t="e">
        <f>Swap!K8</f>
        <v>#NUM!</v>
      </c>
      <c r="C25" s="49" t="e">
        <f>_xll.qlRateHelperQuoteName(B25)</f>
        <v>#VALUE!</v>
      </c>
      <c r="D25" s="75" t="e">
        <f>_xll.qlRateHelperEarliestDate(B25)</f>
        <v>#VALUE!</v>
      </c>
      <c r="E25" s="75" t="e">
        <f ca="1">_xll.qlRateHelperLatestDate(B25)</f>
        <v>#NAME?</v>
      </c>
      <c r="F25" s="94">
        <v>50</v>
      </c>
      <c r="G25" s="94">
        <v>1</v>
      </c>
      <c r="H25" s="49" t="b">
        <v>1</v>
      </c>
      <c r="M25" s="88" t="e">
        <v>#NUM!</v>
      </c>
      <c r="N25" s="88" t="e">
        <f>_xll.qlRateHelperQuoteName(M25)</f>
        <v>#VALUE!</v>
      </c>
      <c r="O25" s="72" t="e">
        <f>_xll.qlRateHelperRate(M25)</f>
        <v>#VALUE!</v>
      </c>
      <c r="P25" s="88" t="e">
        <f>_xll.qlRateHelperEarliestDate(M25)</f>
        <v>#VALUE!</v>
      </c>
      <c r="Q25" s="88" t="e">
        <f ca="1">_xll.qlRateHelperLatestDate(M25)</f>
        <v>#NAME?</v>
      </c>
      <c r="R25" s="91" t="e">
        <v>#VALUE!</v>
      </c>
    </row>
    <row r="26" spans="2:18" x14ac:dyDescent="0.2">
      <c r="B26" s="49" t="e">
        <f>Swap!K9</f>
        <v>#NUM!</v>
      </c>
      <c r="C26" s="49" t="e">
        <f>_xll.qlRateHelperQuoteName(B26)</f>
        <v>#VALUE!</v>
      </c>
      <c r="D26" s="75" t="e">
        <f>_xll.qlRateHelperEarliestDate(B26)</f>
        <v>#VALUE!</v>
      </c>
      <c r="E26" s="75" t="e">
        <f ca="1">_xll.qlRateHelperLatestDate(B26)</f>
        <v>#NAME?</v>
      </c>
      <c r="F26" s="94">
        <v>50</v>
      </c>
      <c r="G26" s="94">
        <v>1</v>
      </c>
      <c r="H26" s="49" t="b">
        <v>1</v>
      </c>
      <c r="M26" s="88" t="e">
        <v>#NUM!</v>
      </c>
      <c r="N26" s="88" t="e">
        <f>_xll.qlRateHelperQuoteName(M26)</f>
        <v>#VALUE!</v>
      </c>
      <c r="O26" s="72" t="e">
        <f>_xll.qlRateHelperRate(M26)</f>
        <v>#VALUE!</v>
      </c>
      <c r="P26" s="88" t="e">
        <f>_xll.qlRateHelperEarliestDate(M26)</f>
        <v>#VALUE!</v>
      </c>
      <c r="Q26" s="88" t="e">
        <f ca="1">_xll.qlRateHelperLatestDate(M26)</f>
        <v>#NAME?</v>
      </c>
      <c r="R26" s="91" t="e">
        <v>#VALUE!</v>
      </c>
    </row>
    <row r="27" spans="2:18" x14ac:dyDescent="0.2">
      <c r="B27" s="49" t="e">
        <f>Swap!K10</f>
        <v>#NUM!</v>
      </c>
      <c r="C27" s="49" t="e">
        <f>_xll.qlRateHelperQuoteName(B27)</f>
        <v>#VALUE!</v>
      </c>
      <c r="D27" s="75" t="e">
        <f>_xll.qlRateHelperEarliestDate(B27)</f>
        <v>#VALUE!</v>
      </c>
      <c r="E27" s="75" t="e">
        <f ca="1">_xll.qlRateHelperLatestDate(B27)</f>
        <v>#NAME?</v>
      </c>
      <c r="F27" s="94">
        <v>50</v>
      </c>
      <c r="G27" s="94">
        <v>1</v>
      </c>
      <c r="H27" s="49" t="b">
        <v>1</v>
      </c>
      <c r="M27" s="88" t="e">
        <v>#NUM!</v>
      </c>
      <c r="N27" s="88" t="e">
        <f>_xll.qlRateHelperQuoteName(M27)</f>
        <v>#VALUE!</v>
      </c>
      <c r="O27" s="72" t="e">
        <f>_xll.qlRateHelperRate(M27)</f>
        <v>#VALUE!</v>
      </c>
      <c r="P27" s="88" t="e">
        <f>_xll.qlRateHelperEarliestDate(M27)</f>
        <v>#VALUE!</v>
      </c>
      <c r="Q27" s="88" t="e">
        <f ca="1">_xll.qlRateHelperLatestDate(M27)</f>
        <v>#NAME?</v>
      </c>
      <c r="R27" s="91" t="e">
        <v>#VALUE!</v>
      </c>
    </row>
    <row r="28" spans="2:18" x14ac:dyDescent="0.2">
      <c r="B28" s="49" t="e">
        <f>Swap!K11</f>
        <v>#NUM!</v>
      </c>
      <c r="C28" s="49" t="e">
        <f>_xll.qlRateHelperQuoteName(B28)</f>
        <v>#VALUE!</v>
      </c>
      <c r="D28" s="75" t="e">
        <f>_xll.qlRateHelperEarliestDate(B28)</f>
        <v>#VALUE!</v>
      </c>
      <c r="E28" s="75" t="e">
        <f ca="1">_xll.qlRateHelperLatestDate(B28)</f>
        <v>#NAME?</v>
      </c>
      <c r="F28" s="94">
        <v>50</v>
      </c>
      <c r="G28" s="94">
        <v>1</v>
      </c>
      <c r="H28" s="49" t="b">
        <v>1</v>
      </c>
      <c r="M28" s="88" t="e">
        <v>#NUM!</v>
      </c>
      <c r="N28" s="88" t="e">
        <f>_xll.qlRateHelperQuoteName(M28)</f>
        <v>#VALUE!</v>
      </c>
      <c r="O28" s="72" t="e">
        <f>_xll.qlRateHelperRate(M28)</f>
        <v>#VALUE!</v>
      </c>
      <c r="P28" s="88" t="e">
        <f>_xll.qlRateHelperEarliestDate(M28)</f>
        <v>#VALUE!</v>
      </c>
      <c r="Q28" s="88" t="e">
        <f ca="1">_xll.qlRateHelperLatestDate(M28)</f>
        <v>#NAME?</v>
      </c>
      <c r="R28" s="91" t="e">
        <v>#VALUE!</v>
      </c>
    </row>
    <row r="29" spans="2:18" x14ac:dyDescent="0.2">
      <c r="B29" s="49" t="e">
        <f>Swap!K12</f>
        <v>#NUM!</v>
      </c>
      <c r="C29" s="49" t="e">
        <f>_xll.qlRateHelperQuoteName(B29)</f>
        <v>#VALUE!</v>
      </c>
      <c r="D29" s="75" t="e">
        <f>_xll.qlRateHelperEarliestDate(B29)</f>
        <v>#VALUE!</v>
      </c>
      <c r="E29" s="75" t="e">
        <f ca="1">_xll.qlRateHelperLatestDate(B29)</f>
        <v>#NAME?</v>
      </c>
      <c r="F29" s="94">
        <v>50</v>
      </c>
      <c r="G29" s="94">
        <v>1</v>
      </c>
      <c r="H29" s="49" t="b">
        <v>1</v>
      </c>
      <c r="M29" s="88" t="e">
        <v>#NUM!</v>
      </c>
      <c r="N29" s="88" t="e">
        <f>_xll.qlRateHelperQuoteName(M29)</f>
        <v>#VALUE!</v>
      </c>
      <c r="O29" s="72" t="e">
        <f>_xll.qlRateHelperRate(M29)</f>
        <v>#VALUE!</v>
      </c>
      <c r="P29" s="88" t="e">
        <f>_xll.qlRateHelperEarliestDate(M29)</f>
        <v>#VALUE!</v>
      </c>
      <c r="Q29" s="88" t="e">
        <f ca="1">_xll.qlRateHelperLatestDate(M29)</f>
        <v>#NAME?</v>
      </c>
      <c r="R29" s="91" t="e">
        <v>#VALUE!</v>
      </c>
    </row>
    <row r="30" spans="2:18" x14ac:dyDescent="0.2">
      <c r="B30" s="49" t="e">
        <f>Swap!K13</f>
        <v>#NUM!</v>
      </c>
      <c r="C30" s="49" t="e">
        <f>_xll.qlRateHelperQuoteName(B30)</f>
        <v>#VALUE!</v>
      </c>
      <c r="D30" s="75" t="e">
        <f>_xll.qlRateHelperEarliestDate(B30)</f>
        <v>#VALUE!</v>
      </c>
      <c r="E30" s="75" t="e">
        <f ca="1">_xll.qlRateHelperLatestDate(B30)</f>
        <v>#NAME?</v>
      </c>
      <c r="F30" s="94">
        <v>50</v>
      </c>
      <c r="G30" s="94">
        <v>1</v>
      </c>
      <c r="H30" s="49" t="b">
        <v>1</v>
      </c>
      <c r="M30" s="88" t="e">
        <v>#NUM!</v>
      </c>
      <c r="N30" s="88" t="e">
        <f>_xll.qlRateHelperQuoteName(M30)</f>
        <v>#VALUE!</v>
      </c>
      <c r="O30" s="72" t="e">
        <f>_xll.qlRateHelperRate(M30)</f>
        <v>#VALUE!</v>
      </c>
      <c r="P30" s="88" t="e">
        <f>_xll.qlRateHelperEarliestDate(M30)</f>
        <v>#VALUE!</v>
      </c>
      <c r="Q30" s="88" t="e">
        <f ca="1">_xll.qlRateHelperLatestDate(M30)</f>
        <v>#NAME?</v>
      </c>
      <c r="R30" s="91" t="e">
        <v>#VALUE!</v>
      </c>
    </row>
    <row r="31" spans="2:18" x14ac:dyDescent="0.2">
      <c r="B31" s="49" t="e">
        <f>Swap!K14</f>
        <v>#NUM!</v>
      </c>
      <c r="C31" s="49" t="e">
        <f>_xll.qlRateHelperQuoteName(B31)</f>
        <v>#VALUE!</v>
      </c>
      <c r="D31" s="75" t="e">
        <f>_xll.qlRateHelperEarliestDate(B31)</f>
        <v>#VALUE!</v>
      </c>
      <c r="E31" s="75" t="e">
        <f ca="1">_xll.qlRateHelperLatestDate(B31)</f>
        <v>#NAME?</v>
      </c>
      <c r="F31" s="94">
        <v>50</v>
      </c>
      <c r="G31" s="94">
        <v>1</v>
      </c>
      <c r="H31" s="49" t="b">
        <v>1</v>
      </c>
      <c r="M31" s="88" t="e">
        <v>#NUM!</v>
      </c>
      <c r="N31" s="88" t="e">
        <f>_xll.qlRateHelperQuoteName(M31)</f>
        <v>#VALUE!</v>
      </c>
      <c r="O31" s="72" t="e">
        <f>_xll.qlRateHelperRate(M31)</f>
        <v>#VALUE!</v>
      </c>
      <c r="P31" s="88" t="e">
        <f>_xll.qlRateHelperEarliestDate(M31)</f>
        <v>#VALUE!</v>
      </c>
      <c r="Q31" s="88" t="e">
        <f ca="1">_xll.qlRateHelperLatestDate(M31)</f>
        <v>#NAME?</v>
      </c>
      <c r="R31" s="91" t="e">
        <v>#VALUE!</v>
      </c>
    </row>
    <row r="32" spans="2:18" x14ac:dyDescent="0.2">
      <c r="B32" s="49" t="e">
        <f>Swap!K15</f>
        <v>#NUM!</v>
      </c>
      <c r="C32" s="49" t="e">
        <f>_xll.qlRateHelperQuoteName(B32)</f>
        <v>#VALUE!</v>
      </c>
      <c r="D32" s="75" t="e">
        <f>_xll.qlRateHelperEarliestDate(B32)</f>
        <v>#VALUE!</v>
      </c>
      <c r="E32" s="75" t="e">
        <f ca="1">_xll.qlRateHelperLatestDate(B32)</f>
        <v>#NAME?</v>
      </c>
      <c r="F32" s="94">
        <v>50</v>
      </c>
      <c r="G32" s="94">
        <v>1</v>
      </c>
      <c r="H32" s="49" t="b">
        <v>1</v>
      </c>
      <c r="M32" s="88" t="e">
        <v>#NUM!</v>
      </c>
      <c r="N32" s="88" t="e">
        <f>_xll.qlRateHelperQuoteName(M32)</f>
        <v>#VALUE!</v>
      </c>
      <c r="O32" s="72" t="e">
        <f>_xll.qlRateHelperRate(M32)</f>
        <v>#VALUE!</v>
      </c>
      <c r="P32" s="88" t="e">
        <f>_xll.qlRateHelperEarliestDate(M32)</f>
        <v>#VALUE!</v>
      </c>
      <c r="Q32" s="88" t="e">
        <f ca="1">_xll.qlRateHelperLatestDate(M32)</f>
        <v>#NAME?</v>
      </c>
      <c r="R32" s="91" t="e">
        <v>#VALUE!</v>
      </c>
    </row>
    <row r="33" spans="2:18" x14ac:dyDescent="0.2">
      <c r="B33" s="49" t="e">
        <f>Swap!K16</f>
        <v>#NUM!</v>
      </c>
      <c r="C33" s="49" t="e">
        <f>_xll.qlRateHelperQuoteName(B33)</f>
        <v>#VALUE!</v>
      </c>
      <c r="D33" s="75" t="e">
        <f>_xll.qlRateHelperEarliestDate(B33)</f>
        <v>#VALUE!</v>
      </c>
      <c r="E33" s="75" t="e">
        <f ca="1">_xll.qlRateHelperLatestDate(B33)</f>
        <v>#NAME?</v>
      </c>
      <c r="F33" s="94">
        <v>50</v>
      </c>
      <c r="G33" s="94">
        <v>1</v>
      </c>
      <c r="H33" s="49" t="b">
        <v>1</v>
      </c>
      <c r="M33" s="88" t="e">
        <v>#NUM!</v>
      </c>
      <c r="N33" s="88" t="e">
        <f>_xll.qlRateHelperQuoteName(M33)</f>
        <v>#VALUE!</v>
      </c>
      <c r="O33" s="72" t="e">
        <f>_xll.qlRateHelperRate(M33)</f>
        <v>#VALUE!</v>
      </c>
      <c r="P33" s="88" t="e">
        <f>_xll.qlRateHelperEarliestDate(M33)</f>
        <v>#VALUE!</v>
      </c>
      <c r="Q33" s="88" t="e">
        <f ca="1">_xll.qlRateHelperLatestDate(M33)</f>
        <v>#NAME?</v>
      </c>
      <c r="R33" s="91" t="e">
        <v>#VALUE!</v>
      </c>
    </row>
    <row r="34" spans="2:18" x14ac:dyDescent="0.2">
      <c r="B34" s="49" t="e">
        <f>Swap!K17</f>
        <v>#NUM!</v>
      </c>
      <c r="C34" s="49" t="e">
        <f>_xll.qlRateHelperQuoteName(B34)</f>
        <v>#VALUE!</v>
      </c>
      <c r="D34" s="75" t="e">
        <f>_xll.qlRateHelperEarliestDate(B34)</f>
        <v>#VALUE!</v>
      </c>
      <c r="E34" s="75" t="e">
        <f ca="1">_xll.qlRateHelperLatestDate(B34)</f>
        <v>#NAME?</v>
      </c>
      <c r="F34" s="94">
        <v>50</v>
      </c>
      <c r="G34" s="94">
        <v>1</v>
      </c>
      <c r="H34" s="49" t="b">
        <v>1</v>
      </c>
      <c r="M34" s="88" t="e">
        <v>#NUM!</v>
      </c>
      <c r="N34" s="88" t="e">
        <f>_xll.qlRateHelperQuoteName(M34)</f>
        <v>#VALUE!</v>
      </c>
      <c r="O34" s="72" t="e">
        <f>_xll.qlRateHelperRate(M34)</f>
        <v>#VALUE!</v>
      </c>
      <c r="P34" s="88" t="e">
        <f>_xll.qlRateHelperEarliestDate(M34)</f>
        <v>#VALUE!</v>
      </c>
      <c r="Q34" s="88" t="e">
        <f ca="1">_xll.qlRateHelperLatestDate(M34)</f>
        <v>#NAME?</v>
      </c>
      <c r="R34" s="91" t="e">
        <v>#VALUE!</v>
      </c>
    </row>
    <row r="35" spans="2:18" x14ac:dyDescent="0.2">
      <c r="B35" s="49" t="e">
        <f>Swap!K18</f>
        <v>#NUM!</v>
      </c>
      <c r="C35" s="49" t="e">
        <f>_xll.qlRateHelperQuoteName(B35)</f>
        <v>#VALUE!</v>
      </c>
      <c r="D35" s="75" t="e">
        <f>_xll.qlRateHelperEarliestDate(B35)</f>
        <v>#VALUE!</v>
      </c>
      <c r="E35" s="75" t="e">
        <f ca="1">_xll.qlRateHelperLatestDate(B35)</f>
        <v>#NAME?</v>
      </c>
      <c r="F35" s="94">
        <v>50</v>
      </c>
      <c r="G35" s="94">
        <v>1</v>
      </c>
      <c r="H35" s="49" t="b">
        <v>1</v>
      </c>
      <c r="M35" s="88" t="e">
        <v>#NUM!</v>
      </c>
      <c r="N35" s="88" t="e">
        <f>_xll.qlRateHelperQuoteName(M35)</f>
        <v>#VALUE!</v>
      </c>
      <c r="O35" s="72" t="e">
        <f>_xll.qlRateHelperRate(M35)</f>
        <v>#VALUE!</v>
      </c>
      <c r="P35" s="88" t="e">
        <f>_xll.qlRateHelperEarliestDate(M35)</f>
        <v>#VALUE!</v>
      </c>
      <c r="Q35" s="88" t="e">
        <f ca="1">_xll.qlRateHelperLatestDate(M35)</f>
        <v>#NAME?</v>
      </c>
      <c r="R35" s="91" t="e">
        <v>#VALUE!</v>
      </c>
    </row>
    <row r="36" spans="2:18" x14ac:dyDescent="0.2">
      <c r="B36" s="49" t="e">
        <f>Swap!K19</f>
        <v>#NUM!</v>
      </c>
      <c r="C36" s="49" t="e">
        <f>_xll.qlRateHelperQuoteName(B36)</f>
        <v>#VALUE!</v>
      </c>
      <c r="D36" s="75" t="e">
        <f>_xll.qlRateHelperEarliestDate(B36)</f>
        <v>#VALUE!</v>
      </c>
      <c r="E36" s="75" t="e">
        <f ca="1">_xll.qlRateHelperLatestDate(B36)</f>
        <v>#NAME?</v>
      </c>
      <c r="F36" s="94">
        <v>50</v>
      </c>
      <c r="G36" s="94">
        <v>1</v>
      </c>
      <c r="H36" s="49" t="b">
        <v>1</v>
      </c>
      <c r="M36" s="88" t="e">
        <v>#NUM!</v>
      </c>
      <c r="N36" s="88" t="e">
        <f>_xll.qlRateHelperQuoteName(M36)</f>
        <v>#VALUE!</v>
      </c>
      <c r="O36" s="72" t="e">
        <f>_xll.qlRateHelperRate(M36)</f>
        <v>#VALUE!</v>
      </c>
      <c r="P36" s="88" t="e">
        <f>_xll.qlRateHelperEarliestDate(M36)</f>
        <v>#VALUE!</v>
      </c>
      <c r="Q36" s="88" t="e">
        <f ca="1">_xll.qlRateHelperLatestDate(M36)</f>
        <v>#NAME?</v>
      </c>
      <c r="R36" s="91" t="e">
        <v>#VALUE!</v>
      </c>
    </row>
    <row r="37" spans="2:18" x14ac:dyDescent="0.2">
      <c r="B37" s="49" t="e">
        <f>Swap!K20</f>
        <v>#NUM!</v>
      </c>
      <c r="C37" s="49" t="e">
        <f>_xll.qlRateHelperQuoteName(B37)</f>
        <v>#VALUE!</v>
      </c>
      <c r="D37" s="75" t="e">
        <f>_xll.qlRateHelperEarliestDate(B37)</f>
        <v>#VALUE!</v>
      </c>
      <c r="E37" s="75" t="e">
        <f ca="1">_xll.qlRateHelperLatestDate(B37)</f>
        <v>#NAME?</v>
      </c>
      <c r="F37" s="94">
        <v>50</v>
      </c>
      <c r="G37" s="94">
        <v>1</v>
      </c>
      <c r="H37" s="49" t="b">
        <v>1</v>
      </c>
      <c r="M37" s="88" t="e">
        <v>#NUM!</v>
      </c>
      <c r="N37" s="88" t="e">
        <f>_xll.qlRateHelperQuoteName(M37)</f>
        <v>#VALUE!</v>
      </c>
      <c r="O37" s="72" t="e">
        <f>_xll.qlRateHelperRate(M37)</f>
        <v>#VALUE!</v>
      </c>
      <c r="P37" s="88" t="e">
        <f>_xll.qlRateHelperEarliestDate(M37)</f>
        <v>#VALUE!</v>
      </c>
      <c r="Q37" s="88" t="e">
        <f ca="1">_xll.qlRateHelperLatestDate(M37)</f>
        <v>#NAME?</v>
      </c>
      <c r="R37" s="91" t="e">
        <v>#VALUE!</v>
      </c>
    </row>
    <row r="38" spans="2:18" x14ac:dyDescent="0.2">
      <c r="B38" s="49" t="e">
        <f>Swap!K21</f>
        <v>#NUM!</v>
      </c>
      <c r="C38" s="49" t="e">
        <f>_xll.qlRateHelperQuoteName(B38)</f>
        <v>#VALUE!</v>
      </c>
      <c r="D38" s="75" t="e">
        <f>_xll.qlRateHelperEarliestDate(B38)</f>
        <v>#VALUE!</v>
      </c>
      <c r="E38" s="75" t="e">
        <f ca="1">_xll.qlRateHelperLatestDate(B38)</f>
        <v>#NAME?</v>
      </c>
      <c r="F38" s="94">
        <v>50</v>
      </c>
      <c r="G38" s="94">
        <v>1</v>
      </c>
      <c r="H38" s="49" t="b">
        <v>1</v>
      </c>
      <c r="M38" s="88" t="e">
        <v>#NUM!</v>
      </c>
      <c r="N38" s="88" t="e">
        <f>_xll.qlRateHelperQuoteName(M38)</f>
        <v>#VALUE!</v>
      </c>
      <c r="O38" s="72" t="e">
        <f>_xll.qlRateHelperRate(M38)</f>
        <v>#VALUE!</v>
      </c>
      <c r="P38" s="88" t="e">
        <f>_xll.qlRateHelperEarliestDate(M38)</f>
        <v>#VALUE!</v>
      </c>
      <c r="Q38" s="88" t="e">
        <f ca="1">_xll.qlRateHelperLatestDate(M38)</f>
        <v>#NAME?</v>
      </c>
      <c r="R38" s="91" t="e">
        <v>#VALUE!</v>
      </c>
    </row>
    <row r="39" spans="2:18" x14ac:dyDescent="0.2">
      <c r="B39" s="49" t="e">
        <f>Swap!K22</f>
        <v>#NUM!</v>
      </c>
      <c r="C39" s="49" t="e">
        <f>_xll.qlRateHelperQuoteName(B39)</f>
        <v>#VALUE!</v>
      </c>
      <c r="D39" s="75" t="e">
        <f>_xll.qlRateHelperEarliestDate(B39)</f>
        <v>#VALUE!</v>
      </c>
      <c r="E39" s="75" t="e">
        <f ca="1">_xll.qlRateHelperLatestDate(B39)</f>
        <v>#NAME?</v>
      </c>
      <c r="F39" s="94">
        <v>50</v>
      </c>
      <c r="G39" s="94">
        <v>1</v>
      </c>
      <c r="H39" s="49" t="b">
        <v>1</v>
      </c>
      <c r="M39" s="88" t="e">
        <v>#NUM!</v>
      </c>
      <c r="N39" s="88" t="e">
        <f>_xll.qlRateHelperQuoteName(M39)</f>
        <v>#VALUE!</v>
      </c>
      <c r="O39" s="72" t="e">
        <f>_xll.qlRateHelperRate(M39)</f>
        <v>#VALUE!</v>
      </c>
      <c r="P39" s="88" t="e">
        <f>_xll.qlRateHelperEarliestDate(M39)</f>
        <v>#VALUE!</v>
      </c>
      <c r="Q39" s="88" t="e">
        <f ca="1">_xll.qlRateHelperLatestDate(M39)</f>
        <v>#NAME?</v>
      </c>
      <c r="R39" s="91" t="e">
        <v>#VALUE!</v>
      </c>
    </row>
    <row r="40" spans="2:18" x14ac:dyDescent="0.2">
      <c r="B40" s="49" t="e">
        <f>Swap!K23</f>
        <v>#NUM!</v>
      </c>
      <c r="C40" s="49" t="e">
        <f>_xll.qlRateHelperQuoteName(B40)</f>
        <v>#VALUE!</v>
      </c>
      <c r="D40" s="75" t="e">
        <f>_xll.qlRateHelperEarliestDate(B40)</f>
        <v>#VALUE!</v>
      </c>
      <c r="E40" s="75" t="e">
        <f ca="1">_xll.qlRateHelperLatestDate(B40)</f>
        <v>#NAME?</v>
      </c>
      <c r="F40" s="49">
        <v>70</v>
      </c>
      <c r="G40" s="49">
        <v>1</v>
      </c>
      <c r="H40" s="49" t="b">
        <v>1</v>
      </c>
      <c r="M40" s="88" t="e">
        <v>#NUM!</v>
      </c>
      <c r="N40" s="88" t="e">
        <f>_xll.qlRateHelperQuoteName(M40)</f>
        <v>#VALUE!</v>
      </c>
      <c r="O40" s="72" t="e">
        <f>_xll.qlRateHelperRate(M40)</f>
        <v>#VALUE!</v>
      </c>
      <c r="P40" s="88" t="e">
        <f>_xll.qlRateHelperEarliestDate(M40)</f>
        <v>#VALUE!</v>
      </c>
      <c r="Q40" s="88" t="e">
        <f ca="1">_xll.qlRateHelperLatestDate(M40)</f>
        <v>#NAME?</v>
      </c>
      <c r="R40" s="91" t="e">
        <v>#VALUE!</v>
      </c>
    </row>
    <row r="41" spans="2:18" x14ac:dyDescent="0.2">
      <c r="B41" s="50" t="e">
        <f>Swap!K24</f>
        <v>#NUM!</v>
      </c>
      <c r="C41" s="50" t="e">
        <f>_xll.qlRateHelperQuoteName(B41)</f>
        <v>#VALUE!</v>
      </c>
      <c r="D41" s="76" t="e">
        <f>_xll.qlRateHelperEarliestDate(B41)</f>
        <v>#VALUE!</v>
      </c>
      <c r="E41" s="76" t="e">
        <f ca="1">_xll.qlRateHelperLatestDate(B41)</f>
        <v>#NAME?</v>
      </c>
      <c r="F41" s="50">
        <v>70</v>
      </c>
      <c r="G41" s="50">
        <v>1</v>
      </c>
      <c r="H41" s="50" t="b">
        <v>1</v>
      </c>
      <c r="M41" s="89" t="e">
        <v>#NUM!</v>
      </c>
      <c r="N41" s="89" t="e">
        <f>_xll.qlRateHelperQuoteName(M41)</f>
        <v>#VALUE!</v>
      </c>
      <c r="O41" s="73" t="e">
        <f>_xll.qlRateHelperRate(M41)</f>
        <v>#VALUE!</v>
      </c>
      <c r="P41" s="89" t="e">
        <f>_xll.qlRateHelperEarliestDate(M41)</f>
        <v>#VALUE!</v>
      </c>
      <c r="Q41" s="89" t="e">
        <f ca="1">_xll.qlRateHelperLatestDate(M41)</f>
        <v>#NAME?</v>
      </c>
      <c r="R41" s="92" t="e">
        <v>#VALUE!</v>
      </c>
    </row>
  </sheetData>
  <dataValidations count="3">
    <dataValidation type="list" allowBlank="1" showInputMessage="1" showErrorMessage="1" sqref="K8">
      <formula1>"AllDepos,DeposBeforeFirstFuturesStartDate,DeposBeforeFirstFuturesStartDatePlusOne,DeposBeforeFirstFuturesExpiryDate"</formula1>
    </dataValidation>
    <dataValidation type="list" allowBlank="1" showInputMessage="1" showErrorMessage="1" sqref="K3">
      <formula1>"Linear,LogLinear,CubicNaturalSpline,MonotonicCubicNaturalSpline,LogCubicNaturalSpline,MonotonicLogCubicNaturalSpline,KrugerCubic,KrugerLogCubic"</formula1>
    </dataValidation>
    <dataValidation type="list" allowBlank="1" showInputMessage="1" showErrorMessage="1" sqref="K2">
      <formula1>"Discount,ZeroYield,ForwardRate"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1:T3551"/>
  <sheetViews>
    <sheetView showGridLines="0" topLeftCell="A17" workbookViewId="0">
      <selection activeCell="A17" sqref="A17"/>
    </sheetView>
  </sheetViews>
  <sheetFormatPr defaultRowHeight="11.25" outlineLevelRow="1" x14ac:dyDescent="0.2"/>
  <cols>
    <col min="1" max="1" width="2.7109375" style="23" customWidth="1"/>
    <col min="2" max="2" width="19.28515625" style="23" bestFit="1" customWidth="1"/>
    <col min="3" max="5" width="17.28515625" style="23" bestFit="1" customWidth="1"/>
    <col min="6" max="6" width="20.28515625" style="23" bestFit="1" customWidth="1"/>
    <col min="7" max="7" width="9" style="23" bestFit="1" customWidth="1"/>
    <col min="8" max="8" width="8" style="23" bestFit="1" customWidth="1"/>
    <col min="9" max="9" width="11" style="23" bestFit="1" customWidth="1"/>
    <col min="10" max="11" width="10" style="23" bestFit="1" customWidth="1"/>
    <col min="12" max="12" width="2.7109375" style="23" customWidth="1"/>
    <col min="13" max="13" width="19.28515625" style="23" bestFit="1" customWidth="1"/>
    <col min="14" max="15" width="17.28515625" style="23" bestFit="1" customWidth="1"/>
    <col min="16" max="16" width="9" style="23" bestFit="1" customWidth="1"/>
    <col min="17" max="17" width="11" style="23" bestFit="1" customWidth="1"/>
    <col min="18" max="18" width="2.7109375" style="23" customWidth="1"/>
    <col min="19" max="20" width="15.140625" style="23" bestFit="1" customWidth="1"/>
    <col min="21" max="16384" width="9.140625" style="23"/>
  </cols>
  <sheetData>
    <row r="1" spans="2:11" hidden="1" outlineLevel="1" x14ac:dyDescent="0.2">
      <c r="B1" s="103" t="s">
        <v>445</v>
      </c>
      <c r="C1" s="104"/>
      <c r="D1" s="104"/>
      <c r="E1" s="104"/>
      <c r="F1" s="105"/>
      <c r="G1" s="103" t="s">
        <v>450</v>
      </c>
      <c r="H1" s="104"/>
      <c r="I1" s="104"/>
      <c r="J1" s="104"/>
      <c r="K1" s="105"/>
    </row>
    <row r="2" spans="2:11" hidden="1" outlineLevel="1" x14ac:dyDescent="0.2">
      <c r="B2" s="15" t="s">
        <v>446</v>
      </c>
      <c r="C2" s="15" t="s">
        <v>447</v>
      </c>
      <c r="D2" s="15" t="s">
        <v>448</v>
      </c>
      <c r="E2" s="15" t="s">
        <v>449</v>
      </c>
      <c r="F2" s="15" t="s">
        <v>451</v>
      </c>
      <c r="G2" s="15" t="s">
        <v>447</v>
      </c>
      <c r="H2" s="15" t="s">
        <v>449</v>
      </c>
      <c r="I2" s="15" t="s">
        <v>452</v>
      </c>
      <c r="J2" s="15" t="s">
        <v>455</v>
      </c>
      <c r="K2" s="15" t="s">
        <v>456</v>
      </c>
    </row>
    <row r="3" spans="2:11" hidden="1" outlineLevel="1" x14ac:dyDescent="0.2">
      <c r="B3" s="61" t="str">
        <f>_xll.qlPeriodEquivalent(D3&amp;"M")</f>
        <v>1Y</v>
      </c>
      <c r="C3" s="74">
        <f>_xll.qlDateEndOfMonth(EDATE(_xll.qlSettingsEvaluationDate(Trigger),-1))</f>
        <v>42490</v>
      </c>
      <c r="D3" s="106">
        <v>12</v>
      </c>
      <c r="E3" s="74" t="e">
        <f t="shared" ref="E3:E16" si="0">EDATE($O$19,$D3)</f>
        <v>#VALUE!</v>
      </c>
      <c r="F3" s="61">
        <f>IF(D3&lt;=12,1,IF(D3&lt;=24,3,IF(D3&lt;=120,6,IF(D3&lt;=240,12,IF(D3&lt;=360,36,60)))))</f>
        <v>1</v>
      </c>
      <c r="G3" s="71" t="e">
        <f ca="1">IF(J3&gt;=0,ROUNDDOWN(J3*10,2)/10,ROUNDUP(J3*10,2)/10)</f>
        <v>#NAME?</v>
      </c>
      <c r="H3" s="71" t="e">
        <f ca="1">IF(K3-J3&gt;1%,(QUOTIENT(K3*10000,50)+1)*0.5%,(QUOTIENT(K3*10000,10)+1)*0.1%)</f>
        <v>#NAME?</v>
      </c>
      <c r="I3" s="109" t="e">
        <f ca="1">IF(H3-G3&lt;0.5%,0.05%,IF(H3-G3&lt;1%,0.1%,IF(H3-G3&lt;2%,0.25%,0.5%)))</f>
        <v>#NAME?</v>
      </c>
      <c r="J3" s="71" t="e">
        <f ca="1">MIN(_xll.ohPack($P$19:INDEX($P$19:$P$3551,MATCH(E3+1,$O$19:$O$3551,1),1)))</f>
        <v>#NAME?</v>
      </c>
      <c r="K3" s="71" t="e">
        <f ca="1">MAX(_xll.ohPack($P$19:INDEX($P$19:$P$3551,MATCH(E3+1,$O$19:$O$3551,1),1)))</f>
        <v>#NAME?</v>
      </c>
    </row>
    <row r="4" spans="2:11" hidden="1" outlineLevel="1" x14ac:dyDescent="0.2">
      <c r="B4" s="49" t="str">
        <f>_xll.qlPeriodEquivalent(D4&amp;"M")</f>
        <v>2Y</v>
      </c>
      <c r="C4" s="75">
        <f>_xll.qlDateEndOfMonth(EDATE(_xll.qlIMMNextDate(_xll.qlSettingsEvaluationDate(Trigger)-1,TRUE),-3))</f>
        <v>42460</v>
      </c>
      <c r="D4" s="107">
        <v>24</v>
      </c>
      <c r="E4" s="75" t="e">
        <f t="shared" si="0"/>
        <v>#VALUE!</v>
      </c>
      <c r="F4" s="49">
        <f t="shared" ref="F4:F16" si="1">IF(D4&lt;=12,1,IF(D4&lt;=24,3,IF(D4&lt;=120,6,IF(D4&lt;=240,12,IF(D4&lt;=360,36,60)))))</f>
        <v>3</v>
      </c>
      <c r="G4" s="72" t="e">
        <f t="shared" ref="G4:G16" ca="1" si="2">IF(J4&gt;=0,ROUNDDOWN(J4*10,2)/10,ROUNDUP(J4*10,2)/10)</f>
        <v>#NAME?</v>
      </c>
      <c r="H4" s="72" t="e">
        <f t="shared" ref="H4:H16" ca="1" si="3">IF(K4-J4&gt;1%,(QUOTIENT(K4*10000,50)+1)*0.5%,(QUOTIENT(K4*10000,10)+1)*0.1%)</f>
        <v>#NAME?</v>
      </c>
      <c r="I4" s="110" t="e">
        <f t="shared" ref="I4:I16" ca="1" si="4">IF(H4-G4&lt;0.5%,0.05%,IF(H4-G4&lt;1%,0.1%,IF(H4-G4&lt;2%,0.25%,0.5%)))</f>
        <v>#NAME?</v>
      </c>
      <c r="J4" s="72" t="e">
        <f ca="1">MIN(_xll.ohPack($P$19:INDEX($P$19:$P$3551,MATCH(E4+1,$O$19:$O$3551,1),1)))</f>
        <v>#NAME?</v>
      </c>
      <c r="K4" s="72" t="e">
        <f ca="1">MAX(_xll.ohPack($P$19:INDEX($P$19:$P$3551,MATCH(E4+1,$O$19:$O$3551,1),1)))</f>
        <v>#NAME?</v>
      </c>
    </row>
    <row r="5" spans="2:11" hidden="1" outlineLevel="1" x14ac:dyDescent="0.2">
      <c r="B5" s="49" t="str">
        <f>_xll.qlPeriodEquivalent(D5&amp;"M")</f>
        <v>5Y</v>
      </c>
      <c r="C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42369</v>
      </c>
      <c r="D5" s="107">
        <v>60</v>
      </c>
      <c r="E5" s="75" t="e">
        <f t="shared" si="0"/>
        <v>#VALUE!</v>
      </c>
      <c r="F5" s="49">
        <f t="shared" si="1"/>
        <v>6</v>
      </c>
      <c r="G5" s="72" t="e">
        <f t="shared" ca="1" si="2"/>
        <v>#NAME?</v>
      </c>
      <c r="H5" s="72" t="e">
        <f t="shared" ca="1" si="3"/>
        <v>#NAME?</v>
      </c>
      <c r="I5" s="110" t="e">
        <f t="shared" ca="1" si="4"/>
        <v>#NAME?</v>
      </c>
      <c r="J5" s="72" t="e">
        <f ca="1">MIN(_xll.ohPack($P$19:INDEX($P$19:$P$3551,MATCH(E5+1,$O$19:$O$3551,1),1)))</f>
        <v>#NAME?</v>
      </c>
      <c r="K5" s="72" t="e">
        <f ca="1">MAX(_xll.ohPack($P$19:INDEX($P$19:$P$3551,MATCH(E5+1,$O$19:$O$3551,1),1)))</f>
        <v>#NAME?</v>
      </c>
    </row>
    <row r="6" spans="2:11" hidden="1" outlineLevel="1" x14ac:dyDescent="0.2">
      <c r="B6" s="49" t="str">
        <f>_xll.qlPeriodEquivalent(D6&amp;"M")</f>
        <v>10Y</v>
      </c>
      <c r="C6" s="75">
        <f>C5</f>
        <v>42369</v>
      </c>
      <c r="D6" s="107">
        <v>120</v>
      </c>
      <c r="E6" s="75" t="e">
        <f t="shared" si="0"/>
        <v>#VALUE!</v>
      </c>
      <c r="F6" s="49">
        <f t="shared" si="1"/>
        <v>6</v>
      </c>
      <c r="G6" s="72" t="e">
        <f t="shared" ca="1" si="2"/>
        <v>#NAME?</v>
      </c>
      <c r="H6" s="72" t="e">
        <f t="shared" ca="1" si="3"/>
        <v>#NAME?</v>
      </c>
      <c r="I6" s="110" t="e">
        <f t="shared" ca="1" si="4"/>
        <v>#NAME?</v>
      </c>
      <c r="J6" s="72" t="e">
        <f ca="1">MIN(_xll.ohPack($P$19:INDEX($P$19:$P$3551,MATCH(E6+1,$O$19:$O$3551,1),1)))</f>
        <v>#NAME?</v>
      </c>
      <c r="K6" s="72" t="e">
        <f ca="1">MAX(_xll.ohPack($P$19:INDEX($P$19:$P$3551,MATCH(E6+1,$O$19:$O$3551,1),1)))</f>
        <v>#NAME?</v>
      </c>
    </row>
    <row r="7" spans="2:11" hidden="1" outlineLevel="1" x14ac:dyDescent="0.2">
      <c r="B7" s="49" t="str">
        <f>_xll.qlPeriodEquivalent(D7&amp;"M")</f>
        <v>20Y</v>
      </c>
      <c r="C7" s="75">
        <f>IF(AND(MONTH(C6)=12),C6,_xll.qlDateEndOfMonth(EDATE(C6,-6)))</f>
        <v>42369</v>
      </c>
      <c r="D7" s="107">
        <v>240</v>
      </c>
      <c r="E7" s="75" t="e">
        <f t="shared" si="0"/>
        <v>#VALUE!</v>
      </c>
      <c r="F7" s="49">
        <f t="shared" si="1"/>
        <v>12</v>
      </c>
      <c r="G7" s="72" t="e">
        <f t="shared" ca="1" si="2"/>
        <v>#NAME?</v>
      </c>
      <c r="H7" s="72" t="e">
        <f t="shared" ca="1" si="3"/>
        <v>#NAME?</v>
      </c>
      <c r="I7" s="110" t="e">
        <f t="shared" ca="1" si="4"/>
        <v>#NAME?</v>
      </c>
      <c r="J7" s="72" t="e">
        <f ca="1">MIN(_xll.ohPack($P$19:INDEX($P$19:$P$3551,MATCH(E7+1,$O$19:$O$3551,1),1)))</f>
        <v>#NAME?</v>
      </c>
      <c r="K7" s="72" t="e">
        <f ca="1">MAX(_xll.ohPack($P$19:INDEX($P$19:$P$3551,MATCH(E7+1,$O$19:$O$3551,1),1)))</f>
        <v>#NAME?</v>
      </c>
    </row>
    <row r="8" spans="2:11" hidden="1" outlineLevel="1" x14ac:dyDescent="0.2">
      <c r="B8" s="49" t="str">
        <f>_xll.qlPeriodEquivalent(D8&amp;"M")</f>
        <v>30Y</v>
      </c>
      <c r="C8" s="75">
        <f>C7</f>
        <v>42369</v>
      </c>
      <c r="D8" s="107">
        <v>360</v>
      </c>
      <c r="E8" s="75" t="e">
        <f t="shared" si="0"/>
        <v>#VALUE!</v>
      </c>
      <c r="F8" s="49">
        <f t="shared" si="1"/>
        <v>36</v>
      </c>
      <c r="G8" s="72" t="e">
        <f t="shared" ca="1" si="2"/>
        <v>#NAME?</v>
      </c>
      <c r="H8" s="72" t="e">
        <f t="shared" ca="1" si="3"/>
        <v>#NAME?</v>
      </c>
      <c r="I8" s="110" t="e">
        <f t="shared" ca="1" si="4"/>
        <v>#NAME?</v>
      </c>
      <c r="J8" s="72" t="e">
        <f ca="1">MIN(_xll.ohPack($P$19:INDEX($P$19:$P$3551,MATCH(E8+1,$O$19:$O$3551,1),1)))</f>
        <v>#NAME?</v>
      </c>
      <c r="K8" s="72" t="e">
        <f ca="1">MAX(_xll.ohPack($P$19:INDEX($P$19:$P$3551,MATCH(E8+1,$O$19:$O$3551,1),1)))</f>
        <v>#NAME?</v>
      </c>
    </row>
    <row r="9" spans="2:11" hidden="1" outlineLevel="1" x14ac:dyDescent="0.2">
      <c r="B9" s="50" t="str">
        <f>_xll.qlPeriodEquivalent(D9&amp;"M")</f>
        <v>60Y</v>
      </c>
      <c r="C9" s="76">
        <f>C8</f>
        <v>42369</v>
      </c>
      <c r="D9" s="108">
        <f>60*12</f>
        <v>720</v>
      </c>
      <c r="E9" s="76" t="e">
        <f t="shared" si="0"/>
        <v>#VALUE!</v>
      </c>
      <c r="F9" s="50">
        <f t="shared" si="1"/>
        <v>60</v>
      </c>
      <c r="G9" s="73" t="e">
        <f t="shared" ca="1" si="2"/>
        <v>#NAME?</v>
      </c>
      <c r="H9" s="73" t="e">
        <f t="shared" ca="1" si="3"/>
        <v>#NAME?</v>
      </c>
      <c r="I9" s="111" t="e">
        <f t="shared" ca="1" si="4"/>
        <v>#NAME?</v>
      </c>
      <c r="J9" s="73" t="e">
        <f ca="1">MIN(_xll.ohPack($P$19:INDEX($P$19:$P$3551,MATCH(E9+1,$O$19:$O$3551,1),1)))</f>
        <v>#NAME?</v>
      </c>
      <c r="K9" s="73" t="e">
        <f ca="1">MAX(_xll.ohPack($P$19:INDEX($P$19:$P$3551,MATCH(E9+1,$O$19:$O$3551,1),1)))</f>
        <v>#NAME?</v>
      </c>
    </row>
    <row r="10" spans="2:11" hidden="1" outlineLevel="1" x14ac:dyDescent="0.2">
      <c r="B10" s="61" t="str">
        <f>_xll.qlPeriodEquivalent(D10&amp;"M")</f>
        <v>1Y</v>
      </c>
      <c r="C10" s="74">
        <f>C3</f>
        <v>42490</v>
      </c>
      <c r="D10" s="106">
        <v>12</v>
      </c>
      <c r="E10" s="74" t="e">
        <f t="shared" si="0"/>
        <v>#VALUE!</v>
      </c>
      <c r="F10" s="61">
        <f t="shared" si="1"/>
        <v>1</v>
      </c>
      <c r="G10" s="71" t="e">
        <f t="shared" ca="1" si="2"/>
        <v>#NAME?</v>
      </c>
      <c r="H10" s="71" t="e">
        <f t="shared" ca="1" si="3"/>
        <v>#NAME?</v>
      </c>
      <c r="I10" s="109" t="e">
        <f t="shared" ca="1" si="4"/>
        <v>#NAME?</v>
      </c>
      <c r="J10" s="71" t="e">
        <f ca="1">MIN(_xll.ohPack($Q$19:INDEX($Q$19:$Q$3551,MATCH(E10+1,$O$19:$O$3551,1),1)))</f>
        <v>#NAME?</v>
      </c>
      <c r="K10" s="71" t="e">
        <f ca="1">MAX(_xll.ohPack($Q$19:INDEX($Q$19:$Q$3551,MATCH(E10+1,$O$19:$O$3551,1),1)))</f>
        <v>#NAME?</v>
      </c>
    </row>
    <row r="11" spans="2:11" hidden="1" outlineLevel="1" x14ac:dyDescent="0.2">
      <c r="B11" s="49" t="str">
        <f>_xll.qlPeriodEquivalent(D11&amp;"M")</f>
        <v>2Y</v>
      </c>
      <c r="C11" s="75">
        <f t="shared" ref="C11:C16" si="5">C4</f>
        <v>42460</v>
      </c>
      <c r="D11" s="107">
        <v>24</v>
      </c>
      <c r="E11" s="75" t="e">
        <f t="shared" si="0"/>
        <v>#VALUE!</v>
      </c>
      <c r="F11" s="49">
        <f t="shared" si="1"/>
        <v>3</v>
      </c>
      <c r="G11" s="72" t="e">
        <f t="shared" ca="1" si="2"/>
        <v>#NAME?</v>
      </c>
      <c r="H11" s="72" t="e">
        <f t="shared" ca="1" si="3"/>
        <v>#NAME?</v>
      </c>
      <c r="I11" s="110" t="e">
        <f t="shared" ca="1" si="4"/>
        <v>#NAME?</v>
      </c>
      <c r="J11" s="72" t="e">
        <f ca="1">MIN(_xll.ohPack($Q$19:INDEX($Q$19:$Q$3551,MATCH(E11+1,$O$19:$O$3551,1),1)))</f>
        <v>#NAME?</v>
      </c>
      <c r="K11" s="72" t="e">
        <f ca="1">MAX(_xll.ohPack($Q$19:INDEX($Q$19:$Q$3551,MATCH(E11+1,$O$19:$O$3551,1),1)))</f>
        <v>#NAME?</v>
      </c>
    </row>
    <row r="12" spans="2:11" hidden="1" outlineLevel="1" x14ac:dyDescent="0.2">
      <c r="B12" s="49" t="str">
        <f>_xll.qlPeriodEquivalent(D12&amp;"M")</f>
        <v>5Y</v>
      </c>
      <c r="C12" s="75">
        <f t="shared" si="5"/>
        <v>42369</v>
      </c>
      <c r="D12" s="107">
        <v>60</v>
      </c>
      <c r="E12" s="75" t="e">
        <f t="shared" si="0"/>
        <v>#VALUE!</v>
      </c>
      <c r="F12" s="49">
        <f t="shared" si="1"/>
        <v>6</v>
      </c>
      <c r="G12" s="72" t="e">
        <f t="shared" ca="1" si="2"/>
        <v>#NAME?</v>
      </c>
      <c r="H12" s="72" t="e">
        <f t="shared" ca="1" si="3"/>
        <v>#NAME?</v>
      </c>
      <c r="I12" s="110" t="e">
        <f t="shared" ca="1" si="4"/>
        <v>#NAME?</v>
      </c>
      <c r="J12" s="72" t="e">
        <f ca="1">MIN(_xll.ohPack($Q$19:INDEX($Q$19:$Q$3551,MATCH(E12+1,$O$19:$O$3551,1),1)))</f>
        <v>#NAME?</v>
      </c>
      <c r="K12" s="72" t="e">
        <f ca="1">MAX(_xll.ohPack($Q$19:INDEX($Q$19:$Q$3551,MATCH(E12+1,$O$19:$O$3551,1),1)))</f>
        <v>#NAME?</v>
      </c>
    </row>
    <row r="13" spans="2:11" hidden="1" outlineLevel="1" x14ac:dyDescent="0.2">
      <c r="B13" s="49" t="str">
        <f>_xll.qlPeriodEquivalent(D13&amp;"M")</f>
        <v>10Y</v>
      </c>
      <c r="C13" s="75">
        <f t="shared" si="5"/>
        <v>42369</v>
      </c>
      <c r="D13" s="107">
        <v>120</v>
      </c>
      <c r="E13" s="75" t="e">
        <f t="shared" si="0"/>
        <v>#VALUE!</v>
      </c>
      <c r="F13" s="49">
        <f t="shared" si="1"/>
        <v>6</v>
      </c>
      <c r="G13" s="72" t="e">
        <f t="shared" ca="1" si="2"/>
        <v>#NAME?</v>
      </c>
      <c r="H13" s="72" t="e">
        <f t="shared" ca="1" si="3"/>
        <v>#NAME?</v>
      </c>
      <c r="I13" s="110" t="e">
        <f t="shared" ca="1" si="4"/>
        <v>#NAME?</v>
      </c>
      <c r="J13" s="72" t="e">
        <f ca="1">MIN(_xll.ohPack($Q$19:INDEX($Q$19:$Q$3551,MATCH(E13+1,$O$19:$O$3551,1),1)))</f>
        <v>#NAME?</v>
      </c>
      <c r="K13" s="72" t="e">
        <f ca="1">MAX(_xll.ohPack($Q$19:INDEX($Q$19:$Q$3551,MATCH(E13+1,$O$19:$O$3551,1),1)))</f>
        <v>#NAME?</v>
      </c>
    </row>
    <row r="14" spans="2:11" hidden="1" outlineLevel="1" x14ac:dyDescent="0.2">
      <c r="B14" s="49" t="str">
        <f>_xll.qlPeriodEquivalent(D14&amp;"M")</f>
        <v>20Y</v>
      </c>
      <c r="C14" s="75">
        <f t="shared" si="5"/>
        <v>42369</v>
      </c>
      <c r="D14" s="107">
        <v>240</v>
      </c>
      <c r="E14" s="75" t="e">
        <f t="shared" si="0"/>
        <v>#VALUE!</v>
      </c>
      <c r="F14" s="49">
        <f t="shared" si="1"/>
        <v>12</v>
      </c>
      <c r="G14" s="72" t="e">
        <f t="shared" ca="1" si="2"/>
        <v>#NAME?</v>
      </c>
      <c r="H14" s="72" t="e">
        <f t="shared" ca="1" si="3"/>
        <v>#NAME?</v>
      </c>
      <c r="I14" s="110" t="e">
        <f t="shared" ca="1" si="4"/>
        <v>#NAME?</v>
      </c>
      <c r="J14" s="72" t="e">
        <f ca="1">MIN(_xll.ohPack($Q$19:INDEX($Q$19:$Q$3551,MATCH(E14+1,$O$19:$O$3551,1),1)))</f>
        <v>#NAME?</v>
      </c>
      <c r="K14" s="72" t="e">
        <f ca="1">MAX(_xll.ohPack($Q$19:INDEX($Q$19:$Q$3551,MATCH(E14+1,$O$19:$O$3551,1),1)))</f>
        <v>#NAME?</v>
      </c>
    </row>
    <row r="15" spans="2:11" hidden="1" outlineLevel="1" x14ac:dyDescent="0.2">
      <c r="B15" s="49" t="str">
        <f>_xll.qlPeriodEquivalent(D15&amp;"M")</f>
        <v>30Y</v>
      </c>
      <c r="C15" s="75">
        <f t="shared" si="5"/>
        <v>42369</v>
      </c>
      <c r="D15" s="107">
        <v>360</v>
      </c>
      <c r="E15" s="75" t="e">
        <f t="shared" si="0"/>
        <v>#VALUE!</v>
      </c>
      <c r="F15" s="49">
        <f t="shared" si="1"/>
        <v>36</v>
      </c>
      <c r="G15" s="72" t="e">
        <f t="shared" ca="1" si="2"/>
        <v>#NAME?</v>
      </c>
      <c r="H15" s="72" t="e">
        <f t="shared" ca="1" si="3"/>
        <v>#NAME?</v>
      </c>
      <c r="I15" s="110" t="e">
        <f t="shared" ca="1" si="4"/>
        <v>#NAME?</v>
      </c>
      <c r="J15" s="72" t="e">
        <f ca="1">MIN(_xll.ohPack($Q$19:INDEX($Q$19:$Q$3551,MATCH(E15+1,$O$19:$O$3551,1),1)))</f>
        <v>#NAME?</v>
      </c>
      <c r="K15" s="72" t="e">
        <f ca="1">MAX(_xll.ohPack($Q$19:INDEX($Q$19:$Q$3551,MATCH(E15+1,$O$19:$O$3551,1),1)))</f>
        <v>#NAME?</v>
      </c>
    </row>
    <row r="16" spans="2:11" hidden="1" outlineLevel="1" x14ac:dyDescent="0.2">
      <c r="B16" s="50" t="str">
        <f>_xll.qlPeriodEquivalent(D16&amp;"M")</f>
        <v>60Y</v>
      </c>
      <c r="C16" s="76">
        <f t="shared" si="5"/>
        <v>42369</v>
      </c>
      <c r="D16" s="108">
        <v>720</v>
      </c>
      <c r="E16" s="76" t="e">
        <f t="shared" si="0"/>
        <v>#VALUE!</v>
      </c>
      <c r="F16" s="50">
        <f t="shared" si="1"/>
        <v>60</v>
      </c>
      <c r="G16" s="73" t="e">
        <f t="shared" ca="1" si="2"/>
        <v>#NAME?</v>
      </c>
      <c r="H16" s="73" t="e">
        <f t="shared" ca="1" si="3"/>
        <v>#NAME?</v>
      </c>
      <c r="I16" s="111" t="e">
        <f t="shared" ca="1" si="4"/>
        <v>#NAME?</v>
      </c>
      <c r="J16" s="73" t="e">
        <f ca="1">MIN(_xll.ohPack($Q$19:INDEX($Q$19:$Q$3551,MATCH(E16+1,$O$19:$O$3551,1),1)))</f>
        <v>#NAME?</v>
      </c>
      <c r="K16" s="73" t="e">
        <f ca="1">MAX(_xll.ohPack($Q$19:INDEX($Q$19:$Q$3551,MATCH(E16+1,$O$19:$O$3551,1),1)))</f>
        <v>#NAME?</v>
      </c>
    </row>
    <row r="17" spans="13:20" collapsed="1" x14ac:dyDescent="0.2"/>
    <row r="18" spans="13:20" x14ac:dyDescent="0.2">
      <c r="M18" s="102" t="s">
        <v>438</v>
      </c>
      <c r="N18" s="102" t="s">
        <v>439</v>
      </c>
      <c r="O18" s="102" t="s">
        <v>440</v>
      </c>
      <c r="P18" s="102" t="s">
        <v>457</v>
      </c>
      <c r="Q18" s="102" t="s">
        <v>441</v>
      </c>
      <c r="S18" s="35" t="s">
        <v>444</v>
      </c>
      <c r="T18" s="67" t="e">
        <f>_xll.qlEonia(,EUR3M)</f>
        <v>#NUM!</v>
      </c>
    </row>
    <row r="19" spans="13:20" x14ac:dyDescent="0.2">
      <c r="M19" s="61"/>
      <c r="N19" s="74">
        <f>EvaluationDate</f>
        <v>42515</v>
      </c>
      <c r="O19" s="74" t="e">
        <f>_xll.qlInterestRateIndexValueDate(Index,N19)</f>
        <v>#VALUE!</v>
      </c>
      <c r="P19" s="71" t="e">
        <f t="array" ref="P19:P3551">IFERROR(_xll.qlIndexFixing(Index,N19:N3551,TRUE,RecalcTrigger),NA())</f>
        <v>#N/A</v>
      </c>
      <c r="Q19" s="112" t="e">
        <f t="array" ref="Q19:Q3551">IFERROR(_xll.qlIndexFixing(OvernightIndex,O19:O3551,TRUE,RecalcTrigger),NA())</f>
        <v>#N/A</v>
      </c>
      <c r="S19" s="35" t="s">
        <v>399</v>
      </c>
      <c r="T19" s="67" t="e">
        <f>_xll.qlEuribor(,"3M",EUR3M)</f>
        <v>#NUM!</v>
      </c>
    </row>
    <row r="20" spans="13:20" x14ac:dyDescent="0.2">
      <c r="M20" s="49" t="s">
        <v>442</v>
      </c>
      <c r="N20" s="75">
        <f>_xll.qlCalendarAdvance(Calendar,N19,M20,"Following",FALSE)</f>
        <v>42516</v>
      </c>
      <c r="O20" s="75" t="e">
        <f>_xll.qlInterestRateIndexValueDate(Index,N20)</f>
        <v>#VALUE!</v>
      </c>
      <c r="P20" s="72" t="e">
        <v>#N/A</v>
      </c>
      <c r="Q20" s="113" t="e">
        <v>#N/A</v>
      </c>
    </row>
    <row r="21" spans="13:20" x14ac:dyDescent="0.2">
      <c r="M21" s="49" t="s">
        <v>442</v>
      </c>
      <c r="N21" s="75">
        <f>_xll.qlCalendarAdvance(Calendar,N20,M21,"Following",FALSE)</f>
        <v>42517</v>
      </c>
      <c r="O21" s="75" t="e">
        <f>_xll.qlInterestRateIndexValueDate(Index,N21)</f>
        <v>#VALUE!</v>
      </c>
      <c r="P21" s="72" t="e">
        <v>#N/A</v>
      </c>
      <c r="Q21" s="113" t="e">
        <v>#N/A</v>
      </c>
      <c r="S21" s="35" t="s">
        <v>458</v>
      </c>
      <c r="T21" s="67"/>
    </row>
    <row r="22" spans="13:20" x14ac:dyDescent="0.2">
      <c r="M22" s="49" t="s">
        <v>442</v>
      </c>
      <c r="N22" s="75">
        <f>_xll.qlCalendarAdvance(Calendar,N21,M22,"Following",FALSE)</f>
        <v>42520</v>
      </c>
      <c r="O22" s="75" t="e">
        <f>_xll.qlInterestRateIndexValueDate(Index,N22)</f>
        <v>#VALUE!</v>
      </c>
      <c r="P22" s="72" t="e">
        <v>#N/A</v>
      </c>
      <c r="Q22" s="113" t="e">
        <v>#N/A</v>
      </c>
    </row>
    <row r="23" spans="13:20" x14ac:dyDescent="0.2">
      <c r="M23" s="49" t="s">
        <v>442</v>
      </c>
      <c r="N23" s="75">
        <f>_xll.qlCalendarAdvance(Calendar,N22,M23,"Following",FALSE)</f>
        <v>42521</v>
      </c>
      <c r="O23" s="75" t="e">
        <f>_xll.qlInterestRateIndexValueDate(Index,N23)</f>
        <v>#VALUE!</v>
      </c>
      <c r="P23" s="72" t="e">
        <v>#N/A</v>
      </c>
      <c r="Q23" s="113" t="e">
        <v>#N/A</v>
      </c>
    </row>
    <row r="24" spans="13:20" x14ac:dyDescent="0.2">
      <c r="M24" s="49" t="s">
        <v>442</v>
      </c>
      <c r="N24" s="75">
        <f>_xll.qlCalendarAdvance(Calendar,N23,M24,"Following",FALSE)</f>
        <v>42522</v>
      </c>
      <c r="O24" s="75" t="e">
        <f>_xll.qlInterestRateIndexValueDate(Index,N24)</f>
        <v>#VALUE!</v>
      </c>
      <c r="P24" s="72" t="e">
        <v>#N/A</v>
      </c>
      <c r="Q24" s="113" t="e">
        <v>#N/A</v>
      </c>
    </row>
    <row r="25" spans="13:20" x14ac:dyDescent="0.2">
      <c r="M25" s="49" t="s">
        <v>442</v>
      </c>
      <c r="N25" s="75">
        <f>_xll.qlCalendarAdvance(Calendar,N24,M25,"Following",FALSE)</f>
        <v>42523</v>
      </c>
      <c r="O25" s="75" t="e">
        <f>_xll.qlInterestRateIndexValueDate(Index,N25)</f>
        <v>#VALUE!</v>
      </c>
      <c r="P25" s="72" t="e">
        <v>#N/A</v>
      </c>
      <c r="Q25" s="113" t="e">
        <v>#N/A</v>
      </c>
    </row>
    <row r="26" spans="13:20" x14ac:dyDescent="0.2">
      <c r="M26" s="49" t="s">
        <v>442</v>
      </c>
      <c r="N26" s="75">
        <f>_xll.qlCalendarAdvance(Calendar,N25,M26,"Following",FALSE)</f>
        <v>42524</v>
      </c>
      <c r="O26" s="75" t="e">
        <f>_xll.qlInterestRateIndexValueDate(Index,N26)</f>
        <v>#VALUE!</v>
      </c>
      <c r="P26" s="72" t="e">
        <v>#N/A</v>
      </c>
      <c r="Q26" s="113" t="e">
        <v>#N/A</v>
      </c>
    </row>
    <row r="27" spans="13:20" x14ac:dyDescent="0.2">
      <c r="M27" s="49" t="s">
        <v>442</v>
      </c>
      <c r="N27" s="75">
        <f>_xll.qlCalendarAdvance(Calendar,N26,M27,"Following",FALSE)</f>
        <v>42527</v>
      </c>
      <c r="O27" s="75" t="e">
        <f>_xll.qlInterestRateIndexValueDate(Index,N27)</f>
        <v>#VALUE!</v>
      </c>
      <c r="P27" s="72" t="e">
        <v>#N/A</v>
      </c>
      <c r="Q27" s="113" t="e">
        <v>#N/A</v>
      </c>
    </row>
    <row r="28" spans="13:20" x14ac:dyDescent="0.2">
      <c r="M28" s="49" t="s">
        <v>442</v>
      </c>
      <c r="N28" s="75">
        <f>_xll.qlCalendarAdvance(Calendar,N27,M28,"Following",FALSE)</f>
        <v>42528</v>
      </c>
      <c r="O28" s="75" t="e">
        <f>_xll.qlInterestRateIndexValueDate(Index,N28)</f>
        <v>#VALUE!</v>
      </c>
      <c r="P28" s="72" t="e">
        <v>#N/A</v>
      </c>
      <c r="Q28" s="113" t="e">
        <v>#N/A</v>
      </c>
    </row>
    <row r="29" spans="13:20" x14ac:dyDescent="0.2">
      <c r="M29" s="49" t="s">
        <v>442</v>
      </c>
      <c r="N29" s="75">
        <f>_xll.qlCalendarAdvance(Calendar,N28,M29,"Following",FALSE)</f>
        <v>42529</v>
      </c>
      <c r="O29" s="75" t="e">
        <f>_xll.qlInterestRateIndexValueDate(Index,N29)</f>
        <v>#VALUE!</v>
      </c>
      <c r="P29" s="72" t="e">
        <v>#N/A</v>
      </c>
      <c r="Q29" s="113" t="e">
        <v>#N/A</v>
      </c>
    </row>
    <row r="30" spans="13:20" x14ac:dyDescent="0.2">
      <c r="M30" s="49" t="s">
        <v>442</v>
      </c>
      <c r="N30" s="75">
        <f>_xll.qlCalendarAdvance(Calendar,N29,M30,"Following",FALSE)</f>
        <v>42530</v>
      </c>
      <c r="O30" s="75" t="e">
        <f>_xll.qlInterestRateIndexValueDate(Index,N30)</f>
        <v>#VALUE!</v>
      </c>
      <c r="P30" s="72" t="e">
        <v>#N/A</v>
      </c>
      <c r="Q30" s="113" t="e">
        <v>#N/A</v>
      </c>
    </row>
    <row r="31" spans="13:20" x14ac:dyDescent="0.2">
      <c r="M31" s="49" t="s">
        <v>442</v>
      </c>
      <c r="N31" s="75">
        <f>_xll.qlCalendarAdvance(Calendar,N30,M31,"Following",FALSE)</f>
        <v>42531</v>
      </c>
      <c r="O31" s="75" t="e">
        <f>_xll.qlInterestRateIndexValueDate(Index,N31)</f>
        <v>#VALUE!</v>
      </c>
      <c r="P31" s="72" t="e">
        <v>#N/A</v>
      </c>
      <c r="Q31" s="113" t="e">
        <v>#N/A</v>
      </c>
    </row>
    <row r="32" spans="13:20" x14ac:dyDescent="0.2">
      <c r="M32" s="49" t="s">
        <v>442</v>
      </c>
      <c r="N32" s="75">
        <f>_xll.qlCalendarAdvance(Calendar,N31,M32,"Following",FALSE)</f>
        <v>42534</v>
      </c>
      <c r="O32" s="75" t="e">
        <f>_xll.qlInterestRateIndexValueDate(Index,N32)</f>
        <v>#VALUE!</v>
      </c>
      <c r="P32" s="72" t="e">
        <v>#N/A</v>
      </c>
      <c r="Q32" s="113" t="e">
        <v>#N/A</v>
      </c>
    </row>
    <row r="33" spans="13:17" x14ac:dyDescent="0.2">
      <c r="M33" s="49" t="s">
        <v>442</v>
      </c>
      <c r="N33" s="75">
        <f>_xll.qlCalendarAdvance(Calendar,N32,M33,"Following",FALSE)</f>
        <v>42535</v>
      </c>
      <c r="O33" s="75" t="e">
        <f>_xll.qlInterestRateIndexValueDate(Index,N33)</f>
        <v>#VALUE!</v>
      </c>
      <c r="P33" s="72" t="e">
        <v>#N/A</v>
      </c>
      <c r="Q33" s="113" t="e">
        <v>#N/A</v>
      </c>
    </row>
    <row r="34" spans="13:17" x14ac:dyDescent="0.2">
      <c r="M34" s="49" t="s">
        <v>442</v>
      </c>
      <c r="N34" s="75">
        <f>_xll.qlCalendarAdvance(Calendar,N33,M34,"Following",FALSE)</f>
        <v>42536</v>
      </c>
      <c r="O34" s="75" t="e">
        <f>_xll.qlInterestRateIndexValueDate(Index,N34)</f>
        <v>#VALUE!</v>
      </c>
      <c r="P34" s="72" t="e">
        <v>#N/A</v>
      </c>
      <c r="Q34" s="113" t="e">
        <v>#N/A</v>
      </c>
    </row>
    <row r="35" spans="13:17" x14ac:dyDescent="0.2">
      <c r="M35" s="49" t="s">
        <v>442</v>
      </c>
      <c r="N35" s="75">
        <f>_xll.qlCalendarAdvance(Calendar,N34,M35,"Following",FALSE)</f>
        <v>42537</v>
      </c>
      <c r="O35" s="75" t="e">
        <f>_xll.qlInterestRateIndexValueDate(Index,N35)</f>
        <v>#VALUE!</v>
      </c>
      <c r="P35" s="72" t="e">
        <v>#N/A</v>
      </c>
      <c r="Q35" s="113" t="e">
        <v>#N/A</v>
      </c>
    </row>
    <row r="36" spans="13:17" x14ac:dyDescent="0.2">
      <c r="M36" s="49" t="s">
        <v>442</v>
      </c>
      <c r="N36" s="75">
        <f>_xll.qlCalendarAdvance(Calendar,N35,M36,"Following",FALSE)</f>
        <v>42538</v>
      </c>
      <c r="O36" s="75" t="e">
        <f>_xll.qlInterestRateIndexValueDate(Index,N36)</f>
        <v>#VALUE!</v>
      </c>
      <c r="P36" s="72" t="e">
        <v>#N/A</v>
      </c>
      <c r="Q36" s="113" t="e">
        <v>#N/A</v>
      </c>
    </row>
    <row r="37" spans="13:17" x14ac:dyDescent="0.2">
      <c r="M37" s="49" t="s">
        <v>442</v>
      </c>
      <c r="N37" s="75">
        <f>_xll.qlCalendarAdvance(Calendar,N36,M37,"Following",FALSE)</f>
        <v>42541</v>
      </c>
      <c r="O37" s="75" t="e">
        <f>_xll.qlInterestRateIndexValueDate(Index,N37)</f>
        <v>#VALUE!</v>
      </c>
      <c r="P37" s="72" t="e">
        <v>#N/A</v>
      </c>
      <c r="Q37" s="113" t="e">
        <v>#N/A</v>
      </c>
    </row>
    <row r="38" spans="13:17" x14ac:dyDescent="0.2">
      <c r="M38" s="49" t="s">
        <v>442</v>
      </c>
      <c r="N38" s="75">
        <f>_xll.qlCalendarAdvance(Calendar,N37,M38,"Following",FALSE)</f>
        <v>42542</v>
      </c>
      <c r="O38" s="75" t="e">
        <f>_xll.qlInterestRateIndexValueDate(Index,N38)</f>
        <v>#VALUE!</v>
      </c>
      <c r="P38" s="72" t="e">
        <v>#N/A</v>
      </c>
      <c r="Q38" s="113" t="e">
        <v>#N/A</v>
      </c>
    </row>
    <row r="39" spans="13:17" x14ac:dyDescent="0.2">
      <c r="M39" s="49" t="s">
        <v>442</v>
      </c>
      <c r="N39" s="75">
        <f>_xll.qlCalendarAdvance(Calendar,N38,M39,"Following",FALSE)</f>
        <v>42543</v>
      </c>
      <c r="O39" s="75" t="e">
        <f>_xll.qlInterestRateIndexValueDate(Index,N39)</f>
        <v>#VALUE!</v>
      </c>
      <c r="P39" s="72" t="e">
        <v>#N/A</v>
      </c>
      <c r="Q39" s="113" t="e">
        <v>#N/A</v>
      </c>
    </row>
    <row r="40" spans="13:17" x14ac:dyDescent="0.2">
      <c r="M40" s="49" t="s">
        <v>442</v>
      </c>
      <c r="N40" s="75">
        <f>_xll.qlCalendarAdvance(Calendar,N39,M40,"Following",FALSE)</f>
        <v>42544</v>
      </c>
      <c r="O40" s="75" t="e">
        <f>_xll.qlInterestRateIndexValueDate(Index,N40)</f>
        <v>#VALUE!</v>
      </c>
      <c r="P40" s="72" t="e">
        <v>#N/A</v>
      </c>
      <c r="Q40" s="113" t="e">
        <v>#N/A</v>
      </c>
    </row>
    <row r="41" spans="13:17" x14ac:dyDescent="0.2">
      <c r="M41" s="49" t="s">
        <v>442</v>
      </c>
      <c r="N41" s="75">
        <f>_xll.qlCalendarAdvance(Calendar,N40,M41,"Following",FALSE)</f>
        <v>42545</v>
      </c>
      <c r="O41" s="75" t="e">
        <f>_xll.qlInterestRateIndexValueDate(Index,N41)</f>
        <v>#VALUE!</v>
      </c>
      <c r="P41" s="72" t="e">
        <v>#N/A</v>
      </c>
      <c r="Q41" s="113" t="e">
        <v>#N/A</v>
      </c>
    </row>
    <row r="42" spans="13:17" x14ac:dyDescent="0.2">
      <c r="M42" s="49" t="s">
        <v>442</v>
      </c>
      <c r="N42" s="75">
        <f>_xll.qlCalendarAdvance(Calendar,N41,M42,"Following",FALSE)</f>
        <v>42548</v>
      </c>
      <c r="O42" s="75" t="e">
        <f>_xll.qlInterestRateIndexValueDate(Index,N42)</f>
        <v>#VALUE!</v>
      </c>
      <c r="P42" s="72" t="e">
        <v>#N/A</v>
      </c>
      <c r="Q42" s="113" t="e">
        <v>#N/A</v>
      </c>
    </row>
    <row r="43" spans="13:17" x14ac:dyDescent="0.2">
      <c r="M43" s="49" t="s">
        <v>442</v>
      </c>
      <c r="N43" s="75">
        <f>_xll.qlCalendarAdvance(Calendar,N42,M43,"Following",FALSE)</f>
        <v>42549</v>
      </c>
      <c r="O43" s="75" t="e">
        <f>_xll.qlInterestRateIndexValueDate(Index,N43)</f>
        <v>#VALUE!</v>
      </c>
      <c r="P43" s="72" t="e">
        <v>#N/A</v>
      </c>
      <c r="Q43" s="113" t="e">
        <v>#N/A</v>
      </c>
    </row>
    <row r="44" spans="13:17" x14ac:dyDescent="0.2">
      <c r="M44" s="49" t="s">
        <v>442</v>
      </c>
      <c r="N44" s="75">
        <f>_xll.qlCalendarAdvance(Calendar,N43,M44,"Following",FALSE)</f>
        <v>42550</v>
      </c>
      <c r="O44" s="75" t="e">
        <f>_xll.qlInterestRateIndexValueDate(Index,N44)</f>
        <v>#VALUE!</v>
      </c>
      <c r="P44" s="72" t="e">
        <v>#N/A</v>
      </c>
      <c r="Q44" s="113" t="e">
        <v>#N/A</v>
      </c>
    </row>
    <row r="45" spans="13:17" x14ac:dyDescent="0.2">
      <c r="M45" s="49" t="s">
        <v>442</v>
      </c>
      <c r="N45" s="75">
        <f>_xll.qlCalendarAdvance(Calendar,N44,M45,"Following",FALSE)</f>
        <v>42551</v>
      </c>
      <c r="O45" s="75" t="e">
        <f>_xll.qlInterestRateIndexValueDate(Index,N45)</f>
        <v>#VALUE!</v>
      </c>
      <c r="P45" s="72" t="e">
        <v>#N/A</v>
      </c>
      <c r="Q45" s="113" t="e">
        <v>#N/A</v>
      </c>
    </row>
    <row r="46" spans="13:17" x14ac:dyDescent="0.2">
      <c r="M46" s="49" t="s">
        <v>442</v>
      </c>
      <c r="N46" s="75">
        <f>_xll.qlCalendarAdvance(Calendar,N45,M46,"Following",FALSE)</f>
        <v>42552</v>
      </c>
      <c r="O46" s="75" t="e">
        <f>_xll.qlInterestRateIndexValueDate(Index,N46)</f>
        <v>#VALUE!</v>
      </c>
      <c r="P46" s="72" t="e">
        <v>#N/A</v>
      </c>
      <c r="Q46" s="113" t="e">
        <v>#N/A</v>
      </c>
    </row>
    <row r="47" spans="13:17" x14ac:dyDescent="0.2">
      <c r="M47" s="49" t="s">
        <v>442</v>
      </c>
      <c r="N47" s="75">
        <f>_xll.qlCalendarAdvance(Calendar,N46,M47,"Following",FALSE)</f>
        <v>42555</v>
      </c>
      <c r="O47" s="75" t="e">
        <f>_xll.qlInterestRateIndexValueDate(Index,N47)</f>
        <v>#VALUE!</v>
      </c>
      <c r="P47" s="72" t="e">
        <v>#N/A</v>
      </c>
      <c r="Q47" s="113" t="e">
        <v>#N/A</v>
      </c>
    </row>
    <row r="48" spans="13:17" x14ac:dyDescent="0.2">
      <c r="M48" s="49" t="s">
        <v>442</v>
      </c>
      <c r="N48" s="75">
        <f>_xll.qlCalendarAdvance(Calendar,N47,M48,"Following",FALSE)</f>
        <v>42556</v>
      </c>
      <c r="O48" s="75" t="e">
        <f>_xll.qlInterestRateIndexValueDate(Index,N48)</f>
        <v>#VALUE!</v>
      </c>
      <c r="P48" s="72" t="e">
        <v>#N/A</v>
      </c>
      <c r="Q48" s="113" t="e">
        <v>#N/A</v>
      </c>
    </row>
    <row r="49" spans="13:17" x14ac:dyDescent="0.2">
      <c r="M49" s="49" t="s">
        <v>442</v>
      </c>
      <c r="N49" s="75">
        <f>_xll.qlCalendarAdvance(Calendar,N48,M49,"Following",FALSE)</f>
        <v>42557</v>
      </c>
      <c r="O49" s="75" t="e">
        <f>_xll.qlInterestRateIndexValueDate(Index,N49)</f>
        <v>#VALUE!</v>
      </c>
      <c r="P49" s="72" t="e">
        <v>#N/A</v>
      </c>
      <c r="Q49" s="113" t="e">
        <v>#N/A</v>
      </c>
    </row>
    <row r="50" spans="13:17" x14ac:dyDescent="0.2">
      <c r="M50" s="49" t="s">
        <v>442</v>
      </c>
      <c r="N50" s="75">
        <f>_xll.qlCalendarAdvance(Calendar,N49,M50,"Following",FALSE)</f>
        <v>42558</v>
      </c>
      <c r="O50" s="75" t="e">
        <f>_xll.qlInterestRateIndexValueDate(Index,N50)</f>
        <v>#VALUE!</v>
      </c>
      <c r="P50" s="72" t="e">
        <v>#N/A</v>
      </c>
      <c r="Q50" s="113" t="e">
        <v>#N/A</v>
      </c>
    </row>
    <row r="51" spans="13:17" x14ac:dyDescent="0.2">
      <c r="M51" s="49" t="s">
        <v>442</v>
      </c>
      <c r="N51" s="75">
        <f>_xll.qlCalendarAdvance(Calendar,N50,M51,"Following",FALSE)</f>
        <v>42559</v>
      </c>
      <c r="O51" s="75" t="e">
        <f>_xll.qlInterestRateIndexValueDate(Index,N51)</f>
        <v>#VALUE!</v>
      </c>
      <c r="P51" s="72" t="e">
        <v>#N/A</v>
      </c>
      <c r="Q51" s="113" t="e">
        <v>#N/A</v>
      </c>
    </row>
    <row r="52" spans="13:17" x14ac:dyDescent="0.2">
      <c r="M52" s="49" t="s">
        <v>442</v>
      </c>
      <c r="N52" s="75">
        <f>_xll.qlCalendarAdvance(Calendar,N51,M52,"Following",FALSE)</f>
        <v>42562</v>
      </c>
      <c r="O52" s="75" t="e">
        <f>_xll.qlInterestRateIndexValueDate(Index,N52)</f>
        <v>#VALUE!</v>
      </c>
      <c r="P52" s="72" t="e">
        <v>#N/A</v>
      </c>
      <c r="Q52" s="113" t="e">
        <v>#N/A</v>
      </c>
    </row>
    <row r="53" spans="13:17" x14ac:dyDescent="0.2">
      <c r="M53" s="49" t="s">
        <v>442</v>
      </c>
      <c r="N53" s="75">
        <f>_xll.qlCalendarAdvance(Calendar,N52,M53,"Following",FALSE)</f>
        <v>42563</v>
      </c>
      <c r="O53" s="75" t="e">
        <f>_xll.qlInterestRateIndexValueDate(Index,N53)</f>
        <v>#VALUE!</v>
      </c>
      <c r="P53" s="72" t="e">
        <v>#N/A</v>
      </c>
      <c r="Q53" s="113" t="e">
        <v>#N/A</v>
      </c>
    </row>
    <row r="54" spans="13:17" x14ac:dyDescent="0.2">
      <c r="M54" s="49" t="s">
        <v>442</v>
      </c>
      <c r="N54" s="75">
        <f>_xll.qlCalendarAdvance(Calendar,N53,M54,"Following",FALSE)</f>
        <v>42564</v>
      </c>
      <c r="O54" s="75" t="e">
        <f>_xll.qlInterestRateIndexValueDate(Index,N54)</f>
        <v>#VALUE!</v>
      </c>
      <c r="P54" s="72" t="e">
        <v>#N/A</v>
      </c>
      <c r="Q54" s="113" t="e">
        <v>#N/A</v>
      </c>
    </row>
    <row r="55" spans="13:17" x14ac:dyDescent="0.2">
      <c r="M55" s="49" t="s">
        <v>442</v>
      </c>
      <c r="N55" s="75">
        <f>_xll.qlCalendarAdvance(Calendar,N54,M55,"Following",FALSE)</f>
        <v>42565</v>
      </c>
      <c r="O55" s="75" t="e">
        <f>_xll.qlInterestRateIndexValueDate(Index,N55)</f>
        <v>#VALUE!</v>
      </c>
      <c r="P55" s="72" t="e">
        <v>#N/A</v>
      </c>
      <c r="Q55" s="113" t="e">
        <v>#N/A</v>
      </c>
    </row>
    <row r="56" spans="13:17" x14ac:dyDescent="0.2">
      <c r="M56" s="49" t="s">
        <v>442</v>
      </c>
      <c r="N56" s="75">
        <f>_xll.qlCalendarAdvance(Calendar,N55,M56,"Following",FALSE)</f>
        <v>42566</v>
      </c>
      <c r="O56" s="75" t="e">
        <f>_xll.qlInterestRateIndexValueDate(Index,N56)</f>
        <v>#VALUE!</v>
      </c>
      <c r="P56" s="72" t="e">
        <v>#N/A</v>
      </c>
      <c r="Q56" s="113" t="e">
        <v>#N/A</v>
      </c>
    </row>
    <row r="57" spans="13:17" x14ac:dyDescent="0.2">
      <c r="M57" s="49" t="s">
        <v>442</v>
      </c>
      <c r="N57" s="75">
        <f>_xll.qlCalendarAdvance(Calendar,N56,M57,"Following",FALSE)</f>
        <v>42569</v>
      </c>
      <c r="O57" s="75" t="e">
        <f>_xll.qlInterestRateIndexValueDate(Index,N57)</f>
        <v>#VALUE!</v>
      </c>
      <c r="P57" s="72" t="e">
        <v>#N/A</v>
      </c>
      <c r="Q57" s="113" t="e">
        <v>#N/A</v>
      </c>
    </row>
    <row r="58" spans="13:17" x14ac:dyDescent="0.2">
      <c r="M58" s="49" t="s">
        <v>442</v>
      </c>
      <c r="N58" s="75">
        <f>_xll.qlCalendarAdvance(Calendar,N57,M58,"Following",FALSE)</f>
        <v>42570</v>
      </c>
      <c r="O58" s="75" t="e">
        <f>_xll.qlInterestRateIndexValueDate(Index,N58)</f>
        <v>#VALUE!</v>
      </c>
      <c r="P58" s="72" t="e">
        <v>#N/A</v>
      </c>
      <c r="Q58" s="113" t="e">
        <v>#N/A</v>
      </c>
    </row>
    <row r="59" spans="13:17" x14ac:dyDescent="0.2">
      <c r="M59" s="49" t="s">
        <v>442</v>
      </c>
      <c r="N59" s="75">
        <f>_xll.qlCalendarAdvance(Calendar,N58,M59,"Following",FALSE)</f>
        <v>42571</v>
      </c>
      <c r="O59" s="75" t="e">
        <f>_xll.qlInterestRateIndexValueDate(Index,N59)</f>
        <v>#VALUE!</v>
      </c>
      <c r="P59" s="72" t="e">
        <v>#N/A</v>
      </c>
      <c r="Q59" s="113" t="e">
        <v>#N/A</v>
      </c>
    </row>
    <row r="60" spans="13:17" x14ac:dyDescent="0.2">
      <c r="M60" s="49" t="s">
        <v>442</v>
      </c>
      <c r="N60" s="75">
        <f>_xll.qlCalendarAdvance(Calendar,N59,M60,"Following",FALSE)</f>
        <v>42572</v>
      </c>
      <c r="O60" s="75" t="e">
        <f>_xll.qlInterestRateIndexValueDate(Index,N60)</f>
        <v>#VALUE!</v>
      </c>
      <c r="P60" s="72" t="e">
        <v>#N/A</v>
      </c>
      <c r="Q60" s="113" t="e">
        <v>#N/A</v>
      </c>
    </row>
    <row r="61" spans="13:17" x14ac:dyDescent="0.2">
      <c r="M61" s="49" t="s">
        <v>442</v>
      </c>
      <c r="N61" s="75">
        <f>_xll.qlCalendarAdvance(Calendar,N60,M61,"Following",FALSE)</f>
        <v>42573</v>
      </c>
      <c r="O61" s="75" t="e">
        <f>_xll.qlInterestRateIndexValueDate(Index,N61)</f>
        <v>#VALUE!</v>
      </c>
      <c r="P61" s="72" t="e">
        <v>#N/A</v>
      </c>
      <c r="Q61" s="113" t="e">
        <v>#N/A</v>
      </c>
    </row>
    <row r="62" spans="13:17" x14ac:dyDescent="0.2">
      <c r="M62" s="49" t="s">
        <v>442</v>
      </c>
      <c r="N62" s="75">
        <f>_xll.qlCalendarAdvance(Calendar,N61,M62,"Following",FALSE)</f>
        <v>42576</v>
      </c>
      <c r="O62" s="75" t="e">
        <f>_xll.qlInterestRateIndexValueDate(Index,N62)</f>
        <v>#VALUE!</v>
      </c>
      <c r="P62" s="72" t="e">
        <v>#N/A</v>
      </c>
      <c r="Q62" s="113" t="e">
        <v>#N/A</v>
      </c>
    </row>
    <row r="63" spans="13:17" x14ac:dyDescent="0.2">
      <c r="M63" s="49" t="s">
        <v>442</v>
      </c>
      <c r="N63" s="75">
        <f>_xll.qlCalendarAdvance(Calendar,N62,M63,"Following",FALSE)</f>
        <v>42577</v>
      </c>
      <c r="O63" s="75" t="e">
        <f>_xll.qlInterestRateIndexValueDate(Index,N63)</f>
        <v>#VALUE!</v>
      </c>
      <c r="P63" s="72" t="e">
        <v>#N/A</v>
      </c>
      <c r="Q63" s="113" t="e">
        <v>#N/A</v>
      </c>
    </row>
    <row r="64" spans="13:17" x14ac:dyDescent="0.2">
      <c r="M64" s="49" t="s">
        <v>442</v>
      </c>
      <c r="N64" s="75">
        <f>_xll.qlCalendarAdvance(Calendar,N63,M64,"Following",FALSE)</f>
        <v>42578</v>
      </c>
      <c r="O64" s="75" t="e">
        <f>_xll.qlInterestRateIndexValueDate(Index,N64)</f>
        <v>#VALUE!</v>
      </c>
      <c r="P64" s="72" t="e">
        <v>#N/A</v>
      </c>
      <c r="Q64" s="113" t="e">
        <v>#N/A</v>
      </c>
    </row>
    <row r="65" spans="13:17" x14ac:dyDescent="0.2">
      <c r="M65" s="49" t="s">
        <v>442</v>
      </c>
      <c r="N65" s="75">
        <f>_xll.qlCalendarAdvance(Calendar,N64,M65,"Following",FALSE)</f>
        <v>42579</v>
      </c>
      <c r="O65" s="75" t="e">
        <f>_xll.qlInterestRateIndexValueDate(Index,N65)</f>
        <v>#VALUE!</v>
      </c>
      <c r="P65" s="72" t="e">
        <v>#N/A</v>
      </c>
      <c r="Q65" s="113" t="e">
        <v>#N/A</v>
      </c>
    </row>
    <row r="66" spans="13:17" x14ac:dyDescent="0.2">
      <c r="M66" s="49" t="s">
        <v>442</v>
      </c>
      <c r="N66" s="75">
        <f>_xll.qlCalendarAdvance(Calendar,N65,M66,"Following",FALSE)</f>
        <v>42580</v>
      </c>
      <c r="O66" s="75" t="e">
        <f>_xll.qlInterestRateIndexValueDate(Index,N66)</f>
        <v>#VALUE!</v>
      </c>
      <c r="P66" s="72" t="e">
        <v>#N/A</v>
      </c>
      <c r="Q66" s="113" t="e">
        <v>#N/A</v>
      </c>
    </row>
    <row r="67" spans="13:17" x14ac:dyDescent="0.2">
      <c r="M67" s="49" t="s">
        <v>442</v>
      </c>
      <c r="N67" s="75">
        <f>_xll.qlCalendarAdvance(Calendar,N66,M67,"Following",FALSE)</f>
        <v>42583</v>
      </c>
      <c r="O67" s="75" t="e">
        <f>_xll.qlInterestRateIndexValueDate(Index,N67)</f>
        <v>#VALUE!</v>
      </c>
      <c r="P67" s="72" t="e">
        <v>#N/A</v>
      </c>
      <c r="Q67" s="113" t="e">
        <v>#N/A</v>
      </c>
    </row>
    <row r="68" spans="13:17" x14ac:dyDescent="0.2">
      <c r="M68" s="49" t="s">
        <v>442</v>
      </c>
      <c r="N68" s="75">
        <f>_xll.qlCalendarAdvance(Calendar,N67,M68,"Following",FALSE)</f>
        <v>42584</v>
      </c>
      <c r="O68" s="75" t="e">
        <f>_xll.qlInterestRateIndexValueDate(Index,N68)</f>
        <v>#VALUE!</v>
      </c>
      <c r="P68" s="72" t="e">
        <v>#N/A</v>
      </c>
      <c r="Q68" s="113" t="e">
        <v>#N/A</v>
      </c>
    </row>
    <row r="69" spans="13:17" x14ac:dyDescent="0.2">
      <c r="M69" s="49" t="s">
        <v>442</v>
      </c>
      <c r="N69" s="75">
        <f>_xll.qlCalendarAdvance(Calendar,N68,M69,"Following",FALSE)</f>
        <v>42585</v>
      </c>
      <c r="O69" s="75" t="e">
        <f>_xll.qlInterestRateIndexValueDate(Index,N69)</f>
        <v>#VALUE!</v>
      </c>
      <c r="P69" s="72" t="e">
        <v>#N/A</v>
      </c>
      <c r="Q69" s="113" t="e">
        <v>#N/A</v>
      </c>
    </row>
    <row r="70" spans="13:17" x14ac:dyDescent="0.2">
      <c r="M70" s="49" t="s">
        <v>442</v>
      </c>
      <c r="N70" s="75">
        <f>_xll.qlCalendarAdvance(Calendar,N69,M70,"Following",FALSE)</f>
        <v>42586</v>
      </c>
      <c r="O70" s="75" t="e">
        <f>_xll.qlInterestRateIndexValueDate(Index,N70)</f>
        <v>#VALUE!</v>
      </c>
      <c r="P70" s="72" t="e">
        <v>#N/A</v>
      </c>
      <c r="Q70" s="113" t="e">
        <v>#N/A</v>
      </c>
    </row>
    <row r="71" spans="13:17" x14ac:dyDescent="0.2">
      <c r="M71" s="49" t="s">
        <v>442</v>
      </c>
      <c r="N71" s="75">
        <f>_xll.qlCalendarAdvance(Calendar,N70,M71,"Following",FALSE)</f>
        <v>42587</v>
      </c>
      <c r="O71" s="75" t="e">
        <f>_xll.qlInterestRateIndexValueDate(Index,N71)</f>
        <v>#VALUE!</v>
      </c>
      <c r="P71" s="72" t="e">
        <v>#N/A</v>
      </c>
      <c r="Q71" s="113" t="e">
        <v>#N/A</v>
      </c>
    </row>
    <row r="72" spans="13:17" x14ac:dyDescent="0.2">
      <c r="M72" s="49" t="s">
        <v>442</v>
      </c>
      <c r="N72" s="75">
        <f>_xll.qlCalendarAdvance(Calendar,N71,M72,"Following",FALSE)</f>
        <v>42590</v>
      </c>
      <c r="O72" s="75" t="e">
        <f>_xll.qlInterestRateIndexValueDate(Index,N72)</f>
        <v>#VALUE!</v>
      </c>
      <c r="P72" s="72" t="e">
        <v>#N/A</v>
      </c>
      <c r="Q72" s="113" t="e">
        <v>#N/A</v>
      </c>
    </row>
    <row r="73" spans="13:17" x14ac:dyDescent="0.2">
      <c r="M73" s="49" t="s">
        <v>442</v>
      </c>
      <c r="N73" s="75">
        <f>_xll.qlCalendarAdvance(Calendar,N72,M73,"Following",FALSE)</f>
        <v>42591</v>
      </c>
      <c r="O73" s="75" t="e">
        <f>_xll.qlInterestRateIndexValueDate(Index,N73)</f>
        <v>#VALUE!</v>
      </c>
      <c r="P73" s="72" t="e">
        <v>#N/A</v>
      </c>
      <c r="Q73" s="113" t="e">
        <v>#N/A</v>
      </c>
    </row>
    <row r="74" spans="13:17" x14ac:dyDescent="0.2">
      <c r="M74" s="49" t="s">
        <v>442</v>
      </c>
      <c r="N74" s="75">
        <f>_xll.qlCalendarAdvance(Calendar,N73,M74,"Following",FALSE)</f>
        <v>42592</v>
      </c>
      <c r="O74" s="75" t="e">
        <f>_xll.qlInterestRateIndexValueDate(Index,N74)</f>
        <v>#VALUE!</v>
      </c>
      <c r="P74" s="72" t="e">
        <v>#N/A</v>
      </c>
      <c r="Q74" s="113" t="e">
        <v>#N/A</v>
      </c>
    </row>
    <row r="75" spans="13:17" x14ac:dyDescent="0.2">
      <c r="M75" s="49" t="s">
        <v>442</v>
      </c>
      <c r="N75" s="75">
        <f>_xll.qlCalendarAdvance(Calendar,N74,M75,"Following",FALSE)</f>
        <v>42593</v>
      </c>
      <c r="O75" s="75" t="e">
        <f>_xll.qlInterestRateIndexValueDate(Index,N75)</f>
        <v>#VALUE!</v>
      </c>
      <c r="P75" s="72" t="e">
        <v>#N/A</v>
      </c>
      <c r="Q75" s="113" t="e">
        <v>#N/A</v>
      </c>
    </row>
    <row r="76" spans="13:17" x14ac:dyDescent="0.2">
      <c r="M76" s="49" t="s">
        <v>442</v>
      </c>
      <c r="N76" s="75">
        <f>_xll.qlCalendarAdvance(Calendar,N75,M76,"Following",FALSE)</f>
        <v>42594</v>
      </c>
      <c r="O76" s="75" t="e">
        <f>_xll.qlInterestRateIndexValueDate(Index,N76)</f>
        <v>#VALUE!</v>
      </c>
      <c r="P76" s="72" t="e">
        <v>#N/A</v>
      </c>
      <c r="Q76" s="113" t="e">
        <v>#N/A</v>
      </c>
    </row>
    <row r="77" spans="13:17" x14ac:dyDescent="0.2">
      <c r="M77" s="49" t="s">
        <v>442</v>
      </c>
      <c r="N77" s="75">
        <f>_xll.qlCalendarAdvance(Calendar,N76,M77,"Following",FALSE)</f>
        <v>42597</v>
      </c>
      <c r="O77" s="75" t="e">
        <f>_xll.qlInterestRateIndexValueDate(Index,N77)</f>
        <v>#VALUE!</v>
      </c>
      <c r="P77" s="72" t="e">
        <v>#N/A</v>
      </c>
      <c r="Q77" s="113" t="e">
        <v>#N/A</v>
      </c>
    </row>
    <row r="78" spans="13:17" x14ac:dyDescent="0.2">
      <c r="M78" s="49" t="s">
        <v>442</v>
      </c>
      <c r="N78" s="75">
        <f>_xll.qlCalendarAdvance(Calendar,N77,M78,"Following",FALSE)</f>
        <v>42598</v>
      </c>
      <c r="O78" s="75" t="e">
        <f>_xll.qlInterestRateIndexValueDate(Index,N78)</f>
        <v>#VALUE!</v>
      </c>
      <c r="P78" s="72" t="e">
        <v>#N/A</v>
      </c>
      <c r="Q78" s="113" t="e">
        <v>#N/A</v>
      </c>
    </row>
    <row r="79" spans="13:17" x14ac:dyDescent="0.2">
      <c r="M79" s="49" t="s">
        <v>442</v>
      </c>
      <c r="N79" s="75">
        <f>_xll.qlCalendarAdvance(Calendar,N78,M79,"Following",FALSE)</f>
        <v>42599</v>
      </c>
      <c r="O79" s="75" t="e">
        <f>_xll.qlInterestRateIndexValueDate(Index,N79)</f>
        <v>#VALUE!</v>
      </c>
      <c r="P79" s="72" t="e">
        <v>#N/A</v>
      </c>
      <c r="Q79" s="113" t="e">
        <v>#N/A</v>
      </c>
    </row>
    <row r="80" spans="13:17" x14ac:dyDescent="0.2">
      <c r="M80" s="49" t="s">
        <v>442</v>
      </c>
      <c r="N80" s="75">
        <f>_xll.qlCalendarAdvance(Calendar,N79,M80,"Following",FALSE)</f>
        <v>42600</v>
      </c>
      <c r="O80" s="75" t="e">
        <f>_xll.qlInterestRateIndexValueDate(Index,N80)</f>
        <v>#VALUE!</v>
      </c>
      <c r="P80" s="72" t="e">
        <v>#N/A</v>
      </c>
      <c r="Q80" s="113" t="e">
        <v>#N/A</v>
      </c>
    </row>
    <row r="81" spans="13:17" x14ac:dyDescent="0.2">
      <c r="M81" s="49" t="s">
        <v>442</v>
      </c>
      <c r="N81" s="75">
        <f>_xll.qlCalendarAdvance(Calendar,N80,M81,"Following",FALSE)</f>
        <v>42601</v>
      </c>
      <c r="O81" s="75" t="e">
        <f>_xll.qlInterestRateIndexValueDate(Index,N81)</f>
        <v>#VALUE!</v>
      </c>
      <c r="P81" s="72" t="e">
        <v>#N/A</v>
      </c>
      <c r="Q81" s="113" t="e">
        <v>#N/A</v>
      </c>
    </row>
    <row r="82" spans="13:17" x14ac:dyDescent="0.2">
      <c r="M82" s="49" t="s">
        <v>442</v>
      </c>
      <c r="N82" s="75">
        <f>_xll.qlCalendarAdvance(Calendar,N81,M82,"Following",FALSE)</f>
        <v>42604</v>
      </c>
      <c r="O82" s="75" t="e">
        <f>_xll.qlInterestRateIndexValueDate(Index,N82)</f>
        <v>#VALUE!</v>
      </c>
      <c r="P82" s="72" t="e">
        <v>#N/A</v>
      </c>
      <c r="Q82" s="113" t="e">
        <v>#N/A</v>
      </c>
    </row>
    <row r="83" spans="13:17" x14ac:dyDescent="0.2">
      <c r="M83" s="49" t="s">
        <v>442</v>
      </c>
      <c r="N83" s="75">
        <f>_xll.qlCalendarAdvance(Calendar,N82,M83,"Following",FALSE)</f>
        <v>42605</v>
      </c>
      <c r="O83" s="75" t="e">
        <f>_xll.qlInterestRateIndexValueDate(Index,N83)</f>
        <v>#VALUE!</v>
      </c>
      <c r="P83" s="72" t="e">
        <v>#N/A</v>
      </c>
      <c r="Q83" s="113" t="e">
        <v>#N/A</v>
      </c>
    </row>
    <row r="84" spans="13:17" x14ac:dyDescent="0.2">
      <c r="M84" s="49" t="s">
        <v>442</v>
      </c>
      <c r="N84" s="75">
        <f>_xll.qlCalendarAdvance(Calendar,N83,M84,"Following",FALSE)</f>
        <v>42606</v>
      </c>
      <c r="O84" s="75" t="e">
        <f>_xll.qlInterestRateIndexValueDate(Index,N84)</f>
        <v>#VALUE!</v>
      </c>
      <c r="P84" s="72" t="e">
        <v>#N/A</v>
      </c>
      <c r="Q84" s="113" t="e">
        <v>#N/A</v>
      </c>
    </row>
    <row r="85" spans="13:17" x14ac:dyDescent="0.2">
      <c r="M85" s="49" t="s">
        <v>442</v>
      </c>
      <c r="N85" s="75">
        <f>_xll.qlCalendarAdvance(Calendar,N84,M85,"Following",FALSE)</f>
        <v>42607</v>
      </c>
      <c r="O85" s="75" t="e">
        <f>_xll.qlInterestRateIndexValueDate(Index,N85)</f>
        <v>#VALUE!</v>
      </c>
      <c r="P85" s="72" t="e">
        <v>#N/A</v>
      </c>
      <c r="Q85" s="113" t="e">
        <v>#N/A</v>
      </c>
    </row>
    <row r="86" spans="13:17" x14ac:dyDescent="0.2">
      <c r="M86" s="49" t="s">
        <v>442</v>
      </c>
      <c r="N86" s="75">
        <f>_xll.qlCalendarAdvance(Calendar,N85,M86,"Following",FALSE)</f>
        <v>42608</v>
      </c>
      <c r="O86" s="75" t="e">
        <f>_xll.qlInterestRateIndexValueDate(Index,N86)</f>
        <v>#VALUE!</v>
      </c>
      <c r="P86" s="72" t="e">
        <v>#N/A</v>
      </c>
      <c r="Q86" s="113" t="e">
        <v>#N/A</v>
      </c>
    </row>
    <row r="87" spans="13:17" x14ac:dyDescent="0.2">
      <c r="M87" s="49" t="s">
        <v>442</v>
      </c>
      <c r="N87" s="75">
        <f>_xll.qlCalendarAdvance(Calendar,N86,M87,"Following",FALSE)</f>
        <v>42611</v>
      </c>
      <c r="O87" s="75" t="e">
        <f>_xll.qlInterestRateIndexValueDate(Index,N87)</f>
        <v>#VALUE!</v>
      </c>
      <c r="P87" s="72" t="e">
        <v>#N/A</v>
      </c>
      <c r="Q87" s="113" t="e">
        <v>#N/A</v>
      </c>
    </row>
    <row r="88" spans="13:17" x14ac:dyDescent="0.2">
      <c r="M88" s="49" t="s">
        <v>442</v>
      </c>
      <c r="N88" s="75">
        <f>_xll.qlCalendarAdvance(Calendar,N87,M88,"Following",FALSE)</f>
        <v>42612</v>
      </c>
      <c r="O88" s="75" t="e">
        <f>_xll.qlInterestRateIndexValueDate(Index,N88)</f>
        <v>#VALUE!</v>
      </c>
      <c r="P88" s="72" t="e">
        <v>#N/A</v>
      </c>
      <c r="Q88" s="113" t="e">
        <v>#N/A</v>
      </c>
    </row>
    <row r="89" spans="13:17" x14ac:dyDescent="0.2">
      <c r="M89" s="49" t="s">
        <v>442</v>
      </c>
      <c r="N89" s="75">
        <f>_xll.qlCalendarAdvance(Calendar,N88,M89,"Following",FALSE)</f>
        <v>42613</v>
      </c>
      <c r="O89" s="75" t="e">
        <f>_xll.qlInterestRateIndexValueDate(Index,N89)</f>
        <v>#VALUE!</v>
      </c>
      <c r="P89" s="72" t="e">
        <v>#N/A</v>
      </c>
      <c r="Q89" s="113" t="e">
        <v>#N/A</v>
      </c>
    </row>
    <row r="90" spans="13:17" x14ac:dyDescent="0.2">
      <c r="M90" s="49" t="s">
        <v>442</v>
      </c>
      <c r="N90" s="75">
        <f>_xll.qlCalendarAdvance(Calendar,N89,M90,"Following",FALSE)</f>
        <v>42614</v>
      </c>
      <c r="O90" s="75" t="e">
        <f>_xll.qlInterestRateIndexValueDate(Index,N90)</f>
        <v>#VALUE!</v>
      </c>
      <c r="P90" s="72" t="e">
        <v>#N/A</v>
      </c>
      <c r="Q90" s="113" t="e">
        <v>#N/A</v>
      </c>
    </row>
    <row r="91" spans="13:17" x14ac:dyDescent="0.2">
      <c r="M91" s="49" t="s">
        <v>442</v>
      </c>
      <c r="N91" s="75">
        <f>_xll.qlCalendarAdvance(Calendar,N90,M91,"Following",FALSE)</f>
        <v>42615</v>
      </c>
      <c r="O91" s="75" t="e">
        <f>_xll.qlInterestRateIndexValueDate(Index,N91)</f>
        <v>#VALUE!</v>
      </c>
      <c r="P91" s="72" t="e">
        <v>#N/A</v>
      </c>
      <c r="Q91" s="113" t="e">
        <v>#N/A</v>
      </c>
    </row>
    <row r="92" spans="13:17" x14ac:dyDescent="0.2">
      <c r="M92" s="49" t="s">
        <v>442</v>
      </c>
      <c r="N92" s="75">
        <f>_xll.qlCalendarAdvance(Calendar,N91,M92,"Following",FALSE)</f>
        <v>42618</v>
      </c>
      <c r="O92" s="75" t="e">
        <f>_xll.qlInterestRateIndexValueDate(Index,N92)</f>
        <v>#VALUE!</v>
      </c>
      <c r="P92" s="72" t="e">
        <v>#N/A</v>
      </c>
      <c r="Q92" s="113" t="e">
        <v>#N/A</v>
      </c>
    </row>
    <row r="93" spans="13:17" x14ac:dyDescent="0.2">
      <c r="M93" s="49" t="s">
        <v>442</v>
      </c>
      <c r="N93" s="75">
        <f>_xll.qlCalendarAdvance(Calendar,N92,M93,"Following",FALSE)</f>
        <v>42619</v>
      </c>
      <c r="O93" s="75" t="e">
        <f>_xll.qlInterestRateIndexValueDate(Index,N93)</f>
        <v>#VALUE!</v>
      </c>
      <c r="P93" s="72" t="e">
        <v>#N/A</v>
      </c>
      <c r="Q93" s="113" t="e">
        <v>#N/A</v>
      </c>
    </row>
    <row r="94" spans="13:17" x14ac:dyDescent="0.2">
      <c r="M94" s="49" t="s">
        <v>442</v>
      </c>
      <c r="N94" s="75">
        <f>_xll.qlCalendarAdvance(Calendar,N93,M94,"Following",FALSE)</f>
        <v>42620</v>
      </c>
      <c r="O94" s="75" t="e">
        <f>_xll.qlInterestRateIndexValueDate(Index,N94)</f>
        <v>#VALUE!</v>
      </c>
      <c r="P94" s="72" t="e">
        <v>#N/A</v>
      </c>
      <c r="Q94" s="113" t="e">
        <v>#N/A</v>
      </c>
    </row>
    <row r="95" spans="13:17" x14ac:dyDescent="0.2">
      <c r="M95" s="49" t="s">
        <v>442</v>
      </c>
      <c r="N95" s="75">
        <f>_xll.qlCalendarAdvance(Calendar,N94,M95,"Following",FALSE)</f>
        <v>42621</v>
      </c>
      <c r="O95" s="75" t="e">
        <f>_xll.qlInterestRateIndexValueDate(Index,N95)</f>
        <v>#VALUE!</v>
      </c>
      <c r="P95" s="72" t="e">
        <v>#N/A</v>
      </c>
      <c r="Q95" s="113" t="e">
        <v>#N/A</v>
      </c>
    </row>
    <row r="96" spans="13:17" x14ac:dyDescent="0.2">
      <c r="M96" s="49" t="s">
        <v>442</v>
      </c>
      <c r="N96" s="75">
        <f>_xll.qlCalendarAdvance(Calendar,N95,M96,"Following",FALSE)</f>
        <v>42622</v>
      </c>
      <c r="O96" s="75" t="e">
        <f>_xll.qlInterestRateIndexValueDate(Index,N96)</f>
        <v>#VALUE!</v>
      </c>
      <c r="P96" s="72" t="e">
        <v>#N/A</v>
      </c>
      <c r="Q96" s="113" t="e">
        <v>#N/A</v>
      </c>
    </row>
    <row r="97" spans="13:17" x14ac:dyDescent="0.2">
      <c r="M97" s="49" t="s">
        <v>442</v>
      </c>
      <c r="N97" s="75">
        <f>_xll.qlCalendarAdvance(Calendar,N96,M97,"Following",FALSE)</f>
        <v>42625</v>
      </c>
      <c r="O97" s="75" t="e">
        <f>_xll.qlInterestRateIndexValueDate(Index,N97)</f>
        <v>#VALUE!</v>
      </c>
      <c r="P97" s="72" t="e">
        <v>#N/A</v>
      </c>
      <c r="Q97" s="113" t="e">
        <v>#N/A</v>
      </c>
    </row>
    <row r="98" spans="13:17" x14ac:dyDescent="0.2">
      <c r="M98" s="49" t="s">
        <v>442</v>
      </c>
      <c r="N98" s="75">
        <f>_xll.qlCalendarAdvance(Calendar,N97,M98,"Following",FALSE)</f>
        <v>42626</v>
      </c>
      <c r="O98" s="75" t="e">
        <f>_xll.qlInterestRateIndexValueDate(Index,N98)</f>
        <v>#VALUE!</v>
      </c>
      <c r="P98" s="72" t="e">
        <v>#N/A</v>
      </c>
      <c r="Q98" s="113" t="e">
        <v>#N/A</v>
      </c>
    </row>
    <row r="99" spans="13:17" x14ac:dyDescent="0.2">
      <c r="M99" s="49" t="s">
        <v>442</v>
      </c>
      <c r="N99" s="75">
        <f>_xll.qlCalendarAdvance(Calendar,N98,M99,"Following",FALSE)</f>
        <v>42627</v>
      </c>
      <c r="O99" s="75" t="e">
        <f>_xll.qlInterestRateIndexValueDate(Index,N99)</f>
        <v>#VALUE!</v>
      </c>
      <c r="P99" s="72" t="e">
        <v>#N/A</v>
      </c>
      <c r="Q99" s="113" t="e">
        <v>#N/A</v>
      </c>
    </row>
    <row r="100" spans="13:17" x14ac:dyDescent="0.2">
      <c r="M100" s="49" t="s">
        <v>442</v>
      </c>
      <c r="N100" s="75">
        <f>_xll.qlCalendarAdvance(Calendar,N99,M100,"Following",FALSE)</f>
        <v>42628</v>
      </c>
      <c r="O100" s="75" t="e">
        <f>_xll.qlInterestRateIndexValueDate(Index,N100)</f>
        <v>#VALUE!</v>
      </c>
      <c r="P100" s="72" t="e">
        <v>#N/A</v>
      </c>
      <c r="Q100" s="113" t="e">
        <v>#N/A</v>
      </c>
    </row>
    <row r="101" spans="13:17" x14ac:dyDescent="0.2">
      <c r="M101" s="49" t="s">
        <v>442</v>
      </c>
      <c r="N101" s="75">
        <f>_xll.qlCalendarAdvance(Calendar,N100,M101,"Following",FALSE)</f>
        <v>42629</v>
      </c>
      <c r="O101" s="75" t="e">
        <f>_xll.qlInterestRateIndexValueDate(Index,N101)</f>
        <v>#VALUE!</v>
      </c>
      <c r="P101" s="72" t="e">
        <v>#N/A</v>
      </c>
      <c r="Q101" s="113" t="e">
        <v>#N/A</v>
      </c>
    </row>
    <row r="102" spans="13:17" x14ac:dyDescent="0.2">
      <c r="M102" s="49" t="s">
        <v>442</v>
      </c>
      <c r="N102" s="75">
        <f>_xll.qlCalendarAdvance(Calendar,N101,M102,"Following",FALSE)</f>
        <v>42632</v>
      </c>
      <c r="O102" s="75" t="e">
        <f>_xll.qlInterestRateIndexValueDate(Index,N102)</f>
        <v>#VALUE!</v>
      </c>
      <c r="P102" s="72" t="e">
        <v>#N/A</v>
      </c>
      <c r="Q102" s="113" t="e">
        <v>#N/A</v>
      </c>
    </row>
    <row r="103" spans="13:17" x14ac:dyDescent="0.2">
      <c r="M103" s="49" t="s">
        <v>442</v>
      </c>
      <c r="N103" s="75">
        <f>_xll.qlCalendarAdvance(Calendar,N102,M103,"Following",FALSE)</f>
        <v>42633</v>
      </c>
      <c r="O103" s="75" t="e">
        <f>_xll.qlInterestRateIndexValueDate(Index,N103)</f>
        <v>#VALUE!</v>
      </c>
      <c r="P103" s="72" t="e">
        <v>#N/A</v>
      </c>
      <c r="Q103" s="113" t="e">
        <v>#N/A</v>
      </c>
    </row>
    <row r="104" spans="13:17" x14ac:dyDescent="0.2">
      <c r="M104" s="49" t="s">
        <v>442</v>
      </c>
      <c r="N104" s="75">
        <f>_xll.qlCalendarAdvance(Calendar,N103,M104,"Following",FALSE)</f>
        <v>42634</v>
      </c>
      <c r="O104" s="75" t="e">
        <f>_xll.qlInterestRateIndexValueDate(Index,N104)</f>
        <v>#VALUE!</v>
      </c>
      <c r="P104" s="72" t="e">
        <v>#N/A</v>
      </c>
      <c r="Q104" s="113" t="e">
        <v>#N/A</v>
      </c>
    </row>
    <row r="105" spans="13:17" x14ac:dyDescent="0.2">
      <c r="M105" s="49" t="s">
        <v>442</v>
      </c>
      <c r="N105" s="75">
        <f>_xll.qlCalendarAdvance(Calendar,N104,M105,"Following",FALSE)</f>
        <v>42635</v>
      </c>
      <c r="O105" s="75" t="e">
        <f>_xll.qlInterestRateIndexValueDate(Index,N105)</f>
        <v>#VALUE!</v>
      </c>
      <c r="P105" s="72" t="e">
        <v>#N/A</v>
      </c>
      <c r="Q105" s="113" t="e">
        <v>#N/A</v>
      </c>
    </row>
    <row r="106" spans="13:17" x14ac:dyDescent="0.2">
      <c r="M106" s="49" t="s">
        <v>442</v>
      </c>
      <c r="N106" s="75">
        <f>_xll.qlCalendarAdvance(Calendar,N105,M106,"Following",FALSE)</f>
        <v>42636</v>
      </c>
      <c r="O106" s="75" t="e">
        <f>_xll.qlInterestRateIndexValueDate(Index,N106)</f>
        <v>#VALUE!</v>
      </c>
      <c r="P106" s="72" t="e">
        <v>#N/A</v>
      </c>
      <c r="Q106" s="113" t="e">
        <v>#N/A</v>
      </c>
    </row>
    <row r="107" spans="13:17" x14ac:dyDescent="0.2">
      <c r="M107" s="49" t="s">
        <v>442</v>
      </c>
      <c r="N107" s="75">
        <f>_xll.qlCalendarAdvance(Calendar,N106,M107,"Following",FALSE)</f>
        <v>42639</v>
      </c>
      <c r="O107" s="75" t="e">
        <f>_xll.qlInterestRateIndexValueDate(Index,N107)</f>
        <v>#VALUE!</v>
      </c>
      <c r="P107" s="72" t="e">
        <v>#N/A</v>
      </c>
      <c r="Q107" s="113" t="e">
        <v>#N/A</v>
      </c>
    </row>
    <row r="108" spans="13:17" x14ac:dyDescent="0.2">
      <c r="M108" s="49" t="s">
        <v>442</v>
      </c>
      <c r="N108" s="75">
        <f>_xll.qlCalendarAdvance(Calendar,N107,M108,"Following",FALSE)</f>
        <v>42640</v>
      </c>
      <c r="O108" s="75" t="e">
        <f>_xll.qlInterestRateIndexValueDate(Index,N108)</f>
        <v>#VALUE!</v>
      </c>
      <c r="P108" s="72" t="e">
        <v>#N/A</v>
      </c>
      <c r="Q108" s="113" t="e">
        <v>#N/A</v>
      </c>
    </row>
    <row r="109" spans="13:17" x14ac:dyDescent="0.2">
      <c r="M109" s="49" t="s">
        <v>442</v>
      </c>
      <c r="N109" s="75">
        <f>_xll.qlCalendarAdvance(Calendar,N108,M109,"Following",FALSE)</f>
        <v>42641</v>
      </c>
      <c r="O109" s="75" t="e">
        <f>_xll.qlInterestRateIndexValueDate(Index,N109)</f>
        <v>#VALUE!</v>
      </c>
      <c r="P109" s="72" t="e">
        <v>#N/A</v>
      </c>
      <c r="Q109" s="113" t="e">
        <v>#N/A</v>
      </c>
    </row>
    <row r="110" spans="13:17" x14ac:dyDescent="0.2">
      <c r="M110" s="49" t="s">
        <v>442</v>
      </c>
      <c r="N110" s="75">
        <f>_xll.qlCalendarAdvance(Calendar,N109,M110,"Following",FALSE)</f>
        <v>42642</v>
      </c>
      <c r="O110" s="75" t="e">
        <f>_xll.qlInterestRateIndexValueDate(Index,N110)</f>
        <v>#VALUE!</v>
      </c>
      <c r="P110" s="72" t="e">
        <v>#N/A</v>
      </c>
      <c r="Q110" s="113" t="e">
        <v>#N/A</v>
      </c>
    </row>
    <row r="111" spans="13:17" x14ac:dyDescent="0.2">
      <c r="M111" s="49" t="s">
        <v>442</v>
      </c>
      <c r="N111" s="75">
        <f>_xll.qlCalendarAdvance(Calendar,N110,M111,"Following",FALSE)</f>
        <v>42643</v>
      </c>
      <c r="O111" s="75" t="e">
        <f>_xll.qlInterestRateIndexValueDate(Index,N111)</f>
        <v>#VALUE!</v>
      </c>
      <c r="P111" s="72" t="e">
        <v>#N/A</v>
      </c>
      <c r="Q111" s="113" t="e">
        <v>#N/A</v>
      </c>
    </row>
    <row r="112" spans="13:17" x14ac:dyDescent="0.2">
      <c r="M112" s="49" t="s">
        <v>442</v>
      </c>
      <c r="N112" s="75">
        <f>_xll.qlCalendarAdvance(Calendar,N111,M112,"Following",FALSE)</f>
        <v>42646</v>
      </c>
      <c r="O112" s="75" t="e">
        <f>_xll.qlInterestRateIndexValueDate(Index,N112)</f>
        <v>#VALUE!</v>
      </c>
      <c r="P112" s="72" t="e">
        <v>#N/A</v>
      </c>
      <c r="Q112" s="113" t="e">
        <v>#N/A</v>
      </c>
    </row>
    <row r="113" spans="13:17" x14ac:dyDescent="0.2">
      <c r="M113" s="49" t="s">
        <v>442</v>
      </c>
      <c r="N113" s="75">
        <f>_xll.qlCalendarAdvance(Calendar,N112,M113,"Following",FALSE)</f>
        <v>42647</v>
      </c>
      <c r="O113" s="75" t="e">
        <f>_xll.qlInterestRateIndexValueDate(Index,N113)</f>
        <v>#VALUE!</v>
      </c>
      <c r="P113" s="72" t="e">
        <v>#N/A</v>
      </c>
      <c r="Q113" s="113" t="e">
        <v>#N/A</v>
      </c>
    </row>
    <row r="114" spans="13:17" x14ac:dyDescent="0.2">
      <c r="M114" s="49" t="s">
        <v>442</v>
      </c>
      <c r="N114" s="75">
        <f>_xll.qlCalendarAdvance(Calendar,N113,M114,"Following",FALSE)</f>
        <v>42648</v>
      </c>
      <c r="O114" s="75" t="e">
        <f>_xll.qlInterestRateIndexValueDate(Index,N114)</f>
        <v>#VALUE!</v>
      </c>
      <c r="P114" s="72" t="e">
        <v>#N/A</v>
      </c>
      <c r="Q114" s="113" t="e">
        <v>#N/A</v>
      </c>
    </row>
    <row r="115" spans="13:17" x14ac:dyDescent="0.2">
      <c r="M115" s="49" t="s">
        <v>442</v>
      </c>
      <c r="N115" s="75">
        <f>_xll.qlCalendarAdvance(Calendar,N114,M115,"Following",FALSE)</f>
        <v>42649</v>
      </c>
      <c r="O115" s="75" t="e">
        <f>_xll.qlInterestRateIndexValueDate(Index,N115)</f>
        <v>#VALUE!</v>
      </c>
      <c r="P115" s="72" t="e">
        <v>#N/A</v>
      </c>
      <c r="Q115" s="113" t="e">
        <v>#N/A</v>
      </c>
    </row>
    <row r="116" spans="13:17" x14ac:dyDescent="0.2">
      <c r="M116" s="49" t="s">
        <v>442</v>
      </c>
      <c r="N116" s="75">
        <f>_xll.qlCalendarAdvance(Calendar,N115,M116,"Following",FALSE)</f>
        <v>42650</v>
      </c>
      <c r="O116" s="75" t="e">
        <f>_xll.qlInterestRateIndexValueDate(Index,N116)</f>
        <v>#VALUE!</v>
      </c>
      <c r="P116" s="72" t="e">
        <v>#N/A</v>
      </c>
      <c r="Q116" s="113" t="e">
        <v>#N/A</v>
      </c>
    </row>
    <row r="117" spans="13:17" x14ac:dyDescent="0.2">
      <c r="M117" s="49" t="s">
        <v>442</v>
      </c>
      <c r="N117" s="75">
        <f>_xll.qlCalendarAdvance(Calendar,N116,M117,"Following",FALSE)</f>
        <v>42653</v>
      </c>
      <c r="O117" s="75" t="e">
        <f>_xll.qlInterestRateIndexValueDate(Index,N117)</f>
        <v>#VALUE!</v>
      </c>
      <c r="P117" s="72" t="e">
        <v>#N/A</v>
      </c>
      <c r="Q117" s="113" t="e">
        <v>#N/A</v>
      </c>
    </row>
    <row r="118" spans="13:17" x14ac:dyDescent="0.2">
      <c r="M118" s="49" t="s">
        <v>442</v>
      </c>
      <c r="N118" s="75">
        <f>_xll.qlCalendarAdvance(Calendar,N117,M118,"Following",FALSE)</f>
        <v>42654</v>
      </c>
      <c r="O118" s="75" t="e">
        <f>_xll.qlInterestRateIndexValueDate(Index,N118)</f>
        <v>#VALUE!</v>
      </c>
      <c r="P118" s="72" t="e">
        <v>#N/A</v>
      </c>
      <c r="Q118" s="113" t="e">
        <v>#N/A</v>
      </c>
    </row>
    <row r="119" spans="13:17" x14ac:dyDescent="0.2">
      <c r="M119" s="49" t="s">
        <v>442</v>
      </c>
      <c r="N119" s="75">
        <f>_xll.qlCalendarAdvance(Calendar,N118,M119,"Following",FALSE)</f>
        <v>42655</v>
      </c>
      <c r="O119" s="75" t="e">
        <f>_xll.qlInterestRateIndexValueDate(Index,N119)</f>
        <v>#VALUE!</v>
      </c>
      <c r="P119" s="72" t="e">
        <v>#N/A</v>
      </c>
      <c r="Q119" s="113" t="e">
        <v>#N/A</v>
      </c>
    </row>
    <row r="120" spans="13:17" x14ac:dyDescent="0.2">
      <c r="M120" s="49" t="s">
        <v>442</v>
      </c>
      <c r="N120" s="75">
        <f>_xll.qlCalendarAdvance(Calendar,N119,M120,"Following",FALSE)</f>
        <v>42656</v>
      </c>
      <c r="O120" s="75" t="e">
        <f>_xll.qlInterestRateIndexValueDate(Index,N120)</f>
        <v>#VALUE!</v>
      </c>
      <c r="P120" s="72" t="e">
        <v>#N/A</v>
      </c>
      <c r="Q120" s="113" t="e">
        <v>#N/A</v>
      </c>
    </row>
    <row r="121" spans="13:17" x14ac:dyDescent="0.2">
      <c r="M121" s="49" t="s">
        <v>442</v>
      </c>
      <c r="N121" s="75">
        <f>_xll.qlCalendarAdvance(Calendar,N120,M121,"Following",FALSE)</f>
        <v>42657</v>
      </c>
      <c r="O121" s="75" t="e">
        <f>_xll.qlInterestRateIndexValueDate(Index,N121)</f>
        <v>#VALUE!</v>
      </c>
      <c r="P121" s="72" t="e">
        <v>#N/A</v>
      </c>
      <c r="Q121" s="113" t="e">
        <v>#N/A</v>
      </c>
    </row>
    <row r="122" spans="13:17" x14ac:dyDescent="0.2">
      <c r="M122" s="49" t="s">
        <v>442</v>
      </c>
      <c r="N122" s="75">
        <f>_xll.qlCalendarAdvance(Calendar,N121,M122,"Following",FALSE)</f>
        <v>42660</v>
      </c>
      <c r="O122" s="75" t="e">
        <f>_xll.qlInterestRateIndexValueDate(Index,N122)</f>
        <v>#VALUE!</v>
      </c>
      <c r="P122" s="72" t="e">
        <v>#N/A</v>
      </c>
      <c r="Q122" s="113" t="e">
        <v>#N/A</v>
      </c>
    </row>
    <row r="123" spans="13:17" x14ac:dyDescent="0.2">
      <c r="M123" s="49" t="s">
        <v>442</v>
      </c>
      <c r="N123" s="75">
        <f>_xll.qlCalendarAdvance(Calendar,N122,M123,"Following",FALSE)</f>
        <v>42661</v>
      </c>
      <c r="O123" s="75" t="e">
        <f>_xll.qlInterestRateIndexValueDate(Index,N123)</f>
        <v>#VALUE!</v>
      </c>
      <c r="P123" s="72" t="e">
        <v>#N/A</v>
      </c>
      <c r="Q123" s="113" t="e">
        <v>#N/A</v>
      </c>
    </row>
    <row r="124" spans="13:17" x14ac:dyDescent="0.2">
      <c r="M124" s="49" t="s">
        <v>442</v>
      </c>
      <c r="N124" s="75">
        <f>_xll.qlCalendarAdvance(Calendar,N123,M124,"Following",FALSE)</f>
        <v>42662</v>
      </c>
      <c r="O124" s="75" t="e">
        <f>_xll.qlInterestRateIndexValueDate(Index,N124)</f>
        <v>#VALUE!</v>
      </c>
      <c r="P124" s="72" t="e">
        <v>#N/A</v>
      </c>
      <c r="Q124" s="113" t="e">
        <v>#N/A</v>
      </c>
    </row>
    <row r="125" spans="13:17" x14ac:dyDescent="0.2">
      <c r="M125" s="49" t="s">
        <v>442</v>
      </c>
      <c r="N125" s="75">
        <f>_xll.qlCalendarAdvance(Calendar,N124,M125,"Following",FALSE)</f>
        <v>42663</v>
      </c>
      <c r="O125" s="75" t="e">
        <f>_xll.qlInterestRateIndexValueDate(Index,N125)</f>
        <v>#VALUE!</v>
      </c>
      <c r="P125" s="72" t="e">
        <v>#N/A</v>
      </c>
      <c r="Q125" s="113" t="e">
        <v>#N/A</v>
      </c>
    </row>
    <row r="126" spans="13:17" x14ac:dyDescent="0.2">
      <c r="M126" s="49" t="s">
        <v>442</v>
      </c>
      <c r="N126" s="75">
        <f>_xll.qlCalendarAdvance(Calendar,N125,M126,"Following",FALSE)</f>
        <v>42664</v>
      </c>
      <c r="O126" s="75" t="e">
        <f>_xll.qlInterestRateIndexValueDate(Index,N126)</f>
        <v>#VALUE!</v>
      </c>
      <c r="P126" s="72" t="e">
        <v>#N/A</v>
      </c>
      <c r="Q126" s="113" t="e">
        <v>#N/A</v>
      </c>
    </row>
    <row r="127" spans="13:17" x14ac:dyDescent="0.2">
      <c r="M127" s="49" t="s">
        <v>442</v>
      </c>
      <c r="N127" s="75">
        <f>_xll.qlCalendarAdvance(Calendar,N126,M127,"Following",FALSE)</f>
        <v>42667</v>
      </c>
      <c r="O127" s="75" t="e">
        <f>_xll.qlInterestRateIndexValueDate(Index,N127)</f>
        <v>#VALUE!</v>
      </c>
      <c r="P127" s="72" t="e">
        <v>#N/A</v>
      </c>
      <c r="Q127" s="113" t="e">
        <v>#N/A</v>
      </c>
    </row>
    <row r="128" spans="13:17" x14ac:dyDescent="0.2">
      <c r="M128" s="49" t="s">
        <v>442</v>
      </c>
      <c r="N128" s="75">
        <f>_xll.qlCalendarAdvance(Calendar,N127,M128,"Following",FALSE)</f>
        <v>42668</v>
      </c>
      <c r="O128" s="75" t="e">
        <f>_xll.qlInterestRateIndexValueDate(Index,N128)</f>
        <v>#VALUE!</v>
      </c>
      <c r="P128" s="72" t="e">
        <v>#N/A</v>
      </c>
      <c r="Q128" s="113" t="e">
        <v>#N/A</v>
      </c>
    </row>
    <row r="129" spans="13:17" x14ac:dyDescent="0.2">
      <c r="M129" s="49" t="s">
        <v>442</v>
      </c>
      <c r="N129" s="75">
        <f>_xll.qlCalendarAdvance(Calendar,N128,M129,"Following",FALSE)</f>
        <v>42669</v>
      </c>
      <c r="O129" s="75" t="e">
        <f>_xll.qlInterestRateIndexValueDate(Index,N129)</f>
        <v>#VALUE!</v>
      </c>
      <c r="P129" s="72" t="e">
        <v>#N/A</v>
      </c>
      <c r="Q129" s="113" t="e">
        <v>#N/A</v>
      </c>
    </row>
    <row r="130" spans="13:17" x14ac:dyDescent="0.2">
      <c r="M130" s="49" t="s">
        <v>442</v>
      </c>
      <c r="N130" s="75">
        <f>_xll.qlCalendarAdvance(Calendar,N129,M130,"Following",FALSE)</f>
        <v>42670</v>
      </c>
      <c r="O130" s="75" t="e">
        <f>_xll.qlInterestRateIndexValueDate(Index,N130)</f>
        <v>#VALUE!</v>
      </c>
      <c r="P130" s="72" t="e">
        <v>#N/A</v>
      </c>
      <c r="Q130" s="113" t="e">
        <v>#N/A</v>
      </c>
    </row>
    <row r="131" spans="13:17" x14ac:dyDescent="0.2">
      <c r="M131" s="49" t="s">
        <v>442</v>
      </c>
      <c r="N131" s="75">
        <f>_xll.qlCalendarAdvance(Calendar,N130,M131,"Following",FALSE)</f>
        <v>42671</v>
      </c>
      <c r="O131" s="75" t="e">
        <f>_xll.qlInterestRateIndexValueDate(Index,N131)</f>
        <v>#VALUE!</v>
      </c>
      <c r="P131" s="72" t="e">
        <v>#N/A</v>
      </c>
      <c r="Q131" s="113" t="e">
        <v>#N/A</v>
      </c>
    </row>
    <row r="132" spans="13:17" x14ac:dyDescent="0.2">
      <c r="M132" s="49" t="s">
        <v>442</v>
      </c>
      <c r="N132" s="75">
        <f>_xll.qlCalendarAdvance(Calendar,N131,M132,"Following",FALSE)</f>
        <v>42674</v>
      </c>
      <c r="O132" s="75" t="e">
        <f>_xll.qlInterestRateIndexValueDate(Index,N132)</f>
        <v>#VALUE!</v>
      </c>
      <c r="P132" s="72" t="e">
        <v>#N/A</v>
      </c>
      <c r="Q132" s="113" t="e">
        <v>#N/A</v>
      </c>
    </row>
    <row r="133" spans="13:17" x14ac:dyDescent="0.2">
      <c r="M133" s="49" t="s">
        <v>442</v>
      </c>
      <c r="N133" s="75">
        <f>_xll.qlCalendarAdvance(Calendar,N132,M133,"Following",FALSE)</f>
        <v>42675</v>
      </c>
      <c r="O133" s="75" t="e">
        <f>_xll.qlInterestRateIndexValueDate(Index,N133)</f>
        <v>#VALUE!</v>
      </c>
      <c r="P133" s="72" t="e">
        <v>#N/A</v>
      </c>
      <c r="Q133" s="113" t="e">
        <v>#N/A</v>
      </c>
    </row>
    <row r="134" spans="13:17" x14ac:dyDescent="0.2">
      <c r="M134" s="49" t="s">
        <v>442</v>
      </c>
      <c r="N134" s="75">
        <f>_xll.qlCalendarAdvance(Calendar,N133,M134,"Following",FALSE)</f>
        <v>42676</v>
      </c>
      <c r="O134" s="75" t="e">
        <f>_xll.qlInterestRateIndexValueDate(Index,N134)</f>
        <v>#VALUE!</v>
      </c>
      <c r="P134" s="72" t="e">
        <v>#N/A</v>
      </c>
      <c r="Q134" s="113" t="e">
        <v>#N/A</v>
      </c>
    </row>
    <row r="135" spans="13:17" x14ac:dyDescent="0.2">
      <c r="M135" s="49" t="s">
        <v>442</v>
      </c>
      <c r="N135" s="75">
        <f>_xll.qlCalendarAdvance(Calendar,N134,M135,"Following",FALSE)</f>
        <v>42677</v>
      </c>
      <c r="O135" s="75" t="e">
        <f>_xll.qlInterestRateIndexValueDate(Index,N135)</f>
        <v>#VALUE!</v>
      </c>
      <c r="P135" s="72" t="e">
        <v>#N/A</v>
      </c>
      <c r="Q135" s="113" t="e">
        <v>#N/A</v>
      </c>
    </row>
    <row r="136" spans="13:17" x14ac:dyDescent="0.2">
      <c r="M136" s="49" t="s">
        <v>442</v>
      </c>
      <c r="N136" s="75">
        <f>_xll.qlCalendarAdvance(Calendar,N135,M136,"Following",FALSE)</f>
        <v>42678</v>
      </c>
      <c r="O136" s="75" t="e">
        <f>_xll.qlInterestRateIndexValueDate(Index,N136)</f>
        <v>#VALUE!</v>
      </c>
      <c r="P136" s="72" t="e">
        <v>#N/A</v>
      </c>
      <c r="Q136" s="113" t="e">
        <v>#N/A</v>
      </c>
    </row>
    <row r="137" spans="13:17" x14ac:dyDescent="0.2">
      <c r="M137" s="49" t="s">
        <v>442</v>
      </c>
      <c r="N137" s="75">
        <f>_xll.qlCalendarAdvance(Calendar,N136,M137,"Following",FALSE)</f>
        <v>42681</v>
      </c>
      <c r="O137" s="75" t="e">
        <f>_xll.qlInterestRateIndexValueDate(Index,N137)</f>
        <v>#VALUE!</v>
      </c>
      <c r="P137" s="72" t="e">
        <v>#N/A</v>
      </c>
      <c r="Q137" s="113" t="e">
        <v>#N/A</v>
      </c>
    </row>
    <row r="138" spans="13:17" x14ac:dyDescent="0.2">
      <c r="M138" s="49" t="s">
        <v>442</v>
      </c>
      <c r="N138" s="75">
        <f>_xll.qlCalendarAdvance(Calendar,N137,M138,"Following",FALSE)</f>
        <v>42682</v>
      </c>
      <c r="O138" s="75" t="e">
        <f>_xll.qlInterestRateIndexValueDate(Index,N138)</f>
        <v>#VALUE!</v>
      </c>
      <c r="P138" s="72" t="e">
        <v>#N/A</v>
      </c>
      <c r="Q138" s="113" t="e">
        <v>#N/A</v>
      </c>
    </row>
    <row r="139" spans="13:17" x14ac:dyDescent="0.2">
      <c r="M139" s="49" t="s">
        <v>442</v>
      </c>
      <c r="N139" s="75">
        <f>_xll.qlCalendarAdvance(Calendar,N138,M139,"Following",FALSE)</f>
        <v>42683</v>
      </c>
      <c r="O139" s="75" t="e">
        <f>_xll.qlInterestRateIndexValueDate(Index,N139)</f>
        <v>#VALUE!</v>
      </c>
      <c r="P139" s="72" t="e">
        <v>#N/A</v>
      </c>
      <c r="Q139" s="113" t="e">
        <v>#N/A</v>
      </c>
    </row>
    <row r="140" spans="13:17" x14ac:dyDescent="0.2">
      <c r="M140" s="49" t="s">
        <v>442</v>
      </c>
      <c r="N140" s="75">
        <f>_xll.qlCalendarAdvance(Calendar,N139,M140,"Following",FALSE)</f>
        <v>42684</v>
      </c>
      <c r="O140" s="75" t="e">
        <f>_xll.qlInterestRateIndexValueDate(Index,N140)</f>
        <v>#VALUE!</v>
      </c>
      <c r="P140" s="72" t="e">
        <v>#N/A</v>
      </c>
      <c r="Q140" s="113" t="e">
        <v>#N/A</v>
      </c>
    </row>
    <row r="141" spans="13:17" x14ac:dyDescent="0.2">
      <c r="M141" s="49" t="s">
        <v>442</v>
      </c>
      <c r="N141" s="75">
        <f>_xll.qlCalendarAdvance(Calendar,N140,M141,"Following",FALSE)</f>
        <v>42685</v>
      </c>
      <c r="O141" s="75" t="e">
        <f>_xll.qlInterestRateIndexValueDate(Index,N141)</f>
        <v>#VALUE!</v>
      </c>
      <c r="P141" s="72" t="e">
        <v>#N/A</v>
      </c>
      <c r="Q141" s="113" t="e">
        <v>#N/A</v>
      </c>
    </row>
    <row r="142" spans="13:17" x14ac:dyDescent="0.2">
      <c r="M142" s="49" t="s">
        <v>442</v>
      </c>
      <c r="N142" s="75">
        <f>_xll.qlCalendarAdvance(Calendar,N141,M142,"Following",FALSE)</f>
        <v>42688</v>
      </c>
      <c r="O142" s="75" t="e">
        <f>_xll.qlInterestRateIndexValueDate(Index,N142)</f>
        <v>#VALUE!</v>
      </c>
      <c r="P142" s="72" t="e">
        <v>#N/A</v>
      </c>
      <c r="Q142" s="113" t="e">
        <v>#N/A</v>
      </c>
    </row>
    <row r="143" spans="13:17" x14ac:dyDescent="0.2">
      <c r="M143" s="49" t="s">
        <v>442</v>
      </c>
      <c r="N143" s="75">
        <f>_xll.qlCalendarAdvance(Calendar,N142,M143,"Following",FALSE)</f>
        <v>42689</v>
      </c>
      <c r="O143" s="75" t="e">
        <f>_xll.qlInterestRateIndexValueDate(Index,N143)</f>
        <v>#VALUE!</v>
      </c>
      <c r="P143" s="72" t="e">
        <v>#N/A</v>
      </c>
      <c r="Q143" s="113" t="e">
        <v>#N/A</v>
      </c>
    </row>
    <row r="144" spans="13:17" x14ac:dyDescent="0.2">
      <c r="M144" s="49" t="s">
        <v>442</v>
      </c>
      <c r="N144" s="75">
        <f>_xll.qlCalendarAdvance(Calendar,N143,M144,"Following",FALSE)</f>
        <v>42690</v>
      </c>
      <c r="O144" s="75" t="e">
        <f>_xll.qlInterestRateIndexValueDate(Index,N144)</f>
        <v>#VALUE!</v>
      </c>
      <c r="P144" s="72" t="e">
        <v>#N/A</v>
      </c>
      <c r="Q144" s="113" t="e">
        <v>#N/A</v>
      </c>
    </row>
    <row r="145" spans="13:17" x14ac:dyDescent="0.2">
      <c r="M145" s="49" t="s">
        <v>442</v>
      </c>
      <c r="N145" s="75">
        <f>_xll.qlCalendarAdvance(Calendar,N144,M145,"Following",FALSE)</f>
        <v>42691</v>
      </c>
      <c r="O145" s="75" t="e">
        <f>_xll.qlInterestRateIndexValueDate(Index,N145)</f>
        <v>#VALUE!</v>
      </c>
      <c r="P145" s="72" t="e">
        <v>#N/A</v>
      </c>
      <c r="Q145" s="113" t="e">
        <v>#N/A</v>
      </c>
    </row>
    <row r="146" spans="13:17" x14ac:dyDescent="0.2">
      <c r="M146" s="49" t="s">
        <v>442</v>
      </c>
      <c r="N146" s="75">
        <f>_xll.qlCalendarAdvance(Calendar,N145,M146,"Following",FALSE)</f>
        <v>42692</v>
      </c>
      <c r="O146" s="75" t="e">
        <f>_xll.qlInterestRateIndexValueDate(Index,N146)</f>
        <v>#VALUE!</v>
      </c>
      <c r="P146" s="72" t="e">
        <v>#N/A</v>
      </c>
      <c r="Q146" s="113" t="e">
        <v>#N/A</v>
      </c>
    </row>
    <row r="147" spans="13:17" x14ac:dyDescent="0.2">
      <c r="M147" s="49" t="s">
        <v>442</v>
      </c>
      <c r="N147" s="75">
        <f>_xll.qlCalendarAdvance(Calendar,N146,M147,"Following",FALSE)</f>
        <v>42695</v>
      </c>
      <c r="O147" s="75" t="e">
        <f>_xll.qlInterestRateIndexValueDate(Index,N147)</f>
        <v>#VALUE!</v>
      </c>
      <c r="P147" s="72" t="e">
        <v>#N/A</v>
      </c>
      <c r="Q147" s="113" t="e">
        <v>#N/A</v>
      </c>
    </row>
    <row r="148" spans="13:17" x14ac:dyDescent="0.2">
      <c r="M148" s="49" t="s">
        <v>442</v>
      </c>
      <c r="N148" s="75">
        <f>_xll.qlCalendarAdvance(Calendar,N147,M148,"Following",FALSE)</f>
        <v>42696</v>
      </c>
      <c r="O148" s="75" t="e">
        <f>_xll.qlInterestRateIndexValueDate(Index,N148)</f>
        <v>#VALUE!</v>
      </c>
      <c r="P148" s="72" t="e">
        <v>#N/A</v>
      </c>
      <c r="Q148" s="113" t="e">
        <v>#N/A</v>
      </c>
    </row>
    <row r="149" spans="13:17" x14ac:dyDescent="0.2">
      <c r="M149" s="49" t="s">
        <v>442</v>
      </c>
      <c r="N149" s="75">
        <f>_xll.qlCalendarAdvance(Calendar,N148,M149,"Following",FALSE)</f>
        <v>42697</v>
      </c>
      <c r="O149" s="75" t="e">
        <f>_xll.qlInterestRateIndexValueDate(Index,N149)</f>
        <v>#VALUE!</v>
      </c>
      <c r="P149" s="72" t="e">
        <v>#N/A</v>
      </c>
      <c r="Q149" s="113" t="e">
        <v>#N/A</v>
      </c>
    </row>
    <row r="150" spans="13:17" x14ac:dyDescent="0.2">
      <c r="M150" s="49" t="s">
        <v>442</v>
      </c>
      <c r="N150" s="75">
        <f>_xll.qlCalendarAdvance(Calendar,N149,M150,"Following",FALSE)</f>
        <v>42698</v>
      </c>
      <c r="O150" s="75" t="e">
        <f>_xll.qlInterestRateIndexValueDate(Index,N150)</f>
        <v>#VALUE!</v>
      </c>
      <c r="P150" s="72" t="e">
        <v>#N/A</v>
      </c>
      <c r="Q150" s="113" t="e">
        <v>#N/A</v>
      </c>
    </row>
    <row r="151" spans="13:17" x14ac:dyDescent="0.2">
      <c r="M151" s="49" t="s">
        <v>442</v>
      </c>
      <c r="N151" s="75">
        <f>_xll.qlCalendarAdvance(Calendar,N150,M151,"Following",FALSE)</f>
        <v>42699</v>
      </c>
      <c r="O151" s="75" t="e">
        <f>_xll.qlInterestRateIndexValueDate(Index,N151)</f>
        <v>#VALUE!</v>
      </c>
      <c r="P151" s="72" t="e">
        <v>#N/A</v>
      </c>
      <c r="Q151" s="113" t="e">
        <v>#N/A</v>
      </c>
    </row>
    <row r="152" spans="13:17" x14ac:dyDescent="0.2">
      <c r="M152" s="49" t="s">
        <v>442</v>
      </c>
      <c r="N152" s="75">
        <f>_xll.qlCalendarAdvance(Calendar,N151,M152,"Following",FALSE)</f>
        <v>42702</v>
      </c>
      <c r="O152" s="75" t="e">
        <f>_xll.qlInterestRateIndexValueDate(Index,N152)</f>
        <v>#VALUE!</v>
      </c>
      <c r="P152" s="72" t="e">
        <v>#N/A</v>
      </c>
      <c r="Q152" s="113" t="e">
        <v>#N/A</v>
      </c>
    </row>
    <row r="153" spans="13:17" x14ac:dyDescent="0.2">
      <c r="M153" s="49" t="s">
        <v>442</v>
      </c>
      <c r="N153" s="75">
        <f>_xll.qlCalendarAdvance(Calendar,N152,M153,"Following",FALSE)</f>
        <v>42703</v>
      </c>
      <c r="O153" s="75" t="e">
        <f>_xll.qlInterestRateIndexValueDate(Index,N153)</f>
        <v>#VALUE!</v>
      </c>
      <c r="P153" s="72" t="e">
        <v>#N/A</v>
      </c>
      <c r="Q153" s="113" t="e">
        <v>#N/A</v>
      </c>
    </row>
    <row r="154" spans="13:17" x14ac:dyDescent="0.2">
      <c r="M154" s="49" t="s">
        <v>442</v>
      </c>
      <c r="N154" s="75">
        <f>_xll.qlCalendarAdvance(Calendar,N153,M154,"Following",FALSE)</f>
        <v>42704</v>
      </c>
      <c r="O154" s="75" t="e">
        <f>_xll.qlInterestRateIndexValueDate(Index,N154)</f>
        <v>#VALUE!</v>
      </c>
      <c r="P154" s="72" t="e">
        <v>#N/A</v>
      </c>
      <c r="Q154" s="113" t="e">
        <v>#N/A</v>
      </c>
    </row>
    <row r="155" spans="13:17" x14ac:dyDescent="0.2">
      <c r="M155" s="49" t="s">
        <v>442</v>
      </c>
      <c r="N155" s="75">
        <f>_xll.qlCalendarAdvance(Calendar,N154,M155,"Following",FALSE)</f>
        <v>42705</v>
      </c>
      <c r="O155" s="75" t="e">
        <f>_xll.qlInterestRateIndexValueDate(Index,N155)</f>
        <v>#VALUE!</v>
      </c>
      <c r="P155" s="72" t="e">
        <v>#N/A</v>
      </c>
      <c r="Q155" s="113" t="e">
        <v>#N/A</v>
      </c>
    </row>
    <row r="156" spans="13:17" x14ac:dyDescent="0.2">
      <c r="M156" s="49" t="s">
        <v>442</v>
      </c>
      <c r="N156" s="75">
        <f>_xll.qlCalendarAdvance(Calendar,N155,M156,"Following",FALSE)</f>
        <v>42706</v>
      </c>
      <c r="O156" s="75" t="e">
        <f>_xll.qlInterestRateIndexValueDate(Index,N156)</f>
        <v>#VALUE!</v>
      </c>
      <c r="P156" s="72" t="e">
        <v>#N/A</v>
      </c>
      <c r="Q156" s="113" t="e">
        <v>#N/A</v>
      </c>
    </row>
    <row r="157" spans="13:17" x14ac:dyDescent="0.2">
      <c r="M157" s="49" t="s">
        <v>442</v>
      </c>
      <c r="N157" s="75">
        <f>_xll.qlCalendarAdvance(Calendar,N156,M157,"Following",FALSE)</f>
        <v>42709</v>
      </c>
      <c r="O157" s="75" t="e">
        <f>_xll.qlInterestRateIndexValueDate(Index,N157)</f>
        <v>#VALUE!</v>
      </c>
      <c r="P157" s="72" t="e">
        <v>#N/A</v>
      </c>
      <c r="Q157" s="113" t="e">
        <v>#N/A</v>
      </c>
    </row>
    <row r="158" spans="13:17" x14ac:dyDescent="0.2">
      <c r="M158" s="49" t="s">
        <v>442</v>
      </c>
      <c r="N158" s="75">
        <f>_xll.qlCalendarAdvance(Calendar,N157,M158,"Following",FALSE)</f>
        <v>42710</v>
      </c>
      <c r="O158" s="75" t="e">
        <f>_xll.qlInterestRateIndexValueDate(Index,N158)</f>
        <v>#VALUE!</v>
      </c>
      <c r="P158" s="72" t="e">
        <v>#N/A</v>
      </c>
      <c r="Q158" s="113" t="e">
        <v>#N/A</v>
      </c>
    </row>
    <row r="159" spans="13:17" x14ac:dyDescent="0.2">
      <c r="M159" s="49" t="s">
        <v>442</v>
      </c>
      <c r="N159" s="75">
        <f>_xll.qlCalendarAdvance(Calendar,N158,M159,"Following",FALSE)</f>
        <v>42711</v>
      </c>
      <c r="O159" s="75" t="e">
        <f>_xll.qlInterestRateIndexValueDate(Index,N159)</f>
        <v>#VALUE!</v>
      </c>
      <c r="P159" s="72" t="e">
        <v>#N/A</v>
      </c>
      <c r="Q159" s="113" t="e">
        <v>#N/A</v>
      </c>
    </row>
    <row r="160" spans="13:17" x14ac:dyDescent="0.2">
      <c r="M160" s="49" t="s">
        <v>442</v>
      </c>
      <c r="N160" s="75">
        <f>_xll.qlCalendarAdvance(Calendar,N159,M160,"Following",FALSE)</f>
        <v>42712</v>
      </c>
      <c r="O160" s="75" t="e">
        <f>_xll.qlInterestRateIndexValueDate(Index,N160)</f>
        <v>#VALUE!</v>
      </c>
      <c r="P160" s="72" t="e">
        <v>#N/A</v>
      </c>
      <c r="Q160" s="113" t="e">
        <v>#N/A</v>
      </c>
    </row>
    <row r="161" spans="13:17" x14ac:dyDescent="0.2">
      <c r="M161" s="49" t="s">
        <v>442</v>
      </c>
      <c r="N161" s="75">
        <f>_xll.qlCalendarAdvance(Calendar,N160,M161,"Following",FALSE)</f>
        <v>42713</v>
      </c>
      <c r="O161" s="75" t="e">
        <f>_xll.qlInterestRateIndexValueDate(Index,N161)</f>
        <v>#VALUE!</v>
      </c>
      <c r="P161" s="72" t="e">
        <v>#N/A</v>
      </c>
      <c r="Q161" s="113" t="e">
        <v>#N/A</v>
      </c>
    </row>
    <row r="162" spans="13:17" x14ac:dyDescent="0.2">
      <c r="M162" s="49" t="s">
        <v>442</v>
      </c>
      <c r="N162" s="75">
        <f>_xll.qlCalendarAdvance(Calendar,N161,M162,"Following",FALSE)</f>
        <v>42716</v>
      </c>
      <c r="O162" s="75" t="e">
        <f>_xll.qlInterestRateIndexValueDate(Index,N162)</f>
        <v>#VALUE!</v>
      </c>
      <c r="P162" s="72" t="e">
        <v>#N/A</v>
      </c>
      <c r="Q162" s="113" t="e">
        <v>#N/A</v>
      </c>
    </row>
    <row r="163" spans="13:17" x14ac:dyDescent="0.2">
      <c r="M163" s="49" t="s">
        <v>442</v>
      </c>
      <c r="N163" s="75">
        <f>_xll.qlCalendarAdvance(Calendar,N162,M163,"Following",FALSE)</f>
        <v>42717</v>
      </c>
      <c r="O163" s="75" t="e">
        <f>_xll.qlInterestRateIndexValueDate(Index,N163)</f>
        <v>#VALUE!</v>
      </c>
      <c r="P163" s="72" t="e">
        <v>#N/A</v>
      </c>
      <c r="Q163" s="113" t="e">
        <v>#N/A</v>
      </c>
    </row>
    <row r="164" spans="13:17" x14ac:dyDescent="0.2">
      <c r="M164" s="49" t="s">
        <v>442</v>
      </c>
      <c r="N164" s="75">
        <f>_xll.qlCalendarAdvance(Calendar,N163,M164,"Following",FALSE)</f>
        <v>42718</v>
      </c>
      <c r="O164" s="75" t="e">
        <f>_xll.qlInterestRateIndexValueDate(Index,N164)</f>
        <v>#VALUE!</v>
      </c>
      <c r="P164" s="72" t="e">
        <v>#N/A</v>
      </c>
      <c r="Q164" s="113" t="e">
        <v>#N/A</v>
      </c>
    </row>
    <row r="165" spans="13:17" x14ac:dyDescent="0.2">
      <c r="M165" s="49" t="s">
        <v>442</v>
      </c>
      <c r="N165" s="75">
        <f>_xll.qlCalendarAdvance(Calendar,N164,M165,"Following",FALSE)</f>
        <v>42719</v>
      </c>
      <c r="O165" s="75" t="e">
        <f>_xll.qlInterestRateIndexValueDate(Index,N165)</f>
        <v>#VALUE!</v>
      </c>
      <c r="P165" s="72" t="e">
        <v>#N/A</v>
      </c>
      <c r="Q165" s="113" t="e">
        <v>#N/A</v>
      </c>
    </row>
    <row r="166" spans="13:17" x14ac:dyDescent="0.2">
      <c r="M166" s="49" t="s">
        <v>442</v>
      </c>
      <c r="N166" s="75">
        <f>_xll.qlCalendarAdvance(Calendar,N165,M166,"Following",FALSE)</f>
        <v>42720</v>
      </c>
      <c r="O166" s="75" t="e">
        <f>_xll.qlInterestRateIndexValueDate(Index,N166)</f>
        <v>#VALUE!</v>
      </c>
      <c r="P166" s="72" t="e">
        <v>#N/A</v>
      </c>
      <c r="Q166" s="113" t="e">
        <v>#N/A</v>
      </c>
    </row>
    <row r="167" spans="13:17" x14ac:dyDescent="0.2">
      <c r="M167" s="49" t="s">
        <v>442</v>
      </c>
      <c r="N167" s="75">
        <f>_xll.qlCalendarAdvance(Calendar,N166,M167,"Following",FALSE)</f>
        <v>42723</v>
      </c>
      <c r="O167" s="75" t="e">
        <f>_xll.qlInterestRateIndexValueDate(Index,N167)</f>
        <v>#VALUE!</v>
      </c>
      <c r="P167" s="72" t="e">
        <v>#N/A</v>
      </c>
      <c r="Q167" s="113" t="e">
        <v>#N/A</v>
      </c>
    </row>
    <row r="168" spans="13:17" x14ac:dyDescent="0.2">
      <c r="M168" s="49" t="s">
        <v>442</v>
      </c>
      <c r="N168" s="75">
        <f>_xll.qlCalendarAdvance(Calendar,N167,M168,"Following",FALSE)</f>
        <v>42724</v>
      </c>
      <c r="O168" s="75" t="e">
        <f>_xll.qlInterestRateIndexValueDate(Index,N168)</f>
        <v>#VALUE!</v>
      </c>
      <c r="P168" s="72" t="e">
        <v>#N/A</v>
      </c>
      <c r="Q168" s="113" t="e">
        <v>#N/A</v>
      </c>
    </row>
    <row r="169" spans="13:17" x14ac:dyDescent="0.2">
      <c r="M169" s="49" t="s">
        <v>442</v>
      </c>
      <c r="N169" s="75">
        <f>_xll.qlCalendarAdvance(Calendar,N168,M169,"Following",FALSE)</f>
        <v>42725</v>
      </c>
      <c r="O169" s="75" t="e">
        <f>_xll.qlInterestRateIndexValueDate(Index,N169)</f>
        <v>#VALUE!</v>
      </c>
      <c r="P169" s="72" t="e">
        <v>#N/A</v>
      </c>
      <c r="Q169" s="113" t="e">
        <v>#N/A</v>
      </c>
    </row>
    <row r="170" spans="13:17" x14ac:dyDescent="0.2">
      <c r="M170" s="49" t="s">
        <v>442</v>
      </c>
      <c r="N170" s="75">
        <f>_xll.qlCalendarAdvance(Calendar,N169,M170,"Following",FALSE)</f>
        <v>42726</v>
      </c>
      <c r="O170" s="75" t="e">
        <f>_xll.qlInterestRateIndexValueDate(Index,N170)</f>
        <v>#VALUE!</v>
      </c>
      <c r="P170" s="72" t="e">
        <v>#N/A</v>
      </c>
      <c r="Q170" s="113" t="e">
        <v>#N/A</v>
      </c>
    </row>
    <row r="171" spans="13:17" x14ac:dyDescent="0.2">
      <c r="M171" s="49" t="s">
        <v>442</v>
      </c>
      <c r="N171" s="75">
        <f>_xll.qlCalendarAdvance(Calendar,N170,M171,"Following",FALSE)</f>
        <v>42727</v>
      </c>
      <c r="O171" s="75" t="e">
        <f>_xll.qlInterestRateIndexValueDate(Index,N171)</f>
        <v>#VALUE!</v>
      </c>
      <c r="P171" s="72" t="e">
        <v>#N/A</v>
      </c>
      <c r="Q171" s="113" t="e">
        <v>#N/A</v>
      </c>
    </row>
    <row r="172" spans="13:17" x14ac:dyDescent="0.2">
      <c r="M172" s="49" t="s">
        <v>442</v>
      </c>
      <c r="N172" s="75">
        <f>_xll.qlCalendarAdvance(Calendar,N171,M172,"Following",FALSE)</f>
        <v>42731</v>
      </c>
      <c r="O172" s="75" t="e">
        <f>_xll.qlInterestRateIndexValueDate(Index,N172)</f>
        <v>#VALUE!</v>
      </c>
      <c r="P172" s="72" t="e">
        <v>#N/A</v>
      </c>
      <c r="Q172" s="113" t="e">
        <v>#N/A</v>
      </c>
    </row>
    <row r="173" spans="13:17" x14ac:dyDescent="0.2">
      <c r="M173" s="49" t="s">
        <v>442</v>
      </c>
      <c r="N173" s="75">
        <f>_xll.qlCalendarAdvance(Calendar,N172,M173,"Following",FALSE)</f>
        <v>42732</v>
      </c>
      <c r="O173" s="75" t="e">
        <f>_xll.qlInterestRateIndexValueDate(Index,N173)</f>
        <v>#VALUE!</v>
      </c>
      <c r="P173" s="72" t="e">
        <v>#N/A</v>
      </c>
      <c r="Q173" s="113" t="e">
        <v>#N/A</v>
      </c>
    </row>
    <row r="174" spans="13:17" x14ac:dyDescent="0.2">
      <c r="M174" s="49" t="s">
        <v>442</v>
      </c>
      <c r="N174" s="75">
        <f>_xll.qlCalendarAdvance(Calendar,N173,M174,"Following",FALSE)</f>
        <v>42733</v>
      </c>
      <c r="O174" s="75" t="e">
        <f>_xll.qlInterestRateIndexValueDate(Index,N174)</f>
        <v>#VALUE!</v>
      </c>
      <c r="P174" s="72" t="e">
        <v>#N/A</v>
      </c>
      <c r="Q174" s="113" t="e">
        <v>#N/A</v>
      </c>
    </row>
    <row r="175" spans="13:17" x14ac:dyDescent="0.2">
      <c r="M175" s="49" t="s">
        <v>442</v>
      </c>
      <c r="N175" s="75">
        <f>_xll.qlCalendarAdvance(Calendar,N174,M175,"Following",FALSE)</f>
        <v>42734</v>
      </c>
      <c r="O175" s="75" t="e">
        <f>_xll.qlInterestRateIndexValueDate(Index,N175)</f>
        <v>#VALUE!</v>
      </c>
      <c r="P175" s="72" t="e">
        <v>#N/A</v>
      </c>
      <c r="Q175" s="113" t="e">
        <v>#N/A</v>
      </c>
    </row>
    <row r="176" spans="13:17" x14ac:dyDescent="0.2">
      <c r="M176" s="49" t="s">
        <v>442</v>
      </c>
      <c r="N176" s="75">
        <f>_xll.qlCalendarAdvance(Calendar,N175,M176,"Following",FALSE)</f>
        <v>42737</v>
      </c>
      <c r="O176" s="75" t="e">
        <f>_xll.qlInterestRateIndexValueDate(Index,N176)</f>
        <v>#VALUE!</v>
      </c>
      <c r="P176" s="72" t="e">
        <v>#N/A</v>
      </c>
      <c r="Q176" s="113" t="e">
        <v>#N/A</v>
      </c>
    </row>
    <row r="177" spans="13:17" x14ac:dyDescent="0.2">
      <c r="M177" s="49" t="s">
        <v>442</v>
      </c>
      <c r="N177" s="75">
        <f>_xll.qlCalendarAdvance(Calendar,N176,M177,"Following",FALSE)</f>
        <v>42738</v>
      </c>
      <c r="O177" s="75" t="e">
        <f>_xll.qlInterestRateIndexValueDate(Index,N177)</f>
        <v>#VALUE!</v>
      </c>
      <c r="P177" s="72" t="e">
        <v>#N/A</v>
      </c>
      <c r="Q177" s="113" t="e">
        <v>#N/A</v>
      </c>
    </row>
    <row r="178" spans="13:17" x14ac:dyDescent="0.2">
      <c r="M178" s="49" t="s">
        <v>442</v>
      </c>
      <c r="N178" s="75">
        <f>_xll.qlCalendarAdvance(Calendar,N177,M178,"Following",FALSE)</f>
        <v>42739</v>
      </c>
      <c r="O178" s="75" t="e">
        <f>_xll.qlInterestRateIndexValueDate(Index,N178)</f>
        <v>#VALUE!</v>
      </c>
      <c r="P178" s="72" t="e">
        <v>#N/A</v>
      </c>
      <c r="Q178" s="113" t="e">
        <v>#N/A</v>
      </c>
    </row>
    <row r="179" spans="13:17" x14ac:dyDescent="0.2">
      <c r="M179" s="49" t="s">
        <v>442</v>
      </c>
      <c r="N179" s="75">
        <f>_xll.qlCalendarAdvance(Calendar,N178,M179,"Following",FALSE)</f>
        <v>42740</v>
      </c>
      <c r="O179" s="75" t="e">
        <f>_xll.qlInterestRateIndexValueDate(Index,N179)</f>
        <v>#VALUE!</v>
      </c>
      <c r="P179" s="72" t="e">
        <v>#N/A</v>
      </c>
      <c r="Q179" s="113" t="e">
        <v>#N/A</v>
      </c>
    </row>
    <row r="180" spans="13:17" x14ac:dyDescent="0.2">
      <c r="M180" s="49" t="s">
        <v>442</v>
      </c>
      <c r="N180" s="75">
        <f>_xll.qlCalendarAdvance(Calendar,N179,M180,"Following",FALSE)</f>
        <v>42741</v>
      </c>
      <c r="O180" s="75" t="e">
        <f>_xll.qlInterestRateIndexValueDate(Index,N180)</f>
        <v>#VALUE!</v>
      </c>
      <c r="P180" s="72" t="e">
        <v>#N/A</v>
      </c>
      <c r="Q180" s="113" t="e">
        <v>#N/A</v>
      </c>
    </row>
    <row r="181" spans="13:17" x14ac:dyDescent="0.2">
      <c r="M181" s="49" t="s">
        <v>442</v>
      </c>
      <c r="N181" s="75">
        <f>_xll.qlCalendarAdvance(Calendar,N180,M181,"Following",FALSE)</f>
        <v>42744</v>
      </c>
      <c r="O181" s="75" t="e">
        <f>_xll.qlInterestRateIndexValueDate(Index,N181)</f>
        <v>#VALUE!</v>
      </c>
      <c r="P181" s="72" t="e">
        <v>#N/A</v>
      </c>
      <c r="Q181" s="113" t="e">
        <v>#N/A</v>
      </c>
    </row>
    <row r="182" spans="13:17" x14ac:dyDescent="0.2">
      <c r="M182" s="49" t="s">
        <v>442</v>
      </c>
      <c r="N182" s="75">
        <f>_xll.qlCalendarAdvance(Calendar,N181,M182,"Following",FALSE)</f>
        <v>42745</v>
      </c>
      <c r="O182" s="75" t="e">
        <f>_xll.qlInterestRateIndexValueDate(Index,N182)</f>
        <v>#VALUE!</v>
      </c>
      <c r="P182" s="72" t="e">
        <v>#N/A</v>
      </c>
      <c r="Q182" s="113" t="e">
        <v>#N/A</v>
      </c>
    </row>
    <row r="183" spans="13:17" x14ac:dyDescent="0.2">
      <c r="M183" s="49" t="s">
        <v>442</v>
      </c>
      <c r="N183" s="75">
        <f>_xll.qlCalendarAdvance(Calendar,N182,M183,"Following",FALSE)</f>
        <v>42746</v>
      </c>
      <c r="O183" s="75" t="e">
        <f>_xll.qlInterestRateIndexValueDate(Index,N183)</f>
        <v>#VALUE!</v>
      </c>
      <c r="P183" s="72" t="e">
        <v>#N/A</v>
      </c>
      <c r="Q183" s="113" t="e">
        <v>#N/A</v>
      </c>
    </row>
    <row r="184" spans="13:17" x14ac:dyDescent="0.2">
      <c r="M184" s="49" t="s">
        <v>442</v>
      </c>
      <c r="N184" s="75">
        <f>_xll.qlCalendarAdvance(Calendar,N183,M184,"Following",FALSE)</f>
        <v>42747</v>
      </c>
      <c r="O184" s="75" t="e">
        <f>_xll.qlInterestRateIndexValueDate(Index,N184)</f>
        <v>#VALUE!</v>
      </c>
      <c r="P184" s="72" t="e">
        <v>#N/A</v>
      </c>
      <c r="Q184" s="113" t="e">
        <v>#N/A</v>
      </c>
    </row>
    <row r="185" spans="13:17" x14ac:dyDescent="0.2">
      <c r="M185" s="49" t="s">
        <v>442</v>
      </c>
      <c r="N185" s="75">
        <f>_xll.qlCalendarAdvance(Calendar,N184,M185,"Following",FALSE)</f>
        <v>42748</v>
      </c>
      <c r="O185" s="75" t="e">
        <f>_xll.qlInterestRateIndexValueDate(Index,N185)</f>
        <v>#VALUE!</v>
      </c>
      <c r="P185" s="72" t="e">
        <v>#N/A</v>
      </c>
      <c r="Q185" s="113" t="e">
        <v>#N/A</v>
      </c>
    </row>
    <row r="186" spans="13:17" x14ac:dyDescent="0.2">
      <c r="M186" s="49" t="s">
        <v>442</v>
      </c>
      <c r="N186" s="75">
        <f>_xll.qlCalendarAdvance(Calendar,N185,M186,"Following",FALSE)</f>
        <v>42751</v>
      </c>
      <c r="O186" s="75" t="e">
        <f>_xll.qlInterestRateIndexValueDate(Index,N186)</f>
        <v>#VALUE!</v>
      </c>
      <c r="P186" s="72" t="e">
        <v>#N/A</v>
      </c>
      <c r="Q186" s="113" t="e">
        <v>#N/A</v>
      </c>
    </row>
    <row r="187" spans="13:17" x14ac:dyDescent="0.2">
      <c r="M187" s="49" t="s">
        <v>442</v>
      </c>
      <c r="N187" s="75">
        <f>_xll.qlCalendarAdvance(Calendar,N186,M187,"Following",FALSE)</f>
        <v>42752</v>
      </c>
      <c r="O187" s="75" t="e">
        <f>_xll.qlInterestRateIndexValueDate(Index,N187)</f>
        <v>#VALUE!</v>
      </c>
      <c r="P187" s="72" t="e">
        <v>#N/A</v>
      </c>
      <c r="Q187" s="113" t="e">
        <v>#N/A</v>
      </c>
    </row>
    <row r="188" spans="13:17" x14ac:dyDescent="0.2">
      <c r="M188" s="49" t="s">
        <v>442</v>
      </c>
      <c r="N188" s="75">
        <f>_xll.qlCalendarAdvance(Calendar,N187,M188,"Following",FALSE)</f>
        <v>42753</v>
      </c>
      <c r="O188" s="75" t="e">
        <f>_xll.qlInterestRateIndexValueDate(Index,N188)</f>
        <v>#VALUE!</v>
      </c>
      <c r="P188" s="72" t="e">
        <v>#N/A</v>
      </c>
      <c r="Q188" s="113" t="e">
        <v>#N/A</v>
      </c>
    </row>
    <row r="189" spans="13:17" x14ac:dyDescent="0.2">
      <c r="M189" s="49" t="s">
        <v>442</v>
      </c>
      <c r="N189" s="75">
        <f>_xll.qlCalendarAdvance(Calendar,N188,M189,"Following",FALSE)</f>
        <v>42754</v>
      </c>
      <c r="O189" s="75" t="e">
        <f>_xll.qlInterestRateIndexValueDate(Index,N189)</f>
        <v>#VALUE!</v>
      </c>
      <c r="P189" s="72" t="e">
        <v>#N/A</v>
      </c>
      <c r="Q189" s="113" t="e">
        <v>#N/A</v>
      </c>
    </row>
    <row r="190" spans="13:17" x14ac:dyDescent="0.2">
      <c r="M190" s="49" t="s">
        <v>442</v>
      </c>
      <c r="N190" s="75">
        <f>_xll.qlCalendarAdvance(Calendar,N189,M190,"Following",FALSE)</f>
        <v>42755</v>
      </c>
      <c r="O190" s="75" t="e">
        <f>_xll.qlInterestRateIndexValueDate(Index,N190)</f>
        <v>#VALUE!</v>
      </c>
      <c r="P190" s="72" t="e">
        <v>#N/A</v>
      </c>
      <c r="Q190" s="113" t="e">
        <v>#N/A</v>
      </c>
    </row>
    <row r="191" spans="13:17" x14ac:dyDescent="0.2">
      <c r="M191" s="49" t="s">
        <v>442</v>
      </c>
      <c r="N191" s="75">
        <f>_xll.qlCalendarAdvance(Calendar,N190,M191,"Following",FALSE)</f>
        <v>42758</v>
      </c>
      <c r="O191" s="75" t="e">
        <f>_xll.qlInterestRateIndexValueDate(Index,N191)</f>
        <v>#VALUE!</v>
      </c>
      <c r="P191" s="72" t="e">
        <v>#N/A</v>
      </c>
      <c r="Q191" s="113" t="e">
        <v>#N/A</v>
      </c>
    </row>
    <row r="192" spans="13:17" x14ac:dyDescent="0.2">
      <c r="M192" s="49" t="s">
        <v>442</v>
      </c>
      <c r="N192" s="75">
        <f>_xll.qlCalendarAdvance(Calendar,N191,M192,"Following",FALSE)</f>
        <v>42759</v>
      </c>
      <c r="O192" s="75" t="e">
        <f>_xll.qlInterestRateIndexValueDate(Index,N192)</f>
        <v>#VALUE!</v>
      </c>
      <c r="P192" s="72" t="e">
        <v>#N/A</v>
      </c>
      <c r="Q192" s="113" t="e">
        <v>#N/A</v>
      </c>
    </row>
    <row r="193" spans="13:17" x14ac:dyDescent="0.2">
      <c r="M193" s="49" t="s">
        <v>442</v>
      </c>
      <c r="N193" s="75">
        <f>_xll.qlCalendarAdvance(Calendar,N192,M193,"Following",FALSE)</f>
        <v>42760</v>
      </c>
      <c r="O193" s="75" t="e">
        <f>_xll.qlInterestRateIndexValueDate(Index,N193)</f>
        <v>#VALUE!</v>
      </c>
      <c r="P193" s="72" t="e">
        <v>#N/A</v>
      </c>
      <c r="Q193" s="113" t="e">
        <v>#N/A</v>
      </c>
    </row>
    <row r="194" spans="13:17" x14ac:dyDescent="0.2">
      <c r="M194" s="49" t="s">
        <v>442</v>
      </c>
      <c r="N194" s="75">
        <f>_xll.qlCalendarAdvance(Calendar,N193,M194,"Following",FALSE)</f>
        <v>42761</v>
      </c>
      <c r="O194" s="75" t="e">
        <f>_xll.qlInterestRateIndexValueDate(Index,N194)</f>
        <v>#VALUE!</v>
      </c>
      <c r="P194" s="72" t="e">
        <v>#N/A</v>
      </c>
      <c r="Q194" s="113" t="e">
        <v>#N/A</v>
      </c>
    </row>
    <row r="195" spans="13:17" x14ac:dyDescent="0.2">
      <c r="M195" s="49" t="s">
        <v>442</v>
      </c>
      <c r="N195" s="75">
        <f>_xll.qlCalendarAdvance(Calendar,N194,M195,"Following",FALSE)</f>
        <v>42762</v>
      </c>
      <c r="O195" s="75" t="e">
        <f>_xll.qlInterestRateIndexValueDate(Index,N195)</f>
        <v>#VALUE!</v>
      </c>
      <c r="P195" s="72" t="e">
        <v>#N/A</v>
      </c>
      <c r="Q195" s="113" t="e">
        <v>#N/A</v>
      </c>
    </row>
    <row r="196" spans="13:17" x14ac:dyDescent="0.2">
      <c r="M196" s="49" t="s">
        <v>442</v>
      </c>
      <c r="N196" s="75">
        <f>_xll.qlCalendarAdvance(Calendar,N195,M196,"Following",FALSE)</f>
        <v>42765</v>
      </c>
      <c r="O196" s="75" t="e">
        <f>_xll.qlInterestRateIndexValueDate(Index,N196)</f>
        <v>#VALUE!</v>
      </c>
      <c r="P196" s="72" t="e">
        <v>#N/A</v>
      </c>
      <c r="Q196" s="113" t="e">
        <v>#N/A</v>
      </c>
    </row>
    <row r="197" spans="13:17" x14ac:dyDescent="0.2">
      <c r="M197" s="49" t="s">
        <v>442</v>
      </c>
      <c r="N197" s="75">
        <f>_xll.qlCalendarAdvance(Calendar,N196,M197,"Following",FALSE)</f>
        <v>42766</v>
      </c>
      <c r="O197" s="75" t="e">
        <f>_xll.qlInterestRateIndexValueDate(Index,N197)</f>
        <v>#VALUE!</v>
      </c>
      <c r="P197" s="72" t="e">
        <v>#N/A</v>
      </c>
      <c r="Q197" s="113" t="e">
        <v>#N/A</v>
      </c>
    </row>
    <row r="198" spans="13:17" x14ac:dyDescent="0.2">
      <c r="M198" s="49" t="s">
        <v>442</v>
      </c>
      <c r="N198" s="75">
        <f>_xll.qlCalendarAdvance(Calendar,N197,M198,"Following",FALSE)</f>
        <v>42767</v>
      </c>
      <c r="O198" s="75" t="e">
        <f>_xll.qlInterestRateIndexValueDate(Index,N198)</f>
        <v>#VALUE!</v>
      </c>
      <c r="P198" s="72" t="e">
        <v>#N/A</v>
      </c>
      <c r="Q198" s="113" t="e">
        <v>#N/A</v>
      </c>
    </row>
    <row r="199" spans="13:17" x14ac:dyDescent="0.2">
      <c r="M199" s="49" t="s">
        <v>442</v>
      </c>
      <c r="N199" s="75">
        <f>_xll.qlCalendarAdvance(Calendar,N198,M199,"Following",FALSE)</f>
        <v>42768</v>
      </c>
      <c r="O199" s="75" t="e">
        <f>_xll.qlInterestRateIndexValueDate(Index,N199)</f>
        <v>#VALUE!</v>
      </c>
      <c r="P199" s="72" t="e">
        <v>#N/A</v>
      </c>
      <c r="Q199" s="113" t="e">
        <v>#N/A</v>
      </c>
    </row>
    <row r="200" spans="13:17" x14ac:dyDescent="0.2">
      <c r="M200" s="49" t="s">
        <v>442</v>
      </c>
      <c r="N200" s="75">
        <f>_xll.qlCalendarAdvance(Calendar,N199,M200,"Following",FALSE)</f>
        <v>42769</v>
      </c>
      <c r="O200" s="75" t="e">
        <f>_xll.qlInterestRateIndexValueDate(Index,N200)</f>
        <v>#VALUE!</v>
      </c>
      <c r="P200" s="72" t="e">
        <v>#N/A</v>
      </c>
      <c r="Q200" s="113" t="e">
        <v>#N/A</v>
      </c>
    </row>
    <row r="201" spans="13:17" x14ac:dyDescent="0.2">
      <c r="M201" s="49" t="s">
        <v>442</v>
      </c>
      <c r="N201" s="75">
        <f>_xll.qlCalendarAdvance(Calendar,N200,M201,"Following",FALSE)</f>
        <v>42772</v>
      </c>
      <c r="O201" s="75" t="e">
        <f>_xll.qlInterestRateIndexValueDate(Index,N201)</f>
        <v>#VALUE!</v>
      </c>
      <c r="P201" s="72" t="e">
        <v>#N/A</v>
      </c>
      <c r="Q201" s="113" t="e">
        <v>#N/A</v>
      </c>
    </row>
    <row r="202" spans="13:17" x14ac:dyDescent="0.2">
      <c r="M202" s="49" t="s">
        <v>442</v>
      </c>
      <c r="N202" s="75">
        <f>_xll.qlCalendarAdvance(Calendar,N201,M202,"Following",FALSE)</f>
        <v>42773</v>
      </c>
      <c r="O202" s="75" t="e">
        <f>_xll.qlInterestRateIndexValueDate(Index,N202)</f>
        <v>#VALUE!</v>
      </c>
      <c r="P202" s="72" t="e">
        <v>#N/A</v>
      </c>
      <c r="Q202" s="113" t="e">
        <v>#N/A</v>
      </c>
    </row>
    <row r="203" spans="13:17" x14ac:dyDescent="0.2">
      <c r="M203" s="49" t="s">
        <v>442</v>
      </c>
      <c r="N203" s="75">
        <f>_xll.qlCalendarAdvance(Calendar,N202,M203,"Following",FALSE)</f>
        <v>42774</v>
      </c>
      <c r="O203" s="75" t="e">
        <f>_xll.qlInterestRateIndexValueDate(Index,N203)</f>
        <v>#VALUE!</v>
      </c>
      <c r="P203" s="72" t="e">
        <v>#N/A</v>
      </c>
      <c r="Q203" s="113" t="e">
        <v>#N/A</v>
      </c>
    </row>
    <row r="204" spans="13:17" x14ac:dyDescent="0.2">
      <c r="M204" s="49" t="s">
        <v>442</v>
      </c>
      <c r="N204" s="75">
        <f>_xll.qlCalendarAdvance(Calendar,N203,M204,"Following",FALSE)</f>
        <v>42775</v>
      </c>
      <c r="O204" s="75" t="e">
        <f>_xll.qlInterestRateIndexValueDate(Index,N204)</f>
        <v>#VALUE!</v>
      </c>
      <c r="P204" s="72" t="e">
        <v>#N/A</v>
      </c>
      <c r="Q204" s="113" t="e">
        <v>#N/A</v>
      </c>
    </row>
    <row r="205" spans="13:17" x14ac:dyDescent="0.2">
      <c r="M205" s="49" t="s">
        <v>442</v>
      </c>
      <c r="N205" s="75">
        <f>_xll.qlCalendarAdvance(Calendar,N204,M205,"Following",FALSE)</f>
        <v>42776</v>
      </c>
      <c r="O205" s="75" t="e">
        <f>_xll.qlInterestRateIndexValueDate(Index,N205)</f>
        <v>#VALUE!</v>
      </c>
      <c r="P205" s="72" t="e">
        <v>#N/A</v>
      </c>
      <c r="Q205" s="113" t="e">
        <v>#N/A</v>
      </c>
    </row>
    <row r="206" spans="13:17" x14ac:dyDescent="0.2">
      <c r="M206" s="49" t="s">
        <v>442</v>
      </c>
      <c r="N206" s="75">
        <f>_xll.qlCalendarAdvance(Calendar,N205,M206,"Following",FALSE)</f>
        <v>42779</v>
      </c>
      <c r="O206" s="75" t="e">
        <f>_xll.qlInterestRateIndexValueDate(Index,N206)</f>
        <v>#VALUE!</v>
      </c>
      <c r="P206" s="72" t="e">
        <v>#N/A</v>
      </c>
      <c r="Q206" s="113" t="e">
        <v>#N/A</v>
      </c>
    </row>
    <row r="207" spans="13:17" x14ac:dyDescent="0.2">
      <c r="M207" s="49" t="s">
        <v>442</v>
      </c>
      <c r="N207" s="75">
        <f>_xll.qlCalendarAdvance(Calendar,N206,M207,"Following",FALSE)</f>
        <v>42780</v>
      </c>
      <c r="O207" s="75" t="e">
        <f>_xll.qlInterestRateIndexValueDate(Index,N207)</f>
        <v>#VALUE!</v>
      </c>
      <c r="P207" s="72" t="e">
        <v>#N/A</v>
      </c>
      <c r="Q207" s="113" t="e">
        <v>#N/A</v>
      </c>
    </row>
    <row r="208" spans="13:17" x14ac:dyDescent="0.2">
      <c r="M208" s="49" t="s">
        <v>442</v>
      </c>
      <c r="N208" s="75">
        <f>_xll.qlCalendarAdvance(Calendar,N207,M208,"Following",FALSE)</f>
        <v>42781</v>
      </c>
      <c r="O208" s="75" t="e">
        <f>_xll.qlInterestRateIndexValueDate(Index,N208)</f>
        <v>#VALUE!</v>
      </c>
      <c r="P208" s="72" t="e">
        <v>#N/A</v>
      </c>
      <c r="Q208" s="113" t="e">
        <v>#N/A</v>
      </c>
    </row>
    <row r="209" spans="13:17" x14ac:dyDescent="0.2">
      <c r="M209" s="49" t="s">
        <v>442</v>
      </c>
      <c r="N209" s="75">
        <f>_xll.qlCalendarAdvance(Calendar,N208,M209,"Following",FALSE)</f>
        <v>42782</v>
      </c>
      <c r="O209" s="75" t="e">
        <f>_xll.qlInterestRateIndexValueDate(Index,N209)</f>
        <v>#VALUE!</v>
      </c>
      <c r="P209" s="72" t="e">
        <v>#N/A</v>
      </c>
      <c r="Q209" s="113" t="e">
        <v>#N/A</v>
      </c>
    </row>
    <row r="210" spans="13:17" x14ac:dyDescent="0.2">
      <c r="M210" s="49" t="s">
        <v>442</v>
      </c>
      <c r="N210" s="75">
        <f>_xll.qlCalendarAdvance(Calendar,N209,M210,"Following",FALSE)</f>
        <v>42783</v>
      </c>
      <c r="O210" s="75" t="e">
        <f>_xll.qlInterestRateIndexValueDate(Index,N210)</f>
        <v>#VALUE!</v>
      </c>
      <c r="P210" s="72" t="e">
        <v>#N/A</v>
      </c>
      <c r="Q210" s="113" t="e">
        <v>#N/A</v>
      </c>
    </row>
    <row r="211" spans="13:17" x14ac:dyDescent="0.2">
      <c r="M211" s="49" t="s">
        <v>442</v>
      </c>
      <c r="N211" s="75">
        <f>_xll.qlCalendarAdvance(Calendar,N210,M211,"Following",FALSE)</f>
        <v>42786</v>
      </c>
      <c r="O211" s="75" t="e">
        <f>_xll.qlInterestRateIndexValueDate(Index,N211)</f>
        <v>#VALUE!</v>
      </c>
      <c r="P211" s="72" t="e">
        <v>#N/A</v>
      </c>
      <c r="Q211" s="113" t="e">
        <v>#N/A</v>
      </c>
    </row>
    <row r="212" spans="13:17" x14ac:dyDescent="0.2">
      <c r="M212" s="49" t="s">
        <v>442</v>
      </c>
      <c r="N212" s="75">
        <f>_xll.qlCalendarAdvance(Calendar,N211,M212,"Following",FALSE)</f>
        <v>42787</v>
      </c>
      <c r="O212" s="75" t="e">
        <f>_xll.qlInterestRateIndexValueDate(Index,N212)</f>
        <v>#VALUE!</v>
      </c>
      <c r="P212" s="72" t="e">
        <v>#N/A</v>
      </c>
      <c r="Q212" s="113" t="e">
        <v>#N/A</v>
      </c>
    </row>
    <row r="213" spans="13:17" x14ac:dyDescent="0.2">
      <c r="M213" s="49" t="s">
        <v>442</v>
      </c>
      <c r="N213" s="75">
        <f>_xll.qlCalendarAdvance(Calendar,N212,M213,"Following",FALSE)</f>
        <v>42788</v>
      </c>
      <c r="O213" s="75" t="e">
        <f>_xll.qlInterestRateIndexValueDate(Index,N213)</f>
        <v>#VALUE!</v>
      </c>
      <c r="P213" s="72" t="e">
        <v>#N/A</v>
      </c>
      <c r="Q213" s="113" t="e">
        <v>#N/A</v>
      </c>
    </row>
    <row r="214" spans="13:17" x14ac:dyDescent="0.2">
      <c r="M214" s="49" t="s">
        <v>442</v>
      </c>
      <c r="N214" s="75">
        <f>_xll.qlCalendarAdvance(Calendar,N213,M214,"Following",FALSE)</f>
        <v>42789</v>
      </c>
      <c r="O214" s="75" t="e">
        <f>_xll.qlInterestRateIndexValueDate(Index,N214)</f>
        <v>#VALUE!</v>
      </c>
      <c r="P214" s="72" t="e">
        <v>#N/A</v>
      </c>
      <c r="Q214" s="113" t="e">
        <v>#N/A</v>
      </c>
    </row>
    <row r="215" spans="13:17" x14ac:dyDescent="0.2">
      <c r="M215" s="49" t="s">
        <v>442</v>
      </c>
      <c r="N215" s="75">
        <f>_xll.qlCalendarAdvance(Calendar,N214,M215,"Following",FALSE)</f>
        <v>42790</v>
      </c>
      <c r="O215" s="75" t="e">
        <f>_xll.qlInterestRateIndexValueDate(Index,N215)</f>
        <v>#VALUE!</v>
      </c>
      <c r="P215" s="72" t="e">
        <v>#N/A</v>
      </c>
      <c r="Q215" s="113" t="e">
        <v>#N/A</v>
      </c>
    </row>
    <row r="216" spans="13:17" x14ac:dyDescent="0.2">
      <c r="M216" s="49" t="s">
        <v>442</v>
      </c>
      <c r="N216" s="75">
        <f>_xll.qlCalendarAdvance(Calendar,N215,M216,"Following",FALSE)</f>
        <v>42793</v>
      </c>
      <c r="O216" s="75" t="e">
        <f>_xll.qlInterestRateIndexValueDate(Index,N216)</f>
        <v>#VALUE!</v>
      </c>
      <c r="P216" s="72" t="e">
        <v>#N/A</v>
      </c>
      <c r="Q216" s="113" t="e">
        <v>#N/A</v>
      </c>
    </row>
    <row r="217" spans="13:17" x14ac:dyDescent="0.2">
      <c r="M217" s="49" t="s">
        <v>442</v>
      </c>
      <c r="N217" s="75">
        <f>_xll.qlCalendarAdvance(Calendar,N216,M217,"Following",FALSE)</f>
        <v>42794</v>
      </c>
      <c r="O217" s="75" t="e">
        <f>_xll.qlInterestRateIndexValueDate(Index,N217)</f>
        <v>#VALUE!</v>
      </c>
      <c r="P217" s="72" t="e">
        <v>#N/A</v>
      </c>
      <c r="Q217" s="113" t="e">
        <v>#N/A</v>
      </c>
    </row>
    <row r="218" spans="13:17" x14ac:dyDescent="0.2">
      <c r="M218" s="49" t="s">
        <v>442</v>
      </c>
      <c r="N218" s="75">
        <f>_xll.qlCalendarAdvance(Calendar,N217,M218,"Following",FALSE)</f>
        <v>42795</v>
      </c>
      <c r="O218" s="75" t="e">
        <f>_xll.qlInterestRateIndexValueDate(Index,N218)</f>
        <v>#VALUE!</v>
      </c>
      <c r="P218" s="72" t="e">
        <v>#N/A</v>
      </c>
      <c r="Q218" s="113" t="e">
        <v>#N/A</v>
      </c>
    </row>
    <row r="219" spans="13:17" x14ac:dyDescent="0.2">
      <c r="M219" s="49" t="s">
        <v>442</v>
      </c>
      <c r="N219" s="75">
        <f>_xll.qlCalendarAdvance(Calendar,N218,M219,"Following",FALSE)</f>
        <v>42796</v>
      </c>
      <c r="O219" s="75" t="e">
        <f>_xll.qlInterestRateIndexValueDate(Index,N219)</f>
        <v>#VALUE!</v>
      </c>
      <c r="P219" s="72" t="e">
        <v>#N/A</v>
      </c>
      <c r="Q219" s="113" t="e">
        <v>#N/A</v>
      </c>
    </row>
    <row r="220" spans="13:17" x14ac:dyDescent="0.2">
      <c r="M220" s="49" t="s">
        <v>442</v>
      </c>
      <c r="N220" s="75">
        <f>_xll.qlCalendarAdvance(Calendar,N219,M220,"Following",FALSE)</f>
        <v>42797</v>
      </c>
      <c r="O220" s="75" t="e">
        <f>_xll.qlInterestRateIndexValueDate(Index,N220)</f>
        <v>#VALUE!</v>
      </c>
      <c r="P220" s="72" t="e">
        <v>#N/A</v>
      </c>
      <c r="Q220" s="113" t="e">
        <v>#N/A</v>
      </c>
    </row>
    <row r="221" spans="13:17" x14ac:dyDescent="0.2">
      <c r="M221" s="49" t="s">
        <v>442</v>
      </c>
      <c r="N221" s="75">
        <f>_xll.qlCalendarAdvance(Calendar,N220,M221,"Following",FALSE)</f>
        <v>42800</v>
      </c>
      <c r="O221" s="75" t="e">
        <f>_xll.qlInterestRateIndexValueDate(Index,N221)</f>
        <v>#VALUE!</v>
      </c>
      <c r="P221" s="72" t="e">
        <v>#N/A</v>
      </c>
      <c r="Q221" s="113" t="e">
        <v>#N/A</v>
      </c>
    </row>
    <row r="222" spans="13:17" x14ac:dyDescent="0.2">
      <c r="M222" s="49" t="s">
        <v>442</v>
      </c>
      <c r="N222" s="75">
        <f>_xll.qlCalendarAdvance(Calendar,N221,M222,"Following",FALSE)</f>
        <v>42801</v>
      </c>
      <c r="O222" s="75" t="e">
        <f>_xll.qlInterestRateIndexValueDate(Index,N222)</f>
        <v>#VALUE!</v>
      </c>
      <c r="P222" s="72" t="e">
        <v>#N/A</v>
      </c>
      <c r="Q222" s="113" t="e">
        <v>#N/A</v>
      </c>
    </row>
    <row r="223" spans="13:17" x14ac:dyDescent="0.2">
      <c r="M223" s="49" t="s">
        <v>442</v>
      </c>
      <c r="N223" s="75">
        <f>_xll.qlCalendarAdvance(Calendar,N222,M223,"Following",FALSE)</f>
        <v>42802</v>
      </c>
      <c r="O223" s="75" t="e">
        <f>_xll.qlInterestRateIndexValueDate(Index,N223)</f>
        <v>#VALUE!</v>
      </c>
      <c r="P223" s="72" t="e">
        <v>#N/A</v>
      </c>
      <c r="Q223" s="113" t="e">
        <v>#N/A</v>
      </c>
    </row>
    <row r="224" spans="13:17" x14ac:dyDescent="0.2">
      <c r="M224" s="49" t="s">
        <v>442</v>
      </c>
      <c r="N224" s="75">
        <f>_xll.qlCalendarAdvance(Calendar,N223,M224,"Following",FALSE)</f>
        <v>42803</v>
      </c>
      <c r="O224" s="75" t="e">
        <f>_xll.qlInterestRateIndexValueDate(Index,N224)</f>
        <v>#VALUE!</v>
      </c>
      <c r="P224" s="72" t="e">
        <v>#N/A</v>
      </c>
      <c r="Q224" s="113" t="e">
        <v>#N/A</v>
      </c>
    </row>
    <row r="225" spans="13:17" x14ac:dyDescent="0.2">
      <c r="M225" s="49" t="s">
        <v>442</v>
      </c>
      <c r="N225" s="75">
        <f>_xll.qlCalendarAdvance(Calendar,N224,M225,"Following",FALSE)</f>
        <v>42804</v>
      </c>
      <c r="O225" s="75" t="e">
        <f>_xll.qlInterestRateIndexValueDate(Index,N225)</f>
        <v>#VALUE!</v>
      </c>
      <c r="P225" s="72" t="e">
        <v>#N/A</v>
      </c>
      <c r="Q225" s="113" t="e">
        <v>#N/A</v>
      </c>
    </row>
    <row r="226" spans="13:17" x14ac:dyDescent="0.2">
      <c r="M226" s="49" t="s">
        <v>442</v>
      </c>
      <c r="N226" s="75">
        <f>_xll.qlCalendarAdvance(Calendar,N225,M226,"Following",FALSE)</f>
        <v>42807</v>
      </c>
      <c r="O226" s="75" t="e">
        <f>_xll.qlInterestRateIndexValueDate(Index,N226)</f>
        <v>#VALUE!</v>
      </c>
      <c r="P226" s="72" t="e">
        <v>#N/A</v>
      </c>
      <c r="Q226" s="113" t="e">
        <v>#N/A</v>
      </c>
    </row>
    <row r="227" spans="13:17" x14ac:dyDescent="0.2">
      <c r="M227" s="49" t="s">
        <v>442</v>
      </c>
      <c r="N227" s="75">
        <f>_xll.qlCalendarAdvance(Calendar,N226,M227,"Following",FALSE)</f>
        <v>42808</v>
      </c>
      <c r="O227" s="75" t="e">
        <f>_xll.qlInterestRateIndexValueDate(Index,N227)</f>
        <v>#VALUE!</v>
      </c>
      <c r="P227" s="72" t="e">
        <v>#N/A</v>
      </c>
      <c r="Q227" s="113" t="e">
        <v>#N/A</v>
      </c>
    </row>
    <row r="228" spans="13:17" x14ac:dyDescent="0.2">
      <c r="M228" s="49" t="s">
        <v>442</v>
      </c>
      <c r="N228" s="75">
        <f>_xll.qlCalendarAdvance(Calendar,N227,M228,"Following",FALSE)</f>
        <v>42809</v>
      </c>
      <c r="O228" s="75" t="e">
        <f>_xll.qlInterestRateIndexValueDate(Index,N228)</f>
        <v>#VALUE!</v>
      </c>
      <c r="P228" s="72" t="e">
        <v>#N/A</v>
      </c>
      <c r="Q228" s="113" t="e">
        <v>#N/A</v>
      </c>
    </row>
    <row r="229" spans="13:17" x14ac:dyDescent="0.2">
      <c r="M229" s="49" t="s">
        <v>442</v>
      </c>
      <c r="N229" s="75">
        <f>_xll.qlCalendarAdvance(Calendar,N228,M229,"Following",FALSE)</f>
        <v>42810</v>
      </c>
      <c r="O229" s="75" t="e">
        <f>_xll.qlInterestRateIndexValueDate(Index,N229)</f>
        <v>#VALUE!</v>
      </c>
      <c r="P229" s="72" t="e">
        <v>#N/A</v>
      </c>
      <c r="Q229" s="113" t="e">
        <v>#N/A</v>
      </c>
    </row>
    <row r="230" spans="13:17" x14ac:dyDescent="0.2">
      <c r="M230" s="49" t="s">
        <v>442</v>
      </c>
      <c r="N230" s="75">
        <f>_xll.qlCalendarAdvance(Calendar,N229,M230,"Following",FALSE)</f>
        <v>42811</v>
      </c>
      <c r="O230" s="75" t="e">
        <f>_xll.qlInterestRateIndexValueDate(Index,N230)</f>
        <v>#VALUE!</v>
      </c>
      <c r="P230" s="72" t="e">
        <v>#N/A</v>
      </c>
      <c r="Q230" s="113" t="e">
        <v>#N/A</v>
      </c>
    </row>
    <row r="231" spans="13:17" x14ac:dyDescent="0.2">
      <c r="M231" s="49" t="s">
        <v>442</v>
      </c>
      <c r="N231" s="75">
        <f>_xll.qlCalendarAdvance(Calendar,N230,M231,"Following",FALSE)</f>
        <v>42814</v>
      </c>
      <c r="O231" s="75" t="e">
        <f>_xll.qlInterestRateIndexValueDate(Index,N231)</f>
        <v>#VALUE!</v>
      </c>
      <c r="P231" s="72" t="e">
        <v>#N/A</v>
      </c>
      <c r="Q231" s="113" t="e">
        <v>#N/A</v>
      </c>
    </row>
    <row r="232" spans="13:17" x14ac:dyDescent="0.2">
      <c r="M232" s="49" t="s">
        <v>442</v>
      </c>
      <c r="N232" s="75">
        <f>_xll.qlCalendarAdvance(Calendar,N231,M232,"Following",FALSE)</f>
        <v>42815</v>
      </c>
      <c r="O232" s="75" t="e">
        <f>_xll.qlInterestRateIndexValueDate(Index,N232)</f>
        <v>#VALUE!</v>
      </c>
      <c r="P232" s="72" t="e">
        <v>#N/A</v>
      </c>
      <c r="Q232" s="113" t="e">
        <v>#N/A</v>
      </c>
    </row>
    <row r="233" spans="13:17" x14ac:dyDescent="0.2">
      <c r="M233" s="49" t="s">
        <v>442</v>
      </c>
      <c r="N233" s="75">
        <f>_xll.qlCalendarAdvance(Calendar,N232,M233,"Following",FALSE)</f>
        <v>42816</v>
      </c>
      <c r="O233" s="75" t="e">
        <f>_xll.qlInterestRateIndexValueDate(Index,N233)</f>
        <v>#VALUE!</v>
      </c>
      <c r="P233" s="72" t="e">
        <v>#N/A</v>
      </c>
      <c r="Q233" s="113" t="e">
        <v>#N/A</v>
      </c>
    </row>
    <row r="234" spans="13:17" x14ac:dyDescent="0.2">
      <c r="M234" s="49" t="s">
        <v>442</v>
      </c>
      <c r="N234" s="75">
        <f>_xll.qlCalendarAdvance(Calendar,N233,M234,"Following",FALSE)</f>
        <v>42817</v>
      </c>
      <c r="O234" s="75" t="e">
        <f>_xll.qlInterestRateIndexValueDate(Index,N234)</f>
        <v>#VALUE!</v>
      </c>
      <c r="P234" s="72" t="e">
        <v>#N/A</v>
      </c>
      <c r="Q234" s="113" t="e">
        <v>#N/A</v>
      </c>
    </row>
    <row r="235" spans="13:17" x14ac:dyDescent="0.2">
      <c r="M235" s="49" t="s">
        <v>442</v>
      </c>
      <c r="N235" s="75">
        <f>_xll.qlCalendarAdvance(Calendar,N234,M235,"Following",FALSE)</f>
        <v>42818</v>
      </c>
      <c r="O235" s="75" t="e">
        <f>_xll.qlInterestRateIndexValueDate(Index,N235)</f>
        <v>#VALUE!</v>
      </c>
      <c r="P235" s="72" t="e">
        <v>#N/A</v>
      </c>
      <c r="Q235" s="113" t="e">
        <v>#N/A</v>
      </c>
    </row>
    <row r="236" spans="13:17" x14ac:dyDescent="0.2">
      <c r="M236" s="49" t="s">
        <v>442</v>
      </c>
      <c r="N236" s="75">
        <f>_xll.qlCalendarAdvance(Calendar,N235,M236,"Following",FALSE)</f>
        <v>42821</v>
      </c>
      <c r="O236" s="75" t="e">
        <f>_xll.qlInterestRateIndexValueDate(Index,N236)</f>
        <v>#VALUE!</v>
      </c>
      <c r="P236" s="72" t="e">
        <v>#N/A</v>
      </c>
      <c r="Q236" s="113" t="e">
        <v>#N/A</v>
      </c>
    </row>
    <row r="237" spans="13:17" x14ac:dyDescent="0.2">
      <c r="M237" s="49" t="s">
        <v>442</v>
      </c>
      <c r="N237" s="75">
        <f>_xll.qlCalendarAdvance(Calendar,N236,M237,"Following",FALSE)</f>
        <v>42822</v>
      </c>
      <c r="O237" s="75" t="e">
        <f>_xll.qlInterestRateIndexValueDate(Index,N237)</f>
        <v>#VALUE!</v>
      </c>
      <c r="P237" s="72" t="e">
        <v>#N/A</v>
      </c>
      <c r="Q237" s="113" t="e">
        <v>#N/A</v>
      </c>
    </row>
    <row r="238" spans="13:17" x14ac:dyDescent="0.2">
      <c r="M238" s="49" t="s">
        <v>442</v>
      </c>
      <c r="N238" s="75">
        <f>_xll.qlCalendarAdvance(Calendar,N237,M238,"Following",FALSE)</f>
        <v>42823</v>
      </c>
      <c r="O238" s="75" t="e">
        <f>_xll.qlInterestRateIndexValueDate(Index,N238)</f>
        <v>#VALUE!</v>
      </c>
      <c r="P238" s="72" t="e">
        <v>#N/A</v>
      </c>
      <c r="Q238" s="113" t="e">
        <v>#N/A</v>
      </c>
    </row>
    <row r="239" spans="13:17" x14ac:dyDescent="0.2">
      <c r="M239" s="49" t="s">
        <v>442</v>
      </c>
      <c r="N239" s="75">
        <f>_xll.qlCalendarAdvance(Calendar,N238,M239,"Following",FALSE)</f>
        <v>42824</v>
      </c>
      <c r="O239" s="75" t="e">
        <f>_xll.qlInterestRateIndexValueDate(Index,N239)</f>
        <v>#VALUE!</v>
      </c>
      <c r="P239" s="72" t="e">
        <v>#N/A</v>
      </c>
      <c r="Q239" s="113" t="e">
        <v>#N/A</v>
      </c>
    </row>
    <row r="240" spans="13:17" x14ac:dyDescent="0.2">
      <c r="M240" s="49" t="s">
        <v>442</v>
      </c>
      <c r="N240" s="75">
        <f>_xll.qlCalendarAdvance(Calendar,N239,M240,"Following",FALSE)</f>
        <v>42825</v>
      </c>
      <c r="O240" s="75" t="e">
        <f>_xll.qlInterestRateIndexValueDate(Index,N240)</f>
        <v>#VALUE!</v>
      </c>
      <c r="P240" s="72" t="e">
        <v>#N/A</v>
      </c>
      <c r="Q240" s="113" t="e">
        <v>#N/A</v>
      </c>
    </row>
    <row r="241" spans="13:17" x14ac:dyDescent="0.2">
      <c r="M241" s="49" t="s">
        <v>442</v>
      </c>
      <c r="N241" s="75">
        <f>_xll.qlCalendarAdvance(Calendar,N240,M241,"Following",FALSE)</f>
        <v>42828</v>
      </c>
      <c r="O241" s="75" t="e">
        <f>_xll.qlInterestRateIndexValueDate(Index,N241)</f>
        <v>#VALUE!</v>
      </c>
      <c r="P241" s="72" t="e">
        <v>#N/A</v>
      </c>
      <c r="Q241" s="113" t="e">
        <v>#N/A</v>
      </c>
    </row>
    <row r="242" spans="13:17" x14ac:dyDescent="0.2">
      <c r="M242" s="49" t="s">
        <v>442</v>
      </c>
      <c r="N242" s="75">
        <f>_xll.qlCalendarAdvance(Calendar,N241,M242,"Following",FALSE)</f>
        <v>42829</v>
      </c>
      <c r="O242" s="75" t="e">
        <f>_xll.qlInterestRateIndexValueDate(Index,N242)</f>
        <v>#VALUE!</v>
      </c>
      <c r="P242" s="72" t="e">
        <v>#N/A</v>
      </c>
      <c r="Q242" s="113" t="e">
        <v>#N/A</v>
      </c>
    </row>
    <row r="243" spans="13:17" x14ac:dyDescent="0.2">
      <c r="M243" s="49" t="s">
        <v>442</v>
      </c>
      <c r="N243" s="75">
        <f>_xll.qlCalendarAdvance(Calendar,N242,M243,"Following",FALSE)</f>
        <v>42830</v>
      </c>
      <c r="O243" s="75" t="e">
        <f>_xll.qlInterestRateIndexValueDate(Index,N243)</f>
        <v>#VALUE!</v>
      </c>
      <c r="P243" s="72" t="e">
        <v>#N/A</v>
      </c>
      <c r="Q243" s="113" t="e">
        <v>#N/A</v>
      </c>
    </row>
    <row r="244" spans="13:17" x14ac:dyDescent="0.2">
      <c r="M244" s="49" t="s">
        <v>442</v>
      </c>
      <c r="N244" s="75">
        <f>_xll.qlCalendarAdvance(Calendar,N243,M244,"Following",FALSE)</f>
        <v>42831</v>
      </c>
      <c r="O244" s="75" t="e">
        <f>_xll.qlInterestRateIndexValueDate(Index,N244)</f>
        <v>#VALUE!</v>
      </c>
      <c r="P244" s="72" t="e">
        <v>#N/A</v>
      </c>
      <c r="Q244" s="113" t="e">
        <v>#N/A</v>
      </c>
    </row>
    <row r="245" spans="13:17" x14ac:dyDescent="0.2">
      <c r="M245" s="49" t="s">
        <v>442</v>
      </c>
      <c r="N245" s="75">
        <f>_xll.qlCalendarAdvance(Calendar,N244,M245,"Following",FALSE)</f>
        <v>42832</v>
      </c>
      <c r="O245" s="75" t="e">
        <f>_xll.qlInterestRateIndexValueDate(Index,N245)</f>
        <v>#VALUE!</v>
      </c>
      <c r="P245" s="72" t="e">
        <v>#N/A</v>
      </c>
      <c r="Q245" s="113" t="e">
        <v>#N/A</v>
      </c>
    </row>
    <row r="246" spans="13:17" x14ac:dyDescent="0.2">
      <c r="M246" s="49" t="s">
        <v>442</v>
      </c>
      <c r="N246" s="75">
        <f>_xll.qlCalendarAdvance(Calendar,N245,M246,"Following",FALSE)</f>
        <v>42835</v>
      </c>
      <c r="O246" s="75" t="e">
        <f>_xll.qlInterestRateIndexValueDate(Index,N246)</f>
        <v>#VALUE!</v>
      </c>
      <c r="P246" s="72" t="e">
        <v>#N/A</v>
      </c>
      <c r="Q246" s="113" t="e">
        <v>#N/A</v>
      </c>
    </row>
    <row r="247" spans="13:17" x14ac:dyDescent="0.2">
      <c r="M247" s="49" t="s">
        <v>442</v>
      </c>
      <c r="N247" s="75">
        <f>_xll.qlCalendarAdvance(Calendar,N246,M247,"Following",FALSE)</f>
        <v>42836</v>
      </c>
      <c r="O247" s="75" t="e">
        <f>_xll.qlInterestRateIndexValueDate(Index,N247)</f>
        <v>#VALUE!</v>
      </c>
      <c r="P247" s="72" t="e">
        <v>#N/A</v>
      </c>
      <c r="Q247" s="113" t="e">
        <v>#N/A</v>
      </c>
    </row>
    <row r="248" spans="13:17" x14ac:dyDescent="0.2">
      <c r="M248" s="49" t="s">
        <v>442</v>
      </c>
      <c r="N248" s="75">
        <f>_xll.qlCalendarAdvance(Calendar,N247,M248,"Following",FALSE)</f>
        <v>42837</v>
      </c>
      <c r="O248" s="75" t="e">
        <f>_xll.qlInterestRateIndexValueDate(Index,N248)</f>
        <v>#VALUE!</v>
      </c>
      <c r="P248" s="72" t="e">
        <v>#N/A</v>
      </c>
      <c r="Q248" s="113" t="e">
        <v>#N/A</v>
      </c>
    </row>
    <row r="249" spans="13:17" x14ac:dyDescent="0.2">
      <c r="M249" s="49" t="s">
        <v>442</v>
      </c>
      <c r="N249" s="75">
        <f>_xll.qlCalendarAdvance(Calendar,N248,M249,"Following",FALSE)</f>
        <v>42838</v>
      </c>
      <c r="O249" s="75" t="e">
        <f>_xll.qlInterestRateIndexValueDate(Index,N249)</f>
        <v>#VALUE!</v>
      </c>
      <c r="P249" s="72" t="e">
        <v>#N/A</v>
      </c>
      <c r="Q249" s="113" t="e">
        <v>#N/A</v>
      </c>
    </row>
    <row r="250" spans="13:17" x14ac:dyDescent="0.2">
      <c r="M250" s="49" t="s">
        <v>442</v>
      </c>
      <c r="N250" s="75">
        <f>_xll.qlCalendarAdvance(Calendar,N249,M250,"Following",FALSE)</f>
        <v>42843</v>
      </c>
      <c r="O250" s="75" t="e">
        <f>_xll.qlInterestRateIndexValueDate(Index,N250)</f>
        <v>#VALUE!</v>
      </c>
      <c r="P250" s="72" t="e">
        <v>#N/A</v>
      </c>
      <c r="Q250" s="113" t="e">
        <v>#N/A</v>
      </c>
    </row>
    <row r="251" spans="13:17" x14ac:dyDescent="0.2">
      <c r="M251" s="49" t="s">
        <v>442</v>
      </c>
      <c r="N251" s="75">
        <f>_xll.qlCalendarAdvance(Calendar,N250,M251,"Following",FALSE)</f>
        <v>42844</v>
      </c>
      <c r="O251" s="75" t="e">
        <f>_xll.qlInterestRateIndexValueDate(Index,N251)</f>
        <v>#VALUE!</v>
      </c>
      <c r="P251" s="72" t="e">
        <v>#N/A</v>
      </c>
      <c r="Q251" s="113" t="e">
        <v>#N/A</v>
      </c>
    </row>
    <row r="252" spans="13:17" x14ac:dyDescent="0.2">
      <c r="M252" s="49" t="s">
        <v>442</v>
      </c>
      <c r="N252" s="75">
        <f>_xll.qlCalendarAdvance(Calendar,N251,M252,"Following",FALSE)</f>
        <v>42845</v>
      </c>
      <c r="O252" s="75" t="e">
        <f>_xll.qlInterestRateIndexValueDate(Index,N252)</f>
        <v>#VALUE!</v>
      </c>
      <c r="P252" s="72" t="e">
        <v>#N/A</v>
      </c>
      <c r="Q252" s="113" t="e">
        <v>#N/A</v>
      </c>
    </row>
    <row r="253" spans="13:17" x14ac:dyDescent="0.2">
      <c r="M253" s="49" t="s">
        <v>442</v>
      </c>
      <c r="N253" s="75">
        <f>_xll.qlCalendarAdvance(Calendar,N252,M253,"Following",FALSE)</f>
        <v>42846</v>
      </c>
      <c r="O253" s="75" t="e">
        <f>_xll.qlInterestRateIndexValueDate(Index,N253)</f>
        <v>#VALUE!</v>
      </c>
      <c r="P253" s="72" t="e">
        <v>#N/A</v>
      </c>
      <c r="Q253" s="113" t="e">
        <v>#N/A</v>
      </c>
    </row>
    <row r="254" spans="13:17" x14ac:dyDescent="0.2">
      <c r="M254" s="49" t="s">
        <v>442</v>
      </c>
      <c r="N254" s="75">
        <f>_xll.qlCalendarAdvance(Calendar,N253,M254,"Following",FALSE)</f>
        <v>42849</v>
      </c>
      <c r="O254" s="75" t="e">
        <f>_xll.qlInterestRateIndexValueDate(Index,N254)</f>
        <v>#VALUE!</v>
      </c>
      <c r="P254" s="72" t="e">
        <v>#N/A</v>
      </c>
      <c r="Q254" s="113" t="e">
        <v>#N/A</v>
      </c>
    </row>
    <row r="255" spans="13:17" x14ac:dyDescent="0.2">
      <c r="M255" s="49" t="s">
        <v>442</v>
      </c>
      <c r="N255" s="75">
        <f>_xll.qlCalendarAdvance(Calendar,N254,M255,"Following",FALSE)</f>
        <v>42850</v>
      </c>
      <c r="O255" s="75" t="e">
        <f>_xll.qlInterestRateIndexValueDate(Index,N255)</f>
        <v>#VALUE!</v>
      </c>
      <c r="P255" s="72" t="e">
        <v>#N/A</v>
      </c>
      <c r="Q255" s="113" t="e">
        <v>#N/A</v>
      </c>
    </row>
    <row r="256" spans="13:17" x14ac:dyDescent="0.2">
      <c r="M256" s="49" t="s">
        <v>442</v>
      </c>
      <c r="N256" s="75">
        <f>_xll.qlCalendarAdvance(Calendar,N255,M256,"Following",FALSE)</f>
        <v>42851</v>
      </c>
      <c r="O256" s="75" t="e">
        <f>_xll.qlInterestRateIndexValueDate(Index,N256)</f>
        <v>#VALUE!</v>
      </c>
      <c r="P256" s="72" t="e">
        <v>#N/A</v>
      </c>
      <c r="Q256" s="113" t="e">
        <v>#N/A</v>
      </c>
    </row>
    <row r="257" spans="13:17" x14ac:dyDescent="0.2">
      <c r="M257" s="49" t="s">
        <v>442</v>
      </c>
      <c r="N257" s="75">
        <f>_xll.qlCalendarAdvance(Calendar,N256,M257,"Following",FALSE)</f>
        <v>42852</v>
      </c>
      <c r="O257" s="75" t="e">
        <f>_xll.qlInterestRateIndexValueDate(Index,N257)</f>
        <v>#VALUE!</v>
      </c>
      <c r="P257" s="72" t="e">
        <v>#N/A</v>
      </c>
      <c r="Q257" s="113" t="e">
        <v>#N/A</v>
      </c>
    </row>
    <row r="258" spans="13:17" x14ac:dyDescent="0.2">
      <c r="M258" s="49" t="s">
        <v>442</v>
      </c>
      <c r="N258" s="75">
        <f>_xll.qlCalendarAdvance(Calendar,N257,M258,"Following",FALSE)</f>
        <v>42853</v>
      </c>
      <c r="O258" s="75" t="e">
        <f>_xll.qlInterestRateIndexValueDate(Index,N258)</f>
        <v>#VALUE!</v>
      </c>
      <c r="P258" s="72" t="e">
        <v>#N/A</v>
      </c>
      <c r="Q258" s="113" t="e">
        <v>#N/A</v>
      </c>
    </row>
    <row r="259" spans="13:17" x14ac:dyDescent="0.2">
      <c r="M259" s="49" t="s">
        <v>442</v>
      </c>
      <c r="N259" s="75">
        <f>_xll.qlCalendarAdvance(Calendar,N258,M259,"Following",FALSE)</f>
        <v>42857</v>
      </c>
      <c r="O259" s="75" t="e">
        <f>_xll.qlInterestRateIndexValueDate(Index,N259)</f>
        <v>#VALUE!</v>
      </c>
      <c r="P259" s="72" t="e">
        <v>#N/A</v>
      </c>
      <c r="Q259" s="113" t="e">
        <v>#N/A</v>
      </c>
    </row>
    <row r="260" spans="13:17" x14ac:dyDescent="0.2">
      <c r="M260" s="49" t="s">
        <v>442</v>
      </c>
      <c r="N260" s="75">
        <f>_xll.qlCalendarAdvance(Calendar,N259,M260,"Following",FALSE)</f>
        <v>42858</v>
      </c>
      <c r="O260" s="75" t="e">
        <f>_xll.qlInterestRateIndexValueDate(Index,N260)</f>
        <v>#VALUE!</v>
      </c>
      <c r="P260" s="72" t="e">
        <v>#N/A</v>
      </c>
      <c r="Q260" s="113" t="e">
        <v>#N/A</v>
      </c>
    </row>
    <row r="261" spans="13:17" x14ac:dyDescent="0.2">
      <c r="M261" s="49" t="s">
        <v>442</v>
      </c>
      <c r="N261" s="75">
        <f>_xll.qlCalendarAdvance(Calendar,N260,M261,"Following",FALSE)</f>
        <v>42859</v>
      </c>
      <c r="O261" s="75" t="e">
        <f>_xll.qlInterestRateIndexValueDate(Index,N261)</f>
        <v>#VALUE!</v>
      </c>
      <c r="P261" s="72" t="e">
        <v>#N/A</v>
      </c>
      <c r="Q261" s="113" t="e">
        <v>#N/A</v>
      </c>
    </row>
    <row r="262" spans="13:17" x14ac:dyDescent="0.2">
      <c r="M262" s="49" t="s">
        <v>442</v>
      </c>
      <c r="N262" s="75">
        <f>_xll.qlCalendarAdvance(Calendar,N261,M262,"Following",FALSE)</f>
        <v>42860</v>
      </c>
      <c r="O262" s="75" t="e">
        <f>_xll.qlInterestRateIndexValueDate(Index,N262)</f>
        <v>#VALUE!</v>
      </c>
      <c r="P262" s="72" t="e">
        <v>#N/A</v>
      </c>
      <c r="Q262" s="113" t="e">
        <v>#N/A</v>
      </c>
    </row>
    <row r="263" spans="13:17" x14ac:dyDescent="0.2">
      <c r="M263" s="49" t="s">
        <v>442</v>
      </c>
      <c r="N263" s="75">
        <f>_xll.qlCalendarAdvance(Calendar,N262,M263,"Following",FALSE)</f>
        <v>42863</v>
      </c>
      <c r="O263" s="75" t="e">
        <f>_xll.qlInterestRateIndexValueDate(Index,N263)</f>
        <v>#VALUE!</v>
      </c>
      <c r="P263" s="72" t="e">
        <v>#N/A</v>
      </c>
      <c r="Q263" s="113" t="e">
        <v>#N/A</v>
      </c>
    </row>
    <row r="264" spans="13:17" x14ac:dyDescent="0.2">
      <c r="M264" s="49" t="s">
        <v>442</v>
      </c>
      <c r="N264" s="75">
        <f>_xll.qlCalendarAdvance(Calendar,N263,M264,"Following",FALSE)</f>
        <v>42864</v>
      </c>
      <c r="O264" s="75" t="e">
        <f>_xll.qlInterestRateIndexValueDate(Index,N264)</f>
        <v>#VALUE!</v>
      </c>
      <c r="P264" s="72" t="e">
        <v>#N/A</v>
      </c>
      <c r="Q264" s="113" t="e">
        <v>#N/A</v>
      </c>
    </row>
    <row r="265" spans="13:17" x14ac:dyDescent="0.2">
      <c r="M265" s="49" t="s">
        <v>442</v>
      </c>
      <c r="N265" s="75">
        <f>_xll.qlCalendarAdvance(Calendar,N264,M265,"Following",FALSE)</f>
        <v>42865</v>
      </c>
      <c r="O265" s="75" t="e">
        <f>_xll.qlInterestRateIndexValueDate(Index,N265)</f>
        <v>#VALUE!</v>
      </c>
      <c r="P265" s="72" t="e">
        <v>#N/A</v>
      </c>
      <c r="Q265" s="113" t="e">
        <v>#N/A</v>
      </c>
    </row>
    <row r="266" spans="13:17" x14ac:dyDescent="0.2">
      <c r="M266" s="49" t="s">
        <v>442</v>
      </c>
      <c r="N266" s="75">
        <f>_xll.qlCalendarAdvance(Calendar,N265,M266,"Following",FALSE)</f>
        <v>42866</v>
      </c>
      <c r="O266" s="75" t="e">
        <f>_xll.qlInterestRateIndexValueDate(Index,N266)</f>
        <v>#VALUE!</v>
      </c>
      <c r="P266" s="72" t="e">
        <v>#N/A</v>
      </c>
      <c r="Q266" s="113" t="e">
        <v>#N/A</v>
      </c>
    </row>
    <row r="267" spans="13:17" x14ac:dyDescent="0.2">
      <c r="M267" s="49" t="s">
        <v>442</v>
      </c>
      <c r="N267" s="75">
        <f>_xll.qlCalendarAdvance(Calendar,N266,M267,"Following",FALSE)</f>
        <v>42867</v>
      </c>
      <c r="O267" s="75" t="e">
        <f>_xll.qlInterestRateIndexValueDate(Index,N267)</f>
        <v>#VALUE!</v>
      </c>
      <c r="P267" s="72" t="e">
        <v>#N/A</v>
      </c>
      <c r="Q267" s="113" t="e">
        <v>#N/A</v>
      </c>
    </row>
    <row r="268" spans="13:17" x14ac:dyDescent="0.2">
      <c r="M268" s="49" t="s">
        <v>442</v>
      </c>
      <c r="N268" s="75">
        <f>_xll.qlCalendarAdvance(Calendar,N267,M268,"Following",FALSE)</f>
        <v>42870</v>
      </c>
      <c r="O268" s="75" t="e">
        <f>_xll.qlInterestRateIndexValueDate(Index,N268)</f>
        <v>#VALUE!</v>
      </c>
      <c r="P268" s="72" t="e">
        <v>#N/A</v>
      </c>
      <c r="Q268" s="113" t="e">
        <v>#N/A</v>
      </c>
    </row>
    <row r="269" spans="13:17" x14ac:dyDescent="0.2">
      <c r="M269" s="49" t="s">
        <v>442</v>
      </c>
      <c r="N269" s="75">
        <f>_xll.qlCalendarAdvance(Calendar,N268,M269,"Following",FALSE)</f>
        <v>42871</v>
      </c>
      <c r="O269" s="75" t="e">
        <f>_xll.qlInterestRateIndexValueDate(Index,N269)</f>
        <v>#VALUE!</v>
      </c>
      <c r="P269" s="72" t="e">
        <v>#N/A</v>
      </c>
      <c r="Q269" s="113" t="e">
        <v>#N/A</v>
      </c>
    </row>
    <row r="270" spans="13:17" x14ac:dyDescent="0.2">
      <c r="M270" s="49" t="s">
        <v>442</v>
      </c>
      <c r="N270" s="75">
        <f>_xll.qlCalendarAdvance(Calendar,N269,M270,"Following",FALSE)</f>
        <v>42872</v>
      </c>
      <c r="O270" s="75" t="e">
        <f>_xll.qlInterestRateIndexValueDate(Index,N270)</f>
        <v>#VALUE!</v>
      </c>
      <c r="P270" s="72" t="e">
        <v>#N/A</v>
      </c>
      <c r="Q270" s="113" t="e">
        <v>#N/A</v>
      </c>
    </row>
    <row r="271" spans="13:17" x14ac:dyDescent="0.2">
      <c r="M271" s="49" t="s">
        <v>442</v>
      </c>
      <c r="N271" s="75">
        <f>_xll.qlCalendarAdvance(Calendar,N270,M271,"Following",FALSE)</f>
        <v>42873</v>
      </c>
      <c r="O271" s="75" t="e">
        <f>_xll.qlInterestRateIndexValueDate(Index,N271)</f>
        <v>#VALUE!</v>
      </c>
      <c r="P271" s="72" t="e">
        <v>#N/A</v>
      </c>
      <c r="Q271" s="113" t="e">
        <v>#N/A</v>
      </c>
    </row>
    <row r="272" spans="13:17" x14ac:dyDescent="0.2">
      <c r="M272" s="49" t="s">
        <v>442</v>
      </c>
      <c r="N272" s="75">
        <f>_xll.qlCalendarAdvance(Calendar,N271,M272,"Following",FALSE)</f>
        <v>42874</v>
      </c>
      <c r="O272" s="75" t="e">
        <f>_xll.qlInterestRateIndexValueDate(Index,N272)</f>
        <v>#VALUE!</v>
      </c>
      <c r="P272" s="72" t="e">
        <v>#N/A</v>
      </c>
      <c r="Q272" s="113" t="e">
        <v>#N/A</v>
      </c>
    </row>
    <row r="273" spans="13:17" x14ac:dyDescent="0.2">
      <c r="M273" s="49" t="s">
        <v>442</v>
      </c>
      <c r="N273" s="75">
        <f>_xll.qlCalendarAdvance(Calendar,N272,M273,"Following",FALSE)</f>
        <v>42877</v>
      </c>
      <c r="O273" s="75" t="e">
        <f>_xll.qlInterestRateIndexValueDate(Index,N273)</f>
        <v>#VALUE!</v>
      </c>
      <c r="P273" s="72" t="e">
        <v>#N/A</v>
      </c>
      <c r="Q273" s="113" t="e">
        <v>#N/A</v>
      </c>
    </row>
    <row r="274" spans="13:17" x14ac:dyDescent="0.2">
      <c r="M274" s="49" t="s">
        <v>442</v>
      </c>
      <c r="N274" s="75">
        <f>_xll.qlCalendarAdvance(Calendar,N273,M274,"Following",FALSE)</f>
        <v>42878</v>
      </c>
      <c r="O274" s="75" t="e">
        <f>_xll.qlInterestRateIndexValueDate(Index,N274)</f>
        <v>#VALUE!</v>
      </c>
      <c r="P274" s="72" t="e">
        <v>#N/A</v>
      </c>
      <c r="Q274" s="113" t="e">
        <v>#N/A</v>
      </c>
    </row>
    <row r="275" spans="13:17" x14ac:dyDescent="0.2">
      <c r="M275" s="49" t="s">
        <v>442</v>
      </c>
      <c r="N275" s="75">
        <f>_xll.qlCalendarAdvance(Calendar,N274,M275,"Following",FALSE)</f>
        <v>42879</v>
      </c>
      <c r="O275" s="75" t="e">
        <f>_xll.qlInterestRateIndexValueDate(Index,N275)</f>
        <v>#VALUE!</v>
      </c>
      <c r="P275" s="72" t="e">
        <v>#N/A</v>
      </c>
      <c r="Q275" s="113" t="e">
        <v>#N/A</v>
      </c>
    </row>
    <row r="276" spans="13:17" x14ac:dyDescent="0.2">
      <c r="M276" s="49" t="s">
        <v>442</v>
      </c>
      <c r="N276" s="75">
        <f>_xll.qlCalendarAdvance(Calendar,N275,M276,"Following",FALSE)</f>
        <v>42880</v>
      </c>
      <c r="O276" s="75" t="e">
        <f>_xll.qlInterestRateIndexValueDate(Index,N276)</f>
        <v>#VALUE!</v>
      </c>
      <c r="P276" s="72" t="e">
        <v>#N/A</v>
      </c>
      <c r="Q276" s="113" t="e">
        <v>#N/A</v>
      </c>
    </row>
    <row r="277" spans="13:17" x14ac:dyDescent="0.2">
      <c r="M277" s="49" t="s">
        <v>442</v>
      </c>
      <c r="N277" s="75">
        <f>_xll.qlCalendarAdvance(Calendar,N276,M277,"Following",FALSE)</f>
        <v>42881</v>
      </c>
      <c r="O277" s="75" t="e">
        <f>_xll.qlInterestRateIndexValueDate(Index,N277)</f>
        <v>#VALUE!</v>
      </c>
      <c r="P277" s="72" t="e">
        <v>#N/A</v>
      </c>
      <c r="Q277" s="113" t="e">
        <v>#N/A</v>
      </c>
    </row>
    <row r="278" spans="13:17" x14ac:dyDescent="0.2">
      <c r="M278" s="49" t="s">
        <v>442</v>
      </c>
      <c r="N278" s="75">
        <f>_xll.qlCalendarAdvance(Calendar,N277,M278,"Following",FALSE)</f>
        <v>42884</v>
      </c>
      <c r="O278" s="75" t="e">
        <f>_xll.qlInterestRateIndexValueDate(Index,N278)</f>
        <v>#VALUE!</v>
      </c>
      <c r="P278" s="72" t="e">
        <v>#N/A</v>
      </c>
      <c r="Q278" s="113" t="e">
        <v>#N/A</v>
      </c>
    </row>
    <row r="279" spans="13:17" x14ac:dyDescent="0.2">
      <c r="M279" s="49" t="s">
        <v>442</v>
      </c>
      <c r="N279" s="75">
        <f>_xll.qlCalendarAdvance(Calendar,N278,M279,"Following",FALSE)</f>
        <v>42885</v>
      </c>
      <c r="O279" s="75" t="e">
        <f>_xll.qlInterestRateIndexValueDate(Index,N279)</f>
        <v>#VALUE!</v>
      </c>
      <c r="P279" s="72" t="e">
        <v>#N/A</v>
      </c>
      <c r="Q279" s="113" t="e">
        <v>#N/A</v>
      </c>
    </row>
    <row r="280" spans="13:17" x14ac:dyDescent="0.2">
      <c r="M280" s="49" t="s">
        <v>442</v>
      </c>
      <c r="N280" s="75">
        <f>_xll.qlCalendarAdvance(Calendar,N279,M280,"Following",FALSE)</f>
        <v>42886</v>
      </c>
      <c r="O280" s="75" t="e">
        <f>_xll.qlInterestRateIndexValueDate(Index,N280)</f>
        <v>#VALUE!</v>
      </c>
      <c r="P280" s="72" t="e">
        <v>#N/A</v>
      </c>
      <c r="Q280" s="113" t="e">
        <v>#N/A</v>
      </c>
    </row>
    <row r="281" spans="13:17" x14ac:dyDescent="0.2">
      <c r="M281" s="49" t="s">
        <v>442</v>
      </c>
      <c r="N281" s="75">
        <f>_xll.qlCalendarAdvance(Calendar,N280,M281,"Following",FALSE)</f>
        <v>42887</v>
      </c>
      <c r="O281" s="75" t="e">
        <f>_xll.qlInterestRateIndexValueDate(Index,N281)</f>
        <v>#VALUE!</v>
      </c>
      <c r="P281" s="72" t="e">
        <v>#N/A</v>
      </c>
      <c r="Q281" s="113" t="e">
        <v>#N/A</v>
      </c>
    </row>
    <row r="282" spans="13:17" x14ac:dyDescent="0.2">
      <c r="M282" s="49" t="s">
        <v>442</v>
      </c>
      <c r="N282" s="75">
        <f>_xll.qlCalendarAdvance(Calendar,N281,M282,"Following",FALSE)</f>
        <v>42888</v>
      </c>
      <c r="O282" s="75" t="e">
        <f>_xll.qlInterestRateIndexValueDate(Index,N282)</f>
        <v>#VALUE!</v>
      </c>
      <c r="P282" s="72" t="e">
        <v>#N/A</v>
      </c>
      <c r="Q282" s="113" t="e">
        <v>#N/A</v>
      </c>
    </row>
    <row r="283" spans="13:17" x14ac:dyDescent="0.2">
      <c r="M283" s="49" t="s">
        <v>442</v>
      </c>
      <c r="N283" s="75">
        <f>_xll.qlCalendarAdvance(Calendar,N282,M283,"Following",FALSE)</f>
        <v>42891</v>
      </c>
      <c r="O283" s="75" t="e">
        <f>_xll.qlInterestRateIndexValueDate(Index,N283)</f>
        <v>#VALUE!</v>
      </c>
      <c r="P283" s="72" t="e">
        <v>#N/A</v>
      </c>
      <c r="Q283" s="113" t="e">
        <v>#N/A</v>
      </c>
    </row>
    <row r="284" spans="13:17" x14ac:dyDescent="0.2">
      <c r="M284" s="49" t="s">
        <v>442</v>
      </c>
      <c r="N284" s="75">
        <f>_xll.qlCalendarAdvance(Calendar,N283,M284,"Following",FALSE)</f>
        <v>42892</v>
      </c>
      <c r="O284" s="75" t="e">
        <f>_xll.qlInterestRateIndexValueDate(Index,N284)</f>
        <v>#VALUE!</v>
      </c>
      <c r="P284" s="72" t="e">
        <v>#N/A</v>
      </c>
      <c r="Q284" s="113" t="e">
        <v>#N/A</v>
      </c>
    </row>
    <row r="285" spans="13:17" x14ac:dyDescent="0.2">
      <c r="M285" s="49" t="s">
        <v>442</v>
      </c>
      <c r="N285" s="75">
        <f>_xll.qlCalendarAdvance(Calendar,N284,M285,"Following",FALSE)</f>
        <v>42893</v>
      </c>
      <c r="O285" s="75" t="e">
        <f>_xll.qlInterestRateIndexValueDate(Index,N285)</f>
        <v>#VALUE!</v>
      </c>
      <c r="P285" s="72" t="e">
        <v>#N/A</v>
      </c>
      <c r="Q285" s="113" t="e">
        <v>#N/A</v>
      </c>
    </row>
    <row r="286" spans="13:17" x14ac:dyDescent="0.2">
      <c r="M286" s="49" t="s">
        <v>442</v>
      </c>
      <c r="N286" s="75">
        <f>_xll.qlCalendarAdvance(Calendar,N285,M286,"Following",FALSE)</f>
        <v>42894</v>
      </c>
      <c r="O286" s="75" t="e">
        <f>_xll.qlInterestRateIndexValueDate(Index,N286)</f>
        <v>#VALUE!</v>
      </c>
      <c r="P286" s="72" t="e">
        <v>#N/A</v>
      </c>
      <c r="Q286" s="113" t="e">
        <v>#N/A</v>
      </c>
    </row>
    <row r="287" spans="13:17" x14ac:dyDescent="0.2">
      <c r="M287" s="49" t="s">
        <v>442</v>
      </c>
      <c r="N287" s="75">
        <f>_xll.qlCalendarAdvance(Calendar,N286,M287,"Following",FALSE)</f>
        <v>42895</v>
      </c>
      <c r="O287" s="75" t="e">
        <f>_xll.qlInterestRateIndexValueDate(Index,N287)</f>
        <v>#VALUE!</v>
      </c>
      <c r="P287" s="72" t="e">
        <v>#N/A</v>
      </c>
      <c r="Q287" s="113" t="e">
        <v>#N/A</v>
      </c>
    </row>
    <row r="288" spans="13:17" x14ac:dyDescent="0.2">
      <c r="M288" s="49" t="s">
        <v>442</v>
      </c>
      <c r="N288" s="75">
        <f>_xll.qlCalendarAdvance(Calendar,N287,M288,"Following",FALSE)</f>
        <v>42898</v>
      </c>
      <c r="O288" s="75" t="e">
        <f>_xll.qlInterestRateIndexValueDate(Index,N288)</f>
        <v>#VALUE!</v>
      </c>
      <c r="P288" s="72" t="e">
        <v>#N/A</v>
      </c>
      <c r="Q288" s="113" t="e">
        <v>#N/A</v>
      </c>
    </row>
    <row r="289" spans="13:17" x14ac:dyDescent="0.2">
      <c r="M289" s="49" t="s">
        <v>442</v>
      </c>
      <c r="N289" s="75">
        <f>_xll.qlCalendarAdvance(Calendar,N288,M289,"Following",FALSE)</f>
        <v>42899</v>
      </c>
      <c r="O289" s="75" t="e">
        <f>_xll.qlInterestRateIndexValueDate(Index,N289)</f>
        <v>#VALUE!</v>
      </c>
      <c r="P289" s="72" t="e">
        <v>#N/A</v>
      </c>
      <c r="Q289" s="113" t="e">
        <v>#N/A</v>
      </c>
    </row>
    <row r="290" spans="13:17" x14ac:dyDescent="0.2">
      <c r="M290" s="49" t="s">
        <v>442</v>
      </c>
      <c r="N290" s="75">
        <f>_xll.qlCalendarAdvance(Calendar,N289,M290,"Following",FALSE)</f>
        <v>42900</v>
      </c>
      <c r="O290" s="75" t="e">
        <f>_xll.qlInterestRateIndexValueDate(Index,N290)</f>
        <v>#VALUE!</v>
      </c>
      <c r="P290" s="72" t="e">
        <v>#N/A</v>
      </c>
      <c r="Q290" s="113" t="e">
        <v>#N/A</v>
      </c>
    </row>
    <row r="291" spans="13:17" x14ac:dyDescent="0.2">
      <c r="M291" s="49" t="s">
        <v>442</v>
      </c>
      <c r="N291" s="75">
        <f>_xll.qlCalendarAdvance(Calendar,N290,M291,"Following",FALSE)</f>
        <v>42901</v>
      </c>
      <c r="O291" s="75" t="e">
        <f>_xll.qlInterestRateIndexValueDate(Index,N291)</f>
        <v>#VALUE!</v>
      </c>
      <c r="P291" s="72" t="e">
        <v>#N/A</v>
      </c>
      <c r="Q291" s="113" t="e">
        <v>#N/A</v>
      </c>
    </row>
    <row r="292" spans="13:17" x14ac:dyDescent="0.2">
      <c r="M292" s="49" t="s">
        <v>442</v>
      </c>
      <c r="N292" s="75">
        <f>_xll.qlCalendarAdvance(Calendar,N291,M292,"Following",FALSE)</f>
        <v>42902</v>
      </c>
      <c r="O292" s="75" t="e">
        <f>_xll.qlInterestRateIndexValueDate(Index,N292)</f>
        <v>#VALUE!</v>
      </c>
      <c r="P292" s="72" t="e">
        <v>#N/A</v>
      </c>
      <c r="Q292" s="113" t="e">
        <v>#N/A</v>
      </c>
    </row>
    <row r="293" spans="13:17" x14ac:dyDescent="0.2">
      <c r="M293" s="49" t="s">
        <v>442</v>
      </c>
      <c r="N293" s="75">
        <f>_xll.qlCalendarAdvance(Calendar,N292,M293,"Following",FALSE)</f>
        <v>42905</v>
      </c>
      <c r="O293" s="75" t="e">
        <f>_xll.qlInterestRateIndexValueDate(Index,N293)</f>
        <v>#VALUE!</v>
      </c>
      <c r="P293" s="72" t="e">
        <v>#N/A</v>
      </c>
      <c r="Q293" s="113" t="e">
        <v>#N/A</v>
      </c>
    </row>
    <row r="294" spans="13:17" x14ac:dyDescent="0.2">
      <c r="M294" s="49" t="s">
        <v>442</v>
      </c>
      <c r="N294" s="75">
        <f>_xll.qlCalendarAdvance(Calendar,N293,M294,"Following",FALSE)</f>
        <v>42906</v>
      </c>
      <c r="O294" s="75" t="e">
        <f>_xll.qlInterestRateIndexValueDate(Index,N294)</f>
        <v>#VALUE!</v>
      </c>
      <c r="P294" s="72" t="e">
        <v>#N/A</v>
      </c>
      <c r="Q294" s="113" t="e">
        <v>#N/A</v>
      </c>
    </row>
    <row r="295" spans="13:17" x14ac:dyDescent="0.2">
      <c r="M295" s="49" t="s">
        <v>442</v>
      </c>
      <c r="N295" s="75">
        <f>_xll.qlCalendarAdvance(Calendar,N294,M295,"Following",FALSE)</f>
        <v>42907</v>
      </c>
      <c r="O295" s="75" t="e">
        <f>_xll.qlInterestRateIndexValueDate(Index,N295)</f>
        <v>#VALUE!</v>
      </c>
      <c r="P295" s="72" t="e">
        <v>#N/A</v>
      </c>
      <c r="Q295" s="113" t="e">
        <v>#N/A</v>
      </c>
    </row>
    <row r="296" spans="13:17" x14ac:dyDescent="0.2">
      <c r="M296" s="49" t="s">
        <v>442</v>
      </c>
      <c r="N296" s="75">
        <f>_xll.qlCalendarAdvance(Calendar,N295,M296,"Following",FALSE)</f>
        <v>42908</v>
      </c>
      <c r="O296" s="75" t="e">
        <f>_xll.qlInterestRateIndexValueDate(Index,N296)</f>
        <v>#VALUE!</v>
      </c>
      <c r="P296" s="72" t="e">
        <v>#N/A</v>
      </c>
      <c r="Q296" s="113" t="e">
        <v>#N/A</v>
      </c>
    </row>
    <row r="297" spans="13:17" x14ac:dyDescent="0.2">
      <c r="M297" s="49" t="s">
        <v>442</v>
      </c>
      <c r="N297" s="75">
        <f>_xll.qlCalendarAdvance(Calendar,N296,M297,"Following",FALSE)</f>
        <v>42909</v>
      </c>
      <c r="O297" s="75" t="e">
        <f>_xll.qlInterestRateIndexValueDate(Index,N297)</f>
        <v>#VALUE!</v>
      </c>
      <c r="P297" s="72" t="e">
        <v>#N/A</v>
      </c>
      <c r="Q297" s="113" t="e">
        <v>#N/A</v>
      </c>
    </row>
    <row r="298" spans="13:17" x14ac:dyDescent="0.2">
      <c r="M298" s="49" t="s">
        <v>442</v>
      </c>
      <c r="N298" s="75">
        <f>_xll.qlCalendarAdvance(Calendar,N297,M298,"Following",FALSE)</f>
        <v>42912</v>
      </c>
      <c r="O298" s="75" t="e">
        <f>_xll.qlInterestRateIndexValueDate(Index,N298)</f>
        <v>#VALUE!</v>
      </c>
      <c r="P298" s="72" t="e">
        <v>#N/A</v>
      </c>
      <c r="Q298" s="113" t="e">
        <v>#N/A</v>
      </c>
    </row>
    <row r="299" spans="13:17" x14ac:dyDescent="0.2">
      <c r="M299" s="49" t="s">
        <v>442</v>
      </c>
      <c r="N299" s="75">
        <f>_xll.qlCalendarAdvance(Calendar,N298,M299,"Following",FALSE)</f>
        <v>42913</v>
      </c>
      <c r="O299" s="75" t="e">
        <f>_xll.qlInterestRateIndexValueDate(Index,N299)</f>
        <v>#VALUE!</v>
      </c>
      <c r="P299" s="72" t="e">
        <v>#N/A</v>
      </c>
      <c r="Q299" s="113" t="e">
        <v>#N/A</v>
      </c>
    </row>
    <row r="300" spans="13:17" x14ac:dyDescent="0.2">
      <c r="M300" s="49" t="s">
        <v>442</v>
      </c>
      <c r="N300" s="75">
        <f>_xll.qlCalendarAdvance(Calendar,N299,M300,"Following",FALSE)</f>
        <v>42914</v>
      </c>
      <c r="O300" s="75" t="e">
        <f>_xll.qlInterestRateIndexValueDate(Index,N300)</f>
        <v>#VALUE!</v>
      </c>
      <c r="P300" s="72" t="e">
        <v>#N/A</v>
      </c>
      <c r="Q300" s="113" t="e">
        <v>#N/A</v>
      </c>
    </row>
    <row r="301" spans="13:17" x14ac:dyDescent="0.2">
      <c r="M301" s="49" t="s">
        <v>442</v>
      </c>
      <c r="N301" s="75">
        <f>_xll.qlCalendarAdvance(Calendar,N300,M301,"Following",FALSE)</f>
        <v>42915</v>
      </c>
      <c r="O301" s="75" t="e">
        <f>_xll.qlInterestRateIndexValueDate(Index,N301)</f>
        <v>#VALUE!</v>
      </c>
      <c r="P301" s="72" t="e">
        <v>#N/A</v>
      </c>
      <c r="Q301" s="113" t="e">
        <v>#N/A</v>
      </c>
    </row>
    <row r="302" spans="13:17" x14ac:dyDescent="0.2">
      <c r="M302" s="49" t="s">
        <v>442</v>
      </c>
      <c r="N302" s="75">
        <f>_xll.qlCalendarAdvance(Calendar,N301,M302,"Following",FALSE)</f>
        <v>42916</v>
      </c>
      <c r="O302" s="75" t="e">
        <f>_xll.qlInterestRateIndexValueDate(Index,N302)</f>
        <v>#VALUE!</v>
      </c>
      <c r="P302" s="72" t="e">
        <v>#N/A</v>
      </c>
      <c r="Q302" s="113" t="e">
        <v>#N/A</v>
      </c>
    </row>
    <row r="303" spans="13:17" x14ac:dyDescent="0.2">
      <c r="M303" s="49" t="s">
        <v>442</v>
      </c>
      <c r="N303" s="75">
        <f>_xll.qlCalendarAdvance(Calendar,N302,M303,"Following",FALSE)</f>
        <v>42919</v>
      </c>
      <c r="O303" s="75" t="e">
        <f>_xll.qlInterestRateIndexValueDate(Index,N303)</f>
        <v>#VALUE!</v>
      </c>
      <c r="P303" s="72" t="e">
        <v>#N/A</v>
      </c>
      <c r="Q303" s="113" t="e">
        <v>#N/A</v>
      </c>
    </row>
    <row r="304" spans="13:17" x14ac:dyDescent="0.2">
      <c r="M304" s="49" t="s">
        <v>442</v>
      </c>
      <c r="N304" s="75">
        <f>_xll.qlCalendarAdvance(Calendar,N303,M304,"Following",FALSE)</f>
        <v>42920</v>
      </c>
      <c r="O304" s="75" t="e">
        <f>_xll.qlInterestRateIndexValueDate(Index,N304)</f>
        <v>#VALUE!</v>
      </c>
      <c r="P304" s="72" t="e">
        <v>#N/A</v>
      </c>
      <c r="Q304" s="113" t="e">
        <v>#N/A</v>
      </c>
    </row>
    <row r="305" spans="13:17" x14ac:dyDescent="0.2">
      <c r="M305" s="49" t="s">
        <v>442</v>
      </c>
      <c r="N305" s="75">
        <f>_xll.qlCalendarAdvance(Calendar,N304,M305,"Following",FALSE)</f>
        <v>42921</v>
      </c>
      <c r="O305" s="75" t="e">
        <f>_xll.qlInterestRateIndexValueDate(Index,N305)</f>
        <v>#VALUE!</v>
      </c>
      <c r="P305" s="72" t="e">
        <v>#N/A</v>
      </c>
      <c r="Q305" s="113" t="e">
        <v>#N/A</v>
      </c>
    </row>
    <row r="306" spans="13:17" x14ac:dyDescent="0.2">
      <c r="M306" s="49" t="s">
        <v>442</v>
      </c>
      <c r="N306" s="75">
        <f>_xll.qlCalendarAdvance(Calendar,N305,M306,"Following",FALSE)</f>
        <v>42922</v>
      </c>
      <c r="O306" s="75" t="e">
        <f>_xll.qlInterestRateIndexValueDate(Index,N306)</f>
        <v>#VALUE!</v>
      </c>
      <c r="P306" s="72" t="e">
        <v>#N/A</v>
      </c>
      <c r="Q306" s="113" t="e">
        <v>#N/A</v>
      </c>
    </row>
    <row r="307" spans="13:17" x14ac:dyDescent="0.2">
      <c r="M307" s="49" t="s">
        <v>442</v>
      </c>
      <c r="N307" s="75">
        <f>_xll.qlCalendarAdvance(Calendar,N306,M307,"Following",FALSE)</f>
        <v>42923</v>
      </c>
      <c r="O307" s="75" t="e">
        <f>_xll.qlInterestRateIndexValueDate(Index,N307)</f>
        <v>#VALUE!</v>
      </c>
      <c r="P307" s="72" t="e">
        <v>#N/A</v>
      </c>
      <c r="Q307" s="113" t="e">
        <v>#N/A</v>
      </c>
    </row>
    <row r="308" spans="13:17" x14ac:dyDescent="0.2">
      <c r="M308" s="49" t="s">
        <v>442</v>
      </c>
      <c r="N308" s="75">
        <f>_xll.qlCalendarAdvance(Calendar,N307,M308,"Following",FALSE)</f>
        <v>42926</v>
      </c>
      <c r="O308" s="75" t="e">
        <f>_xll.qlInterestRateIndexValueDate(Index,N308)</f>
        <v>#VALUE!</v>
      </c>
      <c r="P308" s="72" t="e">
        <v>#N/A</v>
      </c>
      <c r="Q308" s="113" t="e">
        <v>#N/A</v>
      </c>
    </row>
    <row r="309" spans="13:17" x14ac:dyDescent="0.2">
      <c r="M309" s="49" t="s">
        <v>442</v>
      </c>
      <c r="N309" s="75">
        <f>_xll.qlCalendarAdvance(Calendar,N308,M309,"Following",FALSE)</f>
        <v>42927</v>
      </c>
      <c r="O309" s="75" t="e">
        <f>_xll.qlInterestRateIndexValueDate(Index,N309)</f>
        <v>#VALUE!</v>
      </c>
      <c r="P309" s="72" t="e">
        <v>#N/A</v>
      </c>
      <c r="Q309" s="113" t="e">
        <v>#N/A</v>
      </c>
    </row>
    <row r="310" spans="13:17" x14ac:dyDescent="0.2">
      <c r="M310" s="49" t="s">
        <v>442</v>
      </c>
      <c r="N310" s="75">
        <f>_xll.qlCalendarAdvance(Calendar,N309,M310,"Following",FALSE)</f>
        <v>42928</v>
      </c>
      <c r="O310" s="75" t="e">
        <f>_xll.qlInterestRateIndexValueDate(Index,N310)</f>
        <v>#VALUE!</v>
      </c>
      <c r="P310" s="72" t="e">
        <v>#N/A</v>
      </c>
      <c r="Q310" s="113" t="e">
        <v>#N/A</v>
      </c>
    </row>
    <row r="311" spans="13:17" x14ac:dyDescent="0.2">
      <c r="M311" s="49" t="s">
        <v>442</v>
      </c>
      <c r="N311" s="75">
        <f>_xll.qlCalendarAdvance(Calendar,N310,M311,"Following",FALSE)</f>
        <v>42929</v>
      </c>
      <c r="O311" s="75" t="e">
        <f>_xll.qlInterestRateIndexValueDate(Index,N311)</f>
        <v>#VALUE!</v>
      </c>
      <c r="P311" s="72" t="e">
        <v>#N/A</v>
      </c>
      <c r="Q311" s="113" t="e">
        <v>#N/A</v>
      </c>
    </row>
    <row r="312" spans="13:17" x14ac:dyDescent="0.2">
      <c r="M312" s="49" t="s">
        <v>442</v>
      </c>
      <c r="N312" s="75">
        <f>_xll.qlCalendarAdvance(Calendar,N311,M312,"Following",FALSE)</f>
        <v>42930</v>
      </c>
      <c r="O312" s="75" t="e">
        <f>_xll.qlInterestRateIndexValueDate(Index,N312)</f>
        <v>#VALUE!</v>
      </c>
      <c r="P312" s="72" t="e">
        <v>#N/A</v>
      </c>
      <c r="Q312" s="113" t="e">
        <v>#N/A</v>
      </c>
    </row>
    <row r="313" spans="13:17" x14ac:dyDescent="0.2">
      <c r="M313" s="49" t="s">
        <v>442</v>
      </c>
      <c r="N313" s="75">
        <f>_xll.qlCalendarAdvance(Calendar,N312,M313,"Following",FALSE)</f>
        <v>42933</v>
      </c>
      <c r="O313" s="75" t="e">
        <f>_xll.qlInterestRateIndexValueDate(Index,N313)</f>
        <v>#VALUE!</v>
      </c>
      <c r="P313" s="72" t="e">
        <v>#N/A</v>
      </c>
      <c r="Q313" s="113" t="e">
        <v>#N/A</v>
      </c>
    </row>
    <row r="314" spans="13:17" x14ac:dyDescent="0.2">
      <c r="M314" s="49" t="s">
        <v>442</v>
      </c>
      <c r="N314" s="75">
        <f>_xll.qlCalendarAdvance(Calendar,N313,M314,"Following",FALSE)</f>
        <v>42934</v>
      </c>
      <c r="O314" s="75" t="e">
        <f>_xll.qlInterestRateIndexValueDate(Index,N314)</f>
        <v>#VALUE!</v>
      </c>
      <c r="P314" s="72" t="e">
        <v>#N/A</v>
      </c>
      <c r="Q314" s="113" t="e">
        <v>#N/A</v>
      </c>
    </row>
    <row r="315" spans="13:17" x14ac:dyDescent="0.2">
      <c r="M315" s="49" t="s">
        <v>442</v>
      </c>
      <c r="N315" s="75">
        <f>_xll.qlCalendarAdvance(Calendar,N314,M315,"Following",FALSE)</f>
        <v>42935</v>
      </c>
      <c r="O315" s="75" t="e">
        <f>_xll.qlInterestRateIndexValueDate(Index,N315)</f>
        <v>#VALUE!</v>
      </c>
      <c r="P315" s="72" t="e">
        <v>#N/A</v>
      </c>
      <c r="Q315" s="113" t="e">
        <v>#N/A</v>
      </c>
    </row>
    <row r="316" spans="13:17" x14ac:dyDescent="0.2">
      <c r="M316" s="49" t="s">
        <v>442</v>
      </c>
      <c r="N316" s="75">
        <f>_xll.qlCalendarAdvance(Calendar,N315,M316,"Following",FALSE)</f>
        <v>42936</v>
      </c>
      <c r="O316" s="75" t="e">
        <f>_xll.qlInterestRateIndexValueDate(Index,N316)</f>
        <v>#VALUE!</v>
      </c>
      <c r="P316" s="72" t="e">
        <v>#N/A</v>
      </c>
      <c r="Q316" s="113" t="e">
        <v>#N/A</v>
      </c>
    </row>
    <row r="317" spans="13:17" x14ac:dyDescent="0.2">
      <c r="M317" s="49" t="s">
        <v>442</v>
      </c>
      <c r="N317" s="75">
        <f>_xll.qlCalendarAdvance(Calendar,N316,M317,"Following",FALSE)</f>
        <v>42937</v>
      </c>
      <c r="O317" s="75" t="e">
        <f>_xll.qlInterestRateIndexValueDate(Index,N317)</f>
        <v>#VALUE!</v>
      </c>
      <c r="P317" s="72" t="e">
        <v>#N/A</v>
      </c>
      <c r="Q317" s="113" t="e">
        <v>#N/A</v>
      </c>
    </row>
    <row r="318" spans="13:17" x14ac:dyDescent="0.2">
      <c r="M318" s="49" t="s">
        <v>442</v>
      </c>
      <c r="N318" s="75">
        <f>_xll.qlCalendarAdvance(Calendar,N317,M318,"Following",FALSE)</f>
        <v>42940</v>
      </c>
      <c r="O318" s="75" t="e">
        <f>_xll.qlInterestRateIndexValueDate(Index,N318)</f>
        <v>#VALUE!</v>
      </c>
      <c r="P318" s="72" t="e">
        <v>#N/A</v>
      </c>
      <c r="Q318" s="113" t="e">
        <v>#N/A</v>
      </c>
    </row>
    <row r="319" spans="13:17" x14ac:dyDescent="0.2">
      <c r="M319" s="49" t="s">
        <v>442</v>
      </c>
      <c r="N319" s="75">
        <f>_xll.qlCalendarAdvance(Calendar,N318,M319,"Following",FALSE)</f>
        <v>42941</v>
      </c>
      <c r="O319" s="75" t="e">
        <f>_xll.qlInterestRateIndexValueDate(Index,N319)</f>
        <v>#VALUE!</v>
      </c>
      <c r="P319" s="72" t="e">
        <v>#N/A</v>
      </c>
      <c r="Q319" s="113" t="e">
        <v>#N/A</v>
      </c>
    </row>
    <row r="320" spans="13:17" x14ac:dyDescent="0.2">
      <c r="M320" s="49" t="s">
        <v>442</v>
      </c>
      <c r="N320" s="75">
        <f>_xll.qlCalendarAdvance(Calendar,N319,M320,"Following",FALSE)</f>
        <v>42942</v>
      </c>
      <c r="O320" s="75" t="e">
        <f>_xll.qlInterestRateIndexValueDate(Index,N320)</f>
        <v>#VALUE!</v>
      </c>
      <c r="P320" s="72" t="e">
        <v>#N/A</v>
      </c>
      <c r="Q320" s="113" t="e">
        <v>#N/A</v>
      </c>
    </row>
    <row r="321" spans="13:17" x14ac:dyDescent="0.2">
      <c r="M321" s="49" t="s">
        <v>442</v>
      </c>
      <c r="N321" s="75">
        <f>_xll.qlCalendarAdvance(Calendar,N320,M321,"Following",FALSE)</f>
        <v>42943</v>
      </c>
      <c r="O321" s="75" t="e">
        <f>_xll.qlInterestRateIndexValueDate(Index,N321)</f>
        <v>#VALUE!</v>
      </c>
      <c r="P321" s="72" t="e">
        <v>#N/A</v>
      </c>
      <c r="Q321" s="113" t="e">
        <v>#N/A</v>
      </c>
    </row>
    <row r="322" spans="13:17" x14ac:dyDescent="0.2">
      <c r="M322" s="49" t="s">
        <v>442</v>
      </c>
      <c r="N322" s="75">
        <f>_xll.qlCalendarAdvance(Calendar,N321,M322,"Following",FALSE)</f>
        <v>42944</v>
      </c>
      <c r="O322" s="75" t="e">
        <f>_xll.qlInterestRateIndexValueDate(Index,N322)</f>
        <v>#VALUE!</v>
      </c>
      <c r="P322" s="72" t="e">
        <v>#N/A</v>
      </c>
      <c r="Q322" s="113" t="e">
        <v>#N/A</v>
      </c>
    </row>
    <row r="323" spans="13:17" x14ac:dyDescent="0.2">
      <c r="M323" s="49" t="s">
        <v>442</v>
      </c>
      <c r="N323" s="75">
        <f>_xll.qlCalendarAdvance(Calendar,N322,M323,"Following",FALSE)</f>
        <v>42947</v>
      </c>
      <c r="O323" s="75" t="e">
        <f>_xll.qlInterestRateIndexValueDate(Index,N323)</f>
        <v>#VALUE!</v>
      </c>
      <c r="P323" s="72" t="e">
        <v>#N/A</v>
      </c>
      <c r="Q323" s="113" t="e">
        <v>#N/A</v>
      </c>
    </row>
    <row r="324" spans="13:17" x14ac:dyDescent="0.2">
      <c r="M324" s="49" t="s">
        <v>442</v>
      </c>
      <c r="N324" s="75">
        <f>_xll.qlCalendarAdvance(Calendar,N323,M324,"Following",FALSE)</f>
        <v>42948</v>
      </c>
      <c r="O324" s="75" t="e">
        <f>_xll.qlInterestRateIndexValueDate(Index,N324)</f>
        <v>#VALUE!</v>
      </c>
      <c r="P324" s="72" t="e">
        <v>#N/A</v>
      </c>
      <c r="Q324" s="113" t="e">
        <v>#N/A</v>
      </c>
    </row>
    <row r="325" spans="13:17" x14ac:dyDescent="0.2">
      <c r="M325" s="49" t="s">
        <v>442</v>
      </c>
      <c r="N325" s="75">
        <f>_xll.qlCalendarAdvance(Calendar,N324,M325,"Following",FALSE)</f>
        <v>42949</v>
      </c>
      <c r="O325" s="75" t="e">
        <f>_xll.qlInterestRateIndexValueDate(Index,N325)</f>
        <v>#VALUE!</v>
      </c>
      <c r="P325" s="72" t="e">
        <v>#N/A</v>
      </c>
      <c r="Q325" s="113" t="e">
        <v>#N/A</v>
      </c>
    </row>
    <row r="326" spans="13:17" x14ac:dyDescent="0.2">
      <c r="M326" s="49" t="s">
        <v>442</v>
      </c>
      <c r="N326" s="75">
        <f>_xll.qlCalendarAdvance(Calendar,N325,M326,"Following",FALSE)</f>
        <v>42950</v>
      </c>
      <c r="O326" s="75" t="e">
        <f>_xll.qlInterestRateIndexValueDate(Index,N326)</f>
        <v>#VALUE!</v>
      </c>
      <c r="P326" s="72" t="e">
        <v>#N/A</v>
      </c>
      <c r="Q326" s="113" t="e">
        <v>#N/A</v>
      </c>
    </row>
    <row r="327" spans="13:17" x14ac:dyDescent="0.2">
      <c r="M327" s="49" t="s">
        <v>442</v>
      </c>
      <c r="N327" s="75">
        <f>_xll.qlCalendarAdvance(Calendar,N326,M327,"Following",FALSE)</f>
        <v>42951</v>
      </c>
      <c r="O327" s="75" t="e">
        <f>_xll.qlInterestRateIndexValueDate(Index,N327)</f>
        <v>#VALUE!</v>
      </c>
      <c r="P327" s="72" t="e">
        <v>#N/A</v>
      </c>
      <c r="Q327" s="113" t="e">
        <v>#N/A</v>
      </c>
    </row>
    <row r="328" spans="13:17" x14ac:dyDescent="0.2">
      <c r="M328" s="49" t="s">
        <v>442</v>
      </c>
      <c r="N328" s="75">
        <f>_xll.qlCalendarAdvance(Calendar,N327,M328,"Following",FALSE)</f>
        <v>42954</v>
      </c>
      <c r="O328" s="75" t="e">
        <f>_xll.qlInterestRateIndexValueDate(Index,N328)</f>
        <v>#VALUE!</v>
      </c>
      <c r="P328" s="72" t="e">
        <v>#N/A</v>
      </c>
      <c r="Q328" s="113" t="e">
        <v>#N/A</v>
      </c>
    </row>
    <row r="329" spans="13:17" x14ac:dyDescent="0.2">
      <c r="M329" s="49" t="s">
        <v>442</v>
      </c>
      <c r="N329" s="75">
        <f>_xll.qlCalendarAdvance(Calendar,N328,M329,"Following",FALSE)</f>
        <v>42955</v>
      </c>
      <c r="O329" s="75" t="e">
        <f>_xll.qlInterestRateIndexValueDate(Index,N329)</f>
        <v>#VALUE!</v>
      </c>
      <c r="P329" s="72" t="e">
        <v>#N/A</v>
      </c>
      <c r="Q329" s="113" t="e">
        <v>#N/A</v>
      </c>
    </row>
    <row r="330" spans="13:17" x14ac:dyDescent="0.2">
      <c r="M330" s="49" t="s">
        <v>442</v>
      </c>
      <c r="N330" s="75">
        <f>_xll.qlCalendarAdvance(Calendar,N329,M330,"Following",FALSE)</f>
        <v>42956</v>
      </c>
      <c r="O330" s="75" t="e">
        <f>_xll.qlInterestRateIndexValueDate(Index,N330)</f>
        <v>#VALUE!</v>
      </c>
      <c r="P330" s="72" t="e">
        <v>#N/A</v>
      </c>
      <c r="Q330" s="113" t="e">
        <v>#N/A</v>
      </c>
    </row>
    <row r="331" spans="13:17" x14ac:dyDescent="0.2">
      <c r="M331" s="49" t="s">
        <v>442</v>
      </c>
      <c r="N331" s="75">
        <f>_xll.qlCalendarAdvance(Calendar,N330,M331,"Following",FALSE)</f>
        <v>42957</v>
      </c>
      <c r="O331" s="75" t="e">
        <f>_xll.qlInterestRateIndexValueDate(Index,N331)</f>
        <v>#VALUE!</v>
      </c>
      <c r="P331" s="72" t="e">
        <v>#N/A</v>
      </c>
      <c r="Q331" s="113" t="e">
        <v>#N/A</v>
      </c>
    </row>
    <row r="332" spans="13:17" x14ac:dyDescent="0.2">
      <c r="M332" s="49" t="s">
        <v>442</v>
      </c>
      <c r="N332" s="75">
        <f>_xll.qlCalendarAdvance(Calendar,N331,M332,"Following",FALSE)</f>
        <v>42958</v>
      </c>
      <c r="O332" s="75" t="e">
        <f>_xll.qlInterestRateIndexValueDate(Index,N332)</f>
        <v>#VALUE!</v>
      </c>
      <c r="P332" s="72" t="e">
        <v>#N/A</v>
      </c>
      <c r="Q332" s="113" t="e">
        <v>#N/A</v>
      </c>
    </row>
    <row r="333" spans="13:17" x14ac:dyDescent="0.2">
      <c r="M333" s="49" t="s">
        <v>442</v>
      </c>
      <c r="N333" s="75">
        <f>_xll.qlCalendarAdvance(Calendar,N332,M333,"Following",FALSE)</f>
        <v>42961</v>
      </c>
      <c r="O333" s="75" t="e">
        <f>_xll.qlInterestRateIndexValueDate(Index,N333)</f>
        <v>#VALUE!</v>
      </c>
      <c r="P333" s="72" t="e">
        <v>#N/A</v>
      </c>
      <c r="Q333" s="113" t="e">
        <v>#N/A</v>
      </c>
    </row>
    <row r="334" spans="13:17" x14ac:dyDescent="0.2">
      <c r="M334" s="49" t="s">
        <v>442</v>
      </c>
      <c r="N334" s="75">
        <f>_xll.qlCalendarAdvance(Calendar,N333,M334,"Following",FALSE)</f>
        <v>42962</v>
      </c>
      <c r="O334" s="75" t="e">
        <f>_xll.qlInterestRateIndexValueDate(Index,N334)</f>
        <v>#VALUE!</v>
      </c>
      <c r="P334" s="72" t="e">
        <v>#N/A</v>
      </c>
      <c r="Q334" s="113" t="e">
        <v>#N/A</v>
      </c>
    </row>
    <row r="335" spans="13:17" x14ac:dyDescent="0.2">
      <c r="M335" s="49" t="s">
        <v>442</v>
      </c>
      <c r="N335" s="75">
        <f>_xll.qlCalendarAdvance(Calendar,N334,M335,"Following",FALSE)</f>
        <v>42963</v>
      </c>
      <c r="O335" s="75" t="e">
        <f>_xll.qlInterestRateIndexValueDate(Index,N335)</f>
        <v>#VALUE!</v>
      </c>
      <c r="P335" s="72" t="e">
        <v>#N/A</v>
      </c>
      <c r="Q335" s="113" t="e">
        <v>#N/A</v>
      </c>
    </row>
    <row r="336" spans="13:17" x14ac:dyDescent="0.2">
      <c r="M336" s="49" t="s">
        <v>442</v>
      </c>
      <c r="N336" s="75">
        <f>_xll.qlCalendarAdvance(Calendar,N335,M336,"Following",FALSE)</f>
        <v>42964</v>
      </c>
      <c r="O336" s="75" t="e">
        <f>_xll.qlInterestRateIndexValueDate(Index,N336)</f>
        <v>#VALUE!</v>
      </c>
      <c r="P336" s="72" t="e">
        <v>#N/A</v>
      </c>
      <c r="Q336" s="113" t="e">
        <v>#N/A</v>
      </c>
    </row>
    <row r="337" spans="13:17" x14ac:dyDescent="0.2">
      <c r="M337" s="49" t="s">
        <v>442</v>
      </c>
      <c r="N337" s="75">
        <f>_xll.qlCalendarAdvance(Calendar,N336,M337,"Following",FALSE)</f>
        <v>42965</v>
      </c>
      <c r="O337" s="75" t="e">
        <f>_xll.qlInterestRateIndexValueDate(Index,N337)</f>
        <v>#VALUE!</v>
      </c>
      <c r="P337" s="72" t="e">
        <v>#N/A</v>
      </c>
      <c r="Q337" s="113" t="e">
        <v>#N/A</v>
      </c>
    </row>
    <row r="338" spans="13:17" x14ac:dyDescent="0.2">
      <c r="M338" s="49" t="s">
        <v>442</v>
      </c>
      <c r="N338" s="75">
        <f>_xll.qlCalendarAdvance(Calendar,N337,M338,"Following",FALSE)</f>
        <v>42968</v>
      </c>
      <c r="O338" s="75" t="e">
        <f>_xll.qlInterestRateIndexValueDate(Index,N338)</f>
        <v>#VALUE!</v>
      </c>
      <c r="P338" s="72" t="e">
        <v>#N/A</v>
      </c>
      <c r="Q338" s="113" t="e">
        <v>#N/A</v>
      </c>
    </row>
    <row r="339" spans="13:17" x14ac:dyDescent="0.2">
      <c r="M339" s="49" t="s">
        <v>442</v>
      </c>
      <c r="N339" s="75">
        <f>_xll.qlCalendarAdvance(Calendar,N338,M339,"Following",FALSE)</f>
        <v>42969</v>
      </c>
      <c r="O339" s="75" t="e">
        <f>_xll.qlInterestRateIndexValueDate(Index,N339)</f>
        <v>#VALUE!</v>
      </c>
      <c r="P339" s="72" t="e">
        <v>#N/A</v>
      </c>
      <c r="Q339" s="113" t="e">
        <v>#N/A</v>
      </c>
    </row>
    <row r="340" spans="13:17" x14ac:dyDescent="0.2">
      <c r="M340" s="49" t="s">
        <v>442</v>
      </c>
      <c r="N340" s="75">
        <f>_xll.qlCalendarAdvance(Calendar,N339,M340,"Following",FALSE)</f>
        <v>42970</v>
      </c>
      <c r="O340" s="75" t="e">
        <f>_xll.qlInterestRateIndexValueDate(Index,N340)</f>
        <v>#VALUE!</v>
      </c>
      <c r="P340" s="72" t="e">
        <v>#N/A</v>
      </c>
      <c r="Q340" s="113" t="e">
        <v>#N/A</v>
      </c>
    </row>
    <row r="341" spans="13:17" x14ac:dyDescent="0.2">
      <c r="M341" s="49" t="s">
        <v>442</v>
      </c>
      <c r="N341" s="75">
        <f>_xll.qlCalendarAdvance(Calendar,N340,M341,"Following",FALSE)</f>
        <v>42971</v>
      </c>
      <c r="O341" s="75" t="e">
        <f>_xll.qlInterestRateIndexValueDate(Index,N341)</f>
        <v>#VALUE!</v>
      </c>
      <c r="P341" s="72" t="e">
        <v>#N/A</v>
      </c>
      <c r="Q341" s="113" t="e">
        <v>#N/A</v>
      </c>
    </row>
    <row r="342" spans="13:17" x14ac:dyDescent="0.2">
      <c r="M342" s="49" t="s">
        <v>442</v>
      </c>
      <c r="N342" s="75">
        <f>_xll.qlCalendarAdvance(Calendar,N341,M342,"Following",FALSE)</f>
        <v>42972</v>
      </c>
      <c r="O342" s="75" t="e">
        <f>_xll.qlInterestRateIndexValueDate(Index,N342)</f>
        <v>#VALUE!</v>
      </c>
      <c r="P342" s="72" t="e">
        <v>#N/A</v>
      </c>
      <c r="Q342" s="113" t="e">
        <v>#N/A</v>
      </c>
    </row>
    <row r="343" spans="13:17" x14ac:dyDescent="0.2">
      <c r="M343" s="49" t="s">
        <v>442</v>
      </c>
      <c r="N343" s="75">
        <f>_xll.qlCalendarAdvance(Calendar,N342,M343,"Following",FALSE)</f>
        <v>42975</v>
      </c>
      <c r="O343" s="75" t="e">
        <f>_xll.qlInterestRateIndexValueDate(Index,N343)</f>
        <v>#VALUE!</v>
      </c>
      <c r="P343" s="72" t="e">
        <v>#N/A</v>
      </c>
      <c r="Q343" s="113" t="e">
        <v>#N/A</v>
      </c>
    </row>
    <row r="344" spans="13:17" x14ac:dyDescent="0.2">
      <c r="M344" s="49" t="s">
        <v>442</v>
      </c>
      <c r="N344" s="75">
        <f>_xll.qlCalendarAdvance(Calendar,N343,M344,"Following",FALSE)</f>
        <v>42976</v>
      </c>
      <c r="O344" s="75" t="e">
        <f>_xll.qlInterestRateIndexValueDate(Index,N344)</f>
        <v>#VALUE!</v>
      </c>
      <c r="P344" s="72" t="e">
        <v>#N/A</v>
      </c>
      <c r="Q344" s="113" t="e">
        <v>#N/A</v>
      </c>
    </row>
    <row r="345" spans="13:17" x14ac:dyDescent="0.2">
      <c r="M345" s="49" t="s">
        <v>442</v>
      </c>
      <c r="N345" s="75">
        <f>_xll.qlCalendarAdvance(Calendar,N344,M345,"Following",FALSE)</f>
        <v>42977</v>
      </c>
      <c r="O345" s="75" t="e">
        <f>_xll.qlInterestRateIndexValueDate(Index,N345)</f>
        <v>#VALUE!</v>
      </c>
      <c r="P345" s="72" t="e">
        <v>#N/A</v>
      </c>
      <c r="Q345" s="113" t="e">
        <v>#N/A</v>
      </c>
    </row>
    <row r="346" spans="13:17" x14ac:dyDescent="0.2">
      <c r="M346" s="49" t="s">
        <v>442</v>
      </c>
      <c r="N346" s="75">
        <f>_xll.qlCalendarAdvance(Calendar,N345,M346,"Following",FALSE)</f>
        <v>42978</v>
      </c>
      <c r="O346" s="75" t="e">
        <f>_xll.qlInterestRateIndexValueDate(Index,N346)</f>
        <v>#VALUE!</v>
      </c>
      <c r="P346" s="72" t="e">
        <v>#N/A</v>
      </c>
      <c r="Q346" s="113" t="e">
        <v>#N/A</v>
      </c>
    </row>
    <row r="347" spans="13:17" x14ac:dyDescent="0.2">
      <c r="M347" s="49" t="s">
        <v>442</v>
      </c>
      <c r="N347" s="75">
        <f>_xll.qlCalendarAdvance(Calendar,N346,M347,"Following",FALSE)</f>
        <v>42979</v>
      </c>
      <c r="O347" s="75" t="e">
        <f>_xll.qlInterestRateIndexValueDate(Index,N347)</f>
        <v>#VALUE!</v>
      </c>
      <c r="P347" s="72" t="e">
        <v>#N/A</v>
      </c>
      <c r="Q347" s="113" t="e">
        <v>#N/A</v>
      </c>
    </row>
    <row r="348" spans="13:17" x14ac:dyDescent="0.2">
      <c r="M348" s="49" t="s">
        <v>442</v>
      </c>
      <c r="N348" s="75">
        <f>_xll.qlCalendarAdvance(Calendar,N347,M348,"Following",FALSE)</f>
        <v>42982</v>
      </c>
      <c r="O348" s="75" t="e">
        <f>_xll.qlInterestRateIndexValueDate(Index,N348)</f>
        <v>#VALUE!</v>
      </c>
      <c r="P348" s="72" t="e">
        <v>#N/A</v>
      </c>
      <c r="Q348" s="113" t="e">
        <v>#N/A</v>
      </c>
    </row>
    <row r="349" spans="13:17" x14ac:dyDescent="0.2">
      <c r="M349" s="49" t="s">
        <v>442</v>
      </c>
      <c r="N349" s="75">
        <f>_xll.qlCalendarAdvance(Calendar,N348,M349,"Following",FALSE)</f>
        <v>42983</v>
      </c>
      <c r="O349" s="75" t="e">
        <f>_xll.qlInterestRateIndexValueDate(Index,N349)</f>
        <v>#VALUE!</v>
      </c>
      <c r="P349" s="72" t="e">
        <v>#N/A</v>
      </c>
      <c r="Q349" s="113" t="e">
        <v>#N/A</v>
      </c>
    </row>
    <row r="350" spans="13:17" x14ac:dyDescent="0.2">
      <c r="M350" s="49" t="s">
        <v>442</v>
      </c>
      <c r="N350" s="75">
        <f>_xll.qlCalendarAdvance(Calendar,N349,M350,"Following",FALSE)</f>
        <v>42984</v>
      </c>
      <c r="O350" s="75" t="e">
        <f>_xll.qlInterestRateIndexValueDate(Index,N350)</f>
        <v>#VALUE!</v>
      </c>
      <c r="P350" s="72" t="e">
        <v>#N/A</v>
      </c>
      <c r="Q350" s="113" t="e">
        <v>#N/A</v>
      </c>
    </row>
    <row r="351" spans="13:17" x14ac:dyDescent="0.2">
      <c r="M351" s="49" t="s">
        <v>442</v>
      </c>
      <c r="N351" s="75">
        <f>_xll.qlCalendarAdvance(Calendar,N350,M351,"Following",FALSE)</f>
        <v>42985</v>
      </c>
      <c r="O351" s="75" t="e">
        <f>_xll.qlInterestRateIndexValueDate(Index,N351)</f>
        <v>#VALUE!</v>
      </c>
      <c r="P351" s="72" t="e">
        <v>#N/A</v>
      </c>
      <c r="Q351" s="113" t="e">
        <v>#N/A</v>
      </c>
    </row>
    <row r="352" spans="13:17" x14ac:dyDescent="0.2">
      <c r="M352" s="49" t="s">
        <v>442</v>
      </c>
      <c r="N352" s="75">
        <f>_xll.qlCalendarAdvance(Calendar,N351,M352,"Following",FALSE)</f>
        <v>42986</v>
      </c>
      <c r="O352" s="75" t="e">
        <f>_xll.qlInterestRateIndexValueDate(Index,N352)</f>
        <v>#VALUE!</v>
      </c>
      <c r="P352" s="72" t="e">
        <v>#N/A</v>
      </c>
      <c r="Q352" s="113" t="e">
        <v>#N/A</v>
      </c>
    </row>
    <row r="353" spans="13:17" x14ac:dyDescent="0.2">
      <c r="M353" s="49" t="s">
        <v>442</v>
      </c>
      <c r="N353" s="75">
        <f>_xll.qlCalendarAdvance(Calendar,N352,M353,"Following",FALSE)</f>
        <v>42989</v>
      </c>
      <c r="O353" s="75" t="e">
        <f>_xll.qlInterestRateIndexValueDate(Index,N353)</f>
        <v>#VALUE!</v>
      </c>
      <c r="P353" s="72" t="e">
        <v>#N/A</v>
      </c>
      <c r="Q353" s="113" t="e">
        <v>#N/A</v>
      </c>
    </row>
    <row r="354" spans="13:17" x14ac:dyDescent="0.2">
      <c r="M354" s="49" t="s">
        <v>442</v>
      </c>
      <c r="N354" s="75">
        <f>_xll.qlCalendarAdvance(Calendar,N353,M354,"Following",FALSE)</f>
        <v>42990</v>
      </c>
      <c r="O354" s="75" t="e">
        <f>_xll.qlInterestRateIndexValueDate(Index,N354)</f>
        <v>#VALUE!</v>
      </c>
      <c r="P354" s="72" t="e">
        <v>#N/A</v>
      </c>
      <c r="Q354" s="113" t="e">
        <v>#N/A</v>
      </c>
    </row>
    <row r="355" spans="13:17" x14ac:dyDescent="0.2">
      <c r="M355" s="49" t="s">
        <v>442</v>
      </c>
      <c r="N355" s="75">
        <f>_xll.qlCalendarAdvance(Calendar,N354,M355,"Following",FALSE)</f>
        <v>42991</v>
      </c>
      <c r="O355" s="75" t="e">
        <f>_xll.qlInterestRateIndexValueDate(Index,N355)</f>
        <v>#VALUE!</v>
      </c>
      <c r="P355" s="72" t="e">
        <v>#N/A</v>
      </c>
      <c r="Q355" s="113" t="e">
        <v>#N/A</v>
      </c>
    </row>
    <row r="356" spans="13:17" x14ac:dyDescent="0.2">
      <c r="M356" s="49" t="s">
        <v>442</v>
      </c>
      <c r="N356" s="75">
        <f>_xll.qlCalendarAdvance(Calendar,N355,M356,"Following",FALSE)</f>
        <v>42992</v>
      </c>
      <c r="O356" s="75" t="e">
        <f>_xll.qlInterestRateIndexValueDate(Index,N356)</f>
        <v>#VALUE!</v>
      </c>
      <c r="P356" s="72" t="e">
        <v>#N/A</v>
      </c>
      <c r="Q356" s="113" t="e">
        <v>#N/A</v>
      </c>
    </row>
    <row r="357" spans="13:17" x14ac:dyDescent="0.2">
      <c r="M357" s="49" t="s">
        <v>442</v>
      </c>
      <c r="N357" s="75">
        <f>_xll.qlCalendarAdvance(Calendar,N356,M357,"Following",FALSE)</f>
        <v>42993</v>
      </c>
      <c r="O357" s="75" t="e">
        <f>_xll.qlInterestRateIndexValueDate(Index,N357)</f>
        <v>#VALUE!</v>
      </c>
      <c r="P357" s="72" t="e">
        <v>#N/A</v>
      </c>
      <c r="Q357" s="113" t="e">
        <v>#N/A</v>
      </c>
    </row>
    <row r="358" spans="13:17" x14ac:dyDescent="0.2">
      <c r="M358" s="49" t="s">
        <v>442</v>
      </c>
      <c r="N358" s="75">
        <f>_xll.qlCalendarAdvance(Calendar,N357,M358,"Following",FALSE)</f>
        <v>42996</v>
      </c>
      <c r="O358" s="75" t="e">
        <f>_xll.qlInterestRateIndexValueDate(Index,N358)</f>
        <v>#VALUE!</v>
      </c>
      <c r="P358" s="72" t="e">
        <v>#N/A</v>
      </c>
      <c r="Q358" s="113" t="e">
        <v>#N/A</v>
      </c>
    </row>
    <row r="359" spans="13:17" x14ac:dyDescent="0.2">
      <c r="M359" s="49" t="s">
        <v>442</v>
      </c>
      <c r="N359" s="75">
        <f>_xll.qlCalendarAdvance(Calendar,N358,M359,"Following",FALSE)</f>
        <v>42997</v>
      </c>
      <c r="O359" s="75" t="e">
        <f>_xll.qlInterestRateIndexValueDate(Index,N359)</f>
        <v>#VALUE!</v>
      </c>
      <c r="P359" s="72" t="e">
        <v>#N/A</v>
      </c>
      <c r="Q359" s="113" t="e">
        <v>#N/A</v>
      </c>
    </row>
    <row r="360" spans="13:17" x14ac:dyDescent="0.2">
      <c r="M360" s="49" t="s">
        <v>442</v>
      </c>
      <c r="N360" s="75">
        <f>_xll.qlCalendarAdvance(Calendar,N359,M360,"Following",FALSE)</f>
        <v>42998</v>
      </c>
      <c r="O360" s="75" t="e">
        <f>_xll.qlInterestRateIndexValueDate(Index,N360)</f>
        <v>#VALUE!</v>
      </c>
      <c r="P360" s="72" t="e">
        <v>#N/A</v>
      </c>
      <c r="Q360" s="113" t="e">
        <v>#N/A</v>
      </c>
    </row>
    <row r="361" spans="13:17" x14ac:dyDescent="0.2">
      <c r="M361" s="49" t="s">
        <v>442</v>
      </c>
      <c r="N361" s="75">
        <f>_xll.qlCalendarAdvance(Calendar,N360,M361,"Following",FALSE)</f>
        <v>42999</v>
      </c>
      <c r="O361" s="75" t="e">
        <f>_xll.qlInterestRateIndexValueDate(Index,N361)</f>
        <v>#VALUE!</v>
      </c>
      <c r="P361" s="72" t="e">
        <v>#N/A</v>
      </c>
      <c r="Q361" s="113" t="e">
        <v>#N/A</v>
      </c>
    </row>
    <row r="362" spans="13:17" x14ac:dyDescent="0.2">
      <c r="M362" s="49" t="s">
        <v>442</v>
      </c>
      <c r="N362" s="75">
        <f>_xll.qlCalendarAdvance(Calendar,N361,M362,"Following",FALSE)</f>
        <v>43000</v>
      </c>
      <c r="O362" s="75" t="e">
        <f>_xll.qlInterestRateIndexValueDate(Index,N362)</f>
        <v>#VALUE!</v>
      </c>
      <c r="P362" s="72" t="e">
        <v>#N/A</v>
      </c>
      <c r="Q362" s="113" t="e">
        <v>#N/A</v>
      </c>
    </row>
    <row r="363" spans="13:17" x14ac:dyDescent="0.2">
      <c r="M363" s="49" t="s">
        <v>442</v>
      </c>
      <c r="N363" s="75">
        <f>_xll.qlCalendarAdvance(Calendar,N362,M363,"Following",FALSE)</f>
        <v>43003</v>
      </c>
      <c r="O363" s="75" t="e">
        <f>_xll.qlInterestRateIndexValueDate(Index,N363)</f>
        <v>#VALUE!</v>
      </c>
      <c r="P363" s="72" t="e">
        <v>#N/A</v>
      </c>
      <c r="Q363" s="113" t="e">
        <v>#N/A</v>
      </c>
    </row>
    <row r="364" spans="13:17" x14ac:dyDescent="0.2">
      <c r="M364" s="49" t="s">
        <v>442</v>
      </c>
      <c r="N364" s="75">
        <f>_xll.qlCalendarAdvance(Calendar,N363,M364,"Following",FALSE)</f>
        <v>43004</v>
      </c>
      <c r="O364" s="75" t="e">
        <f>_xll.qlInterestRateIndexValueDate(Index,N364)</f>
        <v>#VALUE!</v>
      </c>
      <c r="P364" s="72" t="e">
        <v>#N/A</v>
      </c>
      <c r="Q364" s="113" t="e">
        <v>#N/A</v>
      </c>
    </row>
    <row r="365" spans="13:17" x14ac:dyDescent="0.2">
      <c r="M365" s="49" t="s">
        <v>442</v>
      </c>
      <c r="N365" s="75">
        <f>_xll.qlCalendarAdvance(Calendar,N364,M365,"Following",FALSE)</f>
        <v>43005</v>
      </c>
      <c r="O365" s="75" t="e">
        <f>_xll.qlInterestRateIndexValueDate(Index,N365)</f>
        <v>#VALUE!</v>
      </c>
      <c r="P365" s="72" t="e">
        <v>#N/A</v>
      </c>
      <c r="Q365" s="113" t="e">
        <v>#N/A</v>
      </c>
    </row>
    <row r="366" spans="13:17" x14ac:dyDescent="0.2">
      <c r="M366" s="49" t="s">
        <v>442</v>
      </c>
      <c r="N366" s="75">
        <f>_xll.qlCalendarAdvance(Calendar,N365,M366,"Following",FALSE)</f>
        <v>43006</v>
      </c>
      <c r="O366" s="75" t="e">
        <f>_xll.qlInterestRateIndexValueDate(Index,N366)</f>
        <v>#VALUE!</v>
      </c>
      <c r="P366" s="72" t="e">
        <v>#N/A</v>
      </c>
      <c r="Q366" s="113" t="e">
        <v>#N/A</v>
      </c>
    </row>
    <row r="367" spans="13:17" x14ac:dyDescent="0.2">
      <c r="M367" s="49" t="s">
        <v>442</v>
      </c>
      <c r="N367" s="75">
        <f>_xll.qlCalendarAdvance(Calendar,N366,M367,"Following",FALSE)</f>
        <v>43007</v>
      </c>
      <c r="O367" s="75" t="e">
        <f>_xll.qlInterestRateIndexValueDate(Index,N367)</f>
        <v>#VALUE!</v>
      </c>
      <c r="P367" s="72" t="e">
        <v>#N/A</v>
      </c>
      <c r="Q367" s="113" t="e">
        <v>#N/A</v>
      </c>
    </row>
    <row r="368" spans="13:17" x14ac:dyDescent="0.2">
      <c r="M368" s="49" t="s">
        <v>442</v>
      </c>
      <c r="N368" s="75">
        <f>_xll.qlCalendarAdvance(Calendar,N367,M368,"Following",FALSE)</f>
        <v>43010</v>
      </c>
      <c r="O368" s="75" t="e">
        <f>_xll.qlInterestRateIndexValueDate(Index,N368)</f>
        <v>#VALUE!</v>
      </c>
      <c r="P368" s="72" t="e">
        <v>#N/A</v>
      </c>
      <c r="Q368" s="113" t="e">
        <v>#N/A</v>
      </c>
    </row>
    <row r="369" spans="13:17" x14ac:dyDescent="0.2">
      <c r="M369" s="49" t="s">
        <v>442</v>
      </c>
      <c r="N369" s="75">
        <f>_xll.qlCalendarAdvance(Calendar,N368,M369,"Following",FALSE)</f>
        <v>43011</v>
      </c>
      <c r="O369" s="75" t="e">
        <f>_xll.qlInterestRateIndexValueDate(Index,N369)</f>
        <v>#VALUE!</v>
      </c>
      <c r="P369" s="72" t="e">
        <v>#N/A</v>
      </c>
      <c r="Q369" s="113" t="e">
        <v>#N/A</v>
      </c>
    </row>
    <row r="370" spans="13:17" x14ac:dyDescent="0.2">
      <c r="M370" s="49" t="s">
        <v>442</v>
      </c>
      <c r="N370" s="75">
        <f>_xll.qlCalendarAdvance(Calendar,N369,M370,"Following",FALSE)</f>
        <v>43012</v>
      </c>
      <c r="O370" s="75" t="e">
        <f>_xll.qlInterestRateIndexValueDate(Index,N370)</f>
        <v>#VALUE!</v>
      </c>
      <c r="P370" s="72" t="e">
        <v>#N/A</v>
      </c>
      <c r="Q370" s="113" t="e">
        <v>#N/A</v>
      </c>
    </row>
    <row r="371" spans="13:17" x14ac:dyDescent="0.2">
      <c r="M371" s="49" t="s">
        <v>442</v>
      </c>
      <c r="N371" s="75">
        <f>_xll.qlCalendarAdvance(Calendar,N370,M371,"Following",FALSE)</f>
        <v>43013</v>
      </c>
      <c r="O371" s="75" t="e">
        <f>_xll.qlInterestRateIndexValueDate(Index,N371)</f>
        <v>#VALUE!</v>
      </c>
      <c r="P371" s="72" t="e">
        <v>#N/A</v>
      </c>
      <c r="Q371" s="113" t="e">
        <v>#N/A</v>
      </c>
    </row>
    <row r="372" spans="13:17" x14ac:dyDescent="0.2">
      <c r="M372" s="49" t="s">
        <v>442</v>
      </c>
      <c r="N372" s="75">
        <f>_xll.qlCalendarAdvance(Calendar,N371,M372,"Following",FALSE)</f>
        <v>43014</v>
      </c>
      <c r="O372" s="75" t="e">
        <f>_xll.qlInterestRateIndexValueDate(Index,N372)</f>
        <v>#VALUE!</v>
      </c>
      <c r="P372" s="72" t="e">
        <v>#N/A</v>
      </c>
      <c r="Q372" s="113" t="e">
        <v>#N/A</v>
      </c>
    </row>
    <row r="373" spans="13:17" x14ac:dyDescent="0.2">
      <c r="M373" s="49" t="s">
        <v>442</v>
      </c>
      <c r="N373" s="75">
        <f>_xll.qlCalendarAdvance(Calendar,N372,M373,"Following",FALSE)</f>
        <v>43017</v>
      </c>
      <c r="O373" s="75" t="e">
        <f>_xll.qlInterestRateIndexValueDate(Index,N373)</f>
        <v>#VALUE!</v>
      </c>
      <c r="P373" s="72" t="e">
        <v>#N/A</v>
      </c>
      <c r="Q373" s="113" t="e">
        <v>#N/A</v>
      </c>
    </row>
    <row r="374" spans="13:17" x14ac:dyDescent="0.2">
      <c r="M374" s="49" t="s">
        <v>442</v>
      </c>
      <c r="N374" s="75">
        <f>_xll.qlCalendarAdvance(Calendar,N373,M374,"Following",FALSE)</f>
        <v>43018</v>
      </c>
      <c r="O374" s="75" t="e">
        <f>_xll.qlInterestRateIndexValueDate(Index,N374)</f>
        <v>#VALUE!</v>
      </c>
      <c r="P374" s="72" t="e">
        <v>#N/A</v>
      </c>
      <c r="Q374" s="113" t="e">
        <v>#N/A</v>
      </c>
    </row>
    <row r="375" spans="13:17" x14ac:dyDescent="0.2">
      <c r="M375" s="49" t="s">
        <v>442</v>
      </c>
      <c r="N375" s="75">
        <f>_xll.qlCalendarAdvance(Calendar,N374,M375,"Following",FALSE)</f>
        <v>43019</v>
      </c>
      <c r="O375" s="75" t="e">
        <f>_xll.qlInterestRateIndexValueDate(Index,N375)</f>
        <v>#VALUE!</v>
      </c>
      <c r="P375" s="72" t="e">
        <v>#N/A</v>
      </c>
      <c r="Q375" s="113" t="e">
        <v>#N/A</v>
      </c>
    </row>
    <row r="376" spans="13:17" x14ac:dyDescent="0.2">
      <c r="M376" s="49" t="s">
        <v>442</v>
      </c>
      <c r="N376" s="75">
        <f>_xll.qlCalendarAdvance(Calendar,N375,M376,"Following",FALSE)</f>
        <v>43020</v>
      </c>
      <c r="O376" s="75" t="e">
        <f>_xll.qlInterestRateIndexValueDate(Index,N376)</f>
        <v>#VALUE!</v>
      </c>
      <c r="P376" s="72" t="e">
        <v>#N/A</v>
      </c>
      <c r="Q376" s="113" t="e">
        <v>#N/A</v>
      </c>
    </row>
    <row r="377" spans="13:17" x14ac:dyDescent="0.2">
      <c r="M377" s="49" t="s">
        <v>442</v>
      </c>
      <c r="N377" s="75">
        <f>_xll.qlCalendarAdvance(Calendar,N376,M377,"Following",FALSE)</f>
        <v>43021</v>
      </c>
      <c r="O377" s="75" t="e">
        <f>_xll.qlInterestRateIndexValueDate(Index,N377)</f>
        <v>#VALUE!</v>
      </c>
      <c r="P377" s="72" t="e">
        <v>#N/A</v>
      </c>
      <c r="Q377" s="113" t="e">
        <v>#N/A</v>
      </c>
    </row>
    <row r="378" spans="13:17" x14ac:dyDescent="0.2">
      <c r="M378" s="49" t="s">
        <v>442</v>
      </c>
      <c r="N378" s="75">
        <f>_xll.qlCalendarAdvance(Calendar,N377,M378,"Following",FALSE)</f>
        <v>43024</v>
      </c>
      <c r="O378" s="75" t="e">
        <f>_xll.qlInterestRateIndexValueDate(Index,N378)</f>
        <v>#VALUE!</v>
      </c>
      <c r="P378" s="72" t="e">
        <v>#N/A</v>
      </c>
      <c r="Q378" s="113" t="e">
        <v>#N/A</v>
      </c>
    </row>
    <row r="379" spans="13:17" x14ac:dyDescent="0.2">
      <c r="M379" s="49" t="s">
        <v>442</v>
      </c>
      <c r="N379" s="75">
        <f>_xll.qlCalendarAdvance(Calendar,N378,M379,"Following",FALSE)</f>
        <v>43025</v>
      </c>
      <c r="O379" s="75" t="e">
        <f>_xll.qlInterestRateIndexValueDate(Index,N379)</f>
        <v>#VALUE!</v>
      </c>
      <c r="P379" s="72" t="e">
        <v>#N/A</v>
      </c>
      <c r="Q379" s="113" t="e">
        <v>#N/A</v>
      </c>
    </row>
    <row r="380" spans="13:17" x14ac:dyDescent="0.2">
      <c r="M380" s="49" t="s">
        <v>442</v>
      </c>
      <c r="N380" s="75">
        <f>_xll.qlCalendarAdvance(Calendar,N379,M380,"Following",FALSE)</f>
        <v>43026</v>
      </c>
      <c r="O380" s="75" t="e">
        <f>_xll.qlInterestRateIndexValueDate(Index,N380)</f>
        <v>#VALUE!</v>
      </c>
      <c r="P380" s="72" t="e">
        <v>#N/A</v>
      </c>
      <c r="Q380" s="113" t="e">
        <v>#N/A</v>
      </c>
    </row>
    <row r="381" spans="13:17" x14ac:dyDescent="0.2">
      <c r="M381" s="49" t="s">
        <v>442</v>
      </c>
      <c r="N381" s="75">
        <f>_xll.qlCalendarAdvance(Calendar,N380,M381,"Following",FALSE)</f>
        <v>43027</v>
      </c>
      <c r="O381" s="75" t="e">
        <f>_xll.qlInterestRateIndexValueDate(Index,N381)</f>
        <v>#VALUE!</v>
      </c>
      <c r="P381" s="72" t="e">
        <v>#N/A</v>
      </c>
      <c r="Q381" s="113" t="e">
        <v>#N/A</v>
      </c>
    </row>
    <row r="382" spans="13:17" x14ac:dyDescent="0.2">
      <c r="M382" s="49" t="s">
        <v>442</v>
      </c>
      <c r="N382" s="75">
        <f>_xll.qlCalendarAdvance(Calendar,N381,M382,"Following",FALSE)</f>
        <v>43028</v>
      </c>
      <c r="O382" s="75" t="e">
        <f>_xll.qlInterestRateIndexValueDate(Index,N382)</f>
        <v>#VALUE!</v>
      </c>
      <c r="P382" s="72" t="e">
        <v>#N/A</v>
      </c>
      <c r="Q382" s="113" t="e">
        <v>#N/A</v>
      </c>
    </row>
    <row r="383" spans="13:17" x14ac:dyDescent="0.2">
      <c r="M383" s="49" t="s">
        <v>442</v>
      </c>
      <c r="N383" s="75">
        <f>_xll.qlCalendarAdvance(Calendar,N382,M383,"Following",FALSE)</f>
        <v>43031</v>
      </c>
      <c r="O383" s="75" t="e">
        <f>_xll.qlInterestRateIndexValueDate(Index,N383)</f>
        <v>#VALUE!</v>
      </c>
      <c r="P383" s="72" t="e">
        <v>#N/A</v>
      </c>
      <c r="Q383" s="113" t="e">
        <v>#N/A</v>
      </c>
    </row>
    <row r="384" spans="13:17" x14ac:dyDescent="0.2">
      <c r="M384" s="49" t="s">
        <v>442</v>
      </c>
      <c r="N384" s="75">
        <f>_xll.qlCalendarAdvance(Calendar,N383,M384,"Following",FALSE)</f>
        <v>43032</v>
      </c>
      <c r="O384" s="75" t="e">
        <f>_xll.qlInterestRateIndexValueDate(Index,N384)</f>
        <v>#VALUE!</v>
      </c>
      <c r="P384" s="72" t="e">
        <v>#N/A</v>
      </c>
      <c r="Q384" s="113" t="e">
        <v>#N/A</v>
      </c>
    </row>
    <row r="385" spans="13:17" x14ac:dyDescent="0.2">
      <c r="M385" s="49" t="s">
        <v>442</v>
      </c>
      <c r="N385" s="75">
        <f>_xll.qlCalendarAdvance(Calendar,N384,M385,"Following",FALSE)</f>
        <v>43033</v>
      </c>
      <c r="O385" s="75" t="e">
        <f>_xll.qlInterestRateIndexValueDate(Index,N385)</f>
        <v>#VALUE!</v>
      </c>
      <c r="P385" s="72" t="e">
        <v>#N/A</v>
      </c>
      <c r="Q385" s="113" t="e">
        <v>#N/A</v>
      </c>
    </row>
    <row r="386" spans="13:17" x14ac:dyDescent="0.2">
      <c r="M386" s="49" t="s">
        <v>442</v>
      </c>
      <c r="N386" s="75">
        <f>_xll.qlCalendarAdvance(Calendar,N385,M386,"Following",FALSE)</f>
        <v>43034</v>
      </c>
      <c r="O386" s="75" t="e">
        <f>_xll.qlInterestRateIndexValueDate(Index,N386)</f>
        <v>#VALUE!</v>
      </c>
      <c r="P386" s="72" t="e">
        <v>#N/A</v>
      </c>
      <c r="Q386" s="113" t="e">
        <v>#N/A</v>
      </c>
    </row>
    <row r="387" spans="13:17" x14ac:dyDescent="0.2">
      <c r="M387" s="49" t="s">
        <v>442</v>
      </c>
      <c r="N387" s="75">
        <f>_xll.qlCalendarAdvance(Calendar,N386,M387,"Following",FALSE)</f>
        <v>43035</v>
      </c>
      <c r="O387" s="75" t="e">
        <f>_xll.qlInterestRateIndexValueDate(Index,N387)</f>
        <v>#VALUE!</v>
      </c>
      <c r="P387" s="72" t="e">
        <v>#N/A</v>
      </c>
      <c r="Q387" s="113" t="e">
        <v>#N/A</v>
      </c>
    </row>
    <row r="388" spans="13:17" x14ac:dyDescent="0.2">
      <c r="M388" s="49" t="s">
        <v>442</v>
      </c>
      <c r="N388" s="75">
        <f>_xll.qlCalendarAdvance(Calendar,N387,M388,"Following",FALSE)</f>
        <v>43038</v>
      </c>
      <c r="O388" s="75" t="e">
        <f>_xll.qlInterestRateIndexValueDate(Index,N388)</f>
        <v>#VALUE!</v>
      </c>
      <c r="P388" s="72" t="e">
        <v>#N/A</v>
      </c>
      <c r="Q388" s="113" t="e">
        <v>#N/A</v>
      </c>
    </row>
    <row r="389" spans="13:17" x14ac:dyDescent="0.2">
      <c r="M389" s="49" t="s">
        <v>442</v>
      </c>
      <c r="N389" s="75">
        <f>_xll.qlCalendarAdvance(Calendar,N388,M389,"Following",FALSE)</f>
        <v>43039</v>
      </c>
      <c r="O389" s="75" t="e">
        <f>_xll.qlInterestRateIndexValueDate(Index,N389)</f>
        <v>#VALUE!</v>
      </c>
      <c r="P389" s="72" t="e">
        <v>#N/A</v>
      </c>
      <c r="Q389" s="113" t="e">
        <v>#N/A</v>
      </c>
    </row>
    <row r="390" spans="13:17" x14ac:dyDescent="0.2">
      <c r="M390" s="49" t="s">
        <v>442</v>
      </c>
      <c r="N390" s="75">
        <f>_xll.qlCalendarAdvance(Calendar,N389,M390,"Following",FALSE)</f>
        <v>43040</v>
      </c>
      <c r="O390" s="75" t="e">
        <f>_xll.qlInterestRateIndexValueDate(Index,N390)</f>
        <v>#VALUE!</v>
      </c>
      <c r="P390" s="72" t="e">
        <v>#N/A</v>
      </c>
      <c r="Q390" s="113" t="e">
        <v>#N/A</v>
      </c>
    </row>
    <row r="391" spans="13:17" x14ac:dyDescent="0.2">
      <c r="M391" s="49" t="s">
        <v>442</v>
      </c>
      <c r="N391" s="75">
        <f>_xll.qlCalendarAdvance(Calendar,N390,M391,"Following",FALSE)</f>
        <v>43041</v>
      </c>
      <c r="O391" s="75" t="e">
        <f>_xll.qlInterestRateIndexValueDate(Index,N391)</f>
        <v>#VALUE!</v>
      </c>
      <c r="P391" s="72" t="e">
        <v>#N/A</v>
      </c>
      <c r="Q391" s="113" t="e">
        <v>#N/A</v>
      </c>
    </row>
    <row r="392" spans="13:17" x14ac:dyDescent="0.2">
      <c r="M392" s="49" t="s">
        <v>442</v>
      </c>
      <c r="N392" s="75">
        <f>_xll.qlCalendarAdvance(Calendar,N391,M392,"Following",FALSE)</f>
        <v>43042</v>
      </c>
      <c r="O392" s="75" t="e">
        <f>_xll.qlInterestRateIndexValueDate(Index,N392)</f>
        <v>#VALUE!</v>
      </c>
      <c r="P392" s="72" t="e">
        <v>#N/A</v>
      </c>
      <c r="Q392" s="113" t="e">
        <v>#N/A</v>
      </c>
    </row>
    <row r="393" spans="13:17" x14ac:dyDescent="0.2">
      <c r="M393" s="49" t="s">
        <v>442</v>
      </c>
      <c r="N393" s="75">
        <f>_xll.qlCalendarAdvance(Calendar,N392,M393,"Following",FALSE)</f>
        <v>43045</v>
      </c>
      <c r="O393" s="75" t="e">
        <f>_xll.qlInterestRateIndexValueDate(Index,N393)</f>
        <v>#VALUE!</v>
      </c>
      <c r="P393" s="72" t="e">
        <v>#N/A</v>
      </c>
      <c r="Q393" s="113" t="e">
        <v>#N/A</v>
      </c>
    </row>
    <row r="394" spans="13:17" x14ac:dyDescent="0.2">
      <c r="M394" s="49" t="s">
        <v>442</v>
      </c>
      <c r="N394" s="75">
        <f>_xll.qlCalendarAdvance(Calendar,N393,M394,"Following",FALSE)</f>
        <v>43046</v>
      </c>
      <c r="O394" s="75" t="e">
        <f>_xll.qlInterestRateIndexValueDate(Index,N394)</f>
        <v>#VALUE!</v>
      </c>
      <c r="P394" s="72" t="e">
        <v>#N/A</v>
      </c>
      <c r="Q394" s="113" t="e">
        <v>#N/A</v>
      </c>
    </row>
    <row r="395" spans="13:17" x14ac:dyDescent="0.2">
      <c r="M395" s="49" t="s">
        <v>442</v>
      </c>
      <c r="N395" s="75">
        <f>_xll.qlCalendarAdvance(Calendar,N394,M395,"Following",FALSE)</f>
        <v>43047</v>
      </c>
      <c r="O395" s="75" t="e">
        <f>_xll.qlInterestRateIndexValueDate(Index,N395)</f>
        <v>#VALUE!</v>
      </c>
      <c r="P395" s="72" t="e">
        <v>#N/A</v>
      </c>
      <c r="Q395" s="113" t="e">
        <v>#N/A</v>
      </c>
    </row>
    <row r="396" spans="13:17" x14ac:dyDescent="0.2">
      <c r="M396" s="49" t="s">
        <v>442</v>
      </c>
      <c r="N396" s="75">
        <f>_xll.qlCalendarAdvance(Calendar,N395,M396,"Following",FALSE)</f>
        <v>43048</v>
      </c>
      <c r="O396" s="75" t="e">
        <f>_xll.qlInterestRateIndexValueDate(Index,N396)</f>
        <v>#VALUE!</v>
      </c>
      <c r="P396" s="72" t="e">
        <v>#N/A</v>
      </c>
      <c r="Q396" s="113" t="e">
        <v>#N/A</v>
      </c>
    </row>
    <row r="397" spans="13:17" x14ac:dyDescent="0.2">
      <c r="M397" s="49" t="s">
        <v>442</v>
      </c>
      <c r="N397" s="75">
        <f>_xll.qlCalendarAdvance(Calendar,N396,M397,"Following",FALSE)</f>
        <v>43049</v>
      </c>
      <c r="O397" s="75" t="e">
        <f>_xll.qlInterestRateIndexValueDate(Index,N397)</f>
        <v>#VALUE!</v>
      </c>
      <c r="P397" s="72" t="e">
        <v>#N/A</v>
      </c>
      <c r="Q397" s="113" t="e">
        <v>#N/A</v>
      </c>
    </row>
    <row r="398" spans="13:17" x14ac:dyDescent="0.2">
      <c r="M398" s="49" t="s">
        <v>442</v>
      </c>
      <c r="N398" s="75">
        <f>_xll.qlCalendarAdvance(Calendar,N397,M398,"Following",FALSE)</f>
        <v>43052</v>
      </c>
      <c r="O398" s="75" t="e">
        <f>_xll.qlInterestRateIndexValueDate(Index,N398)</f>
        <v>#VALUE!</v>
      </c>
      <c r="P398" s="72" t="e">
        <v>#N/A</v>
      </c>
      <c r="Q398" s="113" t="e">
        <v>#N/A</v>
      </c>
    </row>
    <row r="399" spans="13:17" x14ac:dyDescent="0.2">
      <c r="M399" s="49" t="s">
        <v>442</v>
      </c>
      <c r="N399" s="75">
        <f>_xll.qlCalendarAdvance(Calendar,N398,M399,"Following",FALSE)</f>
        <v>43053</v>
      </c>
      <c r="O399" s="75" t="e">
        <f>_xll.qlInterestRateIndexValueDate(Index,N399)</f>
        <v>#VALUE!</v>
      </c>
      <c r="P399" s="72" t="e">
        <v>#N/A</v>
      </c>
      <c r="Q399" s="113" t="e">
        <v>#N/A</v>
      </c>
    </row>
    <row r="400" spans="13:17" x14ac:dyDescent="0.2">
      <c r="M400" s="49" t="s">
        <v>442</v>
      </c>
      <c r="N400" s="75">
        <f>_xll.qlCalendarAdvance(Calendar,N399,M400,"Following",FALSE)</f>
        <v>43054</v>
      </c>
      <c r="O400" s="75" t="e">
        <f>_xll.qlInterestRateIndexValueDate(Index,N400)</f>
        <v>#VALUE!</v>
      </c>
      <c r="P400" s="72" t="e">
        <v>#N/A</v>
      </c>
      <c r="Q400" s="113" t="e">
        <v>#N/A</v>
      </c>
    </row>
    <row r="401" spans="13:17" x14ac:dyDescent="0.2">
      <c r="M401" s="49" t="s">
        <v>442</v>
      </c>
      <c r="N401" s="75">
        <f>_xll.qlCalendarAdvance(Calendar,N400,M401,"Following",FALSE)</f>
        <v>43055</v>
      </c>
      <c r="O401" s="75" t="e">
        <f>_xll.qlInterestRateIndexValueDate(Index,N401)</f>
        <v>#VALUE!</v>
      </c>
      <c r="P401" s="72" t="e">
        <v>#N/A</v>
      </c>
      <c r="Q401" s="113" t="e">
        <v>#N/A</v>
      </c>
    </row>
    <row r="402" spans="13:17" x14ac:dyDescent="0.2">
      <c r="M402" s="49" t="s">
        <v>442</v>
      </c>
      <c r="N402" s="75">
        <f>_xll.qlCalendarAdvance(Calendar,N401,M402,"Following",FALSE)</f>
        <v>43056</v>
      </c>
      <c r="O402" s="75" t="e">
        <f>_xll.qlInterestRateIndexValueDate(Index,N402)</f>
        <v>#VALUE!</v>
      </c>
      <c r="P402" s="72" t="e">
        <v>#N/A</v>
      </c>
      <c r="Q402" s="113" t="e">
        <v>#N/A</v>
      </c>
    </row>
    <row r="403" spans="13:17" x14ac:dyDescent="0.2">
      <c r="M403" s="49" t="s">
        <v>442</v>
      </c>
      <c r="N403" s="75">
        <f>_xll.qlCalendarAdvance(Calendar,N402,M403,"Following",FALSE)</f>
        <v>43059</v>
      </c>
      <c r="O403" s="75" t="e">
        <f>_xll.qlInterestRateIndexValueDate(Index,N403)</f>
        <v>#VALUE!</v>
      </c>
      <c r="P403" s="72" t="e">
        <v>#N/A</v>
      </c>
      <c r="Q403" s="113" t="e">
        <v>#N/A</v>
      </c>
    </row>
    <row r="404" spans="13:17" x14ac:dyDescent="0.2">
      <c r="M404" s="49" t="s">
        <v>442</v>
      </c>
      <c r="N404" s="75">
        <f>_xll.qlCalendarAdvance(Calendar,N403,M404,"Following",FALSE)</f>
        <v>43060</v>
      </c>
      <c r="O404" s="75" t="e">
        <f>_xll.qlInterestRateIndexValueDate(Index,N404)</f>
        <v>#VALUE!</v>
      </c>
      <c r="P404" s="72" t="e">
        <v>#N/A</v>
      </c>
      <c r="Q404" s="113" t="e">
        <v>#N/A</v>
      </c>
    </row>
    <row r="405" spans="13:17" x14ac:dyDescent="0.2">
      <c r="M405" s="49" t="s">
        <v>442</v>
      </c>
      <c r="N405" s="75">
        <f>_xll.qlCalendarAdvance(Calendar,N404,M405,"Following",FALSE)</f>
        <v>43061</v>
      </c>
      <c r="O405" s="75" t="e">
        <f>_xll.qlInterestRateIndexValueDate(Index,N405)</f>
        <v>#VALUE!</v>
      </c>
      <c r="P405" s="72" t="e">
        <v>#N/A</v>
      </c>
      <c r="Q405" s="113" t="e">
        <v>#N/A</v>
      </c>
    </row>
    <row r="406" spans="13:17" x14ac:dyDescent="0.2">
      <c r="M406" s="49" t="s">
        <v>442</v>
      </c>
      <c r="N406" s="75">
        <f>_xll.qlCalendarAdvance(Calendar,N405,M406,"Following",FALSE)</f>
        <v>43062</v>
      </c>
      <c r="O406" s="75" t="e">
        <f>_xll.qlInterestRateIndexValueDate(Index,N406)</f>
        <v>#VALUE!</v>
      </c>
      <c r="P406" s="72" t="e">
        <v>#N/A</v>
      </c>
      <c r="Q406" s="113" t="e">
        <v>#N/A</v>
      </c>
    </row>
    <row r="407" spans="13:17" x14ac:dyDescent="0.2">
      <c r="M407" s="49" t="s">
        <v>442</v>
      </c>
      <c r="N407" s="75">
        <f>_xll.qlCalendarAdvance(Calendar,N406,M407,"Following",FALSE)</f>
        <v>43063</v>
      </c>
      <c r="O407" s="75" t="e">
        <f>_xll.qlInterestRateIndexValueDate(Index,N407)</f>
        <v>#VALUE!</v>
      </c>
      <c r="P407" s="72" t="e">
        <v>#N/A</v>
      </c>
      <c r="Q407" s="113" t="e">
        <v>#N/A</v>
      </c>
    </row>
    <row r="408" spans="13:17" x14ac:dyDescent="0.2">
      <c r="M408" s="49" t="s">
        <v>442</v>
      </c>
      <c r="N408" s="75">
        <f>_xll.qlCalendarAdvance(Calendar,N407,M408,"Following",FALSE)</f>
        <v>43066</v>
      </c>
      <c r="O408" s="75" t="e">
        <f>_xll.qlInterestRateIndexValueDate(Index,N408)</f>
        <v>#VALUE!</v>
      </c>
      <c r="P408" s="72" t="e">
        <v>#N/A</v>
      </c>
      <c r="Q408" s="113" t="e">
        <v>#N/A</v>
      </c>
    </row>
    <row r="409" spans="13:17" x14ac:dyDescent="0.2">
      <c r="M409" s="49" t="s">
        <v>442</v>
      </c>
      <c r="N409" s="75">
        <f>_xll.qlCalendarAdvance(Calendar,N408,M409,"Following",FALSE)</f>
        <v>43067</v>
      </c>
      <c r="O409" s="75" t="e">
        <f>_xll.qlInterestRateIndexValueDate(Index,N409)</f>
        <v>#VALUE!</v>
      </c>
      <c r="P409" s="72" t="e">
        <v>#N/A</v>
      </c>
      <c r="Q409" s="113" t="e">
        <v>#N/A</v>
      </c>
    </row>
    <row r="410" spans="13:17" x14ac:dyDescent="0.2">
      <c r="M410" s="49" t="s">
        <v>442</v>
      </c>
      <c r="N410" s="75">
        <f>_xll.qlCalendarAdvance(Calendar,N409,M410,"Following",FALSE)</f>
        <v>43068</v>
      </c>
      <c r="O410" s="75" t="e">
        <f>_xll.qlInterestRateIndexValueDate(Index,N410)</f>
        <v>#VALUE!</v>
      </c>
      <c r="P410" s="72" t="e">
        <v>#N/A</v>
      </c>
      <c r="Q410" s="113" t="e">
        <v>#N/A</v>
      </c>
    </row>
    <row r="411" spans="13:17" x14ac:dyDescent="0.2">
      <c r="M411" s="49" t="s">
        <v>442</v>
      </c>
      <c r="N411" s="75">
        <f>_xll.qlCalendarAdvance(Calendar,N410,M411,"Following",FALSE)</f>
        <v>43069</v>
      </c>
      <c r="O411" s="75" t="e">
        <f>_xll.qlInterestRateIndexValueDate(Index,N411)</f>
        <v>#VALUE!</v>
      </c>
      <c r="P411" s="72" t="e">
        <v>#N/A</v>
      </c>
      <c r="Q411" s="113" t="e">
        <v>#N/A</v>
      </c>
    </row>
    <row r="412" spans="13:17" x14ac:dyDescent="0.2">
      <c r="M412" s="49" t="s">
        <v>442</v>
      </c>
      <c r="N412" s="75">
        <f>_xll.qlCalendarAdvance(Calendar,N411,M412,"Following",FALSE)</f>
        <v>43070</v>
      </c>
      <c r="O412" s="75" t="e">
        <f>_xll.qlInterestRateIndexValueDate(Index,N412)</f>
        <v>#VALUE!</v>
      </c>
      <c r="P412" s="72" t="e">
        <v>#N/A</v>
      </c>
      <c r="Q412" s="113" t="e">
        <v>#N/A</v>
      </c>
    </row>
    <row r="413" spans="13:17" x14ac:dyDescent="0.2">
      <c r="M413" s="49" t="s">
        <v>442</v>
      </c>
      <c r="N413" s="75">
        <f>_xll.qlCalendarAdvance(Calendar,N412,M413,"Following",FALSE)</f>
        <v>43073</v>
      </c>
      <c r="O413" s="75" t="e">
        <f>_xll.qlInterestRateIndexValueDate(Index,N413)</f>
        <v>#VALUE!</v>
      </c>
      <c r="P413" s="72" t="e">
        <v>#N/A</v>
      </c>
      <c r="Q413" s="113" t="e">
        <v>#N/A</v>
      </c>
    </row>
    <row r="414" spans="13:17" x14ac:dyDescent="0.2">
      <c r="M414" s="49" t="s">
        <v>442</v>
      </c>
      <c r="N414" s="75">
        <f>_xll.qlCalendarAdvance(Calendar,N413,M414,"Following",FALSE)</f>
        <v>43074</v>
      </c>
      <c r="O414" s="75" t="e">
        <f>_xll.qlInterestRateIndexValueDate(Index,N414)</f>
        <v>#VALUE!</v>
      </c>
      <c r="P414" s="72" t="e">
        <v>#N/A</v>
      </c>
      <c r="Q414" s="113" t="e">
        <v>#N/A</v>
      </c>
    </row>
    <row r="415" spans="13:17" x14ac:dyDescent="0.2">
      <c r="M415" s="49" t="s">
        <v>442</v>
      </c>
      <c r="N415" s="75">
        <f>_xll.qlCalendarAdvance(Calendar,N414,M415,"Following",FALSE)</f>
        <v>43075</v>
      </c>
      <c r="O415" s="75" t="e">
        <f>_xll.qlInterestRateIndexValueDate(Index,N415)</f>
        <v>#VALUE!</v>
      </c>
      <c r="P415" s="72" t="e">
        <v>#N/A</v>
      </c>
      <c r="Q415" s="113" t="e">
        <v>#N/A</v>
      </c>
    </row>
    <row r="416" spans="13:17" x14ac:dyDescent="0.2">
      <c r="M416" s="49" t="s">
        <v>442</v>
      </c>
      <c r="N416" s="75">
        <f>_xll.qlCalendarAdvance(Calendar,N415,M416,"Following",FALSE)</f>
        <v>43076</v>
      </c>
      <c r="O416" s="75" t="e">
        <f>_xll.qlInterestRateIndexValueDate(Index,N416)</f>
        <v>#VALUE!</v>
      </c>
      <c r="P416" s="72" t="e">
        <v>#N/A</v>
      </c>
      <c r="Q416" s="113" t="e">
        <v>#N/A</v>
      </c>
    </row>
    <row r="417" spans="13:17" x14ac:dyDescent="0.2">
      <c r="M417" s="49" t="s">
        <v>442</v>
      </c>
      <c r="N417" s="75">
        <f>_xll.qlCalendarAdvance(Calendar,N416,M417,"Following",FALSE)</f>
        <v>43077</v>
      </c>
      <c r="O417" s="75" t="e">
        <f>_xll.qlInterestRateIndexValueDate(Index,N417)</f>
        <v>#VALUE!</v>
      </c>
      <c r="P417" s="72" t="e">
        <v>#N/A</v>
      </c>
      <c r="Q417" s="113" t="e">
        <v>#N/A</v>
      </c>
    </row>
    <row r="418" spans="13:17" x14ac:dyDescent="0.2">
      <c r="M418" s="49" t="s">
        <v>442</v>
      </c>
      <c r="N418" s="75">
        <f>_xll.qlCalendarAdvance(Calendar,N417,M418,"Following",FALSE)</f>
        <v>43080</v>
      </c>
      <c r="O418" s="75" t="e">
        <f>_xll.qlInterestRateIndexValueDate(Index,N418)</f>
        <v>#VALUE!</v>
      </c>
      <c r="P418" s="72" t="e">
        <v>#N/A</v>
      </c>
      <c r="Q418" s="113" t="e">
        <v>#N/A</v>
      </c>
    </row>
    <row r="419" spans="13:17" x14ac:dyDescent="0.2">
      <c r="M419" s="49" t="s">
        <v>442</v>
      </c>
      <c r="N419" s="75">
        <f>_xll.qlCalendarAdvance(Calendar,N418,M419,"Following",FALSE)</f>
        <v>43081</v>
      </c>
      <c r="O419" s="75" t="e">
        <f>_xll.qlInterestRateIndexValueDate(Index,N419)</f>
        <v>#VALUE!</v>
      </c>
      <c r="P419" s="72" t="e">
        <v>#N/A</v>
      </c>
      <c r="Q419" s="113" t="e">
        <v>#N/A</v>
      </c>
    </row>
    <row r="420" spans="13:17" x14ac:dyDescent="0.2">
      <c r="M420" s="49" t="s">
        <v>442</v>
      </c>
      <c r="N420" s="75">
        <f>_xll.qlCalendarAdvance(Calendar,N419,M420,"Following",FALSE)</f>
        <v>43082</v>
      </c>
      <c r="O420" s="75" t="e">
        <f>_xll.qlInterestRateIndexValueDate(Index,N420)</f>
        <v>#VALUE!</v>
      </c>
      <c r="P420" s="72" t="e">
        <v>#N/A</v>
      </c>
      <c r="Q420" s="113" t="e">
        <v>#N/A</v>
      </c>
    </row>
    <row r="421" spans="13:17" x14ac:dyDescent="0.2">
      <c r="M421" s="49" t="s">
        <v>442</v>
      </c>
      <c r="N421" s="75">
        <f>_xll.qlCalendarAdvance(Calendar,N420,M421,"Following",FALSE)</f>
        <v>43083</v>
      </c>
      <c r="O421" s="75" t="e">
        <f>_xll.qlInterestRateIndexValueDate(Index,N421)</f>
        <v>#VALUE!</v>
      </c>
      <c r="P421" s="72" t="e">
        <v>#N/A</v>
      </c>
      <c r="Q421" s="113" t="e">
        <v>#N/A</v>
      </c>
    </row>
    <row r="422" spans="13:17" x14ac:dyDescent="0.2">
      <c r="M422" s="49" t="s">
        <v>442</v>
      </c>
      <c r="N422" s="75">
        <f>_xll.qlCalendarAdvance(Calendar,N421,M422,"Following",FALSE)</f>
        <v>43084</v>
      </c>
      <c r="O422" s="75" t="e">
        <f>_xll.qlInterestRateIndexValueDate(Index,N422)</f>
        <v>#VALUE!</v>
      </c>
      <c r="P422" s="72" t="e">
        <v>#N/A</v>
      </c>
      <c r="Q422" s="113" t="e">
        <v>#N/A</v>
      </c>
    </row>
    <row r="423" spans="13:17" x14ac:dyDescent="0.2">
      <c r="M423" s="49" t="s">
        <v>442</v>
      </c>
      <c r="N423" s="75">
        <f>_xll.qlCalendarAdvance(Calendar,N422,M423,"Following",FALSE)</f>
        <v>43087</v>
      </c>
      <c r="O423" s="75" t="e">
        <f>_xll.qlInterestRateIndexValueDate(Index,N423)</f>
        <v>#VALUE!</v>
      </c>
      <c r="P423" s="72" t="e">
        <v>#N/A</v>
      </c>
      <c r="Q423" s="113" t="e">
        <v>#N/A</v>
      </c>
    </row>
    <row r="424" spans="13:17" x14ac:dyDescent="0.2">
      <c r="M424" s="49" t="s">
        <v>442</v>
      </c>
      <c r="N424" s="75">
        <f>_xll.qlCalendarAdvance(Calendar,N423,M424,"Following",FALSE)</f>
        <v>43088</v>
      </c>
      <c r="O424" s="75" t="e">
        <f>_xll.qlInterestRateIndexValueDate(Index,N424)</f>
        <v>#VALUE!</v>
      </c>
      <c r="P424" s="72" t="e">
        <v>#N/A</v>
      </c>
      <c r="Q424" s="113" t="e">
        <v>#N/A</v>
      </c>
    </row>
    <row r="425" spans="13:17" x14ac:dyDescent="0.2">
      <c r="M425" s="49" t="s">
        <v>442</v>
      </c>
      <c r="N425" s="75">
        <f>_xll.qlCalendarAdvance(Calendar,N424,M425,"Following",FALSE)</f>
        <v>43089</v>
      </c>
      <c r="O425" s="75" t="e">
        <f>_xll.qlInterestRateIndexValueDate(Index,N425)</f>
        <v>#VALUE!</v>
      </c>
      <c r="P425" s="72" t="e">
        <v>#N/A</v>
      </c>
      <c r="Q425" s="113" t="e">
        <v>#N/A</v>
      </c>
    </row>
    <row r="426" spans="13:17" x14ac:dyDescent="0.2">
      <c r="M426" s="49" t="s">
        <v>442</v>
      </c>
      <c r="N426" s="75">
        <f>_xll.qlCalendarAdvance(Calendar,N425,M426,"Following",FALSE)</f>
        <v>43090</v>
      </c>
      <c r="O426" s="75" t="e">
        <f>_xll.qlInterestRateIndexValueDate(Index,N426)</f>
        <v>#VALUE!</v>
      </c>
      <c r="P426" s="72" t="e">
        <v>#N/A</v>
      </c>
      <c r="Q426" s="113" t="e">
        <v>#N/A</v>
      </c>
    </row>
    <row r="427" spans="13:17" x14ac:dyDescent="0.2">
      <c r="M427" s="49" t="s">
        <v>442</v>
      </c>
      <c r="N427" s="75">
        <f>_xll.qlCalendarAdvance(Calendar,N426,M427,"Following",FALSE)</f>
        <v>43091</v>
      </c>
      <c r="O427" s="75" t="e">
        <f>_xll.qlInterestRateIndexValueDate(Index,N427)</f>
        <v>#VALUE!</v>
      </c>
      <c r="P427" s="72" t="e">
        <v>#N/A</v>
      </c>
      <c r="Q427" s="113" t="e">
        <v>#N/A</v>
      </c>
    </row>
    <row r="428" spans="13:17" x14ac:dyDescent="0.2">
      <c r="M428" s="49" t="s">
        <v>442</v>
      </c>
      <c r="N428" s="75">
        <f>_xll.qlCalendarAdvance(Calendar,N427,M428,"Following",FALSE)</f>
        <v>43096</v>
      </c>
      <c r="O428" s="75" t="e">
        <f>_xll.qlInterestRateIndexValueDate(Index,N428)</f>
        <v>#VALUE!</v>
      </c>
      <c r="P428" s="72" t="e">
        <v>#N/A</v>
      </c>
      <c r="Q428" s="113" t="e">
        <v>#N/A</v>
      </c>
    </row>
    <row r="429" spans="13:17" x14ac:dyDescent="0.2">
      <c r="M429" s="49" t="s">
        <v>442</v>
      </c>
      <c r="N429" s="75">
        <f>_xll.qlCalendarAdvance(Calendar,N428,M429,"Following",FALSE)</f>
        <v>43097</v>
      </c>
      <c r="O429" s="75" t="e">
        <f>_xll.qlInterestRateIndexValueDate(Index,N429)</f>
        <v>#VALUE!</v>
      </c>
      <c r="P429" s="72" t="e">
        <v>#N/A</v>
      </c>
      <c r="Q429" s="113" t="e">
        <v>#N/A</v>
      </c>
    </row>
    <row r="430" spans="13:17" x14ac:dyDescent="0.2">
      <c r="M430" s="49" t="s">
        <v>442</v>
      </c>
      <c r="N430" s="75">
        <f>_xll.qlCalendarAdvance(Calendar,N429,M430,"Following",FALSE)</f>
        <v>43098</v>
      </c>
      <c r="O430" s="75" t="e">
        <f>_xll.qlInterestRateIndexValueDate(Index,N430)</f>
        <v>#VALUE!</v>
      </c>
      <c r="P430" s="72" t="e">
        <v>#N/A</v>
      </c>
      <c r="Q430" s="113" t="e">
        <v>#N/A</v>
      </c>
    </row>
    <row r="431" spans="13:17" x14ac:dyDescent="0.2">
      <c r="M431" s="49" t="s">
        <v>442</v>
      </c>
      <c r="N431" s="75">
        <f>_xll.qlCalendarAdvance(Calendar,N430,M431,"Following",FALSE)</f>
        <v>43102</v>
      </c>
      <c r="O431" s="75" t="e">
        <f>_xll.qlInterestRateIndexValueDate(Index,N431)</f>
        <v>#VALUE!</v>
      </c>
      <c r="P431" s="72" t="e">
        <v>#N/A</v>
      </c>
      <c r="Q431" s="113" t="e">
        <v>#N/A</v>
      </c>
    </row>
    <row r="432" spans="13:17" x14ac:dyDescent="0.2">
      <c r="M432" s="49" t="s">
        <v>442</v>
      </c>
      <c r="N432" s="75">
        <f>_xll.qlCalendarAdvance(Calendar,N431,M432,"Following",FALSE)</f>
        <v>43103</v>
      </c>
      <c r="O432" s="75" t="e">
        <f>_xll.qlInterestRateIndexValueDate(Index,N432)</f>
        <v>#VALUE!</v>
      </c>
      <c r="P432" s="72" t="e">
        <v>#N/A</v>
      </c>
      <c r="Q432" s="113" t="e">
        <v>#N/A</v>
      </c>
    </row>
    <row r="433" spans="13:17" x14ac:dyDescent="0.2">
      <c r="M433" s="49" t="s">
        <v>442</v>
      </c>
      <c r="N433" s="75">
        <f>_xll.qlCalendarAdvance(Calendar,N432,M433,"Following",FALSE)</f>
        <v>43104</v>
      </c>
      <c r="O433" s="75" t="e">
        <f>_xll.qlInterestRateIndexValueDate(Index,N433)</f>
        <v>#VALUE!</v>
      </c>
      <c r="P433" s="72" t="e">
        <v>#N/A</v>
      </c>
      <c r="Q433" s="113" t="e">
        <v>#N/A</v>
      </c>
    </row>
    <row r="434" spans="13:17" x14ac:dyDescent="0.2">
      <c r="M434" s="49" t="s">
        <v>442</v>
      </c>
      <c r="N434" s="75">
        <f>_xll.qlCalendarAdvance(Calendar,N433,M434,"Following",FALSE)</f>
        <v>43105</v>
      </c>
      <c r="O434" s="75" t="e">
        <f>_xll.qlInterestRateIndexValueDate(Index,N434)</f>
        <v>#VALUE!</v>
      </c>
      <c r="P434" s="72" t="e">
        <v>#N/A</v>
      </c>
      <c r="Q434" s="113" t="e">
        <v>#N/A</v>
      </c>
    </row>
    <row r="435" spans="13:17" x14ac:dyDescent="0.2">
      <c r="M435" s="49" t="s">
        <v>442</v>
      </c>
      <c r="N435" s="75">
        <f>_xll.qlCalendarAdvance(Calendar,N434,M435,"Following",FALSE)</f>
        <v>43108</v>
      </c>
      <c r="O435" s="75" t="e">
        <f>_xll.qlInterestRateIndexValueDate(Index,N435)</f>
        <v>#VALUE!</v>
      </c>
      <c r="P435" s="72" t="e">
        <v>#N/A</v>
      </c>
      <c r="Q435" s="113" t="e">
        <v>#N/A</v>
      </c>
    </row>
    <row r="436" spans="13:17" x14ac:dyDescent="0.2">
      <c r="M436" s="49" t="s">
        <v>442</v>
      </c>
      <c r="N436" s="75">
        <f>_xll.qlCalendarAdvance(Calendar,N435,M436,"Following",FALSE)</f>
        <v>43109</v>
      </c>
      <c r="O436" s="75" t="e">
        <f>_xll.qlInterestRateIndexValueDate(Index,N436)</f>
        <v>#VALUE!</v>
      </c>
      <c r="P436" s="72" t="e">
        <v>#N/A</v>
      </c>
      <c r="Q436" s="113" t="e">
        <v>#N/A</v>
      </c>
    </row>
    <row r="437" spans="13:17" x14ac:dyDescent="0.2">
      <c r="M437" s="49" t="s">
        <v>442</v>
      </c>
      <c r="N437" s="75">
        <f>_xll.qlCalendarAdvance(Calendar,N436,M437,"Following",FALSE)</f>
        <v>43110</v>
      </c>
      <c r="O437" s="75" t="e">
        <f>_xll.qlInterestRateIndexValueDate(Index,N437)</f>
        <v>#VALUE!</v>
      </c>
      <c r="P437" s="72" t="e">
        <v>#N/A</v>
      </c>
      <c r="Q437" s="113" t="e">
        <v>#N/A</v>
      </c>
    </row>
    <row r="438" spans="13:17" x14ac:dyDescent="0.2">
      <c r="M438" s="49" t="s">
        <v>442</v>
      </c>
      <c r="N438" s="75">
        <f>_xll.qlCalendarAdvance(Calendar,N437,M438,"Following",FALSE)</f>
        <v>43111</v>
      </c>
      <c r="O438" s="75" t="e">
        <f>_xll.qlInterestRateIndexValueDate(Index,N438)</f>
        <v>#VALUE!</v>
      </c>
      <c r="P438" s="72" t="e">
        <v>#N/A</v>
      </c>
      <c r="Q438" s="113" t="e">
        <v>#N/A</v>
      </c>
    </row>
    <row r="439" spans="13:17" x14ac:dyDescent="0.2">
      <c r="M439" s="49" t="s">
        <v>442</v>
      </c>
      <c r="N439" s="75">
        <f>_xll.qlCalendarAdvance(Calendar,N438,M439,"Following",FALSE)</f>
        <v>43112</v>
      </c>
      <c r="O439" s="75" t="e">
        <f>_xll.qlInterestRateIndexValueDate(Index,N439)</f>
        <v>#VALUE!</v>
      </c>
      <c r="P439" s="72" t="e">
        <v>#N/A</v>
      </c>
      <c r="Q439" s="113" t="e">
        <v>#N/A</v>
      </c>
    </row>
    <row r="440" spans="13:17" x14ac:dyDescent="0.2">
      <c r="M440" s="49" t="s">
        <v>442</v>
      </c>
      <c r="N440" s="75">
        <f>_xll.qlCalendarAdvance(Calendar,N439,M440,"Following",FALSE)</f>
        <v>43115</v>
      </c>
      <c r="O440" s="75" t="e">
        <f>_xll.qlInterestRateIndexValueDate(Index,N440)</f>
        <v>#VALUE!</v>
      </c>
      <c r="P440" s="72" t="e">
        <v>#N/A</v>
      </c>
      <c r="Q440" s="113" t="e">
        <v>#N/A</v>
      </c>
    </row>
    <row r="441" spans="13:17" x14ac:dyDescent="0.2">
      <c r="M441" s="49" t="s">
        <v>442</v>
      </c>
      <c r="N441" s="75">
        <f>_xll.qlCalendarAdvance(Calendar,N440,M441,"Following",FALSE)</f>
        <v>43116</v>
      </c>
      <c r="O441" s="75" t="e">
        <f>_xll.qlInterestRateIndexValueDate(Index,N441)</f>
        <v>#VALUE!</v>
      </c>
      <c r="P441" s="72" t="e">
        <v>#N/A</v>
      </c>
      <c r="Q441" s="113" t="e">
        <v>#N/A</v>
      </c>
    </row>
    <row r="442" spans="13:17" x14ac:dyDescent="0.2">
      <c r="M442" s="49" t="s">
        <v>442</v>
      </c>
      <c r="N442" s="75">
        <f>_xll.qlCalendarAdvance(Calendar,N441,M442,"Following",FALSE)</f>
        <v>43117</v>
      </c>
      <c r="O442" s="75" t="e">
        <f>_xll.qlInterestRateIndexValueDate(Index,N442)</f>
        <v>#VALUE!</v>
      </c>
      <c r="P442" s="72" t="e">
        <v>#N/A</v>
      </c>
      <c r="Q442" s="113" t="e">
        <v>#N/A</v>
      </c>
    </row>
    <row r="443" spans="13:17" x14ac:dyDescent="0.2">
      <c r="M443" s="49" t="s">
        <v>442</v>
      </c>
      <c r="N443" s="75">
        <f>_xll.qlCalendarAdvance(Calendar,N442,M443,"Following",FALSE)</f>
        <v>43118</v>
      </c>
      <c r="O443" s="75" t="e">
        <f>_xll.qlInterestRateIndexValueDate(Index,N443)</f>
        <v>#VALUE!</v>
      </c>
      <c r="P443" s="72" t="e">
        <v>#N/A</v>
      </c>
      <c r="Q443" s="113" t="e">
        <v>#N/A</v>
      </c>
    </row>
    <row r="444" spans="13:17" x14ac:dyDescent="0.2">
      <c r="M444" s="49" t="s">
        <v>442</v>
      </c>
      <c r="N444" s="75">
        <f>_xll.qlCalendarAdvance(Calendar,N443,M444,"Following",FALSE)</f>
        <v>43119</v>
      </c>
      <c r="O444" s="75" t="e">
        <f>_xll.qlInterestRateIndexValueDate(Index,N444)</f>
        <v>#VALUE!</v>
      </c>
      <c r="P444" s="72" t="e">
        <v>#N/A</v>
      </c>
      <c r="Q444" s="113" t="e">
        <v>#N/A</v>
      </c>
    </row>
    <row r="445" spans="13:17" x14ac:dyDescent="0.2">
      <c r="M445" s="49" t="s">
        <v>442</v>
      </c>
      <c r="N445" s="75">
        <f>_xll.qlCalendarAdvance(Calendar,N444,M445,"Following",FALSE)</f>
        <v>43122</v>
      </c>
      <c r="O445" s="75" t="e">
        <f>_xll.qlInterestRateIndexValueDate(Index,N445)</f>
        <v>#VALUE!</v>
      </c>
      <c r="P445" s="72" t="e">
        <v>#N/A</v>
      </c>
      <c r="Q445" s="113" t="e">
        <v>#N/A</v>
      </c>
    </row>
    <row r="446" spans="13:17" x14ac:dyDescent="0.2">
      <c r="M446" s="49" t="s">
        <v>442</v>
      </c>
      <c r="N446" s="75">
        <f>_xll.qlCalendarAdvance(Calendar,N445,M446,"Following",FALSE)</f>
        <v>43123</v>
      </c>
      <c r="O446" s="75" t="e">
        <f>_xll.qlInterestRateIndexValueDate(Index,N446)</f>
        <v>#VALUE!</v>
      </c>
      <c r="P446" s="72" t="e">
        <v>#N/A</v>
      </c>
      <c r="Q446" s="113" t="e">
        <v>#N/A</v>
      </c>
    </row>
    <row r="447" spans="13:17" x14ac:dyDescent="0.2">
      <c r="M447" s="49" t="s">
        <v>442</v>
      </c>
      <c r="N447" s="75">
        <f>_xll.qlCalendarAdvance(Calendar,N446,M447,"Following",FALSE)</f>
        <v>43124</v>
      </c>
      <c r="O447" s="75" t="e">
        <f>_xll.qlInterestRateIndexValueDate(Index,N447)</f>
        <v>#VALUE!</v>
      </c>
      <c r="P447" s="72" t="e">
        <v>#N/A</v>
      </c>
      <c r="Q447" s="113" t="e">
        <v>#N/A</v>
      </c>
    </row>
    <row r="448" spans="13:17" x14ac:dyDescent="0.2">
      <c r="M448" s="49" t="s">
        <v>442</v>
      </c>
      <c r="N448" s="75">
        <f>_xll.qlCalendarAdvance(Calendar,N447,M448,"Following",FALSE)</f>
        <v>43125</v>
      </c>
      <c r="O448" s="75" t="e">
        <f>_xll.qlInterestRateIndexValueDate(Index,N448)</f>
        <v>#VALUE!</v>
      </c>
      <c r="P448" s="72" t="e">
        <v>#N/A</v>
      </c>
      <c r="Q448" s="113" t="e">
        <v>#N/A</v>
      </c>
    </row>
    <row r="449" spans="13:17" x14ac:dyDescent="0.2">
      <c r="M449" s="49" t="s">
        <v>442</v>
      </c>
      <c r="N449" s="75">
        <f>_xll.qlCalendarAdvance(Calendar,N448,M449,"Following",FALSE)</f>
        <v>43126</v>
      </c>
      <c r="O449" s="75" t="e">
        <f>_xll.qlInterestRateIndexValueDate(Index,N449)</f>
        <v>#VALUE!</v>
      </c>
      <c r="P449" s="72" t="e">
        <v>#N/A</v>
      </c>
      <c r="Q449" s="113" t="e">
        <v>#N/A</v>
      </c>
    </row>
    <row r="450" spans="13:17" x14ac:dyDescent="0.2">
      <c r="M450" s="49" t="s">
        <v>442</v>
      </c>
      <c r="N450" s="75">
        <f>_xll.qlCalendarAdvance(Calendar,N449,M450,"Following",FALSE)</f>
        <v>43129</v>
      </c>
      <c r="O450" s="75" t="e">
        <f>_xll.qlInterestRateIndexValueDate(Index,N450)</f>
        <v>#VALUE!</v>
      </c>
      <c r="P450" s="72" t="e">
        <v>#N/A</v>
      </c>
      <c r="Q450" s="113" t="e">
        <v>#N/A</v>
      </c>
    </row>
    <row r="451" spans="13:17" x14ac:dyDescent="0.2">
      <c r="M451" s="49" t="s">
        <v>442</v>
      </c>
      <c r="N451" s="75">
        <f>_xll.qlCalendarAdvance(Calendar,N450,M451,"Following",FALSE)</f>
        <v>43130</v>
      </c>
      <c r="O451" s="75" t="e">
        <f>_xll.qlInterestRateIndexValueDate(Index,N451)</f>
        <v>#VALUE!</v>
      </c>
      <c r="P451" s="72" t="e">
        <v>#N/A</v>
      </c>
      <c r="Q451" s="113" t="e">
        <v>#N/A</v>
      </c>
    </row>
    <row r="452" spans="13:17" x14ac:dyDescent="0.2">
      <c r="M452" s="49" t="s">
        <v>442</v>
      </c>
      <c r="N452" s="75">
        <f>_xll.qlCalendarAdvance(Calendar,N451,M452,"Following",FALSE)</f>
        <v>43131</v>
      </c>
      <c r="O452" s="75" t="e">
        <f>_xll.qlInterestRateIndexValueDate(Index,N452)</f>
        <v>#VALUE!</v>
      </c>
      <c r="P452" s="72" t="e">
        <v>#N/A</v>
      </c>
      <c r="Q452" s="113" t="e">
        <v>#N/A</v>
      </c>
    </row>
    <row r="453" spans="13:17" x14ac:dyDescent="0.2">
      <c r="M453" s="49" t="s">
        <v>442</v>
      </c>
      <c r="N453" s="75">
        <f>_xll.qlCalendarAdvance(Calendar,N452,M453,"Following",FALSE)</f>
        <v>43132</v>
      </c>
      <c r="O453" s="75" t="e">
        <f>_xll.qlInterestRateIndexValueDate(Index,N453)</f>
        <v>#VALUE!</v>
      </c>
      <c r="P453" s="72" t="e">
        <v>#N/A</v>
      </c>
      <c r="Q453" s="113" t="e">
        <v>#N/A</v>
      </c>
    </row>
    <row r="454" spans="13:17" x14ac:dyDescent="0.2">
      <c r="M454" s="49" t="s">
        <v>442</v>
      </c>
      <c r="N454" s="75">
        <f>_xll.qlCalendarAdvance(Calendar,N453,M454,"Following",FALSE)</f>
        <v>43133</v>
      </c>
      <c r="O454" s="75" t="e">
        <f>_xll.qlInterestRateIndexValueDate(Index,N454)</f>
        <v>#VALUE!</v>
      </c>
      <c r="P454" s="72" t="e">
        <v>#N/A</v>
      </c>
      <c r="Q454" s="113" t="e">
        <v>#N/A</v>
      </c>
    </row>
    <row r="455" spans="13:17" x14ac:dyDescent="0.2">
      <c r="M455" s="49" t="s">
        <v>442</v>
      </c>
      <c r="N455" s="75">
        <f>_xll.qlCalendarAdvance(Calendar,N454,M455,"Following",FALSE)</f>
        <v>43136</v>
      </c>
      <c r="O455" s="75" t="e">
        <f>_xll.qlInterestRateIndexValueDate(Index,N455)</f>
        <v>#VALUE!</v>
      </c>
      <c r="P455" s="72" t="e">
        <v>#N/A</v>
      </c>
      <c r="Q455" s="113" t="e">
        <v>#N/A</v>
      </c>
    </row>
    <row r="456" spans="13:17" x14ac:dyDescent="0.2">
      <c r="M456" s="49" t="s">
        <v>442</v>
      </c>
      <c r="N456" s="75">
        <f>_xll.qlCalendarAdvance(Calendar,N455,M456,"Following",FALSE)</f>
        <v>43137</v>
      </c>
      <c r="O456" s="75" t="e">
        <f>_xll.qlInterestRateIndexValueDate(Index,N456)</f>
        <v>#VALUE!</v>
      </c>
      <c r="P456" s="72" t="e">
        <v>#N/A</v>
      </c>
      <c r="Q456" s="113" t="e">
        <v>#N/A</v>
      </c>
    </row>
    <row r="457" spans="13:17" x14ac:dyDescent="0.2">
      <c r="M457" s="49" t="s">
        <v>442</v>
      </c>
      <c r="N457" s="75">
        <f>_xll.qlCalendarAdvance(Calendar,N456,M457,"Following",FALSE)</f>
        <v>43138</v>
      </c>
      <c r="O457" s="75" t="e">
        <f>_xll.qlInterestRateIndexValueDate(Index,N457)</f>
        <v>#VALUE!</v>
      </c>
      <c r="P457" s="72" t="e">
        <v>#N/A</v>
      </c>
      <c r="Q457" s="113" t="e">
        <v>#N/A</v>
      </c>
    </row>
    <row r="458" spans="13:17" x14ac:dyDescent="0.2">
      <c r="M458" s="49" t="s">
        <v>442</v>
      </c>
      <c r="N458" s="75">
        <f>_xll.qlCalendarAdvance(Calendar,N457,M458,"Following",FALSE)</f>
        <v>43139</v>
      </c>
      <c r="O458" s="75" t="e">
        <f>_xll.qlInterestRateIndexValueDate(Index,N458)</f>
        <v>#VALUE!</v>
      </c>
      <c r="P458" s="72" t="e">
        <v>#N/A</v>
      </c>
      <c r="Q458" s="113" t="e">
        <v>#N/A</v>
      </c>
    </row>
    <row r="459" spans="13:17" x14ac:dyDescent="0.2">
      <c r="M459" s="49" t="s">
        <v>442</v>
      </c>
      <c r="N459" s="75">
        <f>_xll.qlCalendarAdvance(Calendar,N458,M459,"Following",FALSE)</f>
        <v>43140</v>
      </c>
      <c r="O459" s="75" t="e">
        <f>_xll.qlInterestRateIndexValueDate(Index,N459)</f>
        <v>#VALUE!</v>
      </c>
      <c r="P459" s="72" t="e">
        <v>#N/A</v>
      </c>
      <c r="Q459" s="113" t="e">
        <v>#N/A</v>
      </c>
    </row>
    <row r="460" spans="13:17" x14ac:dyDescent="0.2">
      <c r="M460" s="49" t="s">
        <v>442</v>
      </c>
      <c r="N460" s="75">
        <f>_xll.qlCalendarAdvance(Calendar,N459,M460,"Following",FALSE)</f>
        <v>43143</v>
      </c>
      <c r="O460" s="75" t="e">
        <f>_xll.qlInterestRateIndexValueDate(Index,N460)</f>
        <v>#VALUE!</v>
      </c>
      <c r="P460" s="72" t="e">
        <v>#N/A</v>
      </c>
      <c r="Q460" s="113" t="e">
        <v>#N/A</v>
      </c>
    </row>
    <row r="461" spans="13:17" x14ac:dyDescent="0.2">
      <c r="M461" s="49" t="s">
        <v>442</v>
      </c>
      <c r="N461" s="75">
        <f>_xll.qlCalendarAdvance(Calendar,N460,M461,"Following",FALSE)</f>
        <v>43144</v>
      </c>
      <c r="O461" s="75" t="e">
        <f>_xll.qlInterestRateIndexValueDate(Index,N461)</f>
        <v>#VALUE!</v>
      </c>
      <c r="P461" s="72" t="e">
        <v>#N/A</v>
      </c>
      <c r="Q461" s="113" t="e">
        <v>#N/A</v>
      </c>
    </row>
    <row r="462" spans="13:17" x14ac:dyDescent="0.2">
      <c r="M462" s="49" t="s">
        <v>442</v>
      </c>
      <c r="N462" s="75">
        <f>_xll.qlCalendarAdvance(Calendar,N461,M462,"Following",FALSE)</f>
        <v>43145</v>
      </c>
      <c r="O462" s="75" t="e">
        <f>_xll.qlInterestRateIndexValueDate(Index,N462)</f>
        <v>#VALUE!</v>
      </c>
      <c r="P462" s="72" t="e">
        <v>#N/A</v>
      </c>
      <c r="Q462" s="113" t="e">
        <v>#N/A</v>
      </c>
    </row>
    <row r="463" spans="13:17" x14ac:dyDescent="0.2">
      <c r="M463" s="49" t="s">
        <v>442</v>
      </c>
      <c r="N463" s="75">
        <f>_xll.qlCalendarAdvance(Calendar,N462,M463,"Following",FALSE)</f>
        <v>43146</v>
      </c>
      <c r="O463" s="75" t="e">
        <f>_xll.qlInterestRateIndexValueDate(Index,N463)</f>
        <v>#VALUE!</v>
      </c>
      <c r="P463" s="72" t="e">
        <v>#N/A</v>
      </c>
      <c r="Q463" s="113" t="e">
        <v>#N/A</v>
      </c>
    </row>
    <row r="464" spans="13:17" x14ac:dyDescent="0.2">
      <c r="M464" s="49" t="s">
        <v>442</v>
      </c>
      <c r="N464" s="75">
        <f>_xll.qlCalendarAdvance(Calendar,N463,M464,"Following",FALSE)</f>
        <v>43147</v>
      </c>
      <c r="O464" s="75" t="e">
        <f>_xll.qlInterestRateIndexValueDate(Index,N464)</f>
        <v>#VALUE!</v>
      </c>
      <c r="P464" s="72" t="e">
        <v>#N/A</v>
      </c>
      <c r="Q464" s="113" t="e">
        <v>#N/A</v>
      </c>
    </row>
    <row r="465" spans="13:17" x14ac:dyDescent="0.2">
      <c r="M465" s="49" t="s">
        <v>442</v>
      </c>
      <c r="N465" s="75">
        <f>_xll.qlCalendarAdvance(Calendar,N464,M465,"Following",FALSE)</f>
        <v>43150</v>
      </c>
      <c r="O465" s="75" t="e">
        <f>_xll.qlInterestRateIndexValueDate(Index,N465)</f>
        <v>#VALUE!</v>
      </c>
      <c r="P465" s="72" t="e">
        <v>#N/A</v>
      </c>
      <c r="Q465" s="113" t="e">
        <v>#N/A</v>
      </c>
    </row>
    <row r="466" spans="13:17" x14ac:dyDescent="0.2">
      <c r="M466" s="49" t="s">
        <v>442</v>
      </c>
      <c r="N466" s="75">
        <f>_xll.qlCalendarAdvance(Calendar,N465,M466,"Following",FALSE)</f>
        <v>43151</v>
      </c>
      <c r="O466" s="75" t="e">
        <f>_xll.qlInterestRateIndexValueDate(Index,N466)</f>
        <v>#VALUE!</v>
      </c>
      <c r="P466" s="72" t="e">
        <v>#N/A</v>
      </c>
      <c r="Q466" s="113" t="e">
        <v>#N/A</v>
      </c>
    </row>
    <row r="467" spans="13:17" x14ac:dyDescent="0.2">
      <c r="M467" s="49" t="s">
        <v>442</v>
      </c>
      <c r="N467" s="75">
        <f>_xll.qlCalendarAdvance(Calendar,N466,M467,"Following",FALSE)</f>
        <v>43152</v>
      </c>
      <c r="O467" s="75" t="e">
        <f>_xll.qlInterestRateIndexValueDate(Index,N467)</f>
        <v>#VALUE!</v>
      </c>
      <c r="P467" s="72" t="e">
        <v>#N/A</v>
      </c>
      <c r="Q467" s="113" t="e">
        <v>#N/A</v>
      </c>
    </row>
    <row r="468" spans="13:17" x14ac:dyDescent="0.2">
      <c r="M468" s="49" t="s">
        <v>442</v>
      </c>
      <c r="N468" s="75">
        <f>_xll.qlCalendarAdvance(Calendar,N467,M468,"Following",FALSE)</f>
        <v>43153</v>
      </c>
      <c r="O468" s="75" t="e">
        <f>_xll.qlInterestRateIndexValueDate(Index,N468)</f>
        <v>#VALUE!</v>
      </c>
      <c r="P468" s="72" t="e">
        <v>#N/A</v>
      </c>
      <c r="Q468" s="113" t="e">
        <v>#N/A</v>
      </c>
    </row>
    <row r="469" spans="13:17" x14ac:dyDescent="0.2">
      <c r="M469" s="49" t="s">
        <v>442</v>
      </c>
      <c r="N469" s="75">
        <f>_xll.qlCalendarAdvance(Calendar,N468,M469,"Following",FALSE)</f>
        <v>43154</v>
      </c>
      <c r="O469" s="75" t="e">
        <f>_xll.qlInterestRateIndexValueDate(Index,N469)</f>
        <v>#VALUE!</v>
      </c>
      <c r="P469" s="72" t="e">
        <v>#N/A</v>
      </c>
      <c r="Q469" s="113" t="e">
        <v>#N/A</v>
      </c>
    </row>
    <row r="470" spans="13:17" x14ac:dyDescent="0.2">
      <c r="M470" s="49" t="s">
        <v>442</v>
      </c>
      <c r="N470" s="75">
        <f>_xll.qlCalendarAdvance(Calendar,N469,M470,"Following",FALSE)</f>
        <v>43157</v>
      </c>
      <c r="O470" s="75" t="e">
        <f>_xll.qlInterestRateIndexValueDate(Index,N470)</f>
        <v>#VALUE!</v>
      </c>
      <c r="P470" s="72" t="e">
        <v>#N/A</v>
      </c>
      <c r="Q470" s="113" t="e">
        <v>#N/A</v>
      </c>
    </row>
    <row r="471" spans="13:17" x14ac:dyDescent="0.2">
      <c r="M471" s="49" t="s">
        <v>442</v>
      </c>
      <c r="N471" s="75">
        <f>_xll.qlCalendarAdvance(Calendar,N470,M471,"Following",FALSE)</f>
        <v>43158</v>
      </c>
      <c r="O471" s="75" t="e">
        <f>_xll.qlInterestRateIndexValueDate(Index,N471)</f>
        <v>#VALUE!</v>
      </c>
      <c r="P471" s="72" t="e">
        <v>#N/A</v>
      </c>
      <c r="Q471" s="113" t="e">
        <v>#N/A</v>
      </c>
    </row>
    <row r="472" spans="13:17" x14ac:dyDescent="0.2">
      <c r="M472" s="49" t="s">
        <v>442</v>
      </c>
      <c r="N472" s="75">
        <f>_xll.qlCalendarAdvance(Calendar,N471,M472,"Following",FALSE)</f>
        <v>43159</v>
      </c>
      <c r="O472" s="75" t="e">
        <f>_xll.qlInterestRateIndexValueDate(Index,N472)</f>
        <v>#VALUE!</v>
      </c>
      <c r="P472" s="72" t="e">
        <v>#N/A</v>
      </c>
      <c r="Q472" s="113" t="e">
        <v>#N/A</v>
      </c>
    </row>
    <row r="473" spans="13:17" x14ac:dyDescent="0.2">
      <c r="M473" s="49" t="s">
        <v>442</v>
      </c>
      <c r="N473" s="75">
        <f>_xll.qlCalendarAdvance(Calendar,N472,M473,"Following",FALSE)</f>
        <v>43160</v>
      </c>
      <c r="O473" s="75" t="e">
        <f>_xll.qlInterestRateIndexValueDate(Index,N473)</f>
        <v>#VALUE!</v>
      </c>
      <c r="P473" s="72" t="e">
        <v>#N/A</v>
      </c>
      <c r="Q473" s="113" t="e">
        <v>#N/A</v>
      </c>
    </row>
    <row r="474" spans="13:17" x14ac:dyDescent="0.2">
      <c r="M474" s="49" t="s">
        <v>442</v>
      </c>
      <c r="N474" s="75">
        <f>_xll.qlCalendarAdvance(Calendar,N473,M474,"Following",FALSE)</f>
        <v>43161</v>
      </c>
      <c r="O474" s="75" t="e">
        <f>_xll.qlInterestRateIndexValueDate(Index,N474)</f>
        <v>#VALUE!</v>
      </c>
      <c r="P474" s="72" t="e">
        <v>#N/A</v>
      </c>
      <c r="Q474" s="113" t="e">
        <v>#N/A</v>
      </c>
    </row>
    <row r="475" spans="13:17" x14ac:dyDescent="0.2">
      <c r="M475" s="49" t="s">
        <v>442</v>
      </c>
      <c r="N475" s="75">
        <f>_xll.qlCalendarAdvance(Calendar,N474,M475,"Following",FALSE)</f>
        <v>43164</v>
      </c>
      <c r="O475" s="75" t="e">
        <f>_xll.qlInterestRateIndexValueDate(Index,N475)</f>
        <v>#VALUE!</v>
      </c>
      <c r="P475" s="72" t="e">
        <v>#N/A</v>
      </c>
      <c r="Q475" s="113" t="e">
        <v>#N/A</v>
      </c>
    </row>
    <row r="476" spans="13:17" x14ac:dyDescent="0.2">
      <c r="M476" s="49" t="s">
        <v>442</v>
      </c>
      <c r="N476" s="75">
        <f>_xll.qlCalendarAdvance(Calendar,N475,M476,"Following",FALSE)</f>
        <v>43165</v>
      </c>
      <c r="O476" s="75" t="e">
        <f>_xll.qlInterestRateIndexValueDate(Index,N476)</f>
        <v>#VALUE!</v>
      </c>
      <c r="P476" s="72" t="e">
        <v>#N/A</v>
      </c>
      <c r="Q476" s="113" t="e">
        <v>#N/A</v>
      </c>
    </row>
    <row r="477" spans="13:17" x14ac:dyDescent="0.2">
      <c r="M477" s="49" t="s">
        <v>442</v>
      </c>
      <c r="N477" s="75">
        <f>_xll.qlCalendarAdvance(Calendar,N476,M477,"Following",FALSE)</f>
        <v>43166</v>
      </c>
      <c r="O477" s="75" t="e">
        <f>_xll.qlInterestRateIndexValueDate(Index,N477)</f>
        <v>#VALUE!</v>
      </c>
      <c r="P477" s="72" t="e">
        <v>#N/A</v>
      </c>
      <c r="Q477" s="113" t="e">
        <v>#N/A</v>
      </c>
    </row>
    <row r="478" spans="13:17" x14ac:dyDescent="0.2">
      <c r="M478" s="49" t="s">
        <v>442</v>
      </c>
      <c r="N478" s="75">
        <f>_xll.qlCalendarAdvance(Calendar,N477,M478,"Following",FALSE)</f>
        <v>43167</v>
      </c>
      <c r="O478" s="75" t="e">
        <f>_xll.qlInterestRateIndexValueDate(Index,N478)</f>
        <v>#VALUE!</v>
      </c>
      <c r="P478" s="72" t="e">
        <v>#N/A</v>
      </c>
      <c r="Q478" s="113" t="e">
        <v>#N/A</v>
      </c>
    </row>
    <row r="479" spans="13:17" x14ac:dyDescent="0.2">
      <c r="M479" s="49" t="s">
        <v>442</v>
      </c>
      <c r="N479" s="75">
        <f>_xll.qlCalendarAdvance(Calendar,N478,M479,"Following",FALSE)</f>
        <v>43168</v>
      </c>
      <c r="O479" s="75" t="e">
        <f>_xll.qlInterestRateIndexValueDate(Index,N479)</f>
        <v>#VALUE!</v>
      </c>
      <c r="P479" s="72" t="e">
        <v>#N/A</v>
      </c>
      <c r="Q479" s="113" t="e">
        <v>#N/A</v>
      </c>
    </row>
    <row r="480" spans="13:17" x14ac:dyDescent="0.2">
      <c r="M480" s="49" t="s">
        <v>442</v>
      </c>
      <c r="N480" s="75">
        <f>_xll.qlCalendarAdvance(Calendar,N479,M480,"Following",FALSE)</f>
        <v>43171</v>
      </c>
      <c r="O480" s="75" t="e">
        <f>_xll.qlInterestRateIndexValueDate(Index,N480)</f>
        <v>#VALUE!</v>
      </c>
      <c r="P480" s="72" t="e">
        <v>#N/A</v>
      </c>
      <c r="Q480" s="113" t="e">
        <v>#N/A</v>
      </c>
    </row>
    <row r="481" spans="13:17" x14ac:dyDescent="0.2">
      <c r="M481" s="49" t="s">
        <v>442</v>
      </c>
      <c r="N481" s="75">
        <f>_xll.qlCalendarAdvance(Calendar,N480,M481,"Following",FALSE)</f>
        <v>43172</v>
      </c>
      <c r="O481" s="75" t="e">
        <f>_xll.qlInterestRateIndexValueDate(Index,N481)</f>
        <v>#VALUE!</v>
      </c>
      <c r="P481" s="72" t="e">
        <v>#N/A</v>
      </c>
      <c r="Q481" s="113" t="e">
        <v>#N/A</v>
      </c>
    </row>
    <row r="482" spans="13:17" x14ac:dyDescent="0.2">
      <c r="M482" s="49" t="s">
        <v>442</v>
      </c>
      <c r="N482" s="75">
        <f>_xll.qlCalendarAdvance(Calendar,N481,M482,"Following",FALSE)</f>
        <v>43173</v>
      </c>
      <c r="O482" s="75" t="e">
        <f>_xll.qlInterestRateIndexValueDate(Index,N482)</f>
        <v>#VALUE!</v>
      </c>
      <c r="P482" s="72" t="e">
        <v>#N/A</v>
      </c>
      <c r="Q482" s="113" t="e">
        <v>#N/A</v>
      </c>
    </row>
    <row r="483" spans="13:17" x14ac:dyDescent="0.2">
      <c r="M483" s="49" t="s">
        <v>442</v>
      </c>
      <c r="N483" s="75">
        <f>_xll.qlCalendarAdvance(Calendar,N482,M483,"Following",FALSE)</f>
        <v>43174</v>
      </c>
      <c r="O483" s="75" t="e">
        <f>_xll.qlInterestRateIndexValueDate(Index,N483)</f>
        <v>#VALUE!</v>
      </c>
      <c r="P483" s="72" t="e">
        <v>#N/A</v>
      </c>
      <c r="Q483" s="113" t="e">
        <v>#N/A</v>
      </c>
    </row>
    <row r="484" spans="13:17" x14ac:dyDescent="0.2">
      <c r="M484" s="49" t="s">
        <v>442</v>
      </c>
      <c r="N484" s="75">
        <f>_xll.qlCalendarAdvance(Calendar,N483,M484,"Following",FALSE)</f>
        <v>43175</v>
      </c>
      <c r="O484" s="75" t="e">
        <f>_xll.qlInterestRateIndexValueDate(Index,N484)</f>
        <v>#VALUE!</v>
      </c>
      <c r="P484" s="72" t="e">
        <v>#N/A</v>
      </c>
      <c r="Q484" s="113" t="e">
        <v>#N/A</v>
      </c>
    </row>
    <row r="485" spans="13:17" x14ac:dyDescent="0.2">
      <c r="M485" s="49" t="s">
        <v>442</v>
      </c>
      <c r="N485" s="75">
        <f>_xll.qlCalendarAdvance(Calendar,N484,M485,"Following",FALSE)</f>
        <v>43178</v>
      </c>
      <c r="O485" s="75" t="e">
        <f>_xll.qlInterestRateIndexValueDate(Index,N485)</f>
        <v>#VALUE!</v>
      </c>
      <c r="P485" s="72" t="e">
        <v>#N/A</v>
      </c>
      <c r="Q485" s="113" t="e">
        <v>#N/A</v>
      </c>
    </row>
    <row r="486" spans="13:17" x14ac:dyDescent="0.2">
      <c r="M486" s="49" t="s">
        <v>442</v>
      </c>
      <c r="N486" s="75">
        <f>_xll.qlCalendarAdvance(Calendar,N485,M486,"Following",FALSE)</f>
        <v>43179</v>
      </c>
      <c r="O486" s="75" t="e">
        <f>_xll.qlInterestRateIndexValueDate(Index,N486)</f>
        <v>#VALUE!</v>
      </c>
      <c r="P486" s="72" t="e">
        <v>#N/A</v>
      </c>
      <c r="Q486" s="113" t="e">
        <v>#N/A</v>
      </c>
    </row>
    <row r="487" spans="13:17" x14ac:dyDescent="0.2">
      <c r="M487" s="49" t="s">
        <v>442</v>
      </c>
      <c r="N487" s="75">
        <f>_xll.qlCalendarAdvance(Calendar,N486,M487,"Following",FALSE)</f>
        <v>43180</v>
      </c>
      <c r="O487" s="75" t="e">
        <f>_xll.qlInterestRateIndexValueDate(Index,N487)</f>
        <v>#VALUE!</v>
      </c>
      <c r="P487" s="72" t="e">
        <v>#N/A</v>
      </c>
      <c r="Q487" s="113" t="e">
        <v>#N/A</v>
      </c>
    </row>
    <row r="488" spans="13:17" x14ac:dyDescent="0.2">
      <c r="M488" s="49" t="s">
        <v>442</v>
      </c>
      <c r="N488" s="75">
        <f>_xll.qlCalendarAdvance(Calendar,N487,M488,"Following",FALSE)</f>
        <v>43181</v>
      </c>
      <c r="O488" s="75" t="e">
        <f>_xll.qlInterestRateIndexValueDate(Index,N488)</f>
        <v>#VALUE!</v>
      </c>
      <c r="P488" s="72" t="e">
        <v>#N/A</v>
      </c>
      <c r="Q488" s="113" t="e">
        <v>#N/A</v>
      </c>
    </row>
    <row r="489" spans="13:17" x14ac:dyDescent="0.2">
      <c r="M489" s="49" t="s">
        <v>442</v>
      </c>
      <c r="N489" s="75">
        <f>_xll.qlCalendarAdvance(Calendar,N488,M489,"Following",FALSE)</f>
        <v>43182</v>
      </c>
      <c r="O489" s="75" t="e">
        <f>_xll.qlInterestRateIndexValueDate(Index,N489)</f>
        <v>#VALUE!</v>
      </c>
      <c r="P489" s="72" t="e">
        <v>#N/A</v>
      </c>
      <c r="Q489" s="113" t="e">
        <v>#N/A</v>
      </c>
    </row>
    <row r="490" spans="13:17" x14ac:dyDescent="0.2">
      <c r="M490" s="49" t="s">
        <v>442</v>
      </c>
      <c r="N490" s="75">
        <f>_xll.qlCalendarAdvance(Calendar,N489,M490,"Following",FALSE)</f>
        <v>43185</v>
      </c>
      <c r="O490" s="75" t="e">
        <f>_xll.qlInterestRateIndexValueDate(Index,N490)</f>
        <v>#VALUE!</v>
      </c>
      <c r="P490" s="72" t="e">
        <v>#N/A</v>
      </c>
      <c r="Q490" s="113" t="e">
        <v>#N/A</v>
      </c>
    </row>
    <row r="491" spans="13:17" x14ac:dyDescent="0.2">
      <c r="M491" s="49" t="s">
        <v>442</v>
      </c>
      <c r="N491" s="75">
        <f>_xll.qlCalendarAdvance(Calendar,N490,M491,"Following",FALSE)</f>
        <v>43186</v>
      </c>
      <c r="O491" s="75" t="e">
        <f>_xll.qlInterestRateIndexValueDate(Index,N491)</f>
        <v>#VALUE!</v>
      </c>
      <c r="P491" s="72" t="e">
        <v>#N/A</v>
      </c>
      <c r="Q491" s="113" t="e">
        <v>#N/A</v>
      </c>
    </row>
    <row r="492" spans="13:17" x14ac:dyDescent="0.2">
      <c r="M492" s="49" t="s">
        <v>442</v>
      </c>
      <c r="N492" s="75">
        <f>_xll.qlCalendarAdvance(Calendar,N491,M492,"Following",FALSE)</f>
        <v>43187</v>
      </c>
      <c r="O492" s="75" t="e">
        <f>_xll.qlInterestRateIndexValueDate(Index,N492)</f>
        <v>#VALUE!</v>
      </c>
      <c r="P492" s="72" t="e">
        <v>#N/A</v>
      </c>
      <c r="Q492" s="113" t="e">
        <v>#N/A</v>
      </c>
    </row>
    <row r="493" spans="13:17" x14ac:dyDescent="0.2">
      <c r="M493" s="49" t="s">
        <v>442</v>
      </c>
      <c r="N493" s="75">
        <f>_xll.qlCalendarAdvance(Calendar,N492,M493,"Following",FALSE)</f>
        <v>43188</v>
      </c>
      <c r="O493" s="75" t="e">
        <f>_xll.qlInterestRateIndexValueDate(Index,N493)</f>
        <v>#VALUE!</v>
      </c>
      <c r="P493" s="72" t="e">
        <v>#N/A</v>
      </c>
      <c r="Q493" s="113" t="e">
        <v>#N/A</v>
      </c>
    </row>
    <row r="494" spans="13:17" x14ac:dyDescent="0.2">
      <c r="M494" s="49" t="s">
        <v>442</v>
      </c>
      <c r="N494" s="75">
        <f>_xll.qlCalendarAdvance(Calendar,N493,M494,"Following",FALSE)</f>
        <v>43193</v>
      </c>
      <c r="O494" s="75" t="e">
        <f>_xll.qlInterestRateIndexValueDate(Index,N494)</f>
        <v>#VALUE!</v>
      </c>
      <c r="P494" s="72" t="e">
        <v>#N/A</v>
      </c>
      <c r="Q494" s="113" t="e">
        <v>#N/A</v>
      </c>
    </row>
    <row r="495" spans="13:17" x14ac:dyDescent="0.2">
      <c r="M495" s="49" t="s">
        <v>442</v>
      </c>
      <c r="N495" s="75">
        <f>_xll.qlCalendarAdvance(Calendar,N494,M495,"Following",FALSE)</f>
        <v>43194</v>
      </c>
      <c r="O495" s="75" t="e">
        <f>_xll.qlInterestRateIndexValueDate(Index,N495)</f>
        <v>#VALUE!</v>
      </c>
      <c r="P495" s="72" t="e">
        <v>#N/A</v>
      </c>
      <c r="Q495" s="113" t="e">
        <v>#N/A</v>
      </c>
    </row>
    <row r="496" spans="13:17" x14ac:dyDescent="0.2">
      <c r="M496" s="49" t="s">
        <v>442</v>
      </c>
      <c r="N496" s="75">
        <f>_xll.qlCalendarAdvance(Calendar,N495,M496,"Following",FALSE)</f>
        <v>43195</v>
      </c>
      <c r="O496" s="75" t="e">
        <f>_xll.qlInterestRateIndexValueDate(Index,N496)</f>
        <v>#VALUE!</v>
      </c>
      <c r="P496" s="72" t="e">
        <v>#N/A</v>
      </c>
      <c r="Q496" s="113" t="e">
        <v>#N/A</v>
      </c>
    </row>
    <row r="497" spans="13:17" x14ac:dyDescent="0.2">
      <c r="M497" s="49" t="s">
        <v>442</v>
      </c>
      <c r="N497" s="75">
        <f>_xll.qlCalendarAdvance(Calendar,N496,M497,"Following",FALSE)</f>
        <v>43196</v>
      </c>
      <c r="O497" s="75" t="e">
        <f>_xll.qlInterestRateIndexValueDate(Index,N497)</f>
        <v>#VALUE!</v>
      </c>
      <c r="P497" s="72" t="e">
        <v>#N/A</v>
      </c>
      <c r="Q497" s="113" t="e">
        <v>#N/A</v>
      </c>
    </row>
    <row r="498" spans="13:17" x14ac:dyDescent="0.2">
      <c r="M498" s="49" t="s">
        <v>442</v>
      </c>
      <c r="N498" s="75">
        <f>_xll.qlCalendarAdvance(Calendar,N497,M498,"Following",FALSE)</f>
        <v>43199</v>
      </c>
      <c r="O498" s="75" t="e">
        <f>_xll.qlInterestRateIndexValueDate(Index,N498)</f>
        <v>#VALUE!</v>
      </c>
      <c r="P498" s="72" t="e">
        <v>#N/A</v>
      </c>
      <c r="Q498" s="113" t="e">
        <v>#N/A</v>
      </c>
    </row>
    <row r="499" spans="13:17" x14ac:dyDescent="0.2">
      <c r="M499" s="49" t="s">
        <v>442</v>
      </c>
      <c r="N499" s="75">
        <f>_xll.qlCalendarAdvance(Calendar,N498,M499,"Following",FALSE)</f>
        <v>43200</v>
      </c>
      <c r="O499" s="75" t="e">
        <f>_xll.qlInterestRateIndexValueDate(Index,N499)</f>
        <v>#VALUE!</v>
      </c>
      <c r="P499" s="72" t="e">
        <v>#N/A</v>
      </c>
      <c r="Q499" s="113" t="e">
        <v>#N/A</v>
      </c>
    </row>
    <row r="500" spans="13:17" x14ac:dyDescent="0.2">
      <c r="M500" s="49" t="s">
        <v>442</v>
      </c>
      <c r="N500" s="75">
        <f>_xll.qlCalendarAdvance(Calendar,N499,M500,"Following",FALSE)</f>
        <v>43201</v>
      </c>
      <c r="O500" s="75" t="e">
        <f>_xll.qlInterestRateIndexValueDate(Index,N500)</f>
        <v>#VALUE!</v>
      </c>
      <c r="P500" s="72" t="e">
        <v>#N/A</v>
      </c>
      <c r="Q500" s="113" t="e">
        <v>#N/A</v>
      </c>
    </row>
    <row r="501" spans="13:17" x14ac:dyDescent="0.2">
      <c r="M501" s="49" t="s">
        <v>442</v>
      </c>
      <c r="N501" s="75">
        <f>_xll.qlCalendarAdvance(Calendar,N500,M501,"Following",FALSE)</f>
        <v>43202</v>
      </c>
      <c r="O501" s="75" t="e">
        <f>_xll.qlInterestRateIndexValueDate(Index,N501)</f>
        <v>#VALUE!</v>
      </c>
      <c r="P501" s="72" t="e">
        <v>#N/A</v>
      </c>
      <c r="Q501" s="113" t="e">
        <v>#N/A</v>
      </c>
    </row>
    <row r="502" spans="13:17" x14ac:dyDescent="0.2">
      <c r="M502" s="49" t="s">
        <v>442</v>
      </c>
      <c r="N502" s="75">
        <f>_xll.qlCalendarAdvance(Calendar,N501,M502,"Following",FALSE)</f>
        <v>43203</v>
      </c>
      <c r="O502" s="75" t="e">
        <f>_xll.qlInterestRateIndexValueDate(Index,N502)</f>
        <v>#VALUE!</v>
      </c>
      <c r="P502" s="72" t="e">
        <v>#N/A</v>
      </c>
      <c r="Q502" s="113" t="e">
        <v>#N/A</v>
      </c>
    </row>
    <row r="503" spans="13:17" x14ac:dyDescent="0.2">
      <c r="M503" s="49" t="s">
        <v>442</v>
      </c>
      <c r="N503" s="75">
        <f>_xll.qlCalendarAdvance(Calendar,N502,M503,"Following",FALSE)</f>
        <v>43206</v>
      </c>
      <c r="O503" s="75" t="e">
        <f>_xll.qlInterestRateIndexValueDate(Index,N503)</f>
        <v>#VALUE!</v>
      </c>
      <c r="P503" s="72" t="e">
        <v>#N/A</v>
      </c>
      <c r="Q503" s="113" t="e">
        <v>#N/A</v>
      </c>
    </row>
    <row r="504" spans="13:17" x14ac:dyDescent="0.2">
      <c r="M504" s="49" t="s">
        <v>442</v>
      </c>
      <c r="N504" s="75">
        <f>_xll.qlCalendarAdvance(Calendar,N503,M504,"Following",FALSE)</f>
        <v>43207</v>
      </c>
      <c r="O504" s="75" t="e">
        <f>_xll.qlInterestRateIndexValueDate(Index,N504)</f>
        <v>#VALUE!</v>
      </c>
      <c r="P504" s="72" t="e">
        <v>#N/A</v>
      </c>
      <c r="Q504" s="113" t="e">
        <v>#N/A</v>
      </c>
    </row>
    <row r="505" spans="13:17" x14ac:dyDescent="0.2">
      <c r="M505" s="49" t="s">
        <v>442</v>
      </c>
      <c r="N505" s="75">
        <f>_xll.qlCalendarAdvance(Calendar,N504,M505,"Following",FALSE)</f>
        <v>43208</v>
      </c>
      <c r="O505" s="75" t="e">
        <f>_xll.qlInterestRateIndexValueDate(Index,N505)</f>
        <v>#VALUE!</v>
      </c>
      <c r="P505" s="72" t="e">
        <v>#N/A</v>
      </c>
      <c r="Q505" s="113" t="e">
        <v>#N/A</v>
      </c>
    </row>
    <row r="506" spans="13:17" x14ac:dyDescent="0.2">
      <c r="M506" s="49" t="s">
        <v>442</v>
      </c>
      <c r="N506" s="75">
        <f>_xll.qlCalendarAdvance(Calendar,N505,M506,"Following",FALSE)</f>
        <v>43209</v>
      </c>
      <c r="O506" s="75" t="e">
        <f>_xll.qlInterestRateIndexValueDate(Index,N506)</f>
        <v>#VALUE!</v>
      </c>
      <c r="P506" s="72" t="e">
        <v>#N/A</v>
      </c>
      <c r="Q506" s="113" t="e">
        <v>#N/A</v>
      </c>
    </row>
    <row r="507" spans="13:17" x14ac:dyDescent="0.2">
      <c r="M507" s="49" t="s">
        <v>442</v>
      </c>
      <c r="N507" s="75">
        <f>_xll.qlCalendarAdvance(Calendar,N506,M507,"Following",FALSE)</f>
        <v>43210</v>
      </c>
      <c r="O507" s="75" t="e">
        <f>_xll.qlInterestRateIndexValueDate(Index,N507)</f>
        <v>#VALUE!</v>
      </c>
      <c r="P507" s="72" t="e">
        <v>#N/A</v>
      </c>
      <c r="Q507" s="113" t="e">
        <v>#N/A</v>
      </c>
    </row>
    <row r="508" spans="13:17" x14ac:dyDescent="0.2">
      <c r="M508" s="49" t="s">
        <v>442</v>
      </c>
      <c r="N508" s="75">
        <f>_xll.qlCalendarAdvance(Calendar,N507,M508,"Following",FALSE)</f>
        <v>43213</v>
      </c>
      <c r="O508" s="75" t="e">
        <f>_xll.qlInterestRateIndexValueDate(Index,N508)</f>
        <v>#VALUE!</v>
      </c>
      <c r="P508" s="72" t="e">
        <v>#N/A</v>
      </c>
      <c r="Q508" s="113" t="e">
        <v>#N/A</v>
      </c>
    </row>
    <row r="509" spans="13:17" x14ac:dyDescent="0.2">
      <c r="M509" s="49" t="s">
        <v>442</v>
      </c>
      <c r="N509" s="75">
        <f>_xll.qlCalendarAdvance(Calendar,N508,M509,"Following",FALSE)</f>
        <v>43214</v>
      </c>
      <c r="O509" s="75" t="e">
        <f>_xll.qlInterestRateIndexValueDate(Index,N509)</f>
        <v>#VALUE!</v>
      </c>
      <c r="P509" s="72" t="e">
        <v>#N/A</v>
      </c>
      <c r="Q509" s="113" t="e">
        <v>#N/A</v>
      </c>
    </row>
    <row r="510" spans="13:17" x14ac:dyDescent="0.2">
      <c r="M510" s="49" t="s">
        <v>442</v>
      </c>
      <c r="N510" s="75">
        <f>_xll.qlCalendarAdvance(Calendar,N509,M510,"Following",FALSE)</f>
        <v>43215</v>
      </c>
      <c r="O510" s="75" t="e">
        <f>_xll.qlInterestRateIndexValueDate(Index,N510)</f>
        <v>#VALUE!</v>
      </c>
      <c r="P510" s="72" t="e">
        <v>#N/A</v>
      </c>
      <c r="Q510" s="113" t="e">
        <v>#N/A</v>
      </c>
    </row>
    <row r="511" spans="13:17" x14ac:dyDescent="0.2">
      <c r="M511" s="49" t="s">
        <v>442</v>
      </c>
      <c r="N511" s="75">
        <f>_xll.qlCalendarAdvance(Calendar,N510,M511,"Following",FALSE)</f>
        <v>43216</v>
      </c>
      <c r="O511" s="75" t="e">
        <f>_xll.qlInterestRateIndexValueDate(Index,N511)</f>
        <v>#VALUE!</v>
      </c>
      <c r="P511" s="72" t="e">
        <v>#N/A</v>
      </c>
      <c r="Q511" s="113" t="e">
        <v>#N/A</v>
      </c>
    </row>
    <row r="512" spans="13:17" x14ac:dyDescent="0.2">
      <c r="M512" s="49" t="s">
        <v>442</v>
      </c>
      <c r="N512" s="75">
        <f>_xll.qlCalendarAdvance(Calendar,N511,M512,"Following",FALSE)</f>
        <v>43217</v>
      </c>
      <c r="O512" s="75" t="e">
        <f>_xll.qlInterestRateIndexValueDate(Index,N512)</f>
        <v>#VALUE!</v>
      </c>
      <c r="P512" s="72" t="e">
        <v>#N/A</v>
      </c>
      <c r="Q512" s="113" t="e">
        <v>#N/A</v>
      </c>
    </row>
    <row r="513" spans="13:17" x14ac:dyDescent="0.2">
      <c r="M513" s="49" t="s">
        <v>442</v>
      </c>
      <c r="N513" s="75">
        <f>_xll.qlCalendarAdvance(Calendar,N512,M513,"Following",FALSE)</f>
        <v>43220</v>
      </c>
      <c r="O513" s="75" t="e">
        <f>_xll.qlInterestRateIndexValueDate(Index,N513)</f>
        <v>#VALUE!</v>
      </c>
      <c r="P513" s="72" t="e">
        <v>#N/A</v>
      </c>
      <c r="Q513" s="113" t="e">
        <v>#N/A</v>
      </c>
    </row>
    <row r="514" spans="13:17" x14ac:dyDescent="0.2">
      <c r="M514" s="49" t="s">
        <v>442</v>
      </c>
      <c r="N514" s="75">
        <f>_xll.qlCalendarAdvance(Calendar,N513,M514,"Following",FALSE)</f>
        <v>43222</v>
      </c>
      <c r="O514" s="75" t="e">
        <f>_xll.qlInterestRateIndexValueDate(Index,N514)</f>
        <v>#VALUE!</v>
      </c>
      <c r="P514" s="72" t="e">
        <v>#N/A</v>
      </c>
      <c r="Q514" s="113" t="e">
        <v>#N/A</v>
      </c>
    </row>
    <row r="515" spans="13:17" x14ac:dyDescent="0.2">
      <c r="M515" s="49" t="s">
        <v>442</v>
      </c>
      <c r="N515" s="75">
        <f>_xll.qlCalendarAdvance(Calendar,N514,M515,"Following",FALSE)</f>
        <v>43223</v>
      </c>
      <c r="O515" s="75" t="e">
        <f>_xll.qlInterestRateIndexValueDate(Index,N515)</f>
        <v>#VALUE!</v>
      </c>
      <c r="P515" s="72" t="e">
        <v>#N/A</v>
      </c>
      <c r="Q515" s="113" t="e">
        <v>#N/A</v>
      </c>
    </row>
    <row r="516" spans="13:17" x14ac:dyDescent="0.2">
      <c r="M516" s="49" t="s">
        <v>442</v>
      </c>
      <c r="N516" s="75">
        <f>_xll.qlCalendarAdvance(Calendar,N515,M516,"Following",FALSE)</f>
        <v>43224</v>
      </c>
      <c r="O516" s="75" t="e">
        <f>_xll.qlInterestRateIndexValueDate(Index,N516)</f>
        <v>#VALUE!</v>
      </c>
      <c r="P516" s="72" t="e">
        <v>#N/A</v>
      </c>
      <c r="Q516" s="113" t="e">
        <v>#N/A</v>
      </c>
    </row>
    <row r="517" spans="13:17" x14ac:dyDescent="0.2">
      <c r="M517" s="49" t="s">
        <v>442</v>
      </c>
      <c r="N517" s="75">
        <f>_xll.qlCalendarAdvance(Calendar,N516,M517,"Following",FALSE)</f>
        <v>43227</v>
      </c>
      <c r="O517" s="75" t="e">
        <f>_xll.qlInterestRateIndexValueDate(Index,N517)</f>
        <v>#VALUE!</v>
      </c>
      <c r="P517" s="72" t="e">
        <v>#N/A</v>
      </c>
      <c r="Q517" s="113" t="e">
        <v>#N/A</v>
      </c>
    </row>
    <row r="518" spans="13:17" x14ac:dyDescent="0.2">
      <c r="M518" s="49" t="s">
        <v>442</v>
      </c>
      <c r="N518" s="75">
        <f>_xll.qlCalendarAdvance(Calendar,N517,M518,"Following",FALSE)</f>
        <v>43228</v>
      </c>
      <c r="O518" s="75" t="e">
        <f>_xll.qlInterestRateIndexValueDate(Index,N518)</f>
        <v>#VALUE!</v>
      </c>
      <c r="P518" s="72" t="e">
        <v>#N/A</v>
      </c>
      <c r="Q518" s="113" t="e">
        <v>#N/A</v>
      </c>
    </row>
    <row r="519" spans="13:17" x14ac:dyDescent="0.2">
      <c r="M519" s="49" t="s">
        <v>442</v>
      </c>
      <c r="N519" s="75">
        <f>_xll.qlCalendarAdvance(Calendar,N518,M519,"Following",FALSE)</f>
        <v>43229</v>
      </c>
      <c r="O519" s="75" t="e">
        <f>_xll.qlInterestRateIndexValueDate(Index,N519)</f>
        <v>#VALUE!</v>
      </c>
      <c r="P519" s="72" t="e">
        <v>#N/A</v>
      </c>
      <c r="Q519" s="113" t="e">
        <v>#N/A</v>
      </c>
    </row>
    <row r="520" spans="13:17" x14ac:dyDescent="0.2">
      <c r="M520" s="49" t="s">
        <v>442</v>
      </c>
      <c r="N520" s="75">
        <f>_xll.qlCalendarAdvance(Calendar,N519,M520,"Following",FALSE)</f>
        <v>43230</v>
      </c>
      <c r="O520" s="75" t="e">
        <f>_xll.qlInterestRateIndexValueDate(Index,N520)</f>
        <v>#VALUE!</v>
      </c>
      <c r="P520" s="72" t="e">
        <v>#N/A</v>
      </c>
      <c r="Q520" s="113" t="e">
        <v>#N/A</v>
      </c>
    </row>
    <row r="521" spans="13:17" x14ac:dyDescent="0.2">
      <c r="M521" s="49" t="s">
        <v>442</v>
      </c>
      <c r="N521" s="75">
        <f>_xll.qlCalendarAdvance(Calendar,N520,M521,"Following",FALSE)</f>
        <v>43231</v>
      </c>
      <c r="O521" s="75" t="e">
        <f>_xll.qlInterestRateIndexValueDate(Index,N521)</f>
        <v>#VALUE!</v>
      </c>
      <c r="P521" s="72" t="e">
        <v>#N/A</v>
      </c>
      <c r="Q521" s="113" t="e">
        <v>#N/A</v>
      </c>
    </row>
    <row r="522" spans="13:17" x14ac:dyDescent="0.2">
      <c r="M522" s="49" t="s">
        <v>442</v>
      </c>
      <c r="N522" s="75">
        <f>_xll.qlCalendarAdvance(Calendar,N521,M522,"Following",FALSE)</f>
        <v>43234</v>
      </c>
      <c r="O522" s="75" t="e">
        <f>_xll.qlInterestRateIndexValueDate(Index,N522)</f>
        <v>#VALUE!</v>
      </c>
      <c r="P522" s="72" t="e">
        <v>#N/A</v>
      </c>
      <c r="Q522" s="113" t="e">
        <v>#N/A</v>
      </c>
    </row>
    <row r="523" spans="13:17" x14ac:dyDescent="0.2">
      <c r="M523" s="49" t="s">
        <v>442</v>
      </c>
      <c r="N523" s="75">
        <f>_xll.qlCalendarAdvance(Calendar,N522,M523,"Following",FALSE)</f>
        <v>43235</v>
      </c>
      <c r="O523" s="75" t="e">
        <f>_xll.qlInterestRateIndexValueDate(Index,N523)</f>
        <v>#VALUE!</v>
      </c>
      <c r="P523" s="72" t="e">
        <v>#N/A</v>
      </c>
      <c r="Q523" s="113" t="e">
        <v>#N/A</v>
      </c>
    </row>
    <row r="524" spans="13:17" x14ac:dyDescent="0.2">
      <c r="M524" s="49" t="s">
        <v>442</v>
      </c>
      <c r="N524" s="75">
        <f>_xll.qlCalendarAdvance(Calendar,N523,M524,"Following",FALSE)</f>
        <v>43236</v>
      </c>
      <c r="O524" s="75" t="e">
        <f>_xll.qlInterestRateIndexValueDate(Index,N524)</f>
        <v>#VALUE!</v>
      </c>
      <c r="P524" s="72" t="e">
        <v>#N/A</v>
      </c>
      <c r="Q524" s="113" t="e">
        <v>#N/A</v>
      </c>
    </row>
    <row r="525" spans="13:17" x14ac:dyDescent="0.2">
      <c r="M525" s="49" t="s">
        <v>442</v>
      </c>
      <c r="N525" s="75">
        <f>_xll.qlCalendarAdvance(Calendar,N524,M525,"Following",FALSE)</f>
        <v>43237</v>
      </c>
      <c r="O525" s="75" t="e">
        <f>_xll.qlInterestRateIndexValueDate(Index,N525)</f>
        <v>#VALUE!</v>
      </c>
      <c r="P525" s="72" t="e">
        <v>#N/A</v>
      </c>
      <c r="Q525" s="113" t="e">
        <v>#N/A</v>
      </c>
    </row>
    <row r="526" spans="13:17" x14ac:dyDescent="0.2">
      <c r="M526" s="49" t="s">
        <v>442</v>
      </c>
      <c r="N526" s="75">
        <f>_xll.qlCalendarAdvance(Calendar,N525,M526,"Following",FALSE)</f>
        <v>43238</v>
      </c>
      <c r="O526" s="75" t="e">
        <f>_xll.qlInterestRateIndexValueDate(Index,N526)</f>
        <v>#VALUE!</v>
      </c>
      <c r="P526" s="72" t="e">
        <v>#N/A</v>
      </c>
      <c r="Q526" s="113" t="e">
        <v>#N/A</v>
      </c>
    </row>
    <row r="527" spans="13:17" x14ac:dyDescent="0.2">
      <c r="M527" s="49" t="s">
        <v>442</v>
      </c>
      <c r="N527" s="75">
        <f>_xll.qlCalendarAdvance(Calendar,N526,M527,"Following",FALSE)</f>
        <v>43241</v>
      </c>
      <c r="O527" s="75" t="e">
        <f>_xll.qlInterestRateIndexValueDate(Index,N527)</f>
        <v>#VALUE!</v>
      </c>
      <c r="P527" s="72" t="e">
        <v>#N/A</v>
      </c>
      <c r="Q527" s="113" t="e">
        <v>#N/A</v>
      </c>
    </row>
    <row r="528" spans="13:17" x14ac:dyDescent="0.2">
      <c r="M528" s="49" t="s">
        <v>442</v>
      </c>
      <c r="N528" s="75">
        <f>_xll.qlCalendarAdvance(Calendar,N527,M528,"Following",FALSE)</f>
        <v>43242</v>
      </c>
      <c r="O528" s="75" t="e">
        <f>_xll.qlInterestRateIndexValueDate(Index,N528)</f>
        <v>#VALUE!</v>
      </c>
      <c r="P528" s="72" t="e">
        <v>#N/A</v>
      </c>
      <c r="Q528" s="113" t="e">
        <v>#N/A</v>
      </c>
    </row>
    <row r="529" spans="13:17" x14ac:dyDescent="0.2">
      <c r="M529" s="49" t="s">
        <v>442</v>
      </c>
      <c r="N529" s="75">
        <f>_xll.qlCalendarAdvance(Calendar,N528,M529,"Following",FALSE)</f>
        <v>43243</v>
      </c>
      <c r="O529" s="75" t="e">
        <f>_xll.qlInterestRateIndexValueDate(Index,N529)</f>
        <v>#VALUE!</v>
      </c>
      <c r="P529" s="72" t="e">
        <v>#N/A</v>
      </c>
      <c r="Q529" s="113" t="e">
        <v>#N/A</v>
      </c>
    </row>
    <row r="530" spans="13:17" x14ac:dyDescent="0.2">
      <c r="M530" s="49" t="s">
        <v>442</v>
      </c>
      <c r="N530" s="75">
        <f>_xll.qlCalendarAdvance(Calendar,N529,M530,"Following",FALSE)</f>
        <v>43244</v>
      </c>
      <c r="O530" s="75" t="e">
        <f>_xll.qlInterestRateIndexValueDate(Index,N530)</f>
        <v>#VALUE!</v>
      </c>
      <c r="P530" s="72" t="e">
        <v>#N/A</v>
      </c>
      <c r="Q530" s="113" t="e">
        <v>#N/A</v>
      </c>
    </row>
    <row r="531" spans="13:17" x14ac:dyDescent="0.2">
      <c r="M531" s="49" t="s">
        <v>442</v>
      </c>
      <c r="N531" s="75">
        <f>_xll.qlCalendarAdvance(Calendar,N530,M531,"Following",FALSE)</f>
        <v>43245</v>
      </c>
      <c r="O531" s="75" t="e">
        <f>_xll.qlInterestRateIndexValueDate(Index,N531)</f>
        <v>#VALUE!</v>
      </c>
      <c r="P531" s="72" t="e">
        <v>#N/A</v>
      </c>
      <c r="Q531" s="113" t="e">
        <v>#N/A</v>
      </c>
    </row>
    <row r="532" spans="13:17" x14ac:dyDescent="0.2">
      <c r="M532" s="49" t="s">
        <v>442</v>
      </c>
      <c r="N532" s="75">
        <f>_xll.qlCalendarAdvance(Calendar,N531,M532,"Following",FALSE)</f>
        <v>43248</v>
      </c>
      <c r="O532" s="75" t="e">
        <f>_xll.qlInterestRateIndexValueDate(Index,N532)</f>
        <v>#VALUE!</v>
      </c>
      <c r="P532" s="72" t="e">
        <v>#N/A</v>
      </c>
      <c r="Q532" s="113" t="e">
        <v>#N/A</v>
      </c>
    </row>
    <row r="533" spans="13:17" x14ac:dyDescent="0.2">
      <c r="M533" s="49" t="s">
        <v>442</v>
      </c>
      <c r="N533" s="75">
        <f>_xll.qlCalendarAdvance(Calendar,N532,M533,"Following",FALSE)</f>
        <v>43249</v>
      </c>
      <c r="O533" s="75" t="e">
        <f>_xll.qlInterestRateIndexValueDate(Index,N533)</f>
        <v>#VALUE!</v>
      </c>
      <c r="P533" s="72" t="e">
        <v>#N/A</v>
      </c>
      <c r="Q533" s="113" t="e">
        <v>#N/A</v>
      </c>
    </row>
    <row r="534" spans="13:17" x14ac:dyDescent="0.2">
      <c r="M534" s="49" t="s">
        <v>442</v>
      </c>
      <c r="N534" s="75">
        <f>_xll.qlCalendarAdvance(Calendar,N533,M534,"Following",FALSE)</f>
        <v>43250</v>
      </c>
      <c r="O534" s="75" t="e">
        <f>_xll.qlInterestRateIndexValueDate(Index,N534)</f>
        <v>#VALUE!</v>
      </c>
      <c r="P534" s="72" t="e">
        <v>#N/A</v>
      </c>
      <c r="Q534" s="113" t="e">
        <v>#N/A</v>
      </c>
    </row>
    <row r="535" spans="13:17" x14ac:dyDescent="0.2">
      <c r="M535" s="49" t="s">
        <v>442</v>
      </c>
      <c r="N535" s="75">
        <f>_xll.qlCalendarAdvance(Calendar,N534,M535,"Following",FALSE)</f>
        <v>43251</v>
      </c>
      <c r="O535" s="75" t="e">
        <f>_xll.qlInterestRateIndexValueDate(Index,N535)</f>
        <v>#VALUE!</v>
      </c>
      <c r="P535" s="72" t="e">
        <v>#N/A</v>
      </c>
      <c r="Q535" s="113" t="e">
        <v>#N/A</v>
      </c>
    </row>
    <row r="536" spans="13:17" x14ac:dyDescent="0.2">
      <c r="M536" s="49" t="s">
        <v>442</v>
      </c>
      <c r="N536" s="75">
        <f>_xll.qlCalendarAdvance(Calendar,N535,M536,"Following",FALSE)</f>
        <v>43252</v>
      </c>
      <c r="O536" s="75" t="e">
        <f>_xll.qlInterestRateIndexValueDate(Index,N536)</f>
        <v>#VALUE!</v>
      </c>
      <c r="P536" s="72" t="e">
        <v>#N/A</v>
      </c>
      <c r="Q536" s="113" t="e">
        <v>#N/A</v>
      </c>
    </row>
    <row r="537" spans="13:17" x14ac:dyDescent="0.2">
      <c r="M537" s="49" t="s">
        <v>443</v>
      </c>
      <c r="N537" s="75">
        <f>_xll.qlCalendarAdvance(Calendar,N536,M537,"Following",FALSE)</f>
        <v>43259</v>
      </c>
      <c r="O537" s="75" t="e">
        <f>_xll.qlInterestRateIndexValueDate(Index,N537)</f>
        <v>#VALUE!</v>
      </c>
      <c r="P537" s="72" t="e">
        <v>#N/A</v>
      </c>
      <c r="Q537" s="113" t="e">
        <v>#N/A</v>
      </c>
    </row>
    <row r="538" spans="13:17" x14ac:dyDescent="0.2">
      <c r="M538" s="49" t="s">
        <v>443</v>
      </c>
      <c r="N538" s="75">
        <f>_xll.qlCalendarAdvance(Calendar,N537,M538,"Following",FALSE)</f>
        <v>43266</v>
      </c>
      <c r="O538" s="75" t="e">
        <f>_xll.qlInterestRateIndexValueDate(Index,N538)</f>
        <v>#VALUE!</v>
      </c>
      <c r="P538" s="72" t="e">
        <v>#N/A</v>
      </c>
      <c r="Q538" s="113" t="e">
        <v>#N/A</v>
      </c>
    </row>
    <row r="539" spans="13:17" x14ac:dyDescent="0.2">
      <c r="M539" s="49" t="s">
        <v>443</v>
      </c>
      <c r="N539" s="75">
        <f>_xll.qlCalendarAdvance(Calendar,N538,M539,"Following",FALSE)</f>
        <v>43273</v>
      </c>
      <c r="O539" s="75" t="e">
        <f>_xll.qlInterestRateIndexValueDate(Index,N539)</f>
        <v>#VALUE!</v>
      </c>
      <c r="P539" s="72" t="e">
        <v>#N/A</v>
      </c>
      <c r="Q539" s="113" t="e">
        <v>#N/A</v>
      </c>
    </row>
    <row r="540" spans="13:17" x14ac:dyDescent="0.2">
      <c r="M540" s="49" t="s">
        <v>443</v>
      </c>
      <c r="N540" s="75">
        <f>_xll.qlCalendarAdvance(Calendar,N539,M540,"Following",FALSE)</f>
        <v>43280</v>
      </c>
      <c r="O540" s="75" t="e">
        <f>_xll.qlInterestRateIndexValueDate(Index,N540)</f>
        <v>#VALUE!</v>
      </c>
      <c r="P540" s="72" t="e">
        <v>#N/A</v>
      </c>
      <c r="Q540" s="113" t="e">
        <v>#N/A</v>
      </c>
    </row>
    <row r="541" spans="13:17" x14ac:dyDescent="0.2">
      <c r="M541" s="49" t="s">
        <v>443</v>
      </c>
      <c r="N541" s="75">
        <f>_xll.qlCalendarAdvance(Calendar,N540,M541,"Following",FALSE)</f>
        <v>43287</v>
      </c>
      <c r="O541" s="75" t="e">
        <f>_xll.qlInterestRateIndexValueDate(Index,N541)</f>
        <v>#VALUE!</v>
      </c>
      <c r="P541" s="72" t="e">
        <v>#N/A</v>
      </c>
      <c r="Q541" s="113" t="e">
        <v>#N/A</v>
      </c>
    </row>
    <row r="542" spans="13:17" x14ac:dyDescent="0.2">
      <c r="M542" s="49" t="s">
        <v>443</v>
      </c>
      <c r="N542" s="75">
        <f>_xll.qlCalendarAdvance(Calendar,N541,M542,"Following",FALSE)</f>
        <v>43294</v>
      </c>
      <c r="O542" s="75" t="e">
        <f>_xll.qlInterestRateIndexValueDate(Index,N542)</f>
        <v>#VALUE!</v>
      </c>
      <c r="P542" s="72" t="e">
        <v>#N/A</v>
      </c>
      <c r="Q542" s="113" t="e">
        <v>#N/A</v>
      </c>
    </row>
    <row r="543" spans="13:17" x14ac:dyDescent="0.2">
      <c r="M543" s="49" t="s">
        <v>443</v>
      </c>
      <c r="N543" s="75">
        <f>_xll.qlCalendarAdvance(Calendar,N542,M543,"Following",FALSE)</f>
        <v>43301</v>
      </c>
      <c r="O543" s="75" t="e">
        <f>_xll.qlInterestRateIndexValueDate(Index,N543)</f>
        <v>#VALUE!</v>
      </c>
      <c r="P543" s="72" t="e">
        <v>#N/A</v>
      </c>
      <c r="Q543" s="113" t="e">
        <v>#N/A</v>
      </c>
    </row>
    <row r="544" spans="13:17" x14ac:dyDescent="0.2">
      <c r="M544" s="49" t="s">
        <v>443</v>
      </c>
      <c r="N544" s="75">
        <f>_xll.qlCalendarAdvance(Calendar,N543,M544,"Following",FALSE)</f>
        <v>43308</v>
      </c>
      <c r="O544" s="75" t="e">
        <f>_xll.qlInterestRateIndexValueDate(Index,N544)</f>
        <v>#VALUE!</v>
      </c>
      <c r="P544" s="72" t="e">
        <v>#N/A</v>
      </c>
      <c r="Q544" s="113" t="e">
        <v>#N/A</v>
      </c>
    </row>
    <row r="545" spans="13:17" x14ac:dyDescent="0.2">
      <c r="M545" s="49" t="s">
        <v>443</v>
      </c>
      <c r="N545" s="75">
        <f>_xll.qlCalendarAdvance(Calendar,N544,M545,"Following",FALSE)</f>
        <v>43315</v>
      </c>
      <c r="O545" s="75" t="e">
        <f>_xll.qlInterestRateIndexValueDate(Index,N545)</f>
        <v>#VALUE!</v>
      </c>
      <c r="P545" s="72" t="e">
        <v>#N/A</v>
      </c>
      <c r="Q545" s="113" t="e">
        <v>#N/A</v>
      </c>
    </row>
    <row r="546" spans="13:17" x14ac:dyDescent="0.2">
      <c r="M546" s="49" t="s">
        <v>443</v>
      </c>
      <c r="N546" s="75">
        <f>_xll.qlCalendarAdvance(Calendar,N545,M546,"Following",FALSE)</f>
        <v>43322</v>
      </c>
      <c r="O546" s="75" t="e">
        <f>_xll.qlInterestRateIndexValueDate(Index,N546)</f>
        <v>#VALUE!</v>
      </c>
      <c r="P546" s="72" t="e">
        <v>#N/A</v>
      </c>
      <c r="Q546" s="113" t="e">
        <v>#N/A</v>
      </c>
    </row>
    <row r="547" spans="13:17" x14ac:dyDescent="0.2">
      <c r="M547" s="49" t="s">
        <v>443</v>
      </c>
      <c r="N547" s="75">
        <f>_xll.qlCalendarAdvance(Calendar,N546,M547,"Following",FALSE)</f>
        <v>43329</v>
      </c>
      <c r="O547" s="75" t="e">
        <f>_xll.qlInterestRateIndexValueDate(Index,N547)</f>
        <v>#VALUE!</v>
      </c>
      <c r="P547" s="72" t="e">
        <v>#N/A</v>
      </c>
      <c r="Q547" s="113" t="e">
        <v>#N/A</v>
      </c>
    </row>
    <row r="548" spans="13:17" x14ac:dyDescent="0.2">
      <c r="M548" s="49" t="s">
        <v>443</v>
      </c>
      <c r="N548" s="75">
        <f>_xll.qlCalendarAdvance(Calendar,N547,M548,"Following",FALSE)</f>
        <v>43336</v>
      </c>
      <c r="O548" s="75" t="e">
        <f>_xll.qlInterestRateIndexValueDate(Index,N548)</f>
        <v>#VALUE!</v>
      </c>
      <c r="P548" s="72" t="e">
        <v>#N/A</v>
      </c>
      <c r="Q548" s="113" t="e">
        <v>#N/A</v>
      </c>
    </row>
    <row r="549" spans="13:17" x14ac:dyDescent="0.2">
      <c r="M549" s="49" t="s">
        <v>443</v>
      </c>
      <c r="N549" s="75">
        <f>_xll.qlCalendarAdvance(Calendar,N548,M549,"Following",FALSE)</f>
        <v>43343</v>
      </c>
      <c r="O549" s="75" t="e">
        <f>_xll.qlInterestRateIndexValueDate(Index,N549)</f>
        <v>#VALUE!</v>
      </c>
      <c r="P549" s="72" t="e">
        <v>#N/A</v>
      </c>
      <c r="Q549" s="113" t="e">
        <v>#N/A</v>
      </c>
    </row>
    <row r="550" spans="13:17" x14ac:dyDescent="0.2">
      <c r="M550" s="49" t="s">
        <v>443</v>
      </c>
      <c r="N550" s="75">
        <f>_xll.qlCalendarAdvance(Calendar,N549,M550,"Following",FALSE)</f>
        <v>43350</v>
      </c>
      <c r="O550" s="75" t="e">
        <f>_xll.qlInterestRateIndexValueDate(Index,N550)</f>
        <v>#VALUE!</v>
      </c>
      <c r="P550" s="72" t="e">
        <v>#N/A</v>
      </c>
      <c r="Q550" s="113" t="e">
        <v>#N/A</v>
      </c>
    </row>
    <row r="551" spans="13:17" x14ac:dyDescent="0.2">
      <c r="M551" s="49" t="s">
        <v>443</v>
      </c>
      <c r="N551" s="75">
        <f>_xll.qlCalendarAdvance(Calendar,N550,M551,"Following",FALSE)</f>
        <v>43357</v>
      </c>
      <c r="O551" s="75" t="e">
        <f>_xll.qlInterestRateIndexValueDate(Index,N551)</f>
        <v>#VALUE!</v>
      </c>
      <c r="P551" s="72" t="e">
        <v>#N/A</v>
      </c>
      <c r="Q551" s="113" t="e">
        <v>#N/A</v>
      </c>
    </row>
    <row r="552" spans="13:17" x14ac:dyDescent="0.2">
      <c r="M552" s="49" t="s">
        <v>443</v>
      </c>
      <c r="N552" s="75">
        <f>_xll.qlCalendarAdvance(Calendar,N551,M552,"Following",FALSE)</f>
        <v>43364</v>
      </c>
      <c r="O552" s="75" t="e">
        <f>_xll.qlInterestRateIndexValueDate(Index,N552)</f>
        <v>#VALUE!</v>
      </c>
      <c r="P552" s="72" t="e">
        <v>#N/A</v>
      </c>
      <c r="Q552" s="113" t="e">
        <v>#N/A</v>
      </c>
    </row>
    <row r="553" spans="13:17" x14ac:dyDescent="0.2">
      <c r="M553" s="49" t="s">
        <v>443</v>
      </c>
      <c r="N553" s="75">
        <f>_xll.qlCalendarAdvance(Calendar,N552,M553,"Following",FALSE)</f>
        <v>43371</v>
      </c>
      <c r="O553" s="75" t="e">
        <f>_xll.qlInterestRateIndexValueDate(Index,N553)</f>
        <v>#VALUE!</v>
      </c>
      <c r="P553" s="72" t="e">
        <v>#N/A</v>
      </c>
      <c r="Q553" s="113" t="e">
        <v>#N/A</v>
      </c>
    </row>
    <row r="554" spans="13:17" x14ac:dyDescent="0.2">
      <c r="M554" s="49" t="s">
        <v>443</v>
      </c>
      <c r="N554" s="75">
        <f>_xll.qlCalendarAdvance(Calendar,N553,M554,"Following",FALSE)</f>
        <v>43378</v>
      </c>
      <c r="O554" s="75" t="e">
        <f>_xll.qlInterestRateIndexValueDate(Index,N554)</f>
        <v>#VALUE!</v>
      </c>
      <c r="P554" s="72" t="e">
        <v>#N/A</v>
      </c>
      <c r="Q554" s="113" t="e">
        <v>#N/A</v>
      </c>
    </row>
    <row r="555" spans="13:17" x14ac:dyDescent="0.2">
      <c r="M555" s="49" t="s">
        <v>443</v>
      </c>
      <c r="N555" s="75">
        <f>_xll.qlCalendarAdvance(Calendar,N554,M555,"Following",FALSE)</f>
        <v>43385</v>
      </c>
      <c r="O555" s="75" t="e">
        <f>_xll.qlInterestRateIndexValueDate(Index,N555)</f>
        <v>#VALUE!</v>
      </c>
      <c r="P555" s="72" t="e">
        <v>#N/A</v>
      </c>
      <c r="Q555" s="113" t="e">
        <v>#N/A</v>
      </c>
    </row>
    <row r="556" spans="13:17" x14ac:dyDescent="0.2">
      <c r="M556" s="49" t="s">
        <v>443</v>
      </c>
      <c r="N556" s="75">
        <f>_xll.qlCalendarAdvance(Calendar,N555,M556,"Following",FALSE)</f>
        <v>43392</v>
      </c>
      <c r="O556" s="75" t="e">
        <f>_xll.qlInterestRateIndexValueDate(Index,N556)</f>
        <v>#VALUE!</v>
      </c>
      <c r="P556" s="72" t="e">
        <v>#N/A</v>
      </c>
      <c r="Q556" s="113" t="e">
        <v>#N/A</v>
      </c>
    </row>
    <row r="557" spans="13:17" x14ac:dyDescent="0.2">
      <c r="M557" s="49" t="s">
        <v>443</v>
      </c>
      <c r="N557" s="75">
        <f>_xll.qlCalendarAdvance(Calendar,N556,M557,"Following",FALSE)</f>
        <v>43399</v>
      </c>
      <c r="O557" s="75" t="e">
        <f>_xll.qlInterestRateIndexValueDate(Index,N557)</f>
        <v>#VALUE!</v>
      </c>
      <c r="P557" s="72" t="e">
        <v>#N/A</v>
      </c>
      <c r="Q557" s="113" t="e">
        <v>#N/A</v>
      </c>
    </row>
    <row r="558" spans="13:17" x14ac:dyDescent="0.2">
      <c r="M558" s="49" t="s">
        <v>443</v>
      </c>
      <c r="N558" s="75">
        <f>_xll.qlCalendarAdvance(Calendar,N557,M558,"Following",FALSE)</f>
        <v>43406</v>
      </c>
      <c r="O558" s="75" t="e">
        <f>_xll.qlInterestRateIndexValueDate(Index,N558)</f>
        <v>#VALUE!</v>
      </c>
      <c r="P558" s="72" t="e">
        <v>#N/A</v>
      </c>
      <c r="Q558" s="113" t="e">
        <v>#N/A</v>
      </c>
    </row>
    <row r="559" spans="13:17" x14ac:dyDescent="0.2">
      <c r="M559" s="49" t="s">
        <v>443</v>
      </c>
      <c r="N559" s="75">
        <f>_xll.qlCalendarAdvance(Calendar,N558,M559,"Following",FALSE)</f>
        <v>43413</v>
      </c>
      <c r="O559" s="75" t="e">
        <f>_xll.qlInterestRateIndexValueDate(Index,N559)</f>
        <v>#VALUE!</v>
      </c>
      <c r="P559" s="72" t="e">
        <v>#N/A</v>
      </c>
      <c r="Q559" s="113" t="e">
        <v>#N/A</v>
      </c>
    </row>
    <row r="560" spans="13:17" x14ac:dyDescent="0.2">
      <c r="M560" s="49" t="s">
        <v>443</v>
      </c>
      <c r="N560" s="75">
        <f>_xll.qlCalendarAdvance(Calendar,N559,M560,"Following",FALSE)</f>
        <v>43420</v>
      </c>
      <c r="O560" s="75" t="e">
        <f>_xll.qlInterestRateIndexValueDate(Index,N560)</f>
        <v>#VALUE!</v>
      </c>
      <c r="P560" s="72" t="e">
        <v>#N/A</v>
      </c>
      <c r="Q560" s="113" t="e">
        <v>#N/A</v>
      </c>
    </row>
    <row r="561" spans="13:17" x14ac:dyDescent="0.2">
      <c r="M561" s="49" t="s">
        <v>443</v>
      </c>
      <c r="N561" s="75">
        <f>_xll.qlCalendarAdvance(Calendar,N560,M561,"Following",FALSE)</f>
        <v>43427</v>
      </c>
      <c r="O561" s="75" t="e">
        <f>_xll.qlInterestRateIndexValueDate(Index,N561)</f>
        <v>#VALUE!</v>
      </c>
      <c r="P561" s="72" t="e">
        <v>#N/A</v>
      </c>
      <c r="Q561" s="113" t="e">
        <v>#N/A</v>
      </c>
    </row>
    <row r="562" spans="13:17" x14ac:dyDescent="0.2">
      <c r="M562" s="49" t="s">
        <v>443</v>
      </c>
      <c r="N562" s="75">
        <f>_xll.qlCalendarAdvance(Calendar,N561,M562,"Following",FALSE)</f>
        <v>43434</v>
      </c>
      <c r="O562" s="75" t="e">
        <f>_xll.qlInterestRateIndexValueDate(Index,N562)</f>
        <v>#VALUE!</v>
      </c>
      <c r="P562" s="72" t="e">
        <v>#N/A</v>
      </c>
      <c r="Q562" s="113" t="e">
        <v>#N/A</v>
      </c>
    </row>
    <row r="563" spans="13:17" x14ac:dyDescent="0.2">
      <c r="M563" s="49" t="s">
        <v>443</v>
      </c>
      <c r="N563" s="75">
        <f>_xll.qlCalendarAdvance(Calendar,N562,M563,"Following",FALSE)</f>
        <v>43441</v>
      </c>
      <c r="O563" s="75" t="e">
        <f>_xll.qlInterestRateIndexValueDate(Index,N563)</f>
        <v>#VALUE!</v>
      </c>
      <c r="P563" s="72" t="e">
        <v>#N/A</v>
      </c>
      <c r="Q563" s="113" t="e">
        <v>#N/A</v>
      </c>
    </row>
    <row r="564" spans="13:17" x14ac:dyDescent="0.2">
      <c r="M564" s="49" t="s">
        <v>443</v>
      </c>
      <c r="N564" s="75">
        <f>_xll.qlCalendarAdvance(Calendar,N563,M564,"Following",FALSE)</f>
        <v>43448</v>
      </c>
      <c r="O564" s="75" t="e">
        <f>_xll.qlInterestRateIndexValueDate(Index,N564)</f>
        <v>#VALUE!</v>
      </c>
      <c r="P564" s="72" t="e">
        <v>#N/A</v>
      </c>
      <c r="Q564" s="113" t="e">
        <v>#N/A</v>
      </c>
    </row>
    <row r="565" spans="13:17" x14ac:dyDescent="0.2">
      <c r="M565" s="49" t="s">
        <v>443</v>
      </c>
      <c r="N565" s="75">
        <f>_xll.qlCalendarAdvance(Calendar,N564,M565,"Following",FALSE)</f>
        <v>43455</v>
      </c>
      <c r="O565" s="75" t="e">
        <f>_xll.qlInterestRateIndexValueDate(Index,N565)</f>
        <v>#VALUE!</v>
      </c>
      <c r="P565" s="72" t="e">
        <v>#N/A</v>
      </c>
      <c r="Q565" s="113" t="e">
        <v>#N/A</v>
      </c>
    </row>
    <row r="566" spans="13:17" x14ac:dyDescent="0.2">
      <c r="M566" s="49" t="s">
        <v>443</v>
      </c>
      <c r="N566" s="75">
        <f>_xll.qlCalendarAdvance(Calendar,N565,M566,"Following",FALSE)</f>
        <v>43462</v>
      </c>
      <c r="O566" s="75" t="e">
        <f>_xll.qlInterestRateIndexValueDate(Index,N566)</f>
        <v>#VALUE!</v>
      </c>
      <c r="P566" s="72" t="e">
        <v>#N/A</v>
      </c>
      <c r="Q566" s="113" t="e">
        <v>#N/A</v>
      </c>
    </row>
    <row r="567" spans="13:17" x14ac:dyDescent="0.2">
      <c r="M567" s="49" t="s">
        <v>443</v>
      </c>
      <c r="N567" s="75">
        <f>_xll.qlCalendarAdvance(Calendar,N566,M567,"Following",FALSE)</f>
        <v>43469</v>
      </c>
      <c r="O567" s="75" t="e">
        <f>_xll.qlInterestRateIndexValueDate(Index,N567)</f>
        <v>#VALUE!</v>
      </c>
      <c r="P567" s="72" t="e">
        <v>#N/A</v>
      </c>
      <c r="Q567" s="113" t="e">
        <v>#N/A</v>
      </c>
    </row>
    <row r="568" spans="13:17" x14ac:dyDescent="0.2">
      <c r="M568" s="49" t="s">
        <v>443</v>
      </c>
      <c r="N568" s="75">
        <f>_xll.qlCalendarAdvance(Calendar,N567,M568,"Following",FALSE)</f>
        <v>43476</v>
      </c>
      <c r="O568" s="75" t="e">
        <f>_xll.qlInterestRateIndexValueDate(Index,N568)</f>
        <v>#VALUE!</v>
      </c>
      <c r="P568" s="72" t="e">
        <v>#N/A</v>
      </c>
      <c r="Q568" s="113" t="e">
        <v>#N/A</v>
      </c>
    </row>
    <row r="569" spans="13:17" x14ac:dyDescent="0.2">
      <c r="M569" s="49" t="s">
        <v>443</v>
      </c>
      <c r="N569" s="75">
        <f>_xll.qlCalendarAdvance(Calendar,N568,M569,"Following",FALSE)</f>
        <v>43483</v>
      </c>
      <c r="O569" s="75" t="e">
        <f>_xll.qlInterestRateIndexValueDate(Index,N569)</f>
        <v>#VALUE!</v>
      </c>
      <c r="P569" s="72" t="e">
        <v>#N/A</v>
      </c>
      <c r="Q569" s="113" t="e">
        <v>#N/A</v>
      </c>
    </row>
    <row r="570" spans="13:17" x14ac:dyDescent="0.2">
      <c r="M570" s="49" t="s">
        <v>443</v>
      </c>
      <c r="N570" s="75">
        <f>_xll.qlCalendarAdvance(Calendar,N569,M570,"Following",FALSE)</f>
        <v>43490</v>
      </c>
      <c r="O570" s="75" t="e">
        <f>_xll.qlInterestRateIndexValueDate(Index,N570)</f>
        <v>#VALUE!</v>
      </c>
      <c r="P570" s="72" t="e">
        <v>#N/A</v>
      </c>
      <c r="Q570" s="113" t="e">
        <v>#N/A</v>
      </c>
    </row>
    <row r="571" spans="13:17" x14ac:dyDescent="0.2">
      <c r="M571" s="49" t="s">
        <v>443</v>
      </c>
      <c r="N571" s="75">
        <f>_xll.qlCalendarAdvance(Calendar,N570,M571,"Following",FALSE)</f>
        <v>43497</v>
      </c>
      <c r="O571" s="75" t="e">
        <f>_xll.qlInterestRateIndexValueDate(Index,N571)</f>
        <v>#VALUE!</v>
      </c>
      <c r="P571" s="72" t="e">
        <v>#N/A</v>
      </c>
      <c r="Q571" s="113" t="e">
        <v>#N/A</v>
      </c>
    </row>
    <row r="572" spans="13:17" x14ac:dyDescent="0.2">
      <c r="M572" s="49" t="s">
        <v>443</v>
      </c>
      <c r="N572" s="75">
        <f>_xll.qlCalendarAdvance(Calendar,N571,M572,"Following",FALSE)</f>
        <v>43504</v>
      </c>
      <c r="O572" s="75" t="e">
        <f>_xll.qlInterestRateIndexValueDate(Index,N572)</f>
        <v>#VALUE!</v>
      </c>
      <c r="P572" s="72" t="e">
        <v>#N/A</v>
      </c>
      <c r="Q572" s="113" t="e">
        <v>#N/A</v>
      </c>
    </row>
    <row r="573" spans="13:17" x14ac:dyDescent="0.2">
      <c r="M573" s="49" t="s">
        <v>443</v>
      </c>
      <c r="N573" s="75">
        <f>_xll.qlCalendarAdvance(Calendar,N572,M573,"Following",FALSE)</f>
        <v>43511</v>
      </c>
      <c r="O573" s="75" t="e">
        <f>_xll.qlInterestRateIndexValueDate(Index,N573)</f>
        <v>#VALUE!</v>
      </c>
      <c r="P573" s="72" t="e">
        <v>#N/A</v>
      </c>
      <c r="Q573" s="113" t="e">
        <v>#N/A</v>
      </c>
    </row>
    <row r="574" spans="13:17" x14ac:dyDescent="0.2">
      <c r="M574" s="49" t="s">
        <v>443</v>
      </c>
      <c r="N574" s="75">
        <f>_xll.qlCalendarAdvance(Calendar,N573,M574,"Following",FALSE)</f>
        <v>43518</v>
      </c>
      <c r="O574" s="75" t="e">
        <f>_xll.qlInterestRateIndexValueDate(Index,N574)</f>
        <v>#VALUE!</v>
      </c>
      <c r="P574" s="72" t="e">
        <v>#N/A</v>
      </c>
      <c r="Q574" s="113" t="e">
        <v>#N/A</v>
      </c>
    </row>
    <row r="575" spans="13:17" x14ac:dyDescent="0.2">
      <c r="M575" s="49" t="s">
        <v>443</v>
      </c>
      <c r="N575" s="75">
        <f>_xll.qlCalendarAdvance(Calendar,N574,M575,"Following",FALSE)</f>
        <v>43525</v>
      </c>
      <c r="O575" s="75" t="e">
        <f>_xll.qlInterestRateIndexValueDate(Index,N575)</f>
        <v>#VALUE!</v>
      </c>
      <c r="P575" s="72" t="e">
        <v>#N/A</v>
      </c>
      <c r="Q575" s="113" t="e">
        <v>#N/A</v>
      </c>
    </row>
    <row r="576" spans="13:17" x14ac:dyDescent="0.2">
      <c r="M576" s="49" t="s">
        <v>443</v>
      </c>
      <c r="N576" s="75">
        <f>_xll.qlCalendarAdvance(Calendar,N575,M576,"Following",FALSE)</f>
        <v>43532</v>
      </c>
      <c r="O576" s="75" t="e">
        <f>_xll.qlInterestRateIndexValueDate(Index,N576)</f>
        <v>#VALUE!</v>
      </c>
      <c r="P576" s="72" t="e">
        <v>#N/A</v>
      </c>
      <c r="Q576" s="113" t="e">
        <v>#N/A</v>
      </c>
    </row>
    <row r="577" spans="13:17" x14ac:dyDescent="0.2">
      <c r="M577" s="49" t="s">
        <v>443</v>
      </c>
      <c r="N577" s="75">
        <f>_xll.qlCalendarAdvance(Calendar,N576,M577,"Following",FALSE)</f>
        <v>43539</v>
      </c>
      <c r="O577" s="75" t="e">
        <f>_xll.qlInterestRateIndexValueDate(Index,N577)</f>
        <v>#VALUE!</v>
      </c>
      <c r="P577" s="72" t="e">
        <v>#N/A</v>
      </c>
      <c r="Q577" s="113" t="e">
        <v>#N/A</v>
      </c>
    </row>
    <row r="578" spans="13:17" x14ac:dyDescent="0.2">
      <c r="M578" s="49" t="s">
        <v>443</v>
      </c>
      <c r="N578" s="75">
        <f>_xll.qlCalendarAdvance(Calendar,N577,M578,"Following",FALSE)</f>
        <v>43546</v>
      </c>
      <c r="O578" s="75" t="e">
        <f>_xll.qlInterestRateIndexValueDate(Index,N578)</f>
        <v>#VALUE!</v>
      </c>
      <c r="P578" s="72" t="e">
        <v>#N/A</v>
      </c>
      <c r="Q578" s="113" t="e">
        <v>#N/A</v>
      </c>
    </row>
    <row r="579" spans="13:17" x14ac:dyDescent="0.2">
      <c r="M579" s="49" t="s">
        <v>443</v>
      </c>
      <c r="N579" s="75">
        <f>_xll.qlCalendarAdvance(Calendar,N578,M579,"Following",FALSE)</f>
        <v>43553</v>
      </c>
      <c r="O579" s="75" t="e">
        <f>_xll.qlInterestRateIndexValueDate(Index,N579)</f>
        <v>#VALUE!</v>
      </c>
      <c r="P579" s="72" t="e">
        <v>#N/A</v>
      </c>
      <c r="Q579" s="113" t="e">
        <v>#N/A</v>
      </c>
    </row>
    <row r="580" spans="13:17" x14ac:dyDescent="0.2">
      <c r="M580" s="49" t="s">
        <v>443</v>
      </c>
      <c r="N580" s="75">
        <f>_xll.qlCalendarAdvance(Calendar,N579,M580,"Following",FALSE)</f>
        <v>43560</v>
      </c>
      <c r="O580" s="75" t="e">
        <f>_xll.qlInterestRateIndexValueDate(Index,N580)</f>
        <v>#VALUE!</v>
      </c>
      <c r="P580" s="72" t="e">
        <v>#N/A</v>
      </c>
      <c r="Q580" s="113" t="e">
        <v>#N/A</v>
      </c>
    </row>
    <row r="581" spans="13:17" x14ac:dyDescent="0.2">
      <c r="M581" s="49" t="s">
        <v>443</v>
      </c>
      <c r="N581" s="75">
        <f>_xll.qlCalendarAdvance(Calendar,N580,M581,"Following",FALSE)</f>
        <v>43567</v>
      </c>
      <c r="O581" s="75" t="e">
        <f>_xll.qlInterestRateIndexValueDate(Index,N581)</f>
        <v>#VALUE!</v>
      </c>
      <c r="P581" s="72" t="e">
        <v>#N/A</v>
      </c>
      <c r="Q581" s="113" t="e">
        <v>#N/A</v>
      </c>
    </row>
    <row r="582" spans="13:17" x14ac:dyDescent="0.2">
      <c r="M582" s="49" t="s">
        <v>443</v>
      </c>
      <c r="N582" s="75">
        <f>_xll.qlCalendarAdvance(Calendar,N581,M582,"Following",FALSE)</f>
        <v>43578</v>
      </c>
      <c r="O582" s="75" t="e">
        <f>_xll.qlInterestRateIndexValueDate(Index,N582)</f>
        <v>#VALUE!</v>
      </c>
      <c r="P582" s="72" t="e">
        <v>#N/A</v>
      </c>
      <c r="Q582" s="113" t="e">
        <v>#N/A</v>
      </c>
    </row>
    <row r="583" spans="13:17" x14ac:dyDescent="0.2">
      <c r="M583" s="49" t="s">
        <v>443</v>
      </c>
      <c r="N583" s="75">
        <f>_xll.qlCalendarAdvance(Calendar,N582,M583,"Following",FALSE)</f>
        <v>43585</v>
      </c>
      <c r="O583" s="75" t="e">
        <f>_xll.qlInterestRateIndexValueDate(Index,N583)</f>
        <v>#VALUE!</v>
      </c>
      <c r="P583" s="72" t="e">
        <v>#N/A</v>
      </c>
      <c r="Q583" s="113" t="e">
        <v>#N/A</v>
      </c>
    </row>
    <row r="584" spans="13:17" x14ac:dyDescent="0.2">
      <c r="M584" s="49" t="s">
        <v>443</v>
      </c>
      <c r="N584" s="75">
        <f>_xll.qlCalendarAdvance(Calendar,N583,M584,"Following",FALSE)</f>
        <v>43592</v>
      </c>
      <c r="O584" s="75" t="e">
        <f>_xll.qlInterestRateIndexValueDate(Index,N584)</f>
        <v>#VALUE!</v>
      </c>
      <c r="P584" s="72" t="e">
        <v>#N/A</v>
      </c>
      <c r="Q584" s="113" t="e">
        <v>#N/A</v>
      </c>
    </row>
    <row r="585" spans="13:17" x14ac:dyDescent="0.2">
      <c r="M585" s="49" t="s">
        <v>443</v>
      </c>
      <c r="N585" s="75">
        <f>_xll.qlCalendarAdvance(Calendar,N584,M585,"Following",FALSE)</f>
        <v>43599</v>
      </c>
      <c r="O585" s="75" t="e">
        <f>_xll.qlInterestRateIndexValueDate(Index,N585)</f>
        <v>#VALUE!</v>
      </c>
      <c r="P585" s="72" t="e">
        <v>#N/A</v>
      </c>
      <c r="Q585" s="113" t="e">
        <v>#N/A</v>
      </c>
    </row>
    <row r="586" spans="13:17" x14ac:dyDescent="0.2">
      <c r="M586" s="49" t="s">
        <v>443</v>
      </c>
      <c r="N586" s="75">
        <f>_xll.qlCalendarAdvance(Calendar,N585,M586,"Following",FALSE)</f>
        <v>43606</v>
      </c>
      <c r="O586" s="75" t="e">
        <f>_xll.qlInterestRateIndexValueDate(Index,N586)</f>
        <v>#VALUE!</v>
      </c>
      <c r="P586" s="72" t="e">
        <v>#N/A</v>
      </c>
      <c r="Q586" s="113" t="e">
        <v>#N/A</v>
      </c>
    </row>
    <row r="587" spans="13:17" x14ac:dyDescent="0.2">
      <c r="M587" s="49" t="s">
        <v>443</v>
      </c>
      <c r="N587" s="75">
        <f>_xll.qlCalendarAdvance(Calendar,N586,M587,"Following",FALSE)</f>
        <v>43613</v>
      </c>
      <c r="O587" s="75" t="e">
        <f>_xll.qlInterestRateIndexValueDate(Index,N587)</f>
        <v>#VALUE!</v>
      </c>
      <c r="P587" s="72" t="e">
        <v>#N/A</v>
      </c>
      <c r="Q587" s="113" t="e">
        <v>#N/A</v>
      </c>
    </row>
    <row r="588" spans="13:17" x14ac:dyDescent="0.2">
      <c r="M588" s="49" t="s">
        <v>443</v>
      </c>
      <c r="N588" s="75">
        <f>_xll.qlCalendarAdvance(Calendar,N587,M588,"Following",FALSE)</f>
        <v>43620</v>
      </c>
      <c r="O588" s="75" t="e">
        <f>_xll.qlInterestRateIndexValueDate(Index,N588)</f>
        <v>#VALUE!</v>
      </c>
      <c r="P588" s="72" t="e">
        <v>#N/A</v>
      </c>
      <c r="Q588" s="113" t="e">
        <v>#N/A</v>
      </c>
    </row>
    <row r="589" spans="13:17" x14ac:dyDescent="0.2">
      <c r="M589" s="49" t="s">
        <v>443</v>
      </c>
      <c r="N589" s="75">
        <f>_xll.qlCalendarAdvance(Calendar,N588,M589,"Following",FALSE)</f>
        <v>43627</v>
      </c>
      <c r="O589" s="75" t="e">
        <f>_xll.qlInterestRateIndexValueDate(Index,N589)</f>
        <v>#VALUE!</v>
      </c>
      <c r="P589" s="72" t="e">
        <v>#N/A</v>
      </c>
      <c r="Q589" s="113" t="e">
        <v>#N/A</v>
      </c>
    </row>
    <row r="590" spans="13:17" x14ac:dyDescent="0.2">
      <c r="M590" s="49" t="s">
        <v>443</v>
      </c>
      <c r="N590" s="75">
        <f>_xll.qlCalendarAdvance(Calendar,N589,M590,"Following",FALSE)</f>
        <v>43634</v>
      </c>
      <c r="O590" s="75" t="e">
        <f>_xll.qlInterestRateIndexValueDate(Index,N590)</f>
        <v>#VALUE!</v>
      </c>
      <c r="P590" s="72" t="e">
        <v>#N/A</v>
      </c>
      <c r="Q590" s="113" t="e">
        <v>#N/A</v>
      </c>
    </row>
    <row r="591" spans="13:17" x14ac:dyDescent="0.2">
      <c r="M591" s="49" t="s">
        <v>443</v>
      </c>
      <c r="N591" s="75">
        <f>_xll.qlCalendarAdvance(Calendar,N590,M591,"Following",FALSE)</f>
        <v>43641</v>
      </c>
      <c r="O591" s="75" t="e">
        <f>_xll.qlInterestRateIndexValueDate(Index,N591)</f>
        <v>#VALUE!</v>
      </c>
      <c r="P591" s="72" t="e">
        <v>#N/A</v>
      </c>
      <c r="Q591" s="113" t="e">
        <v>#N/A</v>
      </c>
    </row>
    <row r="592" spans="13:17" x14ac:dyDescent="0.2">
      <c r="M592" s="49" t="s">
        <v>443</v>
      </c>
      <c r="N592" s="75">
        <f>_xll.qlCalendarAdvance(Calendar,N591,M592,"Following",FALSE)</f>
        <v>43648</v>
      </c>
      <c r="O592" s="75" t="e">
        <f>_xll.qlInterestRateIndexValueDate(Index,N592)</f>
        <v>#VALUE!</v>
      </c>
      <c r="P592" s="72" t="e">
        <v>#N/A</v>
      </c>
      <c r="Q592" s="113" t="e">
        <v>#N/A</v>
      </c>
    </row>
    <row r="593" spans="13:17" x14ac:dyDescent="0.2">
      <c r="M593" s="49" t="s">
        <v>443</v>
      </c>
      <c r="N593" s="75">
        <f>_xll.qlCalendarAdvance(Calendar,N592,M593,"Following",FALSE)</f>
        <v>43655</v>
      </c>
      <c r="O593" s="75" t="e">
        <f>_xll.qlInterestRateIndexValueDate(Index,N593)</f>
        <v>#VALUE!</v>
      </c>
      <c r="P593" s="72" t="e">
        <v>#N/A</v>
      </c>
      <c r="Q593" s="113" t="e">
        <v>#N/A</v>
      </c>
    </row>
    <row r="594" spans="13:17" x14ac:dyDescent="0.2">
      <c r="M594" s="49" t="s">
        <v>443</v>
      </c>
      <c r="N594" s="75">
        <f>_xll.qlCalendarAdvance(Calendar,N593,M594,"Following",FALSE)</f>
        <v>43662</v>
      </c>
      <c r="O594" s="75" t="e">
        <f>_xll.qlInterestRateIndexValueDate(Index,N594)</f>
        <v>#VALUE!</v>
      </c>
      <c r="P594" s="72" t="e">
        <v>#N/A</v>
      </c>
      <c r="Q594" s="113" t="e">
        <v>#N/A</v>
      </c>
    </row>
    <row r="595" spans="13:17" x14ac:dyDescent="0.2">
      <c r="M595" s="49" t="s">
        <v>443</v>
      </c>
      <c r="N595" s="75">
        <f>_xll.qlCalendarAdvance(Calendar,N594,M595,"Following",FALSE)</f>
        <v>43669</v>
      </c>
      <c r="O595" s="75" t="e">
        <f>_xll.qlInterestRateIndexValueDate(Index,N595)</f>
        <v>#VALUE!</v>
      </c>
      <c r="P595" s="72" t="e">
        <v>#N/A</v>
      </c>
      <c r="Q595" s="113" t="e">
        <v>#N/A</v>
      </c>
    </row>
    <row r="596" spans="13:17" x14ac:dyDescent="0.2">
      <c r="M596" s="49" t="s">
        <v>443</v>
      </c>
      <c r="N596" s="75">
        <f>_xll.qlCalendarAdvance(Calendar,N595,M596,"Following",FALSE)</f>
        <v>43676</v>
      </c>
      <c r="O596" s="75" t="e">
        <f>_xll.qlInterestRateIndexValueDate(Index,N596)</f>
        <v>#VALUE!</v>
      </c>
      <c r="P596" s="72" t="e">
        <v>#N/A</v>
      </c>
      <c r="Q596" s="113" t="e">
        <v>#N/A</v>
      </c>
    </row>
    <row r="597" spans="13:17" x14ac:dyDescent="0.2">
      <c r="M597" s="49" t="s">
        <v>443</v>
      </c>
      <c r="N597" s="75">
        <f>_xll.qlCalendarAdvance(Calendar,N596,M597,"Following",FALSE)</f>
        <v>43683</v>
      </c>
      <c r="O597" s="75" t="e">
        <f>_xll.qlInterestRateIndexValueDate(Index,N597)</f>
        <v>#VALUE!</v>
      </c>
      <c r="P597" s="72" t="e">
        <v>#N/A</v>
      </c>
      <c r="Q597" s="113" t="e">
        <v>#N/A</v>
      </c>
    </row>
    <row r="598" spans="13:17" x14ac:dyDescent="0.2">
      <c r="M598" s="49" t="s">
        <v>443</v>
      </c>
      <c r="N598" s="75">
        <f>_xll.qlCalendarAdvance(Calendar,N597,M598,"Following",FALSE)</f>
        <v>43690</v>
      </c>
      <c r="O598" s="75" t="e">
        <f>_xll.qlInterestRateIndexValueDate(Index,N598)</f>
        <v>#VALUE!</v>
      </c>
      <c r="P598" s="72" t="e">
        <v>#N/A</v>
      </c>
      <c r="Q598" s="113" t="e">
        <v>#N/A</v>
      </c>
    </row>
    <row r="599" spans="13:17" x14ac:dyDescent="0.2">
      <c r="M599" s="49" t="s">
        <v>443</v>
      </c>
      <c r="N599" s="75">
        <f>_xll.qlCalendarAdvance(Calendar,N598,M599,"Following",FALSE)</f>
        <v>43697</v>
      </c>
      <c r="O599" s="75" t="e">
        <f>_xll.qlInterestRateIndexValueDate(Index,N599)</f>
        <v>#VALUE!</v>
      </c>
      <c r="P599" s="72" t="e">
        <v>#N/A</v>
      </c>
      <c r="Q599" s="113" t="e">
        <v>#N/A</v>
      </c>
    </row>
    <row r="600" spans="13:17" x14ac:dyDescent="0.2">
      <c r="M600" s="49" t="s">
        <v>443</v>
      </c>
      <c r="N600" s="75">
        <f>_xll.qlCalendarAdvance(Calendar,N599,M600,"Following",FALSE)</f>
        <v>43704</v>
      </c>
      <c r="O600" s="75" t="e">
        <f>_xll.qlInterestRateIndexValueDate(Index,N600)</f>
        <v>#VALUE!</v>
      </c>
      <c r="P600" s="72" t="e">
        <v>#N/A</v>
      </c>
      <c r="Q600" s="113" t="e">
        <v>#N/A</v>
      </c>
    </row>
    <row r="601" spans="13:17" x14ac:dyDescent="0.2">
      <c r="M601" s="49" t="s">
        <v>443</v>
      </c>
      <c r="N601" s="75">
        <f>_xll.qlCalendarAdvance(Calendar,N600,M601,"Following",FALSE)</f>
        <v>43711</v>
      </c>
      <c r="O601" s="75" t="e">
        <f>_xll.qlInterestRateIndexValueDate(Index,N601)</f>
        <v>#VALUE!</v>
      </c>
      <c r="P601" s="72" t="e">
        <v>#N/A</v>
      </c>
      <c r="Q601" s="113" t="e">
        <v>#N/A</v>
      </c>
    </row>
    <row r="602" spans="13:17" x14ac:dyDescent="0.2">
      <c r="M602" s="49" t="s">
        <v>443</v>
      </c>
      <c r="N602" s="75">
        <f>_xll.qlCalendarAdvance(Calendar,N601,M602,"Following",FALSE)</f>
        <v>43718</v>
      </c>
      <c r="O602" s="75" t="e">
        <f>_xll.qlInterestRateIndexValueDate(Index,N602)</f>
        <v>#VALUE!</v>
      </c>
      <c r="P602" s="72" t="e">
        <v>#N/A</v>
      </c>
      <c r="Q602" s="113" t="e">
        <v>#N/A</v>
      </c>
    </row>
    <row r="603" spans="13:17" x14ac:dyDescent="0.2">
      <c r="M603" s="49" t="s">
        <v>443</v>
      </c>
      <c r="N603" s="75">
        <f>_xll.qlCalendarAdvance(Calendar,N602,M603,"Following",FALSE)</f>
        <v>43725</v>
      </c>
      <c r="O603" s="75" t="e">
        <f>_xll.qlInterestRateIndexValueDate(Index,N603)</f>
        <v>#VALUE!</v>
      </c>
      <c r="P603" s="72" t="e">
        <v>#N/A</v>
      </c>
      <c r="Q603" s="113" t="e">
        <v>#N/A</v>
      </c>
    </row>
    <row r="604" spans="13:17" x14ac:dyDescent="0.2">
      <c r="M604" s="49" t="s">
        <v>443</v>
      </c>
      <c r="N604" s="75">
        <f>_xll.qlCalendarAdvance(Calendar,N603,M604,"Following",FALSE)</f>
        <v>43732</v>
      </c>
      <c r="O604" s="75" t="e">
        <f>_xll.qlInterestRateIndexValueDate(Index,N604)</f>
        <v>#VALUE!</v>
      </c>
      <c r="P604" s="72" t="e">
        <v>#N/A</v>
      </c>
      <c r="Q604" s="113" t="e">
        <v>#N/A</v>
      </c>
    </row>
    <row r="605" spans="13:17" x14ac:dyDescent="0.2">
      <c r="M605" s="49" t="s">
        <v>443</v>
      </c>
      <c r="N605" s="75">
        <f>_xll.qlCalendarAdvance(Calendar,N604,M605,"Following",FALSE)</f>
        <v>43739</v>
      </c>
      <c r="O605" s="75" t="e">
        <f>_xll.qlInterestRateIndexValueDate(Index,N605)</f>
        <v>#VALUE!</v>
      </c>
      <c r="P605" s="72" t="e">
        <v>#N/A</v>
      </c>
      <c r="Q605" s="113" t="e">
        <v>#N/A</v>
      </c>
    </row>
    <row r="606" spans="13:17" x14ac:dyDescent="0.2">
      <c r="M606" s="49" t="s">
        <v>443</v>
      </c>
      <c r="N606" s="75">
        <f>_xll.qlCalendarAdvance(Calendar,N605,M606,"Following",FALSE)</f>
        <v>43746</v>
      </c>
      <c r="O606" s="75" t="e">
        <f>_xll.qlInterestRateIndexValueDate(Index,N606)</f>
        <v>#VALUE!</v>
      </c>
      <c r="P606" s="72" t="e">
        <v>#N/A</v>
      </c>
      <c r="Q606" s="113" t="e">
        <v>#N/A</v>
      </c>
    </row>
    <row r="607" spans="13:17" x14ac:dyDescent="0.2">
      <c r="M607" s="49" t="s">
        <v>443</v>
      </c>
      <c r="N607" s="75">
        <f>_xll.qlCalendarAdvance(Calendar,N606,M607,"Following",FALSE)</f>
        <v>43753</v>
      </c>
      <c r="O607" s="75" t="e">
        <f>_xll.qlInterestRateIndexValueDate(Index,N607)</f>
        <v>#VALUE!</v>
      </c>
      <c r="P607" s="72" t="e">
        <v>#N/A</v>
      </c>
      <c r="Q607" s="113" t="e">
        <v>#N/A</v>
      </c>
    </row>
    <row r="608" spans="13:17" x14ac:dyDescent="0.2">
      <c r="M608" s="49" t="s">
        <v>443</v>
      </c>
      <c r="N608" s="75">
        <f>_xll.qlCalendarAdvance(Calendar,N607,M608,"Following",FALSE)</f>
        <v>43760</v>
      </c>
      <c r="O608" s="75" t="e">
        <f>_xll.qlInterestRateIndexValueDate(Index,N608)</f>
        <v>#VALUE!</v>
      </c>
      <c r="P608" s="72" t="e">
        <v>#N/A</v>
      </c>
      <c r="Q608" s="113" t="e">
        <v>#N/A</v>
      </c>
    </row>
    <row r="609" spans="13:17" x14ac:dyDescent="0.2">
      <c r="M609" s="49" t="s">
        <v>443</v>
      </c>
      <c r="N609" s="75">
        <f>_xll.qlCalendarAdvance(Calendar,N608,M609,"Following",FALSE)</f>
        <v>43767</v>
      </c>
      <c r="O609" s="75" t="e">
        <f>_xll.qlInterestRateIndexValueDate(Index,N609)</f>
        <v>#VALUE!</v>
      </c>
      <c r="P609" s="72" t="e">
        <v>#N/A</v>
      </c>
      <c r="Q609" s="113" t="e">
        <v>#N/A</v>
      </c>
    </row>
    <row r="610" spans="13:17" x14ac:dyDescent="0.2">
      <c r="M610" s="49" t="s">
        <v>443</v>
      </c>
      <c r="N610" s="75">
        <f>_xll.qlCalendarAdvance(Calendar,N609,M610,"Following",FALSE)</f>
        <v>43774</v>
      </c>
      <c r="O610" s="75" t="e">
        <f>_xll.qlInterestRateIndexValueDate(Index,N610)</f>
        <v>#VALUE!</v>
      </c>
      <c r="P610" s="72" t="e">
        <v>#N/A</v>
      </c>
      <c r="Q610" s="113" t="e">
        <v>#N/A</v>
      </c>
    </row>
    <row r="611" spans="13:17" x14ac:dyDescent="0.2">
      <c r="M611" s="49" t="s">
        <v>443</v>
      </c>
      <c r="N611" s="75">
        <f>_xll.qlCalendarAdvance(Calendar,N610,M611,"Following",FALSE)</f>
        <v>43781</v>
      </c>
      <c r="O611" s="75" t="e">
        <f>_xll.qlInterestRateIndexValueDate(Index,N611)</f>
        <v>#VALUE!</v>
      </c>
      <c r="P611" s="72" t="e">
        <v>#N/A</v>
      </c>
      <c r="Q611" s="113" t="e">
        <v>#N/A</v>
      </c>
    </row>
    <row r="612" spans="13:17" x14ac:dyDescent="0.2">
      <c r="M612" s="49" t="s">
        <v>443</v>
      </c>
      <c r="N612" s="75">
        <f>_xll.qlCalendarAdvance(Calendar,N611,M612,"Following",FALSE)</f>
        <v>43788</v>
      </c>
      <c r="O612" s="75" t="e">
        <f>_xll.qlInterestRateIndexValueDate(Index,N612)</f>
        <v>#VALUE!</v>
      </c>
      <c r="P612" s="72" t="e">
        <v>#N/A</v>
      </c>
      <c r="Q612" s="113" t="e">
        <v>#N/A</v>
      </c>
    </row>
    <row r="613" spans="13:17" x14ac:dyDescent="0.2">
      <c r="M613" s="49" t="s">
        <v>443</v>
      </c>
      <c r="N613" s="75">
        <f>_xll.qlCalendarAdvance(Calendar,N612,M613,"Following",FALSE)</f>
        <v>43795</v>
      </c>
      <c r="O613" s="75" t="e">
        <f>_xll.qlInterestRateIndexValueDate(Index,N613)</f>
        <v>#VALUE!</v>
      </c>
      <c r="P613" s="72" t="e">
        <v>#N/A</v>
      </c>
      <c r="Q613" s="113" t="e">
        <v>#N/A</v>
      </c>
    </row>
    <row r="614" spans="13:17" x14ac:dyDescent="0.2">
      <c r="M614" s="49" t="s">
        <v>443</v>
      </c>
      <c r="N614" s="75">
        <f>_xll.qlCalendarAdvance(Calendar,N613,M614,"Following",FALSE)</f>
        <v>43802</v>
      </c>
      <c r="O614" s="75" t="e">
        <f>_xll.qlInterestRateIndexValueDate(Index,N614)</f>
        <v>#VALUE!</v>
      </c>
      <c r="P614" s="72" t="e">
        <v>#N/A</v>
      </c>
      <c r="Q614" s="113" t="e">
        <v>#N/A</v>
      </c>
    </row>
    <row r="615" spans="13:17" x14ac:dyDescent="0.2">
      <c r="M615" s="49" t="s">
        <v>443</v>
      </c>
      <c r="N615" s="75">
        <f>_xll.qlCalendarAdvance(Calendar,N614,M615,"Following",FALSE)</f>
        <v>43809</v>
      </c>
      <c r="O615" s="75" t="e">
        <f>_xll.qlInterestRateIndexValueDate(Index,N615)</f>
        <v>#VALUE!</v>
      </c>
      <c r="P615" s="72" t="e">
        <v>#N/A</v>
      </c>
      <c r="Q615" s="113" t="e">
        <v>#N/A</v>
      </c>
    </row>
    <row r="616" spans="13:17" x14ac:dyDescent="0.2">
      <c r="M616" s="49" t="s">
        <v>443</v>
      </c>
      <c r="N616" s="75">
        <f>_xll.qlCalendarAdvance(Calendar,N615,M616,"Following",FALSE)</f>
        <v>43816</v>
      </c>
      <c r="O616" s="75" t="e">
        <f>_xll.qlInterestRateIndexValueDate(Index,N616)</f>
        <v>#VALUE!</v>
      </c>
      <c r="P616" s="72" t="e">
        <v>#N/A</v>
      </c>
      <c r="Q616" s="113" t="e">
        <v>#N/A</v>
      </c>
    </row>
    <row r="617" spans="13:17" x14ac:dyDescent="0.2">
      <c r="M617" s="49" t="s">
        <v>443</v>
      </c>
      <c r="N617" s="75">
        <f>_xll.qlCalendarAdvance(Calendar,N616,M617,"Following",FALSE)</f>
        <v>43823</v>
      </c>
      <c r="O617" s="75" t="e">
        <f>_xll.qlInterestRateIndexValueDate(Index,N617)</f>
        <v>#VALUE!</v>
      </c>
      <c r="P617" s="72" t="e">
        <v>#N/A</v>
      </c>
      <c r="Q617" s="113" t="e">
        <v>#N/A</v>
      </c>
    </row>
    <row r="618" spans="13:17" x14ac:dyDescent="0.2">
      <c r="M618" s="49" t="s">
        <v>443</v>
      </c>
      <c r="N618" s="75">
        <f>_xll.qlCalendarAdvance(Calendar,N617,M618,"Following",FALSE)</f>
        <v>43830</v>
      </c>
      <c r="O618" s="75" t="e">
        <f>_xll.qlInterestRateIndexValueDate(Index,N618)</f>
        <v>#VALUE!</v>
      </c>
      <c r="P618" s="72" t="e">
        <v>#N/A</v>
      </c>
      <c r="Q618" s="113" t="e">
        <v>#N/A</v>
      </c>
    </row>
    <row r="619" spans="13:17" x14ac:dyDescent="0.2">
      <c r="M619" s="49" t="s">
        <v>443</v>
      </c>
      <c r="N619" s="75">
        <f>_xll.qlCalendarAdvance(Calendar,N618,M619,"Following",FALSE)</f>
        <v>43837</v>
      </c>
      <c r="O619" s="75" t="e">
        <f>_xll.qlInterestRateIndexValueDate(Index,N619)</f>
        <v>#VALUE!</v>
      </c>
      <c r="P619" s="72" t="e">
        <v>#N/A</v>
      </c>
      <c r="Q619" s="113" t="e">
        <v>#N/A</v>
      </c>
    </row>
    <row r="620" spans="13:17" x14ac:dyDescent="0.2">
      <c r="M620" s="49" t="s">
        <v>443</v>
      </c>
      <c r="N620" s="75">
        <f>_xll.qlCalendarAdvance(Calendar,N619,M620,"Following",FALSE)</f>
        <v>43844</v>
      </c>
      <c r="O620" s="75" t="e">
        <f>_xll.qlInterestRateIndexValueDate(Index,N620)</f>
        <v>#VALUE!</v>
      </c>
      <c r="P620" s="72" t="e">
        <v>#N/A</v>
      </c>
      <c r="Q620" s="113" t="e">
        <v>#N/A</v>
      </c>
    </row>
    <row r="621" spans="13:17" x14ac:dyDescent="0.2">
      <c r="M621" s="49" t="s">
        <v>443</v>
      </c>
      <c r="N621" s="75">
        <f>_xll.qlCalendarAdvance(Calendar,N620,M621,"Following",FALSE)</f>
        <v>43851</v>
      </c>
      <c r="O621" s="75" t="e">
        <f>_xll.qlInterestRateIndexValueDate(Index,N621)</f>
        <v>#VALUE!</v>
      </c>
      <c r="P621" s="72" t="e">
        <v>#N/A</v>
      </c>
      <c r="Q621" s="113" t="e">
        <v>#N/A</v>
      </c>
    </row>
    <row r="622" spans="13:17" x14ac:dyDescent="0.2">
      <c r="M622" s="49" t="s">
        <v>443</v>
      </c>
      <c r="N622" s="75">
        <f>_xll.qlCalendarAdvance(Calendar,N621,M622,"Following",FALSE)</f>
        <v>43858</v>
      </c>
      <c r="O622" s="75" t="e">
        <f>_xll.qlInterestRateIndexValueDate(Index,N622)</f>
        <v>#VALUE!</v>
      </c>
      <c r="P622" s="72" t="e">
        <v>#N/A</v>
      </c>
      <c r="Q622" s="113" t="e">
        <v>#N/A</v>
      </c>
    </row>
    <row r="623" spans="13:17" x14ac:dyDescent="0.2">
      <c r="M623" s="49" t="s">
        <v>443</v>
      </c>
      <c r="N623" s="75">
        <f>_xll.qlCalendarAdvance(Calendar,N622,M623,"Following",FALSE)</f>
        <v>43865</v>
      </c>
      <c r="O623" s="75" t="e">
        <f>_xll.qlInterestRateIndexValueDate(Index,N623)</f>
        <v>#VALUE!</v>
      </c>
      <c r="P623" s="72" t="e">
        <v>#N/A</v>
      </c>
      <c r="Q623" s="113" t="e">
        <v>#N/A</v>
      </c>
    </row>
    <row r="624" spans="13:17" x14ac:dyDescent="0.2">
      <c r="M624" s="49" t="s">
        <v>443</v>
      </c>
      <c r="N624" s="75">
        <f>_xll.qlCalendarAdvance(Calendar,N623,M624,"Following",FALSE)</f>
        <v>43872</v>
      </c>
      <c r="O624" s="75" t="e">
        <f>_xll.qlInterestRateIndexValueDate(Index,N624)</f>
        <v>#VALUE!</v>
      </c>
      <c r="P624" s="72" t="e">
        <v>#N/A</v>
      </c>
      <c r="Q624" s="113" t="e">
        <v>#N/A</v>
      </c>
    </row>
    <row r="625" spans="13:17" x14ac:dyDescent="0.2">
      <c r="M625" s="49" t="s">
        <v>443</v>
      </c>
      <c r="N625" s="75">
        <f>_xll.qlCalendarAdvance(Calendar,N624,M625,"Following",FALSE)</f>
        <v>43879</v>
      </c>
      <c r="O625" s="75" t="e">
        <f>_xll.qlInterestRateIndexValueDate(Index,N625)</f>
        <v>#VALUE!</v>
      </c>
      <c r="P625" s="72" t="e">
        <v>#N/A</v>
      </c>
      <c r="Q625" s="113" t="e">
        <v>#N/A</v>
      </c>
    </row>
    <row r="626" spans="13:17" x14ac:dyDescent="0.2">
      <c r="M626" s="49" t="s">
        <v>443</v>
      </c>
      <c r="N626" s="75">
        <f>_xll.qlCalendarAdvance(Calendar,N625,M626,"Following",FALSE)</f>
        <v>43886</v>
      </c>
      <c r="O626" s="75" t="e">
        <f>_xll.qlInterestRateIndexValueDate(Index,N626)</f>
        <v>#VALUE!</v>
      </c>
      <c r="P626" s="72" t="e">
        <v>#N/A</v>
      </c>
      <c r="Q626" s="113" t="e">
        <v>#N/A</v>
      </c>
    </row>
    <row r="627" spans="13:17" x14ac:dyDescent="0.2">
      <c r="M627" s="49" t="s">
        <v>443</v>
      </c>
      <c r="N627" s="75">
        <f>_xll.qlCalendarAdvance(Calendar,N626,M627,"Following",FALSE)</f>
        <v>43893</v>
      </c>
      <c r="O627" s="75" t="e">
        <f>_xll.qlInterestRateIndexValueDate(Index,N627)</f>
        <v>#VALUE!</v>
      </c>
      <c r="P627" s="72" t="e">
        <v>#N/A</v>
      </c>
      <c r="Q627" s="113" t="e">
        <v>#N/A</v>
      </c>
    </row>
    <row r="628" spans="13:17" x14ac:dyDescent="0.2">
      <c r="M628" s="49" t="s">
        <v>443</v>
      </c>
      <c r="N628" s="75">
        <f>_xll.qlCalendarAdvance(Calendar,N627,M628,"Following",FALSE)</f>
        <v>43900</v>
      </c>
      <c r="O628" s="75" t="e">
        <f>_xll.qlInterestRateIndexValueDate(Index,N628)</f>
        <v>#VALUE!</v>
      </c>
      <c r="P628" s="72" t="e">
        <v>#N/A</v>
      </c>
      <c r="Q628" s="113" t="e">
        <v>#N/A</v>
      </c>
    </row>
    <row r="629" spans="13:17" x14ac:dyDescent="0.2">
      <c r="M629" s="49" t="s">
        <v>443</v>
      </c>
      <c r="N629" s="75">
        <f>_xll.qlCalendarAdvance(Calendar,N628,M629,"Following",FALSE)</f>
        <v>43907</v>
      </c>
      <c r="O629" s="75" t="e">
        <f>_xll.qlInterestRateIndexValueDate(Index,N629)</f>
        <v>#VALUE!</v>
      </c>
      <c r="P629" s="72" t="e">
        <v>#N/A</v>
      </c>
      <c r="Q629" s="113" t="e">
        <v>#N/A</v>
      </c>
    </row>
    <row r="630" spans="13:17" x14ac:dyDescent="0.2">
      <c r="M630" s="49" t="s">
        <v>443</v>
      </c>
      <c r="N630" s="75">
        <f>_xll.qlCalendarAdvance(Calendar,N629,M630,"Following",FALSE)</f>
        <v>43914</v>
      </c>
      <c r="O630" s="75" t="e">
        <f>_xll.qlInterestRateIndexValueDate(Index,N630)</f>
        <v>#VALUE!</v>
      </c>
      <c r="P630" s="72" t="e">
        <v>#N/A</v>
      </c>
      <c r="Q630" s="113" t="e">
        <v>#N/A</v>
      </c>
    </row>
    <row r="631" spans="13:17" x14ac:dyDescent="0.2">
      <c r="M631" s="49" t="s">
        <v>443</v>
      </c>
      <c r="N631" s="75">
        <f>_xll.qlCalendarAdvance(Calendar,N630,M631,"Following",FALSE)</f>
        <v>43921</v>
      </c>
      <c r="O631" s="75" t="e">
        <f>_xll.qlInterestRateIndexValueDate(Index,N631)</f>
        <v>#VALUE!</v>
      </c>
      <c r="P631" s="72" t="e">
        <v>#N/A</v>
      </c>
      <c r="Q631" s="113" t="e">
        <v>#N/A</v>
      </c>
    </row>
    <row r="632" spans="13:17" x14ac:dyDescent="0.2">
      <c r="M632" s="49" t="s">
        <v>443</v>
      </c>
      <c r="N632" s="75">
        <f>_xll.qlCalendarAdvance(Calendar,N631,M632,"Following",FALSE)</f>
        <v>43928</v>
      </c>
      <c r="O632" s="75" t="e">
        <f>_xll.qlInterestRateIndexValueDate(Index,N632)</f>
        <v>#VALUE!</v>
      </c>
      <c r="P632" s="72" t="e">
        <v>#N/A</v>
      </c>
      <c r="Q632" s="113" t="e">
        <v>#N/A</v>
      </c>
    </row>
    <row r="633" spans="13:17" x14ac:dyDescent="0.2">
      <c r="M633" s="49" t="s">
        <v>443</v>
      </c>
      <c r="N633" s="75">
        <f>_xll.qlCalendarAdvance(Calendar,N632,M633,"Following",FALSE)</f>
        <v>43935</v>
      </c>
      <c r="O633" s="75" t="e">
        <f>_xll.qlInterestRateIndexValueDate(Index,N633)</f>
        <v>#VALUE!</v>
      </c>
      <c r="P633" s="72" t="e">
        <v>#N/A</v>
      </c>
      <c r="Q633" s="113" t="e">
        <v>#N/A</v>
      </c>
    </row>
    <row r="634" spans="13:17" x14ac:dyDescent="0.2">
      <c r="M634" s="49" t="s">
        <v>443</v>
      </c>
      <c r="N634" s="75">
        <f>_xll.qlCalendarAdvance(Calendar,N633,M634,"Following",FALSE)</f>
        <v>43942</v>
      </c>
      <c r="O634" s="75" t="e">
        <f>_xll.qlInterestRateIndexValueDate(Index,N634)</f>
        <v>#VALUE!</v>
      </c>
      <c r="P634" s="72" t="e">
        <v>#N/A</v>
      </c>
      <c r="Q634" s="113" t="e">
        <v>#N/A</v>
      </c>
    </row>
    <row r="635" spans="13:17" x14ac:dyDescent="0.2">
      <c r="M635" s="49" t="s">
        <v>443</v>
      </c>
      <c r="N635" s="75">
        <f>_xll.qlCalendarAdvance(Calendar,N634,M635,"Following",FALSE)</f>
        <v>43949</v>
      </c>
      <c r="O635" s="75" t="e">
        <f>_xll.qlInterestRateIndexValueDate(Index,N635)</f>
        <v>#VALUE!</v>
      </c>
      <c r="P635" s="72" t="e">
        <v>#N/A</v>
      </c>
      <c r="Q635" s="113" t="e">
        <v>#N/A</v>
      </c>
    </row>
    <row r="636" spans="13:17" x14ac:dyDescent="0.2">
      <c r="M636" s="49" t="s">
        <v>443</v>
      </c>
      <c r="N636" s="75">
        <f>_xll.qlCalendarAdvance(Calendar,N635,M636,"Following",FALSE)</f>
        <v>43956</v>
      </c>
      <c r="O636" s="75" t="e">
        <f>_xll.qlInterestRateIndexValueDate(Index,N636)</f>
        <v>#VALUE!</v>
      </c>
      <c r="P636" s="72" t="e">
        <v>#N/A</v>
      </c>
      <c r="Q636" s="113" t="e">
        <v>#N/A</v>
      </c>
    </row>
    <row r="637" spans="13:17" x14ac:dyDescent="0.2">
      <c r="M637" s="49" t="s">
        <v>443</v>
      </c>
      <c r="N637" s="75">
        <f>_xll.qlCalendarAdvance(Calendar,N636,M637,"Following",FALSE)</f>
        <v>43963</v>
      </c>
      <c r="O637" s="75" t="e">
        <f>_xll.qlInterestRateIndexValueDate(Index,N637)</f>
        <v>#VALUE!</v>
      </c>
      <c r="P637" s="72" t="e">
        <v>#N/A</v>
      </c>
      <c r="Q637" s="113" t="e">
        <v>#N/A</v>
      </c>
    </row>
    <row r="638" spans="13:17" x14ac:dyDescent="0.2">
      <c r="M638" s="49" t="s">
        <v>443</v>
      </c>
      <c r="N638" s="75">
        <f>_xll.qlCalendarAdvance(Calendar,N637,M638,"Following",FALSE)</f>
        <v>43970</v>
      </c>
      <c r="O638" s="75" t="e">
        <f>_xll.qlInterestRateIndexValueDate(Index,N638)</f>
        <v>#VALUE!</v>
      </c>
      <c r="P638" s="72" t="e">
        <v>#N/A</v>
      </c>
      <c r="Q638" s="113" t="e">
        <v>#N/A</v>
      </c>
    </row>
    <row r="639" spans="13:17" x14ac:dyDescent="0.2">
      <c r="M639" s="49" t="s">
        <v>443</v>
      </c>
      <c r="N639" s="75">
        <f>_xll.qlCalendarAdvance(Calendar,N638,M639,"Following",FALSE)</f>
        <v>43977</v>
      </c>
      <c r="O639" s="75" t="e">
        <f>_xll.qlInterestRateIndexValueDate(Index,N639)</f>
        <v>#VALUE!</v>
      </c>
      <c r="P639" s="72" t="e">
        <v>#N/A</v>
      </c>
      <c r="Q639" s="113" t="e">
        <v>#N/A</v>
      </c>
    </row>
    <row r="640" spans="13:17" x14ac:dyDescent="0.2">
      <c r="M640" s="49" t="s">
        <v>443</v>
      </c>
      <c r="N640" s="75">
        <f>_xll.qlCalendarAdvance(Calendar,N639,M640,"Following",FALSE)</f>
        <v>43984</v>
      </c>
      <c r="O640" s="75" t="e">
        <f>_xll.qlInterestRateIndexValueDate(Index,N640)</f>
        <v>#VALUE!</v>
      </c>
      <c r="P640" s="72" t="e">
        <v>#N/A</v>
      </c>
      <c r="Q640" s="113" t="e">
        <v>#N/A</v>
      </c>
    </row>
    <row r="641" spans="13:17" x14ac:dyDescent="0.2">
      <c r="M641" s="49" t="s">
        <v>443</v>
      </c>
      <c r="N641" s="75">
        <f>_xll.qlCalendarAdvance(Calendar,N640,M641,"Following",FALSE)</f>
        <v>43991</v>
      </c>
      <c r="O641" s="75" t="e">
        <f>_xll.qlInterestRateIndexValueDate(Index,N641)</f>
        <v>#VALUE!</v>
      </c>
      <c r="P641" s="72" t="e">
        <v>#N/A</v>
      </c>
      <c r="Q641" s="113" t="e">
        <v>#N/A</v>
      </c>
    </row>
    <row r="642" spans="13:17" x14ac:dyDescent="0.2">
      <c r="M642" s="49" t="s">
        <v>443</v>
      </c>
      <c r="N642" s="75">
        <f>_xll.qlCalendarAdvance(Calendar,N641,M642,"Following",FALSE)</f>
        <v>43998</v>
      </c>
      <c r="O642" s="75" t="e">
        <f>_xll.qlInterestRateIndexValueDate(Index,N642)</f>
        <v>#VALUE!</v>
      </c>
      <c r="P642" s="72" t="e">
        <v>#N/A</v>
      </c>
      <c r="Q642" s="113" t="e">
        <v>#N/A</v>
      </c>
    </row>
    <row r="643" spans="13:17" x14ac:dyDescent="0.2">
      <c r="M643" s="49" t="s">
        <v>443</v>
      </c>
      <c r="N643" s="75">
        <f>_xll.qlCalendarAdvance(Calendar,N642,M643,"Following",FALSE)</f>
        <v>44005</v>
      </c>
      <c r="O643" s="75" t="e">
        <f>_xll.qlInterestRateIndexValueDate(Index,N643)</f>
        <v>#VALUE!</v>
      </c>
      <c r="P643" s="72" t="e">
        <v>#N/A</v>
      </c>
      <c r="Q643" s="113" t="e">
        <v>#N/A</v>
      </c>
    </row>
    <row r="644" spans="13:17" x14ac:dyDescent="0.2">
      <c r="M644" s="49" t="s">
        <v>443</v>
      </c>
      <c r="N644" s="75">
        <f>_xll.qlCalendarAdvance(Calendar,N643,M644,"Following",FALSE)</f>
        <v>44012</v>
      </c>
      <c r="O644" s="75" t="e">
        <f>_xll.qlInterestRateIndexValueDate(Index,N644)</f>
        <v>#VALUE!</v>
      </c>
      <c r="P644" s="72" t="e">
        <v>#N/A</v>
      </c>
      <c r="Q644" s="113" t="e">
        <v>#N/A</v>
      </c>
    </row>
    <row r="645" spans="13:17" x14ac:dyDescent="0.2">
      <c r="M645" s="49" t="s">
        <v>443</v>
      </c>
      <c r="N645" s="75">
        <f>_xll.qlCalendarAdvance(Calendar,N644,M645,"Following",FALSE)</f>
        <v>44019</v>
      </c>
      <c r="O645" s="75" t="e">
        <f>_xll.qlInterestRateIndexValueDate(Index,N645)</f>
        <v>#VALUE!</v>
      </c>
      <c r="P645" s="72" t="e">
        <v>#N/A</v>
      </c>
      <c r="Q645" s="113" t="e">
        <v>#N/A</v>
      </c>
    </row>
    <row r="646" spans="13:17" x14ac:dyDescent="0.2">
      <c r="M646" s="49" t="s">
        <v>443</v>
      </c>
      <c r="N646" s="75">
        <f>_xll.qlCalendarAdvance(Calendar,N645,M646,"Following",FALSE)</f>
        <v>44026</v>
      </c>
      <c r="O646" s="75" t="e">
        <f>_xll.qlInterestRateIndexValueDate(Index,N646)</f>
        <v>#VALUE!</v>
      </c>
      <c r="P646" s="72" t="e">
        <v>#N/A</v>
      </c>
      <c r="Q646" s="113" t="e">
        <v>#N/A</v>
      </c>
    </row>
    <row r="647" spans="13:17" x14ac:dyDescent="0.2">
      <c r="M647" s="49" t="s">
        <v>443</v>
      </c>
      <c r="N647" s="75">
        <f>_xll.qlCalendarAdvance(Calendar,N646,M647,"Following",FALSE)</f>
        <v>44033</v>
      </c>
      <c r="O647" s="75" t="e">
        <f>_xll.qlInterestRateIndexValueDate(Index,N647)</f>
        <v>#VALUE!</v>
      </c>
      <c r="P647" s="72" t="e">
        <v>#N/A</v>
      </c>
      <c r="Q647" s="113" t="e">
        <v>#N/A</v>
      </c>
    </row>
    <row r="648" spans="13:17" x14ac:dyDescent="0.2">
      <c r="M648" s="49" t="s">
        <v>443</v>
      </c>
      <c r="N648" s="75">
        <f>_xll.qlCalendarAdvance(Calendar,N647,M648,"Following",FALSE)</f>
        <v>44040</v>
      </c>
      <c r="O648" s="75" t="e">
        <f>_xll.qlInterestRateIndexValueDate(Index,N648)</f>
        <v>#VALUE!</v>
      </c>
      <c r="P648" s="72" t="e">
        <v>#N/A</v>
      </c>
      <c r="Q648" s="113" t="e">
        <v>#N/A</v>
      </c>
    </row>
    <row r="649" spans="13:17" x14ac:dyDescent="0.2">
      <c r="M649" s="49" t="s">
        <v>443</v>
      </c>
      <c r="N649" s="75">
        <f>_xll.qlCalendarAdvance(Calendar,N648,M649,"Following",FALSE)</f>
        <v>44047</v>
      </c>
      <c r="O649" s="75" t="e">
        <f>_xll.qlInterestRateIndexValueDate(Index,N649)</f>
        <v>#VALUE!</v>
      </c>
      <c r="P649" s="72" t="e">
        <v>#N/A</v>
      </c>
      <c r="Q649" s="113" t="e">
        <v>#N/A</v>
      </c>
    </row>
    <row r="650" spans="13:17" x14ac:dyDescent="0.2">
      <c r="M650" s="49" t="s">
        <v>443</v>
      </c>
      <c r="N650" s="75">
        <f>_xll.qlCalendarAdvance(Calendar,N649,M650,"Following",FALSE)</f>
        <v>44054</v>
      </c>
      <c r="O650" s="75" t="e">
        <f>_xll.qlInterestRateIndexValueDate(Index,N650)</f>
        <v>#VALUE!</v>
      </c>
      <c r="P650" s="72" t="e">
        <v>#N/A</v>
      </c>
      <c r="Q650" s="113" t="e">
        <v>#N/A</v>
      </c>
    </row>
    <row r="651" spans="13:17" x14ac:dyDescent="0.2">
      <c r="M651" s="49" t="s">
        <v>443</v>
      </c>
      <c r="N651" s="75">
        <f>_xll.qlCalendarAdvance(Calendar,N650,M651,"Following",FALSE)</f>
        <v>44061</v>
      </c>
      <c r="O651" s="75" t="e">
        <f>_xll.qlInterestRateIndexValueDate(Index,N651)</f>
        <v>#VALUE!</v>
      </c>
      <c r="P651" s="72" t="e">
        <v>#N/A</v>
      </c>
      <c r="Q651" s="113" t="e">
        <v>#N/A</v>
      </c>
    </row>
    <row r="652" spans="13:17" x14ac:dyDescent="0.2">
      <c r="M652" s="49" t="s">
        <v>443</v>
      </c>
      <c r="N652" s="75">
        <f>_xll.qlCalendarAdvance(Calendar,N651,M652,"Following",FALSE)</f>
        <v>44068</v>
      </c>
      <c r="O652" s="75" t="e">
        <f>_xll.qlInterestRateIndexValueDate(Index,N652)</f>
        <v>#VALUE!</v>
      </c>
      <c r="P652" s="72" t="e">
        <v>#N/A</v>
      </c>
      <c r="Q652" s="113" t="e">
        <v>#N/A</v>
      </c>
    </row>
    <row r="653" spans="13:17" x14ac:dyDescent="0.2">
      <c r="M653" s="49" t="s">
        <v>443</v>
      </c>
      <c r="N653" s="75">
        <f>_xll.qlCalendarAdvance(Calendar,N652,M653,"Following",FALSE)</f>
        <v>44075</v>
      </c>
      <c r="O653" s="75" t="e">
        <f>_xll.qlInterestRateIndexValueDate(Index,N653)</f>
        <v>#VALUE!</v>
      </c>
      <c r="P653" s="72" t="e">
        <v>#N/A</v>
      </c>
      <c r="Q653" s="113" t="e">
        <v>#N/A</v>
      </c>
    </row>
    <row r="654" spans="13:17" x14ac:dyDescent="0.2">
      <c r="M654" s="49" t="s">
        <v>443</v>
      </c>
      <c r="N654" s="75">
        <f>_xll.qlCalendarAdvance(Calendar,N653,M654,"Following",FALSE)</f>
        <v>44082</v>
      </c>
      <c r="O654" s="75" t="e">
        <f>_xll.qlInterestRateIndexValueDate(Index,N654)</f>
        <v>#VALUE!</v>
      </c>
      <c r="P654" s="72" t="e">
        <v>#N/A</v>
      </c>
      <c r="Q654" s="113" t="e">
        <v>#N/A</v>
      </c>
    </row>
    <row r="655" spans="13:17" x14ac:dyDescent="0.2">
      <c r="M655" s="49" t="s">
        <v>443</v>
      </c>
      <c r="N655" s="75">
        <f>_xll.qlCalendarAdvance(Calendar,N654,M655,"Following",FALSE)</f>
        <v>44089</v>
      </c>
      <c r="O655" s="75" t="e">
        <f>_xll.qlInterestRateIndexValueDate(Index,N655)</f>
        <v>#VALUE!</v>
      </c>
      <c r="P655" s="72" t="e">
        <v>#N/A</v>
      </c>
      <c r="Q655" s="113" t="e">
        <v>#N/A</v>
      </c>
    </row>
    <row r="656" spans="13:17" x14ac:dyDescent="0.2">
      <c r="M656" s="49" t="s">
        <v>443</v>
      </c>
      <c r="N656" s="75">
        <f>_xll.qlCalendarAdvance(Calendar,N655,M656,"Following",FALSE)</f>
        <v>44096</v>
      </c>
      <c r="O656" s="75" t="e">
        <f>_xll.qlInterestRateIndexValueDate(Index,N656)</f>
        <v>#VALUE!</v>
      </c>
      <c r="P656" s="72" t="e">
        <v>#N/A</v>
      </c>
      <c r="Q656" s="113" t="e">
        <v>#N/A</v>
      </c>
    </row>
    <row r="657" spans="13:17" x14ac:dyDescent="0.2">
      <c r="M657" s="49" t="s">
        <v>443</v>
      </c>
      <c r="N657" s="75">
        <f>_xll.qlCalendarAdvance(Calendar,N656,M657,"Following",FALSE)</f>
        <v>44103</v>
      </c>
      <c r="O657" s="75" t="e">
        <f>_xll.qlInterestRateIndexValueDate(Index,N657)</f>
        <v>#VALUE!</v>
      </c>
      <c r="P657" s="72" t="e">
        <v>#N/A</v>
      </c>
      <c r="Q657" s="113" t="e">
        <v>#N/A</v>
      </c>
    </row>
    <row r="658" spans="13:17" x14ac:dyDescent="0.2">
      <c r="M658" s="49" t="s">
        <v>443</v>
      </c>
      <c r="N658" s="75">
        <f>_xll.qlCalendarAdvance(Calendar,N657,M658,"Following",FALSE)</f>
        <v>44110</v>
      </c>
      <c r="O658" s="75" t="e">
        <f>_xll.qlInterestRateIndexValueDate(Index,N658)</f>
        <v>#VALUE!</v>
      </c>
      <c r="P658" s="72" t="e">
        <v>#N/A</v>
      </c>
      <c r="Q658" s="113" t="e">
        <v>#N/A</v>
      </c>
    </row>
    <row r="659" spans="13:17" x14ac:dyDescent="0.2">
      <c r="M659" s="49" t="s">
        <v>443</v>
      </c>
      <c r="N659" s="75">
        <f>_xll.qlCalendarAdvance(Calendar,N658,M659,"Following",FALSE)</f>
        <v>44117</v>
      </c>
      <c r="O659" s="75" t="e">
        <f>_xll.qlInterestRateIndexValueDate(Index,N659)</f>
        <v>#VALUE!</v>
      </c>
      <c r="P659" s="72" t="e">
        <v>#N/A</v>
      </c>
      <c r="Q659" s="113" t="e">
        <v>#N/A</v>
      </c>
    </row>
    <row r="660" spans="13:17" x14ac:dyDescent="0.2">
      <c r="M660" s="49" t="s">
        <v>443</v>
      </c>
      <c r="N660" s="75">
        <f>_xll.qlCalendarAdvance(Calendar,N659,M660,"Following",FALSE)</f>
        <v>44124</v>
      </c>
      <c r="O660" s="75" t="e">
        <f>_xll.qlInterestRateIndexValueDate(Index,N660)</f>
        <v>#VALUE!</v>
      </c>
      <c r="P660" s="72" t="e">
        <v>#N/A</v>
      </c>
      <c r="Q660" s="113" t="e">
        <v>#N/A</v>
      </c>
    </row>
    <row r="661" spans="13:17" x14ac:dyDescent="0.2">
      <c r="M661" s="49" t="s">
        <v>443</v>
      </c>
      <c r="N661" s="75">
        <f>_xll.qlCalendarAdvance(Calendar,N660,M661,"Following",FALSE)</f>
        <v>44131</v>
      </c>
      <c r="O661" s="75" t="e">
        <f>_xll.qlInterestRateIndexValueDate(Index,N661)</f>
        <v>#VALUE!</v>
      </c>
      <c r="P661" s="72" t="e">
        <v>#N/A</v>
      </c>
      <c r="Q661" s="113" t="e">
        <v>#N/A</v>
      </c>
    </row>
    <row r="662" spans="13:17" x14ac:dyDescent="0.2">
      <c r="M662" s="49" t="s">
        <v>443</v>
      </c>
      <c r="N662" s="75">
        <f>_xll.qlCalendarAdvance(Calendar,N661,M662,"Following",FALSE)</f>
        <v>44138</v>
      </c>
      <c r="O662" s="75" t="e">
        <f>_xll.qlInterestRateIndexValueDate(Index,N662)</f>
        <v>#VALUE!</v>
      </c>
      <c r="P662" s="72" t="e">
        <v>#N/A</v>
      </c>
      <c r="Q662" s="113" t="e">
        <v>#N/A</v>
      </c>
    </row>
    <row r="663" spans="13:17" x14ac:dyDescent="0.2">
      <c r="M663" s="49" t="s">
        <v>443</v>
      </c>
      <c r="N663" s="75">
        <f>_xll.qlCalendarAdvance(Calendar,N662,M663,"Following",FALSE)</f>
        <v>44145</v>
      </c>
      <c r="O663" s="75" t="e">
        <f>_xll.qlInterestRateIndexValueDate(Index,N663)</f>
        <v>#VALUE!</v>
      </c>
      <c r="P663" s="72" t="e">
        <v>#N/A</v>
      </c>
      <c r="Q663" s="113" t="e">
        <v>#N/A</v>
      </c>
    </row>
    <row r="664" spans="13:17" x14ac:dyDescent="0.2">
      <c r="M664" s="49" t="s">
        <v>443</v>
      </c>
      <c r="N664" s="75">
        <f>_xll.qlCalendarAdvance(Calendar,N663,M664,"Following",FALSE)</f>
        <v>44152</v>
      </c>
      <c r="O664" s="75" t="e">
        <f>_xll.qlInterestRateIndexValueDate(Index,N664)</f>
        <v>#VALUE!</v>
      </c>
      <c r="P664" s="72" t="e">
        <v>#N/A</v>
      </c>
      <c r="Q664" s="113" t="e">
        <v>#N/A</v>
      </c>
    </row>
    <row r="665" spans="13:17" x14ac:dyDescent="0.2">
      <c r="M665" s="49" t="s">
        <v>443</v>
      </c>
      <c r="N665" s="75">
        <f>_xll.qlCalendarAdvance(Calendar,N664,M665,"Following",FALSE)</f>
        <v>44159</v>
      </c>
      <c r="O665" s="75" t="e">
        <f>_xll.qlInterestRateIndexValueDate(Index,N665)</f>
        <v>#VALUE!</v>
      </c>
      <c r="P665" s="72" t="e">
        <v>#N/A</v>
      </c>
      <c r="Q665" s="113" t="e">
        <v>#N/A</v>
      </c>
    </row>
    <row r="666" spans="13:17" x14ac:dyDescent="0.2">
      <c r="M666" s="49" t="s">
        <v>443</v>
      </c>
      <c r="N666" s="75">
        <f>_xll.qlCalendarAdvance(Calendar,N665,M666,"Following",FALSE)</f>
        <v>44166</v>
      </c>
      <c r="O666" s="75" t="e">
        <f>_xll.qlInterestRateIndexValueDate(Index,N666)</f>
        <v>#VALUE!</v>
      </c>
      <c r="P666" s="72" t="e">
        <v>#N/A</v>
      </c>
      <c r="Q666" s="113" t="e">
        <v>#N/A</v>
      </c>
    </row>
    <row r="667" spans="13:17" x14ac:dyDescent="0.2">
      <c r="M667" s="49" t="s">
        <v>443</v>
      </c>
      <c r="N667" s="75">
        <f>_xll.qlCalendarAdvance(Calendar,N666,M667,"Following",FALSE)</f>
        <v>44173</v>
      </c>
      <c r="O667" s="75" t="e">
        <f>_xll.qlInterestRateIndexValueDate(Index,N667)</f>
        <v>#VALUE!</v>
      </c>
      <c r="P667" s="72" t="e">
        <v>#N/A</v>
      </c>
      <c r="Q667" s="113" t="e">
        <v>#N/A</v>
      </c>
    </row>
    <row r="668" spans="13:17" x14ac:dyDescent="0.2">
      <c r="M668" s="49" t="s">
        <v>443</v>
      </c>
      <c r="N668" s="75">
        <f>_xll.qlCalendarAdvance(Calendar,N667,M668,"Following",FALSE)</f>
        <v>44180</v>
      </c>
      <c r="O668" s="75" t="e">
        <f>_xll.qlInterestRateIndexValueDate(Index,N668)</f>
        <v>#VALUE!</v>
      </c>
      <c r="P668" s="72" t="e">
        <v>#N/A</v>
      </c>
      <c r="Q668" s="113" t="e">
        <v>#N/A</v>
      </c>
    </row>
    <row r="669" spans="13:17" x14ac:dyDescent="0.2">
      <c r="M669" s="49" t="s">
        <v>443</v>
      </c>
      <c r="N669" s="75">
        <f>_xll.qlCalendarAdvance(Calendar,N668,M669,"Following",FALSE)</f>
        <v>44187</v>
      </c>
      <c r="O669" s="75" t="e">
        <f>_xll.qlInterestRateIndexValueDate(Index,N669)</f>
        <v>#VALUE!</v>
      </c>
      <c r="P669" s="72" t="e">
        <v>#N/A</v>
      </c>
      <c r="Q669" s="113" t="e">
        <v>#N/A</v>
      </c>
    </row>
    <row r="670" spans="13:17" x14ac:dyDescent="0.2">
      <c r="M670" s="49" t="s">
        <v>443</v>
      </c>
      <c r="N670" s="75">
        <f>_xll.qlCalendarAdvance(Calendar,N669,M670,"Following",FALSE)</f>
        <v>44194</v>
      </c>
      <c r="O670" s="75" t="e">
        <f>_xll.qlInterestRateIndexValueDate(Index,N670)</f>
        <v>#VALUE!</v>
      </c>
      <c r="P670" s="72" t="e">
        <v>#N/A</v>
      </c>
      <c r="Q670" s="113" t="e">
        <v>#N/A</v>
      </c>
    </row>
    <row r="671" spans="13:17" x14ac:dyDescent="0.2">
      <c r="M671" s="49" t="s">
        <v>443</v>
      </c>
      <c r="N671" s="75">
        <f>_xll.qlCalendarAdvance(Calendar,N670,M671,"Following",FALSE)</f>
        <v>44201</v>
      </c>
      <c r="O671" s="75" t="e">
        <f>_xll.qlInterestRateIndexValueDate(Index,N671)</f>
        <v>#VALUE!</v>
      </c>
      <c r="P671" s="72" t="e">
        <v>#N/A</v>
      </c>
      <c r="Q671" s="113" t="e">
        <v>#N/A</v>
      </c>
    </row>
    <row r="672" spans="13:17" x14ac:dyDescent="0.2">
      <c r="M672" s="49" t="s">
        <v>443</v>
      </c>
      <c r="N672" s="75">
        <f>_xll.qlCalendarAdvance(Calendar,N671,M672,"Following",FALSE)</f>
        <v>44208</v>
      </c>
      <c r="O672" s="75" t="e">
        <f>_xll.qlInterestRateIndexValueDate(Index,N672)</f>
        <v>#VALUE!</v>
      </c>
      <c r="P672" s="72" t="e">
        <v>#N/A</v>
      </c>
      <c r="Q672" s="113" t="e">
        <v>#N/A</v>
      </c>
    </row>
    <row r="673" spans="13:17" x14ac:dyDescent="0.2">
      <c r="M673" s="49" t="s">
        <v>443</v>
      </c>
      <c r="N673" s="75">
        <f>_xll.qlCalendarAdvance(Calendar,N672,M673,"Following",FALSE)</f>
        <v>44215</v>
      </c>
      <c r="O673" s="75" t="e">
        <f>_xll.qlInterestRateIndexValueDate(Index,N673)</f>
        <v>#VALUE!</v>
      </c>
      <c r="P673" s="72" t="e">
        <v>#N/A</v>
      </c>
      <c r="Q673" s="113" t="e">
        <v>#N/A</v>
      </c>
    </row>
    <row r="674" spans="13:17" x14ac:dyDescent="0.2">
      <c r="M674" s="49" t="s">
        <v>443</v>
      </c>
      <c r="N674" s="75">
        <f>_xll.qlCalendarAdvance(Calendar,N673,M674,"Following",FALSE)</f>
        <v>44222</v>
      </c>
      <c r="O674" s="75" t="e">
        <f>_xll.qlInterestRateIndexValueDate(Index,N674)</f>
        <v>#VALUE!</v>
      </c>
      <c r="P674" s="72" t="e">
        <v>#N/A</v>
      </c>
      <c r="Q674" s="113" t="e">
        <v>#N/A</v>
      </c>
    </row>
    <row r="675" spans="13:17" x14ac:dyDescent="0.2">
      <c r="M675" s="49" t="s">
        <v>443</v>
      </c>
      <c r="N675" s="75">
        <f>_xll.qlCalendarAdvance(Calendar,N674,M675,"Following",FALSE)</f>
        <v>44229</v>
      </c>
      <c r="O675" s="75" t="e">
        <f>_xll.qlInterestRateIndexValueDate(Index,N675)</f>
        <v>#VALUE!</v>
      </c>
      <c r="P675" s="72" t="e">
        <v>#N/A</v>
      </c>
      <c r="Q675" s="113" t="e">
        <v>#N/A</v>
      </c>
    </row>
    <row r="676" spans="13:17" x14ac:dyDescent="0.2">
      <c r="M676" s="49" t="s">
        <v>443</v>
      </c>
      <c r="N676" s="75">
        <f>_xll.qlCalendarAdvance(Calendar,N675,M676,"Following",FALSE)</f>
        <v>44236</v>
      </c>
      <c r="O676" s="75" t="e">
        <f>_xll.qlInterestRateIndexValueDate(Index,N676)</f>
        <v>#VALUE!</v>
      </c>
      <c r="P676" s="72" t="e">
        <v>#N/A</v>
      </c>
      <c r="Q676" s="113" t="e">
        <v>#N/A</v>
      </c>
    </row>
    <row r="677" spans="13:17" x14ac:dyDescent="0.2">
      <c r="M677" s="49" t="s">
        <v>443</v>
      </c>
      <c r="N677" s="75">
        <f>_xll.qlCalendarAdvance(Calendar,N676,M677,"Following",FALSE)</f>
        <v>44243</v>
      </c>
      <c r="O677" s="75" t="e">
        <f>_xll.qlInterestRateIndexValueDate(Index,N677)</f>
        <v>#VALUE!</v>
      </c>
      <c r="P677" s="72" t="e">
        <v>#N/A</v>
      </c>
      <c r="Q677" s="113" t="e">
        <v>#N/A</v>
      </c>
    </row>
    <row r="678" spans="13:17" x14ac:dyDescent="0.2">
      <c r="M678" s="49" t="s">
        <v>443</v>
      </c>
      <c r="N678" s="75">
        <f>_xll.qlCalendarAdvance(Calendar,N677,M678,"Following",FALSE)</f>
        <v>44250</v>
      </c>
      <c r="O678" s="75" t="e">
        <f>_xll.qlInterestRateIndexValueDate(Index,N678)</f>
        <v>#VALUE!</v>
      </c>
      <c r="P678" s="72" t="e">
        <v>#N/A</v>
      </c>
      <c r="Q678" s="113" t="e">
        <v>#N/A</v>
      </c>
    </row>
    <row r="679" spans="13:17" x14ac:dyDescent="0.2">
      <c r="M679" s="49" t="s">
        <v>443</v>
      </c>
      <c r="N679" s="75">
        <f>_xll.qlCalendarAdvance(Calendar,N678,M679,"Following",FALSE)</f>
        <v>44257</v>
      </c>
      <c r="O679" s="75" t="e">
        <f>_xll.qlInterestRateIndexValueDate(Index,N679)</f>
        <v>#VALUE!</v>
      </c>
      <c r="P679" s="72" t="e">
        <v>#N/A</v>
      </c>
      <c r="Q679" s="113" t="e">
        <v>#N/A</v>
      </c>
    </row>
    <row r="680" spans="13:17" x14ac:dyDescent="0.2">
      <c r="M680" s="49" t="s">
        <v>443</v>
      </c>
      <c r="N680" s="75">
        <f>_xll.qlCalendarAdvance(Calendar,N679,M680,"Following",FALSE)</f>
        <v>44264</v>
      </c>
      <c r="O680" s="75" t="e">
        <f>_xll.qlInterestRateIndexValueDate(Index,N680)</f>
        <v>#VALUE!</v>
      </c>
      <c r="P680" s="72" t="e">
        <v>#N/A</v>
      </c>
      <c r="Q680" s="113" t="e">
        <v>#N/A</v>
      </c>
    </row>
    <row r="681" spans="13:17" x14ac:dyDescent="0.2">
      <c r="M681" s="49" t="s">
        <v>443</v>
      </c>
      <c r="N681" s="75">
        <f>_xll.qlCalendarAdvance(Calendar,N680,M681,"Following",FALSE)</f>
        <v>44271</v>
      </c>
      <c r="O681" s="75" t="e">
        <f>_xll.qlInterestRateIndexValueDate(Index,N681)</f>
        <v>#VALUE!</v>
      </c>
      <c r="P681" s="72" t="e">
        <v>#N/A</v>
      </c>
      <c r="Q681" s="113" t="e">
        <v>#N/A</v>
      </c>
    </row>
    <row r="682" spans="13:17" x14ac:dyDescent="0.2">
      <c r="M682" s="49" t="s">
        <v>443</v>
      </c>
      <c r="N682" s="75">
        <f>_xll.qlCalendarAdvance(Calendar,N681,M682,"Following",FALSE)</f>
        <v>44278</v>
      </c>
      <c r="O682" s="75" t="e">
        <f>_xll.qlInterestRateIndexValueDate(Index,N682)</f>
        <v>#VALUE!</v>
      </c>
      <c r="P682" s="72" t="e">
        <v>#N/A</v>
      </c>
      <c r="Q682" s="113" t="e">
        <v>#N/A</v>
      </c>
    </row>
    <row r="683" spans="13:17" x14ac:dyDescent="0.2">
      <c r="M683" s="49" t="s">
        <v>443</v>
      </c>
      <c r="N683" s="75">
        <f>_xll.qlCalendarAdvance(Calendar,N682,M683,"Following",FALSE)</f>
        <v>44285</v>
      </c>
      <c r="O683" s="75" t="e">
        <f>_xll.qlInterestRateIndexValueDate(Index,N683)</f>
        <v>#VALUE!</v>
      </c>
      <c r="P683" s="72" t="e">
        <v>#N/A</v>
      </c>
      <c r="Q683" s="113" t="e">
        <v>#N/A</v>
      </c>
    </row>
    <row r="684" spans="13:17" x14ac:dyDescent="0.2">
      <c r="M684" s="49" t="s">
        <v>443</v>
      </c>
      <c r="N684" s="75">
        <f>_xll.qlCalendarAdvance(Calendar,N683,M684,"Following",FALSE)</f>
        <v>44292</v>
      </c>
      <c r="O684" s="75" t="e">
        <f>_xll.qlInterestRateIndexValueDate(Index,N684)</f>
        <v>#VALUE!</v>
      </c>
      <c r="P684" s="72" t="e">
        <v>#N/A</v>
      </c>
      <c r="Q684" s="113" t="e">
        <v>#N/A</v>
      </c>
    </row>
    <row r="685" spans="13:17" x14ac:dyDescent="0.2">
      <c r="M685" s="49" t="s">
        <v>443</v>
      </c>
      <c r="N685" s="75">
        <f>_xll.qlCalendarAdvance(Calendar,N684,M685,"Following",FALSE)</f>
        <v>44299</v>
      </c>
      <c r="O685" s="75" t="e">
        <f>_xll.qlInterestRateIndexValueDate(Index,N685)</f>
        <v>#VALUE!</v>
      </c>
      <c r="P685" s="72" t="e">
        <v>#N/A</v>
      </c>
      <c r="Q685" s="113" t="e">
        <v>#N/A</v>
      </c>
    </row>
    <row r="686" spans="13:17" x14ac:dyDescent="0.2">
      <c r="M686" s="49" t="s">
        <v>443</v>
      </c>
      <c r="N686" s="75">
        <f>_xll.qlCalendarAdvance(Calendar,N685,M686,"Following",FALSE)</f>
        <v>44306</v>
      </c>
      <c r="O686" s="75" t="e">
        <f>_xll.qlInterestRateIndexValueDate(Index,N686)</f>
        <v>#VALUE!</v>
      </c>
      <c r="P686" s="72" t="e">
        <v>#N/A</v>
      </c>
      <c r="Q686" s="113" t="e">
        <v>#N/A</v>
      </c>
    </row>
    <row r="687" spans="13:17" x14ac:dyDescent="0.2">
      <c r="M687" s="49" t="s">
        <v>443</v>
      </c>
      <c r="N687" s="75">
        <f>_xll.qlCalendarAdvance(Calendar,N686,M687,"Following",FALSE)</f>
        <v>44313</v>
      </c>
      <c r="O687" s="75" t="e">
        <f>_xll.qlInterestRateIndexValueDate(Index,N687)</f>
        <v>#VALUE!</v>
      </c>
      <c r="P687" s="72" t="e">
        <v>#N/A</v>
      </c>
      <c r="Q687" s="113" t="e">
        <v>#N/A</v>
      </c>
    </row>
    <row r="688" spans="13:17" x14ac:dyDescent="0.2">
      <c r="M688" s="49" t="s">
        <v>443</v>
      </c>
      <c r="N688" s="75">
        <f>_xll.qlCalendarAdvance(Calendar,N687,M688,"Following",FALSE)</f>
        <v>44320</v>
      </c>
      <c r="O688" s="75" t="e">
        <f>_xll.qlInterestRateIndexValueDate(Index,N688)</f>
        <v>#VALUE!</v>
      </c>
      <c r="P688" s="72" t="e">
        <v>#N/A</v>
      </c>
      <c r="Q688" s="113" t="e">
        <v>#N/A</v>
      </c>
    </row>
    <row r="689" spans="13:17" x14ac:dyDescent="0.2">
      <c r="M689" s="49" t="s">
        <v>443</v>
      </c>
      <c r="N689" s="75">
        <f>_xll.qlCalendarAdvance(Calendar,N688,M689,"Following",FALSE)</f>
        <v>44327</v>
      </c>
      <c r="O689" s="75" t="e">
        <f>_xll.qlInterestRateIndexValueDate(Index,N689)</f>
        <v>#VALUE!</v>
      </c>
      <c r="P689" s="72" t="e">
        <v>#N/A</v>
      </c>
      <c r="Q689" s="113" t="e">
        <v>#N/A</v>
      </c>
    </row>
    <row r="690" spans="13:17" x14ac:dyDescent="0.2">
      <c r="M690" s="49" t="s">
        <v>443</v>
      </c>
      <c r="N690" s="75">
        <f>_xll.qlCalendarAdvance(Calendar,N689,M690,"Following",FALSE)</f>
        <v>44334</v>
      </c>
      <c r="O690" s="75" t="e">
        <f>_xll.qlInterestRateIndexValueDate(Index,N690)</f>
        <v>#VALUE!</v>
      </c>
      <c r="P690" s="72" t="e">
        <v>#N/A</v>
      </c>
      <c r="Q690" s="113" t="e">
        <v>#N/A</v>
      </c>
    </row>
    <row r="691" spans="13:17" x14ac:dyDescent="0.2">
      <c r="M691" s="49" t="s">
        <v>443</v>
      </c>
      <c r="N691" s="75">
        <f>_xll.qlCalendarAdvance(Calendar,N690,M691,"Following",FALSE)</f>
        <v>44341</v>
      </c>
      <c r="O691" s="75" t="e">
        <f>_xll.qlInterestRateIndexValueDate(Index,N691)</f>
        <v>#VALUE!</v>
      </c>
      <c r="P691" s="72" t="e">
        <v>#N/A</v>
      </c>
      <c r="Q691" s="113" t="e">
        <v>#N/A</v>
      </c>
    </row>
    <row r="692" spans="13:17" x14ac:dyDescent="0.2">
      <c r="M692" s="49" t="s">
        <v>443</v>
      </c>
      <c r="N692" s="75">
        <f>_xll.qlCalendarAdvance(Calendar,N691,M692,"Following",FALSE)</f>
        <v>44348</v>
      </c>
      <c r="O692" s="75" t="e">
        <f>_xll.qlInterestRateIndexValueDate(Index,N692)</f>
        <v>#VALUE!</v>
      </c>
      <c r="P692" s="72" t="e">
        <v>#N/A</v>
      </c>
      <c r="Q692" s="113" t="e">
        <v>#N/A</v>
      </c>
    </row>
    <row r="693" spans="13:17" x14ac:dyDescent="0.2">
      <c r="M693" s="49" t="s">
        <v>443</v>
      </c>
      <c r="N693" s="75">
        <f>_xll.qlCalendarAdvance(Calendar,N692,M693,"Following",FALSE)</f>
        <v>44355</v>
      </c>
      <c r="O693" s="75" t="e">
        <f>_xll.qlInterestRateIndexValueDate(Index,N693)</f>
        <v>#VALUE!</v>
      </c>
      <c r="P693" s="72" t="e">
        <v>#N/A</v>
      </c>
      <c r="Q693" s="113" t="e">
        <v>#N/A</v>
      </c>
    </row>
    <row r="694" spans="13:17" x14ac:dyDescent="0.2">
      <c r="M694" s="49" t="s">
        <v>443</v>
      </c>
      <c r="N694" s="75">
        <f>_xll.qlCalendarAdvance(Calendar,N693,M694,"Following",FALSE)</f>
        <v>44362</v>
      </c>
      <c r="O694" s="75" t="e">
        <f>_xll.qlInterestRateIndexValueDate(Index,N694)</f>
        <v>#VALUE!</v>
      </c>
      <c r="P694" s="72" t="e">
        <v>#N/A</v>
      </c>
      <c r="Q694" s="113" t="e">
        <v>#N/A</v>
      </c>
    </row>
    <row r="695" spans="13:17" x14ac:dyDescent="0.2">
      <c r="M695" s="49" t="s">
        <v>443</v>
      </c>
      <c r="N695" s="75">
        <f>_xll.qlCalendarAdvance(Calendar,N694,M695,"Following",FALSE)</f>
        <v>44369</v>
      </c>
      <c r="O695" s="75" t="e">
        <f>_xll.qlInterestRateIndexValueDate(Index,N695)</f>
        <v>#VALUE!</v>
      </c>
      <c r="P695" s="72" t="e">
        <v>#N/A</v>
      </c>
      <c r="Q695" s="113" t="e">
        <v>#N/A</v>
      </c>
    </row>
    <row r="696" spans="13:17" x14ac:dyDescent="0.2">
      <c r="M696" s="49" t="s">
        <v>443</v>
      </c>
      <c r="N696" s="75">
        <f>_xll.qlCalendarAdvance(Calendar,N695,M696,"Following",FALSE)</f>
        <v>44376</v>
      </c>
      <c r="O696" s="75" t="e">
        <f>_xll.qlInterestRateIndexValueDate(Index,N696)</f>
        <v>#VALUE!</v>
      </c>
      <c r="P696" s="72" t="e">
        <v>#N/A</v>
      </c>
      <c r="Q696" s="113" t="e">
        <v>#N/A</v>
      </c>
    </row>
    <row r="697" spans="13:17" x14ac:dyDescent="0.2">
      <c r="M697" s="49" t="s">
        <v>443</v>
      </c>
      <c r="N697" s="75">
        <f>_xll.qlCalendarAdvance(Calendar,N696,M697,"Following",FALSE)</f>
        <v>44383</v>
      </c>
      <c r="O697" s="75" t="e">
        <f>_xll.qlInterestRateIndexValueDate(Index,N697)</f>
        <v>#VALUE!</v>
      </c>
      <c r="P697" s="72" t="e">
        <v>#N/A</v>
      </c>
      <c r="Q697" s="113" t="e">
        <v>#N/A</v>
      </c>
    </row>
    <row r="698" spans="13:17" x14ac:dyDescent="0.2">
      <c r="M698" s="49" t="s">
        <v>443</v>
      </c>
      <c r="N698" s="75">
        <f>_xll.qlCalendarAdvance(Calendar,N697,M698,"Following",FALSE)</f>
        <v>44390</v>
      </c>
      <c r="O698" s="75" t="e">
        <f>_xll.qlInterestRateIndexValueDate(Index,N698)</f>
        <v>#VALUE!</v>
      </c>
      <c r="P698" s="72" t="e">
        <v>#N/A</v>
      </c>
      <c r="Q698" s="113" t="e">
        <v>#N/A</v>
      </c>
    </row>
    <row r="699" spans="13:17" x14ac:dyDescent="0.2">
      <c r="M699" s="49" t="s">
        <v>443</v>
      </c>
      <c r="N699" s="75">
        <f>_xll.qlCalendarAdvance(Calendar,N698,M699,"Following",FALSE)</f>
        <v>44397</v>
      </c>
      <c r="O699" s="75" t="e">
        <f>_xll.qlInterestRateIndexValueDate(Index,N699)</f>
        <v>#VALUE!</v>
      </c>
      <c r="P699" s="72" t="e">
        <v>#N/A</v>
      </c>
      <c r="Q699" s="113" t="e">
        <v>#N/A</v>
      </c>
    </row>
    <row r="700" spans="13:17" x14ac:dyDescent="0.2">
      <c r="M700" s="49" t="s">
        <v>443</v>
      </c>
      <c r="N700" s="75">
        <f>_xll.qlCalendarAdvance(Calendar,N699,M700,"Following",FALSE)</f>
        <v>44404</v>
      </c>
      <c r="O700" s="75" t="e">
        <f>_xll.qlInterestRateIndexValueDate(Index,N700)</f>
        <v>#VALUE!</v>
      </c>
      <c r="P700" s="72" t="e">
        <v>#N/A</v>
      </c>
      <c r="Q700" s="113" t="e">
        <v>#N/A</v>
      </c>
    </row>
    <row r="701" spans="13:17" x14ac:dyDescent="0.2">
      <c r="M701" s="49" t="s">
        <v>443</v>
      </c>
      <c r="N701" s="75">
        <f>_xll.qlCalendarAdvance(Calendar,N700,M701,"Following",FALSE)</f>
        <v>44411</v>
      </c>
      <c r="O701" s="75" t="e">
        <f>_xll.qlInterestRateIndexValueDate(Index,N701)</f>
        <v>#VALUE!</v>
      </c>
      <c r="P701" s="72" t="e">
        <v>#N/A</v>
      </c>
      <c r="Q701" s="113" t="e">
        <v>#N/A</v>
      </c>
    </row>
    <row r="702" spans="13:17" x14ac:dyDescent="0.2">
      <c r="M702" s="49" t="s">
        <v>443</v>
      </c>
      <c r="N702" s="75">
        <f>_xll.qlCalendarAdvance(Calendar,N701,M702,"Following",FALSE)</f>
        <v>44418</v>
      </c>
      <c r="O702" s="75" t="e">
        <f>_xll.qlInterestRateIndexValueDate(Index,N702)</f>
        <v>#VALUE!</v>
      </c>
      <c r="P702" s="72" t="e">
        <v>#N/A</v>
      </c>
      <c r="Q702" s="113" t="e">
        <v>#N/A</v>
      </c>
    </row>
    <row r="703" spans="13:17" x14ac:dyDescent="0.2">
      <c r="M703" s="49" t="s">
        <v>443</v>
      </c>
      <c r="N703" s="75">
        <f>_xll.qlCalendarAdvance(Calendar,N702,M703,"Following",FALSE)</f>
        <v>44425</v>
      </c>
      <c r="O703" s="75" t="e">
        <f>_xll.qlInterestRateIndexValueDate(Index,N703)</f>
        <v>#VALUE!</v>
      </c>
      <c r="P703" s="72" t="e">
        <v>#N/A</v>
      </c>
      <c r="Q703" s="113" t="e">
        <v>#N/A</v>
      </c>
    </row>
    <row r="704" spans="13:17" x14ac:dyDescent="0.2">
      <c r="M704" s="49" t="s">
        <v>443</v>
      </c>
      <c r="N704" s="75">
        <f>_xll.qlCalendarAdvance(Calendar,N703,M704,"Following",FALSE)</f>
        <v>44432</v>
      </c>
      <c r="O704" s="75" t="e">
        <f>_xll.qlInterestRateIndexValueDate(Index,N704)</f>
        <v>#VALUE!</v>
      </c>
      <c r="P704" s="72" t="e">
        <v>#N/A</v>
      </c>
      <c r="Q704" s="113" t="e">
        <v>#N/A</v>
      </c>
    </row>
    <row r="705" spans="13:17" x14ac:dyDescent="0.2">
      <c r="M705" s="49" t="s">
        <v>443</v>
      </c>
      <c r="N705" s="75">
        <f>_xll.qlCalendarAdvance(Calendar,N704,M705,"Following",FALSE)</f>
        <v>44439</v>
      </c>
      <c r="O705" s="75" t="e">
        <f>_xll.qlInterestRateIndexValueDate(Index,N705)</f>
        <v>#VALUE!</v>
      </c>
      <c r="P705" s="72" t="e">
        <v>#N/A</v>
      </c>
      <c r="Q705" s="113" t="e">
        <v>#N/A</v>
      </c>
    </row>
    <row r="706" spans="13:17" x14ac:dyDescent="0.2">
      <c r="M706" s="49" t="s">
        <v>443</v>
      </c>
      <c r="N706" s="75">
        <f>_xll.qlCalendarAdvance(Calendar,N705,M706,"Following",FALSE)</f>
        <v>44446</v>
      </c>
      <c r="O706" s="75" t="e">
        <f>_xll.qlInterestRateIndexValueDate(Index,N706)</f>
        <v>#VALUE!</v>
      </c>
      <c r="P706" s="72" t="e">
        <v>#N/A</v>
      </c>
      <c r="Q706" s="113" t="e">
        <v>#N/A</v>
      </c>
    </row>
    <row r="707" spans="13:17" x14ac:dyDescent="0.2">
      <c r="M707" s="49" t="s">
        <v>443</v>
      </c>
      <c r="N707" s="75">
        <f>_xll.qlCalendarAdvance(Calendar,N706,M707,"Following",FALSE)</f>
        <v>44453</v>
      </c>
      <c r="O707" s="75" t="e">
        <f>_xll.qlInterestRateIndexValueDate(Index,N707)</f>
        <v>#VALUE!</v>
      </c>
      <c r="P707" s="72" t="e">
        <v>#N/A</v>
      </c>
      <c r="Q707" s="113" t="e">
        <v>#N/A</v>
      </c>
    </row>
    <row r="708" spans="13:17" x14ac:dyDescent="0.2">
      <c r="M708" s="49" t="s">
        <v>443</v>
      </c>
      <c r="N708" s="75">
        <f>_xll.qlCalendarAdvance(Calendar,N707,M708,"Following",FALSE)</f>
        <v>44460</v>
      </c>
      <c r="O708" s="75" t="e">
        <f>_xll.qlInterestRateIndexValueDate(Index,N708)</f>
        <v>#VALUE!</v>
      </c>
      <c r="P708" s="72" t="e">
        <v>#N/A</v>
      </c>
      <c r="Q708" s="113" t="e">
        <v>#N/A</v>
      </c>
    </row>
    <row r="709" spans="13:17" x14ac:dyDescent="0.2">
      <c r="M709" s="49" t="s">
        <v>443</v>
      </c>
      <c r="N709" s="75">
        <f>_xll.qlCalendarAdvance(Calendar,N708,M709,"Following",FALSE)</f>
        <v>44467</v>
      </c>
      <c r="O709" s="75" t="e">
        <f>_xll.qlInterestRateIndexValueDate(Index,N709)</f>
        <v>#VALUE!</v>
      </c>
      <c r="P709" s="72" t="e">
        <v>#N/A</v>
      </c>
      <c r="Q709" s="113" t="e">
        <v>#N/A</v>
      </c>
    </row>
    <row r="710" spans="13:17" x14ac:dyDescent="0.2">
      <c r="M710" s="49" t="s">
        <v>443</v>
      </c>
      <c r="N710" s="75">
        <f>_xll.qlCalendarAdvance(Calendar,N709,M710,"Following",FALSE)</f>
        <v>44474</v>
      </c>
      <c r="O710" s="75" t="e">
        <f>_xll.qlInterestRateIndexValueDate(Index,N710)</f>
        <v>#VALUE!</v>
      </c>
      <c r="P710" s="72" t="e">
        <v>#N/A</v>
      </c>
      <c r="Q710" s="113" t="e">
        <v>#N/A</v>
      </c>
    </row>
    <row r="711" spans="13:17" x14ac:dyDescent="0.2">
      <c r="M711" s="49" t="s">
        <v>443</v>
      </c>
      <c r="N711" s="75">
        <f>_xll.qlCalendarAdvance(Calendar,N710,M711,"Following",FALSE)</f>
        <v>44481</v>
      </c>
      <c r="O711" s="75" t="e">
        <f>_xll.qlInterestRateIndexValueDate(Index,N711)</f>
        <v>#VALUE!</v>
      </c>
      <c r="P711" s="72" t="e">
        <v>#N/A</v>
      </c>
      <c r="Q711" s="113" t="e">
        <v>#N/A</v>
      </c>
    </row>
    <row r="712" spans="13:17" x14ac:dyDescent="0.2">
      <c r="M712" s="49" t="s">
        <v>443</v>
      </c>
      <c r="N712" s="75">
        <f>_xll.qlCalendarAdvance(Calendar,N711,M712,"Following",FALSE)</f>
        <v>44488</v>
      </c>
      <c r="O712" s="75" t="e">
        <f>_xll.qlInterestRateIndexValueDate(Index,N712)</f>
        <v>#VALUE!</v>
      </c>
      <c r="P712" s="72" t="e">
        <v>#N/A</v>
      </c>
      <c r="Q712" s="113" t="e">
        <v>#N/A</v>
      </c>
    </row>
    <row r="713" spans="13:17" x14ac:dyDescent="0.2">
      <c r="M713" s="49" t="s">
        <v>443</v>
      </c>
      <c r="N713" s="75">
        <f>_xll.qlCalendarAdvance(Calendar,N712,M713,"Following",FALSE)</f>
        <v>44495</v>
      </c>
      <c r="O713" s="75" t="e">
        <f>_xll.qlInterestRateIndexValueDate(Index,N713)</f>
        <v>#VALUE!</v>
      </c>
      <c r="P713" s="72" t="e">
        <v>#N/A</v>
      </c>
      <c r="Q713" s="113" t="e">
        <v>#N/A</v>
      </c>
    </row>
    <row r="714" spans="13:17" x14ac:dyDescent="0.2">
      <c r="M714" s="49" t="s">
        <v>443</v>
      </c>
      <c r="N714" s="75">
        <f>_xll.qlCalendarAdvance(Calendar,N713,M714,"Following",FALSE)</f>
        <v>44502</v>
      </c>
      <c r="O714" s="75" t="e">
        <f>_xll.qlInterestRateIndexValueDate(Index,N714)</f>
        <v>#VALUE!</v>
      </c>
      <c r="P714" s="72" t="e">
        <v>#N/A</v>
      </c>
      <c r="Q714" s="113" t="e">
        <v>#N/A</v>
      </c>
    </row>
    <row r="715" spans="13:17" x14ac:dyDescent="0.2">
      <c r="M715" s="49" t="s">
        <v>443</v>
      </c>
      <c r="N715" s="75">
        <f>_xll.qlCalendarAdvance(Calendar,N714,M715,"Following",FALSE)</f>
        <v>44509</v>
      </c>
      <c r="O715" s="75" t="e">
        <f>_xll.qlInterestRateIndexValueDate(Index,N715)</f>
        <v>#VALUE!</v>
      </c>
      <c r="P715" s="72" t="e">
        <v>#N/A</v>
      </c>
      <c r="Q715" s="113" t="e">
        <v>#N/A</v>
      </c>
    </row>
    <row r="716" spans="13:17" x14ac:dyDescent="0.2">
      <c r="M716" s="49" t="s">
        <v>443</v>
      </c>
      <c r="N716" s="75">
        <f>_xll.qlCalendarAdvance(Calendar,N715,M716,"Following",FALSE)</f>
        <v>44516</v>
      </c>
      <c r="O716" s="75" t="e">
        <f>_xll.qlInterestRateIndexValueDate(Index,N716)</f>
        <v>#VALUE!</v>
      </c>
      <c r="P716" s="72" t="e">
        <v>#N/A</v>
      </c>
      <c r="Q716" s="113" t="e">
        <v>#N/A</v>
      </c>
    </row>
    <row r="717" spans="13:17" x14ac:dyDescent="0.2">
      <c r="M717" s="49" t="s">
        <v>443</v>
      </c>
      <c r="N717" s="75">
        <f>_xll.qlCalendarAdvance(Calendar,N716,M717,"Following",FALSE)</f>
        <v>44523</v>
      </c>
      <c r="O717" s="75" t="e">
        <f>_xll.qlInterestRateIndexValueDate(Index,N717)</f>
        <v>#VALUE!</v>
      </c>
      <c r="P717" s="72" t="e">
        <v>#N/A</v>
      </c>
      <c r="Q717" s="113" t="e">
        <v>#N/A</v>
      </c>
    </row>
    <row r="718" spans="13:17" x14ac:dyDescent="0.2">
      <c r="M718" s="49" t="s">
        <v>443</v>
      </c>
      <c r="N718" s="75">
        <f>_xll.qlCalendarAdvance(Calendar,N717,M718,"Following",FALSE)</f>
        <v>44530</v>
      </c>
      <c r="O718" s="75" t="e">
        <f>_xll.qlInterestRateIndexValueDate(Index,N718)</f>
        <v>#VALUE!</v>
      </c>
      <c r="P718" s="72" t="e">
        <v>#N/A</v>
      </c>
      <c r="Q718" s="113" t="e">
        <v>#N/A</v>
      </c>
    </row>
    <row r="719" spans="13:17" x14ac:dyDescent="0.2">
      <c r="M719" s="49" t="s">
        <v>443</v>
      </c>
      <c r="N719" s="75">
        <f>_xll.qlCalendarAdvance(Calendar,N718,M719,"Following",FALSE)</f>
        <v>44537</v>
      </c>
      <c r="O719" s="75" t="e">
        <f>_xll.qlInterestRateIndexValueDate(Index,N719)</f>
        <v>#VALUE!</v>
      </c>
      <c r="P719" s="72" t="e">
        <v>#N/A</v>
      </c>
      <c r="Q719" s="113" t="e">
        <v>#N/A</v>
      </c>
    </row>
    <row r="720" spans="13:17" x14ac:dyDescent="0.2">
      <c r="M720" s="49" t="s">
        <v>443</v>
      </c>
      <c r="N720" s="75">
        <f>_xll.qlCalendarAdvance(Calendar,N719,M720,"Following",FALSE)</f>
        <v>44544</v>
      </c>
      <c r="O720" s="75" t="e">
        <f>_xll.qlInterestRateIndexValueDate(Index,N720)</f>
        <v>#VALUE!</v>
      </c>
      <c r="P720" s="72" t="e">
        <v>#N/A</v>
      </c>
      <c r="Q720" s="113" t="e">
        <v>#N/A</v>
      </c>
    </row>
    <row r="721" spans="13:17" x14ac:dyDescent="0.2">
      <c r="M721" s="49" t="s">
        <v>443</v>
      </c>
      <c r="N721" s="75">
        <f>_xll.qlCalendarAdvance(Calendar,N720,M721,"Following",FALSE)</f>
        <v>44551</v>
      </c>
      <c r="O721" s="75" t="e">
        <f>_xll.qlInterestRateIndexValueDate(Index,N721)</f>
        <v>#VALUE!</v>
      </c>
      <c r="P721" s="72" t="e">
        <v>#N/A</v>
      </c>
      <c r="Q721" s="113" t="e">
        <v>#N/A</v>
      </c>
    </row>
    <row r="722" spans="13:17" x14ac:dyDescent="0.2">
      <c r="M722" s="49" t="s">
        <v>443</v>
      </c>
      <c r="N722" s="75">
        <f>_xll.qlCalendarAdvance(Calendar,N721,M722,"Following",FALSE)</f>
        <v>44558</v>
      </c>
      <c r="O722" s="75" t="e">
        <f>_xll.qlInterestRateIndexValueDate(Index,N722)</f>
        <v>#VALUE!</v>
      </c>
      <c r="P722" s="72" t="e">
        <v>#N/A</v>
      </c>
      <c r="Q722" s="113" t="e">
        <v>#N/A</v>
      </c>
    </row>
    <row r="723" spans="13:17" x14ac:dyDescent="0.2">
      <c r="M723" s="49" t="s">
        <v>443</v>
      </c>
      <c r="N723" s="75">
        <f>_xll.qlCalendarAdvance(Calendar,N722,M723,"Following",FALSE)</f>
        <v>44565</v>
      </c>
      <c r="O723" s="75" t="e">
        <f>_xll.qlInterestRateIndexValueDate(Index,N723)</f>
        <v>#VALUE!</v>
      </c>
      <c r="P723" s="72" t="e">
        <v>#N/A</v>
      </c>
      <c r="Q723" s="113" t="e">
        <v>#N/A</v>
      </c>
    </row>
    <row r="724" spans="13:17" x14ac:dyDescent="0.2">
      <c r="M724" s="49" t="s">
        <v>443</v>
      </c>
      <c r="N724" s="75">
        <f>_xll.qlCalendarAdvance(Calendar,N723,M724,"Following",FALSE)</f>
        <v>44572</v>
      </c>
      <c r="O724" s="75" t="e">
        <f>_xll.qlInterestRateIndexValueDate(Index,N724)</f>
        <v>#VALUE!</v>
      </c>
      <c r="P724" s="72" t="e">
        <v>#N/A</v>
      </c>
      <c r="Q724" s="113" t="e">
        <v>#N/A</v>
      </c>
    </row>
    <row r="725" spans="13:17" x14ac:dyDescent="0.2">
      <c r="M725" s="49" t="s">
        <v>443</v>
      </c>
      <c r="N725" s="75">
        <f>_xll.qlCalendarAdvance(Calendar,N724,M725,"Following",FALSE)</f>
        <v>44579</v>
      </c>
      <c r="O725" s="75" t="e">
        <f>_xll.qlInterestRateIndexValueDate(Index,N725)</f>
        <v>#VALUE!</v>
      </c>
      <c r="P725" s="72" t="e">
        <v>#N/A</v>
      </c>
      <c r="Q725" s="113" t="e">
        <v>#N/A</v>
      </c>
    </row>
    <row r="726" spans="13:17" x14ac:dyDescent="0.2">
      <c r="M726" s="49" t="s">
        <v>443</v>
      </c>
      <c r="N726" s="75">
        <f>_xll.qlCalendarAdvance(Calendar,N725,M726,"Following",FALSE)</f>
        <v>44586</v>
      </c>
      <c r="O726" s="75" t="e">
        <f>_xll.qlInterestRateIndexValueDate(Index,N726)</f>
        <v>#VALUE!</v>
      </c>
      <c r="P726" s="72" t="e">
        <v>#N/A</v>
      </c>
      <c r="Q726" s="113" t="e">
        <v>#N/A</v>
      </c>
    </row>
    <row r="727" spans="13:17" x14ac:dyDescent="0.2">
      <c r="M727" s="49" t="s">
        <v>443</v>
      </c>
      <c r="N727" s="75">
        <f>_xll.qlCalendarAdvance(Calendar,N726,M727,"Following",FALSE)</f>
        <v>44593</v>
      </c>
      <c r="O727" s="75" t="e">
        <f>_xll.qlInterestRateIndexValueDate(Index,N727)</f>
        <v>#VALUE!</v>
      </c>
      <c r="P727" s="72" t="e">
        <v>#N/A</v>
      </c>
      <c r="Q727" s="113" t="e">
        <v>#N/A</v>
      </c>
    </row>
    <row r="728" spans="13:17" x14ac:dyDescent="0.2">
      <c r="M728" s="49" t="s">
        <v>443</v>
      </c>
      <c r="N728" s="75">
        <f>_xll.qlCalendarAdvance(Calendar,N727,M728,"Following",FALSE)</f>
        <v>44600</v>
      </c>
      <c r="O728" s="75" t="e">
        <f>_xll.qlInterestRateIndexValueDate(Index,N728)</f>
        <v>#VALUE!</v>
      </c>
      <c r="P728" s="72" t="e">
        <v>#N/A</v>
      </c>
      <c r="Q728" s="113" t="e">
        <v>#N/A</v>
      </c>
    </row>
    <row r="729" spans="13:17" x14ac:dyDescent="0.2">
      <c r="M729" s="49" t="s">
        <v>443</v>
      </c>
      <c r="N729" s="75">
        <f>_xll.qlCalendarAdvance(Calendar,N728,M729,"Following",FALSE)</f>
        <v>44607</v>
      </c>
      <c r="O729" s="75" t="e">
        <f>_xll.qlInterestRateIndexValueDate(Index,N729)</f>
        <v>#VALUE!</v>
      </c>
      <c r="P729" s="72" t="e">
        <v>#N/A</v>
      </c>
      <c r="Q729" s="113" t="e">
        <v>#N/A</v>
      </c>
    </row>
    <row r="730" spans="13:17" x14ac:dyDescent="0.2">
      <c r="M730" s="49" t="s">
        <v>443</v>
      </c>
      <c r="N730" s="75">
        <f>_xll.qlCalendarAdvance(Calendar,N729,M730,"Following",FALSE)</f>
        <v>44614</v>
      </c>
      <c r="O730" s="75" t="e">
        <f>_xll.qlInterestRateIndexValueDate(Index,N730)</f>
        <v>#VALUE!</v>
      </c>
      <c r="P730" s="72" t="e">
        <v>#N/A</v>
      </c>
      <c r="Q730" s="113" t="e">
        <v>#N/A</v>
      </c>
    </row>
    <row r="731" spans="13:17" x14ac:dyDescent="0.2">
      <c r="M731" s="49" t="s">
        <v>443</v>
      </c>
      <c r="N731" s="75">
        <f>_xll.qlCalendarAdvance(Calendar,N730,M731,"Following",FALSE)</f>
        <v>44621</v>
      </c>
      <c r="O731" s="75" t="e">
        <f>_xll.qlInterestRateIndexValueDate(Index,N731)</f>
        <v>#VALUE!</v>
      </c>
      <c r="P731" s="72" t="e">
        <v>#N/A</v>
      </c>
      <c r="Q731" s="113" t="e">
        <v>#N/A</v>
      </c>
    </row>
    <row r="732" spans="13:17" x14ac:dyDescent="0.2">
      <c r="M732" s="49" t="s">
        <v>443</v>
      </c>
      <c r="N732" s="75">
        <f>_xll.qlCalendarAdvance(Calendar,N731,M732,"Following",FALSE)</f>
        <v>44628</v>
      </c>
      <c r="O732" s="75" t="e">
        <f>_xll.qlInterestRateIndexValueDate(Index,N732)</f>
        <v>#VALUE!</v>
      </c>
      <c r="P732" s="72" t="e">
        <v>#N/A</v>
      </c>
      <c r="Q732" s="113" t="e">
        <v>#N/A</v>
      </c>
    </row>
    <row r="733" spans="13:17" x14ac:dyDescent="0.2">
      <c r="M733" s="49" t="s">
        <v>443</v>
      </c>
      <c r="N733" s="75">
        <f>_xll.qlCalendarAdvance(Calendar,N732,M733,"Following",FALSE)</f>
        <v>44635</v>
      </c>
      <c r="O733" s="75" t="e">
        <f>_xll.qlInterestRateIndexValueDate(Index,N733)</f>
        <v>#VALUE!</v>
      </c>
      <c r="P733" s="72" t="e">
        <v>#N/A</v>
      </c>
      <c r="Q733" s="113" t="e">
        <v>#N/A</v>
      </c>
    </row>
    <row r="734" spans="13:17" x14ac:dyDescent="0.2">
      <c r="M734" s="49" t="s">
        <v>443</v>
      </c>
      <c r="N734" s="75">
        <f>_xll.qlCalendarAdvance(Calendar,N733,M734,"Following",FALSE)</f>
        <v>44642</v>
      </c>
      <c r="O734" s="75" t="e">
        <f>_xll.qlInterestRateIndexValueDate(Index,N734)</f>
        <v>#VALUE!</v>
      </c>
      <c r="P734" s="72" t="e">
        <v>#N/A</v>
      </c>
      <c r="Q734" s="113" t="e">
        <v>#N/A</v>
      </c>
    </row>
    <row r="735" spans="13:17" x14ac:dyDescent="0.2">
      <c r="M735" s="49" t="s">
        <v>443</v>
      </c>
      <c r="N735" s="75">
        <f>_xll.qlCalendarAdvance(Calendar,N734,M735,"Following",FALSE)</f>
        <v>44649</v>
      </c>
      <c r="O735" s="75" t="e">
        <f>_xll.qlInterestRateIndexValueDate(Index,N735)</f>
        <v>#VALUE!</v>
      </c>
      <c r="P735" s="72" t="e">
        <v>#N/A</v>
      </c>
      <c r="Q735" s="113" t="e">
        <v>#N/A</v>
      </c>
    </row>
    <row r="736" spans="13:17" x14ac:dyDescent="0.2">
      <c r="M736" s="49" t="s">
        <v>443</v>
      </c>
      <c r="N736" s="75">
        <f>_xll.qlCalendarAdvance(Calendar,N735,M736,"Following",FALSE)</f>
        <v>44656</v>
      </c>
      <c r="O736" s="75" t="e">
        <f>_xll.qlInterestRateIndexValueDate(Index,N736)</f>
        <v>#VALUE!</v>
      </c>
      <c r="P736" s="72" t="e">
        <v>#N/A</v>
      </c>
      <c r="Q736" s="113" t="e">
        <v>#N/A</v>
      </c>
    </row>
    <row r="737" spans="13:17" x14ac:dyDescent="0.2">
      <c r="M737" s="49" t="s">
        <v>443</v>
      </c>
      <c r="N737" s="75">
        <f>_xll.qlCalendarAdvance(Calendar,N736,M737,"Following",FALSE)</f>
        <v>44663</v>
      </c>
      <c r="O737" s="75" t="e">
        <f>_xll.qlInterestRateIndexValueDate(Index,N737)</f>
        <v>#VALUE!</v>
      </c>
      <c r="P737" s="72" t="e">
        <v>#N/A</v>
      </c>
      <c r="Q737" s="113" t="e">
        <v>#N/A</v>
      </c>
    </row>
    <row r="738" spans="13:17" x14ac:dyDescent="0.2">
      <c r="M738" s="49" t="s">
        <v>443</v>
      </c>
      <c r="N738" s="75">
        <f>_xll.qlCalendarAdvance(Calendar,N737,M738,"Following",FALSE)</f>
        <v>44670</v>
      </c>
      <c r="O738" s="75" t="e">
        <f>_xll.qlInterestRateIndexValueDate(Index,N738)</f>
        <v>#VALUE!</v>
      </c>
      <c r="P738" s="72" t="e">
        <v>#N/A</v>
      </c>
      <c r="Q738" s="113" t="e">
        <v>#N/A</v>
      </c>
    </row>
    <row r="739" spans="13:17" x14ac:dyDescent="0.2">
      <c r="M739" s="49" t="s">
        <v>443</v>
      </c>
      <c r="N739" s="75">
        <f>_xll.qlCalendarAdvance(Calendar,N738,M739,"Following",FALSE)</f>
        <v>44677</v>
      </c>
      <c r="O739" s="75" t="e">
        <f>_xll.qlInterestRateIndexValueDate(Index,N739)</f>
        <v>#VALUE!</v>
      </c>
      <c r="P739" s="72" t="e">
        <v>#N/A</v>
      </c>
      <c r="Q739" s="113" t="e">
        <v>#N/A</v>
      </c>
    </row>
    <row r="740" spans="13:17" x14ac:dyDescent="0.2">
      <c r="M740" s="49" t="s">
        <v>443</v>
      </c>
      <c r="N740" s="75">
        <f>_xll.qlCalendarAdvance(Calendar,N739,M740,"Following",FALSE)</f>
        <v>44684</v>
      </c>
      <c r="O740" s="75" t="e">
        <f>_xll.qlInterestRateIndexValueDate(Index,N740)</f>
        <v>#VALUE!</v>
      </c>
      <c r="P740" s="72" t="e">
        <v>#N/A</v>
      </c>
      <c r="Q740" s="113" t="e">
        <v>#N/A</v>
      </c>
    </row>
    <row r="741" spans="13:17" x14ac:dyDescent="0.2">
      <c r="M741" s="49" t="s">
        <v>443</v>
      </c>
      <c r="N741" s="75">
        <f>_xll.qlCalendarAdvance(Calendar,N740,M741,"Following",FALSE)</f>
        <v>44691</v>
      </c>
      <c r="O741" s="75" t="e">
        <f>_xll.qlInterestRateIndexValueDate(Index,N741)</f>
        <v>#VALUE!</v>
      </c>
      <c r="P741" s="72" t="e">
        <v>#N/A</v>
      </c>
      <c r="Q741" s="113" t="e">
        <v>#N/A</v>
      </c>
    </row>
    <row r="742" spans="13:17" x14ac:dyDescent="0.2">
      <c r="M742" s="49" t="s">
        <v>443</v>
      </c>
      <c r="N742" s="75">
        <f>_xll.qlCalendarAdvance(Calendar,N741,M742,"Following",FALSE)</f>
        <v>44698</v>
      </c>
      <c r="O742" s="75" t="e">
        <f>_xll.qlInterestRateIndexValueDate(Index,N742)</f>
        <v>#VALUE!</v>
      </c>
      <c r="P742" s="72" t="e">
        <v>#N/A</v>
      </c>
      <c r="Q742" s="113" t="e">
        <v>#N/A</v>
      </c>
    </row>
    <row r="743" spans="13:17" x14ac:dyDescent="0.2">
      <c r="M743" s="49" t="s">
        <v>443</v>
      </c>
      <c r="N743" s="75">
        <f>_xll.qlCalendarAdvance(Calendar,N742,M743,"Following",FALSE)</f>
        <v>44705</v>
      </c>
      <c r="O743" s="75" t="e">
        <f>_xll.qlInterestRateIndexValueDate(Index,N743)</f>
        <v>#VALUE!</v>
      </c>
      <c r="P743" s="72" t="e">
        <v>#N/A</v>
      </c>
      <c r="Q743" s="113" t="e">
        <v>#N/A</v>
      </c>
    </row>
    <row r="744" spans="13:17" x14ac:dyDescent="0.2">
      <c r="M744" s="49" t="s">
        <v>443</v>
      </c>
      <c r="N744" s="75">
        <f>_xll.qlCalendarAdvance(Calendar,N743,M744,"Following",FALSE)</f>
        <v>44712</v>
      </c>
      <c r="O744" s="75" t="e">
        <f>_xll.qlInterestRateIndexValueDate(Index,N744)</f>
        <v>#VALUE!</v>
      </c>
      <c r="P744" s="72" t="e">
        <v>#N/A</v>
      </c>
      <c r="Q744" s="113" t="e">
        <v>#N/A</v>
      </c>
    </row>
    <row r="745" spans="13:17" x14ac:dyDescent="0.2">
      <c r="M745" s="49" t="s">
        <v>443</v>
      </c>
      <c r="N745" s="75">
        <f>_xll.qlCalendarAdvance(Calendar,N744,M745,"Following",FALSE)</f>
        <v>44719</v>
      </c>
      <c r="O745" s="75" t="e">
        <f>_xll.qlInterestRateIndexValueDate(Index,N745)</f>
        <v>#VALUE!</v>
      </c>
      <c r="P745" s="72" t="e">
        <v>#N/A</v>
      </c>
      <c r="Q745" s="113" t="e">
        <v>#N/A</v>
      </c>
    </row>
    <row r="746" spans="13:17" x14ac:dyDescent="0.2">
      <c r="M746" s="49" t="s">
        <v>443</v>
      </c>
      <c r="N746" s="75">
        <f>_xll.qlCalendarAdvance(Calendar,N745,M746,"Following",FALSE)</f>
        <v>44726</v>
      </c>
      <c r="O746" s="75" t="e">
        <f>_xll.qlInterestRateIndexValueDate(Index,N746)</f>
        <v>#VALUE!</v>
      </c>
      <c r="P746" s="72" t="e">
        <v>#N/A</v>
      </c>
      <c r="Q746" s="113" t="e">
        <v>#N/A</v>
      </c>
    </row>
    <row r="747" spans="13:17" x14ac:dyDescent="0.2">
      <c r="M747" s="49" t="s">
        <v>443</v>
      </c>
      <c r="N747" s="75">
        <f>_xll.qlCalendarAdvance(Calendar,N746,M747,"Following",FALSE)</f>
        <v>44733</v>
      </c>
      <c r="O747" s="75" t="e">
        <f>_xll.qlInterestRateIndexValueDate(Index,N747)</f>
        <v>#VALUE!</v>
      </c>
      <c r="P747" s="72" t="e">
        <v>#N/A</v>
      </c>
      <c r="Q747" s="113" t="e">
        <v>#N/A</v>
      </c>
    </row>
    <row r="748" spans="13:17" x14ac:dyDescent="0.2">
      <c r="M748" s="49" t="s">
        <v>443</v>
      </c>
      <c r="N748" s="75">
        <f>_xll.qlCalendarAdvance(Calendar,N747,M748,"Following",FALSE)</f>
        <v>44740</v>
      </c>
      <c r="O748" s="75" t="e">
        <f>_xll.qlInterestRateIndexValueDate(Index,N748)</f>
        <v>#VALUE!</v>
      </c>
      <c r="P748" s="72" t="e">
        <v>#N/A</v>
      </c>
      <c r="Q748" s="113" t="e">
        <v>#N/A</v>
      </c>
    </row>
    <row r="749" spans="13:17" x14ac:dyDescent="0.2">
      <c r="M749" s="49" t="s">
        <v>443</v>
      </c>
      <c r="N749" s="75">
        <f>_xll.qlCalendarAdvance(Calendar,N748,M749,"Following",FALSE)</f>
        <v>44747</v>
      </c>
      <c r="O749" s="75" t="e">
        <f>_xll.qlInterestRateIndexValueDate(Index,N749)</f>
        <v>#VALUE!</v>
      </c>
      <c r="P749" s="72" t="e">
        <v>#N/A</v>
      </c>
      <c r="Q749" s="113" t="e">
        <v>#N/A</v>
      </c>
    </row>
    <row r="750" spans="13:17" x14ac:dyDescent="0.2">
      <c r="M750" s="49" t="s">
        <v>443</v>
      </c>
      <c r="N750" s="75">
        <f>_xll.qlCalendarAdvance(Calendar,N749,M750,"Following",FALSE)</f>
        <v>44754</v>
      </c>
      <c r="O750" s="75" t="e">
        <f>_xll.qlInterestRateIndexValueDate(Index,N750)</f>
        <v>#VALUE!</v>
      </c>
      <c r="P750" s="72" t="e">
        <v>#N/A</v>
      </c>
      <c r="Q750" s="113" t="e">
        <v>#N/A</v>
      </c>
    </row>
    <row r="751" spans="13:17" x14ac:dyDescent="0.2">
      <c r="M751" s="49" t="s">
        <v>443</v>
      </c>
      <c r="N751" s="75">
        <f>_xll.qlCalendarAdvance(Calendar,N750,M751,"Following",FALSE)</f>
        <v>44761</v>
      </c>
      <c r="O751" s="75" t="e">
        <f>_xll.qlInterestRateIndexValueDate(Index,N751)</f>
        <v>#VALUE!</v>
      </c>
      <c r="P751" s="72" t="e">
        <v>#N/A</v>
      </c>
      <c r="Q751" s="113" t="e">
        <v>#N/A</v>
      </c>
    </row>
    <row r="752" spans="13:17" x14ac:dyDescent="0.2">
      <c r="M752" s="49" t="s">
        <v>443</v>
      </c>
      <c r="N752" s="75">
        <f>_xll.qlCalendarAdvance(Calendar,N751,M752,"Following",FALSE)</f>
        <v>44768</v>
      </c>
      <c r="O752" s="75" t="e">
        <f>_xll.qlInterestRateIndexValueDate(Index,N752)</f>
        <v>#VALUE!</v>
      </c>
      <c r="P752" s="72" t="e">
        <v>#N/A</v>
      </c>
      <c r="Q752" s="113" t="e">
        <v>#N/A</v>
      </c>
    </row>
    <row r="753" spans="13:17" x14ac:dyDescent="0.2">
      <c r="M753" s="49" t="s">
        <v>443</v>
      </c>
      <c r="N753" s="75">
        <f>_xll.qlCalendarAdvance(Calendar,N752,M753,"Following",FALSE)</f>
        <v>44775</v>
      </c>
      <c r="O753" s="75" t="e">
        <f>_xll.qlInterestRateIndexValueDate(Index,N753)</f>
        <v>#VALUE!</v>
      </c>
      <c r="P753" s="72" t="e">
        <v>#N/A</v>
      </c>
      <c r="Q753" s="113" t="e">
        <v>#N/A</v>
      </c>
    </row>
    <row r="754" spans="13:17" x14ac:dyDescent="0.2">
      <c r="M754" s="49" t="s">
        <v>443</v>
      </c>
      <c r="N754" s="75">
        <f>_xll.qlCalendarAdvance(Calendar,N753,M754,"Following",FALSE)</f>
        <v>44782</v>
      </c>
      <c r="O754" s="75" t="e">
        <f>_xll.qlInterestRateIndexValueDate(Index,N754)</f>
        <v>#VALUE!</v>
      </c>
      <c r="P754" s="72" t="e">
        <v>#N/A</v>
      </c>
      <c r="Q754" s="113" t="e">
        <v>#N/A</v>
      </c>
    </row>
    <row r="755" spans="13:17" x14ac:dyDescent="0.2">
      <c r="M755" s="49" t="s">
        <v>443</v>
      </c>
      <c r="N755" s="75">
        <f>_xll.qlCalendarAdvance(Calendar,N754,M755,"Following",FALSE)</f>
        <v>44789</v>
      </c>
      <c r="O755" s="75" t="e">
        <f>_xll.qlInterestRateIndexValueDate(Index,N755)</f>
        <v>#VALUE!</v>
      </c>
      <c r="P755" s="72" t="e">
        <v>#N/A</v>
      </c>
      <c r="Q755" s="113" t="e">
        <v>#N/A</v>
      </c>
    </row>
    <row r="756" spans="13:17" x14ac:dyDescent="0.2">
      <c r="M756" s="49" t="s">
        <v>443</v>
      </c>
      <c r="N756" s="75">
        <f>_xll.qlCalendarAdvance(Calendar,N755,M756,"Following",FALSE)</f>
        <v>44796</v>
      </c>
      <c r="O756" s="75" t="e">
        <f>_xll.qlInterestRateIndexValueDate(Index,N756)</f>
        <v>#VALUE!</v>
      </c>
      <c r="P756" s="72" t="e">
        <v>#N/A</v>
      </c>
      <c r="Q756" s="113" t="e">
        <v>#N/A</v>
      </c>
    </row>
    <row r="757" spans="13:17" x14ac:dyDescent="0.2">
      <c r="M757" s="49" t="s">
        <v>443</v>
      </c>
      <c r="N757" s="75">
        <f>_xll.qlCalendarAdvance(Calendar,N756,M757,"Following",FALSE)</f>
        <v>44803</v>
      </c>
      <c r="O757" s="75" t="e">
        <f>_xll.qlInterestRateIndexValueDate(Index,N757)</f>
        <v>#VALUE!</v>
      </c>
      <c r="P757" s="72" t="e">
        <v>#N/A</v>
      </c>
      <c r="Q757" s="113" t="e">
        <v>#N/A</v>
      </c>
    </row>
    <row r="758" spans="13:17" x14ac:dyDescent="0.2">
      <c r="M758" s="49" t="s">
        <v>443</v>
      </c>
      <c r="N758" s="75">
        <f>_xll.qlCalendarAdvance(Calendar,N757,M758,"Following",FALSE)</f>
        <v>44810</v>
      </c>
      <c r="O758" s="75" t="e">
        <f>_xll.qlInterestRateIndexValueDate(Index,N758)</f>
        <v>#VALUE!</v>
      </c>
      <c r="P758" s="72" t="e">
        <v>#N/A</v>
      </c>
      <c r="Q758" s="113" t="e">
        <v>#N/A</v>
      </c>
    </row>
    <row r="759" spans="13:17" x14ac:dyDescent="0.2">
      <c r="M759" s="49" t="s">
        <v>443</v>
      </c>
      <c r="N759" s="75">
        <f>_xll.qlCalendarAdvance(Calendar,N758,M759,"Following",FALSE)</f>
        <v>44817</v>
      </c>
      <c r="O759" s="75" t="e">
        <f>_xll.qlInterestRateIndexValueDate(Index,N759)</f>
        <v>#VALUE!</v>
      </c>
      <c r="P759" s="72" t="e">
        <v>#N/A</v>
      </c>
      <c r="Q759" s="113" t="e">
        <v>#N/A</v>
      </c>
    </row>
    <row r="760" spans="13:17" x14ac:dyDescent="0.2">
      <c r="M760" s="49" t="s">
        <v>443</v>
      </c>
      <c r="N760" s="75">
        <f>_xll.qlCalendarAdvance(Calendar,N759,M760,"Following",FALSE)</f>
        <v>44824</v>
      </c>
      <c r="O760" s="75" t="e">
        <f>_xll.qlInterestRateIndexValueDate(Index,N760)</f>
        <v>#VALUE!</v>
      </c>
      <c r="P760" s="72" t="e">
        <v>#N/A</v>
      </c>
      <c r="Q760" s="113" t="e">
        <v>#N/A</v>
      </c>
    </row>
    <row r="761" spans="13:17" x14ac:dyDescent="0.2">
      <c r="M761" s="49" t="s">
        <v>443</v>
      </c>
      <c r="N761" s="75">
        <f>_xll.qlCalendarAdvance(Calendar,N760,M761,"Following",FALSE)</f>
        <v>44831</v>
      </c>
      <c r="O761" s="75" t="e">
        <f>_xll.qlInterestRateIndexValueDate(Index,N761)</f>
        <v>#VALUE!</v>
      </c>
      <c r="P761" s="72" t="e">
        <v>#N/A</v>
      </c>
      <c r="Q761" s="113" t="e">
        <v>#N/A</v>
      </c>
    </row>
    <row r="762" spans="13:17" x14ac:dyDescent="0.2">
      <c r="M762" s="49" t="s">
        <v>443</v>
      </c>
      <c r="N762" s="75">
        <f>_xll.qlCalendarAdvance(Calendar,N761,M762,"Following",FALSE)</f>
        <v>44838</v>
      </c>
      <c r="O762" s="75" t="e">
        <f>_xll.qlInterestRateIndexValueDate(Index,N762)</f>
        <v>#VALUE!</v>
      </c>
      <c r="P762" s="72" t="e">
        <v>#N/A</v>
      </c>
      <c r="Q762" s="113" t="e">
        <v>#N/A</v>
      </c>
    </row>
    <row r="763" spans="13:17" x14ac:dyDescent="0.2">
      <c r="M763" s="49" t="s">
        <v>443</v>
      </c>
      <c r="N763" s="75">
        <f>_xll.qlCalendarAdvance(Calendar,N762,M763,"Following",FALSE)</f>
        <v>44845</v>
      </c>
      <c r="O763" s="75" t="e">
        <f>_xll.qlInterestRateIndexValueDate(Index,N763)</f>
        <v>#VALUE!</v>
      </c>
      <c r="P763" s="72" t="e">
        <v>#N/A</v>
      </c>
      <c r="Q763" s="113" t="e">
        <v>#N/A</v>
      </c>
    </row>
    <row r="764" spans="13:17" x14ac:dyDescent="0.2">
      <c r="M764" s="49" t="s">
        <v>443</v>
      </c>
      <c r="N764" s="75">
        <f>_xll.qlCalendarAdvance(Calendar,N763,M764,"Following",FALSE)</f>
        <v>44852</v>
      </c>
      <c r="O764" s="75" t="e">
        <f>_xll.qlInterestRateIndexValueDate(Index,N764)</f>
        <v>#VALUE!</v>
      </c>
      <c r="P764" s="72" t="e">
        <v>#N/A</v>
      </c>
      <c r="Q764" s="113" t="e">
        <v>#N/A</v>
      </c>
    </row>
    <row r="765" spans="13:17" x14ac:dyDescent="0.2">
      <c r="M765" s="49" t="s">
        <v>443</v>
      </c>
      <c r="N765" s="75">
        <f>_xll.qlCalendarAdvance(Calendar,N764,M765,"Following",FALSE)</f>
        <v>44859</v>
      </c>
      <c r="O765" s="75" t="e">
        <f>_xll.qlInterestRateIndexValueDate(Index,N765)</f>
        <v>#VALUE!</v>
      </c>
      <c r="P765" s="72" t="e">
        <v>#N/A</v>
      </c>
      <c r="Q765" s="113" t="e">
        <v>#N/A</v>
      </c>
    </row>
    <row r="766" spans="13:17" x14ac:dyDescent="0.2">
      <c r="M766" s="49" t="s">
        <v>443</v>
      </c>
      <c r="N766" s="75">
        <f>_xll.qlCalendarAdvance(Calendar,N765,M766,"Following",FALSE)</f>
        <v>44866</v>
      </c>
      <c r="O766" s="75" t="e">
        <f>_xll.qlInterestRateIndexValueDate(Index,N766)</f>
        <v>#VALUE!</v>
      </c>
      <c r="P766" s="72" t="e">
        <v>#N/A</v>
      </c>
      <c r="Q766" s="113" t="e">
        <v>#N/A</v>
      </c>
    </row>
    <row r="767" spans="13:17" x14ac:dyDescent="0.2">
      <c r="M767" s="49" t="s">
        <v>443</v>
      </c>
      <c r="N767" s="75">
        <f>_xll.qlCalendarAdvance(Calendar,N766,M767,"Following",FALSE)</f>
        <v>44873</v>
      </c>
      <c r="O767" s="75" t="e">
        <f>_xll.qlInterestRateIndexValueDate(Index,N767)</f>
        <v>#VALUE!</v>
      </c>
      <c r="P767" s="72" t="e">
        <v>#N/A</v>
      </c>
      <c r="Q767" s="113" t="e">
        <v>#N/A</v>
      </c>
    </row>
    <row r="768" spans="13:17" x14ac:dyDescent="0.2">
      <c r="M768" s="49" t="s">
        <v>443</v>
      </c>
      <c r="N768" s="75">
        <f>_xll.qlCalendarAdvance(Calendar,N767,M768,"Following",FALSE)</f>
        <v>44880</v>
      </c>
      <c r="O768" s="75" t="e">
        <f>_xll.qlInterestRateIndexValueDate(Index,N768)</f>
        <v>#VALUE!</v>
      </c>
      <c r="P768" s="72" t="e">
        <v>#N/A</v>
      </c>
      <c r="Q768" s="113" t="e">
        <v>#N/A</v>
      </c>
    </row>
    <row r="769" spans="13:17" x14ac:dyDescent="0.2">
      <c r="M769" s="49" t="s">
        <v>443</v>
      </c>
      <c r="N769" s="75">
        <f>_xll.qlCalendarAdvance(Calendar,N768,M769,"Following",FALSE)</f>
        <v>44887</v>
      </c>
      <c r="O769" s="75" t="e">
        <f>_xll.qlInterestRateIndexValueDate(Index,N769)</f>
        <v>#VALUE!</v>
      </c>
      <c r="P769" s="72" t="e">
        <v>#N/A</v>
      </c>
      <c r="Q769" s="113" t="e">
        <v>#N/A</v>
      </c>
    </row>
    <row r="770" spans="13:17" x14ac:dyDescent="0.2">
      <c r="M770" s="49" t="s">
        <v>443</v>
      </c>
      <c r="N770" s="75">
        <f>_xll.qlCalendarAdvance(Calendar,N769,M770,"Following",FALSE)</f>
        <v>44894</v>
      </c>
      <c r="O770" s="75" t="e">
        <f>_xll.qlInterestRateIndexValueDate(Index,N770)</f>
        <v>#VALUE!</v>
      </c>
      <c r="P770" s="72" t="e">
        <v>#N/A</v>
      </c>
      <c r="Q770" s="113" t="e">
        <v>#N/A</v>
      </c>
    </row>
    <row r="771" spans="13:17" x14ac:dyDescent="0.2">
      <c r="M771" s="49" t="s">
        <v>443</v>
      </c>
      <c r="N771" s="75">
        <f>_xll.qlCalendarAdvance(Calendar,N770,M771,"Following",FALSE)</f>
        <v>44901</v>
      </c>
      <c r="O771" s="75" t="e">
        <f>_xll.qlInterestRateIndexValueDate(Index,N771)</f>
        <v>#VALUE!</v>
      </c>
      <c r="P771" s="72" t="e">
        <v>#N/A</v>
      </c>
      <c r="Q771" s="113" t="e">
        <v>#N/A</v>
      </c>
    </row>
    <row r="772" spans="13:17" x14ac:dyDescent="0.2">
      <c r="M772" s="49" t="s">
        <v>443</v>
      </c>
      <c r="N772" s="75">
        <f>_xll.qlCalendarAdvance(Calendar,N771,M772,"Following",FALSE)</f>
        <v>44908</v>
      </c>
      <c r="O772" s="75" t="e">
        <f>_xll.qlInterestRateIndexValueDate(Index,N772)</f>
        <v>#VALUE!</v>
      </c>
      <c r="P772" s="72" t="e">
        <v>#N/A</v>
      </c>
      <c r="Q772" s="113" t="e">
        <v>#N/A</v>
      </c>
    </row>
    <row r="773" spans="13:17" x14ac:dyDescent="0.2">
      <c r="M773" s="49" t="s">
        <v>443</v>
      </c>
      <c r="N773" s="75">
        <f>_xll.qlCalendarAdvance(Calendar,N772,M773,"Following",FALSE)</f>
        <v>44915</v>
      </c>
      <c r="O773" s="75" t="e">
        <f>_xll.qlInterestRateIndexValueDate(Index,N773)</f>
        <v>#VALUE!</v>
      </c>
      <c r="P773" s="72" t="e">
        <v>#N/A</v>
      </c>
      <c r="Q773" s="113" t="e">
        <v>#N/A</v>
      </c>
    </row>
    <row r="774" spans="13:17" x14ac:dyDescent="0.2">
      <c r="M774" s="49" t="s">
        <v>443</v>
      </c>
      <c r="N774" s="75">
        <f>_xll.qlCalendarAdvance(Calendar,N773,M774,"Following",FALSE)</f>
        <v>44922</v>
      </c>
      <c r="O774" s="75" t="e">
        <f>_xll.qlInterestRateIndexValueDate(Index,N774)</f>
        <v>#VALUE!</v>
      </c>
      <c r="P774" s="72" t="e">
        <v>#N/A</v>
      </c>
      <c r="Q774" s="113" t="e">
        <v>#N/A</v>
      </c>
    </row>
    <row r="775" spans="13:17" x14ac:dyDescent="0.2">
      <c r="M775" s="49" t="s">
        <v>443</v>
      </c>
      <c r="N775" s="75">
        <f>_xll.qlCalendarAdvance(Calendar,N774,M775,"Following",FALSE)</f>
        <v>44929</v>
      </c>
      <c r="O775" s="75" t="e">
        <f>_xll.qlInterestRateIndexValueDate(Index,N775)</f>
        <v>#VALUE!</v>
      </c>
      <c r="P775" s="72" t="e">
        <v>#N/A</v>
      </c>
      <c r="Q775" s="113" t="e">
        <v>#N/A</v>
      </c>
    </row>
    <row r="776" spans="13:17" x14ac:dyDescent="0.2">
      <c r="M776" s="49" t="s">
        <v>443</v>
      </c>
      <c r="N776" s="75">
        <f>_xll.qlCalendarAdvance(Calendar,N775,M776,"Following",FALSE)</f>
        <v>44936</v>
      </c>
      <c r="O776" s="75" t="e">
        <f>_xll.qlInterestRateIndexValueDate(Index,N776)</f>
        <v>#VALUE!</v>
      </c>
      <c r="P776" s="72" t="e">
        <v>#N/A</v>
      </c>
      <c r="Q776" s="113" t="e">
        <v>#N/A</v>
      </c>
    </row>
    <row r="777" spans="13:17" x14ac:dyDescent="0.2">
      <c r="M777" s="49" t="s">
        <v>443</v>
      </c>
      <c r="N777" s="75">
        <f>_xll.qlCalendarAdvance(Calendar,N776,M777,"Following",FALSE)</f>
        <v>44943</v>
      </c>
      <c r="O777" s="75" t="e">
        <f>_xll.qlInterestRateIndexValueDate(Index,N777)</f>
        <v>#VALUE!</v>
      </c>
      <c r="P777" s="72" t="e">
        <v>#N/A</v>
      </c>
      <c r="Q777" s="113" t="e">
        <v>#N/A</v>
      </c>
    </row>
    <row r="778" spans="13:17" x14ac:dyDescent="0.2">
      <c r="M778" s="49" t="s">
        <v>443</v>
      </c>
      <c r="N778" s="75">
        <f>_xll.qlCalendarAdvance(Calendar,N777,M778,"Following",FALSE)</f>
        <v>44950</v>
      </c>
      <c r="O778" s="75" t="e">
        <f>_xll.qlInterestRateIndexValueDate(Index,N778)</f>
        <v>#VALUE!</v>
      </c>
      <c r="P778" s="72" t="e">
        <v>#N/A</v>
      </c>
      <c r="Q778" s="113" t="e">
        <v>#N/A</v>
      </c>
    </row>
    <row r="779" spans="13:17" x14ac:dyDescent="0.2">
      <c r="M779" s="49" t="s">
        <v>443</v>
      </c>
      <c r="N779" s="75">
        <f>_xll.qlCalendarAdvance(Calendar,N778,M779,"Following",FALSE)</f>
        <v>44957</v>
      </c>
      <c r="O779" s="75" t="e">
        <f>_xll.qlInterestRateIndexValueDate(Index,N779)</f>
        <v>#VALUE!</v>
      </c>
      <c r="P779" s="72" t="e">
        <v>#N/A</v>
      </c>
      <c r="Q779" s="113" t="e">
        <v>#N/A</v>
      </c>
    </row>
    <row r="780" spans="13:17" x14ac:dyDescent="0.2">
      <c r="M780" s="49" t="s">
        <v>443</v>
      </c>
      <c r="N780" s="75">
        <f>_xll.qlCalendarAdvance(Calendar,N779,M780,"Following",FALSE)</f>
        <v>44964</v>
      </c>
      <c r="O780" s="75" t="e">
        <f>_xll.qlInterestRateIndexValueDate(Index,N780)</f>
        <v>#VALUE!</v>
      </c>
      <c r="P780" s="72" t="e">
        <v>#N/A</v>
      </c>
      <c r="Q780" s="113" t="e">
        <v>#N/A</v>
      </c>
    </row>
    <row r="781" spans="13:17" x14ac:dyDescent="0.2">
      <c r="M781" s="49" t="s">
        <v>443</v>
      </c>
      <c r="N781" s="75">
        <f>_xll.qlCalendarAdvance(Calendar,N780,M781,"Following",FALSE)</f>
        <v>44971</v>
      </c>
      <c r="O781" s="75" t="e">
        <f>_xll.qlInterestRateIndexValueDate(Index,N781)</f>
        <v>#VALUE!</v>
      </c>
      <c r="P781" s="72" t="e">
        <v>#N/A</v>
      </c>
      <c r="Q781" s="113" t="e">
        <v>#N/A</v>
      </c>
    </row>
    <row r="782" spans="13:17" x14ac:dyDescent="0.2">
      <c r="M782" s="49" t="s">
        <v>443</v>
      </c>
      <c r="N782" s="75">
        <f>_xll.qlCalendarAdvance(Calendar,N781,M782,"Following",FALSE)</f>
        <v>44978</v>
      </c>
      <c r="O782" s="75" t="e">
        <f>_xll.qlInterestRateIndexValueDate(Index,N782)</f>
        <v>#VALUE!</v>
      </c>
      <c r="P782" s="72" t="e">
        <v>#N/A</v>
      </c>
      <c r="Q782" s="113" t="e">
        <v>#N/A</v>
      </c>
    </row>
    <row r="783" spans="13:17" x14ac:dyDescent="0.2">
      <c r="M783" s="49" t="s">
        <v>443</v>
      </c>
      <c r="N783" s="75">
        <f>_xll.qlCalendarAdvance(Calendar,N782,M783,"Following",FALSE)</f>
        <v>44985</v>
      </c>
      <c r="O783" s="75" t="e">
        <f>_xll.qlInterestRateIndexValueDate(Index,N783)</f>
        <v>#VALUE!</v>
      </c>
      <c r="P783" s="72" t="e">
        <v>#N/A</v>
      </c>
      <c r="Q783" s="113" t="e">
        <v>#N/A</v>
      </c>
    </row>
    <row r="784" spans="13:17" x14ac:dyDescent="0.2">
      <c r="M784" s="49" t="s">
        <v>443</v>
      </c>
      <c r="N784" s="75">
        <f>_xll.qlCalendarAdvance(Calendar,N783,M784,"Following",FALSE)</f>
        <v>44992</v>
      </c>
      <c r="O784" s="75" t="e">
        <f>_xll.qlInterestRateIndexValueDate(Index,N784)</f>
        <v>#VALUE!</v>
      </c>
      <c r="P784" s="72" t="e">
        <v>#N/A</v>
      </c>
      <c r="Q784" s="113" t="e">
        <v>#N/A</v>
      </c>
    </row>
    <row r="785" spans="13:17" x14ac:dyDescent="0.2">
      <c r="M785" s="49" t="s">
        <v>443</v>
      </c>
      <c r="N785" s="75">
        <f>_xll.qlCalendarAdvance(Calendar,N784,M785,"Following",FALSE)</f>
        <v>44999</v>
      </c>
      <c r="O785" s="75" t="e">
        <f>_xll.qlInterestRateIndexValueDate(Index,N785)</f>
        <v>#VALUE!</v>
      </c>
      <c r="P785" s="72" t="e">
        <v>#N/A</v>
      </c>
      <c r="Q785" s="113" t="e">
        <v>#N/A</v>
      </c>
    </row>
    <row r="786" spans="13:17" x14ac:dyDescent="0.2">
      <c r="M786" s="49" t="s">
        <v>443</v>
      </c>
      <c r="N786" s="75">
        <f>_xll.qlCalendarAdvance(Calendar,N785,M786,"Following",FALSE)</f>
        <v>45006</v>
      </c>
      <c r="O786" s="75" t="e">
        <f>_xll.qlInterestRateIndexValueDate(Index,N786)</f>
        <v>#VALUE!</v>
      </c>
      <c r="P786" s="72" t="e">
        <v>#N/A</v>
      </c>
      <c r="Q786" s="113" t="e">
        <v>#N/A</v>
      </c>
    </row>
    <row r="787" spans="13:17" x14ac:dyDescent="0.2">
      <c r="M787" s="49" t="s">
        <v>443</v>
      </c>
      <c r="N787" s="75">
        <f>_xll.qlCalendarAdvance(Calendar,N786,M787,"Following",FALSE)</f>
        <v>45013</v>
      </c>
      <c r="O787" s="75" t="e">
        <f>_xll.qlInterestRateIndexValueDate(Index,N787)</f>
        <v>#VALUE!</v>
      </c>
      <c r="P787" s="72" t="e">
        <v>#N/A</v>
      </c>
      <c r="Q787" s="113" t="e">
        <v>#N/A</v>
      </c>
    </row>
    <row r="788" spans="13:17" x14ac:dyDescent="0.2">
      <c r="M788" s="49" t="s">
        <v>443</v>
      </c>
      <c r="N788" s="75">
        <f>_xll.qlCalendarAdvance(Calendar,N787,M788,"Following",FALSE)</f>
        <v>45020</v>
      </c>
      <c r="O788" s="75" t="e">
        <f>_xll.qlInterestRateIndexValueDate(Index,N788)</f>
        <v>#VALUE!</v>
      </c>
      <c r="P788" s="72" t="e">
        <v>#N/A</v>
      </c>
      <c r="Q788" s="113" t="e">
        <v>#N/A</v>
      </c>
    </row>
    <row r="789" spans="13:17" x14ac:dyDescent="0.2">
      <c r="M789" s="49" t="s">
        <v>443</v>
      </c>
      <c r="N789" s="75">
        <f>_xll.qlCalendarAdvance(Calendar,N788,M789,"Following",FALSE)</f>
        <v>45027</v>
      </c>
      <c r="O789" s="75" t="e">
        <f>_xll.qlInterestRateIndexValueDate(Index,N789)</f>
        <v>#VALUE!</v>
      </c>
      <c r="P789" s="72" t="e">
        <v>#N/A</v>
      </c>
      <c r="Q789" s="113" t="e">
        <v>#N/A</v>
      </c>
    </row>
    <row r="790" spans="13:17" x14ac:dyDescent="0.2">
      <c r="M790" s="49" t="s">
        <v>443</v>
      </c>
      <c r="N790" s="75">
        <f>_xll.qlCalendarAdvance(Calendar,N789,M790,"Following",FALSE)</f>
        <v>45034</v>
      </c>
      <c r="O790" s="75" t="e">
        <f>_xll.qlInterestRateIndexValueDate(Index,N790)</f>
        <v>#VALUE!</v>
      </c>
      <c r="P790" s="72" t="e">
        <v>#N/A</v>
      </c>
      <c r="Q790" s="113" t="e">
        <v>#N/A</v>
      </c>
    </row>
    <row r="791" spans="13:17" x14ac:dyDescent="0.2">
      <c r="M791" s="49" t="s">
        <v>443</v>
      </c>
      <c r="N791" s="75">
        <f>_xll.qlCalendarAdvance(Calendar,N790,M791,"Following",FALSE)</f>
        <v>45041</v>
      </c>
      <c r="O791" s="75" t="e">
        <f>_xll.qlInterestRateIndexValueDate(Index,N791)</f>
        <v>#VALUE!</v>
      </c>
      <c r="P791" s="72" t="e">
        <v>#N/A</v>
      </c>
      <c r="Q791" s="113" t="e">
        <v>#N/A</v>
      </c>
    </row>
    <row r="792" spans="13:17" x14ac:dyDescent="0.2">
      <c r="M792" s="49" t="s">
        <v>443</v>
      </c>
      <c r="N792" s="75">
        <f>_xll.qlCalendarAdvance(Calendar,N791,M792,"Following",FALSE)</f>
        <v>45048</v>
      </c>
      <c r="O792" s="75" t="e">
        <f>_xll.qlInterestRateIndexValueDate(Index,N792)</f>
        <v>#VALUE!</v>
      </c>
      <c r="P792" s="72" t="e">
        <v>#N/A</v>
      </c>
      <c r="Q792" s="113" t="e">
        <v>#N/A</v>
      </c>
    </row>
    <row r="793" spans="13:17" x14ac:dyDescent="0.2">
      <c r="M793" s="49" t="s">
        <v>443</v>
      </c>
      <c r="N793" s="75">
        <f>_xll.qlCalendarAdvance(Calendar,N792,M793,"Following",FALSE)</f>
        <v>45055</v>
      </c>
      <c r="O793" s="75" t="e">
        <f>_xll.qlInterestRateIndexValueDate(Index,N793)</f>
        <v>#VALUE!</v>
      </c>
      <c r="P793" s="72" t="e">
        <v>#N/A</v>
      </c>
      <c r="Q793" s="113" t="e">
        <v>#N/A</v>
      </c>
    </row>
    <row r="794" spans="13:17" x14ac:dyDescent="0.2">
      <c r="M794" s="49" t="s">
        <v>443</v>
      </c>
      <c r="N794" s="75">
        <f>_xll.qlCalendarAdvance(Calendar,N793,M794,"Following",FALSE)</f>
        <v>45062</v>
      </c>
      <c r="O794" s="75" t="e">
        <f>_xll.qlInterestRateIndexValueDate(Index,N794)</f>
        <v>#VALUE!</v>
      </c>
      <c r="P794" s="72" t="e">
        <v>#N/A</v>
      </c>
      <c r="Q794" s="113" t="e">
        <v>#N/A</v>
      </c>
    </row>
    <row r="795" spans="13:17" x14ac:dyDescent="0.2">
      <c r="M795" s="49" t="s">
        <v>443</v>
      </c>
      <c r="N795" s="75">
        <f>_xll.qlCalendarAdvance(Calendar,N794,M795,"Following",FALSE)</f>
        <v>45069</v>
      </c>
      <c r="O795" s="75" t="e">
        <f>_xll.qlInterestRateIndexValueDate(Index,N795)</f>
        <v>#VALUE!</v>
      </c>
      <c r="P795" s="72" t="e">
        <v>#N/A</v>
      </c>
      <c r="Q795" s="113" t="e">
        <v>#N/A</v>
      </c>
    </row>
    <row r="796" spans="13:17" x14ac:dyDescent="0.2">
      <c r="M796" s="49" t="s">
        <v>443</v>
      </c>
      <c r="N796" s="75">
        <f>_xll.qlCalendarAdvance(Calendar,N795,M796,"Following",FALSE)</f>
        <v>45076</v>
      </c>
      <c r="O796" s="75" t="e">
        <f>_xll.qlInterestRateIndexValueDate(Index,N796)</f>
        <v>#VALUE!</v>
      </c>
      <c r="P796" s="72" t="e">
        <v>#N/A</v>
      </c>
      <c r="Q796" s="113" t="e">
        <v>#N/A</v>
      </c>
    </row>
    <row r="797" spans="13:17" x14ac:dyDescent="0.2">
      <c r="M797" s="49" t="s">
        <v>443</v>
      </c>
      <c r="N797" s="75">
        <f>_xll.qlCalendarAdvance(Calendar,N796,M797,"Following",FALSE)</f>
        <v>45083</v>
      </c>
      <c r="O797" s="75" t="e">
        <f>_xll.qlInterestRateIndexValueDate(Index,N797)</f>
        <v>#VALUE!</v>
      </c>
      <c r="P797" s="72" t="e">
        <v>#N/A</v>
      </c>
      <c r="Q797" s="113" t="e">
        <v>#N/A</v>
      </c>
    </row>
    <row r="798" spans="13:17" x14ac:dyDescent="0.2">
      <c r="M798" s="49" t="s">
        <v>443</v>
      </c>
      <c r="N798" s="75">
        <f>_xll.qlCalendarAdvance(Calendar,N797,M798,"Following",FALSE)</f>
        <v>45090</v>
      </c>
      <c r="O798" s="75" t="e">
        <f>_xll.qlInterestRateIndexValueDate(Index,N798)</f>
        <v>#VALUE!</v>
      </c>
      <c r="P798" s="72" t="e">
        <v>#N/A</v>
      </c>
      <c r="Q798" s="113" t="e">
        <v>#N/A</v>
      </c>
    </row>
    <row r="799" spans="13:17" x14ac:dyDescent="0.2">
      <c r="M799" s="49" t="s">
        <v>443</v>
      </c>
      <c r="N799" s="75">
        <f>_xll.qlCalendarAdvance(Calendar,N798,M799,"Following",FALSE)</f>
        <v>45097</v>
      </c>
      <c r="O799" s="75" t="e">
        <f>_xll.qlInterestRateIndexValueDate(Index,N799)</f>
        <v>#VALUE!</v>
      </c>
      <c r="P799" s="72" t="e">
        <v>#N/A</v>
      </c>
      <c r="Q799" s="113" t="e">
        <v>#N/A</v>
      </c>
    </row>
    <row r="800" spans="13:17" x14ac:dyDescent="0.2">
      <c r="M800" s="49" t="s">
        <v>443</v>
      </c>
      <c r="N800" s="75">
        <f>_xll.qlCalendarAdvance(Calendar,N799,M800,"Following",FALSE)</f>
        <v>45104</v>
      </c>
      <c r="O800" s="75" t="e">
        <f>_xll.qlInterestRateIndexValueDate(Index,N800)</f>
        <v>#VALUE!</v>
      </c>
      <c r="P800" s="72" t="e">
        <v>#N/A</v>
      </c>
      <c r="Q800" s="113" t="e">
        <v>#N/A</v>
      </c>
    </row>
    <row r="801" spans="13:17" x14ac:dyDescent="0.2">
      <c r="M801" s="49" t="s">
        <v>443</v>
      </c>
      <c r="N801" s="75">
        <f>_xll.qlCalendarAdvance(Calendar,N800,M801,"Following",FALSE)</f>
        <v>45111</v>
      </c>
      <c r="O801" s="75" t="e">
        <f>_xll.qlInterestRateIndexValueDate(Index,N801)</f>
        <v>#VALUE!</v>
      </c>
      <c r="P801" s="72" t="e">
        <v>#N/A</v>
      </c>
      <c r="Q801" s="113" t="e">
        <v>#N/A</v>
      </c>
    </row>
    <row r="802" spans="13:17" x14ac:dyDescent="0.2">
      <c r="M802" s="49" t="s">
        <v>443</v>
      </c>
      <c r="N802" s="75">
        <f>_xll.qlCalendarAdvance(Calendar,N801,M802,"Following",FALSE)</f>
        <v>45118</v>
      </c>
      <c r="O802" s="75" t="e">
        <f>_xll.qlInterestRateIndexValueDate(Index,N802)</f>
        <v>#VALUE!</v>
      </c>
      <c r="P802" s="72" t="e">
        <v>#N/A</v>
      </c>
      <c r="Q802" s="113" t="e">
        <v>#N/A</v>
      </c>
    </row>
    <row r="803" spans="13:17" x14ac:dyDescent="0.2">
      <c r="M803" s="49" t="s">
        <v>443</v>
      </c>
      <c r="N803" s="75">
        <f>_xll.qlCalendarAdvance(Calendar,N802,M803,"Following",FALSE)</f>
        <v>45125</v>
      </c>
      <c r="O803" s="75" t="e">
        <f>_xll.qlInterestRateIndexValueDate(Index,N803)</f>
        <v>#VALUE!</v>
      </c>
      <c r="P803" s="72" t="e">
        <v>#N/A</v>
      </c>
      <c r="Q803" s="113" t="e">
        <v>#N/A</v>
      </c>
    </row>
    <row r="804" spans="13:17" x14ac:dyDescent="0.2">
      <c r="M804" s="49" t="s">
        <v>443</v>
      </c>
      <c r="N804" s="75">
        <f>_xll.qlCalendarAdvance(Calendar,N803,M804,"Following",FALSE)</f>
        <v>45132</v>
      </c>
      <c r="O804" s="75" t="e">
        <f>_xll.qlInterestRateIndexValueDate(Index,N804)</f>
        <v>#VALUE!</v>
      </c>
      <c r="P804" s="72" t="e">
        <v>#N/A</v>
      </c>
      <c r="Q804" s="113" t="e">
        <v>#N/A</v>
      </c>
    </row>
    <row r="805" spans="13:17" x14ac:dyDescent="0.2">
      <c r="M805" s="49" t="s">
        <v>443</v>
      </c>
      <c r="N805" s="75">
        <f>_xll.qlCalendarAdvance(Calendar,N804,M805,"Following",FALSE)</f>
        <v>45139</v>
      </c>
      <c r="O805" s="75" t="e">
        <f>_xll.qlInterestRateIndexValueDate(Index,N805)</f>
        <v>#VALUE!</v>
      </c>
      <c r="P805" s="72" t="e">
        <v>#N/A</v>
      </c>
      <c r="Q805" s="113" t="e">
        <v>#N/A</v>
      </c>
    </row>
    <row r="806" spans="13:17" x14ac:dyDescent="0.2">
      <c r="M806" s="49" t="s">
        <v>443</v>
      </c>
      <c r="N806" s="75">
        <f>_xll.qlCalendarAdvance(Calendar,N805,M806,"Following",FALSE)</f>
        <v>45146</v>
      </c>
      <c r="O806" s="75" t="e">
        <f>_xll.qlInterestRateIndexValueDate(Index,N806)</f>
        <v>#VALUE!</v>
      </c>
      <c r="P806" s="72" t="e">
        <v>#N/A</v>
      </c>
      <c r="Q806" s="113" t="e">
        <v>#N/A</v>
      </c>
    </row>
    <row r="807" spans="13:17" x14ac:dyDescent="0.2">
      <c r="M807" s="49" t="s">
        <v>443</v>
      </c>
      <c r="N807" s="75">
        <f>_xll.qlCalendarAdvance(Calendar,N806,M807,"Following",FALSE)</f>
        <v>45153</v>
      </c>
      <c r="O807" s="75" t="e">
        <f>_xll.qlInterestRateIndexValueDate(Index,N807)</f>
        <v>#VALUE!</v>
      </c>
      <c r="P807" s="72" t="e">
        <v>#N/A</v>
      </c>
      <c r="Q807" s="113" t="e">
        <v>#N/A</v>
      </c>
    </row>
    <row r="808" spans="13:17" x14ac:dyDescent="0.2">
      <c r="M808" s="49" t="s">
        <v>443</v>
      </c>
      <c r="N808" s="75">
        <f>_xll.qlCalendarAdvance(Calendar,N807,M808,"Following",FALSE)</f>
        <v>45160</v>
      </c>
      <c r="O808" s="75" t="e">
        <f>_xll.qlInterestRateIndexValueDate(Index,N808)</f>
        <v>#VALUE!</v>
      </c>
      <c r="P808" s="72" t="e">
        <v>#N/A</v>
      </c>
      <c r="Q808" s="113" t="e">
        <v>#N/A</v>
      </c>
    </row>
    <row r="809" spans="13:17" x14ac:dyDescent="0.2">
      <c r="M809" s="49" t="s">
        <v>443</v>
      </c>
      <c r="N809" s="75">
        <f>_xll.qlCalendarAdvance(Calendar,N808,M809,"Following",FALSE)</f>
        <v>45167</v>
      </c>
      <c r="O809" s="75" t="e">
        <f>_xll.qlInterestRateIndexValueDate(Index,N809)</f>
        <v>#VALUE!</v>
      </c>
      <c r="P809" s="72" t="e">
        <v>#N/A</v>
      </c>
      <c r="Q809" s="113" t="e">
        <v>#N/A</v>
      </c>
    </row>
    <row r="810" spans="13:17" x14ac:dyDescent="0.2">
      <c r="M810" s="49" t="s">
        <v>443</v>
      </c>
      <c r="N810" s="75">
        <f>_xll.qlCalendarAdvance(Calendar,N809,M810,"Following",FALSE)</f>
        <v>45174</v>
      </c>
      <c r="O810" s="75" t="e">
        <f>_xll.qlInterestRateIndexValueDate(Index,N810)</f>
        <v>#VALUE!</v>
      </c>
      <c r="P810" s="72" t="e">
        <v>#N/A</v>
      </c>
      <c r="Q810" s="113" t="e">
        <v>#N/A</v>
      </c>
    </row>
    <row r="811" spans="13:17" x14ac:dyDescent="0.2">
      <c r="M811" s="49" t="s">
        <v>443</v>
      </c>
      <c r="N811" s="75">
        <f>_xll.qlCalendarAdvance(Calendar,N810,M811,"Following",FALSE)</f>
        <v>45181</v>
      </c>
      <c r="O811" s="75" t="e">
        <f>_xll.qlInterestRateIndexValueDate(Index,N811)</f>
        <v>#VALUE!</v>
      </c>
      <c r="P811" s="72" t="e">
        <v>#N/A</v>
      </c>
      <c r="Q811" s="113" t="e">
        <v>#N/A</v>
      </c>
    </row>
    <row r="812" spans="13:17" x14ac:dyDescent="0.2">
      <c r="M812" s="49" t="s">
        <v>443</v>
      </c>
      <c r="N812" s="75">
        <f>_xll.qlCalendarAdvance(Calendar,N811,M812,"Following",FALSE)</f>
        <v>45188</v>
      </c>
      <c r="O812" s="75" t="e">
        <f>_xll.qlInterestRateIndexValueDate(Index,N812)</f>
        <v>#VALUE!</v>
      </c>
      <c r="P812" s="72" t="e">
        <v>#N/A</v>
      </c>
      <c r="Q812" s="113" t="e">
        <v>#N/A</v>
      </c>
    </row>
    <row r="813" spans="13:17" x14ac:dyDescent="0.2">
      <c r="M813" s="49" t="s">
        <v>443</v>
      </c>
      <c r="N813" s="75">
        <f>_xll.qlCalendarAdvance(Calendar,N812,M813,"Following",FALSE)</f>
        <v>45195</v>
      </c>
      <c r="O813" s="75" t="e">
        <f>_xll.qlInterestRateIndexValueDate(Index,N813)</f>
        <v>#VALUE!</v>
      </c>
      <c r="P813" s="72" t="e">
        <v>#N/A</v>
      </c>
      <c r="Q813" s="113" t="e">
        <v>#N/A</v>
      </c>
    </row>
    <row r="814" spans="13:17" x14ac:dyDescent="0.2">
      <c r="M814" s="49" t="s">
        <v>443</v>
      </c>
      <c r="N814" s="75">
        <f>_xll.qlCalendarAdvance(Calendar,N813,M814,"Following",FALSE)</f>
        <v>45202</v>
      </c>
      <c r="O814" s="75" t="e">
        <f>_xll.qlInterestRateIndexValueDate(Index,N814)</f>
        <v>#VALUE!</v>
      </c>
      <c r="P814" s="72" t="e">
        <v>#N/A</v>
      </c>
      <c r="Q814" s="113" t="e">
        <v>#N/A</v>
      </c>
    </row>
    <row r="815" spans="13:17" x14ac:dyDescent="0.2">
      <c r="M815" s="49" t="s">
        <v>443</v>
      </c>
      <c r="N815" s="75">
        <f>_xll.qlCalendarAdvance(Calendar,N814,M815,"Following",FALSE)</f>
        <v>45209</v>
      </c>
      <c r="O815" s="75" t="e">
        <f>_xll.qlInterestRateIndexValueDate(Index,N815)</f>
        <v>#VALUE!</v>
      </c>
      <c r="P815" s="72" t="e">
        <v>#N/A</v>
      </c>
      <c r="Q815" s="113" t="e">
        <v>#N/A</v>
      </c>
    </row>
    <row r="816" spans="13:17" x14ac:dyDescent="0.2">
      <c r="M816" s="49" t="s">
        <v>443</v>
      </c>
      <c r="N816" s="75">
        <f>_xll.qlCalendarAdvance(Calendar,N815,M816,"Following",FALSE)</f>
        <v>45216</v>
      </c>
      <c r="O816" s="75" t="e">
        <f>_xll.qlInterestRateIndexValueDate(Index,N816)</f>
        <v>#VALUE!</v>
      </c>
      <c r="P816" s="72" t="e">
        <v>#N/A</v>
      </c>
      <c r="Q816" s="113" t="e">
        <v>#N/A</v>
      </c>
    </row>
    <row r="817" spans="13:17" x14ac:dyDescent="0.2">
      <c r="M817" s="49" t="s">
        <v>443</v>
      </c>
      <c r="N817" s="75">
        <f>_xll.qlCalendarAdvance(Calendar,N816,M817,"Following",FALSE)</f>
        <v>45223</v>
      </c>
      <c r="O817" s="75" t="e">
        <f>_xll.qlInterestRateIndexValueDate(Index,N817)</f>
        <v>#VALUE!</v>
      </c>
      <c r="P817" s="72" t="e">
        <v>#N/A</v>
      </c>
      <c r="Q817" s="113" t="e">
        <v>#N/A</v>
      </c>
    </row>
    <row r="818" spans="13:17" x14ac:dyDescent="0.2">
      <c r="M818" s="49" t="s">
        <v>443</v>
      </c>
      <c r="N818" s="75">
        <f>_xll.qlCalendarAdvance(Calendar,N817,M818,"Following",FALSE)</f>
        <v>45230</v>
      </c>
      <c r="O818" s="75" t="e">
        <f>_xll.qlInterestRateIndexValueDate(Index,N818)</f>
        <v>#VALUE!</v>
      </c>
      <c r="P818" s="72" t="e">
        <v>#N/A</v>
      </c>
      <c r="Q818" s="113" t="e">
        <v>#N/A</v>
      </c>
    </row>
    <row r="819" spans="13:17" x14ac:dyDescent="0.2">
      <c r="M819" s="49" t="s">
        <v>443</v>
      </c>
      <c r="N819" s="75">
        <f>_xll.qlCalendarAdvance(Calendar,N818,M819,"Following",FALSE)</f>
        <v>45237</v>
      </c>
      <c r="O819" s="75" t="e">
        <f>_xll.qlInterestRateIndexValueDate(Index,N819)</f>
        <v>#VALUE!</v>
      </c>
      <c r="P819" s="72" t="e">
        <v>#N/A</v>
      </c>
      <c r="Q819" s="113" t="e">
        <v>#N/A</v>
      </c>
    </row>
    <row r="820" spans="13:17" x14ac:dyDescent="0.2">
      <c r="M820" s="49" t="s">
        <v>443</v>
      </c>
      <c r="N820" s="75">
        <f>_xll.qlCalendarAdvance(Calendar,N819,M820,"Following",FALSE)</f>
        <v>45244</v>
      </c>
      <c r="O820" s="75" t="e">
        <f>_xll.qlInterestRateIndexValueDate(Index,N820)</f>
        <v>#VALUE!</v>
      </c>
      <c r="P820" s="72" t="e">
        <v>#N/A</v>
      </c>
      <c r="Q820" s="113" t="e">
        <v>#N/A</v>
      </c>
    </row>
    <row r="821" spans="13:17" x14ac:dyDescent="0.2">
      <c r="M821" s="49" t="s">
        <v>443</v>
      </c>
      <c r="N821" s="75">
        <f>_xll.qlCalendarAdvance(Calendar,N820,M821,"Following",FALSE)</f>
        <v>45251</v>
      </c>
      <c r="O821" s="75" t="e">
        <f>_xll.qlInterestRateIndexValueDate(Index,N821)</f>
        <v>#VALUE!</v>
      </c>
      <c r="P821" s="72" t="e">
        <v>#N/A</v>
      </c>
      <c r="Q821" s="113" t="e">
        <v>#N/A</v>
      </c>
    </row>
    <row r="822" spans="13:17" x14ac:dyDescent="0.2">
      <c r="M822" s="49" t="s">
        <v>443</v>
      </c>
      <c r="N822" s="75">
        <f>_xll.qlCalendarAdvance(Calendar,N821,M822,"Following",FALSE)</f>
        <v>45258</v>
      </c>
      <c r="O822" s="75" t="e">
        <f>_xll.qlInterestRateIndexValueDate(Index,N822)</f>
        <v>#VALUE!</v>
      </c>
      <c r="P822" s="72" t="e">
        <v>#N/A</v>
      </c>
      <c r="Q822" s="113" t="e">
        <v>#N/A</v>
      </c>
    </row>
    <row r="823" spans="13:17" x14ac:dyDescent="0.2">
      <c r="M823" s="49" t="s">
        <v>443</v>
      </c>
      <c r="N823" s="75">
        <f>_xll.qlCalendarAdvance(Calendar,N822,M823,"Following",FALSE)</f>
        <v>45265</v>
      </c>
      <c r="O823" s="75" t="e">
        <f>_xll.qlInterestRateIndexValueDate(Index,N823)</f>
        <v>#VALUE!</v>
      </c>
      <c r="P823" s="72" t="e">
        <v>#N/A</v>
      </c>
      <c r="Q823" s="113" t="e">
        <v>#N/A</v>
      </c>
    </row>
    <row r="824" spans="13:17" x14ac:dyDescent="0.2">
      <c r="M824" s="49" t="s">
        <v>443</v>
      </c>
      <c r="N824" s="75">
        <f>_xll.qlCalendarAdvance(Calendar,N823,M824,"Following",FALSE)</f>
        <v>45272</v>
      </c>
      <c r="O824" s="75" t="e">
        <f>_xll.qlInterestRateIndexValueDate(Index,N824)</f>
        <v>#VALUE!</v>
      </c>
      <c r="P824" s="72" t="e">
        <v>#N/A</v>
      </c>
      <c r="Q824" s="113" t="e">
        <v>#N/A</v>
      </c>
    </row>
    <row r="825" spans="13:17" x14ac:dyDescent="0.2">
      <c r="M825" s="49" t="s">
        <v>443</v>
      </c>
      <c r="N825" s="75">
        <f>_xll.qlCalendarAdvance(Calendar,N824,M825,"Following",FALSE)</f>
        <v>45279</v>
      </c>
      <c r="O825" s="75" t="e">
        <f>_xll.qlInterestRateIndexValueDate(Index,N825)</f>
        <v>#VALUE!</v>
      </c>
      <c r="P825" s="72" t="e">
        <v>#N/A</v>
      </c>
      <c r="Q825" s="113" t="e">
        <v>#N/A</v>
      </c>
    </row>
    <row r="826" spans="13:17" x14ac:dyDescent="0.2">
      <c r="M826" s="49" t="s">
        <v>443</v>
      </c>
      <c r="N826" s="75">
        <f>_xll.qlCalendarAdvance(Calendar,N825,M826,"Following",FALSE)</f>
        <v>45287</v>
      </c>
      <c r="O826" s="75" t="e">
        <f>_xll.qlInterestRateIndexValueDate(Index,N826)</f>
        <v>#VALUE!</v>
      </c>
      <c r="P826" s="72" t="e">
        <v>#N/A</v>
      </c>
      <c r="Q826" s="113" t="e">
        <v>#N/A</v>
      </c>
    </row>
    <row r="827" spans="13:17" x14ac:dyDescent="0.2">
      <c r="M827" s="49" t="s">
        <v>443</v>
      </c>
      <c r="N827" s="75">
        <f>_xll.qlCalendarAdvance(Calendar,N826,M827,"Following",FALSE)</f>
        <v>45294</v>
      </c>
      <c r="O827" s="75" t="e">
        <f>_xll.qlInterestRateIndexValueDate(Index,N827)</f>
        <v>#VALUE!</v>
      </c>
      <c r="P827" s="72" t="e">
        <v>#N/A</v>
      </c>
      <c r="Q827" s="113" t="e">
        <v>#N/A</v>
      </c>
    </row>
    <row r="828" spans="13:17" x14ac:dyDescent="0.2">
      <c r="M828" s="49" t="s">
        <v>443</v>
      </c>
      <c r="N828" s="75">
        <f>_xll.qlCalendarAdvance(Calendar,N827,M828,"Following",FALSE)</f>
        <v>45301</v>
      </c>
      <c r="O828" s="75" t="e">
        <f>_xll.qlInterestRateIndexValueDate(Index,N828)</f>
        <v>#VALUE!</v>
      </c>
      <c r="P828" s="72" t="e">
        <v>#N/A</v>
      </c>
      <c r="Q828" s="113" t="e">
        <v>#N/A</v>
      </c>
    </row>
    <row r="829" spans="13:17" x14ac:dyDescent="0.2">
      <c r="M829" s="49" t="s">
        <v>443</v>
      </c>
      <c r="N829" s="75">
        <f>_xll.qlCalendarAdvance(Calendar,N828,M829,"Following",FALSE)</f>
        <v>45308</v>
      </c>
      <c r="O829" s="75" t="e">
        <f>_xll.qlInterestRateIndexValueDate(Index,N829)</f>
        <v>#VALUE!</v>
      </c>
      <c r="P829" s="72" t="e">
        <v>#N/A</v>
      </c>
      <c r="Q829" s="113" t="e">
        <v>#N/A</v>
      </c>
    </row>
    <row r="830" spans="13:17" x14ac:dyDescent="0.2">
      <c r="M830" s="49" t="s">
        <v>443</v>
      </c>
      <c r="N830" s="75">
        <f>_xll.qlCalendarAdvance(Calendar,N829,M830,"Following",FALSE)</f>
        <v>45315</v>
      </c>
      <c r="O830" s="75" t="e">
        <f>_xll.qlInterestRateIndexValueDate(Index,N830)</f>
        <v>#VALUE!</v>
      </c>
      <c r="P830" s="72" t="e">
        <v>#N/A</v>
      </c>
      <c r="Q830" s="113" t="e">
        <v>#N/A</v>
      </c>
    </row>
    <row r="831" spans="13:17" x14ac:dyDescent="0.2">
      <c r="M831" s="49" t="s">
        <v>443</v>
      </c>
      <c r="N831" s="75">
        <f>_xll.qlCalendarAdvance(Calendar,N830,M831,"Following",FALSE)</f>
        <v>45322</v>
      </c>
      <c r="O831" s="75" t="e">
        <f>_xll.qlInterestRateIndexValueDate(Index,N831)</f>
        <v>#VALUE!</v>
      </c>
      <c r="P831" s="72" t="e">
        <v>#N/A</v>
      </c>
      <c r="Q831" s="113" t="e">
        <v>#N/A</v>
      </c>
    </row>
    <row r="832" spans="13:17" x14ac:dyDescent="0.2">
      <c r="M832" s="49" t="s">
        <v>443</v>
      </c>
      <c r="N832" s="75">
        <f>_xll.qlCalendarAdvance(Calendar,N831,M832,"Following",FALSE)</f>
        <v>45329</v>
      </c>
      <c r="O832" s="75" t="e">
        <f>_xll.qlInterestRateIndexValueDate(Index,N832)</f>
        <v>#VALUE!</v>
      </c>
      <c r="P832" s="72" t="e">
        <v>#N/A</v>
      </c>
      <c r="Q832" s="113" t="e">
        <v>#N/A</v>
      </c>
    </row>
    <row r="833" spans="13:17" x14ac:dyDescent="0.2">
      <c r="M833" s="49" t="s">
        <v>443</v>
      </c>
      <c r="N833" s="75">
        <f>_xll.qlCalendarAdvance(Calendar,N832,M833,"Following",FALSE)</f>
        <v>45336</v>
      </c>
      <c r="O833" s="75" t="e">
        <f>_xll.qlInterestRateIndexValueDate(Index,N833)</f>
        <v>#VALUE!</v>
      </c>
      <c r="P833" s="72" t="e">
        <v>#N/A</v>
      </c>
      <c r="Q833" s="113" t="e">
        <v>#N/A</v>
      </c>
    </row>
    <row r="834" spans="13:17" x14ac:dyDescent="0.2">
      <c r="M834" s="49" t="s">
        <v>443</v>
      </c>
      <c r="N834" s="75">
        <f>_xll.qlCalendarAdvance(Calendar,N833,M834,"Following",FALSE)</f>
        <v>45343</v>
      </c>
      <c r="O834" s="75" t="e">
        <f>_xll.qlInterestRateIndexValueDate(Index,N834)</f>
        <v>#VALUE!</v>
      </c>
      <c r="P834" s="72" t="e">
        <v>#N/A</v>
      </c>
      <c r="Q834" s="113" t="e">
        <v>#N/A</v>
      </c>
    </row>
    <row r="835" spans="13:17" x14ac:dyDescent="0.2">
      <c r="M835" s="49" t="s">
        <v>443</v>
      </c>
      <c r="N835" s="75">
        <f>_xll.qlCalendarAdvance(Calendar,N834,M835,"Following",FALSE)</f>
        <v>45350</v>
      </c>
      <c r="O835" s="75" t="e">
        <f>_xll.qlInterestRateIndexValueDate(Index,N835)</f>
        <v>#VALUE!</v>
      </c>
      <c r="P835" s="72" t="e">
        <v>#N/A</v>
      </c>
      <c r="Q835" s="113" t="e">
        <v>#N/A</v>
      </c>
    </row>
    <row r="836" spans="13:17" x14ac:dyDescent="0.2">
      <c r="M836" s="49" t="s">
        <v>443</v>
      </c>
      <c r="N836" s="75">
        <f>_xll.qlCalendarAdvance(Calendar,N835,M836,"Following",FALSE)</f>
        <v>45357</v>
      </c>
      <c r="O836" s="75" t="e">
        <f>_xll.qlInterestRateIndexValueDate(Index,N836)</f>
        <v>#VALUE!</v>
      </c>
      <c r="P836" s="72" t="e">
        <v>#N/A</v>
      </c>
      <c r="Q836" s="113" t="e">
        <v>#N/A</v>
      </c>
    </row>
    <row r="837" spans="13:17" x14ac:dyDescent="0.2">
      <c r="M837" s="49" t="s">
        <v>443</v>
      </c>
      <c r="N837" s="75">
        <f>_xll.qlCalendarAdvance(Calendar,N836,M837,"Following",FALSE)</f>
        <v>45364</v>
      </c>
      <c r="O837" s="75" t="e">
        <f>_xll.qlInterestRateIndexValueDate(Index,N837)</f>
        <v>#VALUE!</v>
      </c>
      <c r="P837" s="72" t="e">
        <v>#N/A</v>
      </c>
      <c r="Q837" s="113" t="e">
        <v>#N/A</v>
      </c>
    </row>
    <row r="838" spans="13:17" x14ac:dyDescent="0.2">
      <c r="M838" s="49" t="s">
        <v>443</v>
      </c>
      <c r="N838" s="75">
        <f>_xll.qlCalendarAdvance(Calendar,N837,M838,"Following",FALSE)</f>
        <v>45371</v>
      </c>
      <c r="O838" s="75" t="e">
        <f>_xll.qlInterestRateIndexValueDate(Index,N838)</f>
        <v>#VALUE!</v>
      </c>
      <c r="P838" s="72" t="e">
        <v>#N/A</v>
      </c>
      <c r="Q838" s="113" t="e">
        <v>#N/A</v>
      </c>
    </row>
    <row r="839" spans="13:17" x14ac:dyDescent="0.2">
      <c r="M839" s="49" t="s">
        <v>443</v>
      </c>
      <c r="N839" s="75">
        <f>_xll.qlCalendarAdvance(Calendar,N838,M839,"Following",FALSE)</f>
        <v>45378</v>
      </c>
      <c r="O839" s="75" t="e">
        <f>_xll.qlInterestRateIndexValueDate(Index,N839)</f>
        <v>#VALUE!</v>
      </c>
      <c r="P839" s="72" t="e">
        <v>#N/A</v>
      </c>
      <c r="Q839" s="113" t="e">
        <v>#N/A</v>
      </c>
    </row>
    <row r="840" spans="13:17" x14ac:dyDescent="0.2">
      <c r="M840" s="49" t="s">
        <v>443</v>
      </c>
      <c r="N840" s="75">
        <f>_xll.qlCalendarAdvance(Calendar,N839,M840,"Following",FALSE)</f>
        <v>45385</v>
      </c>
      <c r="O840" s="75" t="e">
        <f>_xll.qlInterestRateIndexValueDate(Index,N840)</f>
        <v>#VALUE!</v>
      </c>
      <c r="P840" s="72" t="e">
        <v>#N/A</v>
      </c>
      <c r="Q840" s="113" t="e">
        <v>#N/A</v>
      </c>
    </row>
    <row r="841" spans="13:17" x14ac:dyDescent="0.2">
      <c r="M841" s="49" t="s">
        <v>443</v>
      </c>
      <c r="N841" s="75">
        <f>_xll.qlCalendarAdvance(Calendar,N840,M841,"Following",FALSE)</f>
        <v>45392</v>
      </c>
      <c r="O841" s="75" t="e">
        <f>_xll.qlInterestRateIndexValueDate(Index,N841)</f>
        <v>#VALUE!</v>
      </c>
      <c r="P841" s="72" t="e">
        <v>#N/A</v>
      </c>
      <c r="Q841" s="113" t="e">
        <v>#N/A</v>
      </c>
    </row>
    <row r="842" spans="13:17" x14ac:dyDescent="0.2">
      <c r="M842" s="49" t="s">
        <v>443</v>
      </c>
      <c r="N842" s="75">
        <f>_xll.qlCalendarAdvance(Calendar,N841,M842,"Following",FALSE)</f>
        <v>45399</v>
      </c>
      <c r="O842" s="75" t="e">
        <f>_xll.qlInterestRateIndexValueDate(Index,N842)</f>
        <v>#VALUE!</v>
      </c>
      <c r="P842" s="72" t="e">
        <v>#N/A</v>
      </c>
      <c r="Q842" s="113" t="e">
        <v>#N/A</v>
      </c>
    </row>
    <row r="843" spans="13:17" x14ac:dyDescent="0.2">
      <c r="M843" s="49" t="s">
        <v>443</v>
      </c>
      <c r="N843" s="75">
        <f>_xll.qlCalendarAdvance(Calendar,N842,M843,"Following",FALSE)</f>
        <v>45406</v>
      </c>
      <c r="O843" s="75" t="e">
        <f>_xll.qlInterestRateIndexValueDate(Index,N843)</f>
        <v>#VALUE!</v>
      </c>
      <c r="P843" s="72" t="e">
        <v>#N/A</v>
      </c>
      <c r="Q843" s="113" t="e">
        <v>#N/A</v>
      </c>
    </row>
    <row r="844" spans="13:17" x14ac:dyDescent="0.2">
      <c r="M844" s="49" t="s">
        <v>443</v>
      </c>
      <c r="N844" s="75">
        <f>_xll.qlCalendarAdvance(Calendar,N843,M844,"Following",FALSE)</f>
        <v>45414</v>
      </c>
      <c r="O844" s="75" t="e">
        <f>_xll.qlInterestRateIndexValueDate(Index,N844)</f>
        <v>#VALUE!</v>
      </c>
      <c r="P844" s="72" t="e">
        <v>#N/A</v>
      </c>
      <c r="Q844" s="113" t="e">
        <v>#N/A</v>
      </c>
    </row>
    <row r="845" spans="13:17" x14ac:dyDescent="0.2">
      <c r="M845" s="49" t="s">
        <v>443</v>
      </c>
      <c r="N845" s="75">
        <f>_xll.qlCalendarAdvance(Calendar,N844,M845,"Following",FALSE)</f>
        <v>45421</v>
      </c>
      <c r="O845" s="75" t="e">
        <f>_xll.qlInterestRateIndexValueDate(Index,N845)</f>
        <v>#VALUE!</v>
      </c>
      <c r="P845" s="72" t="e">
        <v>#N/A</v>
      </c>
      <c r="Q845" s="113" t="e">
        <v>#N/A</v>
      </c>
    </row>
    <row r="846" spans="13:17" x14ac:dyDescent="0.2">
      <c r="M846" s="49" t="s">
        <v>443</v>
      </c>
      <c r="N846" s="75">
        <f>_xll.qlCalendarAdvance(Calendar,N845,M846,"Following",FALSE)</f>
        <v>45428</v>
      </c>
      <c r="O846" s="75" t="e">
        <f>_xll.qlInterestRateIndexValueDate(Index,N846)</f>
        <v>#VALUE!</v>
      </c>
      <c r="P846" s="72" t="e">
        <v>#N/A</v>
      </c>
      <c r="Q846" s="113" t="e">
        <v>#N/A</v>
      </c>
    </row>
    <row r="847" spans="13:17" x14ac:dyDescent="0.2">
      <c r="M847" s="49" t="s">
        <v>443</v>
      </c>
      <c r="N847" s="75">
        <f>_xll.qlCalendarAdvance(Calendar,N846,M847,"Following",FALSE)</f>
        <v>45435</v>
      </c>
      <c r="O847" s="75" t="e">
        <f>_xll.qlInterestRateIndexValueDate(Index,N847)</f>
        <v>#VALUE!</v>
      </c>
      <c r="P847" s="72" t="e">
        <v>#N/A</v>
      </c>
      <c r="Q847" s="113" t="e">
        <v>#N/A</v>
      </c>
    </row>
    <row r="848" spans="13:17" x14ac:dyDescent="0.2">
      <c r="M848" s="49" t="s">
        <v>443</v>
      </c>
      <c r="N848" s="75">
        <f>_xll.qlCalendarAdvance(Calendar,N847,M848,"Following",FALSE)</f>
        <v>45442</v>
      </c>
      <c r="O848" s="75" t="e">
        <f>_xll.qlInterestRateIndexValueDate(Index,N848)</f>
        <v>#VALUE!</v>
      </c>
      <c r="P848" s="72" t="e">
        <v>#N/A</v>
      </c>
      <c r="Q848" s="113" t="e">
        <v>#N/A</v>
      </c>
    </row>
    <row r="849" spans="13:17" x14ac:dyDescent="0.2">
      <c r="M849" s="49" t="s">
        <v>443</v>
      </c>
      <c r="N849" s="75">
        <f>_xll.qlCalendarAdvance(Calendar,N848,M849,"Following",FALSE)</f>
        <v>45449</v>
      </c>
      <c r="O849" s="75" t="e">
        <f>_xll.qlInterestRateIndexValueDate(Index,N849)</f>
        <v>#VALUE!</v>
      </c>
      <c r="P849" s="72" t="e">
        <v>#N/A</v>
      </c>
      <c r="Q849" s="113" t="e">
        <v>#N/A</v>
      </c>
    </row>
    <row r="850" spans="13:17" x14ac:dyDescent="0.2">
      <c r="M850" s="49" t="s">
        <v>443</v>
      </c>
      <c r="N850" s="75">
        <f>_xll.qlCalendarAdvance(Calendar,N849,M850,"Following",FALSE)</f>
        <v>45456</v>
      </c>
      <c r="O850" s="75" t="e">
        <f>_xll.qlInterestRateIndexValueDate(Index,N850)</f>
        <v>#VALUE!</v>
      </c>
      <c r="P850" s="72" t="e">
        <v>#N/A</v>
      </c>
      <c r="Q850" s="113" t="e">
        <v>#N/A</v>
      </c>
    </row>
    <row r="851" spans="13:17" x14ac:dyDescent="0.2">
      <c r="M851" s="49" t="s">
        <v>443</v>
      </c>
      <c r="N851" s="75">
        <f>_xll.qlCalendarAdvance(Calendar,N850,M851,"Following",FALSE)</f>
        <v>45463</v>
      </c>
      <c r="O851" s="75" t="e">
        <f>_xll.qlInterestRateIndexValueDate(Index,N851)</f>
        <v>#VALUE!</v>
      </c>
      <c r="P851" s="72" t="e">
        <v>#N/A</v>
      </c>
      <c r="Q851" s="113" t="e">
        <v>#N/A</v>
      </c>
    </row>
    <row r="852" spans="13:17" x14ac:dyDescent="0.2">
      <c r="M852" s="49" t="s">
        <v>443</v>
      </c>
      <c r="N852" s="75">
        <f>_xll.qlCalendarAdvance(Calendar,N851,M852,"Following",FALSE)</f>
        <v>45470</v>
      </c>
      <c r="O852" s="75" t="e">
        <f>_xll.qlInterestRateIndexValueDate(Index,N852)</f>
        <v>#VALUE!</v>
      </c>
      <c r="P852" s="72" t="e">
        <v>#N/A</v>
      </c>
      <c r="Q852" s="113" t="e">
        <v>#N/A</v>
      </c>
    </row>
    <row r="853" spans="13:17" x14ac:dyDescent="0.2">
      <c r="M853" s="49" t="s">
        <v>443</v>
      </c>
      <c r="N853" s="75">
        <f>_xll.qlCalendarAdvance(Calendar,N852,M853,"Following",FALSE)</f>
        <v>45477</v>
      </c>
      <c r="O853" s="75" t="e">
        <f>_xll.qlInterestRateIndexValueDate(Index,N853)</f>
        <v>#VALUE!</v>
      </c>
      <c r="P853" s="72" t="e">
        <v>#N/A</v>
      </c>
      <c r="Q853" s="113" t="e">
        <v>#N/A</v>
      </c>
    </row>
    <row r="854" spans="13:17" x14ac:dyDescent="0.2">
      <c r="M854" s="49" t="s">
        <v>443</v>
      </c>
      <c r="N854" s="75">
        <f>_xll.qlCalendarAdvance(Calendar,N853,M854,"Following",FALSE)</f>
        <v>45484</v>
      </c>
      <c r="O854" s="75" t="e">
        <f>_xll.qlInterestRateIndexValueDate(Index,N854)</f>
        <v>#VALUE!</v>
      </c>
      <c r="P854" s="72" t="e">
        <v>#N/A</v>
      </c>
      <c r="Q854" s="113" t="e">
        <v>#N/A</v>
      </c>
    </row>
    <row r="855" spans="13:17" x14ac:dyDescent="0.2">
      <c r="M855" s="49" t="s">
        <v>443</v>
      </c>
      <c r="N855" s="75">
        <f>_xll.qlCalendarAdvance(Calendar,N854,M855,"Following",FALSE)</f>
        <v>45491</v>
      </c>
      <c r="O855" s="75" t="e">
        <f>_xll.qlInterestRateIndexValueDate(Index,N855)</f>
        <v>#VALUE!</v>
      </c>
      <c r="P855" s="72" t="e">
        <v>#N/A</v>
      </c>
      <c r="Q855" s="113" t="e">
        <v>#N/A</v>
      </c>
    </row>
    <row r="856" spans="13:17" x14ac:dyDescent="0.2">
      <c r="M856" s="49" t="s">
        <v>443</v>
      </c>
      <c r="N856" s="75">
        <f>_xll.qlCalendarAdvance(Calendar,N855,M856,"Following",FALSE)</f>
        <v>45498</v>
      </c>
      <c r="O856" s="75" t="e">
        <f>_xll.qlInterestRateIndexValueDate(Index,N856)</f>
        <v>#VALUE!</v>
      </c>
      <c r="P856" s="72" t="e">
        <v>#N/A</v>
      </c>
      <c r="Q856" s="113" t="e">
        <v>#N/A</v>
      </c>
    </row>
    <row r="857" spans="13:17" x14ac:dyDescent="0.2">
      <c r="M857" s="49" t="s">
        <v>443</v>
      </c>
      <c r="N857" s="75">
        <f>_xll.qlCalendarAdvance(Calendar,N856,M857,"Following",FALSE)</f>
        <v>45505</v>
      </c>
      <c r="O857" s="75" t="e">
        <f>_xll.qlInterestRateIndexValueDate(Index,N857)</f>
        <v>#VALUE!</v>
      </c>
      <c r="P857" s="72" t="e">
        <v>#N/A</v>
      </c>
      <c r="Q857" s="113" t="e">
        <v>#N/A</v>
      </c>
    </row>
    <row r="858" spans="13:17" x14ac:dyDescent="0.2">
      <c r="M858" s="49" t="s">
        <v>443</v>
      </c>
      <c r="N858" s="75">
        <f>_xll.qlCalendarAdvance(Calendar,N857,M858,"Following",FALSE)</f>
        <v>45512</v>
      </c>
      <c r="O858" s="75" t="e">
        <f>_xll.qlInterestRateIndexValueDate(Index,N858)</f>
        <v>#VALUE!</v>
      </c>
      <c r="P858" s="72" t="e">
        <v>#N/A</v>
      </c>
      <c r="Q858" s="113" t="e">
        <v>#N/A</v>
      </c>
    </row>
    <row r="859" spans="13:17" x14ac:dyDescent="0.2">
      <c r="M859" s="49" t="s">
        <v>443</v>
      </c>
      <c r="N859" s="75">
        <f>_xll.qlCalendarAdvance(Calendar,N858,M859,"Following",FALSE)</f>
        <v>45519</v>
      </c>
      <c r="O859" s="75" t="e">
        <f>_xll.qlInterestRateIndexValueDate(Index,N859)</f>
        <v>#VALUE!</v>
      </c>
      <c r="P859" s="72" t="e">
        <v>#N/A</v>
      </c>
      <c r="Q859" s="113" t="e">
        <v>#N/A</v>
      </c>
    </row>
    <row r="860" spans="13:17" x14ac:dyDescent="0.2">
      <c r="M860" s="49" t="s">
        <v>443</v>
      </c>
      <c r="N860" s="75">
        <f>_xll.qlCalendarAdvance(Calendar,N859,M860,"Following",FALSE)</f>
        <v>45526</v>
      </c>
      <c r="O860" s="75" t="e">
        <f>_xll.qlInterestRateIndexValueDate(Index,N860)</f>
        <v>#VALUE!</v>
      </c>
      <c r="P860" s="72" t="e">
        <v>#N/A</v>
      </c>
      <c r="Q860" s="113" t="e">
        <v>#N/A</v>
      </c>
    </row>
    <row r="861" spans="13:17" x14ac:dyDescent="0.2">
      <c r="M861" s="49" t="s">
        <v>443</v>
      </c>
      <c r="N861" s="75">
        <f>_xll.qlCalendarAdvance(Calendar,N860,M861,"Following",FALSE)</f>
        <v>45533</v>
      </c>
      <c r="O861" s="75" t="e">
        <f>_xll.qlInterestRateIndexValueDate(Index,N861)</f>
        <v>#VALUE!</v>
      </c>
      <c r="P861" s="72" t="e">
        <v>#N/A</v>
      </c>
      <c r="Q861" s="113" t="e">
        <v>#N/A</v>
      </c>
    </row>
    <row r="862" spans="13:17" x14ac:dyDescent="0.2">
      <c r="M862" s="49" t="s">
        <v>443</v>
      </c>
      <c r="N862" s="75">
        <f>_xll.qlCalendarAdvance(Calendar,N861,M862,"Following",FALSE)</f>
        <v>45540</v>
      </c>
      <c r="O862" s="75" t="e">
        <f>_xll.qlInterestRateIndexValueDate(Index,N862)</f>
        <v>#VALUE!</v>
      </c>
      <c r="P862" s="72" t="e">
        <v>#N/A</v>
      </c>
      <c r="Q862" s="113" t="e">
        <v>#N/A</v>
      </c>
    </row>
    <row r="863" spans="13:17" x14ac:dyDescent="0.2">
      <c r="M863" s="49" t="s">
        <v>443</v>
      </c>
      <c r="N863" s="75">
        <f>_xll.qlCalendarAdvance(Calendar,N862,M863,"Following",FALSE)</f>
        <v>45547</v>
      </c>
      <c r="O863" s="75" t="e">
        <f>_xll.qlInterestRateIndexValueDate(Index,N863)</f>
        <v>#VALUE!</v>
      </c>
      <c r="P863" s="72" t="e">
        <v>#N/A</v>
      </c>
      <c r="Q863" s="113" t="e">
        <v>#N/A</v>
      </c>
    </row>
    <row r="864" spans="13:17" x14ac:dyDescent="0.2">
      <c r="M864" s="49" t="s">
        <v>443</v>
      </c>
      <c r="N864" s="75">
        <f>_xll.qlCalendarAdvance(Calendar,N863,M864,"Following",FALSE)</f>
        <v>45554</v>
      </c>
      <c r="O864" s="75" t="e">
        <f>_xll.qlInterestRateIndexValueDate(Index,N864)</f>
        <v>#VALUE!</v>
      </c>
      <c r="P864" s="72" t="e">
        <v>#N/A</v>
      </c>
      <c r="Q864" s="113" t="e">
        <v>#N/A</v>
      </c>
    </row>
    <row r="865" spans="13:17" x14ac:dyDescent="0.2">
      <c r="M865" s="49" t="s">
        <v>443</v>
      </c>
      <c r="N865" s="75">
        <f>_xll.qlCalendarAdvance(Calendar,N864,M865,"Following",FALSE)</f>
        <v>45561</v>
      </c>
      <c r="O865" s="75" t="e">
        <f>_xll.qlInterestRateIndexValueDate(Index,N865)</f>
        <v>#VALUE!</v>
      </c>
      <c r="P865" s="72" t="e">
        <v>#N/A</v>
      </c>
      <c r="Q865" s="113" t="e">
        <v>#N/A</v>
      </c>
    </row>
    <row r="866" spans="13:17" x14ac:dyDescent="0.2">
      <c r="M866" s="49" t="s">
        <v>443</v>
      </c>
      <c r="N866" s="75">
        <f>_xll.qlCalendarAdvance(Calendar,N865,M866,"Following",FALSE)</f>
        <v>45568</v>
      </c>
      <c r="O866" s="75" t="e">
        <f>_xll.qlInterestRateIndexValueDate(Index,N866)</f>
        <v>#VALUE!</v>
      </c>
      <c r="P866" s="72" t="e">
        <v>#N/A</v>
      </c>
      <c r="Q866" s="113" t="e">
        <v>#N/A</v>
      </c>
    </row>
    <row r="867" spans="13:17" x14ac:dyDescent="0.2">
      <c r="M867" s="49" t="s">
        <v>443</v>
      </c>
      <c r="N867" s="75">
        <f>_xll.qlCalendarAdvance(Calendar,N866,M867,"Following",FALSE)</f>
        <v>45575</v>
      </c>
      <c r="O867" s="75" t="e">
        <f>_xll.qlInterestRateIndexValueDate(Index,N867)</f>
        <v>#VALUE!</v>
      </c>
      <c r="P867" s="72" t="e">
        <v>#N/A</v>
      </c>
      <c r="Q867" s="113" t="e">
        <v>#N/A</v>
      </c>
    </row>
    <row r="868" spans="13:17" x14ac:dyDescent="0.2">
      <c r="M868" s="49" t="s">
        <v>443</v>
      </c>
      <c r="N868" s="75">
        <f>_xll.qlCalendarAdvance(Calendar,N867,M868,"Following",FALSE)</f>
        <v>45582</v>
      </c>
      <c r="O868" s="75" t="e">
        <f>_xll.qlInterestRateIndexValueDate(Index,N868)</f>
        <v>#VALUE!</v>
      </c>
      <c r="P868" s="72" t="e">
        <v>#N/A</v>
      </c>
      <c r="Q868" s="113" t="e">
        <v>#N/A</v>
      </c>
    </row>
    <row r="869" spans="13:17" x14ac:dyDescent="0.2">
      <c r="M869" s="49" t="s">
        <v>443</v>
      </c>
      <c r="N869" s="75">
        <f>_xll.qlCalendarAdvance(Calendar,N868,M869,"Following",FALSE)</f>
        <v>45589</v>
      </c>
      <c r="O869" s="75" t="e">
        <f>_xll.qlInterestRateIndexValueDate(Index,N869)</f>
        <v>#VALUE!</v>
      </c>
      <c r="P869" s="72" t="e">
        <v>#N/A</v>
      </c>
      <c r="Q869" s="113" t="e">
        <v>#N/A</v>
      </c>
    </row>
    <row r="870" spans="13:17" x14ac:dyDescent="0.2">
      <c r="M870" s="49" t="s">
        <v>443</v>
      </c>
      <c r="N870" s="75">
        <f>_xll.qlCalendarAdvance(Calendar,N869,M870,"Following",FALSE)</f>
        <v>45596</v>
      </c>
      <c r="O870" s="75" t="e">
        <f>_xll.qlInterestRateIndexValueDate(Index,N870)</f>
        <v>#VALUE!</v>
      </c>
      <c r="P870" s="72" t="e">
        <v>#N/A</v>
      </c>
      <c r="Q870" s="113" t="e">
        <v>#N/A</v>
      </c>
    </row>
    <row r="871" spans="13:17" x14ac:dyDescent="0.2">
      <c r="M871" s="49" t="s">
        <v>443</v>
      </c>
      <c r="N871" s="75">
        <f>_xll.qlCalendarAdvance(Calendar,N870,M871,"Following",FALSE)</f>
        <v>45603</v>
      </c>
      <c r="O871" s="75" t="e">
        <f>_xll.qlInterestRateIndexValueDate(Index,N871)</f>
        <v>#VALUE!</v>
      </c>
      <c r="P871" s="72" t="e">
        <v>#N/A</v>
      </c>
      <c r="Q871" s="113" t="e">
        <v>#N/A</v>
      </c>
    </row>
    <row r="872" spans="13:17" x14ac:dyDescent="0.2">
      <c r="M872" s="49" t="s">
        <v>443</v>
      </c>
      <c r="N872" s="75">
        <f>_xll.qlCalendarAdvance(Calendar,N871,M872,"Following",FALSE)</f>
        <v>45610</v>
      </c>
      <c r="O872" s="75" t="e">
        <f>_xll.qlInterestRateIndexValueDate(Index,N872)</f>
        <v>#VALUE!</v>
      </c>
      <c r="P872" s="72" t="e">
        <v>#N/A</v>
      </c>
      <c r="Q872" s="113" t="e">
        <v>#N/A</v>
      </c>
    </row>
    <row r="873" spans="13:17" x14ac:dyDescent="0.2">
      <c r="M873" s="49" t="s">
        <v>443</v>
      </c>
      <c r="N873" s="75">
        <f>_xll.qlCalendarAdvance(Calendar,N872,M873,"Following",FALSE)</f>
        <v>45617</v>
      </c>
      <c r="O873" s="75" t="e">
        <f>_xll.qlInterestRateIndexValueDate(Index,N873)</f>
        <v>#VALUE!</v>
      </c>
      <c r="P873" s="72" t="e">
        <v>#N/A</v>
      </c>
      <c r="Q873" s="113" t="e">
        <v>#N/A</v>
      </c>
    </row>
    <row r="874" spans="13:17" x14ac:dyDescent="0.2">
      <c r="M874" s="49" t="s">
        <v>443</v>
      </c>
      <c r="N874" s="75">
        <f>_xll.qlCalendarAdvance(Calendar,N873,M874,"Following",FALSE)</f>
        <v>45624</v>
      </c>
      <c r="O874" s="75" t="e">
        <f>_xll.qlInterestRateIndexValueDate(Index,N874)</f>
        <v>#VALUE!</v>
      </c>
      <c r="P874" s="72" t="e">
        <v>#N/A</v>
      </c>
      <c r="Q874" s="113" t="e">
        <v>#N/A</v>
      </c>
    </row>
    <row r="875" spans="13:17" x14ac:dyDescent="0.2">
      <c r="M875" s="49" t="s">
        <v>443</v>
      </c>
      <c r="N875" s="75">
        <f>_xll.qlCalendarAdvance(Calendar,N874,M875,"Following",FALSE)</f>
        <v>45631</v>
      </c>
      <c r="O875" s="75" t="e">
        <f>_xll.qlInterestRateIndexValueDate(Index,N875)</f>
        <v>#VALUE!</v>
      </c>
      <c r="P875" s="72" t="e">
        <v>#N/A</v>
      </c>
      <c r="Q875" s="113" t="e">
        <v>#N/A</v>
      </c>
    </row>
    <row r="876" spans="13:17" x14ac:dyDescent="0.2">
      <c r="M876" s="49" t="s">
        <v>443</v>
      </c>
      <c r="N876" s="75">
        <f>_xll.qlCalendarAdvance(Calendar,N875,M876,"Following",FALSE)</f>
        <v>45638</v>
      </c>
      <c r="O876" s="75" t="e">
        <f>_xll.qlInterestRateIndexValueDate(Index,N876)</f>
        <v>#VALUE!</v>
      </c>
      <c r="P876" s="72" t="e">
        <v>#N/A</v>
      </c>
      <c r="Q876" s="113" t="e">
        <v>#N/A</v>
      </c>
    </row>
    <row r="877" spans="13:17" x14ac:dyDescent="0.2">
      <c r="M877" s="49" t="s">
        <v>443</v>
      </c>
      <c r="N877" s="75">
        <f>_xll.qlCalendarAdvance(Calendar,N876,M877,"Following",FALSE)</f>
        <v>45645</v>
      </c>
      <c r="O877" s="75" t="e">
        <f>_xll.qlInterestRateIndexValueDate(Index,N877)</f>
        <v>#VALUE!</v>
      </c>
      <c r="P877" s="72" t="e">
        <v>#N/A</v>
      </c>
      <c r="Q877" s="113" t="e">
        <v>#N/A</v>
      </c>
    </row>
    <row r="878" spans="13:17" x14ac:dyDescent="0.2">
      <c r="M878" s="49" t="s">
        <v>443</v>
      </c>
      <c r="N878" s="75">
        <f>_xll.qlCalendarAdvance(Calendar,N877,M878,"Following",FALSE)</f>
        <v>45653</v>
      </c>
      <c r="O878" s="75" t="e">
        <f>_xll.qlInterestRateIndexValueDate(Index,N878)</f>
        <v>#VALUE!</v>
      </c>
      <c r="P878" s="72" t="e">
        <v>#N/A</v>
      </c>
      <c r="Q878" s="113" t="e">
        <v>#N/A</v>
      </c>
    </row>
    <row r="879" spans="13:17" x14ac:dyDescent="0.2">
      <c r="M879" s="49" t="s">
        <v>443</v>
      </c>
      <c r="N879" s="75">
        <f>_xll.qlCalendarAdvance(Calendar,N878,M879,"Following",FALSE)</f>
        <v>45660</v>
      </c>
      <c r="O879" s="75" t="e">
        <f>_xll.qlInterestRateIndexValueDate(Index,N879)</f>
        <v>#VALUE!</v>
      </c>
      <c r="P879" s="72" t="e">
        <v>#N/A</v>
      </c>
      <c r="Q879" s="113" t="e">
        <v>#N/A</v>
      </c>
    </row>
    <row r="880" spans="13:17" x14ac:dyDescent="0.2">
      <c r="M880" s="49" t="s">
        <v>443</v>
      </c>
      <c r="N880" s="75">
        <f>_xll.qlCalendarAdvance(Calendar,N879,M880,"Following",FALSE)</f>
        <v>45667</v>
      </c>
      <c r="O880" s="75" t="e">
        <f>_xll.qlInterestRateIndexValueDate(Index,N880)</f>
        <v>#VALUE!</v>
      </c>
      <c r="P880" s="72" t="e">
        <v>#N/A</v>
      </c>
      <c r="Q880" s="113" t="e">
        <v>#N/A</v>
      </c>
    </row>
    <row r="881" spans="13:17" x14ac:dyDescent="0.2">
      <c r="M881" s="49" t="s">
        <v>443</v>
      </c>
      <c r="N881" s="75">
        <f>_xll.qlCalendarAdvance(Calendar,N880,M881,"Following",FALSE)</f>
        <v>45674</v>
      </c>
      <c r="O881" s="75" t="e">
        <f>_xll.qlInterestRateIndexValueDate(Index,N881)</f>
        <v>#VALUE!</v>
      </c>
      <c r="P881" s="72" t="e">
        <v>#N/A</v>
      </c>
      <c r="Q881" s="113" t="e">
        <v>#N/A</v>
      </c>
    </row>
    <row r="882" spans="13:17" x14ac:dyDescent="0.2">
      <c r="M882" s="49" t="s">
        <v>443</v>
      </c>
      <c r="N882" s="75">
        <f>_xll.qlCalendarAdvance(Calendar,N881,M882,"Following",FALSE)</f>
        <v>45681</v>
      </c>
      <c r="O882" s="75" t="e">
        <f>_xll.qlInterestRateIndexValueDate(Index,N882)</f>
        <v>#VALUE!</v>
      </c>
      <c r="P882" s="72" t="e">
        <v>#N/A</v>
      </c>
      <c r="Q882" s="113" t="e">
        <v>#N/A</v>
      </c>
    </row>
    <row r="883" spans="13:17" x14ac:dyDescent="0.2">
      <c r="M883" s="49" t="s">
        <v>443</v>
      </c>
      <c r="N883" s="75">
        <f>_xll.qlCalendarAdvance(Calendar,N882,M883,"Following",FALSE)</f>
        <v>45688</v>
      </c>
      <c r="O883" s="75" t="e">
        <f>_xll.qlInterestRateIndexValueDate(Index,N883)</f>
        <v>#VALUE!</v>
      </c>
      <c r="P883" s="72" t="e">
        <v>#N/A</v>
      </c>
      <c r="Q883" s="113" t="e">
        <v>#N/A</v>
      </c>
    </row>
    <row r="884" spans="13:17" x14ac:dyDescent="0.2">
      <c r="M884" s="49" t="s">
        <v>443</v>
      </c>
      <c r="N884" s="75">
        <f>_xll.qlCalendarAdvance(Calendar,N883,M884,"Following",FALSE)</f>
        <v>45695</v>
      </c>
      <c r="O884" s="75" t="e">
        <f>_xll.qlInterestRateIndexValueDate(Index,N884)</f>
        <v>#VALUE!</v>
      </c>
      <c r="P884" s="72" t="e">
        <v>#N/A</v>
      </c>
      <c r="Q884" s="113" t="e">
        <v>#N/A</v>
      </c>
    </row>
    <row r="885" spans="13:17" x14ac:dyDescent="0.2">
      <c r="M885" s="49" t="s">
        <v>443</v>
      </c>
      <c r="N885" s="75">
        <f>_xll.qlCalendarAdvance(Calendar,N884,M885,"Following",FALSE)</f>
        <v>45702</v>
      </c>
      <c r="O885" s="75" t="e">
        <f>_xll.qlInterestRateIndexValueDate(Index,N885)</f>
        <v>#VALUE!</v>
      </c>
      <c r="P885" s="72" t="e">
        <v>#N/A</v>
      </c>
      <c r="Q885" s="113" t="e">
        <v>#N/A</v>
      </c>
    </row>
    <row r="886" spans="13:17" x14ac:dyDescent="0.2">
      <c r="M886" s="49" t="s">
        <v>443</v>
      </c>
      <c r="N886" s="75">
        <f>_xll.qlCalendarAdvance(Calendar,N885,M886,"Following",FALSE)</f>
        <v>45709</v>
      </c>
      <c r="O886" s="75" t="e">
        <f>_xll.qlInterestRateIndexValueDate(Index,N886)</f>
        <v>#VALUE!</v>
      </c>
      <c r="P886" s="72" t="e">
        <v>#N/A</v>
      </c>
      <c r="Q886" s="113" t="e">
        <v>#N/A</v>
      </c>
    </row>
    <row r="887" spans="13:17" x14ac:dyDescent="0.2">
      <c r="M887" s="49" t="s">
        <v>443</v>
      </c>
      <c r="N887" s="75">
        <f>_xll.qlCalendarAdvance(Calendar,N886,M887,"Following",FALSE)</f>
        <v>45716</v>
      </c>
      <c r="O887" s="75" t="e">
        <f>_xll.qlInterestRateIndexValueDate(Index,N887)</f>
        <v>#VALUE!</v>
      </c>
      <c r="P887" s="72" t="e">
        <v>#N/A</v>
      </c>
      <c r="Q887" s="113" t="e">
        <v>#N/A</v>
      </c>
    </row>
    <row r="888" spans="13:17" x14ac:dyDescent="0.2">
      <c r="M888" s="49" t="s">
        <v>443</v>
      </c>
      <c r="N888" s="75">
        <f>_xll.qlCalendarAdvance(Calendar,N887,M888,"Following",FALSE)</f>
        <v>45723</v>
      </c>
      <c r="O888" s="75" t="e">
        <f>_xll.qlInterestRateIndexValueDate(Index,N888)</f>
        <v>#VALUE!</v>
      </c>
      <c r="P888" s="72" t="e">
        <v>#N/A</v>
      </c>
      <c r="Q888" s="113" t="e">
        <v>#N/A</v>
      </c>
    </row>
    <row r="889" spans="13:17" x14ac:dyDescent="0.2">
      <c r="M889" s="49" t="s">
        <v>443</v>
      </c>
      <c r="N889" s="75">
        <f>_xll.qlCalendarAdvance(Calendar,N888,M889,"Following",FALSE)</f>
        <v>45730</v>
      </c>
      <c r="O889" s="75" t="e">
        <f>_xll.qlInterestRateIndexValueDate(Index,N889)</f>
        <v>#VALUE!</v>
      </c>
      <c r="P889" s="72" t="e">
        <v>#N/A</v>
      </c>
      <c r="Q889" s="113" t="e">
        <v>#N/A</v>
      </c>
    </row>
    <row r="890" spans="13:17" x14ac:dyDescent="0.2">
      <c r="M890" s="49" t="s">
        <v>443</v>
      </c>
      <c r="N890" s="75">
        <f>_xll.qlCalendarAdvance(Calendar,N889,M890,"Following",FALSE)</f>
        <v>45737</v>
      </c>
      <c r="O890" s="75" t="e">
        <f>_xll.qlInterestRateIndexValueDate(Index,N890)</f>
        <v>#VALUE!</v>
      </c>
      <c r="P890" s="72" t="e">
        <v>#N/A</v>
      </c>
      <c r="Q890" s="113" t="e">
        <v>#N/A</v>
      </c>
    </row>
    <row r="891" spans="13:17" x14ac:dyDescent="0.2">
      <c r="M891" s="49" t="s">
        <v>443</v>
      </c>
      <c r="N891" s="75">
        <f>_xll.qlCalendarAdvance(Calendar,N890,M891,"Following",FALSE)</f>
        <v>45744</v>
      </c>
      <c r="O891" s="75" t="e">
        <f>_xll.qlInterestRateIndexValueDate(Index,N891)</f>
        <v>#VALUE!</v>
      </c>
      <c r="P891" s="72" t="e">
        <v>#N/A</v>
      </c>
      <c r="Q891" s="113" t="e">
        <v>#N/A</v>
      </c>
    </row>
    <row r="892" spans="13:17" x14ac:dyDescent="0.2">
      <c r="M892" s="49" t="s">
        <v>443</v>
      </c>
      <c r="N892" s="75">
        <f>_xll.qlCalendarAdvance(Calendar,N891,M892,"Following",FALSE)</f>
        <v>45751</v>
      </c>
      <c r="O892" s="75" t="e">
        <f>_xll.qlInterestRateIndexValueDate(Index,N892)</f>
        <v>#VALUE!</v>
      </c>
      <c r="P892" s="72" t="e">
        <v>#N/A</v>
      </c>
      <c r="Q892" s="113" t="e">
        <v>#N/A</v>
      </c>
    </row>
    <row r="893" spans="13:17" x14ac:dyDescent="0.2">
      <c r="M893" s="49" t="s">
        <v>443</v>
      </c>
      <c r="N893" s="75">
        <f>_xll.qlCalendarAdvance(Calendar,N892,M893,"Following",FALSE)</f>
        <v>45758</v>
      </c>
      <c r="O893" s="75" t="e">
        <f>_xll.qlInterestRateIndexValueDate(Index,N893)</f>
        <v>#VALUE!</v>
      </c>
      <c r="P893" s="72" t="e">
        <v>#N/A</v>
      </c>
      <c r="Q893" s="113" t="e">
        <v>#N/A</v>
      </c>
    </row>
    <row r="894" spans="13:17" x14ac:dyDescent="0.2">
      <c r="M894" s="49" t="s">
        <v>443</v>
      </c>
      <c r="N894" s="75">
        <f>_xll.qlCalendarAdvance(Calendar,N893,M894,"Following",FALSE)</f>
        <v>45769</v>
      </c>
      <c r="O894" s="75" t="e">
        <f>_xll.qlInterestRateIndexValueDate(Index,N894)</f>
        <v>#VALUE!</v>
      </c>
      <c r="P894" s="72" t="e">
        <v>#N/A</v>
      </c>
      <c r="Q894" s="113" t="e">
        <v>#N/A</v>
      </c>
    </row>
    <row r="895" spans="13:17" x14ac:dyDescent="0.2">
      <c r="M895" s="49" t="s">
        <v>443</v>
      </c>
      <c r="N895" s="75">
        <f>_xll.qlCalendarAdvance(Calendar,N894,M895,"Following",FALSE)</f>
        <v>45776</v>
      </c>
      <c r="O895" s="75" t="e">
        <f>_xll.qlInterestRateIndexValueDate(Index,N895)</f>
        <v>#VALUE!</v>
      </c>
      <c r="P895" s="72" t="e">
        <v>#N/A</v>
      </c>
      <c r="Q895" s="113" t="e">
        <v>#N/A</v>
      </c>
    </row>
    <row r="896" spans="13:17" x14ac:dyDescent="0.2">
      <c r="M896" s="49" t="s">
        <v>443</v>
      </c>
      <c r="N896" s="75">
        <f>_xll.qlCalendarAdvance(Calendar,N895,M896,"Following",FALSE)</f>
        <v>45783</v>
      </c>
      <c r="O896" s="75" t="e">
        <f>_xll.qlInterestRateIndexValueDate(Index,N896)</f>
        <v>#VALUE!</v>
      </c>
      <c r="P896" s="72" t="e">
        <v>#N/A</v>
      </c>
      <c r="Q896" s="113" t="e">
        <v>#N/A</v>
      </c>
    </row>
    <row r="897" spans="13:17" x14ac:dyDescent="0.2">
      <c r="M897" s="49" t="s">
        <v>443</v>
      </c>
      <c r="N897" s="75">
        <f>_xll.qlCalendarAdvance(Calendar,N896,M897,"Following",FALSE)</f>
        <v>45790</v>
      </c>
      <c r="O897" s="75" t="e">
        <f>_xll.qlInterestRateIndexValueDate(Index,N897)</f>
        <v>#VALUE!</v>
      </c>
      <c r="P897" s="72" t="e">
        <v>#N/A</v>
      </c>
      <c r="Q897" s="113" t="e">
        <v>#N/A</v>
      </c>
    </row>
    <row r="898" spans="13:17" x14ac:dyDescent="0.2">
      <c r="M898" s="49" t="s">
        <v>443</v>
      </c>
      <c r="N898" s="75">
        <f>_xll.qlCalendarAdvance(Calendar,N897,M898,"Following",FALSE)</f>
        <v>45797</v>
      </c>
      <c r="O898" s="75" t="e">
        <f>_xll.qlInterestRateIndexValueDate(Index,N898)</f>
        <v>#VALUE!</v>
      </c>
      <c r="P898" s="72" t="e">
        <v>#N/A</v>
      </c>
      <c r="Q898" s="113" t="e">
        <v>#N/A</v>
      </c>
    </row>
    <row r="899" spans="13:17" x14ac:dyDescent="0.2">
      <c r="M899" s="49" t="s">
        <v>443</v>
      </c>
      <c r="N899" s="75">
        <f>_xll.qlCalendarAdvance(Calendar,N898,M899,"Following",FALSE)</f>
        <v>45804</v>
      </c>
      <c r="O899" s="75" t="e">
        <f>_xll.qlInterestRateIndexValueDate(Index,N899)</f>
        <v>#VALUE!</v>
      </c>
      <c r="P899" s="72" t="e">
        <v>#N/A</v>
      </c>
      <c r="Q899" s="113" t="e">
        <v>#N/A</v>
      </c>
    </row>
    <row r="900" spans="13:17" x14ac:dyDescent="0.2">
      <c r="M900" s="49" t="s">
        <v>443</v>
      </c>
      <c r="N900" s="75">
        <f>_xll.qlCalendarAdvance(Calendar,N899,M900,"Following",FALSE)</f>
        <v>45811</v>
      </c>
      <c r="O900" s="75" t="e">
        <f>_xll.qlInterestRateIndexValueDate(Index,N900)</f>
        <v>#VALUE!</v>
      </c>
      <c r="P900" s="72" t="e">
        <v>#N/A</v>
      </c>
      <c r="Q900" s="113" t="e">
        <v>#N/A</v>
      </c>
    </row>
    <row r="901" spans="13:17" x14ac:dyDescent="0.2">
      <c r="M901" s="49" t="s">
        <v>443</v>
      </c>
      <c r="N901" s="75">
        <f>_xll.qlCalendarAdvance(Calendar,N900,M901,"Following",FALSE)</f>
        <v>45818</v>
      </c>
      <c r="O901" s="75" t="e">
        <f>_xll.qlInterestRateIndexValueDate(Index,N901)</f>
        <v>#VALUE!</v>
      </c>
      <c r="P901" s="72" t="e">
        <v>#N/A</v>
      </c>
      <c r="Q901" s="113" t="e">
        <v>#N/A</v>
      </c>
    </row>
    <row r="902" spans="13:17" x14ac:dyDescent="0.2">
      <c r="M902" s="49" t="s">
        <v>443</v>
      </c>
      <c r="N902" s="75">
        <f>_xll.qlCalendarAdvance(Calendar,N901,M902,"Following",FALSE)</f>
        <v>45825</v>
      </c>
      <c r="O902" s="75" t="e">
        <f>_xll.qlInterestRateIndexValueDate(Index,N902)</f>
        <v>#VALUE!</v>
      </c>
      <c r="P902" s="72" t="e">
        <v>#N/A</v>
      </c>
      <c r="Q902" s="113" t="e">
        <v>#N/A</v>
      </c>
    </row>
    <row r="903" spans="13:17" x14ac:dyDescent="0.2">
      <c r="M903" s="49" t="s">
        <v>443</v>
      </c>
      <c r="N903" s="75">
        <f>_xll.qlCalendarAdvance(Calendar,N902,M903,"Following",FALSE)</f>
        <v>45832</v>
      </c>
      <c r="O903" s="75" t="e">
        <f>_xll.qlInterestRateIndexValueDate(Index,N903)</f>
        <v>#VALUE!</v>
      </c>
      <c r="P903" s="72" t="e">
        <v>#N/A</v>
      </c>
      <c r="Q903" s="113" t="e">
        <v>#N/A</v>
      </c>
    </row>
    <row r="904" spans="13:17" x14ac:dyDescent="0.2">
      <c r="M904" s="49" t="s">
        <v>443</v>
      </c>
      <c r="N904" s="75">
        <f>_xll.qlCalendarAdvance(Calendar,N903,M904,"Following",FALSE)</f>
        <v>45839</v>
      </c>
      <c r="O904" s="75" t="e">
        <f>_xll.qlInterestRateIndexValueDate(Index,N904)</f>
        <v>#VALUE!</v>
      </c>
      <c r="P904" s="72" t="e">
        <v>#N/A</v>
      </c>
      <c r="Q904" s="113" t="e">
        <v>#N/A</v>
      </c>
    </row>
    <row r="905" spans="13:17" x14ac:dyDescent="0.2">
      <c r="M905" s="49" t="s">
        <v>443</v>
      </c>
      <c r="N905" s="75">
        <f>_xll.qlCalendarAdvance(Calendar,N904,M905,"Following",FALSE)</f>
        <v>45846</v>
      </c>
      <c r="O905" s="75" t="e">
        <f>_xll.qlInterestRateIndexValueDate(Index,N905)</f>
        <v>#VALUE!</v>
      </c>
      <c r="P905" s="72" t="e">
        <v>#N/A</v>
      </c>
      <c r="Q905" s="113" t="e">
        <v>#N/A</v>
      </c>
    </row>
    <row r="906" spans="13:17" x14ac:dyDescent="0.2">
      <c r="M906" s="49" t="s">
        <v>443</v>
      </c>
      <c r="N906" s="75">
        <f>_xll.qlCalendarAdvance(Calendar,N905,M906,"Following",FALSE)</f>
        <v>45853</v>
      </c>
      <c r="O906" s="75" t="e">
        <f>_xll.qlInterestRateIndexValueDate(Index,N906)</f>
        <v>#VALUE!</v>
      </c>
      <c r="P906" s="72" t="e">
        <v>#N/A</v>
      </c>
      <c r="Q906" s="113" t="e">
        <v>#N/A</v>
      </c>
    </row>
    <row r="907" spans="13:17" x14ac:dyDescent="0.2">
      <c r="M907" s="49" t="s">
        <v>443</v>
      </c>
      <c r="N907" s="75">
        <f>_xll.qlCalendarAdvance(Calendar,N906,M907,"Following",FALSE)</f>
        <v>45860</v>
      </c>
      <c r="O907" s="75" t="e">
        <f>_xll.qlInterestRateIndexValueDate(Index,N907)</f>
        <v>#VALUE!</v>
      </c>
      <c r="P907" s="72" t="e">
        <v>#N/A</v>
      </c>
      <c r="Q907" s="113" t="e">
        <v>#N/A</v>
      </c>
    </row>
    <row r="908" spans="13:17" x14ac:dyDescent="0.2">
      <c r="M908" s="49" t="s">
        <v>443</v>
      </c>
      <c r="N908" s="75">
        <f>_xll.qlCalendarAdvance(Calendar,N907,M908,"Following",FALSE)</f>
        <v>45867</v>
      </c>
      <c r="O908" s="75" t="e">
        <f>_xll.qlInterestRateIndexValueDate(Index,N908)</f>
        <v>#VALUE!</v>
      </c>
      <c r="P908" s="72" t="e">
        <v>#N/A</v>
      </c>
      <c r="Q908" s="113" t="e">
        <v>#N/A</v>
      </c>
    </row>
    <row r="909" spans="13:17" x14ac:dyDescent="0.2">
      <c r="M909" s="49" t="s">
        <v>443</v>
      </c>
      <c r="N909" s="75">
        <f>_xll.qlCalendarAdvance(Calendar,N908,M909,"Following",FALSE)</f>
        <v>45874</v>
      </c>
      <c r="O909" s="75" t="e">
        <f>_xll.qlInterestRateIndexValueDate(Index,N909)</f>
        <v>#VALUE!</v>
      </c>
      <c r="P909" s="72" t="e">
        <v>#N/A</v>
      </c>
      <c r="Q909" s="113" t="e">
        <v>#N/A</v>
      </c>
    </row>
    <row r="910" spans="13:17" x14ac:dyDescent="0.2">
      <c r="M910" s="49" t="s">
        <v>443</v>
      </c>
      <c r="N910" s="75">
        <f>_xll.qlCalendarAdvance(Calendar,N909,M910,"Following",FALSE)</f>
        <v>45881</v>
      </c>
      <c r="O910" s="75" t="e">
        <f>_xll.qlInterestRateIndexValueDate(Index,N910)</f>
        <v>#VALUE!</v>
      </c>
      <c r="P910" s="72" t="e">
        <v>#N/A</v>
      </c>
      <c r="Q910" s="113" t="e">
        <v>#N/A</v>
      </c>
    </row>
    <row r="911" spans="13:17" x14ac:dyDescent="0.2">
      <c r="M911" s="49" t="s">
        <v>443</v>
      </c>
      <c r="N911" s="75">
        <f>_xll.qlCalendarAdvance(Calendar,N910,M911,"Following",FALSE)</f>
        <v>45888</v>
      </c>
      <c r="O911" s="75" t="e">
        <f>_xll.qlInterestRateIndexValueDate(Index,N911)</f>
        <v>#VALUE!</v>
      </c>
      <c r="P911" s="72" t="e">
        <v>#N/A</v>
      </c>
      <c r="Q911" s="113" t="e">
        <v>#N/A</v>
      </c>
    </row>
    <row r="912" spans="13:17" x14ac:dyDescent="0.2">
      <c r="M912" s="49" t="s">
        <v>443</v>
      </c>
      <c r="N912" s="75">
        <f>_xll.qlCalendarAdvance(Calendar,N911,M912,"Following",FALSE)</f>
        <v>45895</v>
      </c>
      <c r="O912" s="75" t="e">
        <f>_xll.qlInterestRateIndexValueDate(Index,N912)</f>
        <v>#VALUE!</v>
      </c>
      <c r="P912" s="72" t="e">
        <v>#N/A</v>
      </c>
      <c r="Q912" s="113" t="e">
        <v>#N/A</v>
      </c>
    </row>
    <row r="913" spans="13:17" x14ac:dyDescent="0.2">
      <c r="M913" s="49" t="s">
        <v>443</v>
      </c>
      <c r="N913" s="75">
        <f>_xll.qlCalendarAdvance(Calendar,N912,M913,"Following",FALSE)</f>
        <v>45902</v>
      </c>
      <c r="O913" s="75" t="e">
        <f>_xll.qlInterestRateIndexValueDate(Index,N913)</f>
        <v>#VALUE!</v>
      </c>
      <c r="P913" s="72" t="e">
        <v>#N/A</v>
      </c>
      <c r="Q913" s="113" t="e">
        <v>#N/A</v>
      </c>
    </row>
    <row r="914" spans="13:17" x14ac:dyDescent="0.2">
      <c r="M914" s="49" t="s">
        <v>443</v>
      </c>
      <c r="N914" s="75">
        <f>_xll.qlCalendarAdvance(Calendar,N913,M914,"Following",FALSE)</f>
        <v>45909</v>
      </c>
      <c r="O914" s="75" t="e">
        <f>_xll.qlInterestRateIndexValueDate(Index,N914)</f>
        <v>#VALUE!</v>
      </c>
      <c r="P914" s="72" t="e">
        <v>#N/A</v>
      </c>
      <c r="Q914" s="113" t="e">
        <v>#N/A</v>
      </c>
    </row>
    <row r="915" spans="13:17" x14ac:dyDescent="0.2">
      <c r="M915" s="49" t="s">
        <v>443</v>
      </c>
      <c r="N915" s="75">
        <f>_xll.qlCalendarAdvance(Calendar,N914,M915,"Following",FALSE)</f>
        <v>45916</v>
      </c>
      <c r="O915" s="75" t="e">
        <f>_xll.qlInterestRateIndexValueDate(Index,N915)</f>
        <v>#VALUE!</v>
      </c>
      <c r="P915" s="72" t="e">
        <v>#N/A</v>
      </c>
      <c r="Q915" s="113" t="e">
        <v>#N/A</v>
      </c>
    </row>
    <row r="916" spans="13:17" x14ac:dyDescent="0.2">
      <c r="M916" s="49" t="s">
        <v>443</v>
      </c>
      <c r="N916" s="75">
        <f>_xll.qlCalendarAdvance(Calendar,N915,M916,"Following",FALSE)</f>
        <v>45923</v>
      </c>
      <c r="O916" s="75" t="e">
        <f>_xll.qlInterestRateIndexValueDate(Index,N916)</f>
        <v>#VALUE!</v>
      </c>
      <c r="P916" s="72" t="e">
        <v>#N/A</v>
      </c>
      <c r="Q916" s="113" t="e">
        <v>#N/A</v>
      </c>
    </row>
    <row r="917" spans="13:17" x14ac:dyDescent="0.2">
      <c r="M917" s="49" t="s">
        <v>443</v>
      </c>
      <c r="N917" s="75">
        <f>_xll.qlCalendarAdvance(Calendar,N916,M917,"Following",FALSE)</f>
        <v>45930</v>
      </c>
      <c r="O917" s="75" t="e">
        <f>_xll.qlInterestRateIndexValueDate(Index,N917)</f>
        <v>#VALUE!</v>
      </c>
      <c r="P917" s="72" t="e">
        <v>#N/A</v>
      </c>
      <c r="Q917" s="113" t="e">
        <v>#N/A</v>
      </c>
    </row>
    <row r="918" spans="13:17" x14ac:dyDescent="0.2">
      <c r="M918" s="49" t="s">
        <v>443</v>
      </c>
      <c r="N918" s="75">
        <f>_xll.qlCalendarAdvance(Calendar,N917,M918,"Following",FALSE)</f>
        <v>45937</v>
      </c>
      <c r="O918" s="75" t="e">
        <f>_xll.qlInterestRateIndexValueDate(Index,N918)</f>
        <v>#VALUE!</v>
      </c>
      <c r="P918" s="72" t="e">
        <v>#N/A</v>
      </c>
      <c r="Q918" s="113" t="e">
        <v>#N/A</v>
      </c>
    </row>
    <row r="919" spans="13:17" x14ac:dyDescent="0.2">
      <c r="M919" s="49" t="s">
        <v>443</v>
      </c>
      <c r="N919" s="75">
        <f>_xll.qlCalendarAdvance(Calendar,N918,M919,"Following",FALSE)</f>
        <v>45944</v>
      </c>
      <c r="O919" s="75" t="e">
        <f>_xll.qlInterestRateIndexValueDate(Index,N919)</f>
        <v>#VALUE!</v>
      </c>
      <c r="P919" s="72" t="e">
        <v>#N/A</v>
      </c>
      <c r="Q919" s="113" t="e">
        <v>#N/A</v>
      </c>
    </row>
    <row r="920" spans="13:17" x14ac:dyDescent="0.2">
      <c r="M920" s="49" t="s">
        <v>443</v>
      </c>
      <c r="N920" s="75">
        <f>_xll.qlCalendarAdvance(Calendar,N919,M920,"Following",FALSE)</f>
        <v>45951</v>
      </c>
      <c r="O920" s="75" t="e">
        <f>_xll.qlInterestRateIndexValueDate(Index,N920)</f>
        <v>#VALUE!</v>
      </c>
      <c r="P920" s="72" t="e">
        <v>#N/A</v>
      </c>
      <c r="Q920" s="113" t="e">
        <v>#N/A</v>
      </c>
    </row>
    <row r="921" spans="13:17" x14ac:dyDescent="0.2">
      <c r="M921" s="49" t="s">
        <v>443</v>
      </c>
      <c r="N921" s="75">
        <f>_xll.qlCalendarAdvance(Calendar,N920,M921,"Following",FALSE)</f>
        <v>45958</v>
      </c>
      <c r="O921" s="75" t="e">
        <f>_xll.qlInterestRateIndexValueDate(Index,N921)</f>
        <v>#VALUE!</v>
      </c>
      <c r="P921" s="72" t="e">
        <v>#N/A</v>
      </c>
      <c r="Q921" s="113" t="e">
        <v>#N/A</v>
      </c>
    </row>
    <row r="922" spans="13:17" x14ac:dyDescent="0.2">
      <c r="M922" s="49" t="s">
        <v>443</v>
      </c>
      <c r="N922" s="75">
        <f>_xll.qlCalendarAdvance(Calendar,N921,M922,"Following",FALSE)</f>
        <v>45965</v>
      </c>
      <c r="O922" s="75" t="e">
        <f>_xll.qlInterestRateIndexValueDate(Index,N922)</f>
        <v>#VALUE!</v>
      </c>
      <c r="P922" s="72" t="e">
        <v>#N/A</v>
      </c>
      <c r="Q922" s="113" t="e">
        <v>#N/A</v>
      </c>
    </row>
    <row r="923" spans="13:17" x14ac:dyDescent="0.2">
      <c r="M923" s="49" t="s">
        <v>443</v>
      </c>
      <c r="N923" s="75">
        <f>_xll.qlCalendarAdvance(Calendar,N922,M923,"Following",FALSE)</f>
        <v>45972</v>
      </c>
      <c r="O923" s="75" t="e">
        <f>_xll.qlInterestRateIndexValueDate(Index,N923)</f>
        <v>#VALUE!</v>
      </c>
      <c r="P923" s="72" t="e">
        <v>#N/A</v>
      </c>
      <c r="Q923" s="113" t="e">
        <v>#N/A</v>
      </c>
    </row>
    <row r="924" spans="13:17" x14ac:dyDescent="0.2">
      <c r="M924" s="49" t="s">
        <v>443</v>
      </c>
      <c r="N924" s="75">
        <f>_xll.qlCalendarAdvance(Calendar,N923,M924,"Following",FALSE)</f>
        <v>45979</v>
      </c>
      <c r="O924" s="75" t="e">
        <f>_xll.qlInterestRateIndexValueDate(Index,N924)</f>
        <v>#VALUE!</v>
      </c>
      <c r="P924" s="72" t="e">
        <v>#N/A</v>
      </c>
      <c r="Q924" s="113" t="e">
        <v>#N/A</v>
      </c>
    </row>
    <row r="925" spans="13:17" x14ac:dyDescent="0.2">
      <c r="M925" s="49" t="s">
        <v>443</v>
      </c>
      <c r="N925" s="75">
        <f>_xll.qlCalendarAdvance(Calendar,N924,M925,"Following",FALSE)</f>
        <v>45986</v>
      </c>
      <c r="O925" s="75" t="e">
        <f>_xll.qlInterestRateIndexValueDate(Index,N925)</f>
        <v>#VALUE!</v>
      </c>
      <c r="P925" s="72" t="e">
        <v>#N/A</v>
      </c>
      <c r="Q925" s="113" t="e">
        <v>#N/A</v>
      </c>
    </row>
    <row r="926" spans="13:17" x14ac:dyDescent="0.2">
      <c r="M926" s="49" t="s">
        <v>443</v>
      </c>
      <c r="N926" s="75">
        <f>_xll.qlCalendarAdvance(Calendar,N925,M926,"Following",FALSE)</f>
        <v>45993</v>
      </c>
      <c r="O926" s="75" t="e">
        <f>_xll.qlInterestRateIndexValueDate(Index,N926)</f>
        <v>#VALUE!</v>
      </c>
      <c r="P926" s="72" t="e">
        <v>#N/A</v>
      </c>
      <c r="Q926" s="113" t="e">
        <v>#N/A</v>
      </c>
    </row>
    <row r="927" spans="13:17" x14ac:dyDescent="0.2">
      <c r="M927" s="49" t="s">
        <v>443</v>
      </c>
      <c r="N927" s="75">
        <f>_xll.qlCalendarAdvance(Calendar,N926,M927,"Following",FALSE)</f>
        <v>46000</v>
      </c>
      <c r="O927" s="75" t="e">
        <f>_xll.qlInterestRateIndexValueDate(Index,N927)</f>
        <v>#VALUE!</v>
      </c>
      <c r="P927" s="72" t="e">
        <v>#N/A</v>
      </c>
      <c r="Q927" s="113" t="e">
        <v>#N/A</v>
      </c>
    </row>
    <row r="928" spans="13:17" x14ac:dyDescent="0.2">
      <c r="M928" s="49" t="s">
        <v>443</v>
      </c>
      <c r="N928" s="75">
        <f>_xll.qlCalendarAdvance(Calendar,N927,M928,"Following",FALSE)</f>
        <v>46007</v>
      </c>
      <c r="O928" s="75" t="e">
        <f>_xll.qlInterestRateIndexValueDate(Index,N928)</f>
        <v>#VALUE!</v>
      </c>
      <c r="P928" s="72" t="e">
        <v>#N/A</v>
      </c>
      <c r="Q928" s="113" t="e">
        <v>#N/A</v>
      </c>
    </row>
    <row r="929" spans="13:17" x14ac:dyDescent="0.2">
      <c r="M929" s="49" t="s">
        <v>443</v>
      </c>
      <c r="N929" s="75">
        <f>_xll.qlCalendarAdvance(Calendar,N928,M929,"Following",FALSE)</f>
        <v>46014</v>
      </c>
      <c r="O929" s="75" t="e">
        <f>_xll.qlInterestRateIndexValueDate(Index,N929)</f>
        <v>#VALUE!</v>
      </c>
      <c r="P929" s="72" t="e">
        <v>#N/A</v>
      </c>
      <c r="Q929" s="113" t="e">
        <v>#N/A</v>
      </c>
    </row>
    <row r="930" spans="13:17" x14ac:dyDescent="0.2">
      <c r="M930" s="49" t="s">
        <v>443</v>
      </c>
      <c r="N930" s="75">
        <f>_xll.qlCalendarAdvance(Calendar,N929,M930,"Following",FALSE)</f>
        <v>46021</v>
      </c>
      <c r="O930" s="75" t="e">
        <f>_xll.qlInterestRateIndexValueDate(Index,N930)</f>
        <v>#VALUE!</v>
      </c>
      <c r="P930" s="72" t="e">
        <v>#N/A</v>
      </c>
      <c r="Q930" s="113" t="e">
        <v>#N/A</v>
      </c>
    </row>
    <row r="931" spans="13:17" x14ac:dyDescent="0.2">
      <c r="M931" s="49" t="s">
        <v>443</v>
      </c>
      <c r="N931" s="75">
        <f>_xll.qlCalendarAdvance(Calendar,N930,M931,"Following",FALSE)</f>
        <v>46028</v>
      </c>
      <c r="O931" s="75" t="e">
        <f>_xll.qlInterestRateIndexValueDate(Index,N931)</f>
        <v>#VALUE!</v>
      </c>
      <c r="P931" s="72" t="e">
        <v>#N/A</v>
      </c>
      <c r="Q931" s="113" t="e">
        <v>#N/A</v>
      </c>
    </row>
    <row r="932" spans="13:17" x14ac:dyDescent="0.2">
      <c r="M932" s="49" t="s">
        <v>443</v>
      </c>
      <c r="N932" s="75">
        <f>_xll.qlCalendarAdvance(Calendar,N931,M932,"Following",FALSE)</f>
        <v>46035</v>
      </c>
      <c r="O932" s="75" t="e">
        <f>_xll.qlInterestRateIndexValueDate(Index,N932)</f>
        <v>#VALUE!</v>
      </c>
      <c r="P932" s="72" t="e">
        <v>#N/A</v>
      </c>
      <c r="Q932" s="113" t="e">
        <v>#N/A</v>
      </c>
    </row>
    <row r="933" spans="13:17" x14ac:dyDescent="0.2">
      <c r="M933" s="49" t="s">
        <v>443</v>
      </c>
      <c r="N933" s="75">
        <f>_xll.qlCalendarAdvance(Calendar,N932,M933,"Following",FALSE)</f>
        <v>46042</v>
      </c>
      <c r="O933" s="75" t="e">
        <f>_xll.qlInterestRateIndexValueDate(Index,N933)</f>
        <v>#VALUE!</v>
      </c>
      <c r="P933" s="72" t="e">
        <v>#N/A</v>
      </c>
      <c r="Q933" s="113" t="e">
        <v>#N/A</v>
      </c>
    </row>
    <row r="934" spans="13:17" x14ac:dyDescent="0.2">
      <c r="M934" s="49" t="s">
        <v>443</v>
      </c>
      <c r="N934" s="75">
        <f>_xll.qlCalendarAdvance(Calendar,N933,M934,"Following",FALSE)</f>
        <v>46049</v>
      </c>
      <c r="O934" s="75" t="e">
        <f>_xll.qlInterestRateIndexValueDate(Index,N934)</f>
        <v>#VALUE!</v>
      </c>
      <c r="P934" s="72" t="e">
        <v>#N/A</v>
      </c>
      <c r="Q934" s="113" t="e">
        <v>#N/A</v>
      </c>
    </row>
    <row r="935" spans="13:17" x14ac:dyDescent="0.2">
      <c r="M935" s="49" t="s">
        <v>443</v>
      </c>
      <c r="N935" s="75">
        <f>_xll.qlCalendarAdvance(Calendar,N934,M935,"Following",FALSE)</f>
        <v>46056</v>
      </c>
      <c r="O935" s="75" t="e">
        <f>_xll.qlInterestRateIndexValueDate(Index,N935)</f>
        <v>#VALUE!</v>
      </c>
      <c r="P935" s="72" t="e">
        <v>#N/A</v>
      </c>
      <c r="Q935" s="113" t="e">
        <v>#N/A</v>
      </c>
    </row>
    <row r="936" spans="13:17" x14ac:dyDescent="0.2">
      <c r="M936" s="49" t="s">
        <v>443</v>
      </c>
      <c r="N936" s="75">
        <f>_xll.qlCalendarAdvance(Calendar,N935,M936,"Following",FALSE)</f>
        <v>46063</v>
      </c>
      <c r="O936" s="75" t="e">
        <f>_xll.qlInterestRateIndexValueDate(Index,N936)</f>
        <v>#VALUE!</v>
      </c>
      <c r="P936" s="72" t="e">
        <v>#N/A</v>
      </c>
      <c r="Q936" s="113" t="e">
        <v>#N/A</v>
      </c>
    </row>
    <row r="937" spans="13:17" x14ac:dyDescent="0.2">
      <c r="M937" s="49" t="s">
        <v>443</v>
      </c>
      <c r="N937" s="75">
        <f>_xll.qlCalendarAdvance(Calendar,N936,M937,"Following",FALSE)</f>
        <v>46070</v>
      </c>
      <c r="O937" s="75" t="e">
        <f>_xll.qlInterestRateIndexValueDate(Index,N937)</f>
        <v>#VALUE!</v>
      </c>
      <c r="P937" s="72" t="e">
        <v>#N/A</v>
      </c>
      <c r="Q937" s="113" t="e">
        <v>#N/A</v>
      </c>
    </row>
    <row r="938" spans="13:17" x14ac:dyDescent="0.2">
      <c r="M938" s="49" t="s">
        <v>443</v>
      </c>
      <c r="N938" s="75">
        <f>_xll.qlCalendarAdvance(Calendar,N937,M938,"Following",FALSE)</f>
        <v>46077</v>
      </c>
      <c r="O938" s="75" t="e">
        <f>_xll.qlInterestRateIndexValueDate(Index,N938)</f>
        <v>#VALUE!</v>
      </c>
      <c r="P938" s="72" t="e">
        <v>#N/A</v>
      </c>
      <c r="Q938" s="113" t="e">
        <v>#N/A</v>
      </c>
    </row>
    <row r="939" spans="13:17" x14ac:dyDescent="0.2">
      <c r="M939" s="49" t="s">
        <v>443</v>
      </c>
      <c r="N939" s="75">
        <f>_xll.qlCalendarAdvance(Calendar,N938,M939,"Following",FALSE)</f>
        <v>46084</v>
      </c>
      <c r="O939" s="75" t="e">
        <f>_xll.qlInterestRateIndexValueDate(Index,N939)</f>
        <v>#VALUE!</v>
      </c>
      <c r="P939" s="72" t="e">
        <v>#N/A</v>
      </c>
      <c r="Q939" s="113" t="e">
        <v>#N/A</v>
      </c>
    </row>
    <row r="940" spans="13:17" x14ac:dyDescent="0.2">
      <c r="M940" s="49" t="s">
        <v>443</v>
      </c>
      <c r="N940" s="75">
        <f>_xll.qlCalendarAdvance(Calendar,N939,M940,"Following",FALSE)</f>
        <v>46091</v>
      </c>
      <c r="O940" s="75" t="e">
        <f>_xll.qlInterestRateIndexValueDate(Index,N940)</f>
        <v>#VALUE!</v>
      </c>
      <c r="P940" s="72" t="e">
        <v>#N/A</v>
      </c>
      <c r="Q940" s="113" t="e">
        <v>#N/A</v>
      </c>
    </row>
    <row r="941" spans="13:17" x14ac:dyDescent="0.2">
      <c r="M941" s="49" t="s">
        <v>443</v>
      </c>
      <c r="N941" s="75">
        <f>_xll.qlCalendarAdvance(Calendar,N940,M941,"Following",FALSE)</f>
        <v>46098</v>
      </c>
      <c r="O941" s="75" t="e">
        <f>_xll.qlInterestRateIndexValueDate(Index,N941)</f>
        <v>#VALUE!</v>
      </c>
      <c r="P941" s="72" t="e">
        <v>#N/A</v>
      </c>
      <c r="Q941" s="113" t="e">
        <v>#N/A</v>
      </c>
    </row>
    <row r="942" spans="13:17" x14ac:dyDescent="0.2">
      <c r="M942" s="49" t="s">
        <v>443</v>
      </c>
      <c r="N942" s="75">
        <f>_xll.qlCalendarAdvance(Calendar,N941,M942,"Following",FALSE)</f>
        <v>46105</v>
      </c>
      <c r="O942" s="75" t="e">
        <f>_xll.qlInterestRateIndexValueDate(Index,N942)</f>
        <v>#VALUE!</v>
      </c>
      <c r="P942" s="72" t="e">
        <v>#N/A</v>
      </c>
      <c r="Q942" s="113" t="e">
        <v>#N/A</v>
      </c>
    </row>
    <row r="943" spans="13:17" x14ac:dyDescent="0.2">
      <c r="M943" s="49" t="s">
        <v>443</v>
      </c>
      <c r="N943" s="75">
        <f>_xll.qlCalendarAdvance(Calendar,N942,M943,"Following",FALSE)</f>
        <v>46112</v>
      </c>
      <c r="O943" s="75" t="e">
        <f>_xll.qlInterestRateIndexValueDate(Index,N943)</f>
        <v>#VALUE!</v>
      </c>
      <c r="P943" s="72" t="e">
        <v>#N/A</v>
      </c>
      <c r="Q943" s="113" t="e">
        <v>#N/A</v>
      </c>
    </row>
    <row r="944" spans="13:17" x14ac:dyDescent="0.2">
      <c r="M944" s="49" t="s">
        <v>443</v>
      </c>
      <c r="N944" s="75">
        <f>_xll.qlCalendarAdvance(Calendar,N943,M944,"Following",FALSE)</f>
        <v>46119</v>
      </c>
      <c r="O944" s="75" t="e">
        <f>_xll.qlInterestRateIndexValueDate(Index,N944)</f>
        <v>#VALUE!</v>
      </c>
      <c r="P944" s="72" t="e">
        <v>#N/A</v>
      </c>
      <c r="Q944" s="113" t="e">
        <v>#N/A</v>
      </c>
    </row>
    <row r="945" spans="13:17" x14ac:dyDescent="0.2">
      <c r="M945" s="49" t="s">
        <v>443</v>
      </c>
      <c r="N945" s="75">
        <f>_xll.qlCalendarAdvance(Calendar,N944,M945,"Following",FALSE)</f>
        <v>46126</v>
      </c>
      <c r="O945" s="75" t="e">
        <f>_xll.qlInterestRateIndexValueDate(Index,N945)</f>
        <v>#VALUE!</v>
      </c>
      <c r="P945" s="72" t="e">
        <v>#N/A</v>
      </c>
      <c r="Q945" s="113" t="e">
        <v>#N/A</v>
      </c>
    </row>
    <row r="946" spans="13:17" x14ac:dyDescent="0.2">
      <c r="M946" s="49" t="s">
        <v>443</v>
      </c>
      <c r="N946" s="75">
        <f>_xll.qlCalendarAdvance(Calendar,N945,M946,"Following",FALSE)</f>
        <v>46133</v>
      </c>
      <c r="O946" s="75" t="e">
        <f>_xll.qlInterestRateIndexValueDate(Index,N946)</f>
        <v>#VALUE!</v>
      </c>
      <c r="P946" s="72" t="e">
        <v>#N/A</v>
      </c>
      <c r="Q946" s="113" t="e">
        <v>#N/A</v>
      </c>
    </row>
    <row r="947" spans="13:17" x14ac:dyDescent="0.2">
      <c r="M947" s="49" t="s">
        <v>443</v>
      </c>
      <c r="N947" s="75">
        <f>_xll.qlCalendarAdvance(Calendar,N946,M947,"Following",FALSE)</f>
        <v>46140</v>
      </c>
      <c r="O947" s="75" t="e">
        <f>_xll.qlInterestRateIndexValueDate(Index,N947)</f>
        <v>#VALUE!</v>
      </c>
      <c r="P947" s="72" t="e">
        <v>#N/A</v>
      </c>
      <c r="Q947" s="113" t="e">
        <v>#N/A</v>
      </c>
    </row>
    <row r="948" spans="13:17" x14ac:dyDescent="0.2">
      <c r="M948" s="49" t="s">
        <v>443</v>
      </c>
      <c r="N948" s="75">
        <f>_xll.qlCalendarAdvance(Calendar,N947,M948,"Following",FALSE)</f>
        <v>46147</v>
      </c>
      <c r="O948" s="75" t="e">
        <f>_xll.qlInterestRateIndexValueDate(Index,N948)</f>
        <v>#VALUE!</v>
      </c>
      <c r="P948" s="72" t="e">
        <v>#N/A</v>
      </c>
      <c r="Q948" s="113" t="e">
        <v>#N/A</v>
      </c>
    </row>
    <row r="949" spans="13:17" x14ac:dyDescent="0.2">
      <c r="M949" s="49" t="s">
        <v>443</v>
      </c>
      <c r="N949" s="75">
        <f>_xll.qlCalendarAdvance(Calendar,N948,M949,"Following",FALSE)</f>
        <v>46154</v>
      </c>
      <c r="O949" s="75" t="e">
        <f>_xll.qlInterestRateIndexValueDate(Index,N949)</f>
        <v>#VALUE!</v>
      </c>
      <c r="P949" s="72" t="e">
        <v>#N/A</v>
      </c>
      <c r="Q949" s="113" t="e">
        <v>#N/A</v>
      </c>
    </row>
    <row r="950" spans="13:17" x14ac:dyDescent="0.2">
      <c r="M950" s="49" t="s">
        <v>443</v>
      </c>
      <c r="N950" s="75">
        <f>_xll.qlCalendarAdvance(Calendar,N949,M950,"Following",FALSE)</f>
        <v>46161</v>
      </c>
      <c r="O950" s="75" t="e">
        <f>_xll.qlInterestRateIndexValueDate(Index,N950)</f>
        <v>#VALUE!</v>
      </c>
      <c r="P950" s="72" t="e">
        <v>#N/A</v>
      </c>
      <c r="Q950" s="113" t="e">
        <v>#N/A</v>
      </c>
    </row>
    <row r="951" spans="13:17" x14ac:dyDescent="0.2">
      <c r="M951" s="49" t="s">
        <v>443</v>
      </c>
      <c r="N951" s="75">
        <f>_xll.qlCalendarAdvance(Calendar,N950,M951,"Following",FALSE)</f>
        <v>46168</v>
      </c>
      <c r="O951" s="75" t="e">
        <f>_xll.qlInterestRateIndexValueDate(Index,N951)</f>
        <v>#VALUE!</v>
      </c>
      <c r="P951" s="72" t="e">
        <v>#N/A</v>
      </c>
      <c r="Q951" s="113" t="e">
        <v>#N/A</v>
      </c>
    </row>
    <row r="952" spans="13:17" x14ac:dyDescent="0.2">
      <c r="M952" s="49" t="s">
        <v>443</v>
      </c>
      <c r="N952" s="75">
        <f>_xll.qlCalendarAdvance(Calendar,N951,M952,"Following",FALSE)</f>
        <v>46175</v>
      </c>
      <c r="O952" s="75" t="e">
        <f>_xll.qlInterestRateIndexValueDate(Index,N952)</f>
        <v>#VALUE!</v>
      </c>
      <c r="P952" s="72" t="e">
        <v>#N/A</v>
      </c>
      <c r="Q952" s="113" t="e">
        <v>#N/A</v>
      </c>
    </row>
    <row r="953" spans="13:17" x14ac:dyDescent="0.2">
      <c r="M953" s="49" t="s">
        <v>443</v>
      </c>
      <c r="N953" s="75">
        <f>_xll.qlCalendarAdvance(Calendar,N952,M953,"Following",FALSE)</f>
        <v>46182</v>
      </c>
      <c r="O953" s="75" t="e">
        <f>_xll.qlInterestRateIndexValueDate(Index,N953)</f>
        <v>#VALUE!</v>
      </c>
      <c r="P953" s="72" t="e">
        <v>#N/A</v>
      </c>
      <c r="Q953" s="113" t="e">
        <v>#N/A</v>
      </c>
    </row>
    <row r="954" spans="13:17" x14ac:dyDescent="0.2">
      <c r="M954" s="49" t="s">
        <v>443</v>
      </c>
      <c r="N954" s="75">
        <f>_xll.qlCalendarAdvance(Calendar,N953,M954,"Following",FALSE)</f>
        <v>46189</v>
      </c>
      <c r="O954" s="75" t="e">
        <f>_xll.qlInterestRateIndexValueDate(Index,N954)</f>
        <v>#VALUE!</v>
      </c>
      <c r="P954" s="72" t="e">
        <v>#N/A</v>
      </c>
      <c r="Q954" s="113" t="e">
        <v>#N/A</v>
      </c>
    </row>
    <row r="955" spans="13:17" x14ac:dyDescent="0.2">
      <c r="M955" s="49" t="s">
        <v>443</v>
      </c>
      <c r="N955" s="75">
        <f>_xll.qlCalendarAdvance(Calendar,N954,M955,"Following",FALSE)</f>
        <v>46196</v>
      </c>
      <c r="O955" s="75" t="e">
        <f>_xll.qlInterestRateIndexValueDate(Index,N955)</f>
        <v>#VALUE!</v>
      </c>
      <c r="P955" s="72" t="e">
        <v>#N/A</v>
      </c>
      <c r="Q955" s="113" t="e">
        <v>#N/A</v>
      </c>
    </row>
    <row r="956" spans="13:17" x14ac:dyDescent="0.2">
      <c r="M956" s="49" t="s">
        <v>443</v>
      </c>
      <c r="N956" s="75">
        <f>_xll.qlCalendarAdvance(Calendar,N955,M956,"Following",FALSE)</f>
        <v>46203</v>
      </c>
      <c r="O956" s="75" t="e">
        <f>_xll.qlInterestRateIndexValueDate(Index,N956)</f>
        <v>#VALUE!</v>
      </c>
      <c r="P956" s="72" t="e">
        <v>#N/A</v>
      </c>
      <c r="Q956" s="113" t="e">
        <v>#N/A</v>
      </c>
    </row>
    <row r="957" spans="13:17" x14ac:dyDescent="0.2">
      <c r="M957" s="49" t="s">
        <v>443</v>
      </c>
      <c r="N957" s="75">
        <f>_xll.qlCalendarAdvance(Calendar,N956,M957,"Following",FALSE)</f>
        <v>46210</v>
      </c>
      <c r="O957" s="75" t="e">
        <f>_xll.qlInterestRateIndexValueDate(Index,N957)</f>
        <v>#VALUE!</v>
      </c>
      <c r="P957" s="72" t="e">
        <v>#N/A</v>
      </c>
      <c r="Q957" s="113" t="e">
        <v>#N/A</v>
      </c>
    </row>
    <row r="958" spans="13:17" x14ac:dyDescent="0.2">
      <c r="M958" s="49" t="s">
        <v>443</v>
      </c>
      <c r="N958" s="75">
        <f>_xll.qlCalendarAdvance(Calendar,N957,M958,"Following",FALSE)</f>
        <v>46217</v>
      </c>
      <c r="O958" s="75" t="e">
        <f>_xll.qlInterestRateIndexValueDate(Index,N958)</f>
        <v>#VALUE!</v>
      </c>
      <c r="P958" s="72" t="e">
        <v>#N/A</v>
      </c>
      <c r="Q958" s="113" t="e">
        <v>#N/A</v>
      </c>
    </row>
    <row r="959" spans="13:17" x14ac:dyDescent="0.2">
      <c r="M959" s="49" t="s">
        <v>443</v>
      </c>
      <c r="N959" s="75">
        <f>_xll.qlCalendarAdvance(Calendar,N958,M959,"Following",FALSE)</f>
        <v>46224</v>
      </c>
      <c r="O959" s="75" t="e">
        <f>_xll.qlInterestRateIndexValueDate(Index,N959)</f>
        <v>#VALUE!</v>
      </c>
      <c r="P959" s="72" t="e">
        <v>#N/A</v>
      </c>
      <c r="Q959" s="113" t="e">
        <v>#N/A</v>
      </c>
    </row>
    <row r="960" spans="13:17" x14ac:dyDescent="0.2">
      <c r="M960" s="49" t="s">
        <v>443</v>
      </c>
      <c r="N960" s="75">
        <f>_xll.qlCalendarAdvance(Calendar,N959,M960,"Following",FALSE)</f>
        <v>46231</v>
      </c>
      <c r="O960" s="75" t="e">
        <f>_xll.qlInterestRateIndexValueDate(Index,N960)</f>
        <v>#VALUE!</v>
      </c>
      <c r="P960" s="72" t="e">
        <v>#N/A</v>
      </c>
      <c r="Q960" s="113" t="e">
        <v>#N/A</v>
      </c>
    </row>
    <row r="961" spans="13:17" x14ac:dyDescent="0.2">
      <c r="M961" s="49" t="s">
        <v>443</v>
      </c>
      <c r="N961" s="75">
        <f>_xll.qlCalendarAdvance(Calendar,N960,M961,"Following",FALSE)</f>
        <v>46238</v>
      </c>
      <c r="O961" s="75" t="e">
        <f>_xll.qlInterestRateIndexValueDate(Index,N961)</f>
        <v>#VALUE!</v>
      </c>
      <c r="P961" s="72" t="e">
        <v>#N/A</v>
      </c>
      <c r="Q961" s="113" t="e">
        <v>#N/A</v>
      </c>
    </row>
    <row r="962" spans="13:17" x14ac:dyDescent="0.2">
      <c r="M962" s="49" t="s">
        <v>443</v>
      </c>
      <c r="N962" s="75">
        <f>_xll.qlCalendarAdvance(Calendar,N961,M962,"Following",FALSE)</f>
        <v>46245</v>
      </c>
      <c r="O962" s="75" t="e">
        <f>_xll.qlInterestRateIndexValueDate(Index,N962)</f>
        <v>#VALUE!</v>
      </c>
      <c r="P962" s="72" t="e">
        <v>#N/A</v>
      </c>
      <c r="Q962" s="113" t="e">
        <v>#N/A</v>
      </c>
    </row>
    <row r="963" spans="13:17" x14ac:dyDescent="0.2">
      <c r="M963" s="49" t="s">
        <v>443</v>
      </c>
      <c r="N963" s="75">
        <f>_xll.qlCalendarAdvance(Calendar,N962,M963,"Following",FALSE)</f>
        <v>46252</v>
      </c>
      <c r="O963" s="75" t="e">
        <f>_xll.qlInterestRateIndexValueDate(Index,N963)</f>
        <v>#VALUE!</v>
      </c>
      <c r="P963" s="72" t="e">
        <v>#N/A</v>
      </c>
      <c r="Q963" s="113" t="e">
        <v>#N/A</v>
      </c>
    </row>
    <row r="964" spans="13:17" x14ac:dyDescent="0.2">
      <c r="M964" s="49" t="s">
        <v>443</v>
      </c>
      <c r="N964" s="75">
        <f>_xll.qlCalendarAdvance(Calendar,N963,M964,"Following",FALSE)</f>
        <v>46259</v>
      </c>
      <c r="O964" s="75" t="e">
        <f>_xll.qlInterestRateIndexValueDate(Index,N964)</f>
        <v>#VALUE!</v>
      </c>
      <c r="P964" s="72" t="e">
        <v>#N/A</v>
      </c>
      <c r="Q964" s="113" t="e">
        <v>#N/A</v>
      </c>
    </row>
    <row r="965" spans="13:17" x14ac:dyDescent="0.2">
      <c r="M965" s="49" t="s">
        <v>443</v>
      </c>
      <c r="N965" s="75">
        <f>_xll.qlCalendarAdvance(Calendar,N964,M965,"Following",FALSE)</f>
        <v>46266</v>
      </c>
      <c r="O965" s="75" t="e">
        <f>_xll.qlInterestRateIndexValueDate(Index,N965)</f>
        <v>#VALUE!</v>
      </c>
      <c r="P965" s="72" t="e">
        <v>#N/A</v>
      </c>
      <c r="Q965" s="113" t="e">
        <v>#N/A</v>
      </c>
    </row>
    <row r="966" spans="13:17" x14ac:dyDescent="0.2">
      <c r="M966" s="49" t="s">
        <v>443</v>
      </c>
      <c r="N966" s="75">
        <f>_xll.qlCalendarAdvance(Calendar,N965,M966,"Following",FALSE)</f>
        <v>46273</v>
      </c>
      <c r="O966" s="75" t="e">
        <f>_xll.qlInterestRateIndexValueDate(Index,N966)</f>
        <v>#VALUE!</v>
      </c>
      <c r="P966" s="72" t="e">
        <v>#N/A</v>
      </c>
      <c r="Q966" s="113" t="e">
        <v>#N/A</v>
      </c>
    </row>
    <row r="967" spans="13:17" x14ac:dyDescent="0.2">
      <c r="M967" s="49" t="s">
        <v>443</v>
      </c>
      <c r="N967" s="75">
        <f>_xll.qlCalendarAdvance(Calendar,N966,M967,"Following",FALSE)</f>
        <v>46280</v>
      </c>
      <c r="O967" s="75" t="e">
        <f>_xll.qlInterestRateIndexValueDate(Index,N967)</f>
        <v>#VALUE!</v>
      </c>
      <c r="P967" s="72" t="e">
        <v>#N/A</v>
      </c>
      <c r="Q967" s="113" t="e">
        <v>#N/A</v>
      </c>
    </row>
    <row r="968" spans="13:17" x14ac:dyDescent="0.2">
      <c r="M968" s="49" t="s">
        <v>443</v>
      </c>
      <c r="N968" s="75">
        <f>_xll.qlCalendarAdvance(Calendar,N967,M968,"Following",FALSE)</f>
        <v>46287</v>
      </c>
      <c r="O968" s="75" t="e">
        <f>_xll.qlInterestRateIndexValueDate(Index,N968)</f>
        <v>#VALUE!</v>
      </c>
      <c r="P968" s="72" t="e">
        <v>#N/A</v>
      </c>
      <c r="Q968" s="113" t="e">
        <v>#N/A</v>
      </c>
    </row>
    <row r="969" spans="13:17" x14ac:dyDescent="0.2">
      <c r="M969" s="49" t="s">
        <v>443</v>
      </c>
      <c r="N969" s="75">
        <f>_xll.qlCalendarAdvance(Calendar,N968,M969,"Following",FALSE)</f>
        <v>46294</v>
      </c>
      <c r="O969" s="75" t="e">
        <f>_xll.qlInterestRateIndexValueDate(Index,N969)</f>
        <v>#VALUE!</v>
      </c>
      <c r="P969" s="72" t="e">
        <v>#N/A</v>
      </c>
      <c r="Q969" s="113" t="e">
        <v>#N/A</v>
      </c>
    </row>
    <row r="970" spans="13:17" x14ac:dyDescent="0.2">
      <c r="M970" s="49" t="s">
        <v>443</v>
      </c>
      <c r="N970" s="75">
        <f>_xll.qlCalendarAdvance(Calendar,N969,M970,"Following",FALSE)</f>
        <v>46301</v>
      </c>
      <c r="O970" s="75" t="e">
        <f>_xll.qlInterestRateIndexValueDate(Index,N970)</f>
        <v>#VALUE!</v>
      </c>
      <c r="P970" s="72" t="e">
        <v>#N/A</v>
      </c>
      <c r="Q970" s="113" t="e">
        <v>#N/A</v>
      </c>
    </row>
    <row r="971" spans="13:17" x14ac:dyDescent="0.2">
      <c r="M971" s="49" t="s">
        <v>443</v>
      </c>
      <c r="N971" s="75">
        <f>_xll.qlCalendarAdvance(Calendar,N970,M971,"Following",FALSE)</f>
        <v>46308</v>
      </c>
      <c r="O971" s="75" t="e">
        <f>_xll.qlInterestRateIndexValueDate(Index,N971)</f>
        <v>#VALUE!</v>
      </c>
      <c r="P971" s="72" t="e">
        <v>#N/A</v>
      </c>
      <c r="Q971" s="113" t="e">
        <v>#N/A</v>
      </c>
    </row>
    <row r="972" spans="13:17" x14ac:dyDescent="0.2">
      <c r="M972" s="49" t="s">
        <v>443</v>
      </c>
      <c r="N972" s="75">
        <f>_xll.qlCalendarAdvance(Calendar,N971,M972,"Following",FALSE)</f>
        <v>46315</v>
      </c>
      <c r="O972" s="75" t="e">
        <f>_xll.qlInterestRateIndexValueDate(Index,N972)</f>
        <v>#VALUE!</v>
      </c>
      <c r="P972" s="72" t="e">
        <v>#N/A</v>
      </c>
      <c r="Q972" s="113" t="e">
        <v>#N/A</v>
      </c>
    </row>
    <row r="973" spans="13:17" x14ac:dyDescent="0.2">
      <c r="M973" s="49" t="s">
        <v>443</v>
      </c>
      <c r="N973" s="75">
        <f>_xll.qlCalendarAdvance(Calendar,N972,M973,"Following",FALSE)</f>
        <v>46322</v>
      </c>
      <c r="O973" s="75" t="e">
        <f>_xll.qlInterestRateIndexValueDate(Index,N973)</f>
        <v>#VALUE!</v>
      </c>
      <c r="P973" s="72" t="e">
        <v>#N/A</v>
      </c>
      <c r="Q973" s="113" t="e">
        <v>#N/A</v>
      </c>
    </row>
    <row r="974" spans="13:17" x14ac:dyDescent="0.2">
      <c r="M974" s="49" t="s">
        <v>443</v>
      </c>
      <c r="N974" s="75">
        <f>_xll.qlCalendarAdvance(Calendar,N973,M974,"Following",FALSE)</f>
        <v>46329</v>
      </c>
      <c r="O974" s="75" t="e">
        <f>_xll.qlInterestRateIndexValueDate(Index,N974)</f>
        <v>#VALUE!</v>
      </c>
      <c r="P974" s="72" t="e">
        <v>#N/A</v>
      </c>
      <c r="Q974" s="113" t="e">
        <v>#N/A</v>
      </c>
    </row>
    <row r="975" spans="13:17" x14ac:dyDescent="0.2">
      <c r="M975" s="49" t="s">
        <v>443</v>
      </c>
      <c r="N975" s="75">
        <f>_xll.qlCalendarAdvance(Calendar,N974,M975,"Following",FALSE)</f>
        <v>46336</v>
      </c>
      <c r="O975" s="75" t="e">
        <f>_xll.qlInterestRateIndexValueDate(Index,N975)</f>
        <v>#VALUE!</v>
      </c>
      <c r="P975" s="72" t="e">
        <v>#N/A</v>
      </c>
      <c r="Q975" s="113" t="e">
        <v>#N/A</v>
      </c>
    </row>
    <row r="976" spans="13:17" x14ac:dyDescent="0.2">
      <c r="M976" s="49" t="s">
        <v>443</v>
      </c>
      <c r="N976" s="75">
        <f>_xll.qlCalendarAdvance(Calendar,N975,M976,"Following",FALSE)</f>
        <v>46343</v>
      </c>
      <c r="O976" s="75" t="e">
        <f>_xll.qlInterestRateIndexValueDate(Index,N976)</f>
        <v>#VALUE!</v>
      </c>
      <c r="P976" s="72" t="e">
        <v>#N/A</v>
      </c>
      <c r="Q976" s="113" t="e">
        <v>#N/A</v>
      </c>
    </row>
    <row r="977" spans="13:17" x14ac:dyDescent="0.2">
      <c r="M977" s="49" t="s">
        <v>443</v>
      </c>
      <c r="N977" s="75">
        <f>_xll.qlCalendarAdvance(Calendar,N976,M977,"Following",FALSE)</f>
        <v>46350</v>
      </c>
      <c r="O977" s="75" t="e">
        <f>_xll.qlInterestRateIndexValueDate(Index,N977)</f>
        <v>#VALUE!</v>
      </c>
      <c r="P977" s="72" t="e">
        <v>#N/A</v>
      </c>
      <c r="Q977" s="113" t="e">
        <v>#N/A</v>
      </c>
    </row>
    <row r="978" spans="13:17" x14ac:dyDescent="0.2">
      <c r="M978" s="49" t="s">
        <v>443</v>
      </c>
      <c r="N978" s="75">
        <f>_xll.qlCalendarAdvance(Calendar,N977,M978,"Following",FALSE)</f>
        <v>46357</v>
      </c>
      <c r="O978" s="75" t="e">
        <f>_xll.qlInterestRateIndexValueDate(Index,N978)</f>
        <v>#VALUE!</v>
      </c>
      <c r="P978" s="72" t="e">
        <v>#N/A</v>
      </c>
      <c r="Q978" s="113" t="e">
        <v>#N/A</v>
      </c>
    </row>
    <row r="979" spans="13:17" x14ac:dyDescent="0.2">
      <c r="M979" s="49" t="s">
        <v>443</v>
      </c>
      <c r="N979" s="75">
        <f>_xll.qlCalendarAdvance(Calendar,N978,M979,"Following",FALSE)</f>
        <v>46364</v>
      </c>
      <c r="O979" s="75" t="e">
        <f>_xll.qlInterestRateIndexValueDate(Index,N979)</f>
        <v>#VALUE!</v>
      </c>
      <c r="P979" s="72" t="e">
        <v>#N/A</v>
      </c>
      <c r="Q979" s="113" t="e">
        <v>#N/A</v>
      </c>
    </row>
    <row r="980" spans="13:17" x14ac:dyDescent="0.2">
      <c r="M980" s="49" t="s">
        <v>443</v>
      </c>
      <c r="N980" s="75">
        <f>_xll.qlCalendarAdvance(Calendar,N979,M980,"Following",FALSE)</f>
        <v>46371</v>
      </c>
      <c r="O980" s="75" t="e">
        <f>_xll.qlInterestRateIndexValueDate(Index,N980)</f>
        <v>#VALUE!</v>
      </c>
      <c r="P980" s="72" t="e">
        <v>#N/A</v>
      </c>
      <c r="Q980" s="113" t="e">
        <v>#N/A</v>
      </c>
    </row>
    <row r="981" spans="13:17" x14ac:dyDescent="0.2">
      <c r="M981" s="49" t="s">
        <v>443</v>
      </c>
      <c r="N981" s="75">
        <f>_xll.qlCalendarAdvance(Calendar,N980,M981,"Following",FALSE)</f>
        <v>46378</v>
      </c>
      <c r="O981" s="75" t="e">
        <f>_xll.qlInterestRateIndexValueDate(Index,N981)</f>
        <v>#VALUE!</v>
      </c>
      <c r="P981" s="72" t="e">
        <v>#N/A</v>
      </c>
      <c r="Q981" s="113" t="e">
        <v>#N/A</v>
      </c>
    </row>
    <row r="982" spans="13:17" x14ac:dyDescent="0.2">
      <c r="M982" s="49" t="s">
        <v>443</v>
      </c>
      <c r="N982" s="75">
        <f>_xll.qlCalendarAdvance(Calendar,N981,M982,"Following",FALSE)</f>
        <v>46385</v>
      </c>
      <c r="O982" s="75" t="e">
        <f>_xll.qlInterestRateIndexValueDate(Index,N982)</f>
        <v>#VALUE!</v>
      </c>
      <c r="P982" s="72" t="e">
        <v>#N/A</v>
      </c>
      <c r="Q982" s="113" t="e">
        <v>#N/A</v>
      </c>
    </row>
    <row r="983" spans="13:17" x14ac:dyDescent="0.2">
      <c r="M983" s="49" t="s">
        <v>443</v>
      </c>
      <c r="N983" s="75">
        <f>_xll.qlCalendarAdvance(Calendar,N982,M983,"Following",FALSE)</f>
        <v>46392</v>
      </c>
      <c r="O983" s="75" t="e">
        <f>_xll.qlInterestRateIndexValueDate(Index,N983)</f>
        <v>#VALUE!</v>
      </c>
      <c r="P983" s="72" t="e">
        <v>#N/A</v>
      </c>
      <c r="Q983" s="113" t="e">
        <v>#N/A</v>
      </c>
    </row>
    <row r="984" spans="13:17" x14ac:dyDescent="0.2">
      <c r="M984" s="49" t="s">
        <v>443</v>
      </c>
      <c r="N984" s="75">
        <f>_xll.qlCalendarAdvance(Calendar,N983,M984,"Following",FALSE)</f>
        <v>46399</v>
      </c>
      <c r="O984" s="75" t="e">
        <f>_xll.qlInterestRateIndexValueDate(Index,N984)</f>
        <v>#VALUE!</v>
      </c>
      <c r="P984" s="72" t="e">
        <v>#N/A</v>
      </c>
      <c r="Q984" s="113" t="e">
        <v>#N/A</v>
      </c>
    </row>
    <row r="985" spans="13:17" x14ac:dyDescent="0.2">
      <c r="M985" s="49" t="s">
        <v>443</v>
      </c>
      <c r="N985" s="75">
        <f>_xll.qlCalendarAdvance(Calendar,N984,M985,"Following",FALSE)</f>
        <v>46406</v>
      </c>
      <c r="O985" s="75" t="e">
        <f>_xll.qlInterestRateIndexValueDate(Index,N985)</f>
        <v>#VALUE!</v>
      </c>
      <c r="P985" s="72" t="e">
        <v>#N/A</v>
      </c>
      <c r="Q985" s="113" t="e">
        <v>#N/A</v>
      </c>
    </row>
    <row r="986" spans="13:17" x14ac:dyDescent="0.2">
      <c r="M986" s="49" t="s">
        <v>443</v>
      </c>
      <c r="N986" s="75">
        <f>_xll.qlCalendarAdvance(Calendar,N985,M986,"Following",FALSE)</f>
        <v>46413</v>
      </c>
      <c r="O986" s="75" t="e">
        <f>_xll.qlInterestRateIndexValueDate(Index,N986)</f>
        <v>#VALUE!</v>
      </c>
      <c r="P986" s="72" t="e">
        <v>#N/A</v>
      </c>
      <c r="Q986" s="113" t="e">
        <v>#N/A</v>
      </c>
    </row>
    <row r="987" spans="13:17" x14ac:dyDescent="0.2">
      <c r="M987" s="49" t="s">
        <v>443</v>
      </c>
      <c r="N987" s="75">
        <f>_xll.qlCalendarAdvance(Calendar,N986,M987,"Following",FALSE)</f>
        <v>46420</v>
      </c>
      <c r="O987" s="75" t="e">
        <f>_xll.qlInterestRateIndexValueDate(Index,N987)</f>
        <v>#VALUE!</v>
      </c>
      <c r="P987" s="72" t="e">
        <v>#N/A</v>
      </c>
      <c r="Q987" s="113" t="e">
        <v>#N/A</v>
      </c>
    </row>
    <row r="988" spans="13:17" x14ac:dyDescent="0.2">
      <c r="M988" s="49" t="s">
        <v>443</v>
      </c>
      <c r="N988" s="75">
        <f>_xll.qlCalendarAdvance(Calendar,N987,M988,"Following",FALSE)</f>
        <v>46427</v>
      </c>
      <c r="O988" s="75" t="e">
        <f>_xll.qlInterestRateIndexValueDate(Index,N988)</f>
        <v>#VALUE!</v>
      </c>
      <c r="P988" s="72" t="e">
        <v>#N/A</v>
      </c>
      <c r="Q988" s="113" t="e">
        <v>#N/A</v>
      </c>
    </row>
    <row r="989" spans="13:17" x14ac:dyDescent="0.2">
      <c r="M989" s="49" t="s">
        <v>443</v>
      </c>
      <c r="N989" s="75">
        <f>_xll.qlCalendarAdvance(Calendar,N988,M989,"Following",FALSE)</f>
        <v>46434</v>
      </c>
      <c r="O989" s="75" t="e">
        <f>_xll.qlInterestRateIndexValueDate(Index,N989)</f>
        <v>#VALUE!</v>
      </c>
      <c r="P989" s="72" t="e">
        <v>#N/A</v>
      </c>
      <c r="Q989" s="113" t="e">
        <v>#N/A</v>
      </c>
    </row>
    <row r="990" spans="13:17" x14ac:dyDescent="0.2">
      <c r="M990" s="49" t="s">
        <v>443</v>
      </c>
      <c r="N990" s="75">
        <f>_xll.qlCalendarAdvance(Calendar,N989,M990,"Following",FALSE)</f>
        <v>46441</v>
      </c>
      <c r="O990" s="75" t="e">
        <f>_xll.qlInterestRateIndexValueDate(Index,N990)</f>
        <v>#VALUE!</v>
      </c>
      <c r="P990" s="72" t="e">
        <v>#N/A</v>
      </c>
      <c r="Q990" s="113" t="e">
        <v>#N/A</v>
      </c>
    </row>
    <row r="991" spans="13:17" x14ac:dyDescent="0.2">
      <c r="M991" s="49" t="s">
        <v>443</v>
      </c>
      <c r="N991" s="75">
        <f>_xll.qlCalendarAdvance(Calendar,N990,M991,"Following",FALSE)</f>
        <v>46448</v>
      </c>
      <c r="O991" s="75" t="e">
        <f>_xll.qlInterestRateIndexValueDate(Index,N991)</f>
        <v>#VALUE!</v>
      </c>
      <c r="P991" s="72" t="e">
        <v>#N/A</v>
      </c>
      <c r="Q991" s="113" t="e">
        <v>#N/A</v>
      </c>
    </row>
    <row r="992" spans="13:17" x14ac:dyDescent="0.2">
      <c r="M992" s="49" t="s">
        <v>443</v>
      </c>
      <c r="N992" s="75">
        <f>_xll.qlCalendarAdvance(Calendar,N991,M992,"Following",FALSE)</f>
        <v>46455</v>
      </c>
      <c r="O992" s="75" t="e">
        <f>_xll.qlInterestRateIndexValueDate(Index,N992)</f>
        <v>#VALUE!</v>
      </c>
      <c r="P992" s="72" t="e">
        <v>#N/A</v>
      </c>
      <c r="Q992" s="113" t="e">
        <v>#N/A</v>
      </c>
    </row>
    <row r="993" spans="13:17" x14ac:dyDescent="0.2">
      <c r="M993" s="49" t="s">
        <v>443</v>
      </c>
      <c r="N993" s="75">
        <f>_xll.qlCalendarAdvance(Calendar,N992,M993,"Following",FALSE)</f>
        <v>46462</v>
      </c>
      <c r="O993" s="75" t="e">
        <f>_xll.qlInterestRateIndexValueDate(Index,N993)</f>
        <v>#VALUE!</v>
      </c>
      <c r="P993" s="72" t="e">
        <v>#N/A</v>
      </c>
      <c r="Q993" s="113" t="e">
        <v>#N/A</v>
      </c>
    </row>
    <row r="994" spans="13:17" x14ac:dyDescent="0.2">
      <c r="M994" s="49" t="s">
        <v>443</v>
      </c>
      <c r="N994" s="75">
        <f>_xll.qlCalendarAdvance(Calendar,N993,M994,"Following",FALSE)</f>
        <v>46469</v>
      </c>
      <c r="O994" s="75" t="e">
        <f>_xll.qlInterestRateIndexValueDate(Index,N994)</f>
        <v>#VALUE!</v>
      </c>
      <c r="P994" s="72" t="e">
        <v>#N/A</v>
      </c>
      <c r="Q994" s="113" t="e">
        <v>#N/A</v>
      </c>
    </row>
    <row r="995" spans="13:17" x14ac:dyDescent="0.2">
      <c r="M995" s="49" t="s">
        <v>443</v>
      </c>
      <c r="N995" s="75">
        <f>_xll.qlCalendarAdvance(Calendar,N994,M995,"Following",FALSE)</f>
        <v>46476</v>
      </c>
      <c r="O995" s="75" t="e">
        <f>_xll.qlInterestRateIndexValueDate(Index,N995)</f>
        <v>#VALUE!</v>
      </c>
      <c r="P995" s="72" t="e">
        <v>#N/A</v>
      </c>
      <c r="Q995" s="113" t="e">
        <v>#N/A</v>
      </c>
    </row>
    <row r="996" spans="13:17" x14ac:dyDescent="0.2">
      <c r="M996" s="49" t="s">
        <v>443</v>
      </c>
      <c r="N996" s="75">
        <f>_xll.qlCalendarAdvance(Calendar,N995,M996,"Following",FALSE)</f>
        <v>46483</v>
      </c>
      <c r="O996" s="75" t="e">
        <f>_xll.qlInterestRateIndexValueDate(Index,N996)</f>
        <v>#VALUE!</v>
      </c>
      <c r="P996" s="72" t="e">
        <v>#N/A</v>
      </c>
      <c r="Q996" s="113" t="e">
        <v>#N/A</v>
      </c>
    </row>
    <row r="997" spans="13:17" x14ac:dyDescent="0.2">
      <c r="M997" s="49" t="s">
        <v>443</v>
      </c>
      <c r="N997" s="75">
        <f>_xll.qlCalendarAdvance(Calendar,N996,M997,"Following",FALSE)</f>
        <v>46490</v>
      </c>
      <c r="O997" s="75" t="e">
        <f>_xll.qlInterestRateIndexValueDate(Index,N997)</f>
        <v>#VALUE!</v>
      </c>
      <c r="P997" s="72" t="e">
        <v>#N/A</v>
      </c>
      <c r="Q997" s="113" t="e">
        <v>#N/A</v>
      </c>
    </row>
    <row r="998" spans="13:17" x14ac:dyDescent="0.2">
      <c r="M998" s="49" t="s">
        <v>443</v>
      </c>
      <c r="N998" s="75">
        <f>_xll.qlCalendarAdvance(Calendar,N997,M998,"Following",FALSE)</f>
        <v>46497</v>
      </c>
      <c r="O998" s="75" t="e">
        <f>_xll.qlInterestRateIndexValueDate(Index,N998)</f>
        <v>#VALUE!</v>
      </c>
      <c r="P998" s="72" t="e">
        <v>#N/A</v>
      </c>
      <c r="Q998" s="113" t="e">
        <v>#N/A</v>
      </c>
    </row>
    <row r="999" spans="13:17" x14ac:dyDescent="0.2">
      <c r="M999" s="49" t="s">
        <v>443</v>
      </c>
      <c r="N999" s="75">
        <f>_xll.qlCalendarAdvance(Calendar,N998,M999,"Following",FALSE)</f>
        <v>46504</v>
      </c>
      <c r="O999" s="75" t="e">
        <f>_xll.qlInterestRateIndexValueDate(Index,N999)</f>
        <v>#VALUE!</v>
      </c>
      <c r="P999" s="72" t="e">
        <v>#N/A</v>
      </c>
      <c r="Q999" s="113" t="e">
        <v>#N/A</v>
      </c>
    </row>
    <row r="1000" spans="13:17" x14ac:dyDescent="0.2">
      <c r="M1000" s="49" t="s">
        <v>443</v>
      </c>
      <c r="N1000" s="75">
        <f>_xll.qlCalendarAdvance(Calendar,N999,M1000,"Following",FALSE)</f>
        <v>46511</v>
      </c>
      <c r="O1000" s="75" t="e">
        <f>_xll.qlInterestRateIndexValueDate(Index,N1000)</f>
        <v>#VALUE!</v>
      </c>
      <c r="P1000" s="72" t="e">
        <v>#N/A</v>
      </c>
      <c r="Q1000" s="113" t="e">
        <v>#N/A</v>
      </c>
    </row>
    <row r="1001" spans="13:17" x14ac:dyDescent="0.2">
      <c r="M1001" s="49" t="s">
        <v>443</v>
      </c>
      <c r="N1001" s="75">
        <f>_xll.qlCalendarAdvance(Calendar,N1000,M1001,"Following",FALSE)</f>
        <v>46518</v>
      </c>
      <c r="O1001" s="75" t="e">
        <f>_xll.qlInterestRateIndexValueDate(Index,N1001)</f>
        <v>#VALUE!</v>
      </c>
      <c r="P1001" s="72" t="e">
        <v>#N/A</v>
      </c>
      <c r="Q1001" s="113" t="e">
        <v>#N/A</v>
      </c>
    </row>
    <row r="1002" spans="13:17" x14ac:dyDescent="0.2">
      <c r="M1002" s="49" t="s">
        <v>443</v>
      </c>
      <c r="N1002" s="75">
        <f>_xll.qlCalendarAdvance(Calendar,N1001,M1002,"Following",FALSE)</f>
        <v>46525</v>
      </c>
      <c r="O1002" s="75" t="e">
        <f>_xll.qlInterestRateIndexValueDate(Index,N1002)</f>
        <v>#VALUE!</v>
      </c>
      <c r="P1002" s="72" t="e">
        <v>#N/A</v>
      </c>
      <c r="Q1002" s="113" t="e">
        <v>#N/A</v>
      </c>
    </row>
    <row r="1003" spans="13:17" x14ac:dyDescent="0.2">
      <c r="M1003" s="49" t="s">
        <v>443</v>
      </c>
      <c r="N1003" s="75">
        <f>_xll.qlCalendarAdvance(Calendar,N1002,M1003,"Following",FALSE)</f>
        <v>46532</v>
      </c>
      <c r="O1003" s="75" t="e">
        <f>_xll.qlInterestRateIndexValueDate(Index,N1003)</f>
        <v>#VALUE!</v>
      </c>
      <c r="P1003" s="72" t="e">
        <v>#N/A</v>
      </c>
      <c r="Q1003" s="113" t="e">
        <v>#N/A</v>
      </c>
    </row>
    <row r="1004" spans="13:17" x14ac:dyDescent="0.2">
      <c r="M1004" s="49" t="s">
        <v>443</v>
      </c>
      <c r="N1004" s="75">
        <f>_xll.qlCalendarAdvance(Calendar,N1003,M1004,"Following",FALSE)</f>
        <v>46539</v>
      </c>
      <c r="O1004" s="75" t="e">
        <f>_xll.qlInterestRateIndexValueDate(Index,N1004)</f>
        <v>#VALUE!</v>
      </c>
      <c r="P1004" s="72" t="e">
        <v>#N/A</v>
      </c>
      <c r="Q1004" s="113" t="e">
        <v>#N/A</v>
      </c>
    </row>
    <row r="1005" spans="13:17" x14ac:dyDescent="0.2">
      <c r="M1005" s="49" t="s">
        <v>443</v>
      </c>
      <c r="N1005" s="75">
        <f>_xll.qlCalendarAdvance(Calendar,N1004,M1005,"Following",FALSE)</f>
        <v>46546</v>
      </c>
      <c r="O1005" s="75" t="e">
        <f>_xll.qlInterestRateIndexValueDate(Index,N1005)</f>
        <v>#VALUE!</v>
      </c>
      <c r="P1005" s="72" t="e">
        <v>#N/A</v>
      </c>
      <c r="Q1005" s="113" t="e">
        <v>#N/A</v>
      </c>
    </row>
    <row r="1006" spans="13:17" x14ac:dyDescent="0.2">
      <c r="M1006" s="49" t="s">
        <v>443</v>
      </c>
      <c r="N1006" s="75">
        <f>_xll.qlCalendarAdvance(Calendar,N1005,M1006,"Following",FALSE)</f>
        <v>46553</v>
      </c>
      <c r="O1006" s="75" t="e">
        <f>_xll.qlInterestRateIndexValueDate(Index,N1006)</f>
        <v>#VALUE!</v>
      </c>
      <c r="P1006" s="72" t="e">
        <v>#N/A</v>
      </c>
      <c r="Q1006" s="113" t="e">
        <v>#N/A</v>
      </c>
    </row>
    <row r="1007" spans="13:17" x14ac:dyDescent="0.2">
      <c r="M1007" s="49" t="s">
        <v>443</v>
      </c>
      <c r="N1007" s="75">
        <f>_xll.qlCalendarAdvance(Calendar,N1006,M1007,"Following",FALSE)</f>
        <v>46560</v>
      </c>
      <c r="O1007" s="75" t="e">
        <f>_xll.qlInterestRateIndexValueDate(Index,N1007)</f>
        <v>#VALUE!</v>
      </c>
      <c r="P1007" s="72" t="e">
        <v>#N/A</v>
      </c>
      <c r="Q1007" s="113" t="e">
        <v>#N/A</v>
      </c>
    </row>
    <row r="1008" spans="13:17" x14ac:dyDescent="0.2">
      <c r="M1008" s="49" t="s">
        <v>443</v>
      </c>
      <c r="N1008" s="75">
        <f>_xll.qlCalendarAdvance(Calendar,N1007,M1008,"Following",FALSE)</f>
        <v>46567</v>
      </c>
      <c r="O1008" s="75" t="e">
        <f>_xll.qlInterestRateIndexValueDate(Index,N1008)</f>
        <v>#VALUE!</v>
      </c>
      <c r="P1008" s="72" t="e">
        <v>#N/A</v>
      </c>
      <c r="Q1008" s="113" t="e">
        <v>#N/A</v>
      </c>
    </row>
    <row r="1009" spans="13:17" x14ac:dyDescent="0.2">
      <c r="M1009" s="49" t="s">
        <v>443</v>
      </c>
      <c r="N1009" s="75">
        <f>_xll.qlCalendarAdvance(Calendar,N1008,M1009,"Following",FALSE)</f>
        <v>46574</v>
      </c>
      <c r="O1009" s="75" t="e">
        <f>_xll.qlInterestRateIndexValueDate(Index,N1009)</f>
        <v>#VALUE!</v>
      </c>
      <c r="P1009" s="72" t="e">
        <v>#N/A</v>
      </c>
      <c r="Q1009" s="113" t="e">
        <v>#N/A</v>
      </c>
    </row>
    <row r="1010" spans="13:17" x14ac:dyDescent="0.2">
      <c r="M1010" s="49" t="s">
        <v>443</v>
      </c>
      <c r="N1010" s="75">
        <f>_xll.qlCalendarAdvance(Calendar,N1009,M1010,"Following",FALSE)</f>
        <v>46581</v>
      </c>
      <c r="O1010" s="75" t="e">
        <f>_xll.qlInterestRateIndexValueDate(Index,N1010)</f>
        <v>#VALUE!</v>
      </c>
      <c r="P1010" s="72" t="e">
        <v>#N/A</v>
      </c>
      <c r="Q1010" s="113" t="e">
        <v>#N/A</v>
      </c>
    </row>
    <row r="1011" spans="13:17" x14ac:dyDescent="0.2">
      <c r="M1011" s="49" t="s">
        <v>443</v>
      </c>
      <c r="N1011" s="75">
        <f>_xll.qlCalendarAdvance(Calendar,N1010,M1011,"Following",FALSE)</f>
        <v>46588</v>
      </c>
      <c r="O1011" s="75" t="e">
        <f>_xll.qlInterestRateIndexValueDate(Index,N1011)</f>
        <v>#VALUE!</v>
      </c>
      <c r="P1011" s="72" t="e">
        <v>#N/A</v>
      </c>
      <c r="Q1011" s="113" t="e">
        <v>#N/A</v>
      </c>
    </row>
    <row r="1012" spans="13:17" x14ac:dyDescent="0.2">
      <c r="M1012" s="49" t="s">
        <v>443</v>
      </c>
      <c r="N1012" s="75">
        <f>_xll.qlCalendarAdvance(Calendar,N1011,M1012,"Following",FALSE)</f>
        <v>46595</v>
      </c>
      <c r="O1012" s="75" t="e">
        <f>_xll.qlInterestRateIndexValueDate(Index,N1012)</f>
        <v>#VALUE!</v>
      </c>
      <c r="P1012" s="72" t="e">
        <v>#N/A</v>
      </c>
      <c r="Q1012" s="113" t="e">
        <v>#N/A</v>
      </c>
    </row>
    <row r="1013" spans="13:17" x14ac:dyDescent="0.2">
      <c r="M1013" s="49" t="s">
        <v>443</v>
      </c>
      <c r="N1013" s="75">
        <f>_xll.qlCalendarAdvance(Calendar,N1012,M1013,"Following",FALSE)</f>
        <v>46602</v>
      </c>
      <c r="O1013" s="75" t="e">
        <f>_xll.qlInterestRateIndexValueDate(Index,N1013)</f>
        <v>#VALUE!</v>
      </c>
      <c r="P1013" s="72" t="e">
        <v>#N/A</v>
      </c>
      <c r="Q1013" s="113" t="e">
        <v>#N/A</v>
      </c>
    </row>
    <row r="1014" spans="13:17" x14ac:dyDescent="0.2">
      <c r="M1014" s="49" t="s">
        <v>443</v>
      </c>
      <c r="N1014" s="75">
        <f>_xll.qlCalendarAdvance(Calendar,N1013,M1014,"Following",FALSE)</f>
        <v>46609</v>
      </c>
      <c r="O1014" s="75" t="e">
        <f>_xll.qlInterestRateIndexValueDate(Index,N1014)</f>
        <v>#VALUE!</v>
      </c>
      <c r="P1014" s="72" t="e">
        <v>#N/A</v>
      </c>
      <c r="Q1014" s="113" t="e">
        <v>#N/A</v>
      </c>
    </row>
    <row r="1015" spans="13:17" x14ac:dyDescent="0.2">
      <c r="M1015" s="49" t="s">
        <v>443</v>
      </c>
      <c r="N1015" s="75">
        <f>_xll.qlCalendarAdvance(Calendar,N1014,M1015,"Following",FALSE)</f>
        <v>46616</v>
      </c>
      <c r="O1015" s="75" t="e">
        <f>_xll.qlInterestRateIndexValueDate(Index,N1015)</f>
        <v>#VALUE!</v>
      </c>
      <c r="P1015" s="72" t="e">
        <v>#N/A</v>
      </c>
      <c r="Q1015" s="113" t="e">
        <v>#N/A</v>
      </c>
    </row>
    <row r="1016" spans="13:17" x14ac:dyDescent="0.2">
      <c r="M1016" s="49" t="s">
        <v>443</v>
      </c>
      <c r="N1016" s="75">
        <f>_xll.qlCalendarAdvance(Calendar,N1015,M1016,"Following",FALSE)</f>
        <v>46623</v>
      </c>
      <c r="O1016" s="75" t="e">
        <f>_xll.qlInterestRateIndexValueDate(Index,N1016)</f>
        <v>#VALUE!</v>
      </c>
      <c r="P1016" s="72" t="e">
        <v>#N/A</v>
      </c>
      <c r="Q1016" s="113" t="e">
        <v>#N/A</v>
      </c>
    </row>
    <row r="1017" spans="13:17" x14ac:dyDescent="0.2">
      <c r="M1017" s="49" t="s">
        <v>443</v>
      </c>
      <c r="N1017" s="75">
        <f>_xll.qlCalendarAdvance(Calendar,N1016,M1017,"Following",FALSE)</f>
        <v>46630</v>
      </c>
      <c r="O1017" s="75" t="e">
        <f>_xll.qlInterestRateIndexValueDate(Index,N1017)</f>
        <v>#VALUE!</v>
      </c>
      <c r="P1017" s="72" t="e">
        <v>#N/A</v>
      </c>
      <c r="Q1017" s="113" t="e">
        <v>#N/A</v>
      </c>
    </row>
    <row r="1018" spans="13:17" x14ac:dyDescent="0.2">
      <c r="M1018" s="49" t="s">
        <v>443</v>
      </c>
      <c r="N1018" s="75">
        <f>_xll.qlCalendarAdvance(Calendar,N1017,M1018,"Following",FALSE)</f>
        <v>46637</v>
      </c>
      <c r="O1018" s="75" t="e">
        <f>_xll.qlInterestRateIndexValueDate(Index,N1018)</f>
        <v>#VALUE!</v>
      </c>
      <c r="P1018" s="72" t="e">
        <v>#N/A</v>
      </c>
      <c r="Q1018" s="113" t="e">
        <v>#N/A</v>
      </c>
    </row>
    <row r="1019" spans="13:17" x14ac:dyDescent="0.2">
      <c r="M1019" s="49" t="s">
        <v>443</v>
      </c>
      <c r="N1019" s="75">
        <f>_xll.qlCalendarAdvance(Calendar,N1018,M1019,"Following",FALSE)</f>
        <v>46644</v>
      </c>
      <c r="O1019" s="75" t="e">
        <f>_xll.qlInterestRateIndexValueDate(Index,N1019)</f>
        <v>#VALUE!</v>
      </c>
      <c r="P1019" s="72" t="e">
        <v>#N/A</v>
      </c>
      <c r="Q1019" s="113" t="e">
        <v>#N/A</v>
      </c>
    </row>
    <row r="1020" spans="13:17" x14ac:dyDescent="0.2">
      <c r="M1020" s="49" t="s">
        <v>443</v>
      </c>
      <c r="N1020" s="75">
        <f>_xll.qlCalendarAdvance(Calendar,N1019,M1020,"Following",FALSE)</f>
        <v>46651</v>
      </c>
      <c r="O1020" s="75" t="e">
        <f>_xll.qlInterestRateIndexValueDate(Index,N1020)</f>
        <v>#VALUE!</v>
      </c>
      <c r="P1020" s="72" t="e">
        <v>#N/A</v>
      </c>
      <c r="Q1020" s="113" t="e">
        <v>#N/A</v>
      </c>
    </row>
    <row r="1021" spans="13:17" x14ac:dyDescent="0.2">
      <c r="M1021" s="49" t="s">
        <v>443</v>
      </c>
      <c r="N1021" s="75">
        <f>_xll.qlCalendarAdvance(Calendar,N1020,M1021,"Following",FALSE)</f>
        <v>46658</v>
      </c>
      <c r="O1021" s="75" t="e">
        <f>_xll.qlInterestRateIndexValueDate(Index,N1021)</f>
        <v>#VALUE!</v>
      </c>
      <c r="P1021" s="72" t="e">
        <v>#N/A</v>
      </c>
      <c r="Q1021" s="113" t="e">
        <v>#N/A</v>
      </c>
    </row>
    <row r="1022" spans="13:17" x14ac:dyDescent="0.2">
      <c r="M1022" s="49" t="s">
        <v>443</v>
      </c>
      <c r="N1022" s="75">
        <f>_xll.qlCalendarAdvance(Calendar,N1021,M1022,"Following",FALSE)</f>
        <v>46665</v>
      </c>
      <c r="O1022" s="75" t="e">
        <f>_xll.qlInterestRateIndexValueDate(Index,N1022)</f>
        <v>#VALUE!</v>
      </c>
      <c r="P1022" s="72" t="e">
        <v>#N/A</v>
      </c>
      <c r="Q1022" s="113" t="e">
        <v>#N/A</v>
      </c>
    </row>
    <row r="1023" spans="13:17" x14ac:dyDescent="0.2">
      <c r="M1023" s="49" t="s">
        <v>443</v>
      </c>
      <c r="N1023" s="75">
        <f>_xll.qlCalendarAdvance(Calendar,N1022,M1023,"Following",FALSE)</f>
        <v>46672</v>
      </c>
      <c r="O1023" s="75" t="e">
        <f>_xll.qlInterestRateIndexValueDate(Index,N1023)</f>
        <v>#VALUE!</v>
      </c>
      <c r="P1023" s="72" t="e">
        <v>#N/A</v>
      </c>
      <c r="Q1023" s="113" t="e">
        <v>#N/A</v>
      </c>
    </row>
    <row r="1024" spans="13:17" x14ac:dyDescent="0.2">
      <c r="M1024" s="49" t="s">
        <v>443</v>
      </c>
      <c r="N1024" s="75">
        <f>_xll.qlCalendarAdvance(Calendar,N1023,M1024,"Following",FALSE)</f>
        <v>46679</v>
      </c>
      <c r="O1024" s="75" t="e">
        <f>_xll.qlInterestRateIndexValueDate(Index,N1024)</f>
        <v>#VALUE!</v>
      </c>
      <c r="P1024" s="72" t="e">
        <v>#N/A</v>
      </c>
      <c r="Q1024" s="113" t="e">
        <v>#N/A</v>
      </c>
    </row>
    <row r="1025" spans="13:17" x14ac:dyDescent="0.2">
      <c r="M1025" s="49" t="s">
        <v>443</v>
      </c>
      <c r="N1025" s="75">
        <f>_xll.qlCalendarAdvance(Calendar,N1024,M1025,"Following",FALSE)</f>
        <v>46686</v>
      </c>
      <c r="O1025" s="75" t="e">
        <f>_xll.qlInterestRateIndexValueDate(Index,N1025)</f>
        <v>#VALUE!</v>
      </c>
      <c r="P1025" s="72" t="e">
        <v>#N/A</v>
      </c>
      <c r="Q1025" s="113" t="e">
        <v>#N/A</v>
      </c>
    </row>
    <row r="1026" spans="13:17" x14ac:dyDescent="0.2">
      <c r="M1026" s="49" t="s">
        <v>443</v>
      </c>
      <c r="N1026" s="75">
        <f>_xll.qlCalendarAdvance(Calendar,N1025,M1026,"Following",FALSE)</f>
        <v>46693</v>
      </c>
      <c r="O1026" s="75" t="e">
        <f>_xll.qlInterestRateIndexValueDate(Index,N1026)</f>
        <v>#VALUE!</v>
      </c>
      <c r="P1026" s="72" t="e">
        <v>#N/A</v>
      </c>
      <c r="Q1026" s="113" t="e">
        <v>#N/A</v>
      </c>
    </row>
    <row r="1027" spans="13:17" x14ac:dyDescent="0.2">
      <c r="M1027" s="49" t="s">
        <v>443</v>
      </c>
      <c r="N1027" s="75">
        <f>_xll.qlCalendarAdvance(Calendar,N1026,M1027,"Following",FALSE)</f>
        <v>46700</v>
      </c>
      <c r="O1027" s="75" t="e">
        <f>_xll.qlInterestRateIndexValueDate(Index,N1027)</f>
        <v>#VALUE!</v>
      </c>
      <c r="P1027" s="72" t="e">
        <v>#N/A</v>
      </c>
      <c r="Q1027" s="113" t="e">
        <v>#N/A</v>
      </c>
    </row>
    <row r="1028" spans="13:17" x14ac:dyDescent="0.2">
      <c r="M1028" s="49" t="s">
        <v>443</v>
      </c>
      <c r="N1028" s="75">
        <f>_xll.qlCalendarAdvance(Calendar,N1027,M1028,"Following",FALSE)</f>
        <v>46707</v>
      </c>
      <c r="O1028" s="75" t="e">
        <f>_xll.qlInterestRateIndexValueDate(Index,N1028)</f>
        <v>#VALUE!</v>
      </c>
      <c r="P1028" s="72" t="e">
        <v>#N/A</v>
      </c>
      <c r="Q1028" s="113" t="e">
        <v>#N/A</v>
      </c>
    </row>
    <row r="1029" spans="13:17" x14ac:dyDescent="0.2">
      <c r="M1029" s="49" t="s">
        <v>443</v>
      </c>
      <c r="N1029" s="75">
        <f>_xll.qlCalendarAdvance(Calendar,N1028,M1029,"Following",FALSE)</f>
        <v>46714</v>
      </c>
      <c r="O1029" s="75" t="e">
        <f>_xll.qlInterestRateIndexValueDate(Index,N1029)</f>
        <v>#VALUE!</v>
      </c>
      <c r="P1029" s="72" t="e">
        <v>#N/A</v>
      </c>
      <c r="Q1029" s="113" t="e">
        <v>#N/A</v>
      </c>
    </row>
    <row r="1030" spans="13:17" x14ac:dyDescent="0.2">
      <c r="M1030" s="49" t="s">
        <v>443</v>
      </c>
      <c r="N1030" s="75">
        <f>_xll.qlCalendarAdvance(Calendar,N1029,M1030,"Following",FALSE)</f>
        <v>46721</v>
      </c>
      <c r="O1030" s="75" t="e">
        <f>_xll.qlInterestRateIndexValueDate(Index,N1030)</f>
        <v>#VALUE!</v>
      </c>
      <c r="P1030" s="72" t="e">
        <v>#N/A</v>
      </c>
      <c r="Q1030" s="113" t="e">
        <v>#N/A</v>
      </c>
    </row>
    <row r="1031" spans="13:17" x14ac:dyDescent="0.2">
      <c r="M1031" s="49" t="s">
        <v>443</v>
      </c>
      <c r="N1031" s="75">
        <f>_xll.qlCalendarAdvance(Calendar,N1030,M1031,"Following",FALSE)</f>
        <v>46728</v>
      </c>
      <c r="O1031" s="75" t="e">
        <f>_xll.qlInterestRateIndexValueDate(Index,N1031)</f>
        <v>#VALUE!</v>
      </c>
      <c r="P1031" s="72" t="e">
        <v>#N/A</v>
      </c>
      <c r="Q1031" s="113" t="e">
        <v>#N/A</v>
      </c>
    </row>
    <row r="1032" spans="13:17" x14ac:dyDescent="0.2">
      <c r="M1032" s="49" t="s">
        <v>443</v>
      </c>
      <c r="N1032" s="75">
        <f>_xll.qlCalendarAdvance(Calendar,N1031,M1032,"Following",FALSE)</f>
        <v>46735</v>
      </c>
      <c r="O1032" s="75" t="e">
        <f>_xll.qlInterestRateIndexValueDate(Index,N1032)</f>
        <v>#VALUE!</v>
      </c>
      <c r="P1032" s="72" t="e">
        <v>#N/A</v>
      </c>
      <c r="Q1032" s="113" t="e">
        <v>#N/A</v>
      </c>
    </row>
    <row r="1033" spans="13:17" x14ac:dyDescent="0.2">
      <c r="M1033" s="49" t="s">
        <v>443</v>
      </c>
      <c r="N1033" s="75">
        <f>_xll.qlCalendarAdvance(Calendar,N1032,M1033,"Following",FALSE)</f>
        <v>46742</v>
      </c>
      <c r="O1033" s="75" t="e">
        <f>_xll.qlInterestRateIndexValueDate(Index,N1033)</f>
        <v>#VALUE!</v>
      </c>
      <c r="P1033" s="72" t="e">
        <v>#N/A</v>
      </c>
      <c r="Q1033" s="113" t="e">
        <v>#N/A</v>
      </c>
    </row>
    <row r="1034" spans="13:17" x14ac:dyDescent="0.2">
      <c r="M1034" s="49" t="s">
        <v>443</v>
      </c>
      <c r="N1034" s="75">
        <f>_xll.qlCalendarAdvance(Calendar,N1033,M1034,"Following",FALSE)</f>
        <v>46749</v>
      </c>
      <c r="O1034" s="75" t="e">
        <f>_xll.qlInterestRateIndexValueDate(Index,N1034)</f>
        <v>#VALUE!</v>
      </c>
      <c r="P1034" s="72" t="e">
        <v>#N/A</v>
      </c>
      <c r="Q1034" s="113" t="e">
        <v>#N/A</v>
      </c>
    </row>
    <row r="1035" spans="13:17" x14ac:dyDescent="0.2">
      <c r="M1035" s="49" t="s">
        <v>443</v>
      </c>
      <c r="N1035" s="75">
        <f>_xll.qlCalendarAdvance(Calendar,N1034,M1035,"Following",FALSE)</f>
        <v>46756</v>
      </c>
      <c r="O1035" s="75" t="e">
        <f>_xll.qlInterestRateIndexValueDate(Index,N1035)</f>
        <v>#VALUE!</v>
      </c>
      <c r="P1035" s="72" t="e">
        <v>#N/A</v>
      </c>
      <c r="Q1035" s="113" t="e">
        <v>#N/A</v>
      </c>
    </row>
    <row r="1036" spans="13:17" x14ac:dyDescent="0.2">
      <c r="M1036" s="49" t="s">
        <v>443</v>
      </c>
      <c r="N1036" s="75">
        <f>_xll.qlCalendarAdvance(Calendar,N1035,M1036,"Following",FALSE)</f>
        <v>46763</v>
      </c>
      <c r="O1036" s="75" t="e">
        <f>_xll.qlInterestRateIndexValueDate(Index,N1036)</f>
        <v>#VALUE!</v>
      </c>
      <c r="P1036" s="72" t="e">
        <v>#N/A</v>
      </c>
      <c r="Q1036" s="113" t="e">
        <v>#N/A</v>
      </c>
    </row>
    <row r="1037" spans="13:17" x14ac:dyDescent="0.2">
      <c r="M1037" s="49" t="s">
        <v>443</v>
      </c>
      <c r="N1037" s="75">
        <f>_xll.qlCalendarAdvance(Calendar,N1036,M1037,"Following",FALSE)</f>
        <v>46770</v>
      </c>
      <c r="O1037" s="75" t="e">
        <f>_xll.qlInterestRateIndexValueDate(Index,N1037)</f>
        <v>#VALUE!</v>
      </c>
      <c r="P1037" s="72" t="e">
        <v>#N/A</v>
      </c>
      <c r="Q1037" s="113" t="e">
        <v>#N/A</v>
      </c>
    </row>
    <row r="1038" spans="13:17" x14ac:dyDescent="0.2">
      <c r="M1038" s="49" t="s">
        <v>443</v>
      </c>
      <c r="N1038" s="75">
        <f>_xll.qlCalendarAdvance(Calendar,N1037,M1038,"Following",FALSE)</f>
        <v>46777</v>
      </c>
      <c r="O1038" s="75" t="e">
        <f>_xll.qlInterestRateIndexValueDate(Index,N1038)</f>
        <v>#VALUE!</v>
      </c>
      <c r="P1038" s="72" t="e">
        <v>#N/A</v>
      </c>
      <c r="Q1038" s="113" t="e">
        <v>#N/A</v>
      </c>
    </row>
    <row r="1039" spans="13:17" x14ac:dyDescent="0.2">
      <c r="M1039" s="49" t="s">
        <v>443</v>
      </c>
      <c r="N1039" s="75">
        <f>_xll.qlCalendarAdvance(Calendar,N1038,M1039,"Following",FALSE)</f>
        <v>46784</v>
      </c>
      <c r="O1039" s="75" t="e">
        <f>_xll.qlInterestRateIndexValueDate(Index,N1039)</f>
        <v>#VALUE!</v>
      </c>
      <c r="P1039" s="72" t="e">
        <v>#N/A</v>
      </c>
      <c r="Q1039" s="113" t="e">
        <v>#N/A</v>
      </c>
    </row>
    <row r="1040" spans="13:17" x14ac:dyDescent="0.2">
      <c r="M1040" s="49" t="s">
        <v>443</v>
      </c>
      <c r="N1040" s="75">
        <f>_xll.qlCalendarAdvance(Calendar,N1039,M1040,"Following",FALSE)</f>
        <v>46791</v>
      </c>
      <c r="O1040" s="75" t="e">
        <f>_xll.qlInterestRateIndexValueDate(Index,N1040)</f>
        <v>#VALUE!</v>
      </c>
      <c r="P1040" s="72" t="e">
        <v>#N/A</v>
      </c>
      <c r="Q1040" s="113" t="e">
        <v>#N/A</v>
      </c>
    </row>
    <row r="1041" spans="13:17" x14ac:dyDescent="0.2">
      <c r="M1041" s="49" t="s">
        <v>443</v>
      </c>
      <c r="N1041" s="75">
        <f>_xll.qlCalendarAdvance(Calendar,N1040,M1041,"Following",FALSE)</f>
        <v>46798</v>
      </c>
      <c r="O1041" s="75" t="e">
        <f>_xll.qlInterestRateIndexValueDate(Index,N1041)</f>
        <v>#VALUE!</v>
      </c>
      <c r="P1041" s="72" t="e">
        <v>#N/A</v>
      </c>
      <c r="Q1041" s="113" t="e">
        <v>#N/A</v>
      </c>
    </row>
    <row r="1042" spans="13:17" x14ac:dyDescent="0.2">
      <c r="M1042" s="49" t="s">
        <v>443</v>
      </c>
      <c r="N1042" s="75">
        <f>_xll.qlCalendarAdvance(Calendar,N1041,M1042,"Following",FALSE)</f>
        <v>46805</v>
      </c>
      <c r="O1042" s="75" t="e">
        <f>_xll.qlInterestRateIndexValueDate(Index,N1042)</f>
        <v>#VALUE!</v>
      </c>
      <c r="P1042" s="72" t="e">
        <v>#N/A</v>
      </c>
      <c r="Q1042" s="113" t="e">
        <v>#N/A</v>
      </c>
    </row>
    <row r="1043" spans="13:17" x14ac:dyDescent="0.2">
      <c r="M1043" s="49" t="s">
        <v>443</v>
      </c>
      <c r="N1043" s="75">
        <f>_xll.qlCalendarAdvance(Calendar,N1042,M1043,"Following",FALSE)</f>
        <v>46812</v>
      </c>
      <c r="O1043" s="75" t="e">
        <f>_xll.qlInterestRateIndexValueDate(Index,N1043)</f>
        <v>#VALUE!</v>
      </c>
      <c r="P1043" s="72" t="e">
        <v>#N/A</v>
      </c>
      <c r="Q1043" s="113" t="e">
        <v>#N/A</v>
      </c>
    </row>
    <row r="1044" spans="13:17" x14ac:dyDescent="0.2">
      <c r="M1044" s="49" t="s">
        <v>443</v>
      </c>
      <c r="N1044" s="75">
        <f>_xll.qlCalendarAdvance(Calendar,N1043,M1044,"Following",FALSE)</f>
        <v>46819</v>
      </c>
      <c r="O1044" s="75" t="e">
        <f>_xll.qlInterestRateIndexValueDate(Index,N1044)</f>
        <v>#VALUE!</v>
      </c>
      <c r="P1044" s="72" t="e">
        <v>#N/A</v>
      </c>
      <c r="Q1044" s="113" t="e">
        <v>#N/A</v>
      </c>
    </row>
    <row r="1045" spans="13:17" x14ac:dyDescent="0.2">
      <c r="M1045" s="49" t="s">
        <v>443</v>
      </c>
      <c r="N1045" s="75">
        <f>_xll.qlCalendarAdvance(Calendar,N1044,M1045,"Following",FALSE)</f>
        <v>46826</v>
      </c>
      <c r="O1045" s="75" t="e">
        <f>_xll.qlInterestRateIndexValueDate(Index,N1045)</f>
        <v>#VALUE!</v>
      </c>
      <c r="P1045" s="72" t="e">
        <v>#N/A</v>
      </c>
      <c r="Q1045" s="113" t="e">
        <v>#N/A</v>
      </c>
    </row>
    <row r="1046" spans="13:17" x14ac:dyDescent="0.2">
      <c r="M1046" s="49" t="s">
        <v>443</v>
      </c>
      <c r="N1046" s="75">
        <f>_xll.qlCalendarAdvance(Calendar,N1045,M1046,"Following",FALSE)</f>
        <v>46833</v>
      </c>
      <c r="O1046" s="75" t="e">
        <f>_xll.qlInterestRateIndexValueDate(Index,N1046)</f>
        <v>#VALUE!</v>
      </c>
      <c r="P1046" s="72" t="e">
        <v>#N/A</v>
      </c>
      <c r="Q1046" s="113" t="e">
        <v>#N/A</v>
      </c>
    </row>
    <row r="1047" spans="13:17" x14ac:dyDescent="0.2">
      <c r="M1047" s="49" t="s">
        <v>443</v>
      </c>
      <c r="N1047" s="75">
        <f>_xll.qlCalendarAdvance(Calendar,N1046,M1047,"Following",FALSE)</f>
        <v>46840</v>
      </c>
      <c r="O1047" s="75" t="e">
        <f>_xll.qlInterestRateIndexValueDate(Index,N1047)</f>
        <v>#VALUE!</v>
      </c>
      <c r="P1047" s="72" t="e">
        <v>#N/A</v>
      </c>
      <c r="Q1047" s="113" t="e">
        <v>#N/A</v>
      </c>
    </row>
    <row r="1048" spans="13:17" x14ac:dyDescent="0.2">
      <c r="M1048" s="49" t="s">
        <v>443</v>
      </c>
      <c r="N1048" s="75">
        <f>_xll.qlCalendarAdvance(Calendar,N1047,M1048,"Following",FALSE)</f>
        <v>46847</v>
      </c>
      <c r="O1048" s="75" t="e">
        <f>_xll.qlInterestRateIndexValueDate(Index,N1048)</f>
        <v>#VALUE!</v>
      </c>
      <c r="P1048" s="72" t="e">
        <v>#N/A</v>
      </c>
      <c r="Q1048" s="113" t="e">
        <v>#N/A</v>
      </c>
    </row>
    <row r="1049" spans="13:17" x14ac:dyDescent="0.2">
      <c r="M1049" s="49" t="s">
        <v>443</v>
      </c>
      <c r="N1049" s="75">
        <f>_xll.qlCalendarAdvance(Calendar,N1048,M1049,"Following",FALSE)</f>
        <v>46854</v>
      </c>
      <c r="O1049" s="75" t="e">
        <f>_xll.qlInterestRateIndexValueDate(Index,N1049)</f>
        <v>#VALUE!</v>
      </c>
      <c r="P1049" s="72" t="e">
        <v>#N/A</v>
      </c>
      <c r="Q1049" s="113" t="e">
        <v>#N/A</v>
      </c>
    </row>
    <row r="1050" spans="13:17" x14ac:dyDescent="0.2">
      <c r="M1050" s="49" t="s">
        <v>443</v>
      </c>
      <c r="N1050" s="75">
        <f>_xll.qlCalendarAdvance(Calendar,N1049,M1050,"Following",FALSE)</f>
        <v>46861</v>
      </c>
      <c r="O1050" s="75" t="e">
        <f>_xll.qlInterestRateIndexValueDate(Index,N1050)</f>
        <v>#VALUE!</v>
      </c>
      <c r="P1050" s="72" t="e">
        <v>#N/A</v>
      </c>
      <c r="Q1050" s="113" t="e">
        <v>#N/A</v>
      </c>
    </row>
    <row r="1051" spans="13:17" x14ac:dyDescent="0.2">
      <c r="M1051" s="49" t="s">
        <v>443</v>
      </c>
      <c r="N1051" s="75">
        <f>_xll.qlCalendarAdvance(Calendar,N1050,M1051,"Following",FALSE)</f>
        <v>46868</v>
      </c>
      <c r="O1051" s="75" t="e">
        <f>_xll.qlInterestRateIndexValueDate(Index,N1051)</f>
        <v>#VALUE!</v>
      </c>
      <c r="P1051" s="72" t="e">
        <v>#N/A</v>
      </c>
      <c r="Q1051" s="113" t="e">
        <v>#N/A</v>
      </c>
    </row>
    <row r="1052" spans="13:17" x14ac:dyDescent="0.2">
      <c r="M1052" s="49" t="s">
        <v>443</v>
      </c>
      <c r="N1052" s="75">
        <f>_xll.qlCalendarAdvance(Calendar,N1051,M1052,"Following",FALSE)</f>
        <v>46875</v>
      </c>
      <c r="O1052" s="75" t="e">
        <f>_xll.qlInterestRateIndexValueDate(Index,N1052)</f>
        <v>#VALUE!</v>
      </c>
      <c r="P1052" s="72" t="e">
        <v>#N/A</v>
      </c>
      <c r="Q1052" s="113" t="e">
        <v>#N/A</v>
      </c>
    </row>
    <row r="1053" spans="13:17" x14ac:dyDescent="0.2">
      <c r="M1053" s="49" t="s">
        <v>443</v>
      </c>
      <c r="N1053" s="75">
        <f>_xll.qlCalendarAdvance(Calendar,N1052,M1053,"Following",FALSE)</f>
        <v>46882</v>
      </c>
      <c r="O1053" s="75" t="e">
        <f>_xll.qlInterestRateIndexValueDate(Index,N1053)</f>
        <v>#VALUE!</v>
      </c>
      <c r="P1053" s="72" t="e">
        <v>#N/A</v>
      </c>
      <c r="Q1053" s="113" t="e">
        <v>#N/A</v>
      </c>
    </row>
    <row r="1054" spans="13:17" x14ac:dyDescent="0.2">
      <c r="M1054" s="49" t="s">
        <v>443</v>
      </c>
      <c r="N1054" s="75">
        <f>_xll.qlCalendarAdvance(Calendar,N1053,M1054,"Following",FALSE)</f>
        <v>46889</v>
      </c>
      <c r="O1054" s="75" t="e">
        <f>_xll.qlInterestRateIndexValueDate(Index,N1054)</f>
        <v>#VALUE!</v>
      </c>
      <c r="P1054" s="72" t="e">
        <v>#N/A</v>
      </c>
      <c r="Q1054" s="113" t="e">
        <v>#N/A</v>
      </c>
    </row>
    <row r="1055" spans="13:17" x14ac:dyDescent="0.2">
      <c r="M1055" s="49" t="s">
        <v>443</v>
      </c>
      <c r="N1055" s="75">
        <f>_xll.qlCalendarAdvance(Calendar,N1054,M1055,"Following",FALSE)</f>
        <v>46896</v>
      </c>
      <c r="O1055" s="75" t="e">
        <f>_xll.qlInterestRateIndexValueDate(Index,N1055)</f>
        <v>#VALUE!</v>
      </c>
      <c r="P1055" s="72" t="e">
        <v>#N/A</v>
      </c>
      <c r="Q1055" s="113" t="e">
        <v>#N/A</v>
      </c>
    </row>
    <row r="1056" spans="13:17" x14ac:dyDescent="0.2">
      <c r="M1056" s="49" t="s">
        <v>443</v>
      </c>
      <c r="N1056" s="75">
        <f>_xll.qlCalendarAdvance(Calendar,N1055,M1056,"Following",FALSE)</f>
        <v>46903</v>
      </c>
      <c r="O1056" s="75" t="e">
        <f>_xll.qlInterestRateIndexValueDate(Index,N1056)</f>
        <v>#VALUE!</v>
      </c>
      <c r="P1056" s="72" t="e">
        <v>#N/A</v>
      </c>
      <c r="Q1056" s="113" t="e">
        <v>#N/A</v>
      </c>
    </row>
    <row r="1057" spans="13:17" x14ac:dyDescent="0.2">
      <c r="M1057" s="49" t="s">
        <v>443</v>
      </c>
      <c r="N1057" s="75">
        <f>_xll.qlCalendarAdvance(Calendar,N1056,M1057,"Following",FALSE)</f>
        <v>46910</v>
      </c>
      <c r="O1057" s="75" t="e">
        <f>_xll.qlInterestRateIndexValueDate(Index,N1057)</f>
        <v>#VALUE!</v>
      </c>
      <c r="P1057" s="72" t="e">
        <v>#N/A</v>
      </c>
      <c r="Q1057" s="113" t="e">
        <v>#N/A</v>
      </c>
    </row>
    <row r="1058" spans="13:17" x14ac:dyDescent="0.2">
      <c r="M1058" s="49" t="s">
        <v>443</v>
      </c>
      <c r="N1058" s="75">
        <f>_xll.qlCalendarAdvance(Calendar,N1057,M1058,"Following",FALSE)</f>
        <v>46917</v>
      </c>
      <c r="O1058" s="75" t="e">
        <f>_xll.qlInterestRateIndexValueDate(Index,N1058)</f>
        <v>#VALUE!</v>
      </c>
      <c r="P1058" s="72" t="e">
        <v>#N/A</v>
      </c>
      <c r="Q1058" s="113" t="e">
        <v>#N/A</v>
      </c>
    </row>
    <row r="1059" spans="13:17" x14ac:dyDescent="0.2">
      <c r="M1059" s="49" t="s">
        <v>443</v>
      </c>
      <c r="N1059" s="75">
        <f>_xll.qlCalendarAdvance(Calendar,N1058,M1059,"Following",FALSE)</f>
        <v>46924</v>
      </c>
      <c r="O1059" s="75" t="e">
        <f>_xll.qlInterestRateIndexValueDate(Index,N1059)</f>
        <v>#VALUE!</v>
      </c>
      <c r="P1059" s="72" t="e">
        <v>#N/A</v>
      </c>
      <c r="Q1059" s="113" t="e">
        <v>#N/A</v>
      </c>
    </row>
    <row r="1060" spans="13:17" x14ac:dyDescent="0.2">
      <c r="M1060" s="49" t="s">
        <v>443</v>
      </c>
      <c r="N1060" s="75">
        <f>_xll.qlCalendarAdvance(Calendar,N1059,M1060,"Following",FALSE)</f>
        <v>46931</v>
      </c>
      <c r="O1060" s="75" t="e">
        <f>_xll.qlInterestRateIndexValueDate(Index,N1060)</f>
        <v>#VALUE!</v>
      </c>
      <c r="P1060" s="72" t="e">
        <v>#N/A</v>
      </c>
      <c r="Q1060" s="113" t="e">
        <v>#N/A</v>
      </c>
    </row>
    <row r="1061" spans="13:17" x14ac:dyDescent="0.2">
      <c r="M1061" s="49" t="s">
        <v>443</v>
      </c>
      <c r="N1061" s="75">
        <f>_xll.qlCalendarAdvance(Calendar,N1060,M1061,"Following",FALSE)</f>
        <v>46938</v>
      </c>
      <c r="O1061" s="75" t="e">
        <f>_xll.qlInterestRateIndexValueDate(Index,N1061)</f>
        <v>#VALUE!</v>
      </c>
      <c r="P1061" s="72" t="e">
        <v>#N/A</v>
      </c>
      <c r="Q1061" s="113" t="e">
        <v>#N/A</v>
      </c>
    </row>
    <row r="1062" spans="13:17" x14ac:dyDescent="0.2">
      <c r="M1062" s="49" t="s">
        <v>443</v>
      </c>
      <c r="N1062" s="75">
        <f>_xll.qlCalendarAdvance(Calendar,N1061,M1062,"Following",FALSE)</f>
        <v>46945</v>
      </c>
      <c r="O1062" s="75" t="e">
        <f>_xll.qlInterestRateIndexValueDate(Index,N1062)</f>
        <v>#VALUE!</v>
      </c>
      <c r="P1062" s="72" t="e">
        <v>#N/A</v>
      </c>
      <c r="Q1062" s="113" t="e">
        <v>#N/A</v>
      </c>
    </row>
    <row r="1063" spans="13:17" x14ac:dyDescent="0.2">
      <c r="M1063" s="49" t="s">
        <v>443</v>
      </c>
      <c r="N1063" s="75">
        <f>_xll.qlCalendarAdvance(Calendar,N1062,M1063,"Following",FALSE)</f>
        <v>46952</v>
      </c>
      <c r="O1063" s="75" t="e">
        <f>_xll.qlInterestRateIndexValueDate(Index,N1063)</f>
        <v>#VALUE!</v>
      </c>
      <c r="P1063" s="72" t="e">
        <v>#N/A</v>
      </c>
      <c r="Q1063" s="113" t="e">
        <v>#N/A</v>
      </c>
    </row>
    <row r="1064" spans="13:17" x14ac:dyDescent="0.2">
      <c r="M1064" s="49" t="s">
        <v>443</v>
      </c>
      <c r="N1064" s="75">
        <f>_xll.qlCalendarAdvance(Calendar,N1063,M1064,"Following",FALSE)</f>
        <v>46959</v>
      </c>
      <c r="O1064" s="75" t="e">
        <f>_xll.qlInterestRateIndexValueDate(Index,N1064)</f>
        <v>#VALUE!</v>
      </c>
      <c r="P1064" s="72" t="e">
        <v>#N/A</v>
      </c>
      <c r="Q1064" s="113" t="e">
        <v>#N/A</v>
      </c>
    </row>
    <row r="1065" spans="13:17" x14ac:dyDescent="0.2">
      <c r="M1065" s="49" t="s">
        <v>443</v>
      </c>
      <c r="N1065" s="75">
        <f>_xll.qlCalendarAdvance(Calendar,N1064,M1065,"Following",FALSE)</f>
        <v>46966</v>
      </c>
      <c r="O1065" s="75" t="e">
        <f>_xll.qlInterestRateIndexValueDate(Index,N1065)</f>
        <v>#VALUE!</v>
      </c>
      <c r="P1065" s="72" t="e">
        <v>#N/A</v>
      </c>
      <c r="Q1065" s="113" t="e">
        <v>#N/A</v>
      </c>
    </row>
    <row r="1066" spans="13:17" x14ac:dyDescent="0.2">
      <c r="M1066" s="49" t="s">
        <v>443</v>
      </c>
      <c r="N1066" s="75">
        <f>_xll.qlCalendarAdvance(Calendar,N1065,M1066,"Following",FALSE)</f>
        <v>46973</v>
      </c>
      <c r="O1066" s="75" t="e">
        <f>_xll.qlInterestRateIndexValueDate(Index,N1066)</f>
        <v>#VALUE!</v>
      </c>
      <c r="P1066" s="72" t="e">
        <v>#N/A</v>
      </c>
      <c r="Q1066" s="113" t="e">
        <v>#N/A</v>
      </c>
    </row>
    <row r="1067" spans="13:17" x14ac:dyDescent="0.2">
      <c r="M1067" s="49" t="s">
        <v>443</v>
      </c>
      <c r="N1067" s="75">
        <f>_xll.qlCalendarAdvance(Calendar,N1066,M1067,"Following",FALSE)</f>
        <v>46980</v>
      </c>
      <c r="O1067" s="75" t="e">
        <f>_xll.qlInterestRateIndexValueDate(Index,N1067)</f>
        <v>#VALUE!</v>
      </c>
      <c r="P1067" s="72" t="e">
        <v>#N/A</v>
      </c>
      <c r="Q1067" s="113" t="e">
        <v>#N/A</v>
      </c>
    </row>
    <row r="1068" spans="13:17" x14ac:dyDescent="0.2">
      <c r="M1068" s="49" t="s">
        <v>443</v>
      </c>
      <c r="N1068" s="75">
        <f>_xll.qlCalendarAdvance(Calendar,N1067,M1068,"Following",FALSE)</f>
        <v>46987</v>
      </c>
      <c r="O1068" s="75" t="e">
        <f>_xll.qlInterestRateIndexValueDate(Index,N1068)</f>
        <v>#VALUE!</v>
      </c>
      <c r="P1068" s="72" t="e">
        <v>#N/A</v>
      </c>
      <c r="Q1068" s="113" t="e">
        <v>#N/A</v>
      </c>
    </row>
    <row r="1069" spans="13:17" x14ac:dyDescent="0.2">
      <c r="M1069" s="49" t="s">
        <v>443</v>
      </c>
      <c r="N1069" s="75">
        <f>_xll.qlCalendarAdvance(Calendar,N1068,M1069,"Following",FALSE)</f>
        <v>46994</v>
      </c>
      <c r="O1069" s="75" t="e">
        <f>_xll.qlInterestRateIndexValueDate(Index,N1069)</f>
        <v>#VALUE!</v>
      </c>
      <c r="P1069" s="72" t="e">
        <v>#N/A</v>
      </c>
      <c r="Q1069" s="113" t="e">
        <v>#N/A</v>
      </c>
    </row>
    <row r="1070" spans="13:17" x14ac:dyDescent="0.2">
      <c r="M1070" s="49" t="s">
        <v>443</v>
      </c>
      <c r="N1070" s="75">
        <f>_xll.qlCalendarAdvance(Calendar,N1069,M1070,"Following",FALSE)</f>
        <v>47001</v>
      </c>
      <c r="O1070" s="75" t="e">
        <f>_xll.qlInterestRateIndexValueDate(Index,N1070)</f>
        <v>#VALUE!</v>
      </c>
      <c r="P1070" s="72" t="e">
        <v>#N/A</v>
      </c>
      <c r="Q1070" s="113" t="e">
        <v>#N/A</v>
      </c>
    </row>
    <row r="1071" spans="13:17" x14ac:dyDescent="0.2">
      <c r="M1071" s="49" t="s">
        <v>443</v>
      </c>
      <c r="N1071" s="75">
        <f>_xll.qlCalendarAdvance(Calendar,N1070,M1071,"Following",FALSE)</f>
        <v>47008</v>
      </c>
      <c r="O1071" s="75" t="e">
        <f>_xll.qlInterestRateIndexValueDate(Index,N1071)</f>
        <v>#VALUE!</v>
      </c>
      <c r="P1071" s="72" t="e">
        <v>#N/A</v>
      </c>
      <c r="Q1071" s="113" t="e">
        <v>#N/A</v>
      </c>
    </row>
    <row r="1072" spans="13:17" x14ac:dyDescent="0.2">
      <c r="M1072" s="49" t="s">
        <v>443</v>
      </c>
      <c r="N1072" s="75">
        <f>_xll.qlCalendarAdvance(Calendar,N1071,M1072,"Following",FALSE)</f>
        <v>47015</v>
      </c>
      <c r="O1072" s="75" t="e">
        <f>_xll.qlInterestRateIndexValueDate(Index,N1072)</f>
        <v>#VALUE!</v>
      </c>
      <c r="P1072" s="72" t="e">
        <v>#N/A</v>
      </c>
      <c r="Q1072" s="113" t="e">
        <v>#N/A</v>
      </c>
    </row>
    <row r="1073" spans="13:17" x14ac:dyDescent="0.2">
      <c r="M1073" s="49" t="s">
        <v>443</v>
      </c>
      <c r="N1073" s="75">
        <f>_xll.qlCalendarAdvance(Calendar,N1072,M1073,"Following",FALSE)</f>
        <v>47022</v>
      </c>
      <c r="O1073" s="75" t="e">
        <f>_xll.qlInterestRateIndexValueDate(Index,N1073)</f>
        <v>#VALUE!</v>
      </c>
      <c r="P1073" s="72" t="e">
        <v>#N/A</v>
      </c>
      <c r="Q1073" s="113" t="e">
        <v>#N/A</v>
      </c>
    </row>
    <row r="1074" spans="13:17" x14ac:dyDescent="0.2">
      <c r="M1074" s="49" t="s">
        <v>443</v>
      </c>
      <c r="N1074" s="75">
        <f>_xll.qlCalendarAdvance(Calendar,N1073,M1074,"Following",FALSE)</f>
        <v>47029</v>
      </c>
      <c r="O1074" s="75" t="e">
        <f>_xll.qlInterestRateIndexValueDate(Index,N1074)</f>
        <v>#VALUE!</v>
      </c>
      <c r="P1074" s="72" t="e">
        <v>#N/A</v>
      </c>
      <c r="Q1074" s="113" t="e">
        <v>#N/A</v>
      </c>
    </row>
    <row r="1075" spans="13:17" x14ac:dyDescent="0.2">
      <c r="M1075" s="49" t="s">
        <v>443</v>
      </c>
      <c r="N1075" s="75">
        <f>_xll.qlCalendarAdvance(Calendar,N1074,M1075,"Following",FALSE)</f>
        <v>47036</v>
      </c>
      <c r="O1075" s="75" t="e">
        <f>_xll.qlInterestRateIndexValueDate(Index,N1075)</f>
        <v>#VALUE!</v>
      </c>
      <c r="P1075" s="72" t="e">
        <v>#N/A</v>
      </c>
      <c r="Q1075" s="113" t="e">
        <v>#N/A</v>
      </c>
    </row>
    <row r="1076" spans="13:17" x14ac:dyDescent="0.2">
      <c r="M1076" s="49" t="s">
        <v>443</v>
      </c>
      <c r="N1076" s="75">
        <f>_xll.qlCalendarAdvance(Calendar,N1075,M1076,"Following",FALSE)</f>
        <v>47043</v>
      </c>
      <c r="O1076" s="75" t="e">
        <f>_xll.qlInterestRateIndexValueDate(Index,N1076)</f>
        <v>#VALUE!</v>
      </c>
      <c r="P1076" s="72" t="e">
        <v>#N/A</v>
      </c>
      <c r="Q1076" s="113" t="e">
        <v>#N/A</v>
      </c>
    </row>
    <row r="1077" spans="13:17" x14ac:dyDescent="0.2">
      <c r="M1077" s="49" t="s">
        <v>443</v>
      </c>
      <c r="N1077" s="75">
        <f>_xll.qlCalendarAdvance(Calendar,N1076,M1077,"Following",FALSE)</f>
        <v>47050</v>
      </c>
      <c r="O1077" s="75" t="e">
        <f>_xll.qlInterestRateIndexValueDate(Index,N1077)</f>
        <v>#VALUE!</v>
      </c>
      <c r="P1077" s="72" t="e">
        <v>#N/A</v>
      </c>
      <c r="Q1077" s="113" t="e">
        <v>#N/A</v>
      </c>
    </row>
    <row r="1078" spans="13:17" x14ac:dyDescent="0.2">
      <c r="M1078" s="49" t="s">
        <v>443</v>
      </c>
      <c r="N1078" s="75">
        <f>_xll.qlCalendarAdvance(Calendar,N1077,M1078,"Following",FALSE)</f>
        <v>47057</v>
      </c>
      <c r="O1078" s="75" t="e">
        <f>_xll.qlInterestRateIndexValueDate(Index,N1078)</f>
        <v>#VALUE!</v>
      </c>
      <c r="P1078" s="72" t="e">
        <v>#N/A</v>
      </c>
      <c r="Q1078" s="113" t="e">
        <v>#N/A</v>
      </c>
    </row>
    <row r="1079" spans="13:17" x14ac:dyDescent="0.2">
      <c r="M1079" s="49" t="s">
        <v>443</v>
      </c>
      <c r="N1079" s="75">
        <f>_xll.qlCalendarAdvance(Calendar,N1078,M1079,"Following",FALSE)</f>
        <v>47064</v>
      </c>
      <c r="O1079" s="75" t="e">
        <f>_xll.qlInterestRateIndexValueDate(Index,N1079)</f>
        <v>#VALUE!</v>
      </c>
      <c r="P1079" s="72" t="e">
        <v>#N/A</v>
      </c>
      <c r="Q1079" s="113" t="e">
        <v>#N/A</v>
      </c>
    </row>
    <row r="1080" spans="13:17" x14ac:dyDescent="0.2">
      <c r="M1080" s="49" t="s">
        <v>443</v>
      </c>
      <c r="N1080" s="75">
        <f>_xll.qlCalendarAdvance(Calendar,N1079,M1080,"Following",FALSE)</f>
        <v>47071</v>
      </c>
      <c r="O1080" s="75" t="e">
        <f>_xll.qlInterestRateIndexValueDate(Index,N1080)</f>
        <v>#VALUE!</v>
      </c>
      <c r="P1080" s="72" t="e">
        <v>#N/A</v>
      </c>
      <c r="Q1080" s="113" t="e">
        <v>#N/A</v>
      </c>
    </row>
    <row r="1081" spans="13:17" x14ac:dyDescent="0.2">
      <c r="M1081" s="49" t="s">
        <v>443</v>
      </c>
      <c r="N1081" s="75">
        <f>_xll.qlCalendarAdvance(Calendar,N1080,M1081,"Following",FALSE)</f>
        <v>47078</v>
      </c>
      <c r="O1081" s="75" t="e">
        <f>_xll.qlInterestRateIndexValueDate(Index,N1081)</f>
        <v>#VALUE!</v>
      </c>
      <c r="P1081" s="72" t="e">
        <v>#N/A</v>
      </c>
      <c r="Q1081" s="113" t="e">
        <v>#N/A</v>
      </c>
    </row>
    <row r="1082" spans="13:17" x14ac:dyDescent="0.2">
      <c r="M1082" s="49" t="s">
        <v>443</v>
      </c>
      <c r="N1082" s="75">
        <f>_xll.qlCalendarAdvance(Calendar,N1081,M1082,"Following",FALSE)</f>
        <v>47085</v>
      </c>
      <c r="O1082" s="75" t="e">
        <f>_xll.qlInterestRateIndexValueDate(Index,N1082)</f>
        <v>#VALUE!</v>
      </c>
      <c r="P1082" s="72" t="e">
        <v>#N/A</v>
      </c>
      <c r="Q1082" s="113" t="e">
        <v>#N/A</v>
      </c>
    </row>
    <row r="1083" spans="13:17" x14ac:dyDescent="0.2">
      <c r="M1083" s="49" t="s">
        <v>443</v>
      </c>
      <c r="N1083" s="75">
        <f>_xll.qlCalendarAdvance(Calendar,N1082,M1083,"Following",FALSE)</f>
        <v>47092</v>
      </c>
      <c r="O1083" s="75" t="e">
        <f>_xll.qlInterestRateIndexValueDate(Index,N1083)</f>
        <v>#VALUE!</v>
      </c>
      <c r="P1083" s="72" t="e">
        <v>#N/A</v>
      </c>
      <c r="Q1083" s="113" t="e">
        <v>#N/A</v>
      </c>
    </row>
    <row r="1084" spans="13:17" x14ac:dyDescent="0.2">
      <c r="M1084" s="49" t="s">
        <v>443</v>
      </c>
      <c r="N1084" s="75">
        <f>_xll.qlCalendarAdvance(Calendar,N1083,M1084,"Following",FALSE)</f>
        <v>47099</v>
      </c>
      <c r="O1084" s="75" t="e">
        <f>_xll.qlInterestRateIndexValueDate(Index,N1084)</f>
        <v>#VALUE!</v>
      </c>
      <c r="P1084" s="72" t="e">
        <v>#N/A</v>
      </c>
      <c r="Q1084" s="113" t="e">
        <v>#N/A</v>
      </c>
    </row>
    <row r="1085" spans="13:17" x14ac:dyDescent="0.2">
      <c r="M1085" s="49" t="s">
        <v>443</v>
      </c>
      <c r="N1085" s="75">
        <f>_xll.qlCalendarAdvance(Calendar,N1084,M1085,"Following",FALSE)</f>
        <v>47106</v>
      </c>
      <c r="O1085" s="75" t="e">
        <f>_xll.qlInterestRateIndexValueDate(Index,N1085)</f>
        <v>#VALUE!</v>
      </c>
      <c r="P1085" s="72" t="e">
        <v>#N/A</v>
      </c>
      <c r="Q1085" s="113" t="e">
        <v>#N/A</v>
      </c>
    </row>
    <row r="1086" spans="13:17" x14ac:dyDescent="0.2">
      <c r="M1086" s="49" t="s">
        <v>443</v>
      </c>
      <c r="N1086" s="75">
        <f>_xll.qlCalendarAdvance(Calendar,N1085,M1086,"Following",FALSE)</f>
        <v>47114</v>
      </c>
      <c r="O1086" s="75" t="e">
        <f>_xll.qlInterestRateIndexValueDate(Index,N1086)</f>
        <v>#VALUE!</v>
      </c>
      <c r="P1086" s="72" t="e">
        <v>#N/A</v>
      </c>
      <c r="Q1086" s="113" t="e">
        <v>#N/A</v>
      </c>
    </row>
    <row r="1087" spans="13:17" x14ac:dyDescent="0.2">
      <c r="M1087" s="49" t="s">
        <v>443</v>
      </c>
      <c r="N1087" s="75">
        <f>_xll.qlCalendarAdvance(Calendar,N1086,M1087,"Following",FALSE)</f>
        <v>47121</v>
      </c>
      <c r="O1087" s="75" t="e">
        <f>_xll.qlInterestRateIndexValueDate(Index,N1087)</f>
        <v>#VALUE!</v>
      </c>
      <c r="P1087" s="72" t="e">
        <v>#N/A</v>
      </c>
      <c r="Q1087" s="113" t="e">
        <v>#N/A</v>
      </c>
    </row>
    <row r="1088" spans="13:17" x14ac:dyDescent="0.2">
      <c r="M1088" s="49" t="s">
        <v>443</v>
      </c>
      <c r="N1088" s="75">
        <f>_xll.qlCalendarAdvance(Calendar,N1087,M1088,"Following",FALSE)</f>
        <v>47128</v>
      </c>
      <c r="O1088" s="75" t="e">
        <f>_xll.qlInterestRateIndexValueDate(Index,N1088)</f>
        <v>#VALUE!</v>
      </c>
      <c r="P1088" s="72" t="e">
        <v>#N/A</v>
      </c>
      <c r="Q1088" s="113" t="e">
        <v>#N/A</v>
      </c>
    </row>
    <row r="1089" spans="13:17" x14ac:dyDescent="0.2">
      <c r="M1089" s="49" t="s">
        <v>443</v>
      </c>
      <c r="N1089" s="75">
        <f>_xll.qlCalendarAdvance(Calendar,N1088,M1089,"Following",FALSE)</f>
        <v>47135</v>
      </c>
      <c r="O1089" s="75" t="e">
        <f>_xll.qlInterestRateIndexValueDate(Index,N1089)</f>
        <v>#VALUE!</v>
      </c>
      <c r="P1089" s="72" t="e">
        <v>#N/A</v>
      </c>
      <c r="Q1089" s="113" t="e">
        <v>#N/A</v>
      </c>
    </row>
    <row r="1090" spans="13:17" x14ac:dyDescent="0.2">
      <c r="M1090" s="49" t="s">
        <v>443</v>
      </c>
      <c r="N1090" s="75">
        <f>_xll.qlCalendarAdvance(Calendar,N1089,M1090,"Following",FALSE)</f>
        <v>47142</v>
      </c>
      <c r="O1090" s="75" t="e">
        <f>_xll.qlInterestRateIndexValueDate(Index,N1090)</f>
        <v>#VALUE!</v>
      </c>
      <c r="P1090" s="72" t="e">
        <v>#N/A</v>
      </c>
      <c r="Q1090" s="113" t="e">
        <v>#N/A</v>
      </c>
    </row>
    <row r="1091" spans="13:17" x14ac:dyDescent="0.2">
      <c r="M1091" s="49" t="s">
        <v>443</v>
      </c>
      <c r="N1091" s="75">
        <f>_xll.qlCalendarAdvance(Calendar,N1090,M1091,"Following",FALSE)</f>
        <v>47149</v>
      </c>
      <c r="O1091" s="75" t="e">
        <f>_xll.qlInterestRateIndexValueDate(Index,N1091)</f>
        <v>#VALUE!</v>
      </c>
      <c r="P1091" s="72" t="e">
        <v>#N/A</v>
      </c>
      <c r="Q1091" s="113" t="e">
        <v>#N/A</v>
      </c>
    </row>
    <row r="1092" spans="13:17" x14ac:dyDescent="0.2">
      <c r="M1092" s="49" t="s">
        <v>443</v>
      </c>
      <c r="N1092" s="75">
        <f>_xll.qlCalendarAdvance(Calendar,N1091,M1092,"Following",FALSE)</f>
        <v>47156</v>
      </c>
      <c r="O1092" s="75" t="e">
        <f>_xll.qlInterestRateIndexValueDate(Index,N1092)</f>
        <v>#VALUE!</v>
      </c>
      <c r="P1092" s="72" t="e">
        <v>#N/A</v>
      </c>
      <c r="Q1092" s="113" t="e">
        <v>#N/A</v>
      </c>
    </row>
    <row r="1093" spans="13:17" x14ac:dyDescent="0.2">
      <c r="M1093" s="49" t="s">
        <v>443</v>
      </c>
      <c r="N1093" s="75">
        <f>_xll.qlCalendarAdvance(Calendar,N1092,M1093,"Following",FALSE)</f>
        <v>47163</v>
      </c>
      <c r="O1093" s="75" t="e">
        <f>_xll.qlInterestRateIndexValueDate(Index,N1093)</f>
        <v>#VALUE!</v>
      </c>
      <c r="P1093" s="72" t="e">
        <v>#N/A</v>
      </c>
      <c r="Q1093" s="113" t="e">
        <v>#N/A</v>
      </c>
    </row>
    <row r="1094" spans="13:17" x14ac:dyDescent="0.2">
      <c r="M1094" s="49" t="s">
        <v>443</v>
      </c>
      <c r="N1094" s="75">
        <f>_xll.qlCalendarAdvance(Calendar,N1093,M1094,"Following",FALSE)</f>
        <v>47170</v>
      </c>
      <c r="O1094" s="75" t="e">
        <f>_xll.qlInterestRateIndexValueDate(Index,N1094)</f>
        <v>#VALUE!</v>
      </c>
      <c r="P1094" s="72" t="e">
        <v>#N/A</v>
      </c>
      <c r="Q1094" s="113" t="e">
        <v>#N/A</v>
      </c>
    </row>
    <row r="1095" spans="13:17" x14ac:dyDescent="0.2">
      <c r="M1095" s="49" t="s">
        <v>443</v>
      </c>
      <c r="N1095" s="75">
        <f>_xll.qlCalendarAdvance(Calendar,N1094,M1095,"Following",FALSE)</f>
        <v>47177</v>
      </c>
      <c r="O1095" s="75" t="e">
        <f>_xll.qlInterestRateIndexValueDate(Index,N1095)</f>
        <v>#VALUE!</v>
      </c>
      <c r="P1095" s="72" t="e">
        <v>#N/A</v>
      </c>
      <c r="Q1095" s="113" t="e">
        <v>#N/A</v>
      </c>
    </row>
    <row r="1096" spans="13:17" x14ac:dyDescent="0.2">
      <c r="M1096" s="49" t="s">
        <v>443</v>
      </c>
      <c r="N1096" s="75">
        <f>_xll.qlCalendarAdvance(Calendar,N1095,M1096,"Following",FALSE)</f>
        <v>47184</v>
      </c>
      <c r="O1096" s="75" t="e">
        <f>_xll.qlInterestRateIndexValueDate(Index,N1096)</f>
        <v>#VALUE!</v>
      </c>
      <c r="P1096" s="72" t="e">
        <v>#N/A</v>
      </c>
      <c r="Q1096" s="113" t="e">
        <v>#N/A</v>
      </c>
    </row>
    <row r="1097" spans="13:17" x14ac:dyDescent="0.2">
      <c r="M1097" s="49" t="s">
        <v>443</v>
      </c>
      <c r="N1097" s="75">
        <f>_xll.qlCalendarAdvance(Calendar,N1096,M1097,"Following",FALSE)</f>
        <v>47191</v>
      </c>
      <c r="O1097" s="75" t="e">
        <f>_xll.qlInterestRateIndexValueDate(Index,N1097)</f>
        <v>#VALUE!</v>
      </c>
      <c r="P1097" s="72" t="e">
        <v>#N/A</v>
      </c>
      <c r="Q1097" s="113" t="e">
        <v>#N/A</v>
      </c>
    </row>
    <row r="1098" spans="13:17" x14ac:dyDescent="0.2">
      <c r="M1098" s="49" t="s">
        <v>443</v>
      </c>
      <c r="N1098" s="75">
        <f>_xll.qlCalendarAdvance(Calendar,N1097,M1098,"Following",FALSE)</f>
        <v>47198</v>
      </c>
      <c r="O1098" s="75" t="e">
        <f>_xll.qlInterestRateIndexValueDate(Index,N1098)</f>
        <v>#VALUE!</v>
      </c>
      <c r="P1098" s="72" t="e">
        <v>#N/A</v>
      </c>
      <c r="Q1098" s="113" t="e">
        <v>#N/A</v>
      </c>
    </row>
    <row r="1099" spans="13:17" x14ac:dyDescent="0.2">
      <c r="M1099" s="49" t="s">
        <v>443</v>
      </c>
      <c r="N1099" s="75">
        <f>_xll.qlCalendarAdvance(Calendar,N1098,M1099,"Following",FALSE)</f>
        <v>47205</v>
      </c>
      <c r="O1099" s="75" t="e">
        <f>_xll.qlInterestRateIndexValueDate(Index,N1099)</f>
        <v>#VALUE!</v>
      </c>
      <c r="P1099" s="72" t="e">
        <v>#N/A</v>
      </c>
      <c r="Q1099" s="113" t="e">
        <v>#N/A</v>
      </c>
    </row>
    <row r="1100" spans="13:17" x14ac:dyDescent="0.2">
      <c r="M1100" s="49" t="s">
        <v>443</v>
      </c>
      <c r="N1100" s="75">
        <f>_xll.qlCalendarAdvance(Calendar,N1099,M1100,"Following",FALSE)</f>
        <v>47212</v>
      </c>
      <c r="O1100" s="75" t="e">
        <f>_xll.qlInterestRateIndexValueDate(Index,N1100)</f>
        <v>#VALUE!</v>
      </c>
      <c r="P1100" s="72" t="e">
        <v>#N/A</v>
      </c>
      <c r="Q1100" s="113" t="e">
        <v>#N/A</v>
      </c>
    </row>
    <row r="1101" spans="13:17" x14ac:dyDescent="0.2">
      <c r="M1101" s="49" t="s">
        <v>443</v>
      </c>
      <c r="N1101" s="75">
        <f>_xll.qlCalendarAdvance(Calendar,N1100,M1101,"Following",FALSE)</f>
        <v>47219</v>
      </c>
      <c r="O1101" s="75" t="e">
        <f>_xll.qlInterestRateIndexValueDate(Index,N1101)</f>
        <v>#VALUE!</v>
      </c>
      <c r="P1101" s="72" t="e">
        <v>#N/A</v>
      </c>
      <c r="Q1101" s="113" t="e">
        <v>#N/A</v>
      </c>
    </row>
    <row r="1102" spans="13:17" x14ac:dyDescent="0.2">
      <c r="M1102" s="49" t="s">
        <v>443</v>
      </c>
      <c r="N1102" s="75">
        <f>_xll.qlCalendarAdvance(Calendar,N1101,M1102,"Following",FALSE)</f>
        <v>47226</v>
      </c>
      <c r="O1102" s="75" t="e">
        <f>_xll.qlInterestRateIndexValueDate(Index,N1102)</f>
        <v>#VALUE!</v>
      </c>
      <c r="P1102" s="72" t="e">
        <v>#N/A</v>
      </c>
      <c r="Q1102" s="113" t="e">
        <v>#N/A</v>
      </c>
    </row>
    <row r="1103" spans="13:17" x14ac:dyDescent="0.2">
      <c r="M1103" s="49" t="s">
        <v>443</v>
      </c>
      <c r="N1103" s="75">
        <f>_xll.qlCalendarAdvance(Calendar,N1102,M1103,"Following",FALSE)</f>
        <v>47233</v>
      </c>
      <c r="O1103" s="75" t="e">
        <f>_xll.qlInterestRateIndexValueDate(Index,N1103)</f>
        <v>#VALUE!</v>
      </c>
      <c r="P1103" s="72" t="e">
        <v>#N/A</v>
      </c>
      <c r="Q1103" s="113" t="e">
        <v>#N/A</v>
      </c>
    </row>
    <row r="1104" spans="13:17" x14ac:dyDescent="0.2">
      <c r="M1104" s="49" t="s">
        <v>443</v>
      </c>
      <c r="N1104" s="75">
        <f>_xll.qlCalendarAdvance(Calendar,N1103,M1104,"Following",FALSE)</f>
        <v>47240</v>
      </c>
      <c r="O1104" s="75" t="e">
        <f>_xll.qlInterestRateIndexValueDate(Index,N1104)</f>
        <v>#VALUE!</v>
      </c>
      <c r="P1104" s="72" t="e">
        <v>#N/A</v>
      </c>
      <c r="Q1104" s="113" t="e">
        <v>#N/A</v>
      </c>
    </row>
    <row r="1105" spans="13:17" x14ac:dyDescent="0.2">
      <c r="M1105" s="49" t="s">
        <v>443</v>
      </c>
      <c r="N1105" s="75">
        <f>_xll.qlCalendarAdvance(Calendar,N1104,M1105,"Following",FALSE)</f>
        <v>47247</v>
      </c>
      <c r="O1105" s="75" t="e">
        <f>_xll.qlInterestRateIndexValueDate(Index,N1105)</f>
        <v>#VALUE!</v>
      </c>
      <c r="P1105" s="72" t="e">
        <v>#N/A</v>
      </c>
      <c r="Q1105" s="113" t="e">
        <v>#N/A</v>
      </c>
    </row>
    <row r="1106" spans="13:17" x14ac:dyDescent="0.2">
      <c r="M1106" s="49" t="s">
        <v>443</v>
      </c>
      <c r="N1106" s="75">
        <f>_xll.qlCalendarAdvance(Calendar,N1105,M1106,"Following",FALSE)</f>
        <v>47254</v>
      </c>
      <c r="O1106" s="75" t="e">
        <f>_xll.qlInterestRateIndexValueDate(Index,N1106)</f>
        <v>#VALUE!</v>
      </c>
      <c r="P1106" s="72" t="e">
        <v>#N/A</v>
      </c>
      <c r="Q1106" s="113" t="e">
        <v>#N/A</v>
      </c>
    </row>
    <row r="1107" spans="13:17" x14ac:dyDescent="0.2">
      <c r="M1107" s="49" t="s">
        <v>443</v>
      </c>
      <c r="N1107" s="75">
        <f>_xll.qlCalendarAdvance(Calendar,N1106,M1107,"Following",FALSE)</f>
        <v>47261</v>
      </c>
      <c r="O1107" s="75" t="e">
        <f>_xll.qlInterestRateIndexValueDate(Index,N1107)</f>
        <v>#VALUE!</v>
      </c>
      <c r="P1107" s="72" t="e">
        <v>#N/A</v>
      </c>
      <c r="Q1107" s="113" t="e">
        <v>#N/A</v>
      </c>
    </row>
    <row r="1108" spans="13:17" x14ac:dyDescent="0.2">
      <c r="M1108" s="49" t="s">
        <v>443</v>
      </c>
      <c r="N1108" s="75">
        <f>_xll.qlCalendarAdvance(Calendar,N1107,M1108,"Following",FALSE)</f>
        <v>47268</v>
      </c>
      <c r="O1108" s="75" t="e">
        <f>_xll.qlInterestRateIndexValueDate(Index,N1108)</f>
        <v>#VALUE!</v>
      </c>
      <c r="P1108" s="72" t="e">
        <v>#N/A</v>
      </c>
      <c r="Q1108" s="113" t="e">
        <v>#N/A</v>
      </c>
    </row>
    <row r="1109" spans="13:17" x14ac:dyDescent="0.2">
      <c r="M1109" s="49" t="s">
        <v>443</v>
      </c>
      <c r="N1109" s="75">
        <f>_xll.qlCalendarAdvance(Calendar,N1108,M1109,"Following",FALSE)</f>
        <v>47275</v>
      </c>
      <c r="O1109" s="75" t="e">
        <f>_xll.qlInterestRateIndexValueDate(Index,N1109)</f>
        <v>#VALUE!</v>
      </c>
      <c r="P1109" s="72" t="e">
        <v>#N/A</v>
      </c>
      <c r="Q1109" s="113" t="e">
        <v>#N/A</v>
      </c>
    </row>
    <row r="1110" spans="13:17" x14ac:dyDescent="0.2">
      <c r="M1110" s="49" t="s">
        <v>443</v>
      </c>
      <c r="N1110" s="75">
        <f>_xll.qlCalendarAdvance(Calendar,N1109,M1110,"Following",FALSE)</f>
        <v>47282</v>
      </c>
      <c r="O1110" s="75" t="e">
        <f>_xll.qlInterestRateIndexValueDate(Index,N1110)</f>
        <v>#VALUE!</v>
      </c>
      <c r="P1110" s="72" t="e">
        <v>#N/A</v>
      </c>
      <c r="Q1110" s="113" t="e">
        <v>#N/A</v>
      </c>
    </row>
    <row r="1111" spans="13:17" x14ac:dyDescent="0.2">
      <c r="M1111" s="49" t="s">
        <v>443</v>
      </c>
      <c r="N1111" s="75">
        <f>_xll.qlCalendarAdvance(Calendar,N1110,M1111,"Following",FALSE)</f>
        <v>47289</v>
      </c>
      <c r="O1111" s="75" t="e">
        <f>_xll.qlInterestRateIndexValueDate(Index,N1111)</f>
        <v>#VALUE!</v>
      </c>
      <c r="P1111" s="72" t="e">
        <v>#N/A</v>
      </c>
      <c r="Q1111" s="113" t="e">
        <v>#N/A</v>
      </c>
    </row>
    <row r="1112" spans="13:17" x14ac:dyDescent="0.2">
      <c r="M1112" s="49" t="s">
        <v>443</v>
      </c>
      <c r="N1112" s="75">
        <f>_xll.qlCalendarAdvance(Calendar,N1111,M1112,"Following",FALSE)</f>
        <v>47296</v>
      </c>
      <c r="O1112" s="75" t="e">
        <f>_xll.qlInterestRateIndexValueDate(Index,N1112)</f>
        <v>#VALUE!</v>
      </c>
      <c r="P1112" s="72" t="e">
        <v>#N/A</v>
      </c>
      <c r="Q1112" s="113" t="e">
        <v>#N/A</v>
      </c>
    </row>
    <row r="1113" spans="13:17" x14ac:dyDescent="0.2">
      <c r="M1113" s="49" t="s">
        <v>443</v>
      </c>
      <c r="N1113" s="75">
        <f>_xll.qlCalendarAdvance(Calendar,N1112,M1113,"Following",FALSE)</f>
        <v>47303</v>
      </c>
      <c r="O1113" s="75" t="e">
        <f>_xll.qlInterestRateIndexValueDate(Index,N1113)</f>
        <v>#VALUE!</v>
      </c>
      <c r="P1113" s="72" t="e">
        <v>#N/A</v>
      </c>
      <c r="Q1113" s="113" t="e">
        <v>#N/A</v>
      </c>
    </row>
    <row r="1114" spans="13:17" x14ac:dyDescent="0.2">
      <c r="M1114" s="49" t="s">
        <v>443</v>
      </c>
      <c r="N1114" s="75">
        <f>_xll.qlCalendarAdvance(Calendar,N1113,M1114,"Following",FALSE)</f>
        <v>47310</v>
      </c>
      <c r="O1114" s="75" t="e">
        <f>_xll.qlInterestRateIndexValueDate(Index,N1114)</f>
        <v>#VALUE!</v>
      </c>
      <c r="P1114" s="72" t="e">
        <v>#N/A</v>
      </c>
      <c r="Q1114" s="113" t="e">
        <v>#N/A</v>
      </c>
    </row>
    <row r="1115" spans="13:17" x14ac:dyDescent="0.2">
      <c r="M1115" s="49" t="s">
        <v>443</v>
      </c>
      <c r="N1115" s="75">
        <f>_xll.qlCalendarAdvance(Calendar,N1114,M1115,"Following",FALSE)</f>
        <v>47317</v>
      </c>
      <c r="O1115" s="75" t="e">
        <f>_xll.qlInterestRateIndexValueDate(Index,N1115)</f>
        <v>#VALUE!</v>
      </c>
      <c r="P1115" s="72" t="e">
        <v>#N/A</v>
      </c>
      <c r="Q1115" s="113" t="e">
        <v>#N/A</v>
      </c>
    </row>
    <row r="1116" spans="13:17" x14ac:dyDescent="0.2">
      <c r="M1116" s="49" t="s">
        <v>443</v>
      </c>
      <c r="N1116" s="75">
        <f>_xll.qlCalendarAdvance(Calendar,N1115,M1116,"Following",FALSE)</f>
        <v>47324</v>
      </c>
      <c r="O1116" s="75" t="e">
        <f>_xll.qlInterestRateIndexValueDate(Index,N1116)</f>
        <v>#VALUE!</v>
      </c>
      <c r="P1116" s="72" t="e">
        <v>#N/A</v>
      </c>
      <c r="Q1116" s="113" t="e">
        <v>#N/A</v>
      </c>
    </row>
    <row r="1117" spans="13:17" x14ac:dyDescent="0.2">
      <c r="M1117" s="49" t="s">
        <v>443</v>
      </c>
      <c r="N1117" s="75">
        <f>_xll.qlCalendarAdvance(Calendar,N1116,M1117,"Following",FALSE)</f>
        <v>47331</v>
      </c>
      <c r="O1117" s="75" t="e">
        <f>_xll.qlInterestRateIndexValueDate(Index,N1117)</f>
        <v>#VALUE!</v>
      </c>
      <c r="P1117" s="72" t="e">
        <v>#N/A</v>
      </c>
      <c r="Q1117" s="113" t="e">
        <v>#N/A</v>
      </c>
    </row>
    <row r="1118" spans="13:17" x14ac:dyDescent="0.2">
      <c r="M1118" s="49" t="s">
        <v>443</v>
      </c>
      <c r="N1118" s="75">
        <f>_xll.qlCalendarAdvance(Calendar,N1117,M1118,"Following",FALSE)</f>
        <v>47338</v>
      </c>
      <c r="O1118" s="75" t="e">
        <f>_xll.qlInterestRateIndexValueDate(Index,N1118)</f>
        <v>#VALUE!</v>
      </c>
      <c r="P1118" s="72" t="e">
        <v>#N/A</v>
      </c>
      <c r="Q1118" s="113" t="e">
        <v>#N/A</v>
      </c>
    </row>
    <row r="1119" spans="13:17" x14ac:dyDescent="0.2">
      <c r="M1119" s="49" t="s">
        <v>443</v>
      </c>
      <c r="N1119" s="75">
        <f>_xll.qlCalendarAdvance(Calendar,N1118,M1119,"Following",FALSE)</f>
        <v>47345</v>
      </c>
      <c r="O1119" s="75" t="e">
        <f>_xll.qlInterestRateIndexValueDate(Index,N1119)</f>
        <v>#VALUE!</v>
      </c>
      <c r="P1119" s="72" t="e">
        <v>#N/A</v>
      </c>
      <c r="Q1119" s="113" t="e">
        <v>#N/A</v>
      </c>
    </row>
    <row r="1120" spans="13:17" x14ac:dyDescent="0.2">
      <c r="M1120" s="49" t="s">
        <v>443</v>
      </c>
      <c r="N1120" s="75">
        <f>_xll.qlCalendarAdvance(Calendar,N1119,M1120,"Following",FALSE)</f>
        <v>47352</v>
      </c>
      <c r="O1120" s="75" t="e">
        <f>_xll.qlInterestRateIndexValueDate(Index,N1120)</f>
        <v>#VALUE!</v>
      </c>
      <c r="P1120" s="72" t="e">
        <v>#N/A</v>
      </c>
      <c r="Q1120" s="113" t="e">
        <v>#N/A</v>
      </c>
    </row>
    <row r="1121" spans="13:17" x14ac:dyDescent="0.2">
      <c r="M1121" s="49" t="s">
        <v>443</v>
      </c>
      <c r="N1121" s="75">
        <f>_xll.qlCalendarAdvance(Calendar,N1120,M1121,"Following",FALSE)</f>
        <v>47359</v>
      </c>
      <c r="O1121" s="75" t="e">
        <f>_xll.qlInterestRateIndexValueDate(Index,N1121)</f>
        <v>#VALUE!</v>
      </c>
      <c r="P1121" s="72" t="e">
        <v>#N/A</v>
      </c>
      <c r="Q1121" s="113" t="e">
        <v>#N/A</v>
      </c>
    </row>
    <row r="1122" spans="13:17" x14ac:dyDescent="0.2">
      <c r="M1122" s="49" t="s">
        <v>443</v>
      </c>
      <c r="N1122" s="75">
        <f>_xll.qlCalendarAdvance(Calendar,N1121,M1122,"Following",FALSE)</f>
        <v>47366</v>
      </c>
      <c r="O1122" s="75" t="e">
        <f>_xll.qlInterestRateIndexValueDate(Index,N1122)</f>
        <v>#VALUE!</v>
      </c>
      <c r="P1122" s="72" t="e">
        <v>#N/A</v>
      </c>
      <c r="Q1122" s="113" t="e">
        <v>#N/A</v>
      </c>
    </row>
    <row r="1123" spans="13:17" x14ac:dyDescent="0.2">
      <c r="M1123" s="49" t="s">
        <v>443</v>
      </c>
      <c r="N1123" s="75">
        <f>_xll.qlCalendarAdvance(Calendar,N1122,M1123,"Following",FALSE)</f>
        <v>47373</v>
      </c>
      <c r="O1123" s="75" t="e">
        <f>_xll.qlInterestRateIndexValueDate(Index,N1123)</f>
        <v>#VALUE!</v>
      </c>
      <c r="P1123" s="72" t="e">
        <v>#N/A</v>
      </c>
      <c r="Q1123" s="113" t="e">
        <v>#N/A</v>
      </c>
    </row>
    <row r="1124" spans="13:17" x14ac:dyDescent="0.2">
      <c r="M1124" s="49" t="s">
        <v>443</v>
      </c>
      <c r="N1124" s="75">
        <f>_xll.qlCalendarAdvance(Calendar,N1123,M1124,"Following",FALSE)</f>
        <v>47380</v>
      </c>
      <c r="O1124" s="75" t="e">
        <f>_xll.qlInterestRateIndexValueDate(Index,N1124)</f>
        <v>#VALUE!</v>
      </c>
      <c r="P1124" s="72" t="e">
        <v>#N/A</v>
      </c>
      <c r="Q1124" s="113" t="e">
        <v>#N/A</v>
      </c>
    </row>
    <row r="1125" spans="13:17" x14ac:dyDescent="0.2">
      <c r="M1125" s="49" t="s">
        <v>443</v>
      </c>
      <c r="N1125" s="75">
        <f>_xll.qlCalendarAdvance(Calendar,N1124,M1125,"Following",FALSE)</f>
        <v>47387</v>
      </c>
      <c r="O1125" s="75" t="e">
        <f>_xll.qlInterestRateIndexValueDate(Index,N1125)</f>
        <v>#VALUE!</v>
      </c>
      <c r="P1125" s="72" t="e">
        <v>#N/A</v>
      </c>
      <c r="Q1125" s="113" t="e">
        <v>#N/A</v>
      </c>
    </row>
    <row r="1126" spans="13:17" x14ac:dyDescent="0.2">
      <c r="M1126" s="49" t="s">
        <v>443</v>
      </c>
      <c r="N1126" s="75">
        <f>_xll.qlCalendarAdvance(Calendar,N1125,M1126,"Following",FALSE)</f>
        <v>47394</v>
      </c>
      <c r="O1126" s="75" t="e">
        <f>_xll.qlInterestRateIndexValueDate(Index,N1126)</f>
        <v>#VALUE!</v>
      </c>
      <c r="P1126" s="72" t="e">
        <v>#N/A</v>
      </c>
      <c r="Q1126" s="113" t="e">
        <v>#N/A</v>
      </c>
    </row>
    <row r="1127" spans="13:17" x14ac:dyDescent="0.2">
      <c r="M1127" s="49" t="s">
        <v>443</v>
      </c>
      <c r="N1127" s="75">
        <f>_xll.qlCalendarAdvance(Calendar,N1126,M1127,"Following",FALSE)</f>
        <v>47401</v>
      </c>
      <c r="O1127" s="75" t="e">
        <f>_xll.qlInterestRateIndexValueDate(Index,N1127)</f>
        <v>#VALUE!</v>
      </c>
      <c r="P1127" s="72" t="e">
        <v>#N/A</v>
      </c>
      <c r="Q1127" s="113" t="e">
        <v>#N/A</v>
      </c>
    </row>
    <row r="1128" spans="13:17" x14ac:dyDescent="0.2">
      <c r="M1128" s="49" t="s">
        <v>443</v>
      </c>
      <c r="N1128" s="75">
        <f>_xll.qlCalendarAdvance(Calendar,N1127,M1128,"Following",FALSE)</f>
        <v>47408</v>
      </c>
      <c r="O1128" s="75" t="e">
        <f>_xll.qlInterestRateIndexValueDate(Index,N1128)</f>
        <v>#VALUE!</v>
      </c>
      <c r="P1128" s="72" t="e">
        <v>#N/A</v>
      </c>
      <c r="Q1128" s="113" t="e">
        <v>#N/A</v>
      </c>
    </row>
    <row r="1129" spans="13:17" x14ac:dyDescent="0.2">
      <c r="M1129" s="49" t="s">
        <v>443</v>
      </c>
      <c r="N1129" s="75">
        <f>_xll.qlCalendarAdvance(Calendar,N1128,M1129,"Following",FALSE)</f>
        <v>47415</v>
      </c>
      <c r="O1129" s="75" t="e">
        <f>_xll.qlInterestRateIndexValueDate(Index,N1129)</f>
        <v>#VALUE!</v>
      </c>
      <c r="P1129" s="72" t="e">
        <v>#N/A</v>
      </c>
      <c r="Q1129" s="113" t="e">
        <v>#N/A</v>
      </c>
    </row>
    <row r="1130" spans="13:17" x14ac:dyDescent="0.2">
      <c r="M1130" s="49" t="s">
        <v>443</v>
      </c>
      <c r="N1130" s="75">
        <f>_xll.qlCalendarAdvance(Calendar,N1129,M1130,"Following",FALSE)</f>
        <v>47422</v>
      </c>
      <c r="O1130" s="75" t="e">
        <f>_xll.qlInterestRateIndexValueDate(Index,N1130)</f>
        <v>#VALUE!</v>
      </c>
      <c r="P1130" s="72" t="e">
        <v>#N/A</v>
      </c>
      <c r="Q1130" s="113" t="e">
        <v>#N/A</v>
      </c>
    </row>
    <row r="1131" spans="13:17" x14ac:dyDescent="0.2">
      <c r="M1131" s="49" t="s">
        <v>443</v>
      </c>
      <c r="N1131" s="75">
        <f>_xll.qlCalendarAdvance(Calendar,N1130,M1131,"Following",FALSE)</f>
        <v>47429</v>
      </c>
      <c r="O1131" s="75" t="e">
        <f>_xll.qlInterestRateIndexValueDate(Index,N1131)</f>
        <v>#VALUE!</v>
      </c>
      <c r="P1131" s="72" t="e">
        <v>#N/A</v>
      </c>
      <c r="Q1131" s="113" t="e">
        <v>#N/A</v>
      </c>
    </row>
    <row r="1132" spans="13:17" x14ac:dyDescent="0.2">
      <c r="M1132" s="49" t="s">
        <v>443</v>
      </c>
      <c r="N1132" s="75">
        <f>_xll.qlCalendarAdvance(Calendar,N1131,M1132,"Following",FALSE)</f>
        <v>47436</v>
      </c>
      <c r="O1132" s="75" t="e">
        <f>_xll.qlInterestRateIndexValueDate(Index,N1132)</f>
        <v>#VALUE!</v>
      </c>
      <c r="P1132" s="72" t="e">
        <v>#N/A</v>
      </c>
      <c r="Q1132" s="113" t="e">
        <v>#N/A</v>
      </c>
    </row>
    <row r="1133" spans="13:17" x14ac:dyDescent="0.2">
      <c r="M1133" s="49" t="s">
        <v>443</v>
      </c>
      <c r="N1133" s="75">
        <f>_xll.qlCalendarAdvance(Calendar,N1132,M1133,"Following",FALSE)</f>
        <v>47443</v>
      </c>
      <c r="O1133" s="75" t="e">
        <f>_xll.qlInterestRateIndexValueDate(Index,N1133)</f>
        <v>#VALUE!</v>
      </c>
      <c r="P1133" s="72" t="e">
        <v>#N/A</v>
      </c>
      <c r="Q1133" s="113" t="e">
        <v>#N/A</v>
      </c>
    </row>
    <row r="1134" spans="13:17" x14ac:dyDescent="0.2">
      <c r="M1134" s="49" t="s">
        <v>443</v>
      </c>
      <c r="N1134" s="75">
        <f>_xll.qlCalendarAdvance(Calendar,N1133,M1134,"Following",FALSE)</f>
        <v>47450</v>
      </c>
      <c r="O1134" s="75" t="e">
        <f>_xll.qlInterestRateIndexValueDate(Index,N1134)</f>
        <v>#VALUE!</v>
      </c>
      <c r="P1134" s="72" t="e">
        <v>#N/A</v>
      </c>
      <c r="Q1134" s="113" t="e">
        <v>#N/A</v>
      </c>
    </row>
    <row r="1135" spans="13:17" x14ac:dyDescent="0.2">
      <c r="M1135" s="49" t="s">
        <v>443</v>
      </c>
      <c r="N1135" s="75">
        <f>_xll.qlCalendarAdvance(Calendar,N1134,M1135,"Following",FALSE)</f>
        <v>47457</v>
      </c>
      <c r="O1135" s="75" t="e">
        <f>_xll.qlInterestRateIndexValueDate(Index,N1135)</f>
        <v>#VALUE!</v>
      </c>
      <c r="P1135" s="72" t="e">
        <v>#N/A</v>
      </c>
      <c r="Q1135" s="113" t="e">
        <v>#N/A</v>
      </c>
    </row>
    <row r="1136" spans="13:17" x14ac:dyDescent="0.2">
      <c r="M1136" s="49" t="s">
        <v>443</v>
      </c>
      <c r="N1136" s="75">
        <f>_xll.qlCalendarAdvance(Calendar,N1135,M1136,"Following",FALSE)</f>
        <v>47464</v>
      </c>
      <c r="O1136" s="75" t="e">
        <f>_xll.qlInterestRateIndexValueDate(Index,N1136)</f>
        <v>#VALUE!</v>
      </c>
      <c r="P1136" s="72" t="e">
        <v>#N/A</v>
      </c>
      <c r="Q1136" s="113" t="e">
        <v>#N/A</v>
      </c>
    </row>
    <row r="1137" spans="13:17" x14ac:dyDescent="0.2">
      <c r="M1137" s="49" t="s">
        <v>443</v>
      </c>
      <c r="N1137" s="75">
        <f>_xll.qlCalendarAdvance(Calendar,N1136,M1137,"Following",FALSE)</f>
        <v>47471</v>
      </c>
      <c r="O1137" s="75" t="e">
        <f>_xll.qlInterestRateIndexValueDate(Index,N1137)</f>
        <v>#VALUE!</v>
      </c>
      <c r="P1137" s="72" t="e">
        <v>#N/A</v>
      </c>
      <c r="Q1137" s="113" t="e">
        <v>#N/A</v>
      </c>
    </row>
    <row r="1138" spans="13:17" x14ac:dyDescent="0.2">
      <c r="M1138" s="49" t="s">
        <v>443</v>
      </c>
      <c r="N1138" s="75">
        <f>_xll.qlCalendarAdvance(Calendar,N1137,M1138,"Following",FALSE)</f>
        <v>47479</v>
      </c>
      <c r="O1138" s="75" t="e">
        <f>_xll.qlInterestRateIndexValueDate(Index,N1138)</f>
        <v>#VALUE!</v>
      </c>
      <c r="P1138" s="72" t="e">
        <v>#N/A</v>
      </c>
      <c r="Q1138" s="113" t="e">
        <v>#N/A</v>
      </c>
    </row>
    <row r="1139" spans="13:17" x14ac:dyDescent="0.2">
      <c r="M1139" s="49" t="s">
        <v>443</v>
      </c>
      <c r="N1139" s="75">
        <f>_xll.qlCalendarAdvance(Calendar,N1138,M1139,"Following",FALSE)</f>
        <v>47486</v>
      </c>
      <c r="O1139" s="75" t="e">
        <f>_xll.qlInterestRateIndexValueDate(Index,N1139)</f>
        <v>#VALUE!</v>
      </c>
      <c r="P1139" s="72" t="e">
        <v>#N/A</v>
      </c>
      <c r="Q1139" s="113" t="e">
        <v>#N/A</v>
      </c>
    </row>
    <row r="1140" spans="13:17" x14ac:dyDescent="0.2">
      <c r="M1140" s="49" t="s">
        <v>443</v>
      </c>
      <c r="N1140" s="75">
        <f>_xll.qlCalendarAdvance(Calendar,N1139,M1140,"Following",FALSE)</f>
        <v>47493</v>
      </c>
      <c r="O1140" s="75" t="e">
        <f>_xll.qlInterestRateIndexValueDate(Index,N1140)</f>
        <v>#VALUE!</v>
      </c>
      <c r="P1140" s="72" t="e">
        <v>#N/A</v>
      </c>
      <c r="Q1140" s="113" t="e">
        <v>#N/A</v>
      </c>
    </row>
    <row r="1141" spans="13:17" x14ac:dyDescent="0.2">
      <c r="M1141" s="49" t="s">
        <v>443</v>
      </c>
      <c r="N1141" s="75">
        <f>_xll.qlCalendarAdvance(Calendar,N1140,M1141,"Following",FALSE)</f>
        <v>47500</v>
      </c>
      <c r="O1141" s="75" t="e">
        <f>_xll.qlInterestRateIndexValueDate(Index,N1141)</f>
        <v>#VALUE!</v>
      </c>
      <c r="P1141" s="72" t="e">
        <v>#N/A</v>
      </c>
      <c r="Q1141" s="113" t="e">
        <v>#N/A</v>
      </c>
    </row>
    <row r="1142" spans="13:17" x14ac:dyDescent="0.2">
      <c r="M1142" s="49" t="s">
        <v>443</v>
      </c>
      <c r="N1142" s="75">
        <f>_xll.qlCalendarAdvance(Calendar,N1141,M1142,"Following",FALSE)</f>
        <v>47507</v>
      </c>
      <c r="O1142" s="75" t="e">
        <f>_xll.qlInterestRateIndexValueDate(Index,N1142)</f>
        <v>#VALUE!</v>
      </c>
      <c r="P1142" s="72" t="e">
        <v>#N/A</v>
      </c>
      <c r="Q1142" s="113" t="e">
        <v>#N/A</v>
      </c>
    </row>
    <row r="1143" spans="13:17" x14ac:dyDescent="0.2">
      <c r="M1143" s="49" t="s">
        <v>443</v>
      </c>
      <c r="N1143" s="75">
        <f>_xll.qlCalendarAdvance(Calendar,N1142,M1143,"Following",FALSE)</f>
        <v>47514</v>
      </c>
      <c r="O1143" s="75" t="e">
        <f>_xll.qlInterestRateIndexValueDate(Index,N1143)</f>
        <v>#VALUE!</v>
      </c>
      <c r="P1143" s="72" t="e">
        <v>#N/A</v>
      </c>
      <c r="Q1143" s="113" t="e">
        <v>#N/A</v>
      </c>
    </row>
    <row r="1144" spans="13:17" x14ac:dyDescent="0.2">
      <c r="M1144" s="49" t="s">
        <v>443</v>
      </c>
      <c r="N1144" s="75">
        <f>_xll.qlCalendarAdvance(Calendar,N1143,M1144,"Following",FALSE)</f>
        <v>47521</v>
      </c>
      <c r="O1144" s="75" t="e">
        <f>_xll.qlInterestRateIndexValueDate(Index,N1144)</f>
        <v>#VALUE!</v>
      </c>
      <c r="P1144" s="72" t="e">
        <v>#N/A</v>
      </c>
      <c r="Q1144" s="113" t="e">
        <v>#N/A</v>
      </c>
    </row>
    <row r="1145" spans="13:17" x14ac:dyDescent="0.2">
      <c r="M1145" s="49" t="s">
        <v>443</v>
      </c>
      <c r="N1145" s="75">
        <f>_xll.qlCalendarAdvance(Calendar,N1144,M1145,"Following",FALSE)</f>
        <v>47528</v>
      </c>
      <c r="O1145" s="75" t="e">
        <f>_xll.qlInterestRateIndexValueDate(Index,N1145)</f>
        <v>#VALUE!</v>
      </c>
      <c r="P1145" s="72" t="e">
        <v>#N/A</v>
      </c>
      <c r="Q1145" s="113" t="e">
        <v>#N/A</v>
      </c>
    </row>
    <row r="1146" spans="13:17" x14ac:dyDescent="0.2">
      <c r="M1146" s="49" t="s">
        <v>443</v>
      </c>
      <c r="N1146" s="75">
        <f>_xll.qlCalendarAdvance(Calendar,N1145,M1146,"Following",FALSE)</f>
        <v>47535</v>
      </c>
      <c r="O1146" s="75" t="e">
        <f>_xll.qlInterestRateIndexValueDate(Index,N1146)</f>
        <v>#VALUE!</v>
      </c>
      <c r="P1146" s="72" t="e">
        <v>#N/A</v>
      </c>
      <c r="Q1146" s="113" t="e">
        <v>#N/A</v>
      </c>
    </row>
    <row r="1147" spans="13:17" x14ac:dyDescent="0.2">
      <c r="M1147" s="49" t="s">
        <v>443</v>
      </c>
      <c r="N1147" s="75">
        <f>_xll.qlCalendarAdvance(Calendar,N1146,M1147,"Following",FALSE)</f>
        <v>47542</v>
      </c>
      <c r="O1147" s="75" t="e">
        <f>_xll.qlInterestRateIndexValueDate(Index,N1147)</f>
        <v>#VALUE!</v>
      </c>
      <c r="P1147" s="72" t="e">
        <v>#N/A</v>
      </c>
      <c r="Q1147" s="113" t="e">
        <v>#N/A</v>
      </c>
    </row>
    <row r="1148" spans="13:17" x14ac:dyDescent="0.2">
      <c r="M1148" s="49" t="s">
        <v>443</v>
      </c>
      <c r="N1148" s="75">
        <f>_xll.qlCalendarAdvance(Calendar,N1147,M1148,"Following",FALSE)</f>
        <v>47549</v>
      </c>
      <c r="O1148" s="75" t="e">
        <f>_xll.qlInterestRateIndexValueDate(Index,N1148)</f>
        <v>#VALUE!</v>
      </c>
      <c r="P1148" s="72" t="e">
        <v>#N/A</v>
      </c>
      <c r="Q1148" s="113" t="e">
        <v>#N/A</v>
      </c>
    </row>
    <row r="1149" spans="13:17" x14ac:dyDescent="0.2">
      <c r="M1149" s="49" t="s">
        <v>443</v>
      </c>
      <c r="N1149" s="75">
        <f>_xll.qlCalendarAdvance(Calendar,N1148,M1149,"Following",FALSE)</f>
        <v>47556</v>
      </c>
      <c r="O1149" s="75" t="e">
        <f>_xll.qlInterestRateIndexValueDate(Index,N1149)</f>
        <v>#VALUE!</v>
      </c>
      <c r="P1149" s="72" t="e">
        <v>#N/A</v>
      </c>
      <c r="Q1149" s="113" t="e">
        <v>#N/A</v>
      </c>
    </row>
    <row r="1150" spans="13:17" x14ac:dyDescent="0.2">
      <c r="M1150" s="49" t="s">
        <v>443</v>
      </c>
      <c r="N1150" s="75">
        <f>_xll.qlCalendarAdvance(Calendar,N1149,M1150,"Following",FALSE)</f>
        <v>47563</v>
      </c>
      <c r="O1150" s="75" t="e">
        <f>_xll.qlInterestRateIndexValueDate(Index,N1150)</f>
        <v>#VALUE!</v>
      </c>
      <c r="P1150" s="72" t="e">
        <v>#N/A</v>
      </c>
      <c r="Q1150" s="113" t="e">
        <v>#N/A</v>
      </c>
    </row>
    <row r="1151" spans="13:17" x14ac:dyDescent="0.2">
      <c r="M1151" s="49" t="s">
        <v>443</v>
      </c>
      <c r="N1151" s="75">
        <f>_xll.qlCalendarAdvance(Calendar,N1150,M1151,"Following",FALSE)</f>
        <v>47570</v>
      </c>
      <c r="O1151" s="75" t="e">
        <f>_xll.qlInterestRateIndexValueDate(Index,N1151)</f>
        <v>#VALUE!</v>
      </c>
      <c r="P1151" s="72" t="e">
        <v>#N/A</v>
      </c>
      <c r="Q1151" s="113" t="e">
        <v>#N/A</v>
      </c>
    </row>
    <row r="1152" spans="13:17" x14ac:dyDescent="0.2">
      <c r="M1152" s="49" t="s">
        <v>443</v>
      </c>
      <c r="N1152" s="75">
        <f>_xll.qlCalendarAdvance(Calendar,N1151,M1152,"Following",FALSE)</f>
        <v>47577</v>
      </c>
      <c r="O1152" s="75" t="e">
        <f>_xll.qlInterestRateIndexValueDate(Index,N1152)</f>
        <v>#VALUE!</v>
      </c>
      <c r="P1152" s="72" t="e">
        <v>#N/A</v>
      </c>
      <c r="Q1152" s="113" t="e">
        <v>#N/A</v>
      </c>
    </row>
    <row r="1153" spans="13:17" x14ac:dyDescent="0.2">
      <c r="M1153" s="49" t="s">
        <v>443</v>
      </c>
      <c r="N1153" s="75">
        <f>_xll.qlCalendarAdvance(Calendar,N1152,M1153,"Following",FALSE)</f>
        <v>47584</v>
      </c>
      <c r="O1153" s="75" t="e">
        <f>_xll.qlInterestRateIndexValueDate(Index,N1153)</f>
        <v>#VALUE!</v>
      </c>
      <c r="P1153" s="72" t="e">
        <v>#N/A</v>
      </c>
      <c r="Q1153" s="113" t="e">
        <v>#N/A</v>
      </c>
    </row>
    <row r="1154" spans="13:17" x14ac:dyDescent="0.2">
      <c r="M1154" s="49" t="s">
        <v>443</v>
      </c>
      <c r="N1154" s="75">
        <f>_xll.qlCalendarAdvance(Calendar,N1153,M1154,"Following",FALSE)</f>
        <v>47591</v>
      </c>
      <c r="O1154" s="75" t="e">
        <f>_xll.qlInterestRateIndexValueDate(Index,N1154)</f>
        <v>#VALUE!</v>
      </c>
      <c r="P1154" s="72" t="e">
        <v>#N/A</v>
      </c>
      <c r="Q1154" s="113" t="e">
        <v>#N/A</v>
      </c>
    </row>
    <row r="1155" spans="13:17" x14ac:dyDescent="0.2">
      <c r="M1155" s="49" t="s">
        <v>443</v>
      </c>
      <c r="N1155" s="75">
        <f>_xll.qlCalendarAdvance(Calendar,N1154,M1155,"Following",FALSE)</f>
        <v>47598</v>
      </c>
      <c r="O1155" s="75" t="e">
        <f>_xll.qlInterestRateIndexValueDate(Index,N1155)</f>
        <v>#VALUE!</v>
      </c>
      <c r="P1155" s="72" t="e">
        <v>#N/A</v>
      </c>
      <c r="Q1155" s="113" t="e">
        <v>#N/A</v>
      </c>
    </row>
    <row r="1156" spans="13:17" x14ac:dyDescent="0.2">
      <c r="M1156" s="49" t="s">
        <v>443</v>
      </c>
      <c r="N1156" s="75">
        <f>_xll.qlCalendarAdvance(Calendar,N1155,M1156,"Following",FALSE)</f>
        <v>47605</v>
      </c>
      <c r="O1156" s="75" t="e">
        <f>_xll.qlInterestRateIndexValueDate(Index,N1156)</f>
        <v>#VALUE!</v>
      </c>
      <c r="P1156" s="72" t="e">
        <v>#N/A</v>
      </c>
      <c r="Q1156" s="113" t="e">
        <v>#N/A</v>
      </c>
    </row>
    <row r="1157" spans="13:17" x14ac:dyDescent="0.2">
      <c r="M1157" s="49" t="s">
        <v>443</v>
      </c>
      <c r="N1157" s="75">
        <f>_xll.qlCalendarAdvance(Calendar,N1156,M1157,"Following",FALSE)</f>
        <v>47612</v>
      </c>
      <c r="O1157" s="75" t="e">
        <f>_xll.qlInterestRateIndexValueDate(Index,N1157)</f>
        <v>#VALUE!</v>
      </c>
      <c r="P1157" s="72" t="e">
        <v>#N/A</v>
      </c>
      <c r="Q1157" s="113" t="e">
        <v>#N/A</v>
      </c>
    </row>
    <row r="1158" spans="13:17" x14ac:dyDescent="0.2">
      <c r="M1158" s="49" t="s">
        <v>443</v>
      </c>
      <c r="N1158" s="75">
        <f>_xll.qlCalendarAdvance(Calendar,N1157,M1158,"Following",FALSE)</f>
        <v>47619</v>
      </c>
      <c r="O1158" s="75" t="e">
        <f>_xll.qlInterestRateIndexValueDate(Index,N1158)</f>
        <v>#VALUE!</v>
      </c>
      <c r="P1158" s="72" t="e">
        <v>#N/A</v>
      </c>
      <c r="Q1158" s="113" t="e">
        <v>#N/A</v>
      </c>
    </row>
    <row r="1159" spans="13:17" x14ac:dyDescent="0.2">
      <c r="M1159" s="49" t="s">
        <v>443</v>
      </c>
      <c r="N1159" s="75">
        <f>_xll.qlCalendarAdvance(Calendar,N1158,M1159,"Following",FALSE)</f>
        <v>47626</v>
      </c>
      <c r="O1159" s="75" t="e">
        <f>_xll.qlInterestRateIndexValueDate(Index,N1159)</f>
        <v>#VALUE!</v>
      </c>
      <c r="P1159" s="72" t="e">
        <v>#N/A</v>
      </c>
      <c r="Q1159" s="113" t="e">
        <v>#N/A</v>
      </c>
    </row>
    <row r="1160" spans="13:17" x14ac:dyDescent="0.2">
      <c r="M1160" s="49" t="s">
        <v>443</v>
      </c>
      <c r="N1160" s="75">
        <f>_xll.qlCalendarAdvance(Calendar,N1159,M1160,"Following",FALSE)</f>
        <v>47633</v>
      </c>
      <c r="O1160" s="75" t="e">
        <f>_xll.qlInterestRateIndexValueDate(Index,N1160)</f>
        <v>#VALUE!</v>
      </c>
      <c r="P1160" s="72" t="e">
        <v>#N/A</v>
      </c>
      <c r="Q1160" s="113" t="e">
        <v>#N/A</v>
      </c>
    </row>
    <row r="1161" spans="13:17" x14ac:dyDescent="0.2">
      <c r="M1161" s="49" t="s">
        <v>443</v>
      </c>
      <c r="N1161" s="75">
        <f>_xll.qlCalendarAdvance(Calendar,N1160,M1161,"Following",FALSE)</f>
        <v>47640</v>
      </c>
      <c r="O1161" s="75" t="e">
        <f>_xll.qlInterestRateIndexValueDate(Index,N1161)</f>
        <v>#VALUE!</v>
      </c>
      <c r="P1161" s="72" t="e">
        <v>#N/A</v>
      </c>
      <c r="Q1161" s="113" t="e">
        <v>#N/A</v>
      </c>
    </row>
    <row r="1162" spans="13:17" x14ac:dyDescent="0.2">
      <c r="M1162" s="49" t="s">
        <v>443</v>
      </c>
      <c r="N1162" s="75">
        <f>_xll.qlCalendarAdvance(Calendar,N1161,M1162,"Following",FALSE)</f>
        <v>47647</v>
      </c>
      <c r="O1162" s="75" t="e">
        <f>_xll.qlInterestRateIndexValueDate(Index,N1162)</f>
        <v>#VALUE!</v>
      </c>
      <c r="P1162" s="72" t="e">
        <v>#N/A</v>
      </c>
      <c r="Q1162" s="113" t="e">
        <v>#N/A</v>
      </c>
    </row>
    <row r="1163" spans="13:17" x14ac:dyDescent="0.2">
      <c r="M1163" s="49" t="s">
        <v>443</v>
      </c>
      <c r="N1163" s="75">
        <f>_xll.qlCalendarAdvance(Calendar,N1162,M1163,"Following",FALSE)</f>
        <v>47654</v>
      </c>
      <c r="O1163" s="75" t="e">
        <f>_xll.qlInterestRateIndexValueDate(Index,N1163)</f>
        <v>#VALUE!</v>
      </c>
      <c r="P1163" s="72" t="e">
        <v>#N/A</v>
      </c>
      <c r="Q1163" s="113" t="e">
        <v>#N/A</v>
      </c>
    </row>
    <row r="1164" spans="13:17" x14ac:dyDescent="0.2">
      <c r="M1164" s="49" t="s">
        <v>443</v>
      </c>
      <c r="N1164" s="75">
        <f>_xll.qlCalendarAdvance(Calendar,N1163,M1164,"Following",FALSE)</f>
        <v>47661</v>
      </c>
      <c r="O1164" s="75" t="e">
        <f>_xll.qlInterestRateIndexValueDate(Index,N1164)</f>
        <v>#VALUE!</v>
      </c>
      <c r="P1164" s="72" t="e">
        <v>#N/A</v>
      </c>
      <c r="Q1164" s="113" t="e">
        <v>#N/A</v>
      </c>
    </row>
    <row r="1165" spans="13:17" x14ac:dyDescent="0.2">
      <c r="M1165" s="49" t="s">
        <v>443</v>
      </c>
      <c r="N1165" s="75">
        <f>_xll.qlCalendarAdvance(Calendar,N1164,M1165,"Following",FALSE)</f>
        <v>47668</v>
      </c>
      <c r="O1165" s="75" t="e">
        <f>_xll.qlInterestRateIndexValueDate(Index,N1165)</f>
        <v>#VALUE!</v>
      </c>
      <c r="P1165" s="72" t="e">
        <v>#N/A</v>
      </c>
      <c r="Q1165" s="113" t="e">
        <v>#N/A</v>
      </c>
    </row>
    <row r="1166" spans="13:17" x14ac:dyDescent="0.2">
      <c r="M1166" s="49" t="s">
        <v>443</v>
      </c>
      <c r="N1166" s="75">
        <f>_xll.qlCalendarAdvance(Calendar,N1165,M1166,"Following",FALSE)</f>
        <v>47675</v>
      </c>
      <c r="O1166" s="75" t="e">
        <f>_xll.qlInterestRateIndexValueDate(Index,N1166)</f>
        <v>#VALUE!</v>
      </c>
      <c r="P1166" s="72" t="e">
        <v>#N/A</v>
      </c>
      <c r="Q1166" s="113" t="e">
        <v>#N/A</v>
      </c>
    </row>
    <row r="1167" spans="13:17" x14ac:dyDescent="0.2">
      <c r="M1167" s="49" t="s">
        <v>443</v>
      </c>
      <c r="N1167" s="75">
        <f>_xll.qlCalendarAdvance(Calendar,N1166,M1167,"Following",FALSE)</f>
        <v>47682</v>
      </c>
      <c r="O1167" s="75" t="e">
        <f>_xll.qlInterestRateIndexValueDate(Index,N1167)</f>
        <v>#VALUE!</v>
      </c>
      <c r="P1167" s="72" t="e">
        <v>#N/A</v>
      </c>
      <c r="Q1167" s="113" t="e">
        <v>#N/A</v>
      </c>
    </row>
    <row r="1168" spans="13:17" x14ac:dyDescent="0.2">
      <c r="M1168" s="49" t="s">
        <v>443</v>
      </c>
      <c r="N1168" s="75">
        <f>_xll.qlCalendarAdvance(Calendar,N1167,M1168,"Following",FALSE)</f>
        <v>47689</v>
      </c>
      <c r="O1168" s="75" t="e">
        <f>_xll.qlInterestRateIndexValueDate(Index,N1168)</f>
        <v>#VALUE!</v>
      </c>
      <c r="P1168" s="72" t="e">
        <v>#N/A</v>
      </c>
      <c r="Q1168" s="113" t="e">
        <v>#N/A</v>
      </c>
    </row>
    <row r="1169" spans="13:17" x14ac:dyDescent="0.2">
      <c r="M1169" s="49" t="s">
        <v>443</v>
      </c>
      <c r="N1169" s="75">
        <f>_xll.qlCalendarAdvance(Calendar,N1168,M1169,"Following",FALSE)</f>
        <v>47696</v>
      </c>
      <c r="O1169" s="75" t="e">
        <f>_xll.qlInterestRateIndexValueDate(Index,N1169)</f>
        <v>#VALUE!</v>
      </c>
      <c r="P1169" s="72" t="e">
        <v>#N/A</v>
      </c>
      <c r="Q1169" s="113" t="e">
        <v>#N/A</v>
      </c>
    </row>
    <row r="1170" spans="13:17" x14ac:dyDescent="0.2">
      <c r="M1170" s="49" t="s">
        <v>443</v>
      </c>
      <c r="N1170" s="75">
        <f>_xll.qlCalendarAdvance(Calendar,N1169,M1170,"Following",FALSE)</f>
        <v>47703</v>
      </c>
      <c r="O1170" s="75" t="e">
        <f>_xll.qlInterestRateIndexValueDate(Index,N1170)</f>
        <v>#VALUE!</v>
      </c>
      <c r="P1170" s="72" t="e">
        <v>#N/A</v>
      </c>
      <c r="Q1170" s="113" t="e">
        <v>#N/A</v>
      </c>
    </row>
    <row r="1171" spans="13:17" x14ac:dyDescent="0.2">
      <c r="M1171" s="49" t="s">
        <v>443</v>
      </c>
      <c r="N1171" s="75">
        <f>_xll.qlCalendarAdvance(Calendar,N1170,M1171,"Following",FALSE)</f>
        <v>47710</v>
      </c>
      <c r="O1171" s="75" t="e">
        <f>_xll.qlInterestRateIndexValueDate(Index,N1171)</f>
        <v>#VALUE!</v>
      </c>
      <c r="P1171" s="72" t="e">
        <v>#N/A</v>
      </c>
      <c r="Q1171" s="113" t="e">
        <v>#N/A</v>
      </c>
    </row>
    <row r="1172" spans="13:17" x14ac:dyDescent="0.2">
      <c r="M1172" s="49" t="s">
        <v>443</v>
      </c>
      <c r="N1172" s="75">
        <f>_xll.qlCalendarAdvance(Calendar,N1171,M1172,"Following",FALSE)</f>
        <v>47717</v>
      </c>
      <c r="O1172" s="75" t="e">
        <f>_xll.qlInterestRateIndexValueDate(Index,N1172)</f>
        <v>#VALUE!</v>
      </c>
      <c r="P1172" s="72" t="e">
        <v>#N/A</v>
      </c>
      <c r="Q1172" s="113" t="e">
        <v>#N/A</v>
      </c>
    </row>
    <row r="1173" spans="13:17" x14ac:dyDescent="0.2">
      <c r="M1173" s="49" t="s">
        <v>443</v>
      </c>
      <c r="N1173" s="75">
        <f>_xll.qlCalendarAdvance(Calendar,N1172,M1173,"Following",FALSE)</f>
        <v>47724</v>
      </c>
      <c r="O1173" s="75" t="e">
        <f>_xll.qlInterestRateIndexValueDate(Index,N1173)</f>
        <v>#VALUE!</v>
      </c>
      <c r="P1173" s="72" t="e">
        <v>#N/A</v>
      </c>
      <c r="Q1173" s="113" t="e">
        <v>#N/A</v>
      </c>
    </row>
    <row r="1174" spans="13:17" x14ac:dyDescent="0.2">
      <c r="M1174" s="49" t="s">
        <v>443</v>
      </c>
      <c r="N1174" s="75">
        <f>_xll.qlCalendarAdvance(Calendar,N1173,M1174,"Following",FALSE)</f>
        <v>47731</v>
      </c>
      <c r="O1174" s="75" t="e">
        <f>_xll.qlInterestRateIndexValueDate(Index,N1174)</f>
        <v>#VALUE!</v>
      </c>
      <c r="P1174" s="72" t="e">
        <v>#N/A</v>
      </c>
      <c r="Q1174" s="113" t="e">
        <v>#N/A</v>
      </c>
    </row>
    <row r="1175" spans="13:17" x14ac:dyDescent="0.2">
      <c r="M1175" s="49" t="s">
        <v>443</v>
      </c>
      <c r="N1175" s="75">
        <f>_xll.qlCalendarAdvance(Calendar,N1174,M1175,"Following",FALSE)</f>
        <v>47738</v>
      </c>
      <c r="O1175" s="75" t="e">
        <f>_xll.qlInterestRateIndexValueDate(Index,N1175)</f>
        <v>#VALUE!</v>
      </c>
      <c r="P1175" s="72" t="e">
        <v>#N/A</v>
      </c>
      <c r="Q1175" s="113" t="e">
        <v>#N/A</v>
      </c>
    </row>
    <row r="1176" spans="13:17" x14ac:dyDescent="0.2">
      <c r="M1176" s="49" t="s">
        <v>443</v>
      </c>
      <c r="N1176" s="75">
        <f>_xll.qlCalendarAdvance(Calendar,N1175,M1176,"Following",FALSE)</f>
        <v>47745</v>
      </c>
      <c r="O1176" s="75" t="e">
        <f>_xll.qlInterestRateIndexValueDate(Index,N1176)</f>
        <v>#VALUE!</v>
      </c>
      <c r="P1176" s="72" t="e">
        <v>#N/A</v>
      </c>
      <c r="Q1176" s="113" t="e">
        <v>#N/A</v>
      </c>
    </row>
    <row r="1177" spans="13:17" x14ac:dyDescent="0.2">
      <c r="M1177" s="49" t="s">
        <v>443</v>
      </c>
      <c r="N1177" s="75">
        <f>_xll.qlCalendarAdvance(Calendar,N1176,M1177,"Following",FALSE)</f>
        <v>47752</v>
      </c>
      <c r="O1177" s="75" t="e">
        <f>_xll.qlInterestRateIndexValueDate(Index,N1177)</f>
        <v>#VALUE!</v>
      </c>
      <c r="P1177" s="72" t="e">
        <v>#N/A</v>
      </c>
      <c r="Q1177" s="113" t="e">
        <v>#N/A</v>
      </c>
    </row>
    <row r="1178" spans="13:17" x14ac:dyDescent="0.2">
      <c r="M1178" s="49" t="s">
        <v>443</v>
      </c>
      <c r="N1178" s="75">
        <f>_xll.qlCalendarAdvance(Calendar,N1177,M1178,"Following",FALSE)</f>
        <v>47759</v>
      </c>
      <c r="O1178" s="75" t="e">
        <f>_xll.qlInterestRateIndexValueDate(Index,N1178)</f>
        <v>#VALUE!</v>
      </c>
      <c r="P1178" s="72" t="e">
        <v>#N/A</v>
      </c>
      <c r="Q1178" s="113" t="e">
        <v>#N/A</v>
      </c>
    </row>
    <row r="1179" spans="13:17" x14ac:dyDescent="0.2">
      <c r="M1179" s="49" t="s">
        <v>443</v>
      </c>
      <c r="N1179" s="75">
        <f>_xll.qlCalendarAdvance(Calendar,N1178,M1179,"Following",FALSE)</f>
        <v>47766</v>
      </c>
      <c r="O1179" s="75" t="e">
        <f>_xll.qlInterestRateIndexValueDate(Index,N1179)</f>
        <v>#VALUE!</v>
      </c>
      <c r="P1179" s="72" t="e">
        <v>#N/A</v>
      </c>
      <c r="Q1179" s="113" t="e">
        <v>#N/A</v>
      </c>
    </row>
    <row r="1180" spans="13:17" x14ac:dyDescent="0.2">
      <c r="M1180" s="49" t="s">
        <v>443</v>
      </c>
      <c r="N1180" s="75">
        <f>_xll.qlCalendarAdvance(Calendar,N1179,M1180,"Following",FALSE)</f>
        <v>47773</v>
      </c>
      <c r="O1180" s="75" t="e">
        <f>_xll.qlInterestRateIndexValueDate(Index,N1180)</f>
        <v>#VALUE!</v>
      </c>
      <c r="P1180" s="72" t="e">
        <v>#N/A</v>
      </c>
      <c r="Q1180" s="113" t="e">
        <v>#N/A</v>
      </c>
    </row>
    <row r="1181" spans="13:17" x14ac:dyDescent="0.2">
      <c r="M1181" s="49" t="s">
        <v>443</v>
      </c>
      <c r="N1181" s="75">
        <f>_xll.qlCalendarAdvance(Calendar,N1180,M1181,"Following",FALSE)</f>
        <v>47780</v>
      </c>
      <c r="O1181" s="75" t="e">
        <f>_xll.qlInterestRateIndexValueDate(Index,N1181)</f>
        <v>#VALUE!</v>
      </c>
      <c r="P1181" s="72" t="e">
        <v>#N/A</v>
      </c>
      <c r="Q1181" s="113" t="e">
        <v>#N/A</v>
      </c>
    </row>
    <row r="1182" spans="13:17" x14ac:dyDescent="0.2">
      <c r="M1182" s="49" t="s">
        <v>443</v>
      </c>
      <c r="N1182" s="75">
        <f>_xll.qlCalendarAdvance(Calendar,N1181,M1182,"Following",FALSE)</f>
        <v>47787</v>
      </c>
      <c r="O1182" s="75" t="e">
        <f>_xll.qlInterestRateIndexValueDate(Index,N1182)</f>
        <v>#VALUE!</v>
      </c>
      <c r="P1182" s="72" t="e">
        <v>#N/A</v>
      </c>
      <c r="Q1182" s="113" t="e">
        <v>#N/A</v>
      </c>
    </row>
    <row r="1183" spans="13:17" x14ac:dyDescent="0.2">
      <c r="M1183" s="49" t="s">
        <v>443</v>
      </c>
      <c r="N1183" s="75">
        <f>_xll.qlCalendarAdvance(Calendar,N1182,M1183,"Following",FALSE)</f>
        <v>47794</v>
      </c>
      <c r="O1183" s="75" t="e">
        <f>_xll.qlInterestRateIndexValueDate(Index,N1183)</f>
        <v>#VALUE!</v>
      </c>
      <c r="P1183" s="72" t="e">
        <v>#N/A</v>
      </c>
      <c r="Q1183" s="113" t="e">
        <v>#N/A</v>
      </c>
    </row>
    <row r="1184" spans="13:17" x14ac:dyDescent="0.2">
      <c r="M1184" s="49" t="s">
        <v>443</v>
      </c>
      <c r="N1184" s="75">
        <f>_xll.qlCalendarAdvance(Calendar,N1183,M1184,"Following",FALSE)</f>
        <v>47801</v>
      </c>
      <c r="O1184" s="75" t="e">
        <f>_xll.qlInterestRateIndexValueDate(Index,N1184)</f>
        <v>#VALUE!</v>
      </c>
      <c r="P1184" s="72" t="e">
        <v>#N/A</v>
      </c>
      <c r="Q1184" s="113" t="e">
        <v>#N/A</v>
      </c>
    </row>
    <row r="1185" spans="13:17" x14ac:dyDescent="0.2">
      <c r="M1185" s="49" t="s">
        <v>443</v>
      </c>
      <c r="N1185" s="75">
        <f>_xll.qlCalendarAdvance(Calendar,N1184,M1185,"Following",FALSE)</f>
        <v>47808</v>
      </c>
      <c r="O1185" s="75" t="e">
        <f>_xll.qlInterestRateIndexValueDate(Index,N1185)</f>
        <v>#VALUE!</v>
      </c>
      <c r="P1185" s="72" t="e">
        <v>#N/A</v>
      </c>
      <c r="Q1185" s="113" t="e">
        <v>#N/A</v>
      </c>
    </row>
    <row r="1186" spans="13:17" x14ac:dyDescent="0.2">
      <c r="M1186" s="49" t="s">
        <v>443</v>
      </c>
      <c r="N1186" s="75">
        <f>_xll.qlCalendarAdvance(Calendar,N1185,M1186,"Following",FALSE)</f>
        <v>47815</v>
      </c>
      <c r="O1186" s="75" t="e">
        <f>_xll.qlInterestRateIndexValueDate(Index,N1186)</f>
        <v>#VALUE!</v>
      </c>
      <c r="P1186" s="72" t="e">
        <v>#N/A</v>
      </c>
      <c r="Q1186" s="113" t="e">
        <v>#N/A</v>
      </c>
    </row>
    <row r="1187" spans="13:17" x14ac:dyDescent="0.2">
      <c r="M1187" s="49" t="s">
        <v>443</v>
      </c>
      <c r="N1187" s="75">
        <f>_xll.qlCalendarAdvance(Calendar,N1186,M1187,"Following",FALSE)</f>
        <v>47822</v>
      </c>
      <c r="O1187" s="75" t="e">
        <f>_xll.qlInterestRateIndexValueDate(Index,N1187)</f>
        <v>#VALUE!</v>
      </c>
      <c r="P1187" s="72" t="e">
        <v>#N/A</v>
      </c>
      <c r="Q1187" s="113" t="e">
        <v>#N/A</v>
      </c>
    </row>
    <row r="1188" spans="13:17" x14ac:dyDescent="0.2">
      <c r="M1188" s="49" t="s">
        <v>443</v>
      </c>
      <c r="N1188" s="75">
        <f>_xll.qlCalendarAdvance(Calendar,N1187,M1188,"Following",FALSE)</f>
        <v>47829</v>
      </c>
      <c r="O1188" s="75" t="e">
        <f>_xll.qlInterestRateIndexValueDate(Index,N1188)</f>
        <v>#VALUE!</v>
      </c>
      <c r="P1188" s="72" t="e">
        <v>#N/A</v>
      </c>
      <c r="Q1188" s="113" t="e">
        <v>#N/A</v>
      </c>
    </row>
    <row r="1189" spans="13:17" x14ac:dyDescent="0.2">
      <c r="M1189" s="49" t="s">
        <v>443</v>
      </c>
      <c r="N1189" s="75">
        <f>_xll.qlCalendarAdvance(Calendar,N1188,M1189,"Following",FALSE)</f>
        <v>47836</v>
      </c>
      <c r="O1189" s="75" t="e">
        <f>_xll.qlInterestRateIndexValueDate(Index,N1189)</f>
        <v>#VALUE!</v>
      </c>
      <c r="P1189" s="72" t="e">
        <v>#N/A</v>
      </c>
      <c r="Q1189" s="113" t="e">
        <v>#N/A</v>
      </c>
    </row>
    <row r="1190" spans="13:17" x14ac:dyDescent="0.2">
      <c r="M1190" s="49" t="s">
        <v>443</v>
      </c>
      <c r="N1190" s="75">
        <f>_xll.qlCalendarAdvance(Calendar,N1189,M1190,"Following",FALSE)</f>
        <v>47844</v>
      </c>
      <c r="O1190" s="75" t="e">
        <f>_xll.qlInterestRateIndexValueDate(Index,N1190)</f>
        <v>#VALUE!</v>
      </c>
      <c r="P1190" s="72" t="e">
        <v>#N/A</v>
      </c>
      <c r="Q1190" s="113" t="e">
        <v>#N/A</v>
      </c>
    </row>
    <row r="1191" spans="13:17" x14ac:dyDescent="0.2">
      <c r="M1191" s="49" t="s">
        <v>443</v>
      </c>
      <c r="N1191" s="75">
        <f>_xll.qlCalendarAdvance(Calendar,N1190,M1191,"Following",FALSE)</f>
        <v>47851</v>
      </c>
      <c r="O1191" s="75" t="e">
        <f>_xll.qlInterestRateIndexValueDate(Index,N1191)</f>
        <v>#VALUE!</v>
      </c>
      <c r="P1191" s="72" t="e">
        <v>#N/A</v>
      </c>
      <c r="Q1191" s="113" t="e">
        <v>#N/A</v>
      </c>
    </row>
    <row r="1192" spans="13:17" x14ac:dyDescent="0.2">
      <c r="M1192" s="49" t="s">
        <v>443</v>
      </c>
      <c r="N1192" s="75">
        <f>_xll.qlCalendarAdvance(Calendar,N1191,M1192,"Following",FALSE)</f>
        <v>47858</v>
      </c>
      <c r="O1192" s="75" t="e">
        <f>_xll.qlInterestRateIndexValueDate(Index,N1192)</f>
        <v>#VALUE!</v>
      </c>
      <c r="P1192" s="72" t="e">
        <v>#N/A</v>
      </c>
      <c r="Q1192" s="113" t="e">
        <v>#N/A</v>
      </c>
    </row>
    <row r="1193" spans="13:17" x14ac:dyDescent="0.2">
      <c r="M1193" s="49" t="s">
        <v>443</v>
      </c>
      <c r="N1193" s="75">
        <f>_xll.qlCalendarAdvance(Calendar,N1192,M1193,"Following",FALSE)</f>
        <v>47865</v>
      </c>
      <c r="O1193" s="75" t="e">
        <f>_xll.qlInterestRateIndexValueDate(Index,N1193)</f>
        <v>#VALUE!</v>
      </c>
      <c r="P1193" s="72" t="e">
        <v>#N/A</v>
      </c>
      <c r="Q1193" s="113" t="e">
        <v>#N/A</v>
      </c>
    </row>
    <row r="1194" spans="13:17" x14ac:dyDescent="0.2">
      <c r="M1194" s="49" t="s">
        <v>443</v>
      </c>
      <c r="N1194" s="75">
        <f>_xll.qlCalendarAdvance(Calendar,N1193,M1194,"Following",FALSE)</f>
        <v>47872</v>
      </c>
      <c r="O1194" s="75" t="e">
        <f>_xll.qlInterestRateIndexValueDate(Index,N1194)</f>
        <v>#VALUE!</v>
      </c>
      <c r="P1194" s="72" t="e">
        <v>#N/A</v>
      </c>
      <c r="Q1194" s="113" t="e">
        <v>#N/A</v>
      </c>
    </row>
    <row r="1195" spans="13:17" x14ac:dyDescent="0.2">
      <c r="M1195" s="49" t="s">
        <v>443</v>
      </c>
      <c r="N1195" s="75">
        <f>_xll.qlCalendarAdvance(Calendar,N1194,M1195,"Following",FALSE)</f>
        <v>47879</v>
      </c>
      <c r="O1195" s="75" t="e">
        <f>_xll.qlInterestRateIndexValueDate(Index,N1195)</f>
        <v>#VALUE!</v>
      </c>
      <c r="P1195" s="72" t="e">
        <v>#N/A</v>
      </c>
      <c r="Q1195" s="113" t="e">
        <v>#N/A</v>
      </c>
    </row>
    <row r="1196" spans="13:17" x14ac:dyDescent="0.2">
      <c r="M1196" s="49" t="s">
        <v>443</v>
      </c>
      <c r="N1196" s="75">
        <f>_xll.qlCalendarAdvance(Calendar,N1195,M1196,"Following",FALSE)</f>
        <v>47886</v>
      </c>
      <c r="O1196" s="75" t="e">
        <f>_xll.qlInterestRateIndexValueDate(Index,N1196)</f>
        <v>#VALUE!</v>
      </c>
      <c r="P1196" s="72" t="e">
        <v>#N/A</v>
      </c>
      <c r="Q1196" s="113" t="e">
        <v>#N/A</v>
      </c>
    </row>
    <row r="1197" spans="13:17" x14ac:dyDescent="0.2">
      <c r="M1197" s="49" t="s">
        <v>443</v>
      </c>
      <c r="N1197" s="75">
        <f>_xll.qlCalendarAdvance(Calendar,N1196,M1197,"Following",FALSE)</f>
        <v>47893</v>
      </c>
      <c r="O1197" s="75" t="e">
        <f>_xll.qlInterestRateIndexValueDate(Index,N1197)</f>
        <v>#VALUE!</v>
      </c>
      <c r="P1197" s="72" t="e">
        <v>#N/A</v>
      </c>
      <c r="Q1197" s="113" t="e">
        <v>#N/A</v>
      </c>
    </row>
    <row r="1198" spans="13:17" x14ac:dyDescent="0.2">
      <c r="M1198" s="49" t="s">
        <v>443</v>
      </c>
      <c r="N1198" s="75">
        <f>_xll.qlCalendarAdvance(Calendar,N1197,M1198,"Following",FALSE)</f>
        <v>47900</v>
      </c>
      <c r="O1198" s="75" t="e">
        <f>_xll.qlInterestRateIndexValueDate(Index,N1198)</f>
        <v>#VALUE!</v>
      </c>
      <c r="P1198" s="72" t="e">
        <v>#N/A</v>
      </c>
      <c r="Q1198" s="113" t="e">
        <v>#N/A</v>
      </c>
    </row>
    <row r="1199" spans="13:17" x14ac:dyDescent="0.2">
      <c r="M1199" s="49" t="s">
        <v>443</v>
      </c>
      <c r="N1199" s="75">
        <f>_xll.qlCalendarAdvance(Calendar,N1198,M1199,"Following",FALSE)</f>
        <v>47907</v>
      </c>
      <c r="O1199" s="75" t="e">
        <f>_xll.qlInterestRateIndexValueDate(Index,N1199)</f>
        <v>#VALUE!</v>
      </c>
      <c r="P1199" s="72" t="e">
        <v>#N/A</v>
      </c>
      <c r="Q1199" s="113" t="e">
        <v>#N/A</v>
      </c>
    </row>
    <row r="1200" spans="13:17" x14ac:dyDescent="0.2">
      <c r="M1200" s="49" t="s">
        <v>443</v>
      </c>
      <c r="N1200" s="75">
        <f>_xll.qlCalendarAdvance(Calendar,N1199,M1200,"Following",FALSE)</f>
        <v>47914</v>
      </c>
      <c r="O1200" s="75" t="e">
        <f>_xll.qlInterestRateIndexValueDate(Index,N1200)</f>
        <v>#VALUE!</v>
      </c>
      <c r="P1200" s="72" t="e">
        <v>#N/A</v>
      </c>
      <c r="Q1200" s="113" t="e">
        <v>#N/A</v>
      </c>
    </row>
    <row r="1201" spans="13:17" x14ac:dyDescent="0.2">
      <c r="M1201" s="49" t="s">
        <v>443</v>
      </c>
      <c r="N1201" s="75">
        <f>_xll.qlCalendarAdvance(Calendar,N1200,M1201,"Following",FALSE)</f>
        <v>47921</v>
      </c>
      <c r="O1201" s="75" t="e">
        <f>_xll.qlInterestRateIndexValueDate(Index,N1201)</f>
        <v>#VALUE!</v>
      </c>
      <c r="P1201" s="72" t="e">
        <v>#N/A</v>
      </c>
      <c r="Q1201" s="113" t="e">
        <v>#N/A</v>
      </c>
    </row>
    <row r="1202" spans="13:17" x14ac:dyDescent="0.2">
      <c r="M1202" s="49" t="s">
        <v>443</v>
      </c>
      <c r="N1202" s="75">
        <f>_xll.qlCalendarAdvance(Calendar,N1201,M1202,"Following",FALSE)</f>
        <v>47928</v>
      </c>
      <c r="O1202" s="75" t="e">
        <f>_xll.qlInterestRateIndexValueDate(Index,N1202)</f>
        <v>#VALUE!</v>
      </c>
      <c r="P1202" s="72" t="e">
        <v>#N/A</v>
      </c>
      <c r="Q1202" s="113" t="e">
        <v>#N/A</v>
      </c>
    </row>
    <row r="1203" spans="13:17" x14ac:dyDescent="0.2">
      <c r="M1203" s="49" t="s">
        <v>443</v>
      </c>
      <c r="N1203" s="75">
        <f>_xll.qlCalendarAdvance(Calendar,N1202,M1203,"Following",FALSE)</f>
        <v>47935</v>
      </c>
      <c r="O1203" s="75" t="e">
        <f>_xll.qlInterestRateIndexValueDate(Index,N1203)</f>
        <v>#VALUE!</v>
      </c>
      <c r="P1203" s="72" t="e">
        <v>#N/A</v>
      </c>
      <c r="Q1203" s="113" t="e">
        <v>#N/A</v>
      </c>
    </row>
    <row r="1204" spans="13:17" x14ac:dyDescent="0.2">
      <c r="M1204" s="49" t="s">
        <v>443</v>
      </c>
      <c r="N1204" s="75">
        <f>_xll.qlCalendarAdvance(Calendar,N1203,M1204,"Following",FALSE)</f>
        <v>47942</v>
      </c>
      <c r="O1204" s="75" t="e">
        <f>_xll.qlInterestRateIndexValueDate(Index,N1204)</f>
        <v>#VALUE!</v>
      </c>
      <c r="P1204" s="72" t="e">
        <v>#N/A</v>
      </c>
      <c r="Q1204" s="113" t="e">
        <v>#N/A</v>
      </c>
    </row>
    <row r="1205" spans="13:17" x14ac:dyDescent="0.2">
      <c r="M1205" s="49" t="s">
        <v>443</v>
      </c>
      <c r="N1205" s="75">
        <f>_xll.qlCalendarAdvance(Calendar,N1204,M1205,"Following",FALSE)</f>
        <v>47953</v>
      </c>
      <c r="O1205" s="75" t="e">
        <f>_xll.qlInterestRateIndexValueDate(Index,N1205)</f>
        <v>#VALUE!</v>
      </c>
      <c r="P1205" s="72" t="e">
        <v>#N/A</v>
      </c>
      <c r="Q1205" s="113" t="e">
        <v>#N/A</v>
      </c>
    </row>
    <row r="1206" spans="13:17" x14ac:dyDescent="0.2">
      <c r="M1206" s="49" t="s">
        <v>443</v>
      </c>
      <c r="N1206" s="75">
        <f>_xll.qlCalendarAdvance(Calendar,N1205,M1206,"Following",FALSE)</f>
        <v>47960</v>
      </c>
      <c r="O1206" s="75" t="e">
        <f>_xll.qlInterestRateIndexValueDate(Index,N1206)</f>
        <v>#VALUE!</v>
      </c>
      <c r="P1206" s="72" t="e">
        <v>#N/A</v>
      </c>
      <c r="Q1206" s="113" t="e">
        <v>#N/A</v>
      </c>
    </row>
    <row r="1207" spans="13:17" x14ac:dyDescent="0.2">
      <c r="M1207" s="49" t="s">
        <v>443</v>
      </c>
      <c r="N1207" s="75">
        <f>_xll.qlCalendarAdvance(Calendar,N1206,M1207,"Following",FALSE)</f>
        <v>47967</v>
      </c>
      <c r="O1207" s="75" t="e">
        <f>_xll.qlInterestRateIndexValueDate(Index,N1207)</f>
        <v>#VALUE!</v>
      </c>
      <c r="P1207" s="72" t="e">
        <v>#N/A</v>
      </c>
      <c r="Q1207" s="113" t="e">
        <v>#N/A</v>
      </c>
    </row>
    <row r="1208" spans="13:17" x14ac:dyDescent="0.2">
      <c r="M1208" s="49" t="s">
        <v>443</v>
      </c>
      <c r="N1208" s="75">
        <f>_xll.qlCalendarAdvance(Calendar,N1207,M1208,"Following",FALSE)</f>
        <v>47974</v>
      </c>
      <c r="O1208" s="75" t="e">
        <f>_xll.qlInterestRateIndexValueDate(Index,N1208)</f>
        <v>#VALUE!</v>
      </c>
      <c r="P1208" s="72" t="e">
        <v>#N/A</v>
      </c>
      <c r="Q1208" s="113" t="e">
        <v>#N/A</v>
      </c>
    </row>
    <row r="1209" spans="13:17" x14ac:dyDescent="0.2">
      <c r="M1209" s="49" t="s">
        <v>443</v>
      </c>
      <c r="N1209" s="75">
        <f>_xll.qlCalendarAdvance(Calendar,N1208,M1209,"Following",FALSE)</f>
        <v>47981</v>
      </c>
      <c r="O1209" s="75" t="e">
        <f>_xll.qlInterestRateIndexValueDate(Index,N1209)</f>
        <v>#VALUE!</v>
      </c>
      <c r="P1209" s="72" t="e">
        <v>#N/A</v>
      </c>
      <c r="Q1209" s="113" t="e">
        <v>#N/A</v>
      </c>
    </row>
    <row r="1210" spans="13:17" x14ac:dyDescent="0.2">
      <c r="M1210" s="49" t="s">
        <v>443</v>
      </c>
      <c r="N1210" s="75">
        <f>_xll.qlCalendarAdvance(Calendar,N1209,M1210,"Following",FALSE)</f>
        <v>47988</v>
      </c>
      <c r="O1210" s="75" t="e">
        <f>_xll.qlInterestRateIndexValueDate(Index,N1210)</f>
        <v>#VALUE!</v>
      </c>
      <c r="P1210" s="72" t="e">
        <v>#N/A</v>
      </c>
      <c r="Q1210" s="113" t="e">
        <v>#N/A</v>
      </c>
    </row>
    <row r="1211" spans="13:17" x14ac:dyDescent="0.2">
      <c r="M1211" s="49" t="s">
        <v>443</v>
      </c>
      <c r="N1211" s="75">
        <f>_xll.qlCalendarAdvance(Calendar,N1210,M1211,"Following",FALSE)</f>
        <v>47995</v>
      </c>
      <c r="O1211" s="75" t="e">
        <f>_xll.qlInterestRateIndexValueDate(Index,N1211)</f>
        <v>#VALUE!</v>
      </c>
      <c r="P1211" s="72" t="e">
        <v>#N/A</v>
      </c>
      <c r="Q1211" s="113" t="e">
        <v>#N/A</v>
      </c>
    </row>
    <row r="1212" spans="13:17" x14ac:dyDescent="0.2">
      <c r="M1212" s="49" t="s">
        <v>443</v>
      </c>
      <c r="N1212" s="75">
        <f>_xll.qlCalendarAdvance(Calendar,N1211,M1212,"Following",FALSE)</f>
        <v>48002</v>
      </c>
      <c r="O1212" s="75" t="e">
        <f>_xll.qlInterestRateIndexValueDate(Index,N1212)</f>
        <v>#VALUE!</v>
      </c>
      <c r="P1212" s="72" t="e">
        <v>#N/A</v>
      </c>
      <c r="Q1212" s="113" t="e">
        <v>#N/A</v>
      </c>
    </row>
    <row r="1213" spans="13:17" x14ac:dyDescent="0.2">
      <c r="M1213" s="49" t="s">
        <v>443</v>
      </c>
      <c r="N1213" s="75">
        <f>_xll.qlCalendarAdvance(Calendar,N1212,M1213,"Following",FALSE)</f>
        <v>48009</v>
      </c>
      <c r="O1213" s="75" t="e">
        <f>_xll.qlInterestRateIndexValueDate(Index,N1213)</f>
        <v>#VALUE!</v>
      </c>
      <c r="P1213" s="72" t="e">
        <v>#N/A</v>
      </c>
      <c r="Q1213" s="113" t="e">
        <v>#N/A</v>
      </c>
    </row>
    <row r="1214" spans="13:17" x14ac:dyDescent="0.2">
      <c r="M1214" s="49" t="s">
        <v>443</v>
      </c>
      <c r="N1214" s="75">
        <f>_xll.qlCalendarAdvance(Calendar,N1213,M1214,"Following",FALSE)</f>
        <v>48016</v>
      </c>
      <c r="O1214" s="75" t="e">
        <f>_xll.qlInterestRateIndexValueDate(Index,N1214)</f>
        <v>#VALUE!</v>
      </c>
      <c r="P1214" s="72" t="e">
        <v>#N/A</v>
      </c>
      <c r="Q1214" s="113" t="e">
        <v>#N/A</v>
      </c>
    </row>
    <row r="1215" spans="13:17" x14ac:dyDescent="0.2">
      <c r="M1215" s="49" t="s">
        <v>443</v>
      </c>
      <c r="N1215" s="75">
        <f>_xll.qlCalendarAdvance(Calendar,N1214,M1215,"Following",FALSE)</f>
        <v>48023</v>
      </c>
      <c r="O1215" s="75" t="e">
        <f>_xll.qlInterestRateIndexValueDate(Index,N1215)</f>
        <v>#VALUE!</v>
      </c>
      <c r="P1215" s="72" t="e">
        <v>#N/A</v>
      </c>
      <c r="Q1215" s="113" t="e">
        <v>#N/A</v>
      </c>
    </row>
    <row r="1216" spans="13:17" x14ac:dyDescent="0.2">
      <c r="M1216" s="49" t="s">
        <v>443</v>
      </c>
      <c r="N1216" s="75">
        <f>_xll.qlCalendarAdvance(Calendar,N1215,M1216,"Following",FALSE)</f>
        <v>48030</v>
      </c>
      <c r="O1216" s="75" t="e">
        <f>_xll.qlInterestRateIndexValueDate(Index,N1216)</f>
        <v>#VALUE!</v>
      </c>
      <c r="P1216" s="72" t="e">
        <v>#N/A</v>
      </c>
      <c r="Q1216" s="113" t="e">
        <v>#N/A</v>
      </c>
    </row>
    <row r="1217" spans="13:17" x14ac:dyDescent="0.2">
      <c r="M1217" s="49" t="s">
        <v>443</v>
      </c>
      <c r="N1217" s="75">
        <f>_xll.qlCalendarAdvance(Calendar,N1216,M1217,"Following",FALSE)</f>
        <v>48037</v>
      </c>
      <c r="O1217" s="75" t="e">
        <f>_xll.qlInterestRateIndexValueDate(Index,N1217)</f>
        <v>#VALUE!</v>
      </c>
      <c r="P1217" s="72" t="e">
        <v>#N/A</v>
      </c>
      <c r="Q1217" s="113" t="e">
        <v>#N/A</v>
      </c>
    </row>
    <row r="1218" spans="13:17" x14ac:dyDescent="0.2">
      <c r="M1218" s="49" t="s">
        <v>443</v>
      </c>
      <c r="N1218" s="75">
        <f>_xll.qlCalendarAdvance(Calendar,N1217,M1218,"Following",FALSE)</f>
        <v>48044</v>
      </c>
      <c r="O1218" s="75" t="e">
        <f>_xll.qlInterestRateIndexValueDate(Index,N1218)</f>
        <v>#VALUE!</v>
      </c>
      <c r="P1218" s="72" t="e">
        <v>#N/A</v>
      </c>
      <c r="Q1218" s="113" t="e">
        <v>#N/A</v>
      </c>
    </row>
    <row r="1219" spans="13:17" x14ac:dyDescent="0.2">
      <c r="M1219" s="49" t="s">
        <v>443</v>
      </c>
      <c r="N1219" s="75">
        <f>_xll.qlCalendarAdvance(Calendar,N1218,M1219,"Following",FALSE)</f>
        <v>48051</v>
      </c>
      <c r="O1219" s="75" t="e">
        <f>_xll.qlInterestRateIndexValueDate(Index,N1219)</f>
        <v>#VALUE!</v>
      </c>
      <c r="P1219" s="72" t="e">
        <v>#N/A</v>
      </c>
      <c r="Q1219" s="113" t="e">
        <v>#N/A</v>
      </c>
    </row>
    <row r="1220" spans="13:17" x14ac:dyDescent="0.2">
      <c r="M1220" s="49" t="s">
        <v>443</v>
      </c>
      <c r="N1220" s="75">
        <f>_xll.qlCalendarAdvance(Calendar,N1219,M1220,"Following",FALSE)</f>
        <v>48058</v>
      </c>
      <c r="O1220" s="75" t="e">
        <f>_xll.qlInterestRateIndexValueDate(Index,N1220)</f>
        <v>#VALUE!</v>
      </c>
      <c r="P1220" s="72" t="e">
        <v>#N/A</v>
      </c>
      <c r="Q1220" s="113" t="e">
        <v>#N/A</v>
      </c>
    </row>
    <row r="1221" spans="13:17" x14ac:dyDescent="0.2">
      <c r="M1221" s="49" t="s">
        <v>443</v>
      </c>
      <c r="N1221" s="75">
        <f>_xll.qlCalendarAdvance(Calendar,N1220,M1221,"Following",FALSE)</f>
        <v>48065</v>
      </c>
      <c r="O1221" s="75" t="e">
        <f>_xll.qlInterestRateIndexValueDate(Index,N1221)</f>
        <v>#VALUE!</v>
      </c>
      <c r="P1221" s="72" t="e">
        <v>#N/A</v>
      </c>
      <c r="Q1221" s="113" t="e">
        <v>#N/A</v>
      </c>
    </row>
    <row r="1222" spans="13:17" x14ac:dyDescent="0.2">
      <c r="M1222" s="49" t="s">
        <v>443</v>
      </c>
      <c r="N1222" s="75">
        <f>_xll.qlCalendarAdvance(Calendar,N1221,M1222,"Following",FALSE)</f>
        <v>48072</v>
      </c>
      <c r="O1222" s="75" t="e">
        <f>_xll.qlInterestRateIndexValueDate(Index,N1222)</f>
        <v>#VALUE!</v>
      </c>
      <c r="P1222" s="72" t="e">
        <v>#N/A</v>
      </c>
      <c r="Q1222" s="113" t="e">
        <v>#N/A</v>
      </c>
    </row>
    <row r="1223" spans="13:17" x14ac:dyDescent="0.2">
      <c r="M1223" s="49" t="s">
        <v>443</v>
      </c>
      <c r="N1223" s="75">
        <f>_xll.qlCalendarAdvance(Calendar,N1222,M1223,"Following",FALSE)</f>
        <v>48079</v>
      </c>
      <c r="O1223" s="75" t="e">
        <f>_xll.qlInterestRateIndexValueDate(Index,N1223)</f>
        <v>#VALUE!</v>
      </c>
      <c r="P1223" s="72" t="e">
        <v>#N/A</v>
      </c>
      <c r="Q1223" s="113" t="e">
        <v>#N/A</v>
      </c>
    </row>
    <row r="1224" spans="13:17" x14ac:dyDescent="0.2">
      <c r="M1224" s="49" t="s">
        <v>443</v>
      </c>
      <c r="N1224" s="75">
        <f>_xll.qlCalendarAdvance(Calendar,N1223,M1224,"Following",FALSE)</f>
        <v>48086</v>
      </c>
      <c r="O1224" s="75" t="e">
        <f>_xll.qlInterestRateIndexValueDate(Index,N1224)</f>
        <v>#VALUE!</v>
      </c>
      <c r="P1224" s="72" t="e">
        <v>#N/A</v>
      </c>
      <c r="Q1224" s="113" t="e">
        <v>#N/A</v>
      </c>
    </row>
    <row r="1225" spans="13:17" x14ac:dyDescent="0.2">
      <c r="M1225" s="49" t="s">
        <v>443</v>
      </c>
      <c r="N1225" s="75">
        <f>_xll.qlCalendarAdvance(Calendar,N1224,M1225,"Following",FALSE)</f>
        <v>48093</v>
      </c>
      <c r="O1225" s="75" t="e">
        <f>_xll.qlInterestRateIndexValueDate(Index,N1225)</f>
        <v>#VALUE!</v>
      </c>
      <c r="P1225" s="72" t="e">
        <v>#N/A</v>
      </c>
      <c r="Q1225" s="113" t="e">
        <v>#N/A</v>
      </c>
    </row>
    <row r="1226" spans="13:17" x14ac:dyDescent="0.2">
      <c r="M1226" s="49" t="s">
        <v>443</v>
      </c>
      <c r="N1226" s="75">
        <f>_xll.qlCalendarAdvance(Calendar,N1225,M1226,"Following",FALSE)</f>
        <v>48100</v>
      </c>
      <c r="O1226" s="75" t="e">
        <f>_xll.qlInterestRateIndexValueDate(Index,N1226)</f>
        <v>#VALUE!</v>
      </c>
      <c r="P1226" s="72" t="e">
        <v>#N/A</v>
      </c>
      <c r="Q1226" s="113" t="e">
        <v>#N/A</v>
      </c>
    </row>
    <row r="1227" spans="13:17" x14ac:dyDescent="0.2">
      <c r="M1227" s="49" t="s">
        <v>443</v>
      </c>
      <c r="N1227" s="75">
        <f>_xll.qlCalendarAdvance(Calendar,N1226,M1227,"Following",FALSE)</f>
        <v>48107</v>
      </c>
      <c r="O1227" s="75" t="e">
        <f>_xll.qlInterestRateIndexValueDate(Index,N1227)</f>
        <v>#VALUE!</v>
      </c>
      <c r="P1227" s="72" t="e">
        <v>#N/A</v>
      </c>
      <c r="Q1227" s="113" t="e">
        <v>#N/A</v>
      </c>
    </row>
    <row r="1228" spans="13:17" x14ac:dyDescent="0.2">
      <c r="M1228" s="49" t="s">
        <v>443</v>
      </c>
      <c r="N1228" s="75">
        <f>_xll.qlCalendarAdvance(Calendar,N1227,M1228,"Following",FALSE)</f>
        <v>48114</v>
      </c>
      <c r="O1228" s="75" t="e">
        <f>_xll.qlInterestRateIndexValueDate(Index,N1228)</f>
        <v>#VALUE!</v>
      </c>
      <c r="P1228" s="72" t="e">
        <v>#N/A</v>
      </c>
      <c r="Q1228" s="113" t="e">
        <v>#N/A</v>
      </c>
    </row>
    <row r="1229" spans="13:17" x14ac:dyDescent="0.2">
      <c r="M1229" s="49" t="s">
        <v>443</v>
      </c>
      <c r="N1229" s="75">
        <f>_xll.qlCalendarAdvance(Calendar,N1228,M1229,"Following",FALSE)</f>
        <v>48121</v>
      </c>
      <c r="O1229" s="75" t="e">
        <f>_xll.qlInterestRateIndexValueDate(Index,N1229)</f>
        <v>#VALUE!</v>
      </c>
      <c r="P1229" s="72" t="e">
        <v>#N/A</v>
      </c>
      <c r="Q1229" s="113" t="e">
        <v>#N/A</v>
      </c>
    </row>
    <row r="1230" spans="13:17" x14ac:dyDescent="0.2">
      <c r="M1230" s="49" t="s">
        <v>443</v>
      </c>
      <c r="N1230" s="75">
        <f>_xll.qlCalendarAdvance(Calendar,N1229,M1230,"Following",FALSE)</f>
        <v>48128</v>
      </c>
      <c r="O1230" s="75" t="e">
        <f>_xll.qlInterestRateIndexValueDate(Index,N1230)</f>
        <v>#VALUE!</v>
      </c>
      <c r="P1230" s="72" t="e">
        <v>#N/A</v>
      </c>
      <c r="Q1230" s="113" t="e">
        <v>#N/A</v>
      </c>
    </row>
    <row r="1231" spans="13:17" x14ac:dyDescent="0.2">
      <c r="M1231" s="49" t="s">
        <v>443</v>
      </c>
      <c r="N1231" s="75">
        <f>_xll.qlCalendarAdvance(Calendar,N1230,M1231,"Following",FALSE)</f>
        <v>48135</v>
      </c>
      <c r="O1231" s="75" t="e">
        <f>_xll.qlInterestRateIndexValueDate(Index,N1231)</f>
        <v>#VALUE!</v>
      </c>
      <c r="P1231" s="72" t="e">
        <v>#N/A</v>
      </c>
      <c r="Q1231" s="113" t="e">
        <v>#N/A</v>
      </c>
    </row>
    <row r="1232" spans="13:17" x14ac:dyDescent="0.2">
      <c r="M1232" s="49" t="s">
        <v>443</v>
      </c>
      <c r="N1232" s="75">
        <f>_xll.qlCalendarAdvance(Calendar,N1231,M1232,"Following",FALSE)</f>
        <v>48142</v>
      </c>
      <c r="O1232" s="75" t="e">
        <f>_xll.qlInterestRateIndexValueDate(Index,N1232)</f>
        <v>#VALUE!</v>
      </c>
      <c r="P1232" s="72" t="e">
        <v>#N/A</v>
      </c>
      <c r="Q1232" s="113" t="e">
        <v>#N/A</v>
      </c>
    </row>
    <row r="1233" spans="13:17" x14ac:dyDescent="0.2">
      <c r="M1233" s="49" t="s">
        <v>443</v>
      </c>
      <c r="N1233" s="75">
        <f>_xll.qlCalendarAdvance(Calendar,N1232,M1233,"Following",FALSE)</f>
        <v>48149</v>
      </c>
      <c r="O1233" s="75" t="e">
        <f>_xll.qlInterestRateIndexValueDate(Index,N1233)</f>
        <v>#VALUE!</v>
      </c>
      <c r="P1233" s="72" t="e">
        <v>#N/A</v>
      </c>
      <c r="Q1233" s="113" t="e">
        <v>#N/A</v>
      </c>
    </row>
    <row r="1234" spans="13:17" x14ac:dyDescent="0.2">
      <c r="M1234" s="49" t="s">
        <v>443</v>
      </c>
      <c r="N1234" s="75">
        <f>_xll.qlCalendarAdvance(Calendar,N1233,M1234,"Following",FALSE)</f>
        <v>48156</v>
      </c>
      <c r="O1234" s="75" t="e">
        <f>_xll.qlInterestRateIndexValueDate(Index,N1234)</f>
        <v>#VALUE!</v>
      </c>
      <c r="P1234" s="72" t="e">
        <v>#N/A</v>
      </c>
      <c r="Q1234" s="113" t="e">
        <v>#N/A</v>
      </c>
    </row>
    <row r="1235" spans="13:17" x14ac:dyDescent="0.2">
      <c r="M1235" s="49" t="s">
        <v>443</v>
      </c>
      <c r="N1235" s="75">
        <f>_xll.qlCalendarAdvance(Calendar,N1234,M1235,"Following",FALSE)</f>
        <v>48163</v>
      </c>
      <c r="O1235" s="75" t="e">
        <f>_xll.qlInterestRateIndexValueDate(Index,N1235)</f>
        <v>#VALUE!</v>
      </c>
      <c r="P1235" s="72" t="e">
        <v>#N/A</v>
      </c>
      <c r="Q1235" s="113" t="e">
        <v>#N/A</v>
      </c>
    </row>
    <row r="1236" spans="13:17" x14ac:dyDescent="0.2">
      <c r="M1236" s="49" t="s">
        <v>443</v>
      </c>
      <c r="N1236" s="75">
        <f>_xll.qlCalendarAdvance(Calendar,N1235,M1236,"Following",FALSE)</f>
        <v>48170</v>
      </c>
      <c r="O1236" s="75" t="e">
        <f>_xll.qlInterestRateIndexValueDate(Index,N1236)</f>
        <v>#VALUE!</v>
      </c>
      <c r="P1236" s="72" t="e">
        <v>#N/A</v>
      </c>
      <c r="Q1236" s="113" t="e">
        <v>#N/A</v>
      </c>
    </row>
    <row r="1237" spans="13:17" x14ac:dyDescent="0.2">
      <c r="M1237" s="49" t="s">
        <v>443</v>
      </c>
      <c r="N1237" s="75">
        <f>_xll.qlCalendarAdvance(Calendar,N1236,M1237,"Following",FALSE)</f>
        <v>48177</v>
      </c>
      <c r="O1237" s="75" t="e">
        <f>_xll.qlInterestRateIndexValueDate(Index,N1237)</f>
        <v>#VALUE!</v>
      </c>
      <c r="P1237" s="72" t="e">
        <v>#N/A</v>
      </c>
      <c r="Q1237" s="113" t="e">
        <v>#N/A</v>
      </c>
    </row>
    <row r="1238" spans="13:17" x14ac:dyDescent="0.2">
      <c r="M1238" s="49" t="s">
        <v>443</v>
      </c>
      <c r="N1238" s="75">
        <f>_xll.qlCalendarAdvance(Calendar,N1237,M1238,"Following",FALSE)</f>
        <v>48184</v>
      </c>
      <c r="O1238" s="75" t="e">
        <f>_xll.qlInterestRateIndexValueDate(Index,N1238)</f>
        <v>#VALUE!</v>
      </c>
      <c r="P1238" s="72" t="e">
        <v>#N/A</v>
      </c>
      <c r="Q1238" s="113" t="e">
        <v>#N/A</v>
      </c>
    </row>
    <row r="1239" spans="13:17" x14ac:dyDescent="0.2">
      <c r="M1239" s="49" t="s">
        <v>443</v>
      </c>
      <c r="N1239" s="75">
        <f>_xll.qlCalendarAdvance(Calendar,N1238,M1239,"Following",FALSE)</f>
        <v>48191</v>
      </c>
      <c r="O1239" s="75" t="e">
        <f>_xll.qlInterestRateIndexValueDate(Index,N1239)</f>
        <v>#VALUE!</v>
      </c>
      <c r="P1239" s="72" t="e">
        <v>#N/A</v>
      </c>
      <c r="Q1239" s="113" t="e">
        <v>#N/A</v>
      </c>
    </row>
    <row r="1240" spans="13:17" x14ac:dyDescent="0.2">
      <c r="M1240" s="49" t="s">
        <v>443</v>
      </c>
      <c r="N1240" s="75">
        <f>_xll.qlCalendarAdvance(Calendar,N1239,M1240,"Following",FALSE)</f>
        <v>48198</v>
      </c>
      <c r="O1240" s="75" t="e">
        <f>_xll.qlInterestRateIndexValueDate(Index,N1240)</f>
        <v>#VALUE!</v>
      </c>
      <c r="P1240" s="72" t="e">
        <v>#N/A</v>
      </c>
      <c r="Q1240" s="113" t="e">
        <v>#N/A</v>
      </c>
    </row>
    <row r="1241" spans="13:17" x14ac:dyDescent="0.2">
      <c r="M1241" s="49" t="s">
        <v>443</v>
      </c>
      <c r="N1241" s="75">
        <f>_xll.qlCalendarAdvance(Calendar,N1240,M1241,"Following",FALSE)</f>
        <v>48205</v>
      </c>
      <c r="O1241" s="75" t="e">
        <f>_xll.qlInterestRateIndexValueDate(Index,N1241)</f>
        <v>#VALUE!</v>
      </c>
      <c r="P1241" s="72" t="e">
        <v>#N/A</v>
      </c>
      <c r="Q1241" s="113" t="e">
        <v>#N/A</v>
      </c>
    </row>
    <row r="1242" spans="13:17" x14ac:dyDescent="0.2">
      <c r="M1242" s="49" t="s">
        <v>443</v>
      </c>
      <c r="N1242" s="75">
        <f>_xll.qlCalendarAdvance(Calendar,N1241,M1242,"Following",FALSE)</f>
        <v>48212</v>
      </c>
      <c r="O1242" s="75" t="e">
        <f>_xll.qlInterestRateIndexValueDate(Index,N1242)</f>
        <v>#VALUE!</v>
      </c>
      <c r="P1242" s="72" t="e">
        <v>#N/A</v>
      </c>
      <c r="Q1242" s="113" t="e">
        <v>#N/A</v>
      </c>
    </row>
    <row r="1243" spans="13:17" x14ac:dyDescent="0.2">
      <c r="M1243" s="49" t="s">
        <v>443</v>
      </c>
      <c r="N1243" s="75">
        <f>_xll.qlCalendarAdvance(Calendar,N1242,M1243,"Following",FALSE)</f>
        <v>48219</v>
      </c>
      <c r="O1243" s="75" t="e">
        <f>_xll.qlInterestRateIndexValueDate(Index,N1243)</f>
        <v>#VALUE!</v>
      </c>
      <c r="P1243" s="72" t="e">
        <v>#N/A</v>
      </c>
      <c r="Q1243" s="113" t="e">
        <v>#N/A</v>
      </c>
    </row>
    <row r="1244" spans="13:17" x14ac:dyDescent="0.2">
      <c r="M1244" s="49" t="s">
        <v>443</v>
      </c>
      <c r="N1244" s="75">
        <f>_xll.qlCalendarAdvance(Calendar,N1243,M1244,"Following",FALSE)</f>
        <v>48226</v>
      </c>
      <c r="O1244" s="75" t="e">
        <f>_xll.qlInterestRateIndexValueDate(Index,N1244)</f>
        <v>#VALUE!</v>
      </c>
      <c r="P1244" s="72" t="e">
        <v>#N/A</v>
      </c>
      <c r="Q1244" s="113" t="e">
        <v>#N/A</v>
      </c>
    </row>
    <row r="1245" spans="13:17" x14ac:dyDescent="0.2">
      <c r="M1245" s="49" t="s">
        <v>443</v>
      </c>
      <c r="N1245" s="75">
        <f>_xll.qlCalendarAdvance(Calendar,N1244,M1245,"Following",FALSE)</f>
        <v>48233</v>
      </c>
      <c r="O1245" s="75" t="e">
        <f>_xll.qlInterestRateIndexValueDate(Index,N1245)</f>
        <v>#VALUE!</v>
      </c>
      <c r="P1245" s="72" t="e">
        <v>#N/A</v>
      </c>
      <c r="Q1245" s="113" t="e">
        <v>#N/A</v>
      </c>
    </row>
    <row r="1246" spans="13:17" x14ac:dyDescent="0.2">
      <c r="M1246" s="49" t="s">
        <v>443</v>
      </c>
      <c r="N1246" s="75">
        <f>_xll.qlCalendarAdvance(Calendar,N1245,M1246,"Following",FALSE)</f>
        <v>48240</v>
      </c>
      <c r="O1246" s="75" t="e">
        <f>_xll.qlInterestRateIndexValueDate(Index,N1246)</f>
        <v>#VALUE!</v>
      </c>
      <c r="P1246" s="72" t="e">
        <v>#N/A</v>
      </c>
      <c r="Q1246" s="113" t="e">
        <v>#N/A</v>
      </c>
    </row>
    <row r="1247" spans="13:17" x14ac:dyDescent="0.2">
      <c r="M1247" s="49" t="s">
        <v>443</v>
      </c>
      <c r="N1247" s="75">
        <f>_xll.qlCalendarAdvance(Calendar,N1246,M1247,"Following",FALSE)</f>
        <v>48247</v>
      </c>
      <c r="O1247" s="75" t="e">
        <f>_xll.qlInterestRateIndexValueDate(Index,N1247)</f>
        <v>#VALUE!</v>
      </c>
      <c r="P1247" s="72" t="e">
        <v>#N/A</v>
      </c>
      <c r="Q1247" s="113" t="e">
        <v>#N/A</v>
      </c>
    </row>
    <row r="1248" spans="13:17" x14ac:dyDescent="0.2">
      <c r="M1248" s="49" t="s">
        <v>443</v>
      </c>
      <c r="N1248" s="75">
        <f>_xll.qlCalendarAdvance(Calendar,N1247,M1248,"Following",FALSE)</f>
        <v>48254</v>
      </c>
      <c r="O1248" s="75" t="e">
        <f>_xll.qlInterestRateIndexValueDate(Index,N1248)</f>
        <v>#VALUE!</v>
      </c>
      <c r="P1248" s="72" t="e">
        <v>#N/A</v>
      </c>
      <c r="Q1248" s="113" t="e">
        <v>#N/A</v>
      </c>
    </row>
    <row r="1249" spans="13:17" x14ac:dyDescent="0.2">
      <c r="M1249" s="49" t="s">
        <v>443</v>
      </c>
      <c r="N1249" s="75">
        <f>_xll.qlCalendarAdvance(Calendar,N1248,M1249,"Following",FALSE)</f>
        <v>48261</v>
      </c>
      <c r="O1249" s="75" t="e">
        <f>_xll.qlInterestRateIndexValueDate(Index,N1249)</f>
        <v>#VALUE!</v>
      </c>
      <c r="P1249" s="72" t="e">
        <v>#N/A</v>
      </c>
      <c r="Q1249" s="113" t="e">
        <v>#N/A</v>
      </c>
    </row>
    <row r="1250" spans="13:17" x14ac:dyDescent="0.2">
      <c r="M1250" s="49" t="s">
        <v>443</v>
      </c>
      <c r="N1250" s="75">
        <f>_xll.qlCalendarAdvance(Calendar,N1249,M1250,"Following",FALSE)</f>
        <v>48268</v>
      </c>
      <c r="O1250" s="75" t="e">
        <f>_xll.qlInterestRateIndexValueDate(Index,N1250)</f>
        <v>#VALUE!</v>
      </c>
      <c r="P1250" s="72" t="e">
        <v>#N/A</v>
      </c>
      <c r="Q1250" s="113" t="e">
        <v>#N/A</v>
      </c>
    </row>
    <row r="1251" spans="13:17" x14ac:dyDescent="0.2">
      <c r="M1251" s="49" t="s">
        <v>443</v>
      </c>
      <c r="N1251" s="75">
        <f>_xll.qlCalendarAdvance(Calendar,N1250,M1251,"Following",FALSE)</f>
        <v>48275</v>
      </c>
      <c r="O1251" s="75" t="e">
        <f>_xll.qlInterestRateIndexValueDate(Index,N1251)</f>
        <v>#VALUE!</v>
      </c>
      <c r="P1251" s="72" t="e">
        <v>#N/A</v>
      </c>
      <c r="Q1251" s="113" t="e">
        <v>#N/A</v>
      </c>
    </row>
    <row r="1252" spans="13:17" x14ac:dyDescent="0.2">
      <c r="M1252" s="49" t="s">
        <v>443</v>
      </c>
      <c r="N1252" s="75">
        <f>_xll.qlCalendarAdvance(Calendar,N1251,M1252,"Following",FALSE)</f>
        <v>48282</v>
      </c>
      <c r="O1252" s="75" t="e">
        <f>_xll.qlInterestRateIndexValueDate(Index,N1252)</f>
        <v>#VALUE!</v>
      </c>
      <c r="P1252" s="72" t="e">
        <v>#N/A</v>
      </c>
      <c r="Q1252" s="113" t="e">
        <v>#N/A</v>
      </c>
    </row>
    <row r="1253" spans="13:17" x14ac:dyDescent="0.2">
      <c r="M1253" s="49" t="s">
        <v>443</v>
      </c>
      <c r="N1253" s="75">
        <f>_xll.qlCalendarAdvance(Calendar,N1252,M1253,"Following",FALSE)</f>
        <v>48289</v>
      </c>
      <c r="O1253" s="75" t="e">
        <f>_xll.qlInterestRateIndexValueDate(Index,N1253)</f>
        <v>#VALUE!</v>
      </c>
      <c r="P1253" s="72" t="e">
        <v>#N/A</v>
      </c>
      <c r="Q1253" s="113" t="e">
        <v>#N/A</v>
      </c>
    </row>
    <row r="1254" spans="13:17" x14ac:dyDescent="0.2">
      <c r="M1254" s="49" t="s">
        <v>443</v>
      </c>
      <c r="N1254" s="75">
        <f>_xll.qlCalendarAdvance(Calendar,N1253,M1254,"Following",FALSE)</f>
        <v>48296</v>
      </c>
      <c r="O1254" s="75" t="e">
        <f>_xll.qlInterestRateIndexValueDate(Index,N1254)</f>
        <v>#VALUE!</v>
      </c>
      <c r="P1254" s="72" t="e">
        <v>#N/A</v>
      </c>
      <c r="Q1254" s="113" t="e">
        <v>#N/A</v>
      </c>
    </row>
    <row r="1255" spans="13:17" x14ac:dyDescent="0.2">
      <c r="M1255" s="49" t="s">
        <v>443</v>
      </c>
      <c r="N1255" s="75">
        <f>_xll.qlCalendarAdvance(Calendar,N1254,M1255,"Following",FALSE)</f>
        <v>48303</v>
      </c>
      <c r="O1255" s="75" t="e">
        <f>_xll.qlInterestRateIndexValueDate(Index,N1255)</f>
        <v>#VALUE!</v>
      </c>
      <c r="P1255" s="72" t="e">
        <v>#N/A</v>
      </c>
      <c r="Q1255" s="113" t="e">
        <v>#N/A</v>
      </c>
    </row>
    <row r="1256" spans="13:17" x14ac:dyDescent="0.2">
      <c r="M1256" s="49" t="s">
        <v>443</v>
      </c>
      <c r="N1256" s="75">
        <f>_xll.qlCalendarAdvance(Calendar,N1255,M1256,"Following",FALSE)</f>
        <v>48310</v>
      </c>
      <c r="O1256" s="75" t="e">
        <f>_xll.qlInterestRateIndexValueDate(Index,N1256)</f>
        <v>#VALUE!</v>
      </c>
      <c r="P1256" s="72" t="e">
        <v>#N/A</v>
      </c>
      <c r="Q1256" s="113" t="e">
        <v>#N/A</v>
      </c>
    </row>
    <row r="1257" spans="13:17" x14ac:dyDescent="0.2">
      <c r="M1257" s="49" t="s">
        <v>443</v>
      </c>
      <c r="N1257" s="75">
        <f>_xll.qlCalendarAdvance(Calendar,N1256,M1257,"Following",FALSE)</f>
        <v>48317</v>
      </c>
      <c r="O1257" s="75" t="e">
        <f>_xll.qlInterestRateIndexValueDate(Index,N1257)</f>
        <v>#VALUE!</v>
      </c>
      <c r="P1257" s="72" t="e">
        <v>#N/A</v>
      </c>
      <c r="Q1257" s="113" t="e">
        <v>#N/A</v>
      </c>
    </row>
    <row r="1258" spans="13:17" x14ac:dyDescent="0.2">
      <c r="M1258" s="49" t="s">
        <v>443</v>
      </c>
      <c r="N1258" s="75">
        <f>_xll.qlCalendarAdvance(Calendar,N1257,M1258,"Following",FALSE)</f>
        <v>48324</v>
      </c>
      <c r="O1258" s="75" t="e">
        <f>_xll.qlInterestRateIndexValueDate(Index,N1258)</f>
        <v>#VALUE!</v>
      </c>
      <c r="P1258" s="72" t="e">
        <v>#N/A</v>
      </c>
      <c r="Q1258" s="113" t="e">
        <v>#N/A</v>
      </c>
    </row>
    <row r="1259" spans="13:17" x14ac:dyDescent="0.2">
      <c r="M1259" s="49" t="s">
        <v>443</v>
      </c>
      <c r="N1259" s="75">
        <f>_xll.qlCalendarAdvance(Calendar,N1258,M1259,"Following",FALSE)</f>
        <v>48331</v>
      </c>
      <c r="O1259" s="75" t="e">
        <f>_xll.qlInterestRateIndexValueDate(Index,N1259)</f>
        <v>#VALUE!</v>
      </c>
      <c r="P1259" s="72" t="e">
        <v>#N/A</v>
      </c>
      <c r="Q1259" s="113" t="e">
        <v>#N/A</v>
      </c>
    </row>
    <row r="1260" spans="13:17" x14ac:dyDescent="0.2">
      <c r="M1260" s="49" t="s">
        <v>443</v>
      </c>
      <c r="N1260" s="75">
        <f>_xll.qlCalendarAdvance(Calendar,N1259,M1260,"Following",FALSE)</f>
        <v>48338</v>
      </c>
      <c r="O1260" s="75" t="e">
        <f>_xll.qlInterestRateIndexValueDate(Index,N1260)</f>
        <v>#VALUE!</v>
      </c>
      <c r="P1260" s="72" t="e">
        <v>#N/A</v>
      </c>
      <c r="Q1260" s="113" t="e">
        <v>#N/A</v>
      </c>
    </row>
    <row r="1261" spans="13:17" x14ac:dyDescent="0.2">
      <c r="M1261" s="49" t="s">
        <v>443</v>
      </c>
      <c r="N1261" s="75">
        <f>_xll.qlCalendarAdvance(Calendar,N1260,M1261,"Following",FALSE)</f>
        <v>48345</v>
      </c>
      <c r="O1261" s="75" t="e">
        <f>_xll.qlInterestRateIndexValueDate(Index,N1261)</f>
        <v>#VALUE!</v>
      </c>
      <c r="P1261" s="72" t="e">
        <v>#N/A</v>
      </c>
      <c r="Q1261" s="113" t="e">
        <v>#N/A</v>
      </c>
    </row>
    <row r="1262" spans="13:17" x14ac:dyDescent="0.2">
      <c r="M1262" s="49" t="s">
        <v>443</v>
      </c>
      <c r="N1262" s="75">
        <f>_xll.qlCalendarAdvance(Calendar,N1261,M1262,"Following",FALSE)</f>
        <v>48352</v>
      </c>
      <c r="O1262" s="75" t="e">
        <f>_xll.qlInterestRateIndexValueDate(Index,N1262)</f>
        <v>#VALUE!</v>
      </c>
      <c r="P1262" s="72" t="e">
        <v>#N/A</v>
      </c>
      <c r="Q1262" s="113" t="e">
        <v>#N/A</v>
      </c>
    </row>
    <row r="1263" spans="13:17" x14ac:dyDescent="0.2">
      <c r="M1263" s="49" t="s">
        <v>443</v>
      </c>
      <c r="N1263" s="75">
        <f>_xll.qlCalendarAdvance(Calendar,N1262,M1263,"Following",FALSE)</f>
        <v>48359</v>
      </c>
      <c r="O1263" s="75" t="e">
        <f>_xll.qlInterestRateIndexValueDate(Index,N1263)</f>
        <v>#VALUE!</v>
      </c>
      <c r="P1263" s="72" t="e">
        <v>#N/A</v>
      </c>
      <c r="Q1263" s="113" t="e">
        <v>#N/A</v>
      </c>
    </row>
    <row r="1264" spans="13:17" x14ac:dyDescent="0.2">
      <c r="M1264" s="49" t="s">
        <v>443</v>
      </c>
      <c r="N1264" s="75">
        <f>_xll.qlCalendarAdvance(Calendar,N1263,M1264,"Following",FALSE)</f>
        <v>48366</v>
      </c>
      <c r="O1264" s="75" t="e">
        <f>_xll.qlInterestRateIndexValueDate(Index,N1264)</f>
        <v>#VALUE!</v>
      </c>
      <c r="P1264" s="72" t="e">
        <v>#N/A</v>
      </c>
      <c r="Q1264" s="113" t="e">
        <v>#N/A</v>
      </c>
    </row>
    <row r="1265" spans="13:17" x14ac:dyDescent="0.2">
      <c r="M1265" s="49" t="s">
        <v>443</v>
      </c>
      <c r="N1265" s="75">
        <f>_xll.qlCalendarAdvance(Calendar,N1264,M1265,"Following",FALSE)</f>
        <v>48373</v>
      </c>
      <c r="O1265" s="75" t="e">
        <f>_xll.qlInterestRateIndexValueDate(Index,N1265)</f>
        <v>#VALUE!</v>
      </c>
      <c r="P1265" s="72" t="e">
        <v>#N/A</v>
      </c>
      <c r="Q1265" s="113" t="e">
        <v>#N/A</v>
      </c>
    </row>
    <row r="1266" spans="13:17" x14ac:dyDescent="0.2">
      <c r="M1266" s="49" t="s">
        <v>443</v>
      </c>
      <c r="N1266" s="75">
        <f>_xll.qlCalendarAdvance(Calendar,N1265,M1266,"Following",FALSE)</f>
        <v>48380</v>
      </c>
      <c r="O1266" s="75" t="e">
        <f>_xll.qlInterestRateIndexValueDate(Index,N1266)</f>
        <v>#VALUE!</v>
      </c>
      <c r="P1266" s="72" t="e">
        <v>#N/A</v>
      </c>
      <c r="Q1266" s="113" t="e">
        <v>#N/A</v>
      </c>
    </row>
    <row r="1267" spans="13:17" x14ac:dyDescent="0.2">
      <c r="M1267" s="49" t="s">
        <v>443</v>
      </c>
      <c r="N1267" s="75">
        <f>_xll.qlCalendarAdvance(Calendar,N1266,M1267,"Following",FALSE)</f>
        <v>48387</v>
      </c>
      <c r="O1267" s="75" t="e">
        <f>_xll.qlInterestRateIndexValueDate(Index,N1267)</f>
        <v>#VALUE!</v>
      </c>
      <c r="P1267" s="72" t="e">
        <v>#N/A</v>
      </c>
      <c r="Q1267" s="113" t="e">
        <v>#N/A</v>
      </c>
    </row>
    <row r="1268" spans="13:17" x14ac:dyDescent="0.2">
      <c r="M1268" s="49" t="s">
        <v>443</v>
      </c>
      <c r="N1268" s="75">
        <f>_xll.qlCalendarAdvance(Calendar,N1267,M1268,"Following",FALSE)</f>
        <v>48394</v>
      </c>
      <c r="O1268" s="75" t="e">
        <f>_xll.qlInterestRateIndexValueDate(Index,N1268)</f>
        <v>#VALUE!</v>
      </c>
      <c r="P1268" s="72" t="e">
        <v>#N/A</v>
      </c>
      <c r="Q1268" s="113" t="e">
        <v>#N/A</v>
      </c>
    </row>
    <row r="1269" spans="13:17" x14ac:dyDescent="0.2">
      <c r="M1269" s="49" t="s">
        <v>443</v>
      </c>
      <c r="N1269" s="75">
        <f>_xll.qlCalendarAdvance(Calendar,N1268,M1269,"Following",FALSE)</f>
        <v>48401</v>
      </c>
      <c r="O1269" s="75" t="e">
        <f>_xll.qlInterestRateIndexValueDate(Index,N1269)</f>
        <v>#VALUE!</v>
      </c>
      <c r="P1269" s="72" t="e">
        <v>#N/A</v>
      </c>
      <c r="Q1269" s="113" t="e">
        <v>#N/A</v>
      </c>
    </row>
    <row r="1270" spans="13:17" x14ac:dyDescent="0.2">
      <c r="M1270" s="49" t="s">
        <v>443</v>
      </c>
      <c r="N1270" s="75">
        <f>_xll.qlCalendarAdvance(Calendar,N1269,M1270,"Following",FALSE)</f>
        <v>48408</v>
      </c>
      <c r="O1270" s="75" t="e">
        <f>_xll.qlInterestRateIndexValueDate(Index,N1270)</f>
        <v>#VALUE!</v>
      </c>
      <c r="P1270" s="72" t="e">
        <v>#N/A</v>
      </c>
      <c r="Q1270" s="113" t="e">
        <v>#N/A</v>
      </c>
    </row>
    <row r="1271" spans="13:17" x14ac:dyDescent="0.2">
      <c r="M1271" s="49" t="s">
        <v>443</v>
      </c>
      <c r="N1271" s="75">
        <f>_xll.qlCalendarAdvance(Calendar,N1270,M1271,"Following",FALSE)</f>
        <v>48415</v>
      </c>
      <c r="O1271" s="75" t="e">
        <f>_xll.qlInterestRateIndexValueDate(Index,N1271)</f>
        <v>#VALUE!</v>
      </c>
      <c r="P1271" s="72" t="e">
        <v>#N/A</v>
      </c>
      <c r="Q1271" s="113" t="e">
        <v>#N/A</v>
      </c>
    </row>
    <row r="1272" spans="13:17" x14ac:dyDescent="0.2">
      <c r="M1272" s="49" t="s">
        <v>443</v>
      </c>
      <c r="N1272" s="75">
        <f>_xll.qlCalendarAdvance(Calendar,N1271,M1272,"Following",FALSE)</f>
        <v>48422</v>
      </c>
      <c r="O1272" s="75" t="e">
        <f>_xll.qlInterestRateIndexValueDate(Index,N1272)</f>
        <v>#VALUE!</v>
      </c>
      <c r="P1272" s="72" t="e">
        <v>#N/A</v>
      </c>
      <c r="Q1272" s="113" t="e">
        <v>#N/A</v>
      </c>
    </row>
    <row r="1273" spans="13:17" x14ac:dyDescent="0.2">
      <c r="M1273" s="49" t="s">
        <v>443</v>
      </c>
      <c r="N1273" s="75">
        <f>_xll.qlCalendarAdvance(Calendar,N1272,M1273,"Following",FALSE)</f>
        <v>48429</v>
      </c>
      <c r="O1273" s="75" t="e">
        <f>_xll.qlInterestRateIndexValueDate(Index,N1273)</f>
        <v>#VALUE!</v>
      </c>
      <c r="P1273" s="72" t="e">
        <v>#N/A</v>
      </c>
      <c r="Q1273" s="113" t="e">
        <v>#N/A</v>
      </c>
    </row>
    <row r="1274" spans="13:17" x14ac:dyDescent="0.2">
      <c r="M1274" s="49" t="s">
        <v>443</v>
      </c>
      <c r="N1274" s="75">
        <f>_xll.qlCalendarAdvance(Calendar,N1273,M1274,"Following",FALSE)</f>
        <v>48436</v>
      </c>
      <c r="O1274" s="75" t="e">
        <f>_xll.qlInterestRateIndexValueDate(Index,N1274)</f>
        <v>#VALUE!</v>
      </c>
      <c r="P1274" s="72" t="e">
        <v>#N/A</v>
      </c>
      <c r="Q1274" s="113" t="e">
        <v>#N/A</v>
      </c>
    </row>
    <row r="1275" spans="13:17" x14ac:dyDescent="0.2">
      <c r="M1275" s="49" t="s">
        <v>443</v>
      </c>
      <c r="N1275" s="75">
        <f>_xll.qlCalendarAdvance(Calendar,N1274,M1275,"Following",FALSE)</f>
        <v>48443</v>
      </c>
      <c r="O1275" s="75" t="e">
        <f>_xll.qlInterestRateIndexValueDate(Index,N1275)</f>
        <v>#VALUE!</v>
      </c>
      <c r="P1275" s="72" t="e">
        <v>#N/A</v>
      </c>
      <c r="Q1275" s="113" t="e">
        <v>#N/A</v>
      </c>
    </row>
    <row r="1276" spans="13:17" x14ac:dyDescent="0.2">
      <c r="M1276" s="49" t="s">
        <v>443</v>
      </c>
      <c r="N1276" s="75">
        <f>_xll.qlCalendarAdvance(Calendar,N1275,M1276,"Following",FALSE)</f>
        <v>48450</v>
      </c>
      <c r="O1276" s="75" t="e">
        <f>_xll.qlInterestRateIndexValueDate(Index,N1276)</f>
        <v>#VALUE!</v>
      </c>
      <c r="P1276" s="72" t="e">
        <v>#N/A</v>
      </c>
      <c r="Q1276" s="113" t="e">
        <v>#N/A</v>
      </c>
    </row>
    <row r="1277" spans="13:17" x14ac:dyDescent="0.2">
      <c r="M1277" s="49" t="s">
        <v>443</v>
      </c>
      <c r="N1277" s="75">
        <f>_xll.qlCalendarAdvance(Calendar,N1276,M1277,"Following",FALSE)</f>
        <v>48457</v>
      </c>
      <c r="O1277" s="75" t="e">
        <f>_xll.qlInterestRateIndexValueDate(Index,N1277)</f>
        <v>#VALUE!</v>
      </c>
      <c r="P1277" s="72" t="e">
        <v>#N/A</v>
      </c>
      <c r="Q1277" s="113" t="e">
        <v>#N/A</v>
      </c>
    </row>
    <row r="1278" spans="13:17" x14ac:dyDescent="0.2">
      <c r="M1278" s="49" t="s">
        <v>443</v>
      </c>
      <c r="N1278" s="75">
        <f>_xll.qlCalendarAdvance(Calendar,N1277,M1278,"Following",FALSE)</f>
        <v>48464</v>
      </c>
      <c r="O1278" s="75" t="e">
        <f>_xll.qlInterestRateIndexValueDate(Index,N1278)</f>
        <v>#VALUE!</v>
      </c>
      <c r="P1278" s="72" t="e">
        <v>#N/A</v>
      </c>
      <c r="Q1278" s="113" t="e">
        <v>#N/A</v>
      </c>
    </row>
    <row r="1279" spans="13:17" x14ac:dyDescent="0.2">
      <c r="M1279" s="49" t="s">
        <v>443</v>
      </c>
      <c r="N1279" s="75">
        <f>_xll.qlCalendarAdvance(Calendar,N1278,M1279,"Following",FALSE)</f>
        <v>48471</v>
      </c>
      <c r="O1279" s="75" t="e">
        <f>_xll.qlInterestRateIndexValueDate(Index,N1279)</f>
        <v>#VALUE!</v>
      </c>
      <c r="P1279" s="72" t="e">
        <v>#N/A</v>
      </c>
      <c r="Q1279" s="113" t="e">
        <v>#N/A</v>
      </c>
    </row>
    <row r="1280" spans="13:17" x14ac:dyDescent="0.2">
      <c r="M1280" s="49" t="s">
        <v>443</v>
      </c>
      <c r="N1280" s="75">
        <f>_xll.qlCalendarAdvance(Calendar,N1279,M1280,"Following",FALSE)</f>
        <v>48478</v>
      </c>
      <c r="O1280" s="75" t="e">
        <f>_xll.qlInterestRateIndexValueDate(Index,N1280)</f>
        <v>#VALUE!</v>
      </c>
      <c r="P1280" s="72" t="e">
        <v>#N/A</v>
      </c>
      <c r="Q1280" s="113" t="e">
        <v>#N/A</v>
      </c>
    </row>
    <row r="1281" spans="13:17" x14ac:dyDescent="0.2">
      <c r="M1281" s="49" t="s">
        <v>443</v>
      </c>
      <c r="N1281" s="75">
        <f>_xll.qlCalendarAdvance(Calendar,N1280,M1281,"Following",FALSE)</f>
        <v>48485</v>
      </c>
      <c r="O1281" s="75" t="e">
        <f>_xll.qlInterestRateIndexValueDate(Index,N1281)</f>
        <v>#VALUE!</v>
      </c>
      <c r="P1281" s="72" t="e">
        <v>#N/A</v>
      </c>
      <c r="Q1281" s="113" t="e">
        <v>#N/A</v>
      </c>
    </row>
    <row r="1282" spans="13:17" x14ac:dyDescent="0.2">
      <c r="M1282" s="49" t="s">
        <v>443</v>
      </c>
      <c r="N1282" s="75">
        <f>_xll.qlCalendarAdvance(Calendar,N1281,M1282,"Following",FALSE)</f>
        <v>48492</v>
      </c>
      <c r="O1282" s="75" t="e">
        <f>_xll.qlInterestRateIndexValueDate(Index,N1282)</f>
        <v>#VALUE!</v>
      </c>
      <c r="P1282" s="72" t="e">
        <v>#N/A</v>
      </c>
      <c r="Q1282" s="113" t="e">
        <v>#N/A</v>
      </c>
    </row>
    <row r="1283" spans="13:17" x14ac:dyDescent="0.2">
      <c r="M1283" s="49" t="s">
        <v>443</v>
      </c>
      <c r="N1283" s="75">
        <f>_xll.qlCalendarAdvance(Calendar,N1282,M1283,"Following",FALSE)</f>
        <v>48499</v>
      </c>
      <c r="O1283" s="75" t="e">
        <f>_xll.qlInterestRateIndexValueDate(Index,N1283)</f>
        <v>#VALUE!</v>
      </c>
      <c r="P1283" s="72" t="e">
        <v>#N/A</v>
      </c>
      <c r="Q1283" s="113" t="e">
        <v>#N/A</v>
      </c>
    </row>
    <row r="1284" spans="13:17" x14ac:dyDescent="0.2">
      <c r="M1284" s="49" t="s">
        <v>443</v>
      </c>
      <c r="N1284" s="75">
        <f>_xll.qlCalendarAdvance(Calendar,N1283,M1284,"Following",FALSE)</f>
        <v>48506</v>
      </c>
      <c r="O1284" s="75" t="e">
        <f>_xll.qlInterestRateIndexValueDate(Index,N1284)</f>
        <v>#VALUE!</v>
      </c>
      <c r="P1284" s="72" t="e">
        <v>#N/A</v>
      </c>
      <c r="Q1284" s="113" t="e">
        <v>#N/A</v>
      </c>
    </row>
    <row r="1285" spans="13:17" x14ac:dyDescent="0.2">
      <c r="M1285" s="49" t="s">
        <v>443</v>
      </c>
      <c r="N1285" s="75">
        <f>_xll.qlCalendarAdvance(Calendar,N1284,M1285,"Following",FALSE)</f>
        <v>48513</v>
      </c>
      <c r="O1285" s="75" t="e">
        <f>_xll.qlInterestRateIndexValueDate(Index,N1285)</f>
        <v>#VALUE!</v>
      </c>
      <c r="P1285" s="72" t="e">
        <v>#N/A</v>
      </c>
      <c r="Q1285" s="113" t="e">
        <v>#N/A</v>
      </c>
    </row>
    <row r="1286" spans="13:17" x14ac:dyDescent="0.2">
      <c r="M1286" s="49" t="s">
        <v>443</v>
      </c>
      <c r="N1286" s="75">
        <f>_xll.qlCalendarAdvance(Calendar,N1285,M1286,"Following",FALSE)</f>
        <v>48520</v>
      </c>
      <c r="O1286" s="75" t="e">
        <f>_xll.qlInterestRateIndexValueDate(Index,N1286)</f>
        <v>#VALUE!</v>
      </c>
      <c r="P1286" s="72" t="e">
        <v>#N/A</v>
      </c>
      <c r="Q1286" s="113" t="e">
        <v>#N/A</v>
      </c>
    </row>
    <row r="1287" spans="13:17" x14ac:dyDescent="0.2">
      <c r="M1287" s="49" t="s">
        <v>443</v>
      </c>
      <c r="N1287" s="75">
        <f>_xll.qlCalendarAdvance(Calendar,N1286,M1287,"Following",FALSE)</f>
        <v>48527</v>
      </c>
      <c r="O1287" s="75" t="e">
        <f>_xll.qlInterestRateIndexValueDate(Index,N1287)</f>
        <v>#VALUE!</v>
      </c>
      <c r="P1287" s="72" t="e">
        <v>#N/A</v>
      </c>
      <c r="Q1287" s="113" t="e">
        <v>#N/A</v>
      </c>
    </row>
    <row r="1288" spans="13:17" x14ac:dyDescent="0.2">
      <c r="M1288" s="49" t="s">
        <v>443</v>
      </c>
      <c r="N1288" s="75">
        <f>_xll.qlCalendarAdvance(Calendar,N1287,M1288,"Following",FALSE)</f>
        <v>48534</v>
      </c>
      <c r="O1288" s="75" t="e">
        <f>_xll.qlInterestRateIndexValueDate(Index,N1288)</f>
        <v>#VALUE!</v>
      </c>
      <c r="P1288" s="72" t="e">
        <v>#N/A</v>
      </c>
      <c r="Q1288" s="113" t="e">
        <v>#N/A</v>
      </c>
    </row>
    <row r="1289" spans="13:17" x14ac:dyDescent="0.2">
      <c r="M1289" s="49" t="s">
        <v>443</v>
      </c>
      <c r="N1289" s="75">
        <f>_xll.qlCalendarAdvance(Calendar,N1288,M1289,"Following",FALSE)</f>
        <v>48541</v>
      </c>
      <c r="O1289" s="75" t="e">
        <f>_xll.qlInterestRateIndexValueDate(Index,N1289)</f>
        <v>#VALUE!</v>
      </c>
      <c r="P1289" s="72" t="e">
        <v>#N/A</v>
      </c>
      <c r="Q1289" s="113" t="e">
        <v>#N/A</v>
      </c>
    </row>
    <row r="1290" spans="13:17" x14ac:dyDescent="0.2">
      <c r="M1290" s="49" t="s">
        <v>443</v>
      </c>
      <c r="N1290" s="75">
        <f>_xll.qlCalendarAdvance(Calendar,N1289,M1290,"Following",FALSE)</f>
        <v>48548</v>
      </c>
      <c r="O1290" s="75" t="e">
        <f>_xll.qlInterestRateIndexValueDate(Index,N1290)</f>
        <v>#VALUE!</v>
      </c>
      <c r="P1290" s="72" t="e">
        <v>#N/A</v>
      </c>
      <c r="Q1290" s="113" t="e">
        <v>#N/A</v>
      </c>
    </row>
    <row r="1291" spans="13:17" x14ac:dyDescent="0.2">
      <c r="M1291" s="49" t="s">
        <v>443</v>
      </c>
      <c r="N1291" s="75">
        <f>_xll.qlCalendarAdvance(Calendar,N1290,M1291,"Following",FALSE)</f>
        <v>48555</v>
      </c>
      <c r="O1291" s="75" t="e">
        <f>_xll.qlInterestRateIndexValueDate(Index,N1291)</f>
        <v>#VALUE!</v>
      </c>
      <c r="P1291" s="72" t="e">
        <v>#N/A</v>
      </c>
      <c r="Q1291" s="113" t="e">
        <v>#N/A</v>
      </c>
    </row>
    <row r="1292" spans="13:17" x14ac:dyDescent="0.2">
      <c r="M1292" s="49" t="s">
        <v>443</v>
      </c>
      <c r="N1292" s="75">
        <f>_xll.qlCalendarAdvance(Calendar,N1291,M1292,"Following",FALSE)</f>
        <v>48562</v>
      </c>
      <c r="O1292" s="75" t="e">
        <f>_xll.qlInterestRateIndexValueDate(Index,N1292)</f>
        <v>#VALUE!</v>
      </c>
      <c r="P1292" s="72" t="e">
        <v>#N/A</v>
      </c>
      <c r="Q1292" s="113" t="e">
        <v>#N/A</v>
      </c>
    </row>
    <row r="1293" spans="13:17" x14ac:dyDescent="0.2">
      <c r="M1293" s="49" t="s">
        <v>443</v>
      </c>
      <c r="N1293" s="75">
        <f>_xll.qlCalendarAdvance(Calendar,N1292,M1293,"Following",FALSE)</f>
        <v>48569</v>
      </c>
      <c r="O1293" s="75" t="e">
        <f>_xll.qlInterestRateIndexValueDate(Index,N1293)</f>
        <v>#VALUE!</v>
      </c>
      <c r="P1293" s="72" t="e">
        <v>#N/A</v>
      </c>
      <c r="Q1293" s="113" t="e">
        <v>#N/A</v>
      </c>
    </row>
    <row r="1294" spans="13:17" x14ac:dyDescent="0.2">
      <c r="M1294" s="49" t="s">
        <v>443</v>
      </c>
      <c r="N1294" s="75">
        <f>_xll.qlCalendarAdvance(Calendar,N1293,M1294,"Following",FALSE)</f>
        <v>48576</v>
      </c>
      <c r="O1294" s="75" t="e">
        <f>_xll.qlInterestRateIndexValueDate(Index,N1294)</f>
        <v>#VALUE!</v>
      </c>
      <c r="P1294" s="72" t="e">
        <v>#N/A</v>
      </c>
      <c r="Q1294" s="113" t="e">
        <v>#N/A</v>
      </c>
    </row>
    <row r="1295" spans="13:17" x14ac:dyDescent="0.2">
      <c r="M1295" s="49" t="s">
        <v>443</v>
      </c>
      <c r="N1295" s="75">
        <f>_xll.qlCalendarAdvance(Calendar,N1294,M1295,"Following",FALSE)</f>
        <v>48583</v>
      </c>
      <c r="O1295" s="75" t="e">
        <f>_xll.qlInterestRateIndexValueDate(Index,N1295)</f>
        <v>#VALUE!</v>
      </c>
      <c r="P1295" s="72" t="e">
        <v>#N/A</v>
      </c>
      <c r="Q1295" s="113" t="e">
        <v>#N/A</v>
      </c>
    </row>
    <row r="1296" spans="13:17" x14ac:dyDescent="0.2">
      <c r="M1296" s="49" t="s">
        <v>443</v>
      </c>
      <c r="N1296" s="75">
        <f>_xll.qlCalendarAdvance(Calendar,N1295,M1296,"Following",FALSE)</f>
        <v>48590</v>
      </c>
      <c r="O1296" s="75" t="e">
        <f>_xll.qlInterestRateIndexValueDate(Index,N1296)</f>
        <v>#VALUE!</v>
      </c>
      <c r="P1296" s="72" t="e">
        <v>#N/A</v>
      </c>
      <c r="Q1296" s="113" t="e">
        <v>#N/A</v>
      </c>
    </row>
    <row r="1297" spans="13:17" x14ac:dyDescent="0.2">
      <c r="M1297" s="49" t="s">
        <v>443</v>
      </c>
      <c r="N1297" s="75">
        <f>_xll.qlCalendarAdvance(Calendar,N1296,M1297,"Following",FALSE)</f>
        <v>48597</v>
      </c>
      <c r="O1297" s="75" t="e">
        <f>_xll.qlInterestRateIndexValueDate(Index,N1297)</f>
        <v>#VALUE!</v>
      </c>
      <c r="P1297" s="72" t="e">
        <v>#N/A</v>
      </c>
      <c r="Q1297" s="113" t="e">
        <v>#N/A</v>
      </c>
    </row>
    <row r="1298" spans="13:17" x14ac:dyDescent="0.2">
      <c r="M1298" s="49" t="s">
        <v>443</v>
      </c>
      <c r="N1298" s="75">
        <f>_xll.qlCalendarAdvance(Calendar,N1297,M1298,"Following",FALSE)</f>
        <v>48604</v>
      </c>
      <c r="O1298" s="75" t="e">
        <f>_xll.qlInterestRateIndexValueDate(Index,N1298)</f>
        <v>#VALUE!</v>
      </c>
      <c r="P1298" s="72" t="e">
        <v>#N/A</v>
      </c>
      <c r="Q1298" s="113" t="e">
        <v>#N/A</v>
      </c>
    </row>
    <row r="1299" spans="13:17" x14ac:dyDescent="0.2">
      <c r="M1299" s="49" t="s">
        <v>443</v>
      </c>
      <c r="N1299" s="75">
        <f>_xll.qlCalendarAdvance(Calendar,N1298,M1299,"Following",FALSE)</f>
        <v>48611</v>
      </c>
      <c r="O1299" s="75" t="e">
        <f>_xll.qlInterestRateIndexValueDate(Index,N1299)</f>
        <v>#VALUE!</v>
      </c>
      <c r="P1299" s="72" t="e">
        <v>#N/A</v>
      </c>
      <c r="Q1299" s="113" t="e">
        <v>#N/A</v>
      </c>
    </row>
    <row r="1300" spans="13:17" x14ac:dyDescent="0.2">
      <c r="M1300" s="49" t="s">
        <v>443</v>
      </c>
      <c r="N1300" s="75">
        <f>_xll.qlCalendarAdvance(Calendar,N1299,M1300,"Following",FALSE)</f>
        <v>48618</v>
      </c>
      <c r="O1300" s="75" t="e">
        <f>_xll.qlInterestRateIndexValueDate(Index,N1300)</f>
        <v>#VALUE!</v>
      </c>
      <c r="P1300" s="72" t="e">
        <v>#N/A</v>
      </c>
      <c r="Q1300" s="113" t="e">
        <v>#N/A</v>
      </c>
    </row>
    <row r="1301" spans="13:17" x14ac:dyDescent="0.2">
      <c r="M1301" s="49" t="s">
        <v>443</v>
      </c>
      <c r="N1301" s="75">
        <f>_xll.qlCalendarAdvance(Calendar,N1300,M1301,"Following",FALSE)</f>
        <v>48625</v>
      </c>
      <c r="O1301" s="75" t="e">
        <f>_xll.qlInterestRateIndexValueDate(Index,N1301)</f>
        <v>#VALUE!</v>
      </c>
      <c r="P1301" s="72" t="e">
        <v>#N/A</v>
      </c>
      <c r="Q1301" s="113" t="e">
        <v>#N/A</v>
      </c>
    </row>
    <row r="1302" spans="13:17" x14ac:dyDescent="0.2">
      <c r="M1302" s="49" t="s">
        <v>443</v>
      </c>
      <c r="N1302" s="75">
        <f>_xll.qlCalendarAdvance(Calendar,N1301,M1302,"Following",FALSE)</f>
        <v>48632</v>
      </c>
      <c r="O1302" s="75" t="e">
        <f>_xll.qlInterestRateIndexValueDate(Index,N1302)</f>
        <v>#VALUE!</v>
      </c>
      <c r="P1302" s="72" t="e">
        <v>#N/A</v>
      </c>
      <c r="Q1302" s="113" t="e">
        <v>#N/A</v>
      </c>
    </row>
    <row r="1303" spans="13:17" x14ac:dyDescent="0.2">
      <c r="M1303" s="49" t="s">
        <v>443</v>
      </c>
      <c r="N1303" s="75">
        <f>_xll.qlCalendarAdvance(Calendar,N1302,M1303,"Following",FALSE)</f>
        <v>48639</v>
      </c>
      <c r="O1303" s="75" t="e">
        <f>_xll.qlInterestRateIndexValueDate(Index,N1303)</f>
        <v>#VALUE!</v>
      </c>
      <c r="P1303" s="72" t="e">
        <v>#N/A</v>
      </c>
      <c r="Q1303" s="113" t="e">
        <v>#N/A</v>
      </c>
    </row>
    <row r="1304" spans="13:17" x14ac:dyDescent="0.2">
      <c r="M1304" s="49" t="s">
        <v>443</v>
      </c>
      <c r="N1304" s="75">
        <f>_xll.qlCalendarAdvance(Calendar,N1303,M1304,"Following",FALSE)</f>
        <v>48646</v>
      </c>
      <c r="O1304" s="75" t="e">
        <f>_xll.qlInterestRateIndexValueDate(Index,N1304)</f>
        <v>#VALUE!</v>
      </c>
      <c r="P1304" s="72" t="e">
        <v>#N/A</v>
      </c>
      <c r="Q1304" s="113" t="e">
        <v>#N/A</v>
      </c>
    </row>
    <row r="1305" spans="13:17" x14ac:dyDescent="0.2">
      <c r="M1305" s="49" t="s">
        <v>443</v>
      </c>
      <c r="N1305" s="75">
        <f>_xll.qlCalendarAdvance(Calendar,N1304,M1305,"Following",FALSE)</f>
        <v>48653</v>
      </c>
      <c r="O1305" s="75" t="e">
        <f>_xll.qlInterestRateIndexValueDate(Index,N1305)</f>
        <v>#VALUE!</v>
      </c>
      <c r="P1305" s="72" t="e">
        <v>#N/A</v>
      </c>
      <c r="Q1305" s="113" t="e">
        <v>#N/A</v>
      </c>
    </row>
    <row r="1306" spans="13:17" x14ac:dyDescent="0.2">
      <c r="M1306" s="49" t="s">
        <v>443</v>
      </c>
      <c r="N1306" s="75">
        <f>_xll.qlCalendarAdvance(Calendar,N1305,M1306,"Following",FALSE)</f>
        <v>48660</v>
      </c>
      <c r="O1306" s="75" t="e">
        <f>_xll.qlInterestRateIndexValueDate(Index,N1306)</f>
        <v>#VALUE!</v>
      </c>
      <c r="P1306" s="72" t="e">
        <v>#N/A</v>
      </c>
      <c r="Q1306" s="113" t="e">
        <v>#N/A</v>
      </c>
    </row>
    <row r="1307" spans="13:17" x14ac:dyDescent="0.2">
      <c r="M1307" s="49" t="s">
        <v>443</v>
      </c>
      <c r="N1307" s="75">
        <f>_xll.qlCalendarAdvance(Calendar,N1306,M1307,"Following",FALSE)</f>
        <v>48667</v>
      </c>
      <c r="O1307" s="75" t="e">
        <f>_xll.qlInterestRateIndexValueDate(Index,N1307)</f>
        <v>#VALUE!</v>
      </c>
      <c r="P1307" s="72" t="e">
        <v>#N/A</v>
      </c>
      <c r="Q1307" s="113" t="e">
        <v>#N/A</v>
      </c>
    </row>
    <row r="1308" spans="13:17" x14ac:dyDescent="0.2">
      <c r="M1308" s="49" t="s">
        <v>443</v>
      </c>
      <c r="N1308" s="75">
        <f>_xll.qlCalendarAdvance(Calendar,N1307,M1308,"Following",FALSE)</f>
        <v>48674</v>
      </c>
      <c r="O1308" s="75" t="e">
        <f>_xll.qlInterestRateIndexValueDate(Index,N1308)</f>
        <v>#VALUE!</v>
      </c>
      <c r="P1308" s="72" t="e">
        <v>#N/A</v>
      </c>
      <c r="Q1308" s="113" t="e">
        <v>#N/A</v>
      </c>
    </row>
    <row r="1309" spans="13:17" x14ac:dyDescent="0.2">
      <c r="M1309" s="49" t="s">
        <v>443</v>
      </c>
      <c r="N1309" s="75">
        <f>_xll.qlCalendarAdvance(Calendar,N1308,M1309,"Following",FALSE)</f>
        <v>48681</v>
      </c>
      <c r="O1309" s="75" t="e">
        <f>_xll.qlInterestRateIndexValueDate(Index,N1309)</f>
        <v>#VALUE!</v>
      </c>
      <c r="P1309" s="72" t="e">
        <v>#N/A</v>
      </c>
      <c r="Q1309" s="113" t="e">
        <v>#N/A</v>
      </c>
    </row>
    <row r="1310" spans="13:17" x14ac:dyDescent="0.2">
      <c r="M1310" s="49" t="s">
        <v>443</v>
      </c>
      <c r="N1310" s="75">
        <f>_xll.qlCalendarAdvance(Calendar,N1309,M1310,"Following",FALSE)</f>
        <v>48688</v>
      </c>
      <c r="O1310" s="75" t="e">
        <f>_xll.qlInterestRateIndexValueDate(Index,N1310)</f>
        <v>#VALUE!</v>
      </c>
      <c r="P1310" s="72" t="e">
        <v>#N/A</v>
      </c>
      <c r="Q1310" s="113" t="e">
        <v>#N/A</v>
      </c>
    </row>
    <row r="1311" spans="13:17" x14ac:dyDescent="0.2">
      <c r="M1311" s="49" t="s">
        <v>443</v>
      </c>
      <c r="N1311" s="75">
        <f>_xll.qlCalendarAdvance(Calendar,N1310,M1311,"Following",FALSE)</f>
        <v>48695</v>
      </c>
      <c r="O1311" s="75" t="e">
        <f>_xll.qlInterestRateIndexValueDate(Index,N1311)</f>
        <v>#VALUE!</v>
      </c>
      <c r="P1311" s="72" t="e">
        <v>#N/A</v>
      </c>
      <c r="Q1311" s="113" t="e">
        <v>#N/A</v>
      </c>
    </row>
    <row r="1312" spans="13:17" x14ac:dyDescent="0.2">
      <c r="M1312" s="49" t="s">
        <v>443</v>
      </c>
      <c r="N1312" s="75">
        <f>_xll.qlCalendarAdvance(Calendar,N1311,M1312,"Following",FALSE)</f>
        <v>48702</v>
      </c>
      <c r="O1312" s="75" t="e">
        <f>_xll.qlInterestRateIndexValueDate(Index,N1312)</f>
        <v>#VALUE!</v>
      </c>
      <c r="P1312" s="72" t="e">
        <v>#N/A</v>
      </c>
      <c r="Q1312" s="113" t="e">
        <v>#N/A</v>
      </c>
    </row>
    <row r="1313" spans="13:17" x14ac:dyDescent="0.2">
      <c r="M1313" s="49" t="s">
        <v>443</v>
      </c>
      <c r="N1313" s="75">
        <f>_xll.qlCalendarAdvance(Calendar,N1312,M1313,"Following",FALSE)</f>
        <v>48709</v>
      </c>
      <c r="O1313" s="75" t="e">
        <f>_xll.qlInterestRateIndexValueDate(Index,N1313)</f>
        <v>#VALUE!</v>
      </c>
      <c r="P1313" s="72" t="e">
        <v>#N/A</v>
      </c>
      <c r="Q1313" s="113" t="e">
        <v>#N/A</v>
      </c>
    </row>
    <row r="1314" spans="13:17" x14ac:dyDescent="0.2">
      <c r="M1314" s="49" t="s">
        <v>443</v>
      </c>
      <c r="N1314" s="75">
        <f>_xll.qlCalendarAdvance(Calendar,N1313,M1314,"Following",FALSE)</f>
        <v>48716</v>
      </c>
      <c r="O1314" s="75" t="e">
        <f>_xll.qlInterestRateIndexValueDate(Index,N1314)</f>
        <v>#VALUE!</v>
      </c>
      <c r="P1314" s="72" t="e">
        <v>#N/A</v>
      </c>
      <c r="Q1314" s="113" t="e">
        <v>#N/A</v>
      </c>
    </row>
    <row r="1315" spans="13:17" x14ac:dyDescent="0.2">
      <c r="M1315" s="49" t="s">
        <v>443</v>
      </c>
      <c r="N1315" s="75">
        <f>_xll.qlCalendarAdvance(Calendar,N1314,M1315,"Following",FALSE)</f>
        <v>48723</v>
      </c>
      <c r="O1315" s="75" t="e">
        <f>_xll.qlInterestRateIndexValueDate(Index,N1315)</f>
        <v>#VALUE!</v>
      </c>
      <c r="P1315" s="72" t="e">
        <v>#N/A</v>
      </c>
      <c r="Q1315" s="113" t="e">
        <v>#N/A</v>
      </c>
    </row>
    <row r="1316" spans="13:17" x14ac:dyDescent="0.2">
      <c r="M1316" s="49" t="s">
        <v>443</v>
      </c>
      <c r="N1316" s="75">
        <f>_xll.qlCalendarAdvance(Calendar,N1315,M1316,"Following",FALSE)</f>
        <v>48730</v>
      </c>
      <c r="O1316" s="75" t="e">
        <f>_xll.qlInterestRateIndexValueDate(Index,N1316)</f>
        <v>#VALUE!</v>
      </c>
      <c r="P1316" s="72" t="e">
        <v>#N/A</v>
      </c>
      <c r="Q1316" s="113" t="e">
        <v>#N/A</v>
      </c>
    </row>
    <row r="1317" spans="13:17" x14ac:dyDescent="0.2">
      <c r="M1317" s="49" t="s">
        <v>443</v>
      </c>
      <c r="N1317" s="75">
        <f>_xll.qlCalendarAdvance(Calendar,N1316,M1317,"Following",FALSE)</f>
        <v>48737</v>
      </c>
      <c r="O1317" s="75" t="e">
        <f>_xll.qlInterestRateIndexValueDate(Index,N1317)</f>
        <v>#VALUE!</v>
      </c>
      <c r="P1317" s="72" t="e">
        <v>#N/A</v>
      </c>
      <c r="Q1317" s="113" t="e">
        <v>#N/A</v>
      </c>
    </row>
    <row r="1318" spans="13:17" x14ac:dyDescent="0.2">
      <c r="M1318" s="49" t="s">
        <v>443</v>
      </c>
      <c r="N1318" s="75">
        <f>_xll.qlCalendarAdvance(Calendar,N1317,M1318,"Following",FALSE)</f>
        <v>48744</v>
      </c>
      <c r="O1318" s="75" t="e">
        <f>_xll.qlInterestRateIndexValueDate(Index,N1318)</f>
        <v>#VALUE!</v>
      </c>
      <c r="P1318" s="72" t="e">
        <v>#N/A</v>
      </c>
      <c r="Q1318" s="113" t="e">
        <v>#N/A</v>
      </c>
    </row>
    <row r="1319" spans="13:17" x14ac:dyDescent="0.2">
      <c r="M1319" s="49" t="s">
        <v>443</v>
      </c>
      <c r="N1319" s="75">
        <f>_xll.qlCalendarAdvance(Calendar,N1318,M1319,"Following",FALSE)</f>
        <v>48751</v>
      </c>
      <c r="O1319" s="75" t="e">
        <f>_xll.qlInterestRateIndexValueDate(Index,N1319)</f>
        <v>#VALUE!</v>
      </c>
      <c r="P1319" s="72" t="e">
        <v>#N/A</v>
      </c>
      <c r="Q1319" s="113" t="e">
        <v>#N/A</v>
      </c>
    </row>
    <row r="1320" spans="13:17" x14ac:dyDescent="0.2">
      <c r="M1320" s="49" t="s">
        <v>443</v>
      </c>
      <c r="N1320" s="75">
        <f>_xll.qlCalendarAdvance(Calendar,N1319,M1320,"Following",FALSE)</f>
        <v>48758</v>
      </c>
      <c r="O1320" s="75" t="e">
        <f>_xll.qlInterestRateIndexValueDate(Index,N1320)</f>
        <v>#VALUE!</v>
      </c>
      <c r="P1320" s="72" t="e">
        <v>#N/A</v>
      </c>
      <c r="Q1320" s="113" t="e">
        <v>#N/A</v>
      </c>
    </row>
    <row r="1321" spans="13:17" x14ac:dyDescent="0.2">
      <c r="M1321" s="49" t="s">
        <v>443</v>
      </c>
      <c r="N1321" s="75">
        <f>_xll.qlCalendarAdvance(Calendar,N1320,M1321,"Following",FALSE)</f>
        <v>48765</v>
      </c>
      <c r="O1321" s="75" t="e">
        <f>_xll.qlInterestRateIndexValueDate(Index,N1321)</f>
        <v>#VALUE!</v>
      </c>
      <c r="P1321" s="72" t="e">
        <v>#N/A</v>
      </c>
      <c r="Q1321" s="113" t="e">
        <v>#N/A</v>
      </c>
    </row>
    <row r="1322" spans="13:17" x14ac:dyDescent="0.2">
      <c r="M1322" s="49" t="s">
        <v>443</v>
      </c>
      <c r="N1322" s="75">
        <f>_xll.qlCalendarAdvance(Calendar,N1321,M1322,"Following",FALSE)</f>
        <v>48772</v>
      </c>
      <c r="O1322" s="75" t="e">
        <f>_xll.qlInterestRateIndexValueDate(Index,N1322)</f>
        <v>#VALUE!</v>
      </c>
      <c r="P1322" s="72" t="e">
        <v>#N/A</v>
      </c>
      <c r="Q1322" s="113" t="e">
        <v>#N/A</v>
      </c>
    </row>
    <row r="1323" spans="13:17" x14ac:dyDescent="0.2">
      <c r="M1323" s="49" t="s">
        <v>443</v>
      </c>
      <c r="N1323" s="75">
        <f>_xll.qlCalendarAdvance(Calendar,N1322,M1323,"Following",FALSE)</f>
        <v>48779</v>
      </c>
      <c r="O1323" s="75" t="e">
        <f>_xll.qlInterestRateIndexValueDate(Index,N1323)</f>
        <v>#VALUE!</v>
      </c>
      <c r="P1323" s="72" t="e">
        <v>#N/A</v>
      </c>
      <c r="Q1323" s="113" t="e">
        <v>#N/A</v>
      </c>
    </row>
    <row r="1324" spans="13:17" x14ac:dyDescent="0.2">
      <c r="M1324" s="49" t="s">
        <v>443</v>
      </c>
      <c r="N1324" s="75">
        <f>_xll.qlCalendarAdvance(Calendar,N1323,M1324,"Following",FALSE)</f>
        <v>48786</v>
      </c>
      <c r="O1324" s="75" t="e">
        <f>_xll.qlInterestRateIndexValueDate(Index,N1324)</f>
        <v>#VALUE!</v>
      </c>
      <c r="P1324" s="72" t="e">
        <v>#N/A</v>
      </c>
      <c r="Q1324" s="113" t="e">
        <v>#N/A</v>
      </c>
    </row>
    <row r="1325" spans="13:17" x14ac:dyDescent="0.2">
      <c r="M1325" s="49" t="s">
        <v>443</v>
      </c>
      <c r="N1325" s="75">
        <f>_xll.qlCalendarAdvance(Calendar,N1324,M1325,"Following",FALSE)</f>
        <v>48793</v>
      </c>
      <c r="O1325" s="75" t="e">
        <f>_xll.qlInterestRateIndexValueDate(Index,N1325)</f>
        <v>#VALUE!</v>
      </c>
      <c r="P1325" s="72" t="e">
        <v>#N/A</v>
      </c>
      <c r="Q1325" s="113" t="e">
        <v>#N/A</v>
      </c>
    </row>
    <row r="1326" spans="13:17" x14ac:dyDescent="0.2">
      <c r="M1326" s="49" t="s">
        <v>443</v>
      </c>
      <c r="N1326" s="75">
        <f>_xll.qlCalendarAdvance(Calendar,N1325,M1326,"Following",FALSE)</f>
        <v>48800</v>
      </c>
      <c r="O1326" s="75" t="e">
        <f>_xll.qlInterestRateIndexValueDate(Index,N1326)</f>
        <v>#VALUE!</v>
      </c>
      <c r="P1326" s="72" t="e">
        <v>#N/A</v>
      </c>
      <c r="Q1326" s="113" t="e">
        <v>#N/A</v>
      </c>
    </row>
    <row r="1327" spans="13:17" x14ac:dyDescent="0.2">
      <c r="M1327" s="49" t="s">
        <v>443</v>
      </c>
      <c r="N1327" s="75">
        <f>_xll.qlCalendarAdvance(Calendar,N1326,M1327,"Following",FALSE)</f>
        <v>48807</v>
      </c>
      <c r="O1327" s="75" t="e">
        <f>_xll.qlInterestRateIndexValueDate(Index,N1327)</f>
        <v>#VALUE!</v>
      </c>
      <c r="P1327" s="72" t="e">
        <v>#N/A</v>
      </c>
      <c r="Q1327" s="113" t="e">
        <v>#N/A</v>
      </c>
    </row>
    <row r="1328" spans="13:17" x14ac:dyDescent="0.2">
      <c r="M1328" s="49" t="s">
        <v>443</v>
      </c>
      <c r="N1328" s="75">
        <f>_xll.qlCalendarAdvance(Calendar,N1327,M1328,"Following",FALSE)</f>
        <v>48814</v>
      </c>
      <c r="O1328" s="75" t="e">
        <f>_xll.qlInterestRateIndexValueDate(Index,N1328)</f>
        <v>#VALUE!</v>
      </c>
      <c r="P1328" s="72" t="e">
        <v>#N/A</v>
      </c>
      <c r="Q1328" s="113" t="e">
        <v>#N/A</v>
      </c>
    </row>
    <row r="1329" spans="13:17" x14ac:dyDescent="0.2">
      <c r="M1329" s="49" t="s">
        <v>443</v>
      </c>
      <c r="N1329" s="75">
        <f>_xll.qlCalendarAdvance(Calendar,N1328,M1329,"Following",FALSE)</f>
        <v>48821</v>
      </c>
      <c r="O1329" s="75" t="e">
        <f>_xll.qlInterestRateIndexValueDate(Index,N1329)</f>
        <v>#VALUE!</v>
      </c>
      <c r="P1329" s="72" t="e">
        <v>#N/A</v>
      </c>
      <c r="Q1329" s="113" t="e">
        <v>#N/A</v>
      </c>
    </row>
    <row r="1330" spans="13:17" x14ac:dyDescent="0.2">
      <c r="M1330" s="49" t="s">
        <v>443</v>
      </c>
      <c r="N1330" s="75">
        <f>_xll.qlCalendarAdvance(Calendar,N1329,M1330,"Following",FALSE)</f>
        <v>48828</v>
      </c>
      <c r="O1330" s="75" t="e">
        <f>_xll.qlInterestRateIndexValueDate(Index,N1330)</f>
        <v>#VALUE!</v>
      </c>
      <c r="P1330" s="72" t="e">
        <v>#N/A</v>
      </c>
      <c r="Q1330" s="113" t="e">
        <v>#N/A</v>
      </c>
    </row>
    <row r="1331" spans="13:17" x14ac:dyDescent="0.2">
      <c r="M1331" s="49" t="s">
        <v>443</v>
      </c>
      <c r="N1331" s="75">
        <f>_xll.qlCalendarAdvance(Calendar,N1330,M1331,"Following",FALSE)</f>
        <v>48835</v>
      </c>
      <c r="O1331" s="75" t="e">
        <f>_xll.qlInterestRateIndexValueDate(Index,N1331)</f>
        <v>#VALUE!</v>
      </c>
      <c r="P1331" s="72" t="e">
        <v>#N/A</v>
      </c>
      <c r="Q1331" s="113" t="e">
        <v>#N/A</v>
      </c>
    </row>
    <row r="1332" spans="13:17" x14ac:dyDescent="0.2">
      <c r="M1332" s="49" t="s">
        <v>443</v>
      </c>
      <c r="N1332" s="75">
        <f>_xll.qlCalendarAdvance(Calendar,N1331,M1332,"Following",FALSE)</f>
        <v>48842</v>
      </c>
      <c r="O1332" s="75" t="e">
        <f>_xll.qlInterestRateIndexValueDate(Index,N1332)</f>
        <v>#VALUE!</v>
      </c>
      <c r="P1332" s="72" t="e">
        <v>#N/A</v>
      </c>
      <c r="Q1332" s="113" t="e">
        <v>#N/A</v>
      </c>
    </row>
    <row r="1333" spans="13:17" x14ac:dyDescent="0.2">
      <c r="M1333" s="49" t="s">
        <v>443</v>
      </c>
      <c r="N1333" s="75">
        <f>_xll.qlCalendarAdvance(Calendar,N1332,M1333,"Following",FALSE)</f>
        <v>48849</v>
      </c>
      <c r="O1333" s="75" t="e">
        <f>_xll.qlInterestRateIndexValueDate(Index,N1333)</f>
        <v>#VALUE!</v>
      </c>
      <c r="P1333" s="72" t="e">
        <v>#N/A</v>
      </c>
      <c r="Q1333" s="113" t="e">
        <v>#N/A</v>
      </c>
    </row>
    <row r="1334" spans="13:17" x14ac:dyDescent="0.2">
      <c r="M1334" s="49" t="s">
        <v>443</v>
      </c>
      <c r="N1334" s="75">
        <f>_xll.qlCalendarAdvance(Calendar,N1333,M1334,"Following",FALSE)</f>
        <v>48856</v>
      </c>
      <c r="O1334" s="75" t="e">
        <f>_xll.qlInterestRateIndexValueDate(Index,N1334)</f>
        <v>#VALUE!</v>
      </c>
      <c r="P1334" s="72" t="e">
        <v>#N/A</v>
      </c>
      <c r="Q1334" s="113" t="e">
        <v>#N/A</v>
      </c>
    </row>
    <row r="1335" spans="13:17" x14ac:dyDescent="0.2">
      <c r="M1335" s="49" t="s">
        <v>443</v>
      </c>
      <c r="N1335" s="75">
        <f>_xll.qlCalendarAdvance(Calendar,N1334,M1335,"Following",FALSE)</f>
        <v>48863</v>
      </c>
      <c r="O1335" s="75" t="e">
        <f>_xll.qlInterestRateIndexValueDate(Index,N1335)</f>
        <v>#VALUE!</v>
      </c>
      <c r="P1335" s="72" t="e">
        <v>#N/A</v>
      </c>
      <c r="Q1335" s="113" t="e">
        <v>#N/A</v>
      </c>
    </row>
    <row r="1336" spans="13:17" x14ac:dyDescent="0.2">
      <c r="M1336" s="49" t="s">
        <v>443</v>
      </c>
      <c r="N1336" s="75">
        <f>_xll.qlCalendarAdvance(Calendar,N1335,M1336,"Following",FALSE)</f>
        <v>48870</v>
      </c>
      <c r="O1336" s="75" t="e">
        <f>_xll.qlInterestRateIndexValueDate(Index,N1336)</f>
        <v>#VALUE!</v>
      </c>
      <c r="P1336" s="72" t="e">
        <v>#N/A</v>
      </c>
      <c r="Q1336" s="113" t="e">
        <v>#N/A</v>
      </c>
    </row>
    <row r="1337" spans="13:17" x14ac:dyDescent="0.2">
      <c r="M1337" s="49" t="s">
        <v>443</v>
      </c>
      <c r="N1337" s="75">
        <f>_xll.qlCalendarAdvance(Calendar,N1336,M1337,"Following",FALSE)</f>
        <v>48877</v>
      </c>
      <c r="O1337" s="75" t="e">
        <f>_xll.qlInterestRateIndexValueDate(Index,N1337)</f>
        <v>#VALUE!</v>
      </c>
      <c r="P1337" s="72" t="e">
        <v>#N/A</v>
      </c>
      <c r="Q1337" s="113" t="e">
        <v>#N/A</v>
      </c>
    </row>
    <row r="1338" spans="13:17" x14ac:dyDescent="0.2">
      <c r="M1338" s="49" t="s">
        <v>443</v>
      </c>
      <c r="N1338" s="75">
        <f>_xll.qlCalendarAdvance(Calendar,N1337,M1338,"Following",FALSE)</f>
        <v>48884</v>
      </c>
      <c r="O1338" s="75" t="e">
        <f>_xll.qlInterestRateIndexValueDate(Index,N1338)</f>
        <v>#VALUE!</v>
      </c>
      <c r="P1338" s="72" t="e">
        <v>#N/A</v>
      </c>
      <c r="Q1338" s="113" t="e">
        <v>#N/A</v>
      </c>
    </row>
    <row r="1339" spans="13:17" x14ac:dyDescent="0.2">
      <c r="M1339" s="49" t="s">
        <v>443</v>
      </c>
      <c r="N1339" s="75">
        <f>_xll.qlCalendarAdvance(Calendar,N1338,M1339,"Following",FALSE)</f>
        <v>48891</v>
      </c>
      <c r="O1339" s="75" t="e">
        <f>_xll.qlInterestRateIndexValueDate(Index,N1339)</f>
        <v>#VALUE!</v>
      </c>
      <c r="P1339" s="72" t="e">
        <v>#N/A</v>
      </c>
      <c r="Q1339" s="113" t="e">
        <v>#N/A</v>
      </c>
    </row>
    <row r="1340" spans="13:17" x14ac:dyDescent="0.2">
      <c r="M1340" s="49" t="s">
        <v>443</v>
      </c>
      <c r="N1340" s="75">
        <f>_xll.qlCalendarAdvance(Calendar,N1339,M1340,"Following",FALSE)</f>
        <v>48898</v>
      </c>
      <c r="O1340" s="75" t="e">
        <f>_xll.qlInterestRateIndexValueDate(Index,N1340)</f>
        <v>#VALUE!</v>
      </c>
      <c r="P1340" s="72" t="e">
        <v>#N/A</v>
      </c>
      <c r="Q1340" s="113" t="e">
        <v>#N/A</v>
      </c>
    </row>
    <row r="1341" spans="13:17" x14ac:dyDescent="0.2">
      <c r="M1341" s="49" t="s">
        <v>443</v>
      </c>
      <c r="N1341" s="75">
        <f>_xll.qlCalendarAdvance(Calendar,N1340,M1341,"Following",FALSE)</f>
        <v>48905</v>
      </c>
      <c r="O1341" s="75" t="e">
        <f>_xll.qlInterestRateIndexValueDate(Index,N1341)</f>
        <v>#VALUE!</v>
      </c>
      <c r="P1341" s="72" t="e">
        <v>#N/A</v>
      </c>
      <c r="Q1341" s="113" t="e">
        <v>#N/A</v>
      </c>
    </row>
    <row r="1342" spans="13:17" x14ac:dyDescent="0.2">
      <c r="M1342" s="49" t="s">
        <v>443</v>
      </c>
      <c r="N1342" s="75">
        <f>_xll.qlCalendarAdvance(Calendar,N1341,M1342,"Following",FALSE)</f>
        <v>48912</v>
      </c>
      <c r="O1342" s="75" t="e">
        <f>_xll.qlInterestRateIndexValueDate(Index,N1342)</f>
        <v>#VALUE!</v>
      </c>
      <c r="P1342" s="72" t="e">
        <v>#N/A</v>
      </c>
      <c r="Q1342" s="113" t="e">
        <v>#N/A</v>
      </c>
    </row>
    <row r="1343" spans="13:17" x14ac:dyDescent="0.2">
      <c r="M1343" s="49" t="s">
        <v>443</v>
      </c>
      <c r="N1343" s="75">
        <f>_xll.qlCalendarAdvance(Calendar,N1342,M1343,"Following",FALSE)</f>
        <v>48919</v>
      </c>
      <c r="O1343" s="75" t="e">
        <f>_xll.qlInterestRateIndexValueDate(Index,N1343)</f>
        <v>#VALUE!</v>
      </c>
      <c r="P1343" s="72" t="e">
        <v>#N/A</v>
      </c>
      <c r="Q1343" s="113" t="e">
        <v>#N/A</v>
      </c>
    </row>
    <row r="1344" spans="13:17" x14ac:dyDescent="0.2">
      <c r="M1344" s="49" t="s">
        <v>443</v>
      </c>
      <c r="N1344" s="75">
        <f>_xll.qlCalendarAdvance(Calendar,N1343,M1344,"Following",FALSE)</f>
        <v>48926</v>
      </c>
      <c r="O1344" s="75" t="e">
        <f>_xll.qlInterestRateIndexValueDate(Index,N1344)</f>
        <v>#VALUE!</v>
      </c>
      <c r="P1344" s="72" t="e">
        <v>#N/A</v>
      </c>
      <c r="Q1344" s="113" t="e">
        <v>#N/A</v>
      </c>
    </row>
    <row r="1345" spans="13:17" x14ac:dyDescent="0.2">
      <c r="M1345" s="49" t="s">
        <v>443</v>
      </c>
      <c r="N1345" s="75">
        <f>_xll.qlCalendarAdvance(Calendar,N1344,M1345,"Following",FALSE)</f>
        <v>48933</v>
      </c>
      <c r="O1345" s="75" t="e">
        <f>_xll.qlInterestRateIndexValueDate(Index,N1345)</f>
        <v>#VALUE!</v>
      </c>
      <c r="P1345" s="72" t="e">
        <v>#N/A</v>
      </c>
      <c r="Q1345" s="113" t="e">
        <v>#N/A</v>
      </c>
    </row>
    <row r="1346" spans="13:17" x14ac:dyDescent="0.2">
      <c r="M1346" s="49" t="s">
        <v>443</v>
      </c>
      <c r="N1346" s="75">
        <f>_xll.qlCalendarAdvance(Calendar,N1345,M1346,"Following",FALSE)</f>
        <v>48940</v>
      </c>
      <c r="O1346" s="75" t="e">
        <f>_xll.qlInterestRateIndexValueDate(Index,N1346)</f>
        <v>#VALUE!</v>
      </c>
      <c r="P1346" s="72" t="e">
        <v>#N/A</v>
      </c>
      <c r="Q1346" s="113" t="e">
        <v>#N/A</v>
      </c>
    </row>
    <row r="1347" spans="13:17" x14ac:dyDescent="0.2">
      <c r="M1347" s="49" t="s">
        <v>443</v>
      </c>
      <c r="N1347" s="75">
        <f>_xll.qlCalendarAdvance(Calendar,N1346,M1347,"Following",FALSE)</f>
        <v>48947</v>
      </c>
      <c r="O1347" s="75" t="e">
        <f>_xll.qlInterestRateIndexValueDate(Index,N1347)</f>
        <v>#VALUE!</v>
      </c>
      <c r="P1347" s="72" t="e">
        <v>#N/A</v>
      </c>
      <c r="Q1347" s="113" t="e">
        <v>#N/A</v>
      </c>
    </row>
    <row r="1348" spans="13:17" x14ac:dyDescent="0.2">
      <c r="M1348" s="49" t="s">
        <v>443</v>
      </c>
      <c r="N1348" s="75">
        <f>_xll.qlCalendarAdvance(Calendar,N1347,M1348,"Following",FALSE)</f>
        <v>48954</v>
      </c>
      <c r="O1348" s="75" t="e">
        <f>_xll.qlInterestRateIndexValueDate(Index,N1348)</f>
        <v>#VALUE!</v>
      </c>
      <c r="P1348" s="72" t="e">
        <v>#N/A</v>
      </c>
      <c r="Q1348" s="113" t="e">
        <v>#N/A</v>
      </c>
    </row>
    <row r="1349" spans="13:17" x14ac:dyDescent="0.2">
      <c r="M1349" s="49" t="s">
        <v>443</v>
      </c>
      <c r="N1349" s="75">
        <f>_xll.qlCalendarAdvance(Calendar,N1348,M1349,"Following",FALSE)</f>
        <v>48961</v>
      </c>
      <c r="O1349" s="75" t="e">
        <f>_xll.qlInterestRateIndexValueDate(Index,N1349)</f>
        <v>#VALUE!</v>
      </c>
      <c r="P1349" s="72" t="e">
        <v>#N/A</v>
      </c>
      <c r="Q1349" s="113" t="e">
        <v>#N/A</v>
      </c>
    </row>
    <row r="1350" spans="13:17" x14ac:dyDescent="0.2">
      <c r="M1350" s="49" t="s">
        <v>443</v>
      </c>
      <c r="N1350" s="75">
        <f>_xll.qlCalendarAdvance(Calendar,N1349,M1350,"Following",FALSE)</f>
        <v>48968</v>
      </c>
      <c r="O1350" s="75" t="e">
        <f>_xll.qlInterestRateIndexValueDate(Index,N1350)</f>
        <v>#VALUE!</v>
      </c>
      <c r="P1350" s="72" t="e">
        <v>#N/A</v>
      </c>
      <c r="Q1350" s="113" t="e">
        <v>#N/A</v>
      </c>
    </row>
    <row r="1351" spans="13:17" x14ac:dyDescent="0.2">
      <c r="M1351" s="49" t="s">
        <v>443</v>
      </c>
      <c r="N1351" s="75">
        <f>_xll.qlCalendarAdvance(Calendar,N1350,M1351,"Following",FALSE)</f>
        <v>48975</v>
      </c>
      <c r="O1351" s="75" t="e">
        <f>_xll.qlInterestRateIndexValueDate(Index,N1351)</f>
        <v>#VALUE!</v>
      </c>
      <c r="P1351" s="72" t="e">
        <v>#N/A</v>
      </c>
      <c r="Q1351" s="113" t="e">
        <v>#N/A</v>
      </c>
    </row>
    <row r="1352" spans="13:17" x14ac:dyDescent="0.2">
      <c r="M1352" s="49" t="s">
        <v>443</v>
      </c>
      <c r="N1352" s="75">
        <f>_xll.qlCalendarAdvance(Calendar,N1351,M1352,"Following",FALSE)</f>
        <v>48982</v>
      </c>
      <c r="O1352" s="75" t="e">
        <f>_xll.qlInterestRateIndexValueDate(Index,N1352)</f>
        <v>#VALUE!</v>
      </c>
      <c r="P1352" s="72" t="e">
        <v>#N/A</v>
      </c>
      <c r="Q1352" s="113" t="e">
        <v>#N/A</v>
      </c>
    </row>
    <row r="1353" spans="13:17" x14ac:dyDescent="0.2">
      <c r="M1353" s="49" t="s">
        <v>443</v>
      </c>
      <c r="N1353" s="75">
        <f>_xll.qlCalendarAdvance(Calendar,N1352,M1353,"Following",FALSE)</f>
        <v>48989</v>
      </c>
      <c r="O1353" s="75" t="e">
        <f>_xll.qlInterestRateIndexValueDate(Index,N1353)</f>
        <v>#VALUE!</v>
      </c>
      <c r="P1353" s="72" t="e">
        <v>#N/A</v>
      </c>
      <c r="Q1353" s="113" t="e">
        <v>#N/A</v>
      </c>
    </row>
    <row r="1354" spans="13:17" x14ac:dyDescent="0.2">
      <c r="M1354" s="49" t="s">
        <v>443</v>
      </c>
      <c r="N1354" s="75">
        <f>_xll.qlCalendarAdvance(Calendar,N1353,M1354,"Following",FALSE)</f>
        <v>48996</v>
      </c>
      <c r="O1354" s="75" t="e">
        <f>_xll.qlInterestRateIndexValueDate(Index,N1354)</f>
        <v>#VALUE!</v>
      </c>
      <c r="P1354" s="72" t="e">
        <v>#N/A</v>
      </c>
      <c r="Q1354" s="113" t="e">
        <v>#N/A</v>
      </c>
    </row>
    <row r="1355" spans="13:17" x14ac:dyDescent="0.2">
      <c r="M1355" s="49" t="s">
        <v>443</v>
      </c>
      <c r="N1355" s="75">
        <f>_xll.qlCalendarAdvance(Calendar,N1354,M1355,"Following",FALSE)</f>
        <v>49003</v>
      </c>
      <c r="O1355" s="75" t="e">
        <f>_xll.qlInterestRateIndexValueDate(Index,N1355)</f>
        <v>#VALUE!</v>
      </c>
      <c r="P1355" s="72" t="e">
        <v>#N/A</v>
      </c>
      <c r="Q1355" s="113" t="e">
        <v>#N/A</v>
      </c>
    </row>
    <row r="1356" spans="13:17" x14ac:dyDescent="0.2">
      <c r="M1356" s="49" t="s">
        <v>443</v>
      </c>
      <c r="N1356" s="75">
        <f>_xll.qlCalendarAdvance(Calendar,N1355,M1356,"Following",FALSE)</f>
        <v>49010</v>
      </c>
      <c r="O1356" s="75" t="e">
        <f>_xll.qlInterestRateIndexValueDate(Index,N1356)</f>
        <v>#VALUE!</v>
      </c>
      <c r="P1356" s="72" t="e">
        <v>#N/A</v>
      </c>
      <c r="Q1356" s="113" t="e">
        <v>#N/A</v>
      </c>
    </row>
    <row r="1357" spans="13:17" x14ac:dyDescent="0.2">
      <c r="M1357" s="49" t="s">
        <v>443</v>
      </c>
      <c r="N1357" s="75">
        <f>_xll.qlCalendarAdvance(Calendar,N1356,M1357,"Following",FALSE)</f>
        <v>49017</v>
      </c>
      <c r="O1357" s="75" t="e">
        <f>_xll.qlInterestRateIndexValueDate(Index,N1357)</f>
        <v>#VALUE!</v>
      </c>
      <c r="P1357" s="72" t="e">
        <v>#N/A</v>
      </c>
      <c r="Q1357" s="113" t="e">
        <v>#N/A</v>
      </c>
    </row>
    <row r="1358" spans="13:17" x14ac:dyDescent="0.2">
      <c r="M1358" s="49" t="s">
        <v>443</v>
      </c>
      <c r="N1358" s="75">
        <f>_xll.qlCalendarAdvance(Calendar,N1357,M1358,"Following",FALSE)</f>
        <v>49024</v>
      </c>
      <c r="O1358" s="75" t="e">
        <f>_xll.qlInterestRateIndexValueDate(Index,N1358)</f>
        <v>#VALUE!</v>
      </c>
      <c r="P1358" s="72" t="e">
        <v>#N/A</v>
      </c>
      <c r="Q1358" s="113" t="e">
        <v>#N/A</v>
      </c>
    </row>
    <row r="1359" spans="13:17" x14ac:dyDescent="0.2">
      <c r="M1359" s="49" t="s">
        <v>443</v>
      </c>
      <c r="N1359" s="75">
        <f>_xll.qlCalendarAdvance(Calendar,N1358,M1359,"Following",FALSE)</f>
        <v>49031</v>
      </c>
      <c r="O1359" s="75" t="e">
        <f>_xll.qlInterestRateIndexValueDate(Index,N1359)</f>
        <v>#VALUE!</v>
      </c>
      <c r="P1359" s="72" t="e">
        <v>#N/A</v>
      </c>
      <c r="Q1359" s="113" t="e">
        <v>#N/A</v>
      </c>
    </row>
    <row r="1360" spans="13:17" x14ac:dyDescent="0.2">
      <c r="M1360" s="49" t="s">
        <v>443</v>
      </c>
      <c r="N1360" s="75">
        <f>_xll.qlCalendarAdvance(Calendar,N1359,M1360,"Following",FALSE)</f>
        <v>49038</v>
      </c>
      <c r="O1360" s="75" t="e">
        <f>_xll.qlInterestRateIndexValueDate(Index,N1360)</f>
        <v>#VALUE!</v>
      </c>
      <c r="P1360" s="72" t="e">
        <v>#N/A</v>
      </c>
      <c r="Q1360" s="113" t="e">
        <v>#N/A</v>
      </c>
    </row>
    <row r="1361" spans="13:17" x14ac:dyDescent="0.2">
      <c r="M1361" s="49" t="s">
        <v>443</v>
      </c>
      <c r="N1361" s="75">
        <f>_xll.qlCalendarAdvance(Calendar,N1360,M1361,"Following",FALSE)</f>
        <v>49045</v>
      </c>
      <c r="O1361" s="75" t="e">
        <f>_xll.qlInterestRateIndexValueDate(Index,N1361)</f>
        <v>#VALUE!</v>
      </c>
      <c r="P1361" s="72" t="e">
        <v>#N/A</v>
      </c>
      <c r="Q1361" s="113" t="e">
        <v>#N/A</v>
      </c>
    </row>
    <row r="1362" spans="13:17" x14ac:dyDescent="0.2">
      <c r="M1362" s="49" t="s">
        <v>443</v>
      </c>
      <c r="N1362" s="75">
        <f>_xll.qlCalendarAdvance(Calendar,N1361,M1362,"Following",FALSE)</f>
        <v>49052</v>
      </c>
      <c r="O1362" s="75" t="e">
        <f>_xll.qlInterestRateIndexValueDate(Index,N1362)</f>
        <v>#VALUE!</v>
      </c>
      <c r="P1362" s="72" t="e">
        <v>#N/A</v>
      </c>
      <c r="Q1362" s="113" t="e">
        <v>#N/A</v>
      </c>
    </row>
    <row r="1363" spans="13:17" x14ac:dyDescent="0.2">
      <c r="M1363" s="49" t="s">
        <v>443</v>
      </c>
      <c r="N1363" s="75">
        <f>_xll.qlCalendarAdvance(Calendar,N1362,M1363,"Following",FALSE)</f>
        <v>49059</v>
      </c>
      <c r="O1363" s="75" t="e">
        <f>_xll.qlInterestRateIndexValueDate(Index,N1363)</f>
        <v>#VALUE!</v>
      </c>
      <c r="P1363" s="72" t="e">
        <v>#N/A</v>
      </c>
      <c r="Q1363" s="113" t="e">
        <v>#N/A</v>
      </c>
    </row>
    <row r="1364" spans="13:17" x14ac:dyDescent="0.2">
      <c r="M1364" s="49" t="s">
        <v>443</v>
      </c>
      <c r="N1364" s="75">
        <f>_xll.qlCalendarAdvance(Calendar,N1363,M1364,"Following",FALSE)</f>
        <v>49066</v>
      </c>
      <c r="O1364" s="75" t="e">
        <f>_xll.qlInterestRateIndexValueDate(Index,N1364)</f>
        <v>#VALUE!</v>
      </c>
      <c r="P1364" s="72" t="e">
        <v>#N/A</v>
      </c>
      <c r="Q1364" s="113" t="e">
        <v>#N/A</v>
      </c>
    </row>
    <row r="1365" spans="13:17" x14ac:dyDescent="0.2">
      <c r="M1365" s="49" t="s">
        <v>443</v>
      </c>
      <c r="N1365" s="75">
        <f>_xll.qlCalendarAdvance(Calendar,N1364,M1365,"Following",FALSE)</f>
        <v>49073</v>
      </c>
      <c r="O1365" s="75" t="e">
        <f>_xll.qlInterestRateIndexValueDate(Index,N1365)</f>
        <v>#VALUE!</v>
      </c>
      <c r="P1365" s="72" t="e">
        <v>#N/A</v>
      </c>
      <c r="Q1365" s="113" t="e">
        <v>#N/A</v>
      </c>
    </row>
    <row r="1366" spans="13:17" x14ac:dyDescent="0.2">
      <c r="M1366" s="49" t="s">
        <v>443</v>
      </c>
      <c r="N1366" s="75">
        <f>_xll.qlCalendarAdvance(Calendar,N1365,M1366,"Following",FALSE)</f>
        <v>49080</v>
      </c>
      <c r="O1366" s="75" t="e">
        <f>_xll.qlInterestRateIndexValueDate(Index,N1366)</f>
        <v>#VALUE!</v>
      </c>
      <c r="P1366" s="72" t="e">
        <v>#N/A</v>
      </c>
      <c r="Q1366" s="113" t="e">
        <v>#N/A</v>
      </c>
    </row>
    <row r="1367" spans="13:17" x14ac:dyDescent="0.2">
      <c r="M1367" s="49" t="s">
        <v>443</v>
      </c>
      <c r="N1367" s="75">
        <f>_xll.qlCalendarAdvance(Calendar,N1366,M1367,"Following",FALSE)</f>
        <v>49087</v>
      </c>
      <c r="O1367" s="75" t="e">
        <f>_xll.qlInterestRateIndexValueDate(Index,N1367)</f>
        <v>#VALUE!</v>
      </c>
      <c r="P1367" s="72" t="e">
        <v>#N/A</v>
      </c>
      <c r="Q1367" s="113" t="e">
        <v>#N/A</v>
      </c>
    </row>
    <row r="1368" spans="13:17" x14ac:dyDescent="0.2">
      <c r="M1368" s="49" t="s">
        <v>443</v>
      </c>
      <c r="N1368" s="75">
        <f>_xll.qlCalendarAdvance(Calendar,N1367,M1368,"Following",FALSE)</f>
        <v>49094</v>
      </c>
      <c r="O1368" s="75" t="e">
        <f>_xll.qlInterestRateIndexValueDate(Index,N1368)</f>
        <v>#VALUE!</v>
      </c>
      <c r="P1368" s="72" t="e">
        <v>#N/A</v>
      </c>
      <c r="Q1368" s="113" t="e">
        <v>#N/A</v>
      </c>
    </row>
    <row r="1369" spans="13:17" x14ac:dyDescent="0.2">
      <c r="M1369" s="49" t="s">
        <v>443</v>
      </c>
      <c r="N1369" s="75">
        <f>_xll.qlCalendarAdvance(Calendar,N1368,M1369,"Following",FALSE)</f>
        <v>49101</v>
      </c>
      <c r="O1369" s="75" t="e">
        <f>_xll.qlInterestRateIndexValueDate(Index,N1369)</f>
        <v>#VALUE!</v>
      </c>
      <c r="P1369" s="72" t="e">
        <v>#N/A</v>
      </c>
      <c r="Q1369" s="113" t="e">
        <v>#N/A</v>
      </c>
    </row>
    <row r="1370" spans="13:17" x14ac:dyDescent="0.2">
      <c r="M1370" s="49" t="s">
        <v>443</v>
      </c>
      <c r="N1370" s="75">
        <f>_xll.qlCalendarAdvance(Calendar,N1369,M1370,"Following",FALSE)</f>
        <v>49108</v>
      </c>
      <c r="O1370" s="75" t="e">
        <f>_xll.qlInterestRateIndexValueDate(Index,N1370)</f>
        <v>#VALUE!</v>
      </c>
      <c r="P1370" s="72" t="e">
        <v>#N/A</v>
      </c>
      <c r="Q1370" s="113" t="e">
        <v>#N/A</v>
      </c>
    </row>
    <row r="1371" spans="13:17" x14ac:dyDescent="0.2">
      <c r="M1371" s="49" t="s">
        <v>443</v>
      </c>
      <c r="N1371" s="75">
        <f>_xll.qlCalendarAdvance(Calendar,N1370,M1371,"Following",FALSE)</f>
        <v>49115</v>
      </c>
      <c r="O1371" s="75" t="e">
        <f>_xll.qlInterestRateIndexValueDate(Index,N1371)</f>
        <v>#VALUE!</v>
      </c>
      <c r="P1371" s="72" t="e">
        <v>#N/A</v>
      </c>
      <c r="Q1371" s="113" t="e">
        <v>#N/A</v>
      </c>
    </row>
    <row r="1372" spans="13:17" x14ac:dyDescent="0.2">
      <c r="M1372" s="49" t="s">
        <v>443</v>
      </c>
      <c r="N1372" s="75">
        <f>_xll.qlCalendarAdvance(Calendar,N1371,M1372,"Following",FALSE)</f>
        <v>49122</v>
      </c>
      <c r="O1372" s="75" t="e">
        <f>_xll.qlInterestRateIndexValueDate(Index,N1372)</f>
        <v>#VALUE!</v>
      </c>
      <c r="P1372" s="72" t="e">
        <v>#N/A</v>
      </c>
      <c r="Q1372" s="113" t="e">
        <v>#N/A</v>
      </c>
    </row>
    <row r="1373" spans="13:17" x14ac:dyDescent="0.2">
      <c r="M1373" s="49" t="s">
        <v>443</v>
      </c>
      <c r="N1373" s="75">
        <f>_xll.qlCalendarAdvance(Calendar,N1372,M1373,"Following",FALSE)</f>
        <v>49129</v>
      </c>
      <c r="O1373" s="75" t="e">
        <f>_xll.qlInterestRateIndexValueDate(Index,N1373)</f>
        <v>#VALUE!</v>
      </c>
      <c r="P1373" s="72" t="e">
        <v>#N/A</v>
      </c>
      <c r="Q1373" s="113" t="e">
        <v>#N/A</v>
      </c>
    </row>
    <row r="1374" spans="13:17" x14ac:dyDescent="0.2">
      <c r="M1374" s="49" t="s">
        <v>443</v>
      </c>
      <c r="N1374" s="75">
        <f>_xll.qlCalendarAdvance(Calendar,N1373,M1374,"Following",FALSE)</f>
        <v>49136</v>
      </c>
      <c r="O1374" s="75" t="e">
        <f>_xll.qlInterestRateIndexValueDate(Index,N1374)</f>
        <v>#VALUE!</v>
      </c>
      <c r="P1374" s="72" t="e">
        <v>#N/A</v>
      </c>
      <c r="Q1374" s="113" t="e">
        <v>#N/A</v>
      </c>
    </row>
    <row r="1375" spans="13:17" x14ac:dyDescent="0.2">
      <c r="M1375" s="49" t="s">
        <v>443</v>
      </c>
      <c r="N1375" s="75">
        <f>_xll.qlCalendarAdvance(Calendar,N1374,M1375,"Following",FALSE)</f>
        <v>49143</v>
      </c>
      <c r="O1375" s="75" t="e">
        <f>_xll.qlInterestRateIndexValueDate(Index,N1375)</f>
        <v>#VALUE!</v>
      </c>
      <c r="P1375" s="72" t="e">
        <v>#N/A</v>
      </c>
      <c r="Q1375" s="113" t="e">
        <v>#N/A</v>
      </c>
    </row>
    <row r="1376" spans="13:17" x14ac:dyDescent="0.2">
      <c r="M1376" s="49" t="s">
        <v>443</v>
      </c>
      <c r="N1376" s="75">
        <f>_xll.qlCalendarAdvance(Calendar,N1375,M1376,"Following",FALSE)</f>
        <v>49150</v>
      </c>
      <c r="O1376" s="75" t="e">
        <f>_xll.qlInterestRateIndexValueDate(Index,N1376)</f>
        <v>#VALUE!</v>
      </c>
      <c r="P1376" s="72" t="e">
        <v>#N/A</v>
      </c>
      <c r="Q1376" s="113" t="e">
        <v>#N/A</v>
      </c>
    </row>
    <row r="1377" spans="13:17" x14ac:dyDescent="0.2">
      <c r="M1377" s="49" t="s">
        <v>443</v>
      </c>
      <c r="N1377" s="75">
        <f>_xll.qlCalendarAdvance(Calendar,N1376,M1377,"Following",FALSE)</f>
        <v>49157</v>
      </c>
      <c r="O1377" s="75" t="e">
        <f>_xll.qlInterestRateIndexValueDate(Index,N1377)</f>
        <v>#VALUE!</v>
      </c>
      <c r="P1377" s="72" t="e">
        <v>#N/A</v>
      </c>
      <c r="Q1377" s="113" t="e">
        <v>#N/A</v>
      </c>
    </row>
    <row r="1378" spans="13:17" x14ac:dyDescent="0.2">
      <c r="M1378" s="49" t="s">
        <v>443</v>
      </c>
      <c r="N1378" s="75">
        <f>_xll.qlCalendarAdvance(Calendar,N1377,M1378,"Following",FALSE)</f>
        <v>49164</v>
      </c>
      <c r="O1378" s="75" t="e">
        <f>_xll.qlInterestRateIndexValueDate(Index,N1378)</f>
        <v>#VALUE!</v>
      </c>
      <c r="P1378" s="72" t="e">
        <v>#N/A</v>
      </c>
      <c r="Q1378" s="113" t="e">
        <v>#N/A</v>
      </c>
    </row>
    <row r="1379" spans="13:17" x14ac:dyDescent="0.2">
      <c r="M1379" s="49" t="s">
        <v>443</v>
      </c>
      <c r="N1379" s="75">
        <f>_xll.qlCalendarAdvance(Calendar,N1378,M1379,"Following",FALSE)</f>
        <v>49171</v>
      </c>
      <c r="O1379" s="75" t="e">
        <f>_xll.qlInterestRateIndexValueDate(Index,N1379)</f>
        <v>#VALUE!</v>
      </c>
      <c r="P1379" s="72" t="e">
        <v>#N/A</v>
      </c>
      <c r="Q1379" s="113" t="e">
        <v>#N/A</v>
      </c>
    </row>
    <row r="1380" spans="13:17" x14ac:dyDescent="0.2">
      <c r="M1380" s="49" t="s">
        <v>443</v>
      </c>
      <c r="N1380" s="75">
        <f>_xll.qlCalendarAdvance(Calendar,N1379,M1380,"Following",FALSE)</f>
        <v>49178</v>
      </c>
      <c r="O1380" s="75" t="e">
        <f>_xll.qlInterestRateIndexValueDate(Index,N1380)</f>
        <v>#VALUE!</v>
      </c>
      <c r="P1380" s="72" t="e">
        <v>#N/A</v>
      </c>
      <c r="Q1380" s="113" t="e">
        <v>#N/A</v>
      </c>
    </row>
    <row r="1381" spans="13:17" x14ac:dyDescent="0.2">
      <c r="M1381" s="49" t="s">
        <v>443</v>
      </c>
      <c r="N1381" s="75">
        <f>_xll.qlCalendarAdvance(Calendar,N1380,M1381,"Following",FALSE)</f>
        <v>49185</v>
      </c>
      <c r="O1381" s="75" t="e">
        <f>_xll.qlInterestRateIndexValueDate(Index,N1381)</f>
        <v>#VALUE!</v>
      </c>
      <c r="P1381" s="72" t="e">
        <v>#N/A</v>
      </c>
      <c r="Q1381" s="113" t="e">
        <v>#N/A</v>
      </c>
    </row>
    <row r="1382" spans="13:17" x14ac:dyDescent="0.2">
      <c r="M1382" s="49" t="s">
        <v>443</v>
      </c>
      <c r="N1382" s="75">
        <f>_xll.qlCalendarAdvance(Calendar,N1381,M1382,"Following",FALSE)</f>
        <v>49192</v>
      </c>
      <c r="O1382" s="75" t="e">
        <f>_xll.qlInterestRateIndexValueDate(Index,N1382)</f>
        <v>#VALUE!</v>
      </c>
      <c r="P1382" s="72" t="e">
        <v>#N/A</v>
      </c>
      <c r="Q1382" s="113" t="e">
        <v>#N/A</v>
      </c>
    </row>
    <row r="1383" spans="13:17" x14ac:dyDescent="0.2">
      <c r="M1383" s="49" t="s">
        <v>443</v>
      </c>
      <c r="N1383" s="75">
        <f>_xll.qlCalendarAdvance(Calendar,N1382,M1383,"Following",FALSE)</f>
        <v>49199</v>
      </c>
      <c r="O1383" s="75" t="e">
        <f>_xll.qlInterestRateIndexValueDate(Index,N1383)</f>
        <v>#VALUE!</v>
      </c>
      <c r="P1383" s="72" t="e">
        <v>#N/A</v>
      </c>
      <c r="Q1383" s="113" t="e">
        <v>#N/A</v>
      </c>
    </row>
    <row r="1384" spans="13:17" x14ac:dyDescent="0.2">
      <c r="M1384" s="49" t="s">
        <v>443</v>
      </c>
      <c r="N1384" s="75">
        <f>_xll.qlCalendarAdvance(Calendar,N1383,M1384,"Following",FALSE)</f>
        <v>49206</v>
      </c>
      <c r="O1384" s="75" t="e">
        <f>_xll.qlInterestRateIndexValueDate(Index,N1384)</f>
        <v>#VALUE!</v>
      </c>
      <c r="P1384" s="72" t="e">
        <v>#N/A</v>
      </c>
      <c r="Q1384" s="113" t="e">
        <v>#N/A</v>
      </c>
    </row>
    <row r="1385" spans="13:17" x14ac:dyDescent="0.2">
      <c r="M1385" s="49" t="s">
        <v>443</v>
      </c>
      <c r="N1385" s="75">
        <f>_xll.qlCalendarAdvance(Calendar,N1384,M1385,"Following",FALSE)</f>
        <v>49213</v>
      </c>
      <c r="O1385" s="75" t="e">
        <f>_xll.qlInterestRateIndexValueDate(Index,N1385)</f>
        <v>#VALUE!</v>
      </c>
      <c r="P1385" s="72" t="e">
        <v>#N/A</v>
      </c>
      <c r="Q1385" s="113" t="e">
        <v>#N/A</v>
      </c>
    </row>
    <row r="1386" spans="13:17" x14ac:dyDescent="0.2">
      <c r="M1386" s="49" t="s">
        <v>443</v>
      </c>
      <c r="N1386" s="75">
        <f>_xll.qlCalendarAdvance(Calendar,N1385,M1386,"Following",FALSE)</f>
        <v>49220</v>
      </c>
      <c r="O1386" s="75" t="e">
        <f>_xll.qlInterestRateIndexValueDate(Index,N1386)</f>
        <v>#VALUE!</v>
      </c>
      <c r="P1386" s="72" t="e">
        <v>#N/A</v>
      </c>
      <c r="Q1386" s="113" t="e">
        <v>#N/A</v>
      </c>
    </row>
    <row r="1387" spans="13:17" x14ac:dyDescent="0.2">
      <c r="M1387" s="49" t="s">
        <v>443</v>
      </c>
      <c r="N1387" s="75">
        <f>_xll.qlCalendarAdvance(Calendar,N1386,M1387,"Following",FALSE)</f>
        <v>49227</v>
      </c>
      <c r="O1387" s="75" t="e">
        <f>_xll.qlInterestRateIndexValueDate(Index,N1387)</f>
        <v>#VALUE!</v>
      </c>
      <c r="P1387" s="72" t="e">
        <v>#N/A</v>
      </c>
      <c r="Q1387" s="113" t="e">
        <v>#N/A</v>
      </c>
    </row>
    <row r="1388" spans="13:17" x14ac:dyDescent="0.2">
      <c r="M1388" s="49" t="s">
        <v>443</v>
      </c>
      <c r="N1388" s="75">
        <f>_xll.qlCalendarAdvance(Calendar,N1387,M1388,"Following",FALSE)</f>
        <v>49234</v>
      </c>
      <c r="O1388" s="75" t="e">
        <f>_xll.qlInterestRateIndexValueDate(Index,N1388)</f>
        <v>#VALUE!</v>
      </c>
      <c r="P1388" s="72" t="e">
        <v>#N/A</v>
      </c>
      <c r="Q1388" s="113" t="e">
        <v>#N/A</v>
      </c>
    </row>
    <row r="1389" spans="13:17" x14ac:dyDescent="0.2">
      <c r="M1389" s="49" t="s">
        <v>443</v>
      </c>
      <c r="N1389" s="75">
        <f>_xll.qlCalendarAdvance(Calendar,N1388,M1389,"Following",FALSE)</f>
        <v>49241</v>
      </c>
      <c r="O1389" s="75" t="e">
        <f>_xll.qlInterestRateIndexValueDate(Index,N1389)</f>
        <v>#VALUE!</v>
      </c>
      <c r="P1389" s="72" t="e">
        <v>#N/A</v>
      </c>
      <c r="Q1389" s="113" t="e">
        <v>#N/A</v>
      </c>
    </row>
    <row r="1390" spans="13:17" x14ac:dyDescent="0.2">
      <c r="M1390" s="49" t="s">
        <v>443</v>
      </c>
      <c r="N1390" s="75">
        <f>_xll.qlCalendarAdvance(Calendar,N1389,M1390,"Following",FALSE)</f>
        <v>49248</v>
      </c>
      <c r="O1390" s="75" t="e">
        <f>_xll.qlInterestRateIndexValueDate(Index,N1390)</f>
        <v>#VALUE!</v>
      </c>
      <c r="P1390" s="72" t="e">
        <v>#N/A</v>
      </c>
      <c r="Q1390" s="113" t="e">
        <v>#N/A</v>
      </c>
    </row>
    <row r="1391" spans="13:17" x14ac:dyDescent="0.2">
      <c r="M1391" s="49" t="s">
        <v>443</v>
      </c>
      <c r="N1391" s="75">
        <f>_xll.qlCalendarAdvance(Calendar,N1390,M1391,"Following",FALSE)</f>
        <v>49255</v>
      </c>
      <c r="O1391" s="75" t="e">
        <f>_xll.qlInterestRateIndexValueDate(Index,N1391)</f>
        <v>#VALUE!</v>
      </c>
      <c r="P1391" s="72" t="e">
        <v>#N/A</v>
      </c>
      <c r="Q1391" s="113" t="e">
        <v>#N/A</v>
      </c>
    </row>
    <row r="1392" spans="13:17" x14ac:dyDescent="0.2">
      <c r="M1392" s="49" t="s">
        <v>443</v>
      </c>
      <c r="N1392" s="75">
        <f>_xll.qlCalendarAdvance(Calendar,N1391,M1392,"Following",FALSE)</f>
        <v>49262</v>
      </c>
      <c r="O1392" s="75" t="e">
        <f>_xll.qlInterestRateIndexValueDate(Index,N1392)</f>
        <v>#VALUE!</v>
      </c>
      <c r="P1392" s="72" t="e">
        <v>#N/A</v>
      </c>
      <c r="Q1392" s="113" t="e">
        <v>#N/A</v>
      </c>
    </row>
    <row r="1393" spans="13:17" x14ac:dyDescent="0.2">
      <c r="M1393" s="49" t="s">
        <v>443</v>
      </c>
      <c r="N1393" s="75">
        <f>_xll.qlCalendarAdvance(Calendar,N1392,M1393,"Following",FALSE)</f>
        <v>49269</v>
      </c>
      <c r="O1393" s="75" t="e">
        <f>_xll.qlInterestRateIndexValueDate(Index,N1393)</f>
        <v>#VALUE!</v>
      </c>
      <c r="P1393" s="72" t="e">
        <v>#N/A</v>
      </c>
      <c r="Q1393" s="113" t="e">
        <v>#N/A</v>
      </c>
    </row>
    <row r="1394" spans="13:17" x14ac:dyDescent="0.2">
      <c r="M1394" s="49" t="s">
        <v>443</v>
      </c>
      <c r="N1394" s="75">
        <f>_xll.qlCalendarAdvance(Calendar,N1393,M1394,"Following",FALSE)</f>
        <v>49276</v>
      </c>
      <c r="O1394" s="75" t="e">
        <f>_xll.qlInterestRateIndexValueDate(Index,N1394)</f>
        <v>#VALUE!</v>
      </c>
      <c r="P1394" s="72" t="e">
        <v>#N/A</v>
      </c>
      <c r="Q1394" s="113" t="e">
        <v>#N/A</v>
      </c>
    </row>
    <row r="1395" spans="13:17" x14ac:dyDescent="0.2">
      <c r="M1395" s="49" t="s">
        <v>443</v>
      </c>
      <c r="N1395" s="75">
        <f>_xll.qlCalendarAdvance(Calendar,N1394,M1395,"Following",FALSE)</f>
        <v>49283</v>
      </c>
      <c r="O1395" s="75" t="e">
        <f>_xll.qlInterestRateIndexValueDate(Index,N1395)</f>
        <v>#VALUE!</v>
      </c>
      <c r="P1395" s="72" t="e">
        <v>#N/A</v>
      </c>
      <c r="Q1395" s="113" t="e">
        <v>#N/A</v>
      </c>
    </row>
    <row r="1396" spans="13:17" x14ac:dyDescent="0.2">
      <c r="M1396" s="49" t="s">
        <v>443</v>
      </c>
      <c r="N1396" s="75">
        <f>_xll.qlCalendarAdvance(Calendar,N1395,M1396,"Following",FALSE)</f>
        <v>49290</v>
      </c>
      <c r="O1396" s="75" t="e">
        <f>_xll.qlInterestRateIndexValueDate(Index,N1396)</f>
        <v>#VALUE!</v>
      </c>
      <c r="P1396" s="72" t="e">
        <v>#N/A</v>
      </c>
      <c r="Q1396" s="113" t="e">
        <v>#N/A</v>
      </c>
    </row>
    <row r="1397" spans="13:17" x14ac:dyDescent="0.2">
      <c r="M1397" s="49" t="s">
        <v>443</v>
      </c>
      <c r="N1397" s="75">
        <f>_xll.qlCalendarAdvance(Calendar,N1396,M1397,"Following",FALSE)</f>
        <v>49297</v>
      </c>
      <c r="O1397" s="75" t="e">
        <f>_xll.qlInterestRateIndexValueDate(Index,N1397)</f>
        <v>#VALUE!</v>
      </c>
      <c r="P1397" s="72" t="e">
        <v>#N/A</v>
      </c>
      <c r="Q1397" s="113" t="e">
        <v>#N/A</v>
      </c>
    </row>
    <row r="1398" spans="13:17" x14ac:dyDescent="0.2">
      <c r="M1398" s="49" t="s">
        <v>443</v>
      </c>
      <c r="N1398" s="75">
        <f>_xll.qlCalendarAdvance(Calendar,N1397,M1398,"Following",FALSE)</f>
        <v>49305</v>
      </c>
      <c r="O1398" s="75" t="e">
        <f>_xll.qlInterestRateIndexValueDate(Index,N1398)</f>
        <v>#VALUE!</v>
      </c>
      <c r="P1398" s="72" t="e">
        <v>#N/A</v>
      </c>
      <c r="Q1398" s="113" t="e">
        <v>#N/A</v>
      </c>
    </row>
    <row r="1399" spans="13:17" x14ac:dyDescent="0.2">
      <c r="M1399" s="49" t="s">
        <v>443</v>
      </c>
      <c r="N1399" s="75">
        <f>_xll.qlCalendarAdvance(Calendar,N1398,M1399,"Following",FALSE)</f>
        <v>49312</v>
      </c>
      <c r="O1399" s="75" t="e">
        <f>_xll.qlInterestRateIndexValueDate(Index,N1399)</f>
        <v>#VALUE!</v>
      </c>
      <c r="P1399" s="72" t="e">
        <v>#N/A</v>
      </c>
      <c r="Q1399" s="113" t="e">
        <v>#N/A</v>
      </c>
    </row>
    <row r="1400" spans="13:17" x14ac:dyDescent="0.2">
      <c r="M1400" s="49" t="s">
        <v>443</v>
      </c>
      <c r="N1400" s="75">
        <f>_xll.qlCalendarAdvance(Calendar,N1399,M1400,"Following",FALSE)</f>
        <v>49319</v>
      </c>
      <c r="O1400" s="75" t="e">
        <f>_xll.qlInterestRateIndexValueDate(Index,N1400)</f>
        <v>#VALUE!</v>
      </c>
      <c r="P1400" s="72" t="e">
        <v>#N/A</v>
      </c>
      <c r="Q1400" s="113" t="e">
        <v>#N/A</v>
      </c>
    </row>
    <row r="1401" spans="13:17" x14ac:dyDescent="0.2">
      <c r="M1401" s="49" t="s">
        <v>443</v>
      </c>
      <c r="N1401" s="75">
        <f>_xll.qlCalendarAdvance(Calendar,N1400,M1401,"Following",FALSE)</f>
        <v>49326</v>
      </c>
      <c r="O1401" s="75" t="e">
        <f>_xll.qlInterestRateIndexValueDate(Index,N1401)</f>
        <v>#VALUE!</v>
      </c>
      <c r="P1401" s="72" t="e">
        <v>#N/A</v>
      </c>
      <c r="Q1401" s="113" t="e">
        <v>#N/A</v>
      </c>
    </row>
    <row r="1402" spans="13:17" x14ac:dyDescent="0.2">
      <c r="M1402" s="49" t="s">
        <v>443</v>
      </c>
      <c r="N1402" s="75">
        <f>_xll.qlCalendarAdvance(Calendar,N1401,M1402,"Following",FALSE)</f>
        <v>49333</v>
      </c>
      <c r="O1402" s="75" t="e">
        <f>_xll.qlInterestRateIndexValueDate(Index,N1402)</f>
        <v>#VALUE!</v>
      </c>
      <c r="P1402" s="72" t="e">
        <v>#N/A</v>
      </c>
      <c r="Q1402" s="113" t="e">
        <v>#N/A</v>
      </c>
    </row>
    <row r="1403" spans="13:17" x14ac:dyDescent="0.2">
      <c r="M1403" s="49" t="s">
        <v>443</v>
      </c>
      <c r="N1403" s="75">
        <f>_xll.qlCalendarAdvance(Calendar,N1402,M1403,"Following",FALSE)</f>
        <v>49340</v>
      </c>
      <c r="O1403" s="75" t="e">
        <f>_xll.qlInterestRateIndexValueDate(Index,N1403)</f>
        <v>#VALUE!</v>
      </c>
      <c r="P1403" s="72" t="e">
        <v>#N/A</v>
      </c>
      <c r="Q1403" s="113" t="e">
        <v>#N/A</v>
      </c>
    </row>
    <row r="1404" spans="13:17" x14ac:dyDescent="0.2">
      <c r="M1404" s="49" t="s">
        <v>443</v>
      </c>
      <c r="N1404" s="75">
        <f>_xll.qlCalendarAdvance(Calendar,N1403,M1404,"Following",FALSE)</f>
        <v>49347</v>
      </c>
      <c r="O1404" s="75" t="e">
        <f>_xll.qlInterestRateIndexValueDate(Index,N1404)</f>
        <v>#VALUE!</v>
      </c>
      <c r="P1404" s="72" t="e">
        <v>#N/A</v>
      </c>
      <c r="Q1404" s="113" t="e">
        <v>#N/A</v>
      </c>
    </row>
    <row r="1405" spans="13:17" x14ac:dyDescent="0.2">
      <c r="M1405" s="49" t="s">
        <v>443</v>
      </c>
      <c r="N1405" s="75">
        <f>_xll.qlCalendarAdvance(Calendar,N1404,M1405,"Following",FALSE)</f>
        <v>49354</v>
      </c>
      <c r="O1405" s="75" t="e">
        <f>_xll.qlInterestRateIndexValueDate(Index,N1405)</f>
        <v>#VALUE!</v>
      </c>
      <c r="P1405" s="72" t="e">
        <v>#N/A</v>
      </c>
      <c r="Q1405" s="113" t="e">
        <v>#N/A</v>
      </c>
    </row>
    <row r="1406" spans="13:17" x14ac:dyDescent="0.2">
      <c r="M1406" s="49" t="s">
        <v>443</v>
      </c>
      <c r="N1406" s="75">
        <f>_xll.qlCalendarAdvance(Calendar,N1405,M1406,"Following",FALSE)</f>
        <v>49361</v>
      </c>
      <c r="O1406" s="75" t="e">
        <f>_xll.qlInterestRateIndexValueDate(Index,N1406)</f>
        <v>#VALUE!</v>
      </c>
      <c r="P1406" s="72" t="e">
        <v>#N/A</v>
      </c>
      <c r="Q1406" s="113" t="e">
        <v>#N/A</v>
      </c>
    </row>
    <row r="1407" spans="13:17" x14ac:dyDescent="0.2">
      <c r="M1407" s="49" t="s">
        <v>443</v>
      </c>
      <c r="N1407" s="75">
        <f>_xll.qlCalendarAdvance(Calendar,N1406,M1407,"Following",FALSE)</f>
        <v>49368</v>
      </c>
      <c r="O1407" s="75" t="e">
        <f>_xll.qlInterestRateIndexValueDate(Index,N1407)</f>
        <v>#VALUE!</v>
      </c>
      <c r="P1407" s="72" t="e">
        <v>#N/A</v>
      </c>
      <c r="Q1407" s="113" t="e">
        <v>#N/A</v>
      </c>
    </row>
    <row r="1408" spans="13:17" x14ac:dyDescent="0.2">
      <c r="M1408" s="49" t="s">
        <v>443</v>
      </c>
      <c r="N1408" s="75">
        <f>_xll.qlCalendarAdvance(Calendar,N1407,M1408,"Following",FALSE)</f>
        <v>49375</v>
      </c>
      <c r="O1408" s="75" t="e">
        <f>_xll.qlInterestRateIndexValueDate(Index,N1408)</f>
        <v>#VALUE!</v>
      </c>
      <c r="P1408" s="72" t="e">
        <v>#N/A</v>
      </c>
      <c r="Q1408" s="113" t="e">
        <v>#N/A</v>
      </c>
    </row>
    <row r="1409" spans="13:17" x14ac:dyDescent="0.2">
      <c r="M1409" s="49" t="s">
        <v>443</v>
      </c>
      <c r="N1409" s="75">
        <f>_xll.qlCalendarAdvance(Calendar,N1408,M1409,"Following",FALSE)</f>
        <v>49382</v>
      </c>
      <c r="O1409" s="75" t="e">
        <f>_xll.qlInterestRateIndexValueDate(Index,N1409)</f>
        <v>#VALUE!</v>
      </c>
      <c r="P1409" s="72" t="e">
        <v>#N/A</v>
      </c>
      <c r="Q1409" s="113" t="e">
        <v>#N/A</v>
      </c>
    </row>
    <row r="1410" spans="13:17" x14ac:dyDescent="0.2">
      <c r="M1410" s="49" t="s">
        <v>443</v>
      </c>
      <c r="N1410" s="75">
        <f>_xll.qlCalendarAdvance(Calendar,N1409,M1410,"Following",FALSE)</f>
        <v>49389</v>
      </c>
      <c r="O1410" s="75" t="e">
        <f>_xll.qlInterestRateIndexValueDate(Index,N1410)</f>
        <v>#VALUE!</v>
      </c>
      <c r="P1410" s="72" t="e">
        <v>#N/A</v>
      </c>
      <c r="Q1410" s="113" t="e">
        <v>#N/A</v>
      </c>
    </row>
    <row r="1411" spans="13:17" x14ac:dyDescent="0.2">
      <c r="M1411" s="49" t="s">
        <v>443</v>
      </c>
      <c r="N1411" s="75">
        <f>_xll.qlCalendarAdvance(Calendar,N1410,M1411,"Following",FALSE)</f>
        <v>49396</v>
      </c>
      <c r="O1411" s="75" t="e">
        <f>_xll.qlInterestRateIndexValueDate(Index,N1411)</f>
        <v>#VALUE!</v>
      </c>
      <c r="P1411" s="72" t="e">
        <v>#N/A</v>
      </c>
      <c r="Q1411" s="113" t="e">
        <v>#N/A</v>
      </c>
    </row>
    <row r="1412" spans="13:17" x14ac:dyDescent="0.2">
      <c r="M1412" s="49" t="s">
        <v>443</v>
      </c>
      <c r="N1412" s="75">
        <f>_xll.qlCalendarAdvance(Calendar,N1411,M1412,"Following",FALSE)</f>
        <v>49403</v>
      </c>
      <c r="O1412" s="75" t="e">
        <f>_xll.qlInterestRateIndexValueDate(Index,N1412)</f>
        <v>#VALUE!</v>
      </c>
      <c r="P1412" s="72" t="e">
        <v>#N/A</v>
      </c>
      <c r="Q1412" s="113" t="e">
        <v>#N/A</v>
      </c>
    </row>
    <row r="1413" spans="13:17" x14ac:dyDescent="0.2">
      <c r="M1413" s="49" t="s">
        <v>443</v>
      </c>
      <c r="N1413" s="75">
        <f>_xll.qlCalendarAdvance(Calendar,N1412,M1413,"Following",FALSE)</f>
        <v>49410</v>
      </c>
      <c r="O1413" s="75" t="e">
        <f>_xll.qlInterestRateIndexValueDate(Index,N1413)</f>
        <v>#VALUE!</v>
      </c>
      <c r="P1413" s="72" t="e">
        <v>#N/A</v>
      </c>
      <c r="Q1413" s="113" t="e">
        <v>#N/A</v>
      </c>
    </row>
    <row r="1414" spans="13:17" x14ac:dyDescent="0.2">
      <c r="M1414" s="49" t="s">
        <v>443</v>
      </c>
      <c r="N1414" s="75">
        <f>_xll.qlCalendarAdvance(Calendar,N1413,M1414,"Following",FALSE)</f>
        <v>49417</v>
      </c>
      <c r="O1414" s="75" t="e">
        <f>_xll.qlInterestRateIndexValueDate(Index,N1414)</f>
        <v>#VALUE!</v>
      </c>
      <c r="P1414" s="72" t="e">
        <v>#N/A</v>
      </c>
      <c r="Q1414" s="113" t="e">
        <v>#N/A</v>
      </c>
    </row>
    <row r="1415" spans="13:17" x14ac:dyDescent="0.2">
      <c r="M1415" s="49" t="s">
        <v>443</v>
      </c>
      <c r="N1415" s="75">
        <f>_xll.qlCalendarAdvance(Calendar,N1414,M1415,"Following",FALSE)</f>
        <v>49424</v>
      </c>
      <c r="O1415" s="75" t="e">
        <f>_xll.qlInterestRateIndexValueDate(Index,N1415)</f>
        <v>#VALUE!</v>
      </c>
      <c r="P1415" s="72" t="e">
        <v>#N/A</v>
      </c>
      <c r="Q1415" s="113" t="e">
        <v>#N/A</v>
      </c>
    </row>
    <row r="1416" spans="13:17" x14ac:dyDescent="0.2">
      <c r="M1416" s="49" t="s">
        <v>443</v>
      </c>
      <c r="N1416" s="75">
        <f>_xll.qlCalendarAdvance(Calendar,N1415,M1416,"Following",FALSE)</f>
        <v>49431</v>
      </c>
      <c r="O1416" s="75" t="e">
        <f>_xll.qlInterestRateIndexValueDate(Index,N1416)</f>
        <v>#VALUE!</v>
      </c>
      <c r="P1416" s="72" t="e">
        <v>#N/A</v>
      </c>
      <c r="Q1416" s="113" t="e">
        <v>#N/A</v>
      </c>
    </row>
    <row r="1417" spans="13:17" x14ac:dyDescent="0.2">
      <c r="M1417" s="49" t="s">
        <v>443</v>
      </c>
      <c r="N1417" s="75">
        <f>_xll.qlCalendarAdvance(Calendar,N1416,M1417,"Following",FALSE)</f>
        <v>49438</v>
      </c>
      <c r="O1417" s="75" t="e">
        <f>_xll.qlInterestRateIndexValueDate(Index,N1417)</f>
        <v>#VALUE!</v>
      </c>
      <c r="P1417" s="72" t="e">
        <v>#N/A</v>
      </c>
      <c r="Q1417" s="113" t="e">
        <v>#N/A</v>
      </c>
    </row>
    <row r="1418" spans="13:17" x14ac:dyDescent="0.2">
      <c r="M1418" s="49" t="s">
        <v>443</v>
      </c>
      <c r="N1418" s="75">
        <f>_xll.qlCalendarAdvance(Calendar,N1417,M1418,"Following",FALSE)</f>
        <v>49445</v>
      </c>
      <c r="O1418" s="75" t="e">
        <f>_xll.qlInterestRateIndexValueDate(Index,N1418)</f>
        <v>#VALUE!</v>
      </c>
      <c r="P1418" s="72" t="e">
        <v>#N/A</v>
      </c>
      <c r="Q1418" s="113" t="e">
        <v>#N/A</v>
      </c>
    </row>
    <row r="1419" spans="13:17" x14ac:dyDescent="0.2">
      <c r="M1419" s="49" t="s">
        <v>443</v>
      </c>
      <c r="N1419" s="75">
        <f>_xll.qlCalendarAdvance(Calendar,N1418,M1419,"Following",FALSE)</f>
        <v>49452</v>
      </c>
      <c r="O1419" s="75" t="e">
        <f>_xll.qlInterestRateIndexValueDate(Index,N1419)</f>
        <v>#VALUE!</v>
      </c>
      <c r="P1419" s="72" t="e">
        <v>#N/A</v>
      </c>
      <c r="Q1419" s="113" t="e">
        <v>#N/A</v>
      </c>
    </row>
    <row r="1420" spans="13:17" x14ac:dyDescent="0.2">
      <c r="M1420" s="49" t="s">
        <v>443</v>
      </c>
      <c r="N1420" s="75">
        <f>_xll.qlCalendarAdvance(Calendar,N1419,M1420,"Following",FALSE)</f>
        <v>49459</v>
      </c>
      <c r="O1420" s="75" t="e">
        <f>_xll.qlInterestRateIndexValueDate(Index,N1420)</f>
        <v>#VALUE!</v>
      </c>
      <c r="P1420" s="72" t="e">
        <v>#N/A</v>
      </c>
      <c r="Q1420" s="113" t="e">
        <v>#N/A</v>
      </c>
    </row>
    <row r="1421" spans="13:17" x14ac:dyDescent="0.2">
      <c r="M1421" s="49" t="s">
        <v>443</v>
      </c>
      <c r="N1421" s="75">
        <f>_xll.qlCalendarAdvance(Calendar,N1420,M1421,"Following",FALSE)</f>
        <v>49466</v>
      </c>
      <c r="O1421" s="75" t="e">
        <f>_xll.qlInterestRateIndexValueDate(Index,N1421)</f>
        <v>#VALUE!</v>
      </c>
      <c r="P1421" s="72" t="e">
        <v>#N/A</v>
      </c>
      <c r="Q1421" s="113" t="e">
        <v>#N/A</v>
      </c>
    </row>
    <row r="1422" spans="13:17" x14ac:dyDescent="0.2">
      <c r="M1422" s="49" t="s">
        <v>443</v>
      </c>
      <c r="N1422" s="75">
        <f>_xll.qlCalendarAdvance(Calendar,N1421,M1422,"Following",FALSE)</f>
        <v>49473</v>
      </c>
      <c r="O1422" s="75" t="e">
        <f>_xll.qlInterestRateIndexValueDate(Index,N1422)</f>
        <v>#VALUE!</v>
      </c>
      <c r="P1422" s="72" t="e">
        <v>#N/A</v>
      </c>
      <c r="Q1422" s="113" t="e">
        <v>#N/A</v>
      </c>
    </row>
    <row r="1423" spans="13:17" x14ac:dyDescent="0.2">
      <c r="M1423" s="49" t="s">
        <v>443</v>
      </c>
      <c r="N1423" s="75">
        <f>_xll.qlCalendarAdvance(Calendar,N1422,M1423,"Following",FALSE)</f>
        <v>49480</v>
      </c>
      <c r="O1423" s="75" t="e">
        <f>_xll.qlInterestRateIndexValueDate(Index,N1423)</f>
        <v>#VALUE!</v>
      </c>
      <c r="P1423" s="72" t="e">
        <v>#N/A</v>
      </c>
      <c r="Q1423" s="113" t="e">
        <v>#N/A</v>
      </c>
    </row>
    <row r="1424" spans="13:17" x14ac:dyDescent="0.2">
      <c r="M1424" s="49" t="s">
        <v>443</v>
      </c>
      <c r="N1424" s="75">
        <f>_xll.qlCalendarAdvance(Calendar,N1423,M1424,"Following",FALSE)</f>
        <v>49487</v>
      </c>
      <c r="O1424" s="75" t="e">
        <f>_xll.qlInterestRateIndexValueDate(Index,N1424)</f>
        <v>#VALUE!</v>
      </c>
      <c r="P1424" s="72" t="e">
        <v>#N/A</v>
      </c>
      <c r="Q1424" s="113" t="e">
        <v>#N/A</v>
      </c>
    </row>
    <row r="1425" spans="13:17" x14ac:dyDescent="0.2">
      <c r="M1425" s="49" t="s">
        <v>443</v>
      </c>
      <c r="N1425" s="75">
        <f>_xll.qlCalendarAdvance(Calendar,N1424,M1425,"Following",FALSE)</f>
        <v>49494</v>
      </c>
      <c r="O1425" s="75" t="e">
        <f>_xll.qlInterestRateIndexValueDate(Index,N1425)</f>
        <v>#VALUE!</v>
      </c>
      <c r="P1425" s="72" t="e">
        <v>#N/A</v>
      </c>
      <c r="Q1425" s="113" t="e">
        <v>#N/A</v>
      </c>
    </row>
    <row r="1426" spans="13:17" x14ac:dyDescent="0.2">
      <c r="M1426" s="49" t="s">
        <v>443</v>
      </c>
      <c r="N1426" s="75">
        <f>_xll.qlCalendarAdvance(Calendar,N1425,M1426,"Following",FALSE)</f>
        <v>49501</v>
      </c>
      <c r="O1426" s="75" t="e">
        <f>_xll.qlInterestRateIndexValueDate(Index,N1426)</f>
        <v>#VALUE!</v>
      </c>
      <c r="P1426" s="72" t="e">
        <v>#N/A</v>
      </c>
      <c r="Q1426" s="113" t="e">
        <v>#N/A</v>
      </c>
    </row>
    <row r="1427" spans="13:17" x14ac:dyDescent="0.2">
      <c r="M1427" s="49" t="s">
        <v>443</v>
      </c>
      <c r="N1427" s="75">
        <f>_xll.qlCalendarAdvance(Calendar,N1426,M1427,"Following",FALSE)</f>
        <v>49508</v>
      </c>
      <c r="O1427" s="75" t="e">
        <f>_xll.qlInterestRateIndexValueDate(Index,N1427)</f>
        <v>#VALUE!</v>
      </c>
      <c r="P1427" s="72" t="e">
        <v>#N/A</v>
      </c>
      <c r="Q1427" s="113" t="e">
        <v>#N/A</v>
      </c>
    </row>
    <row r="1428" spans="13:17" x14ac:dyDescent="0.2">
      <c r="M1428" s="49" t="s">
        <v>443</v>
      </c>
      <c r="N1428" s="75">
        <f>_xll.qlCalendarAdvance(Calendar,N1427,M1428,"Following",FALSE)</f>
        <v>49515</v>
      </c>
      <c r="O1428" s="75" t="e">
        <f>_xll.qlInterestRateIndexValueDate(Index,N1428)</f>
        <v>#VALUE!</v>
      </c>
      <c r="P1428" s="72" t="e">
        <v>#N/A</v>
      </c>
      <c r="Q1428" s="113" t="e">
        <v>#N/A</v>
      </c>
    </row>
    <row r="1429" spans="13:17" x14ac:dyDescent="0.2">
      <c r="M1429" s="49" t="s">
        <v>443</v>
      </c>
      <c r="N1429" s="75">
        <f>_xll.qlCalendarAdvance(Calendar,N1428,M1429,"Following",FALSE)</f>
        <v>49522</v>
      </c>
      <c r="O1429" s="75" t="e">
        <f>_xll.qlInterestRateIndexValueDate(Index,N1429)</f>
        <v>#VALUE!</v>
      </c>
      <c r="P1429" s="72" t="e">
        <v>#N/A</v>
      </c>
      <c r="Q1429" s="113" t="e">
        <v>#N/A</v>
      </c>
    </row>
    <row r="1430" spans="13:17" x14ac:dyDescent="0.2">
      <c r="M1430" s="49" t="s">
        <v>443</v>
      </c>
      <c r="N1430" s="75">
        <f>_xll.qlCalendarAdvance(Calendar,N1429,M1430,"Following",FALSE)</f>
        <v>49529</v>
      </c>
      <c r="O1430" s="75" t="e">
        <f>_xll.qlInterestRateIndexValueDate(Index,N1430)</f>
        <v>#VALUE!</v>
      </c>
      <c r="P1430" s="72" t="e">
        <v>#N/A</v>
      </c>
      <c r="Q1430" s="113" t="e">
        <v>#N/A</v>
      </c>
    </row>
    <row r="1431" spans="13:17" x14ac:dyDescent="0.2">
      <c r="M1431" s="49" t="s">
        <v>443</v>
      </c>
      <c r="N1431" s="75">
        <f>_xll.qlCalendarAdvance(Calendar,N1430,M1431,"Following",FALSE)</f>
        <v>49536</v>
      </c>
      <c r="O1431" s="75" t="e">
        <f>_xll.qlInterestRateIndexValueDate(Index,N1431)</f>
        <v>#VALUE!</v>
      </c>
      <c r="P1431" s="72" t="e">
        <v>#N/A</v>
      </c>
      <c r="Q1431" s="113" t="e">
        <v>#N/A</v>
      </c>
    </row>
    <row r="1432" spans="13:17" x14ac:dyDescent="0.2">
      <c r="M1432" s="49" t="s">
        <v>443</v>
      </c>
      <c r="N1432" s="75">
        <f>_xll.qlCalendarAdvance(Calendar,N1431,M1432,"Following",FALSE)</f>
        <v>49543</v>
      </c>
      <c r="O1432" s="75" t="e">
        <f>_xll.qlInterestRateIndexValueDate(Index,N1432)</f>
        <v>#VALUE!</v>
      </c>
      <c r="P1432" s="72" t="e">
        <v>#N/A</v>
      </c>
      <c r="Q1432" s="113" t="e">
        <v>#N/A</v>
      </c>
    </row>
    <row r="1433" spans="13:17" x14ac:dyDescent="0.2">
      <c r="M1433" s="49" t="s">
        <v>443</v>
      </c>
      <c r="N1433" s="75">
        <f>_xll.qlCalendarAdvance(Calendar,N1432,M1433,"Following",FALSE)</f>
        <v>49550</v>
      </c>
      <c r="O1433" s="75" t="e">
        <f>_xll.qlInterestRateIndexValueDate(Index,N1433)</f>
        <v>#VALUE!</v>
      </c>
      <c r="P1433" s="72" t="e">
        <v>#N/A</v>
      </c>
      <c r="Q1433" s="113" t="e">
        <v>#N/A</v>
      </c>
    </row>
    <row r="1434" spans="13:17" x14ac:dyDescent="0.2">
      <c r="M1434" s="49" t="s">
        <v>443</v>
      </c>
      <c r="N1434" s="75">
        <f>_xll.qlCalendarAdvance(Calendar,N1433,M1434,"Following",FALSE)</f>
        <v>49557</v>
      </c>
      <c r="O1434" s="75" t="e">
        <f>_xll.qlInterestRateIndexValueDate(Index,N1434)</f>
        <v>#VALUE!</v>
      </c>
      <c r="P1434" s="72" t="e">
        <v>#N/A</v>
      </c>
      <c r="Q1434" s="113" t="e">
        <v>#N/A</v>
      </c>
    </row>
    <row r="1435" spans="13:17" x14ac:dyDescent="0.2">
      <c r="M1435" s="49" t="s">
        <v>443</v>
      </c>
      <c r="N1435" s="75">
        <f>_xll.qlCalendarAdvance(Calendar,N1434,M1435,"Following",FALSE)</f>
        <v>49564</v>
      </c>
      <c r="O1435" s="75" t="e">
        <f>_xll.qlInterestRateIndexValueDate(Index,N1435)</f>
        <v>#VALUE!</v>
      </c>
      <c r="P1435" s="72" t="e">
        <v>#N/A</v>
      </c>
      <c r="Q1435" s="113" t="e">
        <v>#N/A</v>
      </c>
    </row>
    <row r="1436" spans="13:17" x14ac:dyDescent="0.2">
      <c r="M1436" s="49" t="s">
        <v>443</v>
      </c>
      <c r="N1436" s="75">
        <f>_xll.qlCalendarAdvance(Calendar,N1435,M1436,"Following",FALSE)</f>
        <v>49571</v>
      </c>
      <c r="O1436" s="75" t="e">
        <f>_xll.qlInterestRateIndexValueDate(Index,N1436)</f>
        <v>#VALUE!</v>
      </c>
      <c r="P1436" s="72" t="e">
        <v>#N/A</v>
      </c>
      <c r="Q1436" s="113" t="e">
        <v>#N/A</v>
      </c>
    </row>
    <row r="1437" spans="13:17" x14ac:dyDescent="0.2">
      <c r="M1437" s="49" t="s">
        <v>443</v>
      </c>
      <c r="N1437" s="75">
        <f>_xll.qlCalendarAdvance(Calendar,N1436,M1437,"Following",FALSE)</f>
        <v>49578</v>
      </c>
      <c r="O1437" s="75" t="e">
        <f>_xll.qlInterestRateIndexValueDate(Index,N1437)</f>
        <v>#VALUE!</v>
      </c>
      <c r="P1437" s="72" t="e">
        <v>#N/A</v>
      </c>
      <c r="Q1437" s="113" t="e">
        <v>#N/A</v>
      </c>
    </row>
    <row r="1438" spans="13:17" x14ac:dyDescent="0.2">
      <c r="M1438" s="49" t="s">
        <v>443</v>
      </c>
      <c r="N1438" s="75">
        <f>_xll.qlCalendarAdvance(Calendar,N1437,M1438,"Following",FALSE)</f>
        <v>49585</v>
      </c>
      <c r="O1438" s="75" t="e">
        <f>_xll.qlInterestRateIndexValueDate(Index,N1438)</f>
        <v>#VALUE!</v>
      </c>
      <c r="P1438" s="72" t="e">
        <v>#N/A</v>
      </c>
      <c r="Q1438" s="113" t="e">
        <v>#N/A</v>
      </c>
    </row>
    <row r="1439" spans="13:17" x14ac:dyDescent="0.2">
      <c r="M1439" s="49" t="s">
        <v>443</v>
      </c>
      <c r="N1439" s="75">
        <f>_xll.qlCalendarAdvance(Calendar,N1438,M1439,"Following",FALSE)</f>
        <v>49592</v>
      </c>
      <c r="O1439" s="75" t="e">
        <f>_xll.qlInterestRateIndexValueDate(Index,N1439)</f>
        <v>#VALUE!</v>
      </c>
      <c r="P1439" s="72" t="e">
        <v>#N/A</v>
      </c>
      <c r="Q1439" s="113" t="e">
        <v>#N/A</v>
      </c>
    </row>
    <row r="1440" spans="13:17" x14ac:dyDescent="0.2">
      <c r="M1440" s="49" t="s">
        <v>443</v>
      </c>
      <c r="N1440" s="75">
        <f>_xll.qlCalendarAdvance(Calendar,N1439,M1440,"Following",FALSE)</f>
        <v>49599</v>
      </c>
      <c r="O1440" s="75" t="e">
        <f>_xll.qlInterestRateIndexValueDate(Index,N1440)</f>
        <v>#VALUE!</v>
      </c>
      <c r="P1440" s="72" t="e">
        <v>#N/A</v>
      </c>
      <c r="Q1440" s="113" t="e">
        <v>#N/A</v>
      </c>
    </row>
    <row r="1441" spans="13:17" x14ac:dyDescent="0.2">
      <c r="M1441" s="49" t="s">
        <v>443</v>
      </c>
      <c r="N1441" s="75">
        <f>_xll.qlCalendarAdvance(Calendar,N1440,M1441,"Following",FALSE)</f>
        <v>49606</v>
      </c>
      <c r="O1441" s="75" t="e">
        <f>_xll.qlInterestRateIndexValueDate(Index,N1441)</f>
        <v>#VALUE!</v>
      </c>
      <c r="P1441" s="72" t="e">
        <v>#N/A</v>
      </c>
      <c r="Q1441" s="113" t="e">
        <v>#N/A</v>
      </c>
    </row>
    <row r="1442" spans="13:17" x14ac:dyDescent="0.2">
      <c r="M1442" s="49" t="s">
        <v>443</v>
      </c>
      <c r="N1442" s="75">
        <f>_xll.qlCalendarAdvance(Calendar,N1441,M1442,"Following",FALSE)</f>
        <v>49613</v>
      </c>
      <c r="O1442" s="75" t="e">
        <f>_xll.qlInterestRateIndexValueDate(Index,N1442)</f>
        <v>#VALUE!</v>
      </c>
      <c r="P1442" s="72" t="e">
        <v>#N/A</v>
      </c>
      <c r="Q1442" s="113" t="e">
        <v>#N/A</v>
      </c>
    </row>
    <row r="1443" spans="13:17" x14ac:dyDescent="0.2">
      <c r="M1443" s="49" t="s">
        <v>443</v>
      </c>
      <c r="N1443" s="75">
        <f>_xll.qlCalendarAdvance(Calendar,N1442,M1443,"Following",FALSE)</f>
        <v>49620</v>
      </c>
      <c r="O1443" s="75" t="e">
        <f>_xll.qlInterestRateIndexValueDate(Index,N1443)</f>
        <v>#VALUE!</v>
      </c>
      <c r="P1443" s="72" t="e">
        <v>#N/A</v>
      </c>
      <c r="Q1443" s="113" t="e">
        <v>#N/A</v>
      </c>
    </row>
    <row r="1444" spans="13:17" x14ac:dyDescent="0.2">
      <c r="M1444" s="49" t="s">
        <v>443</v>
      </c>
      <c r="N1444" s="75">
        <f>_xll.qlCalendarAdvance(Calendar,N1443,M1444,"Following",FALSE)</f>
        <v>49627</v>
      </c>
      <c r="O1444" s="75" t="e">
        <f>_xll.qlInterestRateIndexValueDate(Index,N1444)</f>
        <v>#VALUE!</v>
      </c>
      <c r="P1444" s="72" t="e">
        <v>#N/A</v>
      </c>
      <c r="Q1444" s="113" t="e">
        <v>#N/A</v>
      </c>
    </row>
    <row r="1445" spans="13:17" x14ac:dyDescent="0.2">
      <c r="M1445" s="49" t="s">
        <v>443</v>
      </c>
      <c r="N1445" s="75">
        <f>_xll.qlCalendarAdvance(Calendar,N1444,M1445,"Following",FALSE)</f>
        <v>49634</v>
      </c>
      <c r="O1445" s="75" t="e">
        <f>_xll.qlInterestRateIndexValueDate(Index,N1445)</f>
        <v>#VALUE!</v>
      </c>
      <c r="P1445" s="72" t="e">
        <v>#N/A</v>
      </c>
      <c r="Q1445" s="113" t="e">
        <v>#N/A</v>
      </c>
    </row>
    <row r="1446" spans="13:17" x14ac:dyDescent="0.2">
      <c r="M1446" s="49" t="s">
        <v>443</v>
      </c>
      <c r="N1446" s="75">
        <f>_xll.qlCalendarAdvance(Calendar,N1445,M1446,"Following",FALSE)</f>
        <v>49641</v>
      </c>
      <c r="O1446" s="75" t="e">
        <f>_xll.qlInterestRateIndexValueDate(Index,N1446)</f>
        <v>#VALUE!</v>
      </c>
      <c r="P1446" s="72" t="e">
        <v>#N/A</v>
      </c>
      <c r="Q1446" s="113" t="e">
        <v>#N/A</v>
      </c>
    </row>
    <row r="1447" spans="13:17" x14ac:dyDescent="0.2">
      <c r="M1447" s="49" t="s">
        <v>443</v>
      </c>
      <c r="N1447" s="75">
        <f>_xll.qlCalendarAdvance(Calendar,N1446,M1447,"Following",FALSE)</f>
        <v>49648</v>
      </c>
      <c r="O1447" s="75" t="e">
        <f>_xll.qlInterestRateIndexValueDate(Index,N1447)</f>
        <v>#VALUE!</v>
      </c>
      <c r="P1447" s="72" t="e">
        <v>#N/A</v>
      </c>
      <c r="Q1447" s="113" t="e">
        <v>#N/A</v>
      </c>
    </row>
    <row r="1448" spans="13:17" x14ac:dyDescent="0.2">
      <c r="M1448" s="49" t="s">
        <v>443</v>
      </c>
      <c r="N1448" s="75">
        <f>_xll.qlCalendarAdvance(Calendar,N1447,M1448,"Following",FALSE)</f>
        <v>49655</v>
      </c>
      <c r="O1448" s="75" t="e">
        <f>_xll.qlInterestRateIndexValueDate(Index,N1448)</f>
        <v>#VALUE!</v>
      </c>
      <c r="P1448" s="72" t="e">
        <v>#N/A</v>
      </c>
      <c r="Q1448" s="113" t="e">
        <v>#N/A</v>
      </c>
    </row>
    <row r="1449" spans="13:17" x14ac:dyDescent="0.2">
      <c r="M1449" s="49" t="s">
        <v>443</v>
      </c>
      <c r="N1449" s="75">
        <f>_xll.qlCalendarAdvance(Calendar,N1448,M1449,"Following",FALSE)</f>
        <v>49662</v>
      </c>
      <c r="O1449" s="75" t="e">
        <f>_xll.qlInterestRateIndexValueDate(Index,N1449)</f>
        <v>#VALUE!</v>
      </c>
      <c r="P1449" s="72" t="e">
        <v>#N/A</v>
      </c>
      <c r="Q1449" s="113" t="e">
        <v>#N/A</v>
      </c>
    </row>
    <row r="1450" spans="13:17" x14ac:dyDescent="0.2">
      <c r="M1450" s="49" t="s">
        <v>443</v>
      </c>
      <c r="N1450" s="75">
        <f>_xll.qlCalendarAdvance(Calendar,N1449,M1450,"Following",FALSE)</f>
        <v>49670</v>
      </c>
      <c r="O1450" s="75" t="e">
        <f>_xll.qlInterestRateIndexValueDate(Index,N1450)</f>
        <v>#VALUE!</v>
      </c>
      <c r="P1450" s="72" t="e">
        <v>#N/A</v>
      </c>
      <c r="Q1450" s="113" t="e">
        <v>#N/A</v>
      </c>
    </row>
    <row r="1451" spans="13:17" x14ac:dyDescent="0.2">
      <c r="M1451" s="49" t="s">
        <v>443</v>
      </c>
      <c r="N1451" s="75">
        <f>_xll.qlCalendarAdvance(Calendar,N1450,M1451,"Following",FALSE)</f>
        <v>49677</v>
      </c>
      <c r="O1451" s="75" t="e">
        <f>_xll.qlInterestRateIndexValueDate(Index,N1451)</f>
        <v>#VALUE!</v>
      </c>
      <c r="P1451" s="72" t="e">
        <v>#N/A</v>
      </c>
      <c r="Q1451" s="113" t="e">
        <v>#N/A</v>
      </c>
    </row>
    <row r="1452" spans="13:17" x14ac:dyDescent="0.2">
      <c r="M1452" s="49" t="s">
        <v>443</v>
      </c>
      <c r="N1452" s="75">
        <f>_xll.qlCalendarAdvance(Calendar,N1451,M1452,"Following",FALSE)</f>
        <v>49684</v>
      </c>
      <c r="O1452" s="75" t="e">
        <f>_xll.qlInterestRateIndexValueDate(Index,N1452)</f>
        <v>#VALUE!</v>
      </c>
      <c r="P1452" s="72" t="e">
        <v>#N/A</v>
      </c>
      <c r="Q1452" s="113" t="e">
        <v>#N/A</v>
      </c>
    </row>
    <row r="1453" spans="13:17" x14ac:dyDescent="0.2">
      <c r="M1453" s="49" t="s">
        <v>443</v>
      </c>
      <c r="N1453" s="75">
        <f>_xll.qlCalendarAdvance(Calendar,N1452,M1453,"Following",FALSE)</f>
        <v>49691</v>
      </c>
      <c r="O1453" s="75" t="e">
        <f>_xll.qlInterestRateIndexValueDate(Index,N1453)</f>
        <v>#VALUE!</v>
      </c>
      <c r="P1453" s="72" t="e">
        <v>#N/A</v>
      </c>
      <c r="Q1453" s="113" t="e">
        <v>#N/A</v>
      </c>
    </row>
    <row r="1454" spans="13:17" x14ac:dyDescent="0.2">
      <c r="M1454" s="49" t="s">
        <v>443</v>
      </c>
      <c r="N1454" s="75">
        <f>_xll.qlCalendarAdvance(Calendar,N1453,M1454,"Following",FALSE)</f>
        <v>49698</v>
      </c>
      <c r="O1454" s="75" t="e">
        <f>_xll.qlInterestRateIndexValueDate(Index,N1454)</f>
        <v>#VALUE!</v>
      </c>
      <c r="P1454" s="72" t="e">
        <v>#N/A</v>
      </c>
      <c r="Q1454" s="113" t="e">
        <v>#N/A</v>
      </c>
    </row>
    <row r="1455" spans="13:17" x14ac:dyDescent="0.2">
      <c r="M1455" s="49" t="s">
        <v>443</v>
      </c>
      <c r="N1455" s="75">
        <f>_xll.qlCalendarAdvance(Calendar,N1454,M1455,"Following",FALSE)</f>
        <v>49705</v>
      </c>
      <c r="O1455" s="75" t="e">
        <f>_xll.qlInterestRateIndexValueDate(Index,N1455)</f>
        <v>#VALUE!</v>
      </c>
      <c r="P1455" s="72" t="e">
        <v>#N/A</v>
      </c>
      <c r="Q1455" s="113" t="e">
        <v>#N/A</v>
      </c>
    </row>
    <row r="1456" spans="13:17" x14ac:dyDescent="0.2">
      <c r="M1456" s="49" t="s">
        <v>443</v>
      </c>
      <c r="N1456" s="75">
        <f>_xll.qlCalendarAdvance(Calendar,N1455,M1456,"Following",FALSE)</f>
        <v>49712</v>
      </c>
      <c r="O1456" s="75" t="e">
        <f>_xll.qlInterestRateIndexValueDate(Index,N1456)</f>
        <v>#VALUE!</v>
      </c>
      <c r="P1456" s="72" t="e">
        <v>#N/A</v>
      </c>
      <c r="Q1456" s="113" t="e">
        <v>#N/A</v>
      </c>
    </row>
    <row r="1457" spans="13:17" x14ac:dyDescent="0.2">
      <c r="M1457" s="49" t="s">
        <v>443</v>
      </c>
      <c r="N1457" s="75">
        <f>_xll.qlCalendarAdvance(Calendar,N1456,M1457,"Following",FALSE)</f>
        <v>49719</v>
      </c>
      <c r="O1457" s="75" t="e">
        <f>_xll.qlInterestRateIndexValueDate(Index,N1457)</f>
        <v>#VALUE!</v>
      </c>
      <c r="P1457" s="72" t="e">
        <v>#N/A</v>
      </c>
      <c r="Q1457" s="113" t="e">
        <v>#N/A</v>
      </c>
    </row>
    <row r="1458" spans="13:17" x14ac:dyDescent="0.2">
      <c r="M1458" s="49" t="s">
        <v>443</v>
      </c>
      <c r="N1458" s="75">
        <f>_xll.qlCalendarAdvance(Calendar,N1457,M1458,"Following",FALSE)</f>
        <v>49726</v>
      </c>
      <c r="O1458" s="75" t="e">
        <f>_xll.qlInterestRateIndexValueDate(Index,N1458)</f>
        <v>#VALUE!</v>
      </c>
      <c r="P1458" s="72" t="e">
        <v>#N/A</v>
      </c>
      <c r="Q1458" s="113" t="e">
        <v>#N/A</v>
      </c>
    </row>
    <row r="1459" spans="13:17" x14ac:dyDescent="0.2">
      <c r="M1459" s="49" t="s">
        <v>443</v>
      </c>
      <c r="N1459" s="75">
        <f>_xll.qlCalendarAdvance(Calendar,N1458,M1459,"Following",FALSE)</f>
        <v>49733</v>
      </c>
      <c r="O1459" s="75" t="e">
        <f>_xll.qlInterestRateIndexValueDate(Index,N1459)</f>
        <v>#VALUE!</v>
      </c>
      <c r="P1459" s="72" t="e">
        <v>#N/A</v>
      </c>
      <c r="Q1459" s="113" t="e">
        <v>#N/A</v>
      </c>
    </row>
    <row r="1460" spans="13:17" x14ac:dyDescent="0.2">
      <c r="M1460" s="49" t="s">
        <v>443</v>
      </c>
      <c r="N1460" s="75">
        <f>_xll.qlCalendarAdvance(Calendar,N1459,M1460,"Following",FALSE)</f>
        <v>49740</v>
      </c>
      <c r="O1460" s="75" t="e">
        <f>_xll.qlInterestRateIndexValueDate(Index,N1460)</f>
        <v>#VALUE!</v>
      </c>
      <c r="P1460" s="72" t="e">
        <v>#N/A</v>
      </c>
      <c r="Q1460" s="113" t="e">
        <v>#N/A</v>
      </c>
    </row>
    <row r="1461" spans="13:17" x14ac:dyDescent="0.2">
      <c r="M1461" s="49" t="s">
        <v>443</v>
      </c>
      <c r="N1461" s="75">
        <f>_xll.qlCalendarAdvance(Calendar,N1460,M1461,"Following",FALSE)</f>
        <v>49747</v>
      </c>
      <c r="O1461" s="75" t="e">
        <f>_xll.qlInterestRateIndexValueDate(Index,N1461)</f>
        <v>#VALUE!</v>
      </c>
      <c r="P1461" s="72" t="e">
        <v>#N/A</v>
      </c>
      <c r="Q1461" s="113" t="e">
        <v>#N/A</v>
      </c>
    </row>
    <row r="1462" spans="13:17" x14ac:dyDescent="0.2">
      <c r="M1462" s="49" t="s">
        <v>443</v>
      </c>
      <c r="N1462" s="75">
        <f>_xll.qlCalendarAdvance(Calendar,N1461,M1462,"Following",FALSE)</f>
        <v>49754</v>
      </c>
      <c r="O1462" s="75" t="e">
        <f>_xll.qlInterestRateIndexValueDate(Index,N1462)</f>
        <v>#VALUE!</v>
      </c>
      <c r="P1462" s="72" t="e">
        <v>#N/A</v>
      </c>
      <c r="Q1462" s="113" t="e">
        <v>#N/A</v>
      </c>
    </row>
    <row r="1463" spans="13:17" x14ac:dyDescent="0.2">
      <c r="M1463" s="49" t="s">
        <v>443</v>
      </c>
      <c r="N1463" s="75">
        <f>_xll.qlCalendarAdvance(Calendar,N1462,M1463,"Following",FALSE)</f>
        <v>49761</v>
      </c>
      <c r="O1463" s="75" t="e">
        <f>_xll.qlInterestRateIndexValueDate(Index,N1463)</f>
        <v>#VALUE!</v>
      </c>
      <c r="P1463" s="72" t="e">
        <v>#N/A</v>
      </c>
      <c r="Q1463" s="113" t="e">
        <v>#N/A</v>
      </c>
    </row>
    <row r="1464" spans="13:17" x14ac:dyDescent="0.2">
      <c r="M1464" s="49" t="s">
        <v>443</v>
      </c>
      <c r="N1464" s="75">
        <f>_xll.qlCalendarAdvance(Calendar,N1463,M1464,"Following",FALSE)</f>
        <v>49768</v>
      </c>
      <c r="O1464" s="75" t="e">
        <f>_xll.qlInterestRateIndexValueDate(Index,N1464)</f>
        <v>#VALUE!</v>
      </c>
      <c r="P1464" s="72" t="e">
        <v>#N/A</v>
      </c>
      <c r="Q1464" s="113" t="e">
        <v>#N/A</v>
      </c>
    </row>
    <row r="1465" spans="13:17" x14ac:dyDescent="0.2">
      <c r="M1465" s="49" t="s">
        <v>443</v>
      </c>
      <c r="N1465" s="75">
        <f>_xll.qlCalendarAdvance(Calendar,N1464,M1465,"Following",FALSE)</f>
        <v>49775</v>
      </c>
      <c r="O1465" s="75" t="e">
        <f>_xll.qlInterestRateIndexValueDate(Index,N1465)</f>
        <v>#VALUE!</v>
      </c>
      <c r="P1465" s="72" t="e">
        <v>#N/A</v>
      </c>
      <c r="Q1465" s="113" t="e">
        <v>#N/A</v>
      </c>
    </row>
    <row r="1466" spans="13:17" x14ac:dyDescent="0.2">
      <c r="M1466" s="49" t="s">
        <v>443</v>
      </c>
      <c r="N1466" s="75">
        <f>_xll.qlCalendarAdvance(Calendar,N1465,M1466,"Following",FALSE)</f>
        <v>49782</v>
      </c>
      <c r="O1466" s="75" t="e">
        <f>_xll.qlInterestRateIndexValueDate(Index,N1466)</f>
        <v>#VALUE!</v>
      </c>
      <c r="P1466" s="72" t="e">
        <v>#N/A</v>
      </c>
      <c r="Q1466" s="113" t="e">
        <v>#N/A</v>
      </c>
    </row>
    <row r="1467" spans="13:17" x14ac:dyDescent="0.2">
      <c r="M1467" s="49" t="s">
        <v>443</v>
      </c>
      <c r="N1467" s="75">
        <f>_xll.qlCalendarAdvance(Calendar,N1466,M1467,"Following",FALSE)</f>
        <v>49789</v>
      </c>
      <c r="O1467" s="75" t="e">
        <f>_xll.qlInterestRateIndexValueDate(Index,N1467)</f>
        <v>#VALUE!</v>
      </c>
      <c r="P1467" s="72" t="e">
        <v>#N/A</v>
      </c>
      <c r="Q1467" s="113" t="e">
        <v>#N/A</v>
      </c>
    </row>
    <row r="1468" spans="13:17" x14ac:dyDescent="0.2">
      <c r="M1468" s="49" t="s">
        <v>443</v>
      </c>
      <c r="N1468" s="75">
        <f>_xll.qlCalendarAdvance(Calendar,N1467,M1468,"Following",FALSE)</f>
        <v>49797</v>
      </c>
      <c r="O1468" s="75" t="e">
        <f>_xll.qlInterestRateIndexValueDate(Index,N1468)</f>
        <v>#VALUE!</v>
      </c>
      <c r="P1468" s="72" t="e">
        <v>#N/A</v>
      </c>
      <c r="Q1468" s="113" t="e">
        <v>#N/A</v>
      </c>
    </row>
    <row r="1469" spans="13:17" x14ac:dyDescent="0.2">
      <c r="M1469" s="49" t="s">
        <v>443</v>
      </c>
      <c r="N1469" s="75">
        <f>_xll.qlCalendarAdvance(Calendar,N1468,M1469,"Following",FALSE)</f>
        <v>49804</v>
      </c>
      <c r="O1469" s="75" t="e">
        <f>_xll.qlInterestRateIndexValueDate(Index,N1469)</f>
        <v>#VALUE!</v>
      </c>
      <c r="P1469" s="72" t="e">
        <v>#N/A</v>
      </c>
      <c r="Q1469" s="113" t="e">
        <v>#N/A</v>
      </c>
    </row>
    <row r="1470" spans="13:17" x14ac:dyDescent="0.2">
      <c r="M1470" s="49" t="s">
        <v>443</v>
      </c>
      <c r="N1470" s="75">
        <f>_xll.qlCalendarAdvance(Calendar,N1469,M1470,"Following",FALSE)</f>
        <v>49811</v>
      </c>
      <c r="O1470" s="75" t="e">
        <f>_xll.qlInterestRateIndexValueDate(Index,N1470)</f>
        <v>#VALUE!</v>
      </c>
      <c r="P1470" s="72" t="e">
        <v>#N/A</v>
      </c>
      <c r="Q1470" s="113" t="e">
        <v>#N/A</v>
      </c>
    </row>
    <row r="1471" spans="13:17" x14ac:dyDescent="0.2">
      <c r="M1471" s="49" t="s">
        <v>443</v>
      </c>
      <c r="N1471" s="75">
        <f>_xll.qlCalendarAdvance(Calendar,N1470,M1471,"Following",FALSE)</f>
        <v>49818</v>
      </c>
      <c r="O1471" s="75" t="e">
        <f>_xll.qlInterestRateIndexValueDate(Index,N1471)</f>
        <v>#VALUE!</v>
      </c>
      <c r="P1471" s="72" t="e">
        <v>#N/A</v>
      </c>
      <c r="Q1471" s="113" t="e">
        <v>#N/A</v>
      </c>
    </row>
    <row r="1472" spans="13:17" x14ac:dyDescent="0.2">
      <c r="M1472" s="49" t="s">
        <v>443</v>
      </c>
      <c r="N1472" s="75">
        <f>_xll.qlCalendarAdvance(Calendar,N1471,M1472,"Following",FALSE)</f>
        <v>49825</v>
      </c>
      <c r="O1472" s="75" t="e">
        <f>_xll.qlInterestRateIndexValueDate(Index,N1472)</f>
        <v>#VALUE!</v>
      </c>
      <c r="P1472" s="72" t="e">
        <v>#N/A</v>
      </c>
      <c r="Q1472" s="113" t="e">
        <v>#N/A</v>
      </c>
    </row>
    <row r="1473" spans="13:17" x14ac:dyDescent="0.2">
      <c r="M1473" s="49" t="s">
        <v>443</v>
      </c>
      <c r="N1473" s="75">
        <f>_xll.qlCalendarAdvance(Calendar,N1472,M1473,"Following",FALSE)</f>
        <v>49832</v>
      </c>
      <c r="O1473" s="75" t="e">
        <f>_xll.qlInterestRateIndexValueDate(Index,N1473)</f>
        <v>#VALUE!</v>
      </c>
      <c r="P1473" s="72" t="e">
        <v>#N/A</v>
      </c>
      <c r="Q1473" s="113" t="e">
        <v>#N/A</v>
      </c>
    </row>
    <row r="1474" spans="13:17" x14ac:dyDescent="0.2">
      <c r="M1474" s="49" t="s">
        <v>443</v>
      </c>
      <c r="N1474" s="75">
        <f>_xll.qlCalendarAdvance(Calendar,N1473,M1474,"Following",FALSE)</f>
        <v>49839</v>
      </c>
      <c r="O1474" s="75" t="e">
        <f>_xll.qlInterestRateIndexValueDate(Index,N1474)</f>
        <v>#VALUE!</v>
      </c>
      <c r="P1474" s="72" t="e">
        <v>#N/A</v>
      </c>
      <c r="Q1474" s="113" t="e">
        <v>#N/A</v>
      </c>
    </row>
    <row r="1475" spans="13:17" x14ac:dyDescent="0.2">
      <c r="M1475" s="49" t="s">
        <v>443</v>
      </c>
      <c r="N1475" s="75">
        <f>_xll.qlCalendarAdvance(Calendar,N1474,M1475,"Following",FALSE)</f>
        <v>49846</v>
      </c>
      <c r="O1475" s="75" t="e">
        <f>_xll.qlInterestRateIndexValueDate(Index,N1475)</f>
        <v>#VALUE!</v>
      </c>
      <c r="P1475" s="72" t="e">
        <v>#N/A</v>
      </c>
      <c r="Q1475" s="113" t="e">
        <v>#N/A</v>
      </c>
    </row>
    <row r="1476" spans="13:17" x14ac:dyDescent="0.2">
      <c r="M1476" s="49" t="s">
        <v>443</v>
      </c>
      <c r="N1476" s="75">
        <f>_xll.qlCalendarAdvance(Calendar,N1475,M1476,"Following",FALSE)</f>
        <v>49853</v>
      </c>
      <c r="O1476" s="75" t="e">
        <f>_xll.qlInterestRateIndexValueDate(Index,N1476)</f>
        <v>#VALUE!</v>
      </c>
      <c r="P1476" s="72" t="e">
        <v>#N/A</v>
      </c>
      <c r="Q1476" s="113" t="e">
        <v>#N/A</v>
      </c>
    </row>
    <row r="1477" spans="13:17" x14ac:dyDescent="0.2">
      <c r="M1477" s="49" t="s">
        <v>443</v>
      </c>
      <c r="N1477" s="75">
        <f>_xll.qlCalendarAdvance(Calendar,N1476,M1477,"Following",FALSE)</f>
        <v>49860</v>
      </c>
      <c r="O1477" s="75" t="e">
        <f>_xll.qlInterestRateIndexValueDate(Index,N1477)</f>
        <v>#VALUE!</v>
      </c>
      <c r="P1477" s="72" t="e">
        <v>#N/A</v>
      </c>
      <c r="Q1477" s="113" t="e">
        <v>#N/A</v>
      </c>
    </row>
    <row r="1478" spans="13:17" x14ac:dyDescent="0.2">
      <c r="M1478" s="49" t="s">
        <v>443</v>
      </c>
      <c r="N1478" s="75">
        <f>_xll.qlCalendarAdvance(Calendar,N1477,M1478,"Following",FALSE)</f>
        <v>49867</v>
      </c>
      <c r="O1478" s="75" t="e">
        <f>_xll.qlInterestRateIndexValueDate(Index,N1478)</f>
        <v>#VALUE!</v>
      </c>
      <c r="P1478" s="72" t="e">
        <v>#N/A</v>
      </c>
      <c r="Q1478" s="113" t="e">
        <v>#N/A</v>
      </c>
    </row>
    <row r="1479" spans="13:17" x14ac:dyDescent="0.2">
      <c r="M1479" s="49" t="s">
        <v>443</v>
      </c>
      <c r="N1479" s="75">
        <f>_xll.qlCalendarAdvance(Calendar,N1478,M1479,"Following",FALSE)</f>
        <v>49874</v>
      </c>
      <c r="O1479" s="75" t="e">
        <f>_xll.qlInterestRateIndexValueDate(Index,N1479)</f>
        <v>#VALUE!</v>
      </c>
      <c r="P1479" s="72" t="e">
        <v>#N/A</v>
      </c>
      <c r="Q1479" s="113" t="e">
        <v>#N/A</v>
      </c>
    </row>
    <row r="1480" spans="13:17" x14ac:dyDescent="0.2">
      <c r="M1480" s="49" t="s">
        <v>443</v>
      </c>
      <c r="N1480" s="75">
        <f>_xll.qlCalendarAdvance(Calendar,N1479,M1480,"Following",FALSE)</f>
        <v>49881</v>
      </c>
      <c r="O1480" s="75" t="e">
        <f>_xll.qlInterestRateIndexValueDate(Index,N1480)</f>
        <v>#VALUE!</v>
      </c>
      <c r="P1480" s="72" t="e">
        <v>#N/A</v>
      </c>
      <c r="Q1480" s="113" t="e">
        <v>#N/A</v>
      </c>
    </row>
    <row r="1481" spans="13:17" x14ac:dyDescent="0.2">
      <c r="M1481" s="49" t="s">
        <v>443</v>
      </c>
      <c r="N1481" s="75">
        <f>_xll.qlCalendarAdvance(Calendar,N1480,M1481,"Following",FALSE)</f>
        <v>49888</v>
      </c>
      <c r="O1481" s="75" t="e">
        <f>_xll.qlInterestRateIndexValueDate(Index,N1481)</f>
        <v>#VALUE!</v>
      </c>
      <c r="P1481" s="72" t="e">
        <v>#N/A</v>
      </c>
      <c r="Q1481" s="113" t="e">
        <v>#N/A</v>
      </c>
    </row>
    <row r="1482" spans="13:17" x14ac:dyDescent="0.2">
      <c r="M1482" s="49" t="s">
        <v>443</v>
      </c>
      <c r="N1482" s="75">
        <f>_xll.qlCalendarAdvance(Calendar,N1481,M1482,"Following",FALSE)</f>
        <v>49895</v>
      </c>
      <c r="O1482" s="75" t="e">
        <f>_xll.qlInterestRateIndexValueDate(Index,N1482)</f>
        <v>#VALUE!</v>
      </c>
      <c r="P1482" s="72" t="e">
        <v>#N/A</v>
      </c>
      <c r="Q1482" s="113" t="e">
        <v>#N/A</v>
      </c>
    </row>
    <row r="1483" spans="13:17" x14ac:dyDescent="0.2">
      <c r="M1483" s="49" t="s">
        <v>443</v>
      </c>
      <c r="N1483" s="75">
        <f>_xll.qlCalendarAdvance(Calendar,N1482,M1483,"Following",FALSE)</f>
        <v>49902</v>
      </c>
      <c r="O1483" s="75" t="e">
        <f>_xll.qlInterestRateIndexValueDate(Index,N1483)</f>
        <v>#VALUE!</v>
      </c>
      <c r="P1483" s="72" t="e">
        <v>#N/A</v>
      </c>
      <c r="Q1483" s="113" t="e">
        <v>#N/A</v>
      </c>
    </row>
    <row r="1484" spans="13:17" x14ac:dyDescent="0.2">
      <c r="M1484" s="49" t="s">
        <v>443</v>
      </c>
      <c r="N1484" s="75">
        <f>_xll.qlCalendarAdvance(Calendar,N1483,M1484,"Following",FALSE)</f>
        <v>49909</v>
      </c>
      <c r="O1484" s="75" t="e">
        <f>_xll.qlInterestRateIndexValueDate(Index,N1484)</f>
        <v>#VALUE!</v>
      </c>
      <c r="P1484" s="72" t="e">
        <v>#N/A</v>
      </c>
      <c r="Q1484" s="113" t="e">
        <v>#N/A</v>
      </c>
    </row>
    <row r="1485" spans="13:17" x14ac:dyDescent="0.2">
      <c r="M1485" s="49" t="s">
        <v>443</v>
      </c>
      <c r="N1485" s="75">
        <f>_xll.qlCalendarAdvance(Calendar,N1484,M1485,"Following",FALSE)</f>
        <v>49916</v>
      </c>
      <c r="O1485" s="75" t="e">
        <f>_xll.qlInterestRateIndexValueDate(Index,N1485)</f>
        <v>#VALUE!</v>
      </c>
      <c r="P1485" s="72" t="e">
        <v>#N/A</v>
      </c>
      <c r="Q1485" s="113" t="e">
        <v>#N/A</v>
      </c>
    </row>
    <row r="1486" spans="13:17" x14ac:dyDescent="0.2">
      <c r="M1486" s="49" t="s">
        <v>443</v>
      </c>
      <c r="N1486" s="75">
        <f>_xll.qlCalendarAdvance(Calendar,N1485,M1486,"Following",FALSE)</f>
        <v>49923</v>
      </c>
      <c r="O1486" s="75" t="e">
        <f>_xll.qlInterestRateIndexValueDate(Index,N1486)</f>
        <v>#VALUE!</v>
      </c>
      <c r="P1486" s="72" t="e">
        <v>#N/A</v>
      </c>
      <c r="Q1486" s="113" t="e">
        <v>#N/A</v>
      </c>
    </row>
    <row r="1487" spans="13:17" x14ac:dyDescent="0.2">
      <c r="M1487" s="49" t="s">
        <v>443</v>
      </c>
      <c r="N1487" s="75">
        <f>_xll.qlCalendarAdvance(Calendar,N1486,M1487,"Following",FALSE)</f>
        <v>49930</v>
      </c>
      <c r="O1487" s="75" t="e">
        <f>_xll.qlInterestRateIndexValueDate(Index,N1487)</f>
        <v>#VALUE!</v>
      </c>
      <c r="P1487" s="72" t="e">
        <v>#N/A</v>
      </c>
      <c r="Q1487" s="113" t="e">
        <v>#N/A</v>
      </c>
    </row>
    <row r="1488" spans="13:17" x14ac:dyDescent="0.2">
      <c r="M1488" s="49" t="s">
        <v>443</v>
      </c>
      <c r="N1488" s="75">
        <f>_xll.qlCalendarAdvance(Calendar,N1487,M1488,"Following",FALSE)</f>
        <v>49937</v>
      </c>
      <c r="O1488" s="75" t="e">
        <f>_xll.qlInterestRateIndexValueDate(Index,N1488)</f>
        <v>#VALUE!</v>
      </c>
      <c r="P1488" s="72" t="e">
        <v>#N/A</v>
      </c>
      <c r="Q1488" s="113" t="e">
        <v>#N/A</v>
      </c>
    </row>
    <row r="1489" spans="13:17" x14ac:dyDescent="0.2">
      <c r="M1489" s="49" t="s">
        <v>443</v>
      </c>
      <c r="N1489" s="75">
        <f>_xll.qlCalendarAdvance(Calendar,N1488,M1489,"Following",FALSE)</f>
        <v>49944</v>
      </c>
      <c r="O1489" s="75" t="e">
        <f>_xll.qlInterestRateIndexValueDate(Index,N1489)</f>
        <v>#VALUE!</v>
      </c>
      <c r="P1489" s="72" t="e">
        <v>#N/A</v>
      </c>
      <c r="Q1489" s="113" t="e">
        <v>#N/A</v>
      </c>
    </row>
    <row r="1490" spans="13:17" x14ac:dyDescent="0.2">
      <c r="M1490" s="49" t="s">
        <v>443</v>
      </c>
      <c r="N1490" s="75">
        <f>_xll.qlCalendarAdvance(Calendar,N1489,M1490,"Following",FALSE)</f>
        <v>49951</v>
      </c>
      <c r="O1490" s="75" t="e">
        <f>_xll.qlInterestRateIndexValueDate(Index,N1490)</f>
        <v>#VALUE!</v>
      </c>
      <c r="P1490" s="72" t="e">
        <v>#N/A</v>
      </c>
      <c r="Q1490" s="113" t="e">
        <v>#N/A</v>
      </c>
    </row>
    <row r="1491" spans="13:17" x14ac:dyDescent="0.2">
      <c r="M1491" s="49" t="s">
        <v>443</v>
      </c>
      <c r="N1491" s="75">
        <f>_xll.qlCalendarAdvance(Calendar,N1490,M1491,"Following",FALSE)</f>
        <v>49958</v>
      </c>
      <c r="O1491" s="75" t="e">
        <f>_xll.qlInterestRateIndexValueDate(Index,N1491)</f>
        <v>#VALUE!</v>
      </c>
      <c r="P1491" s="72" t="e">
        <v>#N/A</v>
      </c>
      <c r="Q1491" s="113" t="e">
        <v>#N/A</v>
      </c>
    </row>
    <row r="1492" spans="13:17" x14ac:dyDescent="0.2">
      <c r="M1492" s="49" t="s">
        <v>443</v>
      </c>
      <c r="N1492" s="75">
        <f>_xll.qlCalendarAdvance(Calendar,N1491,M1492,"Following",FALSE)</f>
        <v>49965</v>
      </c>
      <c r="O1492" s="75" t="e">
        <f>_xll.qlInterestRateIndexValueDate(Index,N1492)</f>
        <v>#VALUE!</v>
      </c>
      <c r="P1492" s="72" t="e">
        <v>#N/A</v>
      </c>
      <c r="Q1492" s="113" t="e">
        <v>#N/A</v>
      </c>
    </row>
    <row r="1493" spans="13:17" x14ac:dyDescent="0.2">
      <c r="M1493" s="49" t="s">
        <v>443</v>
      </c>
      <c r="N1493" s="75">
        <f>_xll.qlCalendarAdvance(Calendar,N1492,M1493,"Following",FALSE)</f>
        <v>49972</v>
      </c>
      <c r="O1493" s="75" t="e">
        <f>_xll.qlInterestRateIndexValueDate(Index,N1493)</f>
        <v>#VALUE!</v>
      </c>
      <c r="P1493" s="72" t="e">
        <v>#N/A</v>
      </c>
      <c r="Q1493" s="113" t="e">
        <v>#N/A</v>
      </c>
    </row>
    <row r="1494" spans="13:17" x14ac:dyDescent="0.2">
      <c r="M1494" s="49" t="s">
        <v>443</v>
      </c>
      <c r="N1494" s="75">
        <f>_xll.qlCalendarAdvance(Calendar,N1493,M1494,"Following",FALSE)</f>
        <v>49979</v>
      </c>
      <c r="O1494" s="75" t="e">
        <f>_xll.qlInterestRateIndexValueDate(Index,N1494)</f>
        <v>#VALUE!</v>
      </c>
      <c r="P1494" s="72" t="e">
        <v>#N/A</v>
      </c>
      <c r="Q1494" s="113" t="e">
        <v>#N/A</v>
      </c>
    </row>
    <row r="1495" spans="13:17" x14ac:dyDescent="0.2">
      <c r="M1495" s="49" t="s">
        <v>443</v>
      </c>
      <c r="N1495" s="75">
        <f>_xll.qlCalendarAdvance(Calendar,N1494,M1495,"Following",FALSE)</f>
        <v>49986</v>
      </c>
      <c r="O1495" s="75" t="e">
        <f>_xll.qlInterestRateIndexValueDate(Index,N1495)</f>
        <v>#VALUE!</v>
      </c>
      <c r="P1495" s="72" t="e">
        <v>#N/A</v>
      </c>
      <c r="Q1495" s="113" t="e">
        <v>#N/A</v>
      </c>
    </row>
    <row r="1496" spans="13:17" x14ac:dyDescent="0.2">
      <c r="M1496" s="49" t="s">
        <v>443</v>
      </c>
      <c r="N1496" s="75">
        <f>_xll.qlCalendarAdvance(Calendar,N1495,M1496,"Following",FALSE)</f>
        <v>49993</v>
      </c>
      <c r="O1496" s="75" t="e">
        <f>_xll.qlInterestRateIndexValueDate(Index,N1496)</f>
        <v>#VALUE!</v>
      </c>
      <c r="P1496" s="72" t="e">
        <v>#N/A</v>
      </c>
      <c r="Q1496" s="113" t="e">
        <v>#N/A</v>
      </c>
    </row>
    <row r="1497" spans="13:17" x14ac:dyDescent="0.2">
      <c r="M1497" s="49" t="s">
        <v>443</v>
      </c>
      <c r="N1497" s="75">
        <f>_xll.qlCalendarAdvance(Calendar,N1496,M1497,"Following",FALSE)</f>
        <v>50000</v>
      </c>
      <c r="O1497" s="75" t="e">
        <f>_xll.qlInterestRateIndexValueDate(Index,N1497)</f>
        <v>#VALUE!</v>
      </c>
      <c r="P1497" s="72" t="e">
        <v>#N/A</v>
      </c>
      <c r="Q1497" s="113" t="e">
        <v>#N/A</v>
      </c>
    </row>
    <row r="1498" spans="13:17" x14ac:dyDescent="0.2">
      <c r="M1498" s="49" t="s">
        <v>443</v>
      </c>
      <c r="N1498" s="75">
        <f>_xll.qlCalendarAdvance(Calendar,N1497,M1498,"Following",FALSE)</f>
        <v>50007</v>
      </c>
      <c r="O1498" s="75" t="e">
        <f>_xll.qlInterestRateIndexValueDate(Index,N1498)</f>
        <v>#VALUE!</v>
      </c>
      <c r="P1498" s="72" t="e">
        <v>#N/A</v>
      </c>
      <c r="Q1498" s="113" t="e">
        <v>#N/A</v>
      </c>
    </row>
    <row r="1499" spans="13:17" x14ac:dyDescent="0.2">
      <c r="M1499" s="49" t="s">
        <v>443</v>
      </c>
      <c r="N1499" s="75">
        <f>_xll.qlCalendarAdvance(Calendar,N1498,M1499,"Following",FALSE)</f>
        <v>50014</v>
      </c>
      <c r="O1499" s="75" t="e">
        <f>_xll.qlInterestRateIndexValueDate(Index,N1499)</f>
        <v>#VALUE!</v>
      </c>
      <c r="P1499" s="72" t="e">
        <v>#N/A</v>
      </c>
      <c r="Q1499" s="113" t="e">
        <v>#N/A</v>
      </c>
    </row>
    <row r="1500" spans="13:17" x14ac:dyDescent="0.2">
      <c r="M1500" s="49" t="s">
        <v>443</v>
      </c>
      <c r="N1500" s="75">
        <f>_xll.qlCalendarAdvance(Calendar,N1499,M1500,"Following",FALSE)</f>
        <v>50021</v>
      </c>
      <c r="O1500" s="75" t="e">
        <f>_xll.qlInterestRateIndexValueDate(Index,N1500)</f>
        <v>#VALUE!</v>
      </c>
      <c r="P1500" s="72" t="e">
        <v>#N/A</v>
      </c>
      <c r="Q1500" s="113" t="e">
        <v>#N/A</v>
      </c>
    </row>
    <row r="1501" spans="13:17" x14ac:dyDescent="0.2">
      <c r="M1501" s="49" t="s">
        <v>443</v>
      </c>
      <c r="N1501" s="75">
        <f>_xll.qlCalendarAdvance(Calendar,N1500,M1501,"Following",FALSE)</f>
        <v>50028</v>
      </c>
      <c r="O1501" s="75" t="e">
        <f>_xll.qlInterestRateIndexValueDate(Index,N1501)</f>
        <v>#VALUE!</v>
      </c>
      <c r="P1501" s="72" t="e">
        <v>#N/A</v>
      </c>
      <c r="Q1501" s="113" t="e">
        <v>#N/A</v>
      </c>
    </row>
    <row r="1502" spans="13:17" x14ac:dyDescent="0.2">
      <c r="M1502" s="49" t="s">
        <v>443</v>
      </c>
      <c r="N1502" s="75">
        <f>_xll.qlCalendarAdvance(Calendar,N1501,M1502,"Following",FALSE)</f>
        <v>50038</v>
      </c>
      <c r="O1502" s="75" t="e">
        <f>_xll.qlInterestRateIndexValueDate(Index,N1502)</f>
        <v>#VALUE!</v>
      </c>
      <c r="P1502" s="72" t="e">
        <v>#N/A</v>
      </c>
      <c r="Q1502" s="113" t="e">
        <v>#N/A</v>
      </c>
    </row>
    <row r="1503" spans="13:17" x14ac:dyDescent="0.2">
      <c r="M1503" s="49" t="s">
        <v>443</v>
      </c>
      <c r="N1503" s="75">
        <f>_xll.qlCalendarAdvance(Calendar,N1502,M1503,"Following",FALSE)</f>
        <v>50045</v>
      </c>
      <c r="O1503" s="75" t="e">
        <f>_xll.qlInterestRateIndexValueDate(Index,N1503)</f>
        <v>#VALUE!</v>
      </c>
      <c r="P1503" s="72" t="e">
        <v>#N/A</v>
      </c>
      <c r="Q1503" s="113" t="e">
        <v>#N/A</v>
      </c>
    </row>
    <row r="1504" spans="13:17" x14ac:dyDescent="0.2">
      <c r="M1504" s="49" t="s">
        <v>443</v>
      </c>
      <c r="N1504" s="75">
        <f>_xll.qlCalendarAdvance(Calendar,N1503,M1504,"Following",FALSE)</f>
        <v>50052</v>
      </c>
      <c r="O1504" s="75" t="e">
        <f>_xll.qlInterestRateIndexValueDate(Index,N1504)</f>
        <v>#VALUE!</v>
      </c>
      <c r="P1504" s="72" t="e">
        <v>#N/A</v>
      </c>
      <c r="Q1504" s="113" t="e">
        <v>#N/A</v>
      </c>
    </row>
    <row r="1505" spans="13:17" x14ac:dyDescent="0.2">
      <c r="M1505" s="49" t="s">
        <v>443</v>
      </c>
      <c r="N1505" s="75">
        <f>_xll.qlCalendarAdvance(Calendar,N1504,M1505,"Following",FALSE)</f>
        <v>50059</v>
      </c>
      <c r="O1505" s="75" t="e">
        <f>_xll.qlInterestRateIndexValueDate(Index,N1505)</f>
        <v>#VALUE!</v>
      </c>
      <c r="P1505" s="72" t="e">
        <v>#N/A</v>
      </c>
      <c r="Q1505" s="113" t="e">
        <v>#N/A</v>
      </c>
    </row>
    <row r="1506" spans="13:17" x14ac:dyDescent="0.2">
      <c r="M1506" s="49" t="s">
        <v>443</v>
      </c>
      <c r="N1506" s="75">
        <f>_xll.qlCalendarAdvance(Calendar,N1505,M1506,"Following",FALSE)</f>
        <v>50066</v>
      </c>
      <c r="O1506" s="75" t="e">
        <f>_xll.qlInterestRateIndexValueDate(Index,N1506)</f>
        <v>#VALUE!</v>
      </c>
      <c r="P1506" s="72" t="e">
        <v>#N/A</v>
      </c>
      <c r="Q1506" s="113" t="e">
        <v>#N/A</v>
      </c>
    </row>
    <row r="1507" spans="13:17" x14ac:dyDescent="0.2">
      <c r="M1507" s="49" t="s">
        <v>443</v>
      </c>
      <c r="N1507" s="75">
        <f>_xll.qlCalendarAdvance(Calendar,N1506,M1507,"Following",FALSE)</f>
        <v>50073</v>
      </c>
      <c r="O1507" s="75" t="e">
        <f>_xll.qlInterestRateIndexValueDate(Index,N1507)</f>
        <v>#VALUE!</v>
      </c>
      <c r="P1507" s="72" t="e">
        <v>#N/A</v>
      </c>
      <c r="Q1507" s="113" t="e">
        <v>#N/A</v>
      </c>
    </row>
    <row r="1508" spans="13:17" x14ac:dyDescent="0.2">
      <c r="M1508" s="49" t="s">
        <v>443</v>
      </c>
      <c r="N1508" s="75">
        <f>_xll.qlCalendarAdvance(Calendar,N1507,M1508,"Following",FALSE)</f>
        <v>50080</v>
      </c>
      <c r="O1508" s="75" t="e">
        <f>_xll.qlInterestRateIndexValueDate(Index,N1508)</f>
        <v>#VALUE!</v>
      </c>
      <c r="P1508" s="72" t="e">
        <v>#N/A</v>
      </c>
      <c r="Q1508" s="113" t="e">
        <v>#N/A</v>
      </c>
    </row>
    <row r="1509" spans="13:17" x14ac:dyDescent="0.2">
      <c r="M1509" s="49" t="s">
        <v>443</v>
      </c>
      <c r="N1509" s="75">
        <f>_xll.qlCalendarAdvance(Calendar,N1508,M1509,"Following",FALSE)</f>
        <v>50087</v>
      </c>
      <c r="O1509" s="75" t="e">
        <f>_xll.qlInterestRateIndexValueDate(Index,N1509)</f>
        <v>#VALUE!</v>
      </c>
      <c r="P1509" s="72" t="e">
        <v>#N/A</v>
      </c>
      <c r="Q1509" s="113" t="e">
        <v>#N/A</v>
      </c>
    </row>
    <row r="1510" spans="13:17" x14ac:dyDescent="0.2">
      <c r="M1510" s="49" t="s">
        <v>443</v>
      </c>
      <c r="N1510" s="75">
        <f>_xll.qlCalendarAdvance(Calendar,N1509,M1510,"Following",FALSE)</f>
        <v>50094</v>
      </c>
      <c r="O1510" s="75" t="e">
        <f>_xll.qlInterestRateIndexValueDate(Index,N1510)</f>
        <v>#VALUE!</v>
      </c>
      <c r="P1510" s="72" t="e">
        <v>#N/A</v>
      </c>
      <c r="Q1510" s="113" t="e">
        <v>#N/A</v>
      </c>
    </row>
    <row r="1511" spans="13:17" x14ac:dyDescent="0.2">
      <c r="M1511" s="49" t="s">
        <v>443</v>
      </c>
      <c r="N1511" s="75">
        <f>_xll.qlCalendarAdvance(Calendar,N1510,M1511,"Following",FALSE)</f>
        <v>50101</v>
      </c>
      <c r="O1511" s="75" t="e">
        <f>_xll.qlInterestRateIndexValueDate(Index,N1511)</f>
        <v>#VALUE!</v>
      </c>
      <c r="P1511" s="72" t="e">
        <v>#N/A</v>
      </c>
      <c r="Q1511" s="113" t="e">
        <v>#N/A</v>
      </c>
    </row>
    <row r="1512" spans="13:17" x14ac:dyDescent="0.2">
      <c r="M1512" s="49" t="s">
        <v>443</v>
      </c>
      <c r="N1512" s="75">
        <f>_xll.qlCalendarAdvance(Calendar,N1511,M1512,"Following",FALSE)</f>
        <v>50108</v>
      </c>
      <c r="O1512" s="75" t="e">
        <f>_xll.qlInterestRateIndexValueDate(Index,N1512)</f>
        <v>#VALUE!</v>
      </c>
      <c r="P1512" s="72" t="e">
        <v>#N/A</v>
      </c>
      <c r="Q1512" s="113" t="e">
        <v>#N/A</v>
      </c>
    </row>
    <row r="1513" spans="13:17" x14ac:dyDescent="0.2">
      <c r="M1513" s="49" t="s">
        <v>443</v>
      </c>
      <c r="N1513" s="75">
        <f>_xll.qlCalendarAdvance(Calendar,N1512,M1513,"Following",FALSE)</f>
        <v>50115</v>
      </c>
      <c r="O1513" s="75" t="e">
        <f>_xll.qlInterestRateIndexValueDate(Index,N1513)</f>
        <v>#VALUE!</v>
      </c>
      <c r="P1513" s="72" t="e">
        <v>#N/A</v>
      </c>
      <c r="Q1513" s="113" t="e">
        <v>#N/A</v>
      </c>
    </row>
    <row r="1514" spans="13:17" x14ac:dyDescent="0.2">
      <c r="M1514" s="49" t="s">
        <v>443</v>
      </c>
      <c r="N1514" s="75">
        <f>_xll.qlCalendarAdvance(Calendar,N1513,M1514,"Following",FALSE)</f>
        <v>50122</v>
      </c>
      <c r="O1514" s="75" t="e">
        <f>_xll.qlInterestRateIndexValueDate(Index,N1514)</f>
        <v>#VALUE!</v>
      </c>
      <c r="P1514" s="72" t="e">
        <v>#N/A</v>
      </c>
      <c r="Q1514" s="113" t="e">
        <v>#N/A</v>
      </c>
    </row>
    <row r="1515" spans="13:17" x14ac:dyDescent="0.2">
      <c r="M1515" s="49" t="s">
        <v>443</v>
      </c>
      <c r="N1515" s="75">
        <f>_xll.qlCalendarAdvance(Calendar,N1514,M1515,"Following",FALSE)</f>
        <v>50129</v>
      </c>
      <c r="O1515" s="75" t="e">
        <f>_xll.qlInterestRateIndexValueDate(Index,N1515)</f>
        <v>#VALUE!</v>
      </c>
      <c r="P1515" s="72" t="e">
        <v>#N/A</v>
      </c>
      <c r="Q1515" s="113" t="e">
        <v>#N/A</v>
      </c>
    </row>
    <row r="1516" spans="13:17" x14ac:dyDescent="0.2">
      <c r="M1516" s="49" t="s">
        <v>443</v>
      </c>
      <c r="N1516" s="75">
        <f>_xll.qlCalendarAdvance(Calendar,N1515,M1516,"Following",FALSE)</f>
        <v>50137</v>
      </c>
      <c r="O1516" s="75" t="e">
        <f>_xll.qlInterestRateIndexValueDate(Index,N1516)</f>
        <v>#VALUE!</v>
      </c>
      <c r="P1516" s="72" t="e">
        <v>#N/A</v>
      </c>
      <c r="Q1516" s="113" t="e">
        <v>#N/A</v>
      </c>
    </row>
    <row r="1517" spans="13:17" x14ac:dyDescent="0.2">
      <c r="M1517" s="49" t="s">
        <v>443</v>
      </c>
      <c r="N1517" s="75">
        <f>_xll.qlCalendarAdvance(Calendar,N1516,M1517,"Following",FALSE)</f>
        <v>50144</v>
      </c>
      <c r="O1517" s="75" t="e">
        <f>_xll.qlInterestRateIndexValueDate(Index,N1517)</f>
        <v>#VALUE!</v>
      </c>
      <c r="P1517" s="72" t="e">
        <v>#N/A</v>
      </c>
      <c r="Q1517" s="113" t="e">
        <v>#N/A</v>
      </c>
    </row>
    <row r="1518" spans="13:17" x14ac:dyDescent="0.2">
      <c r="M1518" s="49" t="s">
        <v>443</v>
      </c>
      <c r="N1518" s="75">
        <f>_xll.qlCalendarAdvance(Calendar,N1517,M1518,"Following",FALSE)</f>
        <v>50151</v>
      </c>
      <c r="O1518" s="75" t="e">
        <f>_xll.qlInterestRateIndexValueDate(Index,N1518)</f>
        <v>#VALUE!</v>
      </c>
      <c r="P1518" s="72" t="e">
        <v>#N/A</v>
      </c>
      <c r="Q1518" s="113" t="e">
        <v>#N/A</v>
      </c>
    </row>
    <row r="1519" spans="13:17" x14ac:dyDescent="0.2">
      <c r="M1519" s="49" t="s">
        <v>443</v>
      </c>
      <c r="N1519" s="75">
        <f>_xll.qlCalendarAdvance(Calendar,N1518,M1519,"Following",FALSE)</f>
        <v>50158</v>
      </c>
      <c r="O1519" s="75" t="e">
        <f>_xll.qlInterestRateIndexValueDate(Index,N1519)</f>
        <v>#VALUE!</v>
      </c>
      <c r="P1519" s="72" t="e">
        <v>#N/A</v>
      </c>
      <c r="Q1519" s="113" t="e">
        <v>#N/A</v>
      </c>
    </row>
    <row r="1520" spans="13:17" x14ac:dyDescent="0.2">
      <c r="M1520" s="49" t="s">
        <v>443</v>
      </c>
      <c r="N1520" s="75">
        <f>_xll.qlCalendarAdvance(Calendar,N1519,M1520,"Following",FALSE)</f>
        <v>50165</v>
      </c>
      <c r="O1520" s="75" t="e">
        <f>_xll.qlInterestRateIndexValueDate(Index,N1520)</f>
        <v>#VALUE!</v>
      </c>
      <c r="P1520" s="72" t="e">
        <v>#N/A</v>
      </c>
      <c r="Q1520" s="113" t="e">
        <v>#N/A</v>
      </c>
    </row>
    <row r="1521" spans="13:17" x14ac:dyDescent="0.2">
      <c r="M1521" s="49" t="s">
        <v>443</v>
      </c>
      <c r="N1521" s="75">
        <f>_xll.qlCalendarAdvance(Calendar,N1520,M1521,"Following",FALSE)</f>
        <v>50172</v>
      </c>
      <c r="O1521" s="75" t="e">
        <f>_xll.qlInterestRateIndexValueDate(Index,N1521)</f>
        <v>#VALUE!</v>
      </c>
      <c r="P1521" s="72" t="e">
        <v>#N/A</v>
      </c>
      <c r="Q1521" s="113" t="e">
        <v>#N/A</v>
      </c>
    </row>
    <row r="1522" spans="13:17" x14ac:dyDescent="0.2">
      <c r="M1522" s="49" t="s">
        <v>443</v>
      </c>
      <c r="N1522" s="75">
        <f>_xll.qlCalendarAdvance(Calendar,N1521,M1522,"Following",FALSE)</f>
        <v>50179</v>
      </c>
      <c r="O1522" s="75" t="e">
        <f>_xll.qlInterestRateIndexValueDate(Index,N1522)</f>
        <v>#VALUE!</v>
      </c>
      <c r="P1522" s="72" t="e">
        <v>#N/A</v>
      </c>
      <c r="Q1522" s="113" t="e">
        <v>#N/A</v>
      </c>
    </row>
    <row r="1523" spans="13:17" x14ac:dyDescent="0.2">
      <c r="M1523" s="49" t="s">
        <v>443</v>
      </c>
      <c r="N1523" s="75">
        <f>_xll.qlCalendarAdvance(Calendar,N1522,M1523,"Following",FALSE)</f>
        <v>50186</v>
      </c>
      <c r="O1523" s="75" t="e">
        <f>_xll.qlInterestRateIndexValueDate(Index,N1523)</f>
        <v>#VALUE!</v>
      </c>
      <c r="P1523" s="72" t="e">
        <v>#N/A</v>
      </c>
      <c r="Q1523" s="113" t="e">
        <v>#N/A</v>
      </c>
    </row>
    <row r="1524" spans="13:17" x14ac:dyDescent="0.2">
      <c r="M1524" s="49" t="s">
        <v>443</v>
      </c>
      <c r="N1524" s="75">
        <f>_xll.qlCalendarAdvance(Calendar,N1523,M1524,"Following",FALSE)</f>
        <v>50193</v>
      </c>
      <c r="O1524" s="75" t="e">
        <f>_xll.qlInterestRateIndexValueDate(Index,N1524)</f>
        <v>#VALUE!</v>
      </c>
      <c r="P1524" s="72" t="e">
        <v>#N/A</v>
      </c>
      <c r="Q1524" s="113" t="e">
        <v>#N/A</v>
      </c>
    </row>
    <row r="1525" spans="13:17" x14ac:dyDescent="0.2">
      <c r="M1525" s="49" t="s">
        <v>443</v>
      </c>
      <c r="N1525" s="75">
        <f>_xll.qlCalendarAdvance(Calendar,N1524,M1525,"Following",FALSE)</f>
        <v>50200</v>
      </c>
      <c r="O1525" s="75" t="e">
        <f>_xll.qlInterestRateIndexValueDate(Index,N1525)</f>
        <v>#VALUE!</v>
      </c>
      <c r="P1525" s="72" t="e">
        <v>#N/A</v>
      </c>
      <c r="Q1525" s="113" t="e">
        <v>#N/A</v>
      </c>
    </row>
    <row r="1526" spans="13:17" x14ac:dyDescent="0.2">
      <c r="M1526" s="49" t="s">
        <v>443</v>
      </c>
      <c r="N1526" s="75">
        <f>_xll.qlCalendarAdvance(Calendar,N1525,M1526,"Following",FALSE)</f>
        <v>50207</v>
      </c>
      <c r="O1526" s="75" t="e">
        <f>_xll.qlInterestRateIndexValueDate(Index,N1526)</f>
        <v>#VALUE!</v>
      </c>
      <c r="P1526" s="72" t="e">
        <v>#N/A</v>
      </c>
      <c r="Q1526" s="113" t="e">
        <v>#N/A</v>
      </c>
    </row>
    <row r="1527" spans="13:17" x14ac:dyDescent="0.2">
      <c r="M1527" s="49" t="s">
        <v>443</v>
      </c>
      <c r="N1527" s="75">
        <f>_xll.qlCalendarAdvance(Calendar,N1526,M1527,"Following",FALSE)</f>
        <v>50214</v>
      </c>
      <c r="O1527" s="75" t="e">
        <f>_xll.qlInterestRateIndexValueDate(Index,N1527)</f>
        <v>#VALUE!</v>
      </c>
      <c r="P1527" s="72" t="e">
        <v>#N/A</v>
      </c>
      <c r="Q1527" s="113" t="e">
        <v>#N/A</v>
      </c>
    </row>
    <row r="1528" spans="13:17" x14ac:dyDescent="0.2">
      <c r="M1528" s="49" t="s">
        <v>443</v>
      </c>
      <c r="N1528" s="75">
        <f>_xll.qlCalendarAdvance(Calendar,N1527,M1528,"Following",FALSE)</f>
        <v>50221</v>
      </c>
      <c r="O1528" s="75" t="e">
        <f>_xll.qlInterestRateIndexValueDate(Index,N1528)</f>
        <v>#VALUE!</v>
      </c>
      <c r="P1528" s="72" t="e">
        <v>#N/A</v>
      </c>
      <c r="Q1528" s="113" t="e">
        <v>#N/A</v>
      </c>
    </row>
    <row r="1529" spans="13:17" x14ac:dyDescent="0.2">
      <c r="M1529" s="49" t="s">
        <v>443</v>
      </c>
      <c r="N1529" s="75">
        <f>_xll.qlCalendarAdvance(Calendar,N1528,M1529,"Following",FALSE)</f>
        <v>50228</v>
      </c>
      <c r="O1529" s="75" t="e">
        <f>_xll.qlInterestRateIndexValueDate(Index,N1529)</f>
        <v>#VALUE!</v>
      </c>
      <c r="P1529" s="72" t="e">
        <v>#N/A</v>
      </c>
      <c r="Q1529" s="113" t="e">
        <v>#N/A</v>
      </c>
    </row>
    <row r="1530" spans="13:17" x14ac:dyDescent="0.2">
      <c r="M1530" s="49" t="s">
        <v>443</v>
      </c>
      <c r="N1530" s="75">
        <f>_xll.qlCalendarAdvance(Calendar,N1529,M1530,"Following",FALSE)</f>
        <v>50235</v>
      </c>
      <c r="O1530" s="75" t="e">
        <f>_xll.qlInterestRateIndexValueDate(Index,N1530)</f>
        <v>#VALUE!</v>
      </c>
      <c r="P1530" s="72" t="e">
        <v>#N/A</v>
      </c>
      <c r="Q1530" s="113" t="e">
        <v>#N/A</v>
      </c>
    </row>
    <row r="1531" spans="13:17" x14ac:dyDescent="0.2">
      <c r="M1531" s="49" t="s">
        <v>443</v>
      </c>
      <c r="N1531" s="75">
        <f>_xll.qlCalendarAdvance(Calendar,N1530,M1531,"Following",FALSE)</f>
        <v>50242</v>
      </c>
      <c r="O1531" s="75" t="e">
        <f>_xll.qlInterestRateIndexValueDate(Index,N1531)</f>
        <v>#VALUE!</v>
      </c>
      <c r="P1531" s="72" t="e">
        <v>#N/A</v>
      </c>
      <c r="Q1531" s="113" t="e">
        <v>#N/A</v>
      </c>
    </row>
    <row r="1532" spans="13:17" x14ac:dyDescent="0.2">
      <c r="M1532" s="49" t="s">
        <v>443</v>
      </c>
      <c r="N1532" s="75">
        <f>_xll.qlCalendarAdvance(Calendar,N1531,M1532,"Following",FALSE)</f>
        <v>50249</v>
      </c>
      <c r="O1532" s="75" t="e">
        <f>_xll.qlInterestRateIndexValueDate(Index,N1532)</f>
        <v>#VALUE!</v>
      </c>
      <c r="P1532" s="72" t="e">
        <v>#N/A</v>
      </c>
      <c r="Q1532" s="113" t="e">
        <v>#N/A</v>
      </c>
    </row>
    <row r="1533" spans="13:17" x14ac:dyDescent="0.2">
      <c r="M1533" s="49" t="s">
        <v>443</v>
      </c>
      <c r="N1533" s="75">
        <f>_xll.qlCalendarAdvance(Calendar,N1532,M1533,"Following",FALSE)</f>
        <v>50256</v>
      </c>
      <c r="O1533" s="75" t="e">
        <f>_xll.qlInterestRateIndexValueDate(Index,N1533)</f>
        <v>#VALUE!</v>
      </c>
      <c r="P1533" s="72" t="e">
        <v>#N/A</v>
      </c>
      <c r="Q1533" s="113" t="e">
        <v>#N/A</v>
      </c>
    </row>
    <row r="1534" spans="13:17" x14ac:dyDescent="0.2">
      <c r="M1534" s="49" t="s">
        <v>443</v>
      </c>
      <c r="N1534" s="75">
        <f>_xll.qlCalendarAdvance(Calendar,N1533,M1534,"Following",FALSE)</f>
        <v>50263</v>
      </c>
      <c r="O1534" s="75" t="e">
        <f>_xll.qlInterestRateIndexValueDate(Index,N1534)</f>
        <v>#VALUE!</v>
      </c>
      <c r="P1534" s="72" t="e">
        <v>#N/A</v>
      </c>
      <c r="Q1534" s="113" t="e">
        <v>#N/A</v>
      </c>
    </row>
    <row r="1535" spans="13:17" x14ac:dyDescent="0.2">
      <c r="M1535" s="49" t="s">
        <v>443</v>
      </c>
      <c r="N1535" s="75">
        <f>_xll.qlCalendarAdvance(Calendar,N1534,M1535,"Following",FALSE)</f>
        <v>50270</v>
      </c>
      <c r="O1535" s="75" t="e">
        <f>_xll.qlInterestRateIndexValueDate(Index,N1535)</f>
        <v>#VALUE!</v>
      </c>
      <c r="P1535" s="72" t="e">
        <v>#N/A</v>
      </c>
      <c r="Q1535" s="113" t="e">
        <v>#N/A</v>
      </c>
    </row>
    <row r="1536" spans="13:17" x14ac:dyDescent="0.2">
      <c r="M1536" s="49" t="s">
        <v>443</v>
      </c>
      <c r="N1536" s="75">
        <f>_xll.qlCalendarAdvance(Calendar,N1535,M1536,"Following",FALSE)</f>
        <v>50277</v>
      </c>
      <c r="O1536" s="75" t="e">
        <f>_xll.qlInterestRateIndexValueDate(Index,N1536)</f>
        <v>#VALUE!</v>
      </c>
      <c r="P1536" s="72" t="e">
        <v>#N/A</v>
      </c>
      <c r="Q1536" s="113" t="e">
        <v>#N/A</v>
      </c>
    </row>
    <row r="1537" spans="13:17" x14ac:dyDescent="0.2">
      <c r="M1537" s="49" t="s">
        <v>443</v>
      </c>
      <c r="N1537" s="75">
        <f>_xll.qlCalendarAdvance(Calendar,N1536,M1537,"Following",FALSE)</f>
        <v>50284</v>
      </c>
      <c r="O1537" s="75" t="e">
        <f>_xll.qlInterestRateIndexValueDate(Index,N1537)</f>
        <v>#VALUE!</v>
      </c>
      <c r="P1537" s="72" t="e">
        <v>#N/A</v>
      </c>
      <c r="Q1537" s="113" t="e">
        <v>#N/A</v>
      </c>
    </row>
    <row r="1538" spans="13:17" x14ac:dyDescent="0.2">
      <c r="M1538" s="49" t="s">
        <v>443</v>
      </c>
      <c r="N1538" s="75">
        <f>_xll.qlCalendarAdvance(Calendar,N1537,M1538,"Following",FALSE)</f>
        <v>50291</v>
      </c>
      <c r="O1538" s="75" t="e">
        <f>_xll.qlInterestRateIndexValueDate(Index,N1538)</f>
        <v>#VALUE!</v>
      </c>
      <c r="P1538" s="72" t="e">
        <v>#N/A</v>
      </c>
      <c r="Q1538" s="113" t="e">
        <v>#N/A</v>
      </c>
    </row>
    <row r="1539" spans="13:17" x14ac:dyDescent="0.2">
      <c r="M1539" s="49" t="s">
        <v>443</v>
      </c>
      <c r="N1539" s="75">
        <f>_xll.qlCalendarAdvance(Calendar,N1538,M1539,"Following",FALSE)</f>
        <v>50298</v>
      </c>
      <c r="O1539" s="75" t="e">
        <f>_xll.qlInterestRateIndexValueDate(Index,N1539)</f>
        <v>#VALUE!</v>
      </c>
      <c r="P1539" s="72" t="e">
        <v>#N/A</v>
      </c>
      <c r="Q1539" s="113" t="e">
        <v>#N/A</v>
      </c>
    </row>
    <row r="1540" spans="13:17" x14ac:dyDescent="0.2">
      <c r="M1540" s="49" t="s">
        <v>443</v>
      </c>
      <c r="N1540" s="75">
        <f>_xll.qlCalendarAdvance(Calendar,N1539,M1540,"Following",FALSE)</f>
        <v>50305</v>
      </c>
      <c r="O1540" s="75" t="e">
        <f>_xll.qlInterestRateIndexValueDate(Index,N1540)</f>
        <v>#VALUE!</v>
      </c>
      <c r="P1540" s="72" t="e">
        <v>#N/A</v>
      </c>
      <c r="Q1540" s="113" t="e">
        <v>#N/A</v>
      </c>
    </row>
    <row r="1541" spans="13:17" x14ac:dyDescent="0.2">
      <c r="M1541" s="49" t="s">
        <v>443</v>
      </c>
      <c r="N1541" s="75">
        <f>_xll.qlCalendarAdvance(Calendar,N1540,M1541,"Following",FALSE)</f>
        <v>50312</v>
      </c>
      <c r="O1541" s="75" t="e">
        <f>_xll.qlInterestRateIndexValueDate(Index,N1541)</f>
        <v>#VALUE!</v>
      </c>
      <c r="P1541" s="72" t="e">
        <v>#N/A</v>
      </c>
      <c r="Q1541" s="113" t="e">
        <v>#N/A</v>
      </c>
    </row>
    <row r="1542" spans="13:17" x14ac:dyDescent="0.2">
      <c r="M1542" s="49" t="s">
        <v>443</v>
      </c>
      <c r="N1542" s="75">
        <f>_xll.qlCalendarAdvance(Calendar,N1541,M1542,"Following",FALSE)</f>
        <v>50319</v>
      </c>
      <c r="O1542" s="75" t="e">
        <f>_xll.qlInterestRateIndexValueDate(Index,N1542)</f>
        <v>#VALUE!</v>
      </c>
      <c r="P1542" s="72" t="e">
        <v>#N/A</v>
      </c>
      <c r="Q1542" s="113" t="e">
        <v>#N/A</v>
      </c>
    </row>
    <row r="1543" spans="13:17" x14ac:dyDescent="0.2">
      <c r="M1543" s="49" t="s">
        <v>443</v>
      </c>
      <c r="N1543" s="75">
        <f>_xll.qlCalendarAdvance(Calendar,N1542,M1543,"Following",FALSE)</f>
        <v>50326</v>
      </c>
      <c r="O1543" s="75" t="e">
        <f>_xll.qlInterestRateIndexValueDate(Index,N1543)</f>
        <v>#VALUE!</v>
      </c>
      <c r="P1543" s="72" t="e">
        <v>#N/A</v>
      </c>
      <c r="Q1543" s="113" t="e">
        <v>#N/A</v>
      </c>
    </row>
    <row r="1544" spans="13:17" x14ac:dyDescent="0.2">
      <c r="M1544" s="49" t="s">
        <v>443</v>
      </c>
      <c r="N1544" s="75">
        <f>_xll.qlCalendarAdvance(Calendar,N1543,M1544,"Following",FALSE)</f>
        <v>50333</v>
      </c>
      <c r="O1544" s="75" t="e">
        <f>_xll.qlInterestRateIndexValueDate(Index,N1544)</f>
        <v>#VALUE!</v>
      </c>
      <c r="P1544" s="72" t="e">
        <v>#N/A</v>
      </c>
      <c r="Q1544" s="113" t="e">
        <v>#N/A</v>
      </c>
    </row>
    <row r="1545" spans="13:17" x14ac:dyDescent="0.2">
      <c r="M1545" s="49" t="s">
        <v>443</v>
      </c>
      <c r="N1545" s="75">
        <f>_xll.qlCalendarAdvance(Calendar,N1544,M1545,"Following",FALSE)</f>
        <v>50340</v>
      </c>
      <c r="O1545" s="75" t="e">
        <f>_xll.qlInterestRateIndexValueDate(Index,N1545)</f>
        <v>#VALUE!</v>
      </c>
      <c r="P1545" s="72" t="e">
        <v>#N/A</v>
      </c>
      <c r="Q1545" s="113" t="e">
        <v>#N/A</v>
      </c>
    </row>
    <row r="1546" spans="13:17" x14ac:dyDescent="0.2">
      <c r="M1546" s="49" t="s">
        <v>443</v>
      </c>
      <c r="N1546" s="75">
        <f>_xll.qlCalendarAdvance(Calendar,N1545,M1546,"Following",FALSE)</f>
        <v>50347</v>
      </c>
      <c r="O1546" s="75" t="e">
        <f>_xll.qlInterestRateIndexValueDate(Index,N1546)</f>
        <v>#VALUE!</v>
      </c>
      <c r="P1546" s="72" t="e">
        <v>#N/A</v>
      </c>
      <c r="Q1546" s="113" t="e">
        <v>#N/A</v>
      </c>
    </row>
    <row r="1547" spans="13:17" x14ac:dyDescent="0.2">
      <c r="M1547" s="49" t="s">
        <v>443</v>
      </c>
      <c r="N1547" s="75">
        <f>_xll.qlCalendarAdvance(Calendar,N1546,M1547,"Following",FALSE)</f>
        <v>50354</v>
      </c>
      <c r="O1547" s="75" t="e">
        <f>_xll.qlInterestRateIndexValueDate(Index,N1547)</f>
        <v>#VALUE!</v>
      </c>
      <c r="P1547" s="72" t="e">
        <v>#N/A</v>
      </c>
      <c r="Q1547" s="113" t="e">
        <v>#N/A</v>
      </c>
    </row>
    <row r="1548" spans="13:17" x14ac:dyDescent="0.2">
      <c r="M1548" s="49" t="s">
        <v>443</v>
      </c>
      <c r="N1548" s="75">
        <f>_xll.qlCalendarAdvance(Calendar,N1547,M1548,"Following",FALSE)</f>
        <v>50361</v>
      </c>
      <c r="O1548" s="75" t="e">
        <f>_xll.qlInterestRateIndexValueDate(Index,N1548)</f>
        <v>#VALUE!</v>
      </c>
      <c r="P1548" s="72" t="e">
        <v>#N/A</v>
      </c>
      <c r="Q1548" s="113" t="e">
        <v>#N/A</v>
      </c>
    </row>
    <row r="1549" spans="13:17" x14ac:dyDescent="0.2">
      <c r="M1549" s="49" t="s">
        <v>443</v>
      </c>
      <c r="N1549" s="75">
        <f>_xll.qlCalendarAdvance(Calendar,N1548,M1549,"Following",FALSE)</f>
        <v>50368</v>
      </c>
      <c r="O1549" s="75" t="e">
        <f>_xll.qlInterestRateIndexValueDate(Index,N1549)</f>
        <v>#VALUE!</v>
      </c>
      <c r="P1549" s="72" t="e">
        <v>#N/A</v>
      </c>
      <c r="Q1549" s="113" t="e">
        <v>#N/A</v>
      </c>
    </row>
    <row r="1550" spans="13:17" x14ac:dyDescent="0.2">
      <c r="M1550" s="49" t="s">
        <v>443</v>
      </c>
      <c r="N1550" s="75">
        <f>_xll.qlCalendarAdvance(Calendar,N1549,M1550,"Following",FALSE)</f>
        <v>50375</v>
      </c>
      <c r="O1550" s="75" t="e">
        <f>_xll.qlInterestRateIndexValueDate(Index,N1550)</f>
        <v>#VALUE!</v>
      </c>
      <c r="P1550" s="72" t="e">
        <v>#N/A</v>
      </c>
      <c r="Q1550" s="113" t="e">
        <v>#N/A</v>
      </c>
    </row>
    <row r="1551" spans="13:17" x14ac:dyDescent="0.2">
      <c r="M1551" s="49" t="s">
        <v>443</v>
      </c>
      <c r="N1551" s="75">
        <f>_xll.qlCalendarAdvance(Calendar,N1550,M1551,"Following",FALSE)</f>
        <v>50382</v>
      </c>
      <c r="O1551" s="75" t="e">
        <f>_xll.qlInterestRateIndexValueDate(Index,N1551)</f>
        <v>#VALUE!</v>
      </c>
      <c r="P1551" s="72" t="e">
        <v>#N/A</v>
      </c>
      <c r="Q1551" s="113" t="e">
        <v>#N/A</v>
      </c>
    </row>
    <row r="1552" spans="13:17" x14ac:dyDescent="0.2">
      <c r="M1552" s="49" t="s">
        <v>443</v>
      </c>
      <c r="N1552" s="75">
        <f>_xll.qlCalendarAdvance(Calendar,N1551,M1552,"Following",FALSE)</f>
        <v>50389</v>
      </c>
      <c r="O1552" s="75" t="e">
        <f>_xll.qlInterestRateIndexValueDate(Index,N1552)</f>
        <v>#VALUE!</v>
      </c>
      <c r="P1552" s="72" t="e">
        <v>#N/A</v>
      </c>
      <c r="Q1552" s="113" t="e">
        <v>#N/A</v>
      </c>
    </row>
    <row r="1553" spans="13:17" x14ac:dyDescent="0.2">
      <c r="M1553" s="49" t="s">
        <v>443</v>
      </c>
      <c r="N1553" s="75">
        <f>_xll.qlCalendarAdvance(Calendar,N1552,M1553,"Following",FALSE)</f>
        <v>50396</v>
      </c>
      <c r="O1553" s="75" t="e">
        <f>_xll.qlInterestRateIndexValueDate(Index,N1553)</f>
        <v>#VALUE!</v>
      </c>
      <c r="P1553" s="72" t="e">
        <v>#N/A</v>
      </c>
      <c r="Q1553" s="113" t="e">
        <v>#N/A</v>
      </c>
    </row>
    <row r="1554" spans="13:17" x14ac:dyDescent="0.2">
      <c r="M1554" s="49" t="s">
        <v>443</v>
      </c>
      <c r="N1554" s="75">
        <f>_xll.qlCalendarAdvance(Calendar,N1553,M1554,"Following",FALSE)</f>
        <v>50403</v>
      </c>
      <c r="O1554" s="75" t="e">
        <f>_xll.qlInterestRateIndexValueDate(Index,N1554)</f>
        <v>#VALUE!</v>
      </c>
      <c r="P1554" s="72" t="e">
        <v>#N/A</v>
      </c>
      <c r="Q1554" s="113" t="e">
        <v>#N/A</v>
      </c>
    </row>
    <row r="1555" spans="13:17" x14ac:dyDescent="0.2">
      <c r="M1555" s="49" t="s">
        <v>443</v>
      </c>
      <c r="N1555" s="75">
        <f>_xll.qlCalendarAdvance(Calendar,N1554,M1555,"Following",FALSE)</f>
        <v>50410</v>
      </c>
      <c r="O1555" s="75" t="e">
        <f>_xll.qlInterestRateIndexValueDate(Index,N1555)</f>
        <v>#VALUE!</v>
      </c>
      <c r="P1555" s="72" t="e">
        <v>#N/A</v>
      </c>
      <c r="Q1555" s="113" t="e">
        <v>#N/A</v>
      </c>
    </row>
    <row r="1556" spans="13:17" x14ac:dyDescent="0.2">
      <c r="M1556" s="49" t="s">
        <v>443</v>
      </c>
      <c r="N1556" s="75">
        <f>_xll.qlCalendarAdvance(Calendar,N1555,M1556,"Following",FALSE)</f>
        <v>50417</v>
      </c>
      <c r="O1556" s="75" t="e">
        <f>_xll.qlInterestRateIndexValueDate(Index,N1556)</f>
        <v>#VALUE!</v>
      </c>
      <c r="P1556" s="72" t="e">
        <v>#N/A</v>
      </c>
      <c r="Q1556" s="113" t="e">
        <v>#N/A</v>
      </c>
    </row>
    <row r="1557" spans="13:17" x14ac:dyDescent="0.2">
      <c r="M1557" s="49" t="s">
        <v>443</v>
      </c>
      <c r="N1557" s="75">
        <f>_xll.qlCalendarAdvance(Calendar,N1556,M1557,"Following",FALSE)</f>
        <v>50424</v>
      </c>
      <c r="O1557" s="75" t="e">
        <f>_xll.qlInterestRateIndexValueDate(Index,N1557)</f>
        <v>#VALUE!</v>
      </c>
      <c r="P1557" s="72" t="e">
        <v>#N/A</v>
      </c>
      <c r="Q1557" s="113" t="e">
        <v>#N/A</v>
      </c>
    </row>
    <row r="1558" spans="13:17" x14ac:dyDescent="0.2">
      <c r="M1558" s="49" t="s">
        <v>443</v>
      </c>
      <c r="N1558" s="75">
        <f>_xll.qlCalendarAdvance(Calendar,N1557,M1558,"Following",FALSE)</f>
        <v>50431</v>
      </c>
      <c r="O1558" s="75" t="e">
        <f>_xll.qlInterestRateIndexValueDate(Index,N1558)</f>
        <v>#VALUE!</v>
      </c>
      <c r="P1558" s="72" t="e">
        <v>#N/A</v>
      </c>
      <c r="Q1558" s="113" t="e">
        <v>#N/A</v>
      </c>
    </row>
    <row r="1559" spans="13:17" x14ac:dyDescent="0.2">
      <c r="M1559" s="49" t="s">
        <v>443</v>
      </c>
      <c r="N1559" s="75">
        <f>_xll.qlCalendarAdvance(Calendar,N1558,M1559,"Following",FALSE)</f>
        <v>50438</v>
      </c>
      <c r="O1559" s="75" t="e">
        <f>_xll.qlInterestRateIndexValueDate(Index,N1559)</f>
        <v>#VALUE!</v>
      </c>
      <c r="P1559" s="72" t="e">
        <v>#N/A</v>
      </c>
      <c r="Q1559" s="113" t="e">
        <v>#N/A</v>
      </c>
    </row>
    <row r="1560" spans="13:17" x14ac:dyDescent="0.2">
      <c r="M1560" s="49" t="s">
        <v>443</v>
      </c>
      <c r="N1560" s="75">
        <f>_xll.qlCalendarAdvance(Calendar,N1559,M1560,"Following",FALSE)</f>
        <v>50445</v>
      </c>
      <c r="O1560" s="75" t="e">
        <f>_xll.qlInterestRateIndexValueDate(Index,N1560)</f>
        <v>#VALUE!</v>
      </c>
      <c r="P1560" s="72" t="e">
        <v>#N/A</v>
      </c>
      <c r="Q1560" s="113" t="e">
        <v>#N/A</v>
      </c>
    </row>
    <row r="1561" spans="13:17" x14ac:dyDescent="0.2">
      <c r="M1561" s="49" t="s">
        <v>443</v>
      </c>
      <c r="N1561" s="75">
        <f>_xll.qlCalendarAdvance(Calendar,N1560,M1561,"Following",FALSE)</f>
        <v>50452</v>
      </c>
      <c r="O1561" s="75" t="e">
        <f>_xll.qlInterestRateIndexValueDate(Index,N1561)</f>
        <v>#VALUE!</v>
      </c>
      <c r="P1561" s="72" t="e">
        <v>#N/A</v>
      </c>
      <c r="Q1561" s="113" t="e">
        <v>#N/A</v>
      </c>
    </row>
    <row r="1562" spans="13:17" x14ac:dyDescent="0.2">
      <c r="M1562" s="49" t="s">
        <v>443</v>
      </c>
      <c r="N1562" s="75">
        <f>_xll.qlCalendarAdvance(Calendar,N1561,M1562,"Following",FALSE)</f>
        <v>50459</v>
      </c>
      <c r="O1562" s="75" t="e">
        <f>_xll.qlInterestRateIndexValueDate(Index,N1562)</f>
        <v>#VALUE!</v>
      </c>
      <c r="P1562" s="72" t="e">
        <v>#N/A</v>
      </c>
      <c r="Q1562" s="113" t="e">
        <v>#N/A</v>
      </c>
    </row>
    <row r="1563" spans="13:17" x14ac:dyDescent="0.2">
      <c r="M1563" s="49" t="s">
        <v>443</v>
      </c>
      <c r="N1563" s="75">
        <f>_xll.qlCalendarAdvance(Calendar,N1562,M1563,"Following",FALSE)</f>
        <v>50466</v>
      </c>
      <c r="O1563" s="75" t="e">
        <f>_xll.qlInterestRateIndexValueDate(Index,N1563)</f>
        <v>#VALUE!</v>
      </c>
      <c r="P1563" s="72" t="e">
        <v>#N/A</v>
      </c>
      <c r="Q1563" s="113" t="e">
        <v>#N/A</v>
      </c>
    </row>
    <row r="1564" spans="13:17" x14ac:dyDescent="0.2">
      <c r="M1564" s="49" t="s">
        <v>443</v>
      </c>
      <c r="N1564" s="75">
        <f>_xll.qlCalendarAdvance(Calendar,N1563,M1564,"Following",FALSE)</f>
        <v>50473</v>
      </c>
      <c r="O1564" s="75" t="e">
        <f>_xll.qlInterestRateIndexValueDate(Index,N1564)</f>
        <v>#VALUE!</v>
      </c>
      <c r="P1564" s="72" t="e">
        <v>#N/A</v>
      </c>
      <c r="Q1564" s="113" t="e">
        <v>#N/A</v>
      </c>
    </row>
    <row r="1565" spans="13:17" x14ac:dyDescent="0.2">
      <c r="M1565" s="49" t="s">
        <v>443</v>
      </c>
      <c r="N1565" s="75">
        <f>_xll.qlCalendarAdvance(Calendar,N1564,M1565,"Following",FALSE)</f>
        <v>50480</v>
      </c>
      <c r="O1565" s="75" t="e">
        <f>_xll.qlInterestRateIndexValueDate(Index,N1565)</f>
        <v>#VALUE!</v>
      </c>
      <c r="P1565" s="72" t="e">
        <v>#N/A</v>
      </c>
      <c r="Q1565" s="113" t="e">
        <v>#N/A</v>
      </c>
    </row>
    <row r="1566" spans="13:17" x14ac:dyDescent="0.2">
      <c r="M1566" s="49" t="s">
        <v>443</v>
      </c>
      <c r="N1566" s="75">
        <f>_xll.qlCalendarAdvance(Calendar,N1565,M1566,"Following",FALSE)</f>
        <v>50487</v>
      </c>
      <c r="O1566" s="75" t="e">
        <f>_xll.qlInterestRateIndexValueDate(Index,N1566)</f>
        <v>#VALUE!</v>
      </c>
      <c r="P1566" s="72" t="e">
        <v>#N/A</v>
      </c>
      <c r="Q1566" s="113" t="e">
        <v>#N/A</v>
      </c>
    </row>
    <row r="1567" spans="13:17" x14ac:dyDescent="0.2">
      <c r="M1567" s="49" t="s">
        <v>443</v>
      </c>
      <c r="N1567" s="75">
        <f>_xll.qlCalendarAdvance(Calendar,N1566,M1567,"Following",FALSE)</f>
        <v>50494</v>
      </c>
      <c r="O1567" s="75" t="e">
        <f>_xll.qlInterestRateIndexValueDate(Index,N1567)</f>
        <v>#VALUE!</v>
      </c>
      <c r="P1567" s="72" t="e">
        <v>#N/A</v>
      </c>
      <c r="Q1567" s="113" t="e">
        <v>#N/A</v>
      </c>
    </row>
    <row r="1568" spans="13:17" x14ac:dyDescent="0.2">
      <c r="M1568" s="49" t="s">
        <v>443</v>
      </c>
      <c r="N1568" s="75">
        <f>_xll.qlCalendarAdvance(Calendar,N1567,M1568,"Following",FALSE)</f>
        <v>50501</v>
      </c>
      <c r="O1568" s="75" t="e">
        <f>_xll.qlInterestRateIndexValueDate(Index,N1568)</f>
        <v>#VALUE!</v>
      </c>
      <c r="P1568" s="72" t="e">
        <v>#N/A</v>
      </c>
      <c r="Q1568" s="113" t="e">
        <v>#N/A</v>
      </c>
    </row>
    <row r="1569" spans="13:17" x14ac:dyDescent="0.2">
      <c r="M1569" s="49" t="s">
        <v>443</v>
      </c>
      <c r="N1569" s="75">
        <f>_xll.qlCalendarAdvance(Calendar,N1568,M1569,"Following",FALSE)</f>
        <v>50508</v>
      </c>
      <c r="O1569" s="75" t="e">
        <f>_xll.qlInterestRateIndexValueDate(Index,N1569)</f>
        <v>#VALUE!</v>
      </c>
      <c r="P1569" s="72" t="e">
        <v>#N/A</v>
      </c>
      <c r="Q1569" s="113" t="e">
        <v>#N/A</v>
      </c>
    </row>
    <row r="1570" spans="13:17" x14ac:dyDescent="0.2">
      <c r="M1570" s="49" t="s">
        <v>443</v>
      </c>
      <c r="N1570" s="75">
        <f>_xll.qlCalendarAdvance(Calendar,N1569,M1570,"Following",FALSE)</f>
        <v>50515</v>
      </c>
      <c r="O1570" s="75" t="e">
        <f>_xll.qlInterestRateIndexValueDate(Index,N1570)</f>
        <v>#VALUE!</v>
      </c>
      <c r="P1570" s="72" t="e">
        <v>#N/A</v>
      </c>
      <c r="Q1570" s="113" t="e">
        <v>#N/A</v>
      </c>
    </row>
    <row r="1571" spans="13:17" x14ac:dyDescent="0.2">
      <c r="M1571" s="49" t="s">
        <v>443</v>
      </c>
      <c r="N1571" s="75">
        <f>_xll.qlCalendarAdvance(Calendar,N1570,M1571,"Following",FALSE)</f>
        <v>50522</v>
      </c>
      <c r="O1571" s="75" t="e">
        <f>_xll.qlInterestRateIndexValueDate(Index,N1571)</f>
        <v>#VALUE!</v>
      </c>
      <c r="P1571" s="72" t="e">
        <v>#N/A</v>
      </c>
      <c r="Q1571" s="113" t="e">
        <v>#N/A</v>
      </c>
    </row>
    <row r="1572" spans="13:17" x14ac:dyDescent="0.2">
      <c r="M1572" s="49" t="s">
        <v>443</v>
      </c>
      <c r="N1572" s="75">
        <f>_xll.qlCalendarAdvance(Calendar,N1571,M1572,"Following",FALSE)</f>
        <v>50529</v>
      </c>
      <c r="O1572" s="75" t="e">
        <f>_xll.qlInterestRateIndexValueDate(Index,N1572)</f>
        <v>#VALUE!</v>
      </c>
      <c r="P1572" s="72" t="e">
        <v>#N/A</v>
      </c>
      <c r="Q1572" s="113" t="e">
        <v>#N/A</v>
      </c>
    </row>
    <row r="1573" spans="13:17" x14ac:dyDescent="0.2">
      <c r="M1573" s="49" t="s">
        <v>443</v>
      </c>
      <c r="N1573" s="75">
        <f>_xll.qlCalendarAdvance(Calendar,N1572,M1573,"Following",FALSE)</f>
        <v>50536</v>
      </c>
      <c r="O1573" s="75" t="e">
        <f>_xll.qlInterestRateIndexValueDate(Index,N1573)</f>
        <v>#VALUE!</v>
      </c>
      <c r="P1573" s="72" t="e">
        <v>#N/A</v>
      </c>
      <c r="Q1573" s="113" t="e">
        <v>#N/A</v>
      </c>
    </row>
    <row r="1574" spans="13:17" x14ac:dyDescent="0.2">
      <c r="M1574" s="49" t="s">
        <v>443</v>
      </c>
      <c r="N1574" s="75">
        <f>_xll.qlCalendarAdvance(Calendar,N1573,M1574,"Following",FALSE)</f>
        <v>50543</v>
      </c>
      <c r="O1574" s="75" t="e">
        <f>_xll.qlInterestRateIndexValueDate(Index,N1574)</f>
        <v>#VALUE!</v>
      </c>
      <c r="P1574" s="72" t="e">
        <v>#N/A</v>
      </c>
      <c r="Q1574" s="113" t="e">
        <v>#N/A</v>
      </c>
    </row>
    <row r="1575" spans="13:17" x14ac:dyDescent="0.2">
      <c r="M1575" s="49" t="s">
        <v>443</v>
      </c>
      <c r="N1575" s="75">
        <f>_xll.qlCalendarAdvance(Calendar,N1574,M1575,"Following",FALSE)</f>
        <v>50550</v>
      </c>
      <c r="O1575" s="75" t="e">
        <f>_xll.qlInterestRateIndexValueDate(Index,N1575)</f>
        <v>#VALUE!</v>
      </c>
      <c r="P1575" s="72" t="e">
        <v>#N/A</v>
      </c>
      <c r="Q1575" s="113" t="e">
        <v>#N/A</v>
      </c>
    </row>
    <row r="1576" spans="13:17" x14ac:dyDescent="0.2">
      <c r="M1576" s="49" t="s">
        <v>443</v>
      </c>
      <c r="N1576" s="75">
        <f>_xll.qlCalendarAdvance(Calendar,N1575,M1576,"Following",FALSE)</f>
        <v>50557</v>
      </c>
      <c r="O1576" s="75" t="e">
        <f>_xll.qlInterestRateIndexValueDate(Index,N1576)</f>
        <v>#VALUE!</v>
      </c>
      <c r="P1576" s="72" t="e">
        <v>#N/A</v>
      </c>
      <c r="Q1576" s="113" t="e">
        <v>#N/A</v>
      </c>
    </row>
    <row r="1577" spans="13:17" x14ac:dyDescent="0.2">
      <c r="M1577" s="49" t="s">
        <v>443</v>
      </c>
      <c r="N1577" s="75">
        <f>_xll.qlCalendarAdvance(Calendar,N1576,M1577,"Following",FALSE)</f>
        <v>50564</v>
      </c>
      <c r="O1577" s="75" t="e">
        <f>_xll.qlInterestRateIndexValueDate(Index,N1577)</f>
        <v>#VALUE!</v>
      </c>
      <c r="P1577" s="72" t="e">
        <v>#N/A</v>
      </c>
      <c r="Q1577" s="113" t="e">
        <v>#N/A</v>
      </c>
    </row>
    <row r="1578" spans="13:17" x14ac:dyDescent="0.2">
      <c r="M1578" s="49" t="s">
        <v>443</v>
      </c>
      <c r="N1578" s="75">
        <f>_xll.qlCalendarAdvance(Calendar,N1577,M1578,"Following",FALSE)</f>
        <v>50571</v>
      </c>
      <c r="O1578" s="75" t="e">
        <f>_xll.qlInterestRateIndexValueDate(Index,N1578)</f>
        <v>#VALUE!</v>
      </c>
      <c r="P1578" s="72" t="e">
        <v>#N/A</v>
      </c>
      <c r="Q1578" s="113" t="e">
        <v>#N/A</v>
      </c>
    </row>
    <row r="1579" spans="13:17" x14ac:dyDescent="0.2">
      <c r="M1579" s="49" t="s">
        <v>443</v>
      </c>
      <c r="N1579" s="75">
        <f>_xll.qlCalendarAdvance(Calendar,N1578,M1579,"Following",FALSE)</f>
        <v>50578</v>
      </c>
      <c r="O1579" s="75" t="e">
        <f>_xll.qlInterestRateIndexValueDate(Index,N1579)</f>
        <v>#VALUE!</v>
      </c>
      <c r="P1579" s="72" t="e">
        <v>#N/A</v>
      </c>
      <c r="Q1579" s="113" t="e">
        <v>#N/A</v>
      </c>
    </row>
    <row r="1580" spans="13:17" x14ac:dyDescent="0.2">
      <c r="M1580" s="49" t="s">
        <v>443</v>
      </c>
      <c r="N1580" s="75">
        <f>_xll.qlCalendarAdvance(Calendar,N1579,M1580,"Following",FALSE)</f>
        <v>50585</v>
      </c>
      <c r="O1580" s="75" t="e">
        <f>_xll.qlInterestRateIndexValueDate(Index,N1580)</f>
        <v>#VALUE!</v>
      </c>
      <c r="P1580" s="72" t="e">
        <v>#N/A</v>
      </c>
      <c r="Q1580" s="113" t="e">
        <v>#N/A</v>
      </c>
    </row>
    <row r="1581" spans="13:17" x14ac:dyDescent="0.2">
      <c r="M1581" s="49" t="s">
        <v>443</v>
      </c>
      <c r="N1581" s="75">
        <f>_xll.qlCalendarAdvance(Calendar,N1580,M1581,"Following",FALSE)</f>
        <v>50592</v>
      </c>
      <c r="O1581" s="75" t="e">
        <f>_xll.qlInterestRateIndexValueDate(Index,N1581)</f>
        <v>#VALUE!</v>
      </c>
      <c r="P1581" s="72" t="e">
        <v>#N/A</v>
      </c>
      <c r="Q1581" s="113" t="e">
        <v>#N/A</v>
      </c>
    </row>
    <row r="1582" spans="13:17" x14ac:dyDescent="0.2">
      <c r="M1582" s="49" t="s">
        <v>443</v>
      </c>
      <c r="N1582" s="75">
        <f>_xll.qlCalendarAdvance(Calendar,N1581,M1582,"Following",FALSE)</f>
        <v>50599</v>
      </c>
      <c r="O1582" s="75" t="e">
        <f>_xll.qlInterestRateIndexValueDate(Index,N1582)</f>
        <v>#VALUE!</v>
      </c>
      <c r="P1582" s="72" t="e">
        <v>#N/A</v>
      </c>
      <c r="Q1582" s="113" t="e">
        <v>#N/A</v>
      </c>
    </row>
    <row r="1583" spans="13:17" x14ac:dyDescent="0.2">
      <c r="M1583" s="49" t="s">
        <v>443</v>
      </c>
      <c r="N1583" s="75">
        <f>_xll.qlCalendarAdvance(Calendar,N1582,M1583,"Following",FALSE)</f>
        <v>50606</v>
      </c>
      <c r="O1583" s="75" t="e">
        <f>_xll.qlInterestRateIndexValueDate(Index,N1583)</f>
        <v>#VALUE!</v>
      </c>
      <c r="P1583" s="72" t="e">
        <v>#N/A</v>
      </c>
      <c r="Q1583" s="113" t="e">
        <v>#N/A</v>
      </c>
    </row>
    <row r="1584" spans="13:17" x14ac:dyDescent="0.2">
      <c r="M1584" s="49" t="s">
        <v>443</v>
      </c>
      <c r="N1584" s="75">
        <f>_xll.qlCalendarAdvance(Calendar,N1583,M1584,"Following",FALSE)</f>
        <v>50613</v>
      </c>
      <c r="O1584" s="75" t="e">
        <f>_xll.qlInterestRateIndexValueDate(Index,N1584)</f>
        <v>#VALUE!</v>
      </c>
      <c r="P1584" s="72" t="e">
        <v>#N/A</v>
      </c>
      <c r="Q1584" s="113" t="e">
        <v>#N/A</v>
      </c>
    </row>
    <row r="1585" spans="13:17" x14ac:dyDescent="0.2">
      <c r="M1585" s="49" t="s">
        <v>443</v>
      </c>
      <c r="N1585" s="75">
        <f>_xll.qlCalendarAdvance(Calendar,N1584,M1585,"Following",FALSE)</f>
        <v>50620</v>
      </c>
      <c r="O1585" s="75" t="e">
        <f>_xll.qlInterestRateIndexValueDate(Index,N1585)</f>
        <v>#VALUE!</v>
      </c>
      <c r="P1585" s="72" t="e">
        <v>#N/A</v>
      </c>
      <c r="Q1585" s="113" t="e">
        <v>#N/A</v>
      </c>
    </row>
    <row r="1586" spans="13:17" x14ac:dyDescent="0.2">
      <c r="M1586" s="49" t="s">
        <v>443</v>
      </c>
      <c r="N1586" s="75">
        <f>_xll.qlCalendarAdvance(Calendar,N1585,M1586,"Following",FALSE)</f>
        <v>50627</v>
      </c>
      <c r="O1586" s="75" t="e">
        <f>_xll.qlInterestRateIndexValueDate(Index,N1586)</f>
        <v>#VALUE!</v>
      </c>
      <c r="P1586" s="72" t="e">
        <v>#N/A</v>
      </c>
      <c r="Q1586" s="113" t="e">
        <v>#N/A</v>
      </c>
    </row>
    <row r="1587" spans="13:17" x14ac:dyDescent="0.2">
      <c r="M1587" s="49" t="s">
        <v>443</v>
      </c>
      <c r="N1587" s="75">
        <f>_xll.qlCalendarAdvance(Calendar,N1586,M1587,"Following",FALSE)</f>
        <v>50634</v>
      </c>
      <c r="O1587" s="75" t="e">
        <f>_xll.qlInterestRateIndexValueDate(Index,N1587)</f>
        <v>#VALUE!</v>
      </c>
      <c r="P1587" s="72" t="e">
        <v>#N/A</v>
      </c>
      <c r="Q1587" s="113" t="e">
        <v>#N/A</v>
      </c>
    </row>
    <row r="1588" spans="13:17" x14ac:dyDescent="0.2">
      <c r="M1588" s="49" t="s">
        <v>443</v>
      </c>
      <c r="N1588" s="75">
        <f>_xll.qlCalendarAdvance(Calendar,N1587,M1588,"Following",FALSE)</f>
        <v>50641</v>
      </c>
      <c r="O1588" s="75" t="e">
        <f>_xll.qlInterestRateIndexValueDate(Index,N1588)</f>
        <v>#VALUE!</v>
      </c>
      <c r="P1588" s="72" t="e">
        <v>#N/A</v>
      </c>
      <c r="Q1588" s="113" t="e">
        <v>#N/A</v>
      </c>
    </row>
    <row r="1589" spans="13:17" x14ac:dyDescent="0.2">
      <c r="M1589" s="49" t="s">
        <v>443</v>
      </c>
      <c r="N1589" s="75">
        <f>_xll.qlCalendarAdvance(Calendar,N1588,M1589,"Following",FALSE)</f>
        <v>50648</v>
      </c>
      <c r="O1589" s="75" t="e">
        <f>_xll.qlInterestRateIndexValueDate(Index,N1589)</f>
        <v>#VALUE!</v>
      </c>
      <c r="P1589" s="72" t="e">
        <v>#N/A</v>
      </c>
      <c r="Q1589" s="113" t="e">
        <v>#N/A</v>
      </c>
    </row>
    <row r="1590" spans="13:17" x14ac:dyDescent="0.2">
      <c r="M1590" s="49" t="s">
        <v>443</v>
      </c>
      <c r="N1590" s="75">
        <f>_xll.qlCalendarAdvance(Calendar,N1589,M1590,"Following",FALSE)</f>
        <v>50655</v>
      </c>
      <c r="O1590" s="75" t="e">
        <f>_xll.qlInterestRateIndexValueDate(Index,N1590)</f>
        <v>#VALUE!</v>
      </c>
      <c r="P1590" s="72" t="e">
        <v>#N/A</v>
      </c>
      <c r="Q1590" s="113" t="e">
        <v>#N/A</v>
      </c>
    </row>
    <row r="1591" spans="13:17" x14ac:dyDescent="0.2">
      <c r="M1591" s="49" t="s">
        <v>443</v>
      </c>
      <c r="N1591" s="75">
        <f>_xll.qlCalendarAdvance(Calendar,N1590,M1591,"Following",FALSE)</f>
        <v>50662</v>
      </c>
      <c r="O1591" s="75" t="e">
        <f>_xll.qlInterestRateIndexValueDate(Index,N1591)</f>
        <v>#VALUE!</v>
      </c>
      <c r="P1591" s="72" t="e">
        <v>#N/A</v>
      </c>
      <c r="Q1591" s="113" t="e">
        <v>#N/A</v>
      </c>
    </row>
    <row r="1592" spans="13:17" x14ac:dyDescent="0.2">
      <c r="M1592" s="49" t="s">
        <v>443</v>
      </c>
      <c r="N1592" s="75">
        <f>_xll.qlCalendarAdvance(Calendar,N1591,M1592,"Following",FALSE)</f>
        <v>50669</v>
      </c>
      <c r="O1592" s="75" t="e">
        <f>_xll.qlInterestRateIndexValueDate(Index,N1592)</f>
        <v>#VALUE!</v>
      </c>
      <c r="P1592" s="72" t="e">
        <v>#N/A</v>
      </c>
      <c r="Q1592" s="113" t="e">
        <v>#N/A</v>
      </c>
    </row>
    <row r="1593" spans="13:17" x14ac:dyDescent="0.2">
      <c r="M1593" s="49" t="s">
        <v>443</v>
      </c>
      <c r="N1593" s="75">
        <f>_xll.qlCalendarAdvance(Calendar,N1592,M1593,"Following",FALSE)</f>
        <v>50676</v>
      </c>
      <c r="O1593" s="75" t="e">
        <f>_xll.qlInterestRateIndexValueDate(Index,N1593)</f>
        <v>#VALUE!</v>
      </c>
      <c r="P1593" s="72" t="e">
        <v>#N/A</v>
      </c>
      <c r="Q1593" s="113" t="e">
        <v>#N/A</v>
      </c>
    </row>
    <row r="1594" spans="13:17" x14ac:dyDescent="0.2">
      <c r="M1594" s="49" t="s">
        <v>443</v>
      </c>
      <c r="N1594" s="75">
        <f>_xll.qlCalendarAdvance(Calendar,N1593,M1594,"Following",FALSE)</f>
        <v>50683</v>
      </c>
      <c r="O1594" s="75" t="e">
        <f>_xll.qlInterestRateIndexValueDate(Index,N1594)</f>
        <v>#VALUE!</v>
      </c>
      <c r="P1594" s="72" t="e">
        <v>#N/A</v>
      </c>
      <c r="Q1594" s="113" t="e">
        <v>#N/A</v>
      </c>
    </row>
    <row r="1595" spans="13:17" x14ac:dyDescent="0.2">
      <c r="M1595" s="49" t="s">
        <v>443</v>
      </c>
      <c r="N1595" s="75">
        <f>_xll.qlCalendarAdvance(Calendar,N1594,M1595,"Following",FALSE)</f>
        <v>50690</v>
      </c>
      <c r="O1595" s="75" t="e">
        <f>_xll.qlInterestRateIndexValueDate(Index,N1595)</f>
        <v>#VALUE!</v>
      </c>
      <c r="P1595" s="72" t="e">
        <v>#N/A</v>
      </c>
      <c r="Q1595" s="113" t="e">
        <v>#N/A</v>
      </c>
    </row>
    <row r="1596" spans="13:17" x14ac:dyDescent="0.2">
      <c r="M1596" s="49" t="s">
        <v>443</v>
      </c>
      <c r="N1596" s="75">
        <f>_xll.qlCalendarAdvance(Calendar,N1595,M1596,"Following",FALSE)</f>
        <v>50697</v>
      </c>
      <c r="O1596" s="75" t="e">
        <f>_xll.qlInterestRateIndexValueDate(Index,N1596)</f>
        <v>#VALUE!</v>
      </c>
      <c r="P1596" s="72" t="e">
        <v>#N/A</v>
      </c>
      <c r="Q1596" s="113" t="e">
        <v>#N/A</v>
      </c>
    </row>
    <row r="1597" spans="13:17" x14ac:dyDescent="0.2">
      <c r="M1597" s="49" t="s">
        <v>443</v>
      </c>
      <c r="N1597" s="75">
        <f>_xll.qlCalendarAdvance(Calendar,N1596,M1597,"Following",FALSE)</f>
        <v>50704</v>
      </c>
      <c r="O1597" s="75" t="e">
        <f>_xll.qlInterestRateIndexValueDate(Index,N1597)</f>
        <v>#VALUE!</v>
      </c>
      <c r="P1597" s="72" t="e">
        <v>#N/A</v>
      </c>
      <c r="Q1597" s="113" t="e">
        <v>#N/A</v>
      </c>
    </row>
    <row r="1598" spans="13:17" x14ac:dyDescent="0.2">
      <c r="M1598" s="49" t="s">
        <v>443</v>
      </c>
      <c r="N1598" s="75">
        <f>_xll.qlCalendarAdvance(Calendar,N1597,M1598,"Following",FALSE)</f>
        <v>50711</v>
      </c>
      <c r="O1598" s="75" t="e">
        <f>_xll.qlInterestRateIndexValueDate(Index,N1598)</f>
        <v>#VALUE!</v>
      </c>
      <c r="P1598" s="72" t="e">
        <v>#N/A</v>
      </c>
      <c r="Q1598" s="113" t="e">
        <v>#N/A</v>
      </c>
    </row>
    <row r="1599" spans="13:17" x14ac:dyDescent="0.2">
      <c r="M1599" s="49" t="s">
        <v>443</v>
      </c>
      <c r="N1599" s="75">
        <f>_xll.qlCalendarAdvance(Calendar,N1598,M1599,"Following",FALSE)</f>
        <v>50718</v>
      </c>
      <c r="O1599" s="75" t="e">
        <f>_xll.qlInterestRateIndexValueDate(Index,N1599)</f>
        <v>#VALUE!</v>
      </c>
      <c r="P1599" s="72" t="e">
        <v>#N/A</v>
      </c>
      <c r="Q1599" s="113" t="e">
        <v>#N/A</v>
      </c>
    </row>
    <row r="1600" spans="13:17" x14ac:dyDescent="0.2">
      <c r="M1600" s="49" t="s">
        <v>443</v>
      </c>
      <c r="N1600" s="75">
        <f>_xll.qlCalendarAdvance(Calendar,N1599,M1600,"Following",FALSE)</f>
        <v>50725</v>
      </c>
      <c r="O1600" s="75" t="e">
        <f>_xll.qlInterestRateIndexValueDate(Index,N1600)</f>
        <v>#VALUE!</v>
      </c>
      <c r="P1600" s="72" t="e">
        <v>#N/A</v>
      </c>
      <c r="Q1600" s="113" t="e">
        <v>#N/A</v>
      </c>
    </row>
    <row r="1601" spans="13:17" x14ac:dyDescent="0.2">
      <c r="M1601" s="49" t="s">
        <v>443</v>
      </c>
      <c r="N1601" s="75">
        <f>_xll.qlCalendarAdvance(Calendar,N1600,M1601,"Following",FALSE)</f>
        <v>50732</v>
      </c>
      <c r="O1601" s="75" t="e">
        <f>_xll.qlInterestRateIndexValueDate(Index,N1601)</f>
        <v>#VALUE!</v>
      </c>
      <c r="P1601" s="72" t="e">
        <v>#N/A</v>
      </c>
      <c r="Q1601" s="113" t="e">
        <v>#N/A</v>
      </c>
    </row>
    <row r="1602" spans="13:17" x14ac:dyDescent="0.2">
      <c r="M1602" s="49" t="s">
        <v>443</v>
      </c>
      <c r="N1602" s="75">
        <f>_xll.qlCalendarAdvance(Calendar,N1601,M1602,"Following",FALSE)</f>
        <v>50739</v>
      </c>
      <c r="O1602" s="75" t="e">
        <f>_xll.qlInterestRateIndexValueDate(Index,N1602)</f>
        <v>#VALUE!</v>
      </c>
      <c r="P1602" s="72" t="e">
        <v>#N/A</v>
      </c>
      <c r="Q1602" s="113" t="e">
        <v>#N/A</v>
      </c>
    </row>
    <row r="1603" spans="13:17" x14ac:dyDescent="0.2">
      <c r="M1603" s="49" t="s">
        <v>443</v>
      </c>
      <c r="N1603" s="75">
        <f>_xll.qlCalendarAdvance(Calendar,N1602,M1603,"Following",FALSE)</f>
        <v>50746</v>
      </c>
      <c r="O1603" s="75" t="e">
        <f>_xll.qlInterestRateIndexValueDate(Index,N1603)</f>
        <v>#VALUE!</v>
      </c>
      <c r="P1603" s="72" t="e">
        <v>#N/A</v>
      </c>
      <c r="Q1603" s="113" t="e">
        <v>#N/A</v>
      </c>
    </row>
    <row r="1604" spans="13:17" x14ac:dyDescent="0.2">
      <c r="M1604" s="49" t="s">
        <v>443</v>
      </c>
      <c r="N1604" s="75">
        <f>_xll.qlCalendarAdvance(Calendar,N1603,M1604,"Following",FALSE)</f>
        <v>50753</v>
      </c>
      <c r="O1604" s="75" t="e">
        <f>_xll.qlInterestRateIndexValueDate(Index,N1604)</f>
        <v>#VALUE!</v>
      </c>
      <c r="P1604" s="72" t="e">
        <v>#N/A</v>
      </c>
      <c r="Q1604" s="113" t="e">
        <v>#N/A</v>
      </c>
    </row>
    <row r="1605" spans="13:17" x14ac:dyDescent="0.2">
      <c r="M1605" s="49" t="s">
        <v>443</v>
      </c>
      <c r="N1605" s="75">
        <f>_xll.qlCalendarAdvance(Calendar,N1604,M1605,"Following",FALSE)</f>
        <v>50760</v>
      </c>
      <c r="O1605" s="75" t="e">
        <f>_xll.qlInterestRateIndexValueDate(Index,N1605)</f>
        <v>#VALUE!</v>
      </c>
      <c r="P1605" s="72" t="e">
        <v>#N/A</v>
      </c>
      <c r="Q1605" s="113" t="e">
        <v>#N/A</v>
      </c>
    </row>
    <row r="1606" spans="13:17" x14ac:dyDescent="0.2">
      <c r="M1606" s="49" t="s">
        <v>443</v>
      </c>
      <c r="N1606" s="75">
        <f>_xll.qlCalendarAdvance(Calendar,N1605,M1606,"Following",FALSE)</f>
        <v>50767</v>
      </c>
      <c r="O1606" s="75" t="e">
        <f>_xll.qlInterestRateIndexValueDate(Index,N1606)</f>
        <v>#VALUE!</v>
      </c>
      <c r="P1606" s="72" t="e">
        <v>#N/A</v>
      </c>
      <c r="Q1606" s="113" t="e">
        <v>#N/A</v>
      </c>
    </row>
    <row r="1607" spans="13:17" x14ac:dyDescent="0.2">
      <c r="M1607" s="49" t="s">
        <v>443</v>
      </c>
      <c r="N1607" s="75">
        <f>_xll.qlCalendarAdvance(Calendar,N1606,M1607,"Following",FALSE)</f>
        <v>50774</v>
      </c>
      <c r="O1607" s="75" t="e">
        <f>_xll.qlInterestRateIndexValueDate(Index,N1607)</f>
        <v>#VALUE!</v>
      </c>
      <c r="P1607" s="72" t="e">
        <v>#N/A</v>
      </c>
      <c r="Q1607" s="113" t="e">
        <v>#N/A</v>
      </c>
    </row>
    <row r="1608" spans="13:17" x14ac:dyDescent="0.2">
      <c r="M1608" s="49" t="s">
        <v>443</v>
      </c>
      <c r="N1608" s="75">
        <f>_xll.qlCalendarAdvance(Calendar,N1607,M1608,"Following",FALSE)</f>
        <v>50781</v>
      </c>
      <c r="O1608" s="75" t="e">
        <f>_xll.qlInterestRateIndexValueDate(Index,N1608)</f>
        <v>#VALUE!</v>
      </c>
      <c r="P1608" s="72" t="e">
        <v>#N/A</v>
      </c>
      <c r="Q1608" s="113" t="e">
        <v>#N/A</v>
      </c>
    </row>
    <row r="1609" spans="13:17" x14ac:dyDescent="0.2">
      <c r="M1609" s="49" t="s">
        <v>443</v>
      </c>
      <c r="N1609" s="75">
        <f>_xll.qlCalendarAdvance(Calendar,N1608,M1609,"Following",FALSE)</f>
        <v>50788</v>
      </c>
      <c r="O1609" s="75" t="e">
        <f>_xll.qlInterestRateIndexValueDate(Index,N1609)</f>
        <v>#VALUE!</v>
      </c>
      <c r="P1609" s="72" t="e">
        <v>#N/A</v>
      </c>
      <c r="Q1609" s="113" t="e">
        <v>#N/A</v>
      </c>
    </row>
    <row r="1610" spans="13:17" x14ac:dyDescent="0.2">
      <c r="M1610" s="49" t="s">
        <v>443</v>
      </c>
      <c r="N1610" s="75">
        <f>_xll.qlCalendarAdvance(Calendar,N1609,M1610,"Following",FALSE)</f>
        <v>50795</v>
      </c>
      <c r="O1610" s="75" t="e">
        <f>_xll.qlInterestRateIndexValueDate(Index,N1610)</f>
        <v>#VALUE!</v>
      </c>
      <c r="P1610" s="72" t="e">
        <v>#N/A</v>
      </c>
      <c r="Q1610" s="113" t="e">
        <v>#N/A</v>
      </c>
    </row>
    <row r="1611" spans="13:17" x14ac:dyDescent="0.2">
      <c r="M1611" s="49" t="s">
        <v>443</v>
      </c>
      <c r="N1611" s="75">
        <f>_xll.qlCalendarAdvance(Calendar,N1610,M1611,"Following",FALSE)</f>
        <v>50802</v>
      </c>
      <c r="O1611" s="75" t="e">
        <f>_xll.qlInterestRateIndexValueDate(Index,N1611)</f>
        <v>#VALUE!</v>
      </c>
      <c r="P1611" s="72" t="e">
        <v>#N/A</v>
      </c>
      <c r="Q1611" s="113" t="e">
        <v>#N/A</v>
      </c>
    </row>
    <row r="1612" spans="13:17" x14ac:dyDescent="0.2">
      <c r="M1612" s="49" t="s">
        <v>443</v>
      </c>
      <c r="N1612" s="75">
        <f>_xll.qlCalendarAdvance(Calendar,N1611,M1612,"Following",FALSE)</f>
        <v>50809</v>
      </c>
      <c r="O1612" s="75" t="e">
        <f>_xll.qlInterestRateIndexValueDate(Index,N1612)</f>
        <v>#VALUE!</v>
      </c>
      <c r="P1612" s="72" t="e">
        <v>#N/A</v>
      </c>
      <c r="Q1612" s="113" t="e">
        <v>#N/A</v>
      </c>
    </row>
    <row r="1613" spans="13:17" x14ac:dyDescent="0.2">
      <c r="M1613" s="49" t="s">
        <v>443</v>
      </c>
      <c r="N1613" s="75">
        <f>_xll.qlCalendarAdvance(Calendar,N1612,M1613,"Following",FALSE)</f>
        <v>50816</v>
      </c>
      <c r="O1613" s="75" t="e">
        <f>_xll.qlInterestRateIndexValueDate(Index,N1613)</f>
        <v>#VALUE!</v>
      </c>
      <c r="P1613" s="72" t="e">
        <v>#N/A</v>
      </c>
      <c r="Q1613" s="113" t="e">
        <v>#N/A</v>
      </c>
    </row>
    <row r="1614" spans="13:17" x14ac:dyDescent="0.2">
      <c r="M1614" s="49" t="s">
        <v>443</v>
      </c>
      <c r="N1614" s="75">
        <f>_xll.qlCalendarAdvance(Calendar,N1613,M1614,"Following",FALSE)</f>
        <v>50823</v>
      </c>
      <c r="O1614" s="75" t="e">
        <f>_xll.qlInterestRateIndexValueDate(Index,N1614)</f>
        <v>#VALUE!</v>
      </c>
      <c r="P1614" s="72" t="e">
        <v>#N/A</v>
      </c>
      <c r="Q1614" s="113" t="e">
        <v>#N/A</v>
      </c>
    </row>
    <row r="1615" spans="13:17" x14ac:dyDescent="0.2">
      <c r="M1615" s="49" t="s">
        <v>443</v>
      </c>
      <c r="N1615" s="75">
        <f>_xll.qlCalendarAdvance(Calendar,N1614,M1615,"Following",FALSE)</f>
        <v>50830</v>
      </c>
      <c r="O1615" s="75" t="e">
        <f>_xll.qlInterestRateIndexValueDate(Index,N1615)</f>
        <v>#VALUE!</v>
      </c>
      <c r="P1615" s="72" t="e">
        <v>#N/A</v>
      </c>
      <c r="Q1615" s="113" t="e">
        <v>#N/A</v>
      </c>
    </row>
    <row r="1616" spans="13:17" x14ac:dyDescent="0.2">
      <c r="M1616" s="49" t="s">
        <v>443</v>
      </c>
      <c r="N1616" s="75">
        <f>_xll.qlCalendarAdvance(Calendar,N1615,M1616,"Following",FALSE)</f>
        <v>50837</v>
      </c>
      <c r="O1616" s="75" t="e">
        <f>_xll.qlInterestRateIndexValueDate(Index,N1616)</f>
        <v>#VALUE!</v>
      </c>
      <c r="P1616" s="72" t="e">
        <v>#N/A</v>
      </c>
      <c r="Q1616" s="113" t="e">
        <v>#N/A</v>
      </c>
    </row>
    <row r="1617" spans="13:17" x14ac:dyDescent="0.2">
      <c r="M1617" s="49" t="s">
        <v>443</v>
      </c>
      <c r="N1617" s="75">
        <f>_xll.qlCalendarAdvance(Calendar,N1616,M1617,"Following",FALSE)</f>
        <v>50844</v>
      </c>
      <c r="O1617" s="75" t="e">
        <f>_xll.qlInterestRateIndexValueDate(Index,N1617)</f>
        <v>#VALUE!</v>
      </c>
      <c r="P1617" s="72" t="e">
        <v>#N/A</v>
      </c>
      <c r="Q1617" s="113" t="e">
        <v>#N/A</v>
      </c>
    </row>
    <row r="1618" spans="13:17" x14ac:dyDescent="0.2">
      <c r="M1618" s="49" t="s">
        <v>443</v>
      </c>
      <c r="N1618" s="75">
        <f>_xll.qlCalendarAdvance(Calendar,N1617,M1618,"Following",FALSE)</f>
        <v>50851</v>
      </c>
      <c r="O1618" s="75" t="e">
        <f>_xll.qlInterestRateIndexValueDate(Index,N1618)</f>
        <v>#VALUE!</v>
      </c>
      <c r="P1618" s="72" t="e">
        <v>#N/A</v>
      </c>
      <c r="Q1618" s="113" t="e">
        <v>#N/A</v>
      </c>
    </row>
    <row r="1619" spans="13:17" x14ac:dyDescent="0.2">
      <c r="M1619" s="49" t="s">
        <v>443</v>
      </c>
      <c r="N1619" s="75">
        <f>_xll.qlCalendarAdvance(Calendar,N1618,M1619,"Following",FALSE)</f>
        <v>50858</v>
      </c>
      <c r="O1619" s="75" t="e">
        <f>_xll.qlInterestRateIndexValueDate(Index,N1619)</f>
        <v>#VALUE!</v>
      </c>
      <c r="P1619" s="72" t="e">
        <v>#N/A</v>
      </c>
      <c r="Q1619" s="113" t="e">
        <v>#N/A</v>
      </c>
    </row>
    <row r="1620" spans="13:17" x14ac:dyDescent="0.2">
      <c r="M1620" s="49" t="s">
        <v>443</v>
      </c>
      <c r="N1620" s="75">
        <f>_xll.qlCalendarAdvance(Calendar,N1619,M1620,"Following",FALSE)</f>
        <v>50865</v>
      </c>
      <c r="O1620" s="75" t="e">
        <f>_xll.qlInterestRateIndexValueDate(Index,N1620)</f>
        <v>#VALUE!</v>
      </c>
      <c r="P1620" s="72" t="e">
        <v>#N/A</v>
      </c>
      <c r="Q1620" s="113" t="e">
        <v>#N/A</v>
      </c>
    </row>
    <row r="1621" spans="13:17" x14ac:dyDescent="0.2">
      <c r="M1621" s="49" t="s">
        <v>443</v>
      </c>
      <c r="N1621" s="75">
        <f>_xll.qlCalendarAdvance(Calendar,N1620,M1621,"Following",FALSE)</f>
        <v>50872</v>
      </c>
      <c r="O1621" s="75" t="e">
        <f>_xll.qlInterestRateIndexValueDate(Index,N1621)</f>
        <v>#VALUE!</v>
      </c>
      <c r="P1621" s="72" t="e">
        <v>#N/A</v>
      </c>
      <c r="Q1621" s="113" t="e">
        <v>#N/A</v>
      </c>
    </row>
    <row r="1622" spans="13:17" x14ac:dyDescent="0.2">
      <c r="M1622" s="49" t="s">
        <v>443</v>
      </c>
      <c r="N1622" s="75">
        <f>_xll.qlCalendarAdvance(Calendar,N1621,M1622,"Following",FALSE)</f>
        <v>50879</v>
      </c>
      <c r="O1622" s="75" t="e">
        <f>_xll.qlInterestRateIndexValueDate(Index,N1622)</f>
        <v>#VALUE!</v>
      </c>
      <c r="P1622" s="72" t="e">
        <v>#N/A</v>
      </c>
      <c r="Q1622" s="113" t="e">
        <v>#N/A</v>
      </c>
    </row>
    <row r="1623" spans="13:17" x14ac:dyDescent="0.2">
      <c r="M1623" s="49" t="s">
        <v>443</v>
      </c>
      <c r="N1623" s="75">
        <f>_xll.qlCalendarAdvance(Calendar,N1622,M1623,"Following",FALSE)</f>
        <v>50886</v>
      </c>
      <c r="O1623" s="75" t="e">
        <f>_xll.qlInterestRateIndexValueDate(Index,N1623)</f>
        <v>#VALUE!</v>
      </c>
      <c r="P1623" s="72" t="e">
        <v>#N/A</v>
      </c>
      <c r="Q1623" s="113" t="e">
        <v>#N/A</v>
      </c>
    </row>
    <row r="1624" spans="13:17" x14ac:dyDescent="0.2">
      <c r="M1624" s="49" t="s">
        <v>443</v>
      </c>
      <c r="N1624" s="75">
        <f>_xll.qlCalendarAdvance(Calendar,N1623,M1624,"Following",FALSE)</f>
        <v>50893</v>
      </c>
      <c r="O1624" s="75" t="e">
        <f>_xll.qlInterestRateIndexValueDate(Index,N1624)</f>
        <v>#VALUE!</v>
      </c>
      <c r="P1624" s="72" t="e">
        <v>#N/A</v>
      </c>
      <c r="Q1624" s="113" t="e">
        <v>#N/A</v>
      </c>
    </row>
    <row r="1625" spans="13:17" x14ac:dyDescent="0.2">
      <c r="M1625" s="49" t="s">
        <v>443</v>
      </c>
      <c r="N1625" s="75">
        <f>_xll.qlCalendarAdvance(Calendar,N1624,M1625,"Following",FALSE)</f>
        <v>50900</v>
      </c>
      <c r="O1625" s="75" t="e">
        <f>_xll.qlInterestRateIndexValueDate(Index,N1625)</f>
        <v>#VALUE!</v>
      </c>
      <c r="P1625" s="72" t="e">
        <v>#N/A</v>
      </c>
      <c r="Q1625" s="113" t="e">
        <v>#N/A</v>
      </c>
    </row>
    <row r="1626" spans="13:17" x14ac:dyDescent="0.2">
      <c r="M1626" s="49" t="s">
        <v>443</v>
      </c>
      <c r="N1626" s="75">
        <f>_xll.qlCalendarAdvance(Calendar,N1625,M1626,"Following",FALSE)</f>
        <v>50907</v>
      </c>
      <c r="O1626" s="75" t="e">
        <f>_xll.qlInterestRateIndexValueDate(Index,N1626)</f>
        <v>#VALUE!</v>
      </c>
      <c r="P1626" s="72" t="e">
        <v>#N/A</v>
      </c>
      <c r="Q1626" s="113" t="e">
        <v>#N/A</v>
      </c>
    </row>
    <row r="1627" spans="13:17" x14ac:dyDescent="0.2">
      <c r="M1627" s="49" t="s">
        <v>443</v>
      </c>
      <c r="N1627" s="75">
        <f>_xll.qlCalendarAdvance(Calendar,N1626,M1627,"Following",FALSE)</f>
        <v>50914</v>
      </c>
      <c r="O1627" s="75" t="e">
        <f>_xll.qlInterestRateIndexValueDate(Index,N1627)</f>
        <v>#VALUE!</v>
      </c>
      <c r="P1627" s="72" t="e">
        <v>#N/A</v>
      </c>
      <c r="Q1627" s="113" t="e">
        <v>#N/A</v>
      </c>
    </row>
    <row r="1628" spans="13:17" x14ac:dyDescent="0.2">
      <c r="M1628" s="49" t="s">
        <v>443</v>
      </c>
      <c r="N1628" s="75">
        <f>_xll.qlCalendarAdvance(Calendar,N1627,M1628,"Following",FALSE)</f>
        <v>50921</v>
      </c>
      <c r="O1628" s="75" t="e">
        <f>_xll.qlInterestRateIndexValueDate(Index,N1628)</f>
        <v>#VALUE!</v>
      </c>
      <c r="P1628" s="72" t="e">
        <v>#N/A</v>
      </c>
      <c r="Q1628" s="113" t="e">
        <v>#N/A</v>
      </c>
    </row>
    <row r="1629" spans="13:17" x14ac:dyDescent="0.2">
      <c r="M1629" s="49" t="s">
        <v>443</v>
      </c>
      <c r="N1629" s="75">
        <f>_xll.qlCalendarAdvance(Calendar,N1628,M1629,"Following",FALSE)</f>
        <v>50928</v>
      </c>
      <c r="O1629" s="75" t="e">
        <f>_xll.qlInterestRateIndexValueDate(Index,N1629)</f>
        <v>#VALUE!</v>
      </c>
      <c r="P1629" s="72" t="e">
        <v>#N/A</v>
      </c>
      <c r="Q1629" s="113" t="e">
        <v>#N/A</v>
      </c>
    </row>
    <row r="1630" spans="13:17" x14ac:dyDescent="0.2">
      <c r="M1630" s="49" t="s">
        <v>443</v>
      </c>
      <c r="N1630" s="75">
        <f>_xll.qlCalendarAdvance(Calendar,N1629,M1630,"Following",FALSE)</f>
        <v>50935</v>
      </c>
      <c r="O1630" s="75" t="e">
        <f>_xll.qlInterestRateIndexValueDate(Index,N1630)</f>
        <v>#VALUE!</v>
      </c>
      <c r="P1630" s="72" t="e">
        <v>#N/A</v>
      </c>
      <c r="Q1630" s="113" t="e">
        <v>#N/A</v>
      </c>
    </row>
    <row r="1631" spans="13:17" x14ac:dyDescent="0.2">
      <c r="M1631" s="49" t="s">
        <v>443</v>
      </c>
      <c r="N1631" s="75">
        <f>_xll.qlCalendarAdvance(Calendar,N1630,M1631,"Following",FALSE)</f>
        <v>50942</v>
      </c>
      <c r="O1631" s="75" t="e">
        <f>_xll.qlInterestRateIndexValueDate(Index,N1631)</f>
        <v>#VALUE!</v>
      </c>
      <c r="P1631" s="72" t="e">
        <v>#N/A</v>
      </c>
      <c r="Q1631" s="113" t="e">
        <v>#N/A</v>
      </c>
    </row>
    <row r="1632" spans="13:17" x14ac:dyDescent="0.2">
      <c r="M1632" s="49" t="s">
        <v>443</v>
      </c>
      <c r="N1632" s="75">
        <f>_xll.qlCalendarAdvance(Calendar,N1631,M1632,"Following",FALSE)</f>
        <v>50949</v>
      </c>
      <c r="O1632" s="75" t="e">
        <f>_xll.qlInterestRateIndexValueDate(Index,N1632)</f>
        <v>#VALUE!</v>
      </c>
      <c r="P1632" s="72" t="e">
        <v>#N/A</v>
      </c>
      <c r="Q1632" s="113" t="e">
        <v>#N/A</v>
      </c>
    </row>
    <row r="1633" spans="13:17" x14ac:dyDescent="0.2">
      <c r="M1633" s="49" t="s">
        <v>443</v>
      </c>
      <c r="N1633" s="75">
        <f>_xll.qlCalendarAdvance(Calendar,N1632,M1633,"Following",FALSE)</f>
        <v>50956</v>
      </c>
      <c r="O1633" s="75" t="e">
        <f>_xll.qlInterestRateIndexValueDate(Index,N1633)</f>
        <v>#VALUE!</v>
      </c>
      <c r="P1633" s="72" t="e">
        <v>#N/A</v>
      </c>
      <c r="Q1633" s="113" t="e">
        <v>#N/A</v>
      </c>
    </row>
    <row r="1634" spans="13:17" x14ac:dyDescent="0.2">
      <c r="M1634" s="49" t="s">
        <v>443</v>
      </c>
      <c r="N1634" s="75">
        <f>_xll.qlCalendarAdvance(Calendar,N1633,M1634,"Following",FALSE)</f>
        <v>50963</v>
      </c>
      <c r="O1634" s="75" t="e">
        <f>_xll.qlInterestRateIndexValueDate(Index,N1634)</f>
        <v>#VALUE!</v>
      </c>
      <c r="P1634" s="72" t="e">
        <v>#N/A</v>
      </c>
      <c r="Q1634" s="113" t="e">
        <v>#N/A</v>
      </c>
    </row>
    <row r="1635" spans="13:17" x14ac:dyDescent="0.2">
      <c r="M1635" s="49" t="s">
        <v>443</v>
      </c>
      <c r="N1635" s="75">
        <f>_xll.qlCalendarAdvance(Calendar,N1634,M1635,"Following",FALSE)</f>
        <v>50970</v>
      </c>
      <c r="O1635" s="75" t="e">
        <f>_xll.qlInterestRateIndexValueDate(Index,N1635)</f>
        <v>#VALUE!</v>
      </c>
      <c r="P1635" s="72" t="e">
        <v>#N/A</v>
      </c>
      <c r="Q1635" s="113" t="e">
        <v>#N/A</v>
      </c>
    </row>
    <row r="1636" spans="13:17" x14ac:dyDescent="0.2">
      <c r="M1636" s="49" t="s">
        <v>443</v>
      </c>
      <c r="N1636" s="75">
        <f>_xll.qlCalendarAdvance(Calendar,N1635,M1636,"Following",FALSE)</f>
        <v>50977</v>
      </c>
      <c r="O1636" s="75" t="e">
        <f>_xll.qlInterestRateIndexValueDate(Index,N1636)</f>
        <v>#VALUE!</v>
      </c>
      <c r="P1636" s="72" t="e">
        <v>#N/A</v>
      </c>
      <c r="Q1636" s="113" t="e">
        <v>#N/A</v>
      </c>
    </row>
    <row r="1637" spans="13:17" x14ac:dyDescent="0.2">
      <c r="M1637" s="49" t="s">
        <v>443</v>
      </c>
      <c r="N1637" s="75">
        <f>_xll.qlCalendarAdvance(Calendar,N1636,M1637,"Following",FALSE)</f>
        <v>50984</v>
      </c>
      <c r="O1637" s="75" t="e">
        <f>_xll.qlInterestRateIndexValueDate(Index,N1637)</f>
        <v>#VALUE!</v>
      </c>
      <c r="P1637" s="72" t="e">
        <v>#N/A</v>
      </c>
      <c r="Q1637" s="113" t="e">
        <v>#N/A</v>
      </c>
    </row>
    <row r="1638" spans="13:17" x14ac:dyDescent="0.2">
      <c r="M1638" s="49" t="s">
        <v>443</v>
      </c>
      <c r="N1638" s="75">
        <f>_xll.qlCalendarAdvance(Calendar,N1637,M1638,"Following",FALSE)</f>
        <v>50991</v>
      </c>
      <c r="O1638" s="75" t="e">
        <f>_xll.qlInterestRateIndexValueDate(Index,N1638)</f>
        <v>#VALUE!</v>
      </c>
      <c r="P1638" s="72" t="e">
        <v>#N/A</v>
      </c>
      <c r="Q1638" s="113" t="e">
        <v>#N/A</v>
      </c>
    </row>
    <row r="1639" spans="13:17" x14ac:dyDescent="0.2">
      <c r="M1639" s="49" t="s">
        <v>443</v>
      </c>
      <c r="N1639" s="75">
        <f>_xll.qlCalendarAdvance(Calendar,N1638,M1639,"Following",FALSE)</f>
        <v>50998</v>
      </c>
      <c r="O1639" s="75" t="e">
        <f>_xll.qlInterestRateIndexValueDate(Index,N1639)</f>
        <v>#VALUE!</v>
      </c>
      <c r="P1639" s="72" t="e">
        <v>#N/A</v>
      </c>
      <c r="Q1639" s="113" t="e">
        <v>#N/A</v>
      </c>
    </row>
    <row r="1640" spans="13:17" x14ac:dyDescent="0.2">
      <c r="M1640" s="49" t="s">
        <v>443</v>
      </c>
      <c r="N1640" s="75">
        <f>_xll.qlCalendarAdvance(Calendar,N1639,M1640,"Following",FALSE)</f>
        <v>51005</v>
      </c>
      <c r="O1640" s="75" t="e">
        <f>_xll.qlInterestRateIndexValueDate(Index,N1640)</f>
        <v>#VALUE!</v>
      </c>
      <c r="P1640" s="72" t="e">
        <v>#N/A</v>
      </c>
      <c r="Q1640" s="113" t="e">
        <v>#N/A</v>
      </c>
    </row>
    <row r="1641" spans="13:17" x14ac:dyDescent="0.2">
      <c r="M1641" s="49" t="s">
        <v>443</v>
      </c>
      <c r="N1641" s="75">
        <f>_xll.qlCalendarAdvance(Calendar,N1640,M1641,"Following",FALSE)</f>
        <v>51012</v>
      </c>
      <c r="O1641" s="75" t="e">
        <f>_xll.qlInterestRateIndexValueDate(Index,N1641)</f>
        <v>#VALUE!</v>
      </c>
      <c r="P1641" s="72" t="e">
        <v>#N/A</v>
      </c>
      <c r="Q1641" s="113" t="e">
        <v>#N/A</v>
      </c>
    </row>
    <row r="1642" spans="13:17" x14ac:dyDescent="0.2">
      <c r="M1642" s="49" t="s">
        <v>443</v>
      </c>
      <c r="N1642" s="75">
        <f>_xll.qlCalendarAdvance(Calendar,N1641,M1642,"Following",FALSE)</f>
        <v>51019</v>
      </c>
      <c r="O1642" s="75" t="e">
        <f>_xll.qlInterestRateIndexValueDate(Index,N1642)</f>
        <v>#VALUE!</v>
      </c>
      <c r="P1642" s="72" t="e">
        <v>#N/A</v>
      </c>
      <c r="Q1642" s="113" t="e">
        <v>#N/A</v>
      </c>
    </row>
    <row r="1643" spans="13:17" x14ac:dyDescent="0.2">
      <c r="M1643" s="49" t="s">
        <v>443</v>
      </c>
      <c r="N1643" s="75">
        <f>_xll.qlCalendarAdvance(Calendar,N1642,M1643,"Following",FALSE)</f>
        <v>51026</v>
      </c>
      <c r="O1643" s="75" t="e">
        <f>_xll.qlInterestRateIndexValueDate(Index,N1643)</f>
        <v>#VALUE!</v>
      </c>
      <c r="P1643" s="72" t="e">
        <v>#N/A</v>
      </c>
      <c r="Q1643" s="113" t="e">
        <v>#N/A</v>
      </c>
    </row>
    <row r="1644" spans="13:17" x14ac:dyDescent="0.2">
      <c r="M1644" s="49" t="s">
        <v>443</v>
      </c>
      <c r="N1644" s="75">
        <f>_xll.qlCalendarAdvance(Calendar,N1643,M1644,"Following",FALSE)</f>
        <v>51033</v>
      </c>
      <c r="O1644" s="75" t="e">
        <f>_xll.qlInterestRateIndexValueDate(Index,N1644)</f>
        <v>#VALUE!</v>
      </c>
      <c r="P1644" s="72" t="e">
        <v>#N/A</v>
      </c>
      <c r="Q1644" s="113" t="e">
        <v>#N/A</v>
      </c>
    </row>
    <row r="1645" spans="13:17" x14ac:dyDescent="0.2">
      <c r="M1645" s="49" t="s">
        <v>443</v>
      </c>
      <c r="N1645" s="75">
        <f>_xll.qlCalendarAdvance(Calendar,N1644,M1645,"Following",FALSE)</f>
        <v>51040</v>
      </c>
      <c r="O1645" s="75" t="e">
        <f>_xll.qlInterestRateIndexValueDate(Index,N1645)</f>
        <v>#VALUE!</v>
      </c>
      <c r="P1645" s="72" t="e">
        <v>#N/A</v>
      </c>
      <c r="Q1645" s="113" t="e">
        <v>#N/A</v>
      </c>
    </row>
    <row r="1646" spans="13:17" x14ac:dyDescent="0.2">
      <c r="M1646" s="49" t="s">
        <v>443</v>
      </c>
      <c r="N1646" s="75">
        <f>_xll.qlCalendarAdvance(Calendar,N1645,M1646,"Following",FALSE)</f>
        <v>51047</v>
      </c>
      <c r="O1646" s="75" t="e">
        <f>_xll.qlInterestRateIndexValueDate(Index,N1646)</f>
        <v>#VALUE!</v>
      </c>
      <c r="P1646" s="72" t="e">
        <v>#N/A</v>
      </c>
      <c r="Q1646" s="113" t="e">
        <v>#N/A</v>
      </c>
    </row>
    <row r="1647" spans="13:17" x14ac:dyDescent="0.2">
      <c r="M1647" s="49" t="s">
        <v>443</v>
      </c>
      <c r="N1647" s="75">
        <f>_xll.qlCalendarAdvance(Calendar,N1646,M1647,"Following",FALSE)</f>
        <v>51054</v>
      </c>
      <c r="O1647" s="75" t="e">
        <f>_xll.qlInterestRateIndexValueDate(Index,N1647)</f>
        <v>#VALUE!</v>
      </c>
      <c r="P1647" s="72" t="e">
        <v>#N/A</v>
      </c>
      <c r="Q1647" s="113" t="e">
        <v>#N/A</v>
      </c>
    </row>
    <row r="1648" spans="13:17" x14ac:dyDescent="0.2">
      <c r="M1648" s="49" t="s">
        <v>443</v>
      </c>
      <c r="N1648" s="75">
        <f>_xll.qlCalendarAdvance(Calendar,N1647,M1648,"Following",FALSE)</f>
        <v>51061</v>
      </c>
      <c r="O1648" s="75" t="e">
        <f>_xll.qlInterestRateIndexValueDate(Index,N1648)</f>
        <v>#VALUE!</v>
      </c>
      <c r="P1648" s="72" t="e">
        <v>#N/A</v>
      </c>
      <c r="Q1648" s="113" t="e">
        <v>#N/A</v>
      </c>
    </row>
    <row r="1649" spans="13:17" x14ac:dyDescent="0.2">
      <c r="M1649" s="49" t="s">
        <v>443</v>
      </c>
      <c r="N1649" s="75">
        <f>_xll.qlCalendarAdvance(Calendar,N1648,M1649,"Following",FALSE)</f>
        <v>51068</v>
      </c>
      <c r="O1649" s="75" t="e">
        <f>_xll.qlInterestRateIndexValueDate(Index,N1649)</f>
        <v>#VALUE!</v>
      </c>
      <c r="P1649" s="72" t="e">
        <v>#N/A</v>
      </c>
      <c r="Q1649" s="113" t="e">
        <v>#N/A</v>
      </c>
    </row>
    <row r="1650" spans="13:17" x14ac:dyDescent="0.2">
      <c r="M1650" s="49" t="s">
        <v>443</v>
      </c>
      <c r="N1650" s="75">
        <f>_xll.qlCalendarAdvance(Calendar,N1649,M1650,"Following",FALSE)</f>
        <v>51075</v>
      </c>
      <c r="O1650" s="75" t="e">
        <f>_xll.qlInterestRateIndexValueDate(Index,N1650)</f>
        <v>#VALUE!</v>
      </c>
      <c r="P1650" s="72" t="e">
        <v>#N/A</v>
      </c>
      <c r="Q1650" s="113" t="e">
        <v>#N/A</v>
      </c>
    </row>
    <row r="1651" spans="13:17" x14ac:dyDescent="0.2">
      <c r="M1651" s="49" t="s">
        <v>443</v>
      </c>
      <c r="N1651" s="75">
        <f>_xll.qlCalendarAdvance(Calendar,N1650,M1651,"Following",FALSE)</f>
        <v>51082</v>
      </c>
      <c r="O1651" s="75" t="e">
        <f>_xll.qlInterestRateIndexValueDate(Index,N1651)</f>
        <v>#VALUE!</v>
      </c>
      <c r="P1651" s="72" t="e">
        <v>#N/A</v>
      </c>
      <c r="Q1651" s="113" t="e">
        <v>#N/A</v>
      </c>
    </row>
    <row r="1652" spans="13:17" x14ac:dyDescent="0.2">
      <c r="M1652" s="49" t="s">
        <v>443</v>
      </c>
      <c r="N1652" s="75">
        <f>_xll.qlCalendarAdvance(Calendar,N1651,M1652,"Following",FALSE)</f>
        <v>51089</v>
      </c>
      <c r="O1652" s="75" t="e">
        <f>_xll.qlInterestRateIndexValueDate(Index,N1652)</f>
        <v>#VALUE!</v>
      </c>
      <c r="P1652" s="72" t="e">
        <v>#N/A</v>
      </c>
      <c r="Q1652" s="113" t="e">
        <v>#N/A</v>
      </c>
    </row>
    <row r="1653" spans="13:17" x14ac:dyDescent="0.2">
      <c r="M1653" s="49" t="s">
        <v>443</v>
      </c>
      <c r="N1653" s="75">
        <f>_xll.qlCalendarAdvance(Calendar,N1652,M1653,"Following",FALSE)</f>
        <v>51096</v>
      </c>
      <c r="O1653" s="75" t="e">
        <f>_xll.qlInterestRateIndexValueDate(Index,N1653)</f>
        <v>#VALUE!</v>
      </c>
      <c r="P1653" s="72" t="e">
        <v>#N/A</v>
      </c>
      <c r="Q1653" s="113" t="e">
        <v>#N/A</v>
      </c>
    </row>
    <row r="1654" spans="13:17" x14ac:dyDescent="0.2">
      <c r="M1654" s="49" t="s">
        <v>443</v>
      </c>
      <c r="N1654" s="75">
        <f>_xll.qlCalendarAdvance(Calendar,N1653,M1654,"Following",FALSE)</f>
        <v>51103</v>
      </c>
      <c r="O1654" s="75" t="e">
        <f>_xll.qlInterestRateIndexValueDate(Index,N1654)</f>
        <v>#VALUE!</v>
      </c>
      <c r="P1654" s="72" t="e">
        <v>#N/A</v>
      </c>
      <c r="Q1654" s="113" t="e">
        <v>#N/A</v>
      </c>
    </row>
    <row r="1655" spans="13:17" x14ac:dyDescent="0.2">
      <c r="M1655" s="49" t="s">
        <v>443</v>
      </c>
      <c r="N1655" s="75">
        <f>_xll.qlCalendarAdvance(Calendar,N1654,M1655,"Following",FALSE)</f>
        <v>51110</v>
      </c>
      <c r="O1655" s="75" t="e">
        <f>_xll.qlInterestRateIndexValueDate(Index,N1655)</f>
        <v>#VALUE!</v>
      </c>
      <c r="P1655" s="72" t="e">
        <v>#N/A</v>
      </c>
      <c r="Q1655" s="113" t="e">
        <v>#N/A</v>
      </c>
    </row>
    <row r="1656" spans="13:17" x14ac:dyDescent="0.2">
      <c r="M1656" s="49" t="s">
        <v>443</v>
      </c>
      <c r="N1656" s="75">
        <f>_xll.qlCalendarAdvance(Calendar,N1655,M1656,"Following",FALSE)</f>
        <v>51117</v>
      </c>
      <c r="O1656" s="75" t="e">
        <f>_xll.qlInterestRateIndexValueDate(Index,N1656)</f>
        <v>#VALUE!</v>
      </c>
      <c r="P1656" s="72" t="e">
        <v>#N/A</v>
      </c>
      <c r="Q1656" s="113" t="e">
        <v>#N/A</v>
      </c>
    </row>
    <row r="1657" spans="13:17" x14ac:dyDescent="0.2">
      <c r="M1657" s="49" t="s">
        <v>443</v>
      </c>
      <c r="N1657" s="75">
        <f>_xll.qlCalendarAdvance(Calendar,N1656,M1657,"Following",FALSE)</f>
        <v>51124</v>
      </c>
      <c r="O1657" s="75" t="e">
        <f>_xll.qlInterestRateIndexValueDate(Index,N1657)</f>
        <v>#VALUE!</v>
      </c>
      <c r="P1657" s="72" t="e">
        <v>#N/A</v>
      </c>
      <c r="Q1657" s="113" t="e">
        <v>#N/A</v>
      </c>
    </row>
    <row r="1658" spans="13:17" x14ac:dyDescent="0.2">
      <c r="M1658" s="49" t="s">
        <v>443</v>
      </c>
      <c r="N1658" s="75">
        <f>_xll.qlCalendarAdvance(Calendar,N1657,M1658,"Following",FALSE)</f>
        <v>51131</v>
      </c>
      <c r="O1658" s="75" t="e">
        <f>_xll.qlInterestRateIndexValueDate(Index,N1658)</f>
        <v>#VALUE!</v>
      </c>
      <c r="P1658" s="72" t="e">
        <v>#N/A</v>
      </c>
      <c r="Q1658" s="113" t="e">
        <v>#N/A</v>
      </c>
    </row>
    <row r="1659" spans="13:17" x14ac:dyDescent="0.2">
      <c r="M1659" s="49" t="s">
        <v>443</v>
      </c>
      <c r="N1659" s="75">
        <f>_xll.qlCalendarAdvance(Calendar,N1658,M1659,"Following",FALSE)</f>
        <v>51138</v>
      </c>
      <c r="O1659" s="75" t="e">
        <f>_xll.qlInterestRateIndexValueDate(Index,N1659)</f>
        <v>#VALUE!</v>
      </c>
      <c r="P1659" s="72" t="e">
        <v>#N/A</v>
      </c>
      <c r="Q1659" s="113" t="e">
        <v>#N/A</v>
      </c>
    </row>
    <row r="1660" spans="13:17" x14ac:dyDescent="0.2">
      <c r="M1660" s="49" t="s">
        <v>443</v>
      </c>
      <c r="N1660" s="75">
        <f>_xll.qlCalendarAdvance(Calendar,N1659,M1660,"Following",FALSE)</f>
        <v>51145</v>
      </c>
      <c r="O1660" s="75" t="e">
        <f>_xll.qlInterestRateIndexValueDate(Index,N1660)</f>
        <v>#VALUE!</v>
      </c>
      <c r="P1660" s="72" t="e">
        <v>#N/A</v>
      </c>
      <c r="Q1660" s="113" t="e">
        <v>#N/A</v>
      </c>
    </row>
    <row r="1661" spans="13:17" x14ac:dyDescent="0.2">
      <c r="M1661" s="49" t="s">
        <v>443</v>
      </c>
      <c r="N1661" s="75">
        <f>_xll.qlCalendarAdvance(Calendar,N1660,M1661,"Following",FALSE)</f>
        <v>51152</v>
      </c>
      <c r="O1661" s="75" t="e">
        <f>_xll.qlInterestRateIndexValueDate(Index,N1661)</f>
        <v>#VALUE!</v>
      </c>
      <c r="P1661" s="72" t="e">
        <v>#N/A</v>
      </c>
      <c r="Q1661" s="113" t="e">
        <v>#N/A</v>
      </c>
    </row>
    <row r="1662" spans="13:17" x14ac:dyDescent="0.2">
      <c r="M1662" s="49" t="s">
        <v>443</v>
      </c>
      <c r="N1662" s="75">
        <f>_xll.qlCalendarAdvance(Calendar,N1661,M1662,"Following",FALSE)</f>
        <v>51159</v>
      </c>
      <c r="O1662" s="75" t="e">
        <f>_xll.qlInterestRateIndexValueDate(Index,N1662)</f>
        <v>#VALUE!</v>
      </c>
      <c r="P1662" s="72" t="e">
        <v>#N/A</v>
      </c>
      <c r="Q1662" s="113" t="e">
        <v>#N/A</v>
      </c>
    </row>
    <row r="1663" spans="13:17" x14ac:dyDescent="0.2">
      <c r="M1663" s="49" t="s">
        <v>443</v>
      </c>
      <c r="N1663" s="75">
        <f>_xll.qlCalendarAdvance(Calendar,N1662,M1663,"Following",FALSE)</f>
        <v>51166</v>
      </c>
      <c r="O1663" s="75" t="e">
        <f>_xll.qlInterestRateIndexValueDate(Index,N1663)</f>
        <v>#VALUE!</v>
      </c>
      <c r="P1663" s="72" t="e">
        <v>#N/A</v>
      </c>
      <c r="Q1663" s="113" t="e">
        <v>#N/A</v>
      </c>
    </row>
    <row r="1664" spans="13:17" x14ac:dyDescent="0.2">
      <c r="M1664" s="49" t="s">
        <v>443</v>
      </c>
      <c r="N1664" s="75">
        <f>_xll.qlCalendarAdvance(Calendar,N1663,M1664,"Following",FALSE)</f>
        <v>51173</v>
      </c>
      <c r="O1664" s="75" t="e">
        <f>_xll.qlInterestRateIndexValueDate(Index,N1664)</f>
        <v>#VALUE!</v>
      </c>
      <c r="P1664" s="72" t="e">
        <v>#N/A</v>
      </c>
      <c r="Q1664" s="113" t="e">
        <v>#N/A</v>
      </c>
    </row>
    <row r="1665" spans="13:17" x14ac:dyDescent="0.2">
      <c r="M1665" s="49" t="s">
        <v>443</v>
      </c>
      <c r="N1665" s="75">
        <f>_xll.qlCalendarAdvance(Calendar,N1664,M1665,"Following",FALSE)</f>
        <v>51180</v>
      </c>
      <c r="O1665" s="75" t="e">
        <f>_xll.qlInterestRateIndexValueDate(Index,N1665)</f>
        <v>#VALUE!</v>
      </c>
      <c r="P1665" s="72" t="e">
        <v>#N/A</v>
      </c>
      <c r="Q1665" s="113" t="e">
        <v>#N/A</v>
      </c>
    </row>
    <row r="1666" spans="13:17" x14ac:dyDescent="0.2">
      <c r="M1666" s="49" t="s">
        <v>443</v>
      </c>
      <c r="N1666" s="75">
        <f>_xll.qlCalendarAdvance(Calendar,N1665,M1666,"Following",FALSE)</f>
        <v>51187</v>
      </c>
      <c r="O1666" s="75" t="e">
        <f>_xll.qlInterestRateIndexValueDate(Index,N1666)</f>
        <v>#VALUE!</v>
      </c>
      <c r="P1666" s="72" t="e">
        <v>#N/A</v>
      </c>
      <c r="Q1666" s="113" t="e">
        <v>#N/A</v>
      </c>
    </row>
    <row r="1667" spans="13:17" x14ac:dyDescent="0.2">
      <c r="M1667" s="49" t="s">
        <v>443</v>
      </c>
      <c r="N1667" s="75">
        <f>_xll.qlCalendarAdvance(Calendar,N1666,M1667,"Following",FALSE)</f>
        <v>51194</v>
      </c>
      <c r="O1667" s="75" t="e">
        <f>_xll.qlInterestRateIndexValueDate(Index,N1667)</f>
        <v>#VALUE!</v>
      </c>
      <c r="P1667" s="72" t="e">
        <v>#N/A</v>
      </c>
      <c r="Q1667" s="113" t="e">
        <v>#N/A</v>
      </c>
    </row>
    <row r="1668" spans="13:17" x14ac:dyDescent="0.2">
      <c r="M1668" s="49" t="s">
        <v>443</v>
      </c>
      <c r="N1668" s="75">
        <f>_xll.qlCalendarAdvance(Calendar,N1667,M1668,"Following",FALSE)</f>
        <v>51201</v>
      </c>
      <c r="O1668" s="75" t="e">
        <f>_xll.qlInterestRateIndexValueDate(Index,N1668)</f>
        <v>#VALUE!</v>
      </c>
      <c r="P1668" s="72" t="e">
        <v>#N/A</v>
      </c>
      <c r="Q1668" s="113" t="e">
        <v>#N/A</v>
      </c>
    </row>
    <row r="1669" spans="13:17" x14ac:dyDescent="0.2">
      <c r="M1669" s="49" t="s">
        <v>443</v>
      </c>
      <c r="N1669" s="75">
        <f>_xll.qlCalendarAdvance(Calendar,N1668,M1669,"Following",FALSE)</f>
        <v>51208</v>
      </c>
      <c r="O1669" s="75" t="e">
        <f>_xll.qlInterestRateIndexValueDate(Index,N1669)</f>
        <v>#VALUE!</v>
      </c>
      <c r="P1669" s="72" t="e">
        <v>#N/A</v>
      </c>
      <c r="Q1669" s="113" t="e">
        <v>#N/A</v>
      </c>
    </row>
    <row r="1670" spans="13:17" x14ac:dyDescent="0.2">
      <c r="M1670" s="49" t="s">
        <v>443</v>
      </c>
      <c r="N1670" s="75">
        <f>_xll.qlCalendarAdvance(Calendar,N1669,M1670,"Following",FALSE)</f>
        <v>51215</v>
      </c>
      <c r="O1670" s="75" t="e">
        <f>_xll.qlInterestRateIndexValueDate(Index,N1670)</f>
        <v>#VALUE!</v>
      </c>
      <c r="P1670" s="72" t="e">
        <v>#N/A</v>
      </c>
      <c r="Q1670" s="113" t="e">
        <v>#N/A</v>
      </c>
    </row>
    <row r="1671" spans="13:17" x14ac:dyDescent="0.2">
      <c r="M1671" s="49" t="s">
        <v>443</v>
      </c>
      <c r="N1671" s="75">
        <f>_xll.qlCalendarAdvance(Calendar,N1670,M1671,"Following",FALSE)</f>
        <v>51222</v>
      </c>
      <c r="O1671" s="75" t="e">
        <f>_xll.qlInterestRateIndexValueDate(Index,N1671)</f>
        <v>#VALUE!</v>
      </c>
      <c r="P1671" s="72" t="e">
        <v>#N/A</v>
      </c>
      <c r="Q1671" s="113" t="e">
        <v>#N/A</v>
      </c>
    </row>
    <row r="1672" spans="13:17" x14ac:dyDescent="0.2">
      <c r="M1672" s="49" t="s">
        <v>443</v>
      </c>
      <c r="N1672" s="75">
        <f>_xll.qlCalendarAdvance(Calendar,N1671,M1672,"Following",FALSE)</f>
        <v>51229</v>
      </c>
      <c r="O1672" s="75" t="e">
        <f>_xll.qlInterestRateIndexValueDate(Index,N1672)</f>
        <v>#VALUE!</v>
      </c>
      <c r="P1672" s="72" t="e">
        <v>#N/A</v>
      </c>
      <c r="Q1672" s="113" t="e">
        <v>#N/A</v>
      </c>
    </row>
    <row r="1673" spans="13:17" x14ac:dyDescent="0.2">
      <c r="M1673" s="49" t="s">
        <v>443</v>
      </c>
      <c r="N1673" s="75">
        <f>_xll.qlCalendarAdvance(Calendar,N1672,M1673,"Following",FALSE)</f>
        <v>51236</v>
      </c>
      <c r="O1673" s="75" t="e">
        <f>_xll.qlInterestRateIndexValueDate(Index,N1673)</f>
        <v>#VALUE!</v>
      </c>
      <c r="P1673" s="72" t="e">
        <v>#N/A</v>
      </c>
      <c r="Q1673" s="113" t="e">
        <v>#N/A</v>
      </c>
    </row>
    <row r="1674" spans="13:17" x14ac:dyDescent="0.2">
      <c r="M1674" s="49" t="s">
        <v>443</v>
      </c>
      <c r="N1674" s="75">
        <f>_xll.qlCalendarAdvance(Calendar,N1673,M1674,"Following",FALSE)</f>
        <v>51243</v>
      </c>
      <c r="O1674" s="75" t="e">
        <f>_xll.qlInterestRateIndexValueDate(Index,N1674)</f>
        <v>#VALUE!</v>
      </c>
      <c r="P1674" s="72" t="e">
        <v>#N/A</v>
      </c>
      <c r="Q1674" s="113" t="e">
        <v>#N/A</v>
      </c>
    </row>
    <row r="1675" spans="13:17" x14ac:dyDescent="0.2">
      <c r="M1675" s="49" t="s">
        <v>443</v>
      </c>
      <c r="N1675" s="75">
        <f>_xll.qlCalendarAdvance(Calendar,N1674,M1675,"Following",FALSE)</f>
        <v>51250</v>
      </c>
      <c r="O1675" s="75" t="e">
        <f>_xll.qlInterestRateIndexValueDate(Index,N1675)</f>
        <v>#VALUE!</v>
      </c>
      <c r="P1675" s="72" t="e">
        <v>#N/A</v>
      </c>
      <c r="Q1675" s="113" t="e">
        <v>#N/A</v>
      </c>
    </row>
    <row r="1676" spans="13:17" x14ac:dyDescent="0.2">
      <c r="M1676" s="49" t="s">
        <v>443</v>
      </c>
      <c r="N1676" s="75">
        <f>_xll.qlCalendarAdvance(Calendar,N1675,M1676,"Following",FALSE)</f>
        <v>51258</v>
      </c>
      <c r="O1676" s="75" t="e">
        <f>_xll.qlInterestRateIndexValueDate(Index,N1676)</f>
        <v>#VALUE!</v>
      </c>
      <c r="P1676" s="72" t="e">
        <v>#N/A</v>
      </c>
      <c r="Q1676" s="113" t="e">
        <v>#N/A</v>
      </c>
    </row>
    <row r="1677" spans="13:17" x14ac:dyDescent="0.2">
      <c r="M1677" s="49" t="s">
        <v>443</v>
      </c>
      <c r="N1677" s="75">
        <f>_xll.qlCalendarAdvance(Calendar,N1676,M1677,"Following",FALSE)</f>
        <v>51265</v>
      </c>
      <c r="O1677" s="75" t="e">
        <f>_xll.qlInterestRateIndexValueDate(Index,N1677)</f>
        <v>#VALUE!</v>
      </c>
      <c r="P1677" s="72" t="e">
        <v>#N/A</v>
      </c>
      <c r="Q1677" s="113" t="e">
        <v>#N/A</v>
      </c>
    </row>
    <row r="1678" spans="13:17" x14ac:dyDescent="0.2">
      <c r="M1678" s="49" t="s">
        <v>443</v>
      </c>
      <c r="N1678" s="75">
        <f>_xll.qlCalendarAdvance(Calendar,N1677,M1678,"Following",FALSE)</f>
        <v>51272</v>
      </c>
      <c r="O1678" s="75" t="e">
        <f>_xll.qlInterestRateIndexValueDate(Index,N1678)</f>
        <v>#VALUE!</v>
      </c>
      <c r="P1678" s="72" t="e">
        <v>#N/A</v>
      </c>
      <c r="Q1678" s="113" t="e">
        <v>#N/A</v>
      </c>
    </row>
    <row r="1679" spans="13:17" x14ac:dyDescent="0.2">
      <c r="M1679" s="49" t="s">
        <v>443</v>
      </c>
      <c r="N1679" s="75">
        <f>_xll.qlCalendarAdvance(Calendar,N1678,M1679,"Following",FALSE)</f>
        <v>51279</v>
      </c>
      <c r="O1679" s="75" t="e">
        <f>_xll.qlInterestRateIndexValueDate(Index,N1679)</f>
        <v>#VALUE!</v>
      </c>
      <c r="P1679" s="72" t="e">
        <v>#N/A</v>
      </c>
      <c r="Q1679" s="113" t="e">
        <v>#N/A</v>
      </c>
    </row>
    <row r="1680" spans="13:17" x14ac:dyDescent="0.2">
      <c r="M1680" s="49" t="s">
        <v>443</v>
      </c>
      <c r="N1680" s="75">
        <f>_xll.qlCalendarAdvance(Calendar,N1679,M1680,"Following",FALSE)</f>
        <v>51286</v>
      </c>
      <c r="O1680" s="75" t="e">
        <f>_xll.qlInterestRateIndexValueDate(Index,N1680)</f>
        <v>#VALUE!</v>
      </c>
      <c r="P1680" s="72" t="e">
        <v>#N/A</v>
      </c>
      <c r="Q1680" s="113" t="e">
        <v>#N/A</v>
      </c>
    </row>
    <row r="1681" spans="13:17" x14ac:dyDescent="0.2">
      <c r="M1681" s="49" t="s">
        <v>443</v>
      </c>
      <c r="N1681" s="75">
        <f>_xll.qlCalendarAdvance(Calendar,N1680,M1681,"Following",FALSE)</f>
        <v>51293</v>
      </c>
      <c r="O1681" s="75" t="e">
        <f>_xll.qlInterestRateIndexValueDate(Index,N1681)</f>
        <v>#VALUE!</v>
      </c>
      <c r="P1681" s="72" t="e">
        <v>#N/A</v>
      </c>
      <c r="Q1681" s="113" t="e">
        <v>#N/A</v>
      </c>
    </row>
    <row r="1682" spans="13:17" x14ac:dyDescent="0.2">
      <c r="M1682" s="49" t="s">
        <v>443</v>
      </c>
      <c r="N1682" s="75">
        <f>_xll.qlCalendarAdvance(Calendar,N1681,M1682,"Following",FALSE)</f>
        <v>51300</v>
      </c>
      <c r="O1682" s="75" t="e">
        <f>_xll.qlInterestRateIndexValueDate(Index,N1682)</f>
        <v>#VALUE!</v>
      </c>
      <c r="P1682" s="72" t="e">
        <v>#N/A</v>
      </c>
      <c r="Q1682" s="113" t="e">
        <v>#N/A</v>
      </c>
    </row>
    <row r="1683" spans="13:17" x14ac:dyDescent="0.2">
      <c r="M1683" s="49" t="s">
        <v>443</v>
      </c>
      <c r="N1683" s="75">
        <f>_xll.qlCalendarAdvance(Calendar,N1682,M1683,"Following",FALSE)</f>
        <v>51307</v>
      </c>
      <c r="O1683" s="75" t="e">
        <f>_xll.qlInterestRateIndexValueDate(Index,N1683)</f>
        <v>#VALUE!</v>
      </c>
      <c r="P1683" s="72" t="e">
        <v>#N/A</v>
      </c>
      <c r="Q1683" s="113" t="e">
        <v>#N/A</v>
      </c>
    </row>
    <row r="1684" spans="13:17" x14ac:dyDescent="0.2">
      <c r="M1684" s="49" t="s">
        <v>443</v>
      </c>
      <c r="N1684" s="75">
        <f>_xll.qlCalendarAdvance(Calendar,N1683,M1684,"Following",FALSE)</f>
        <v>51314</v>
      </c>
      <c r="O1684" s="75" t="e">
        <f>_xll.qlInterestRateIndexValueDate(Index,N1684)</f>
        <v>#VALUE!</v>
      </c>
      <c r="P1684" s="72" t="e">
        <v>#N/A</v>
      </c>
      <c r="Q1684" s="113" t="e">
        <v>#N/A</v>
      </c>
    </row>
    <row r="1685" spans="13:17" x14ac:dyDescent="0.2">
      <c r="M1685" s="49" t="s">
        <v>443</v>
      </c>
      <c r="N1685" s="75">
        <f>_xll.qlCalendarAdvance(Calendar,N1684,M1685,"Following",FALSE)</f>
        <v>51321</v>
      </c>
      <c r="O1685" s="75" t="e">
        <f>_xll.qlInterestRateIndexValueDate(Index,N1685)</f>
        <v>#VALUE!</v>
      </c>
      <c r="P1685" s="72" t="e">
        <v>#N/A</v>
      </c>
      <c r="Q1685" s="113" t="e">
        <v>#N/A</v>
      </c>
    </row>
    <row r="1686" spans="13:17" x14ac:dyDescent="0.2">
      <c r="M1686" s="49" t="s">
        <v>443</v>
      </c>
      <c r="N1686" s="75">
        <f>_xll.qlCalendarAdvance(Calendar,N1685,M1686,"Following",FALSE)</f>
        <v>51328</v>
      </c>
      <c r="O1686" s="75" t="e">
        <f>_xll.qlInterestRateIndexValueDate(Index,N1686)</f>
        <v>#VALUE!</v>
      </c>
      <c r="P1686" s="72" t="e">
        <v>#N/A</v>
      </c>
      <c r="Q1686" s="113" t="e">
        <v>#N/A</v>
      </c>
    </row>
    <row r="1687" spans="13:17" x14ac:dyDescent="0.2">
      <c r="M1687" s="49" t="s">
        <v>443</v>
      </c>
      <c r="N1687" s="75">
        <f>_xll.qlCalendarAdvance(Calendar,N1686,M1687,"Following",FALSE)</f>
        <v>51335</v>
      </c>
      <c r="O1687" s="75" t="e">
        <f>_xll.qlInterestRateIndexValueDate(Index,N1687)</f>
        <v>#VALUE!</v>
      </c>
      <c r="P1687" s="72" t="e">
        <v>#N/A</v>
      </c>
      <c r="Q1687" s="113" t="e">
        <v>#N/A</v>
      </c>
    </row>
    <row r="1688" spans="13:17" x14ac:dyDescent="0.2">
      <c r="M1688" s="49" t="s">
        <v>443</v>
      </c>
      <c r="N1688" s="75">
        <f>_xll.qlCalendarAdvance(Calendar,N1687,M1688,"Following",FALSE)</f>
        <v>51342</v>
      </c>
      <c r="O1688" s="75" t="e">
        <f>_xll.qlInterestRateIndexValueDate(Index,N1688)</f>
        <v>#VALUE!</v>
      </c>
      <c r="P1688" s="72" t="e">
        <v>#N/A</v>
      </c>
      <c r="Q1688" s="113" t="e">
        <v>#N/A</v>
      </c>
    </row>
    <row r="1689" spans="13:17" x14ac:dyDescent="0.2">
      <c r="M1689" s="49" t="s">
        <v>443</v>
      </c>
      <c r="N1689" s="75">
        <f>_xll.qlCalendarAdvance(Calendar,N1688,M1689,"Following",FALSE)</f>
        <v>51349</v>
      </c>
      <c r="O1689" s="75" t="e">
        <f>_xll.qlInterestRateIndexValueDate(Index,N1689)</f>
        <v>#VALUE!</v>
      </c>
      <c r="P1689" s="72" t="e">
        <v>#N/A</v>
      </c>
      <c r="Q1689" s="113" t="e">
        <v>#N/A</v>
      </c>
    </row>
    <row r="1690" spans="13:17" x14ac:dyDescent="0.2">
      <c r="M1690" s="49" t="s">
        <v>443</v>
      </c>
      <c r="N1690" s="75">
        <f>_xll.qlCalendarAdvance(Calendar,N1689,M1690,"Following",FALSE)</f>
        <v>51356</v>
      </c>
      <c r="O1690" s="75" t="e">
        <f>_xll.qlInterestRateIndexValueDate(Index,N1690)</f>
        <v>#VALUE!</v>
      </c>
      <c r="P1690" s="72" t="e">
        <v>#N/A</v>
      </c>
      <c r="Q1690" s="113" t="e">
        <v>#N/A</v>
      </c>
    </row>
    <row r="1691" spans="13:17" x14ac:dyDescent="0.2">
      <c r="M1691" s="49" t="s">
        <v>443</v>
      </c>
      <c r="N1691" s="75">
        <f>_xll.qlCalendarAdvance(Calendar,N1690,M1691,"Following",FALSE)</f>
        <v>51363</v>
      </c>
      <c r="O1691" s="75" t="e">
        <f>_xll.qlInterestRateIndexValueDate(Index,N1691)</f>
        <v>#VALUE!</v>
      </c>
      <c r="P1691" s="72" t="e">
        <v>#N/A</v>
      </c>
      <c r="Q1691" s="113" t="e">
        <v>#N/A</v>
      </c>
    </row>
    <row r="1692" spans="13:17" x14ac:dyDescent="0.2">
      <c r="M1692" s="49" t="s">
        <v>443</v>
      </c>
      <c r="N1692" s="75">
        <f>_xll.qlCalendarAdvance(Calendar,N1691,M1692,"Following",FALSE)</f>
        <v>51370</v>
      </c>
      <c r="O1692" s="75" t="e">
        <f>_xll.qlInterestRateIndexValueDate(Index,N1692)</f>
        <v>#VALUE!</v>
      </c>
      <c r="P1692" s="72" t="e">
        <v>#N/A</v>
      </c>
      <c r="Q1692" s="113" t="e">
        <v>#N/A</v>
      </c>
    </row>
    <row r="1693" spans="13:17" x14ac:dyDescent="0.2">
      <c r="M1693" s="49" t="s">
        <v>443</v>
      </c>
      <c r="N1693" s="75">
        <f>_xll.qlCalendarAdvance(Calendar,N1692,M1693,"Following",FALSE)</f>
        <v>51377</v>
      </c>
      <c r="O1693" s="75" t="e">
        <f>_xll.qlInterestRateIndexValueDate(Index,N1693)</f>
        <v>#VALUE!</v>
      </c>
      <c r="P1693" s="72" t="e">
        <v>#N/A</v>
      </c>
      <c r="Q1693" s="113" t="e">
        <v>#N/A</v>
      </c>
    </row>
    <row r="1694" spans="13:17" x14ac:dyDescent="0.2">
      <c r="M1694" s="49" t="s">
        <v>443</v>
      </c>
      <c r="N1694" s="75">
        <f>_xll.qlCalendarAdvance(Calendar,N1693,M1694,"Following",FALSE)</f>
        <v>51384</v>
      </c>
      <c r="O1694" s="75" t="e">
        <f>_xll.qlInterestRateIndexValueDate(Index,N1694)</f>
        <v>#VALUE!</v>
      </c>
      <c r="P1694" s="72" t="e">
        <v>#N/A</v>
      </c>
      <c r="Q1694" s="113" t="e">
        <v>#N/A</v>
      </c>
    </row>
    <row r="1695" spans="13:17" x14ac:dyDescent="0.2">
      <c r="M1695" s="49" t="s">
        <v>443</v>
      </c>
      <c r="N1695" s="75">
        <f>_xll.qlCalendarAdvance(Calendar,N1694,M1695,"Following",FALSE)</f>
        <v>51391</v>
      </c>
      <c r="O1695" s="75" t="e">
        <f>_xll.qlInterestRateIndexValueDate(Index,N1695)</f>
        <v>#VALUE!</v>
      </c>
      <c r="P1695" s="72" t="e">
        <v>#N/A</v>
      </c>
      <c r="Q1695" s="113" t="e">
        <v>#N/A</v>
      </c>
    </row>
    <row r="1696" spans="13:17" x14ac:dyDescent="0.2">
      <c r="M1696" s="49" t="s">
        <v>443</v>
      </c>
      <c r="N1696" s="75">
        <f>_xll.qlCalendarAdvance(Calendar,N1695,M1696,"Following",FALSE)</f>
        <v>51398</v>
      </c>
      <c r="O1696" s="75" t="e">
        <f>_xll.qlInterestRateIndexValueDate(Index,N1696)</f>
        <v>#VALUE!</v>
      </c>
      <c r="P1696" s="72" t="e">
        <v>#N/A</v>
      </c>
      <c r="Q1696" s="113" t="e">
        <v>#N/A</v>
      </c>
    </row>
    <row r="1697" spans="13:17" x14ac:dyDescent="0.2">
      <c r="M1697" s="49" t="s">
        <v>443</v>
      </c>
      <c r="N1697" s="75">
        <f>_xll.qlCalendarAdvance(Calendar,N1696,M1697,"Following",FALSE)</f>
        <v>51405</v>
      </c>
      <c r="O1697" s="75" t="e">
        <f>_xll.qlInterestRateIndexValueDate(Index,N1697)</f>
        <v>#VALUE!</v>
      </c>
      <c r="P1697" s="72" t="e">
        <v>#N/A</v>
      </c>
      <c r="Q1697" s="113" t="e">
        <v>#N/A</v>
      </c>
    </row>
    <row r="1698" spans="13:17" x14ac:dyDescent="0.2">
      <c r="M1698" s="49" t="s">
        <v>443</v>
      </c>
      <c r="N1698" s="75">
        <f>_xll.qlCalendarAdvance(Calendar,N1697,M1698,"Following",FALSE)</f>
        <v>51412</v>
      </c>
      <c r="O1698" s="75" t="e">
        <f>_xll.qlInterestRateIndexValueDate(Index,N1698)</f>
        <v>#VALUE!</v>
      </c>
      <c r="P1698" s="72" t="e">
        <v>#N/A</v>
      </c>
      <c r="Q1698" s="113" t="e">
        <v>#N/A</v>
      </c>
    </row>
    <row r="1699" spans="13:17" x14ac:dyDescent="0.2">
      <c r="M1699" s="49" t="s">
        <v>443</v>
      </c>
      <c r="N1699" s="75">
        <f>_xll.qlCalendarAdvance(Calendar,N1698,M1699,"Following",FALSE)</f>
        <v>51419</v>
      </c>
      <c r="O1699" s="75" t="e">
        <f>_xll.qlInterestRateIndexValueDate(Index,N1699)</f>
        <v>#VALUE!</v>
      </c>
      <c r="P1699" s="72" t="e">
        <v>#N/A</v>
      </c>
      <c r="Q1699" s="113" t="e">
        <v>#N/A</v>
      </c>
    </row>
    <row r="1700" spans="13:17" x14ac:dyDescent="0.2">
      <c r="M1700" s="49" t="s">
        <v>443</v>
      </c>
      <c r="N1700" s="75">
        <f>_xll.qlCalendarAdvance(Calendar,N1699,M1700,"Following",FALSE)</f>
        <v>51426</v>
      </c>
      <c r="O1700" s="75" t="e">
        <f>_xll.qlInterestRateIndexValueDate(Index,N1700)</f>
        <v>#VALUE!</v>
      </c>
      <c r="P1700" s="72" t="e">
        <v>#N/A</v>
      </c>
      <c r="Q1700" s="113" t="e">
        <v>#N/A</v>
      </c>
    </row>
    <row r="1701" spans="13:17" x14ac:dyDescent="0.2">
      <c r="M1701" s="49" t="s">
        <v>443</v>
      </c>
      <c r="N1701" s="75">
        <f>_xll.qlCalendarAdvance(Calendar,N1700,M1701,"Following",FALSE)</f>
        <v>51433</v>
      </c>
      <c r="O1701" s="75" t="e">
        <f>_xll.qlInterestRateIndexValueDate(Index,N1701)</f>
        <v>#VALUE!</v>
      </c>
      <c r="P1701" s="72" t="e">
        <v>#N/A</v>
      </c>
      <c r="Q1701" s="113" t="e">
        <v>#N/A</v>
      </c>
    </row>
    <row r="1702" spans="13:17" x14ac:dyDescent="0.2">
      <c r="M1702" s="49" t="s">
        <v>443</v>
      </c>
      <c r="N1702" s="75">
        <f>_xll.qlCalendarAdvance(Calendar,N1701,M1702,"Following",FALSE)</f>
        <v>51440</v>
      </c>
      <c r="O1702" s="75" t="e">
        <f>_xll.qlInterestRateIndexValueDate(Index,N1702)</f>
        <v>#VALUE!</v>
      </c>
      <c r="P1702" s="72" t="e">
        <v>#N/A</v>
      </c>
      <c r="Q1702" s="113" t="e">
        <v>#N/A</v>
      </c>
    </row>
    <row r="1703" spans="13:17" x14ac:dyDescent="0.2">
      <c r="M1703" s="49" t="s">
        <v>443</v>
      </c>
      <c r="N1703" s="75">
        <f>_xll.qlCalendarAdvance(Calendar,N1702,M1703,"Following",FALSE)</f>
        <v>51447</v>
      </c>
      <c r="O1703" s="75" t="e">
        <f>_xll.qlInterestRateIndexValueDate(Index,N1703)</f>
        <v>#VALUE!</v>
      </c>
      <c r="P1703" s="72" t="e">
        <v>#N/A</v>
      </c>
      <c r="Q1703" s="113" t="e">
        <v>#N/A</v>
      </c>
    </row>
    <row r="1704" spans="13:17" x14ac:dyDescent="0.2">
      <c r="M1704" s="49" t="s">
        <v>443</v>
      </c>
      <c r="N1704" s="75">
        <f>_xll.qlCalendarAdvance(Calendar,N1703,M1704,"Following",FALSE)</f>
        <v>51454</v>
      </c>
      <c r="O1704" s="75" t="e">
        <f>_xll.qlInterestRateIndexValueDate(Index,N1704)</f>
        <v>#VALUE!</v>
      </c>
      <c r="P1704" s="72" t="e">
        <v>#N/A</v>
      </c>
      <c r="Q1704" s="113" t="e">
        <v>#N/A</v>
      </c>
    </row>
    <row r="1705" spans="13:17" x14ac:dyDescent="0.2">
      <c r="M1705" s="49" t="s">
        <v>443</v>
      </c>
      <c r="N1705" s="75">
        <f>_xll.qlCalendarAdvance(Calendar,N1704,M1705,"Following",FALSE)</f>
        <v>51461</v>
      </c>
      <c r="O1705" s="75" t="e">
        <f>_xll.qlInterestRateIndexValueDate(Index,N1705)</f>
        <v>#VALUE!</v>
      </c>
      <c r="P1705" s="72" t="e">
        <v>#N/A</v>
      </c>
      <c r="Q1705" s="113" t="e">
        <v>#N/A</v>
      </c>
    </row>
    <row r="1706" spans="13:17" x14ac:dyDescent="0.2">
      <c r="M1706" s="49" t="s">
        <v>443</v>
      </c>
      <c r="N1706" s="75">
        <f>_xll.qlCalendarAdvance(Calendar,N1705,M1706,"Following",FALSE)</f>
        <v>51468</v>
      </c>
      <c r="O1706" s="75" t="e">
        <f>_xll.qlInterestRateIndexValueDate(Index,N1706)</f>
        <v>#VALUE!</v>
      </c>
      <c r="P1706" s="72" t="e">
        <v>#N/A</v>
      </c>
      <c r="Q1706" s="113" t="e">
        <v>#N/A</v>
      </c>
    </row>
    <row r="1707" spans="13:17" x14ac:dyDescent="0.2">
      <c r="M1707" s="49" t="s">
        <v>443</v>
      </c>
      <c r="N1707" s="75">
        <f>_xll.qlCalendarAdvance(Calendar,N1706,M1707,"Following",FALSE)</f>
        <v>51475</v>
      </c>
      <c r="O1707" s="75" t="e">
        <f>_xll.qlInterestRateIndexValueDate(Index,N1707)</f>
        <v>#VALUE!</v>
      </c>
      <c r="P1707" s="72" t="e">
        <v>#N/A</v>
      </c>
      <c r="Q1707" s="113" t="e">
        <v>#N/A</v>
      </c>
    </row>
    <row r="1708" spans="13:17" x14ac:dyDescent="0.2">
      <c r="M1708" s="49" t="s">
        <v>443</v>
      </c>
      <c r="N1708" s="75">
        <f>_xll.qlCalendarAdvance(Calendar,N1707,M1708,"Following",FALSE)</f>
        <v>51482</v>
      </c>
      <c r="O1708" s="75" t="e">
        <f>_xll.qlInterestRateIndexValueDate(Index,N1708)</f>
        <v>#VALUE!</v>
      </c>
      <c r="P1708" s="72" t="e">
        <v>#N/A</v>
      </c>
      <c r="Q1708" s="113" t="e">
        <v>#N/A</v>
      </c>
    </row>
    <row r="1709" spans="13:17" x14ac:dyDescent="0.2">
      <c r="M1709" s="49" t="s">
        <v>443</v>
      </c>
      <c r="N1709" s="75">
        <f>_xll.qlCalendarAdvance(Calendar,N1708,M1709,"Following",FALSE)</f>
        <v>51489</v>
      </c>
      <c r="O1709" s="75" t="e">
        <f>_xll.qlInterestRateIndexValueDate(Index,N1709)</f>
        <v>#VALUE!</v>
      </c>
      <c r="P1709" s="72" t="e">
        <v>#N/A</v>
      </c>
      <c r="Q1709" s="113" t="e">
        <v>#N/A</v>
      </c>
    </row>
    <row r="1710" spans="13:17" x14ac:dyDescent="0.2">
      <c r="M1710" s="49" t="s">
        <v>443</v>
      </c>
      <c r="N1710" s="75">
        <f>_xll.qlCalendarAdvance(Calendar,N1709,M1710,"Following",FALSE)</f>
        <v>51497</v>
      </c>
      <c r="O1710" s="75" t="e">
        <f>_xll.qlInterestRateIndexValueDate(Index,N1710)</f>
        <v>#VALUE!</v>
      </c>
      <c r="P1710" s="72" t="e">
        <v>#N/A</v>
      </c>
      <c r="Q1710" s="113" t="e">
        <v>#N/A</v>
      </c>
    </row>
    <row r="1711" spans="13:17" x14ac:dyDescent="0.2">
      <c r="M1711" s="49" t="s">
        <v>443</v>
      </c>
      <c r="N1711" s="75">
        <f>_xll.qlCalendarAdvance(Calendar,N1710,M1711,"Following",FALSE)</f>
        <v>51504</v>
      </c>
      <c r="O1711" s="75" t="e">
        <f>_xll.qlInterestRateIndexValueDate(Index,N1711)</f>
        <v>#VALUE!</v>
      </c>
      <c r="P1711" s="72" t="e">
        <v>#N/A</v>
      </c>
      <c r="Q1711" s="113" t="e">
        <v>#N/A</v>
      </c>
    </row>
    <row r="1712" spans="13:17" x14ac:dyDescent="0.2">
      <c r="M1712" s="49" t="s">
        <v>443</v>
      </c>
      <c r="N1712" s="75">
        <f>_xll.qlCalendarAdvance(Calendar,N1711,M1712,"Following",FALSE)</f>
        <v>51511</v>
      </c>
      <c r="O1712" s="75" t="e">
        <f>_xll.qlInterestRateIndexValueDate(Index,N1712)</f>
        <v>#VALUE!</v>
      </c>
      <c r="P1712" s="72" t="e">
        <v>#N/A</v>
      </c>
      <c r="Q1712" s="113" t="e">
        <v>#N/A</v>
      </c>
    </row>
    <row r="1713" spans="13:17" x14ac:dyDescent="0.2">
      <c r="M1713" s="49" t="s">
        <v>443</v>
      </c>
      <c r="N1713" s="75">
        <f>_xll.qlCalendarAdvance(Calendar,N1712,M1713,"Following",FALSE)</f>
        <v>51518</v>
      </c>
      <c r="O1713" s="75" t="e">
        <f>_xll.qlInterestRateIndexValueDate(Index,N1713)</f>
        <v>#VALUE!</v>
      </c>
      <c r="P1713" s="72" t="e">
        <v>#N/A</v>
      </c>
      <c r="Q1713" s="113" t="e">
        <v>#N/A</v>
      </c>
    </row>
    <row r="1714" spans="13:17" x14ac:dyDescent="0.2">
      <c r="M1714" s="49" t="s">
        <v>443</v>
      </c>
      <c r="N1714" s="75">
        <f>_xll.qlCalendarAdvance(Calendar,N1713,M1714,"Following",FALSE)</f>
        <v>51525</v>
      </c>
      <c r="O1714" s="75" t="e">
        <f>_xll.qlInterestRateIndexValueDate(Index,N1714)</f>
        <v>#VALUE!</v>
      </c>
      <c r="P1714" s="72" t="e">
        <v>#N/A</v>
      </c>
      <c r="Q1714" s="113" t="e">
        <v>#N/A</v>
      </c>
    </row>
    <row r="1715" spans="13:17" x14ac:dyDescent="0.2">
      <c r="M1715" s="49" t="s">
        <v>443</v>
      </c>
      <c r="N1715" s="75">
        <f>_xll.qlCalendarAdvance(Calendar,N1714,M1715,"Following",FALSE)</f>
        <v>51532</v>
      </c>
      <c r="O1715" s="75" t="e">
        <f>_xll.qlInterestRateIndexValueDate(Index,N1715)</f>
        <v>#VALUE!</v>
      </c>
      <c r="P1715" s="72" t="e">
        <v>#N/A</v>
      </c>
      <c r="Q1715" s="113" t="e">
        <v>#N/A</v>
      </c>
    </row>
    <row r="1716" spans="13:17" x14ac:dyDescent="0.2">
      <c r="M1716" s="49" t="s">
        <v>443</v>
      </c>
      <c r="N1716" s="75">
        <f>_xll.qlCalendarAdvance(Calendar,N1715,M1716,"Following",FALSE)</f>
        <v>51539</v>
      </c>
      <c r="O1716" s="75" t="e">
        <f>_xll.qlInterestRateIndexValueDate(Index,N1716)</f>
        <v>#VALUE!</v>
      </c>
      <c r="P1716" s="72" t="e">
        <v>#N/A</v>
      </c>
      <c r="Q1716" s="113" t="e">
        <v>#N/A</v>
      </c>
    </row>
    <row r="1717" spans="13:17" x14ac:dyDescent="0.2">
      <c r="M1717" s="49" t="s">
        <v>443</v>
      </c>
      <c r="N1717" s="75">
        <f>_xll.qlCalendarAdvance(Calendar,N1716,M1717,"Following",FALSE)</f>
        <v>51546</v>
      </c>
      <c r="O1717" s="75" t="e">
        <f>_xll.qlInterestRateIndexValueDate(Index,N1717)</f>
        <v>#VALUE!</v>
      </c>
      <c r="P1717" s="72" t="e">
        <v>#N/A</v>
      </c>
      <c r="Q1717" s="113" t="e">
        <v>#N/A</v>
      </c>
    </row>
    <row r="1718" spans="13:17" x14ac:dyDescent="0.2">
      <c r="M1718" s="49" t="s">
        <v>443</v>
      </c>
      <c r="N1718" s="75">
        <f>_xll.qlCalendarAdvance(Calendar,N1717,M1718,"Following",FALSE)</f>
        <v>51553</v>
      </c>
      <c r="O1718" s="75" t="e">
        <f>_xll.qlInterestRateIndexValueDate(Index,N1718)</f>
        <v>#VALUE!</v>
      </c>
      <c r="P1718" s="72" t="e">
        <v>#N/A</v>
      </c>
      <c r="Q1718" s="113" t="e">
        <v>#N/A</v>
      </c>
    </row>
    <row r="1719" spans="13:17" x14ac:dyDescent="0.2">
      <c r="M1719" s="49" t="s">
        <v>443</v>
      </c>
      <c r="N1719" s="75">
        <f>_xll.qlCalendarAdvance(Calendar,N1718,M1719,"Following",FALSE)</f>
        <v>51560</v>
      </c>
      <c r="O1719" s="75" t="e">
        <f>_xll.qlInterestRateIndexValueDate(Index,N1719)</f>
        <v>#VALUE!</v>
      </c>
      <c r="P1719" s="72" t="e">
        <v>#N/A</v>
      </c>
      <c r="Q1719" s="113" t="e">
        <v>#N/A</v>
      </c>
    </row>
    <row r="1720" spans="13:17" x14ac:dyDescent="0.2">
      <c r="M1720" s="49" t="s">
        <v>443</v>
      </c>
      <c r="N1720" s="75">
        <f>_xll.qlCalendarAdvance(Calendar,N1719,M1720,"Following",FALSE)</f>
        <v>51567</v>
      </c>
      <c r="O1720" s="75" t="e">
        <f>_xll.qlInterestRateIndexValueDate(Index,N1720)</f>
        <v>#VALUE!</v>
      </c>
      <c r="P1720" s="72" t="e">
        <v>#N/A</v>
      </c>
      <c r="Q1720" s="113" t="e">
        <v>#N/A</v>
      </c>
    </row>
    <row r="1721" spans="13:17" x14ac:dyDescent="0.2">
      <c r="M1721" s="49" t="s">
        <v>443</v>
      </c>
      <c r="N1721" s="75">
        <f>_xll.qlCalendarAdvance(Calendar,N1720,M1721,"Following",FALSE)</f>
        <v>51574</v>
      </c>
      <c r="O1721" s="75" t="e">
        <f>_xll.qlInterestRateIndexValueDate(Index,N1721)</f>
        <v>#VALUE!</v>
      </c>
      <c r="P1721" s="72" t="e">
        <v>#N/A</v>
      </c>
      <c r="Q1721" s="113" t="e">
        <v>#N/A</v>
      </c>
    </row>
    <row r="1722" spans="13:17" x14ac:dyDescent="0.2">
      <c r="M1722" s="49" t="s">
        <v>443</v>
      </c>
      <c r="N1722" s="75">
        <f>_xll.qlCalendarAdvance(Calendar,N1721,M1722,"Following",FALSE)</f>
        <v>51581</v>
      </c>
      <c r="O1722" s="75" t="e">
        <f>_xll.qlInterestRateIndexValueDate(Index,N1722)</f>
        <v>#VALUE!</v>
      </c>
      <c r="P1722" s="72" t="e">
        <v>#N/A</v>
      </c>
      <c r="Q1722" s="113" t="e">
        <v>#N/A</v>
      </c>
    </row>
    <row r="1723" spans="13:17" x14ac:dyDescent="0.2">
      <c r="M1723" s="49" t="s">
        <v>443</v>
      </c>
      <c r="N1723" s="75">
        <f>_xll.qlCalendarAdvance(Calendar,N1722,M1723,"Following",FALSE)</f>
        <v>51588</v>
      </c>
      <c r="O1723" s="75" t="e">
        <f>_xll.qlInterestRateIndexValueDate(Index,N1723)</f>
        <v>#VALUE!</v>
      </c>
      <c r="P1723" s="72" t="e">
        <v>#N/A</v>
      </c>
      <c r="Q1723" s="113" t="e">
        <v>#N/A</v>
      </c>
    </row>
    <row r="1724" spans="13:17" x14ac:dyDescent="0.2">
      <c r="M1724" s="49" t="s">
        <v>443</v>
      </c>
      <c r="N1724" s="75">
        <f>_xll.qlCalendarAdvance(Calendar,N1723,M1724,"Following",FALSE)</f>
        <v>51595</v>
      </c>
      <c r="O1724" s="75" t="e">
        <f>_xll.qlInterestRateIndexValueDate(Index,N1724)</f>
        <v>#VALUE!</v>
      </c>
      <c r="P1724" s="72" t="e">
        <v>#N/A</v>
      </c>
      <c r="Q1724" s="113" t="e">
        <v>#N/A</v>
      </c>
    </row>
    <row r="1725" spans="13:17" x14ac:dyDescent="0.2">
      <c r="M1725" s="49" t="s">
        <v>443</v>
      </c>
      <c r="N1725" s="75">
        <f>_xll.qlCalendarAdvance(Calendar,N1724,M1725,"Following",FALSE)</f>
        <v>51602</v>
      </c>
      <c r="O1725" s="75" t="e">
        <f>_xll.qlInterestRateIndexValueDate(Index,N1725)</f>
        <v>#VALUE!</v>
      </c>
      <c r="P1725" s="72" t="e">
        <v>#N/A</v>
      </c>
      <c r="Q1725" s="113" t="e">
        <v>#N/A</v>
      </c>
    </row>
    <row r="1726" spans="13:17" x14ac:dyDescent="0.2">
      <c r="M1726" s="49" t="s">
        <v>443</v>
      </c>
      <c r="N1726" s="75">
        <f>_xll.qlCalendarAdvance(Calendar,N1725,M1726,"Following",FALSE)</f>
        <v>51609</v>
      </c>
      <c r="O1726" s="75" t="e">
        <f>_xll.qlInterestRateIndexValueDate(Index,N1726)</f>
        <v>#VALUE!</v>
      </c>
      <c r="P1726" s="72" t="e">
        <v>#N/A</v>
      </c>
      <c r="Q1726" s="113" t="e">
        <v>#N/A</v>
      </c>
    </row>
    <row r="1727" spans="13:17" x14ac:dyDescent="0.2">
      <c r="M1727" s="49" t="s">
        <v>443</v>
      </c>
      <c r="N1727" s="75">
        <f>_xll.qlCalendarAdvance(Calendar,N1726,M1727,"Following",FALSE)</f>
        <v>51616</v>
      </c>
      <c r="O1727" s="75" t="e">
        <f>_xll.qlInterestRateIndexValueDate(Index,N1727)</f>
        <v>#VALUE!</v>
      </c>
      <c r="P1727" s="72" t="e">
        <v>#N/A</v>
      </c>
      <c r="Q1727" s="113" t="e">
        <v>#N/A</v>
      </c>
    </row>
    <row r="1728" spans="13:17" x14ac:dyDescent="0.2">
      <c r="M1728" s="49" t="s">
        <v>443</v>
      </c>
      <c r="N1728" s="75">
        <f>_xll.qlCalendarAdvance(Calendar,N1727,M1728,"Following",FALSE)</f>
        <v>51623</v>
      </c>
      <c r="O1728" s="75" t="e">
        <f>_xll.qlInterestRateIndexValueDate(Index,N1728)</f>
        <v>#VALUE!</v>
      </c>
      <c r="P1728" s="72" t="e">
        <v>#N/A</v>
      </c>
      <c r="Q1728" s="113" t="e">
        <v>#N/A</v>
      </c>
    </row>
    <row r="1729" spans="13:17" x14ac:dyDescent="0.2">
      <c r="M1729" s="49" t="s">
        <v>443</v>
      </c>
      <c r="N1729" s="75">
        <f>_xll.qlCalendarAdvance(Calendar,N1728,M1729,"Following",FALSE)</f>
        <v>51630</v>
      </c>
      <c r="O1729" s="75" t="e">
        <f>_xll.qlInterestRateIndexValueDate(Index,N1729)</f>
        <v>#VALUE!</v>
      </c>
      <c r="P1729" s="72" t="e">
        <v>#N/A</v>
      </c>
      <c r="Q1729" s="113" t="e">
        <v>#N/A</v>
      </c>
    </row>
    <row r="1730" spans="13:17" x14ac:dyDescent="0.2">
      <c r="M1730" s="49" t="s">
        <v>443</v>
      </c>
      <c r="N1730" s="75">
        <f>_xll.qlCalendarAdvance(Calendar,N1729,M1730,"Following",FALSE)</f>
        <v>51637</v>
      </c>
      <c r="O1730" s="75" t="e">
        <f>_xll.qlInterestRateIndexValueDate(Index,N1730)</f>
        <v>#VALUE!</v>
      </c>
      <c r="P1730" s="72" t="e">
        <v>#N/A</v>
      </c>
      <c r="Q1730" s="113" t="e">
        <v>#N/A</v>
      </c>
    </row>
    <row r="1731" spans="13:17" x14ac:dyDescent="0.2">
      <c r="M1731" s="49" t="s">
        <v>443</v>
      </c>
      <c r="N1731" s="75">
        <f>_xll.qlCalendarAdvance(Calendar,N1730,M1731,"Following",FALSE)</f>
        <v>51644</v>
      </c>
      <c r="O1731" s="75" t="e">
        <f>_xll.qlInterestRateIndexValueDate(Index,N1731)</f>
        <v>#VALUE!</v>
      </c>
      <c r="P1731" s="72" t="e">
        <v>#N/A</v>
      </c>
      <c r="Q1731" s="113" t="e">
        <v>#N/A</v>
      </c>
    </row>
    <row r="1732" spans="13:17" x14ac:dyDescent="0.2">
      <c r="M1732" s="49" t="s">
        <v>443</v>
      </c>
      <c r="N1732" s="75">
        <f>_xll.qlCalendarAdvance(Calendar,N1731,M1732,"Following",FALSE)</f>
        <v>51651</v>
      </c>
      <c r="O1732" s="75" t="e">
        <f>_xll.qlInterestRateIndexValueDate(Index,N1732)</f>
        <v>#VALUE!</v>
      </c>
      <c r="P1732" s="72" t="e">
        <v>#N/A</v>
      </c>
      <c r="Q1732" s="113" t="e">
        <v>#N/A</v>
      </c>
    </row>
    <row r="1733" spans="13:17" x14ac:dyDescent="0.2">
      <c r="M1733" s="49" t="s">
        <v>443</v>
      </c>
      <c r="N1733" s="75">
        <f>_xll.qlCalendarAdvance(Calendar,N1732,M1733,"Following",FALSE)</f>
        <v>51658</v>
      </c>
      <c r="O1733" s="75" t="e">
        <f>_xll.qlInterestRateIndexValueDate(Index,N1733)</f>
        <v>#VALUE!</v>
      </c>
      <c r="P1733" s="72" t="e">
        <v>#N/A</v>
      </c>
      <c r="Q1733" s="113" t="e">
        <v>#N/A</v>
      </c>
    </row>
    <row r="1734" spans="13:17" x14ac:dyDescent="0.2">
      <c r="M1734" s="49" t="s">
        <v>443</v>
      </c>
      <c r="N1734" s="75">
        <f>_xll.qlCalendarAdvance(Calendar,N1733,M1734,"Following",FALSE)</f>
        <v>51665</v>
      </c>
      <c r="O1734" s="75" t="e">
        <f>_xll.qlInterestRateIndexValueDate(Index,N1734)</f>
        <v>#VALUE!</v>
      </c>
      <c r="P1734" s="72" t="e">
        <v>#N/A</v>
      </c>
      <c r="Q1734" s="113" t="e">
        <v>#N/A</v>
      </c>
    </row>
    <row r="1735" spans="13:17" x14ac:dyDescent="0.2">
      <c r="M1735" s="49" t="s">
        <v>443</v>
      </c>
      <c r="N1735" s="75">
        <f>_xll.qlCalendarAdvance(Calendar,N1734,M1735,"Following",FALSE)</f>
        <v>51672</v>
      </c>
      <c r="O1735" s="75" t="e">
        <f>_xll.qlInterestRateIndexValueDate(Index,N1735)</f>
        <v>#VALUE!</v>
      </c>
      <c r="P1735" s="72" t="e">
        <v>#N/A</v>
      </c>
      <c r="Q1735" s="113" t="e">
        <v>#N/A</v>
      </c>
    </row>
    <row r="1736" spans="13:17" x14ac:dyDescent="0.2">
      <c r="M1736" s="49" t="s">
        <v>443</v>
      </c>
      <c r="N1736" s="75">
        <f>_xll.qlCalendarAdvance(Calendar,N1735,M1736,"Following",FALSE)</f>
        <v>51679</v>
      </c>
      <c r="O1736" s="75" t="e">
        <f>_xll.qlInterestRateIndexValueDate(Index,N1736)</f>
        <v>#VALUE!</v>
      </c>
      <c r="P1736" s="72" t="e">
        <v>#N/A</v>
      </c>
      <c r="Q1736" s="113" t="e">
        <v>#N/A</v>
      </c>
    </row>
    <row r="1737" spans="13:17" x14ac:dyDescent="0.2">
      <c r="M1737" s="49" t="s">
        <v>443</v>
      </c>
      <c r="N1737" s="75">
        <f>_xll.qlCalendarAdvance(Calendar,N1736,M1737,"Following",FALSE)</f>
        <v>51686</v>
      </c>
      <c r="O1737" s="75" t="e">
        <f>_xll.qlInterestRateIndexValueDate(Index,N1737)</f>
        <v>#VALUE!</v>
      </c>
      <c r="P1737" s="72" t="e">
        <v>#N/A</v>
      </c>
      <c r="Q1737" s="113" t="e">
        <v>#N/A</v>
      </c>
    </row>
    <row r="1738" spans="13:17" x14ac:dyDescent="0.2">
      <c r="M1738" s="49" t="s">
        <v>443</v>
      </c>
      <c r="N1738" s="75">
        <f>_xll.qlCalendarAdvance(Calendar,N1737,M1738,"Following",FALSE)</f>
        <v>51693</v>
      </c>
      <c r="O1738" s="75" t="e">
        <f>_xll.qlInterestRateIndexValueDate(Index,N1738)</f>
        <v>#VALUE!</v>
      </c>
      <c r="P1738" s="72" t="e">
        <v>#N/A</v>
      </c>
      <c r="Q1738" s="113" t="e">
        <v>#N/A</v>
      </c>
    </row>
    <row r="1739" spans="13:17" x14ac:dyDescent="0.2">
      <c r="M1739" s="49" t="s">
        <v>443</v>
      </c>
      <c r="N1739" s="75">
        <f>_xll.qlCalendarAdvance(Calendar,N1738,M1739,"Following",FALSE)</f>
        <v>51700</v>
      </c>
      <c r="O1739" s="75" t="e">
        <f>_xll.qlInterestRateIndexValueDate(Index,N1739)</f>
        <v>#VALUE!</v>
      </c>
      <c r="P1739" s="72" t="e">
        <v>#N/A</v>
      </c>
      <c r="Q1739" s="113" t="e">
        <v>#N/A</v>
      </c>
    </row>
    <row r="1740" spans="13:17" x14ac:dyDescent="0.2">
      <c r="M1740" s="49" t="s">
        <v>443</v>
      </c>
      <c r="N1740" s="75">
        <f>_xll.qlCalendarAdvance(Calendar,N1739,M1740,"Following",FALSE)</f>
        <v>51707</v>
      </c>
      <c r="O1740" s="75" t="e">
        <f>_xll.qlInterestRateIndexValueDate(Index,N1740)</f>
        <v>#VALUE!</v>
      </c>
      <c r="P1740" s="72" t="e">
        <v>#N/A</v>
      </c>
      <c r="Q1740" s="113" t="e">
        <v>#N/A</v>
      </c>
    </row>
    <row r="1741" spans="13:17" x14ac:dyDescent="0.2">
      <c r="M1741" s="49" t="s">
        <v>443</v>
      </c>
      <c r="N1741" s="75">
        <f>_xll.qlCalendarAdvance(Calendar,N1740,M1741,"Following",FALSE)</f>
        <v>51714</v>
      </c>
      <c r="O1741" s="75" t="e">
        <f>_xll.qlInterestRateIndexValueDate(Index,N1741)</f>
        <v>#VALUE!</v>
      </c>
      <c r="P1741" s="72" t="e">
        <v>#N/A</v>
      </c>
      <c r="Q1741" s="113" t="e">
        <v>#N/A</v>
      </c>
    </row>
    <row r="1742" spans="13:17" x14ac:dyDescent="0.2">
      <c r="M1742" s="49" t="s">
        <v>443</v>
      </c>
      <c r="N1742" s="75">
        <f>_xll.qlCalendarAdvance(Calendar,N1741,M1742,"Following",FALSE)</f>
        <v>51721</v>
      </c>
      <c r="O1742" s="75" t="e">
        <f>_xll.qlInterestRateIndexValueDate(Index,N1742)</f>
        <v>#VALUE!</v>
      </c>
      <c r="P1742" s="72" t="e">
        <v>#N/A</v>
      </c>
      <c r="Q1742" s="113" t="e">
        <v>#N/A</v>
      </c>
    </row>
    <row r="1743" spans="13:17" x14ac:dyDescent="0.2">
      <c r="M1743" s="49" t="s">
        <v>443</v>
      </c>
      <c r="N1743" s="75">
        <f>_xll.qlCalendarAdvance(Calendar,N1742,M1743,"Following",FALSE)</f>
        <v>51728</v>
      </c>
      <c r="O1743" s="75" t="e">
        <f>_xll.qlInterestRateIndexValueDate(Index,N1743)</f>
        <v>#VALUE!</v>
      </c>
      <c r="P1743" s="72" t="e">
        <v>#N/A</v>
      </c>
      <c r="Q1743" s="113" t="e">
        <v>#N/A</v>
      </c>
    </row>
    <row r="1744" spans="13:17" x14ac:dyDescent="0.2">
      <c r="M1744" s="49" t="s">
        <v>443</v>
      </c>
      <c r="N1744" s="75">
        <f>_xll.qlCalendarAdvance(Calendar,N1743,M1744,"Following",FALSE)</f>
        <v>51735</v>
      </c>
      <c r="O1744" s="75" t="e">
        <f>_xll.qlInterestRateIndexValueDate(Index,N1744)</f>
        <v>#VALUE!</v>
      </c>
      <c r="P1744" s="72" t="e">
        <v>#N/A</v>
      </c>
      <c r="Q1744" s="113" t="e">
        <v>#N/A</v>
      </c>
    </row>
    <row r="1745" spans="13:17" x14ac:dyDescent="0.2">
      <c r="M1745" s="49" t="s">
        <v>443</v>
      </c>
      <c r="N1745" s="75">
        <f>_xll.qlCalendarAdvance(Calendar,N1744,M1745,"Following",FALSE)</f>
        <v>51742</v>
      </c>
      <c r="O1745" s="75" t="e">
        <f>_xll.qlInterestRateIndexValueDate(Index,N1745)</f>
        <v>#VALUE!</v>
      </c>
      <c r="P1745" s="72" t="e">
        <v>#N/A</v>
      </c>
      <c r="Q1745" s="113" t="e">
        <v>#N/A</v>
      </c>
    </row>
    <row r="1746" spans="13:17" x14ac:dyDescent="0.2">
      <c r="M1746" s="49" t="s">
        <v>443</v>
      </c>
      <c r="N1746" s="75">
        <f>_xll.qlCalendarAdvance(Calendar,N1745,M1746,"Following",FALSE)</f>
        <v>51749</v>
      </c>
      <c r="O1746" s="75" t="e">
        <f>_xll.qlInterestRateIndexValueDate(Index,N1746)</f>
        <v>#VALUE!</v>
      </c>
      <c r="P1746" s="72" t="e">
        <v>#N/A</v>
      </c>
      <c r="Q1746" s="113" t="e">
        <v>#N/A</v>
      </c>
    </row>
    <row r="1747" spans="13:17" x14ac:dyDescent="0.2">
      <c r="M1747" s="49" t="s">
        <v>443</v>
      </c>
      <c r="N1747" s="75">
        <f>_xll.qlCalendarAdvance(Calendar,N1746,M1747,"Following",FALSE)</f>
        <v>51756</v>
      </c>
      <c r="O1747" s="75" t="e">
        <f>_xll.qlInterestRateIndexValueDate(Index,N1747)</f>
        <v>#VALUE!</v>
      </c>
      <c r="P1747" s="72" t="e">
        <v>#N/A</v>
      </c>
      <c r="Q1747" s="113" t="e">
        <v>#N/A</v>
      </c>
    </row>
    <row r="1748" spans="13:17" x14ac:dyDescent="0.2">
      <c r="M1748" s="49" t="s">
        <v>443</v>
      </c>
      <c r="N1748" s="75">
        <f>_xll.qlCalendarAdvance(Calendar,N1747,M1748,"Following",FALSE)</f>
        <v>51763</v>
      </c>
      <c r="O1748" s="75" t="e">
        <f>_xll.qlInterestRateIndexValueDate(Index,N1748)</f>
        <v>#VALUE!</v>
      </c>
      <c r="P1748" s="72" t="e">
        <v>#N/A</v>
      </c>
      <c r="Q1748" s="113" t="e">
        <v>#N/A</v>
      </c>
    </row>
    <row r="1749" spans="13:17" x14ac:dyDescent="0.2">
      <c r="M1749" s="49" t="s">
        <v>443</v>
      </c>
      <c r="N1749" s="75">
        <f>_xll.qlCalendarAdvance(Calendar,N1748,M1749,"Following",FALSE)</f>
        <v>51770</v>
      </c>
      <c r="O1749" s="75" t="e">
        <f>_xll.qlInterestRateIndexValueDate(Index,N1749)</f>
        <v>#VALUE!</v>
      </c>
      <c r="P1749" s="72" t="e">
        <v>#N/A</v>
      </c>
      <c r="Q1749" s="113" t="e">
        <v>#N/A</v>
      </c>
    </row>
    <row r="1750" spans="13:17" x14ac:dyDescent="0.2">
      <c r="M1750" s="49" t="s">
        <v>443</v>
      </c>
      <c r="N1750" s="75">
        <f>_xll.qlCalendarAdvance(Calendar,N1749,M1750,"Following",FALSE)</f>
        <v>51777</v>
      </c>
      <c r="O1750" s="75" t="e">
        <f>_xll.qlInterestRateIndexValueDate(Index,N1750)</f>
        <v>#VALUE!</v>
      </c>
      <c r="P1750" s="72" t="e">
        <v>#N/A</v>
      </c>
      <c r="Q1750" s="113" t="e">
        <v>#N/A</v>
      </c>
    </row>
    <row r="1751" spans="13:17" x14ac:dyDescent="0.2">
      <c r="M1751" s="49" t="s">
        <v>443</v>
      </c>
      <c r="N1751" s="75">
        <f>_xll.qlCalendarAdvance(Calendar,N1750,M1751,"Following",FALSE)</f>
        <v>51784</v>
      </c>
      <c r="O1751" s="75" t="e">
        <f>_xll.qlInterestRateIndexValueDate(Index,N1751)</f>
        <v>#VALUE!</v>
      </c>
      <c r="P1751" s="72" t="e">
        <v>#N/A</v>
      </c>
      <c r="Q1751" s="113" t="e">
        <v>#N/A</v>
      </c>
    </row>
    <row r="1752" spans="13:17" x14ac:dyDescent="0.2">
      <c r="M1752" s="49" t="s">
        <v>443</v>
      </c>
      <c r="N1752" s="75">
        <f>_xll.qlCalendarAdvance(Calendar,N1751,M1752,"Following",FALSE)</f>
        <v>51791</v>
      </c>
      <c r="O1752" s="75" t="e">
        <f>_xll.qlInterestRateIndexValueDate(Index,N1752)</f>
        <v>#VALUE!</v>
      </c>
      <c r="P1752" s="72" t="e">
        <v>#N/A</v>
      </c>
      <c r="Q1752" s="113" t="e">
        <v>#N/A</v>
      </c>
    </row>
    <row r="1753" spans="13:17" x14ac:dyDescent="0.2">
      <c r="M1753" s="49" t="s">
        <v>443</v>
      </c>
      <c r="N1753" s="75">
        <f>_xll.qlCalendarAdvance(Calendar,N1752,M1753,"Following",FALSE)</f>
        <v>51798</v>
      </c>
      <c r="O1753" s="75" t="e">
        <f>_xll.qlInterestRateIndexValueDate(Index,N1753)</f>
        <v>#VALUE!</v>
      </c>
      <c r="P1753" s="72" t="e">
        <v>#N/A</v>
      </c>
      <c r="Q1753" s="113" t="e">
        <v>#N/A</v>
      </c>
    </row>
    <row r="1754" spans="13:17" x14ac:dyDescent="0.2">
      <c r="M1754" s="49" t="s">
        <v>443</v>
      </c>
      <c r="N1754" s="75">
        <f>_xll.qlCalendarAdvance(Calendar,N1753,M1754,"Following",FALSE)</f>
        <v>51805</v>
      </c>
      <c r="O1754" s="75" t="e">
        <f>_xll.qlInterestRateIndexValueDate(Index,N1754)</f>
        <v>#VALUE!</v>
      </c>
      <c r="P1754" s="72" t="e">
        <v>#N/A</v>
      </c>
      <c r="Q1754" s="113" t="e">
        <v>#N/A</v>
      </c>
    </row>
    <row r="1755" spans="13:17" x14ac:dyDescent="0.2">
      <c r="M1755" s="49" t="s">
        <v>443</v>
      </c>
      <c r="N1755" s="75">
        <f>_xll.qlCalendarAdvance(Calendar,N1754,M1755,"Following",FALSE)</f>
        <v>51812</v>
      </c>
      <c r="O1755" s="75" t="e">
        <f>_xll.qlInterestRateIndexValueDate(Index,N1755)</f>
        <v>#VALUE!</v>
      </c>
      <c r="P1755" s="72" t="e">
        <v>#N/A</v>
      </c>
      <c r="Q1755" s="113" t="e">
        <v>#N/A</v>
      </c>
    </row>
    <row r="1756" spans="13:17" x14ac:dyDescent="0.2">
      <c r="M1756" s="49" t="s">
        <v>443</v>
      </c>
      <c r="N1756" s="75">
        <f>_xll.qlCalendarAdvance(Calendar,N1755,M1756,"Following",FALSE)</f>
        <v>51819</v>
      </c>
      <c r="O1756" s="75" t="e">
        <f>_xll.qlInterestRateIndexValueDate(Index,N1756)</f>
        <v>#VALUE!</v>
      </c>
      <c r="P1756" s="72" t="e">
        <v>#N/A</v>
      </c>
      <c r="Q1756" s="113" t="e">
        <v>#N/A</v>
      </c>
    </row>
    <row r="1757" spans="13:17" x14ac:dyDescent="0.2">
      <c r="M1757" s="49" t="s">
        <v>443</v>
      </c>
      <c r="N1757" s="75">
        <f>_xll.qlCalendarAdvance(Calendar,N1756,M1757,"Following",FALSE)</f>
        <v>51826</v>
      </c>
      <c r="O1757" s="75" t="e">
        <f>_xll.qlInterestRateIndexValueDate(Index,N1757)</f>
        <v>#VALUE!</v>
      </c>
      <c r="P1757" s="72" t="e">
        <v>#N/A</v>
      </c>
      <c r="Q1757" s="113" t="e">
        <v>#N/A</v>
      </c>
    </row>
    <row r="1758" spans="13:17" x14ac:dyDescent="0.2">
      <c r="M1758" s="49" t="s">
        <v>443</v>
      </c>
      <c r="N1758" s="75">
        <f>_xll.qlCalendarAdvance(Calendar,N1757,M1758,"Following",FALSE)</f>
        <v>51833</v>
      </c>
      <c r="O1758" s="75" t="e">
        <f>_xll.qlInterestRateIndexValueDate(Index,N1758)</f>
        <v>#VALUE!</v>
      </c>
      <c r="P1758" s="72" t="e">
        <v>#N/A</v>
      </c>
      <c r="Q1758" s="113" t="e">
        <v>#N/A</v>
      </c>
    </row>
    <row r="1759" spans="13:17" x14ac:dyDescent="0.2">
      <c r="M1759" s="49" t="s">
        <v>443</v>
      </c>
      <c r="N1759" s="75">
        <f>_xll.qlCalendarAdvance(Calendar,N1758,M1759,"Following",FALSE)</f>
        <v>51840</v>
      </c>
      <c r="O1759" s="75" t="e">
        <f>_xll.qlInterestRateIndexValueDate(Index,N1759)</f>
        <v>#VALUE!</v>
      </c>
      <c r="P1759" s="72" t="e">
        <v>#N/A</v>
      </c>
      <c r="Q1759" s="113" t="e">
        <v>#N/A</v>
      </c>
    </row>
    <row r="1760" spans="13:17" x14ac:dyDescent="0.2">
      <c r="M1760" s="49" t="s">
        <v>443</v>
      </c>
      <c r="N1760" s="75">
        <f>_xll.qlCalendarAdvance(Calendar,N1759,M1760,"Following",FALSE)</f>
        <v>51847</v>
      </c>
      <c r="O1760" s="75" t="e">
        <f>_xll.qlInterestRateIndexValueDate(Index,N1760)</f>
        <v>#VALUE!</v>
      </c>
      <c r="P1760" s="72" t="e">
        <v>#N/A</v>
      </c>
      <c r="Q1760" s="113" t="e">
        <v>#N/A</v>
      </c>
    </row>
    <row r="1761" spans="13:17" x14ac:dyDescent="0.2">
      <c r="M1761" s="49" t="s">
        <v>443</v>
      </c>
      <c r="N1761" s="75">
        <f>_xll.qlCalendarAdvance(Calendar,N1760,M1761,"Following",FALSE)</f>
        <v>51854</v>
      </c>
      <c r="O1761" s="75" t="e">
        <f>_xll.qlInterestRateIndexValueDate(Index,N1761)</f>
        <v>#VALUE!</v>
      </c>
      <c r="P1761" s="72" t="e">
        <v>#N/A</v>
      </c>
      <c r="Q1761" s="113" t="e">
        <v>#N/A</v>
      </c>
    </row>
    <row r="1762" spans="13:17" x14ac:dyDescent="0.2">
      <c r="M1762" s="49" t="s">
        <v>443</v>
      </c>
      <c r="N1762" s="75">
        <f>_xll.qlCalendarAdvance(Calendar,N1761,M1762,"Following",FALSE)</f>
        <v>51862</v>
      </c>
      <c r="O1762" s="75" t="e">
        <f>_xll.qlInterestRateIndexValueDate(Index,N1762)</f>
        <v>#VALUE!</v>
      </c>
      <c r="P1762" s="72" t="e">
        <v>#N/A</v>
      </c>
      <c r="Q1762" s="113" t="e">
        <v>#N/A</v>
      </c>
    </row>
    <row r="1763" spans="13:17" x14ac:dyDescent="0.2">
      <c r="M1763" s="49" t="s">
        <v>443</v>
      </c>
      <c r="N1763" s="75">
        <f>_xll.qlCalendarAdvance(Calendar,N1762,M1763,"Following",FALSE)</f>
        <v>51869</v>
      </c>
      <c r="O1763" s="75" t="e">
        <f>_xll.qlInterestRateIndexValueDate(Index,N1763)</f>
        <v>#VALUE!</v>
      </c>
      <c r="P1763" s="72" t="e">
        <v>#N/A</v>
      </c>
      <c r="Q1763" s="113" t="e">
        <v>#N/A</v>
      </c>
    </row>
    <row r="1764" spans="13:17" x14ac:dyDescent="0.2">
      <c r="M1764" s="49" t="s">
        <v>443</v>
      </c>
      <c r="N1764" s="75">
        <f>_xll.qlCalendarAdvance(Calendar,N1763,M1764,"Following",FALSE)</f>
        <v>51876</v>
      </c>
      <c r="O1764" s="75" t="e">
        <f>_xll.qlInterestRateIndexValueDate(Index,N1764)</f>
        <v>#VALUE!</v>
      </c>
      <c r="P1764" s="72" t="e">
        <v>#N/A</v>
      </c>
      <c r="Q1764" s="113" t="e">
        <v>#N/A</v>
      </c>
    </row>
    <row r="1765" spans="13:17" x14ac:dyDescent="0.2">
      <c r="M1765" s="49" t="s">
        <v>443</v>
      </c>
      <c r="N1765" s="75">
        <f>_xll.qlCalendarAdvance(Calendar,N1764,M1765,"Following",FALSE)</f>
        <v>51883</v>
      </c>
      <c r="O1765" s="75" t="e">
        <f>_xll.qlInterestRateIndexValueDate(Index,N1765)</f>
        <v>#VALUE!</v>
      </c>
      <c r="P1765" s="72" t="e">
        <v>#N/A</v>
      </c>
      <c r="Q1765" s="113" t="e">
        <v>#N/A</v>
      </c>
    </row>
    <row r="1766" spans="13:17" x14ac:dyDescent="0.2">
      <c r="M1766" s="49" t="s">
        <v>443</v>
      </c>
      <c r="N1766" s="75">
        <f>_xll.qlCalendarAdvance(Calendar,N1765,M1766,"Following",FALSE)</f>
        <v>51890</v>
      </c>
      <c r="O1766" s="75" t="e">
        <f>_xll.qlInterestRateIndexValueDate(Index,N1766)</f>
        <v>#VALUE!</v>
      </c>
      <c r="P1766" s="72" t="e">
        <v>#N/A</v>
      </c>
      <c r="Q1766" s="113" t="e">
        <v>#N/A</v>
      </c>
    </row>
    <row r="1767" spans="13:17" x14ac:dyDescent="0.2">
      <c r="M1767" s="49" t="s">
        <v>443</v>
      </c>
      <c r="N1767" s="75">
        <f>_xll.qlCalendarAdvance(Calendar,N1766,M1767,"Following",FALSE)</f>
        <v>51897</v>
      </c>
      <c r="O1767" s="75" t="e">
        <f>_xll.qlInterestRateIndexValueDate(Index,N1767)</f>
        <v>#VALUE!</v>
      </c>
      <c r="P1767" s="72" t="e">
        <v>#N/A</v>
      </c>
      <c r="Q1767" s="113" t="e">
        <v>#N/A</v>
      </c>
    </row>
    <row r="1768" spans="13:17" x14ac:dyDescent="0.2">
      <c r="M1768" s="49" t="s">
        <v>443</v>
      </c>
      <c r="N1768" s="75">
        <f>_xll.qlCalendarAdvance(Calendar,N1767,M1768,"Following",FALSE)</f>
        <v>51904</v>
      </c>
      <c r="O1768" s="75" t="e">
        <f>_xll.qlInterestRateIndexValueDate(Index,N1768)</f>
        <v>#VALUE!</v>
      </c>
      <c r="P1768" s="72" t="e">
        <v>#N/A</v>
      </c>
      <c r="Q1768" s="113" t="e">
        <v>#N/A</v>
      </c>
    </row>
    <row r="1769" spans="13:17" x14ac:dyDescent="0.2">
      <c r="M1769" s="49" t="s">
        <v>443</v>
      </c>
      <c r="N1769" s="75">
        <f>_xll.qlCalendarAdvance(Calendar,N1768,M1769,"Following",FALSE)</f>
        <v>51911</v>
      </c>
      <c r="O1769" s="75" t="e">
        <f>_xll.qlInterestRateIndexValueDate(Index,N1769)</f>
        <v>#VALUE!</v>
      </c>
      <c r="P1769" s="72" t="e">
        <v>#N/A</v>
      </c>
      <c r="Q1769" s="113" t="e">
        <v>#N/A</v>
      </c>
    </row>
    <row r="1770" spans="13:17" x14ac:dyDescent="0.2">
      <c r="M1770" s="49" t="s">
        <v>443</v>
      </c>
      <c r="N1770" s="75">
        <f>_xll.qlCalendarAdvance(Calendar,N1769,M1770,"Following",FALSE)</f>
        <v>51918</v>
      </c>
      <c r="O1770" s="75" t="e">
        <f>_xll.qlInterestRateIndexValueDate(Index,N1770)</f>
        <v>#VALUE!</v>
      </c>
      <c r="P1770" s="72" t="e">
        <v>#N/A</v>
      </c>
      <c r="Q1770" s="113" t="e">
        <v>#N/A</v>
      </c>
    </row>
    <row r="1771" spans="13:17" x14ac:dyDescent="0.2">
      <c r="M1771" s="49" t="s">
        <v>443</v>
      </c>
      <c r="N1771" s="75">
        <f>_xll.qlCalendarAdvance(Calendar,N1770,M1771,"Following",FALSE)</f>
        <v>51925</v>
      </c>
      <c r="O1771" s="75" t="e">
        <f>_xll.qlInterestRateIndexValueDate(Index,N1771)</f>
        <v>#VALUE!</v>
      </c>
      <c r="P1771" s="72" t="e">
        <v>#N/A</v>
      </c>
      <c r="Q1771" s="113" t="e">
        <v>#N/A</v>
      </c>
    </row>
    <row r="1772" spans="13:17" x14ac:dyDescent="0.2">
      <c r="M1772" s="49" t="s">
        <v>443</v>
      </c>
      <c r="N1772" s="75">
        <f>_xll.qlCalendarAdvance(Calendar,N1771,M1772,"Following",FALSE)</f>
        <v>51932</v>
      </c>
      <c r="O1772" s="75" t="e">
        <f>_xll.qlInterestRateIndexValueDate(Index,N1772)</f>
        <v>#VALUE!</v>
      </c>
      <c r="P1772" s="72" t="e">
        <v>#N/A</v>
      </c>
      <c r="Q1772" s="113" t="e">
        <v>#N/A</v>
      </c>
    </row>
    <row r="1773" spans="13:17" x14ac:dyDescent="0.2">
      <c r="M1773" s="49" t="s">
        <v>443</v>
      </c>
      <c r="N1773" s="75">
        <f>_xll.qlCalendarAdvance(Calendar,N1772,M1773,"Following",FALSE)</f>
        <v>51939</v>
      </c>
      <c r="O1773" s="75" t="e">
        <f>_xll.qlInterestRateIndexValueDate(Index,N1773)</f>
        <v>#VALUE!</v>
      </c>
      <c r="P1773" s="72" t="e">
        <v>#N/A</v>
      </c>
      <c r="Q1773" s="113" t="e">
        <v>#N/A</v>
      </c>
    </row>
    <row r="1774" spans="13:17" x14ac:dyDescent="0.2">
      <c r="M1774" s="49" t="s">
        <v>443</v>
      </c>
      <c r="N1774" s="75">
        <f>_xll.qlCalendarAdvance(Calendar,N1773,M1774,"Following",FALSE)</f>
        <v>51946</v>
      </c>
      <c r="O1774" s="75" t="e">
        <f>_xll.qlInterestRateIndexValueDate(Index,N1774)</f>
        <v>#VALUE!</v>
      </c>
      <c r="P1774" s="72" t="e">
        <v>#N/A</v>
      </c>
      <c r="Q1774" s="113" t="e">
        <v>#N/A</v>
      </c>
    </row>
    <row r="1775" spans="13:17" x14ac:dyDescent="0.2">
      <c r="M1775" s="49" t="s">
        <v>443</v>
      </c>
      <c r="N1775" s="75">
        <f>_xll.qlCalendarAdvance(Calendar,N1774,M1775,"Following",FALSE)</f>
        <v>51953</v>
      </c>
      <c r="O1775" s="75" t="e">
        <f>_xll.qlInterestRateIndexValueDate(Index,N1775)</f>
        <v>#VALUE!</v>
      </c>
      <c r="P1775" s="72" t="e">
        <v>#N/A</v>
      </c>
      <c r="Q1775" s="113" t="e">
        <v>#N/A</v>
      </c>
    </row>
    <row r="1776" spans="13:17" x14ac:dyDescent="0.2">
      <c r="M1776" s="49" t="s">
        <v>443</v>
      </c>
      <c r="N1776" s="75">
        <f>_xll.qlCalendarAdvance(Calendar,N1775,M1776,"Following",FALSE)</f>
        <v>51964</v>
      </c>
      <c r="O1776" s="75" t="e">
        <f>_xll.qlInterestRateIndexValueDate(Index,N1776)</f>
        <v>#VALUE!</v>
      </c>
      <c r="P1776" s="72" t="e">
        <v>#N/A</v>
      </c>
      <c r="Q1776" s="113" t="e">
        <v>#N/A</v>
      </c>
    </row>
    <row r="1777" spans="13:17" x14ac:dyDescent="0.2">
      <c r="M1777" s="49" t="s">
        <v>443</v>
      </c>
      <c r="N1777" s="75">
        <f>_xll.qlCalendarAdvance(Calendar,N1776,M1777,"Following",FALSE)</f>
        <v>51971</v>
      </c>
      <c r="O1777" s="75" t="e">
        <f>_xll.qlInterestRateIndexValueDate(Index,N1777)</f>
        <v>#VALUE!</v>
      </c>
      <c r="P1777" s="72" t="e">
        <v>#N/A</v>
      </c>
      <c r="Q1777" s="113" t="e">
        <v>#N/A</v>
      </c>
    </row>
    <row r="1778" spans="13:17" x14ac:dyDescent="0.2">
      <c r="M1778" s="49" t="s">
        <v>443</v>
      </c>
      <c r="N1778" s="75">
        <f>_xll.qlCalendarAdvance(Calendar,N1777,M1778,"Following",FALSE)</f>
        <v>51978</v>
      </c>
      <c r="O1778" s="75" t="e">
        <f>_xll.qlInterestRateIndexValueDate(Index,N1778)</f>
        <v>#VALUE!</v>
      </c>
      <c r="P1778" s="72" t="e">
        <v>#N/A</v>
      </c>
      <c r="Q1778" s="113" t="e">
        <v>#N/A</v>
      </c>
    </row>
    <row r="1779" spans="13:17" x14ac:dyDescent="0.2">
      <c r="M1779" s="49" t="s">
        <v>443</v>
      </c>
      <c r="N1779" s="75">
        <f>_xll.qlCalendarAdvance(Calendar,N1778,M1779,"Following",FALSE)</f>
        <v>51985</v>
      </c>
      <c r="O1779" s="75" t="e">
        <f>_xll.qlInterestRateIndexValueDate(Index,N1779)</f>
        <v>#VALUE!</v>
      </c>
      <c r="P1779" s="72" t="e">
        <v>#N/A</v>
      </c>
      <c r="Q1779" s="113" t="e">
        <v>#N/A</v>
      </c>
    </row>
    <row r="1780" spans="13:17" x14ac:dyDescent="0.2">
      <c r="M1780" s="49" t="s">
        <v>443</v>
      </c>
      <c r="N1780" s="75">
        <f>_xll.qlCalendarAdvance(Calendar,N1779,M1780,"Following",FALSE)</f>
        <v>51992</v>
      </c>
      <c r="O1780" s="75" t="e">
        <f>_xll.qlInterestRateIndexValueDate(Index,N1780)</f>
        <v>#VALUE!</v>
      </c>
      <c r="P1780" s="72" t="e">
        <v>#N/A</v>
      </c>
      <c r="Q1780" s="113" t="e">
        <v>#N/A</v>
      </c>
    </row>
    <row r="1781" spans="13:17" x14ac:dyDescent="0.2">
      <c r="M1781" s="49" t="s">
        <v>443</v>
      </c>
      <c r="N1781" s="75">
        <f>_xll.qlCalendarAdvance(Calendar,N1780,M1781,"Following",FALSE)</f>
        <v>51999</v>
      </c>
      <c r="O1781" s="75" t="e">
        <f>_xll.qlInterestRateIndexValueDate(Index,N1781)</f>
        <v>#VALUE!</v>
      </c>
      <c r="P1781" s="72" t="e">
        <v>#N/A</v>
      </c>
      <c r="Q1781" s="113" t="e">
        <v>#N/A</v>
      </c>
    </row>
    <row r="1782" spans="13:17" x14ac:dyDescent="0.2">
      <c r="M1782" s="49" t="s">
        <v>443</v>
      </c>
      <c r="N1782" s="75">
        <f>_xll.qlCalendarAdvance(Calendar,N1781,M1782,"Following",FALSE)</f>
        <v>52006</v>
      </c>
      <c r="O1782" s="75" t="e">
        <f>_xll.qlInterestRateIndexValueDate(Index,N1782)</f>
        <v>#VALUE!</v>
      </c>
      <c r="P1782" s="72" t="e">
        <v>#N/A</v>
      </c>
      <c r="Q1782" s="113" t="e">
        <v>#N/A</v>
      </c>
    </row>
    <row r="1783" spans="13:17" x14ac:dyDescent="0.2">
      <c r="M1783" s="49" t="s">
        <v>443</v>
      </c>
      <c r="N1783" s="75">
        <f>_xll.qlCalendarAdvance(Calendar,N1782,M1783,"Following",FALSE)</f>
        <v>52013</v>
      </c>
      <c r="O1783" s="75" t="e">
        <f>_xll.qlInterestRateIndexValueDate(Index,N1783)</f>
        <v>#VALUE!</v>
      </c>
      <c r="P1783" s="72" t="e">
        <v>#N/A</v>
      </c>
      <c r="Q1783" s="113" t="e">
        <v>#N/A</v>
      </c>
    </row>
    <row r="1784" spans="13:17" x14ac:dyDescent="0.2">
      <c r="M1784" s="49" t="s">
        <v>443</v>
      </c>
      <c r="N1784" s="75">
        <f>_xll.qlCalendarAdvance(Calendar,N1783,M1784,"Following",FALSE)</f>
        <v>52020</v>
      </c>
      <c r="O1784" s="75" t="e">
        <f>_xll.qlInterestRateIndexValueDate(Index,N1784)</f>
        <v>#VALUE!</v>
      </c>
      <c r="P1784" s="72" t="e">
        <v>#N/A</v>
      </c>
      <c r="Q1784" s="113" t="e">
        <v>#N/A</v>
      </c>
    </row>
    <row r="1785" spans="13:17" x14ac:dyDescent="0.2">
      <c r="M1785" s="49" t="s">
        <v>443</v>
      </c>
      <c r="N1785" s="75">
        <f>_xll.qlCalendarAdvance(Calendar,N1784,M1785,"Following",FALSE)</f>
        <v>52027</v>
      </c>
      <c r="O1785" s="75" t="e">
        <f>_xll.qlInterestRateIndexValueDate(Index,N1785)</f>
        <v>#VALUE!</v>
      </c>
      <c r="P1785" s="72" t="e">
        <v>#N/A</v>
      </c>
      <c r="Q1785" s="113" t="e">
        <v>#N/A</v>
      </c>
    </row>
    <row r="1786" spans="13:17" x14ac:dyDescent="0.2">
      <c r="M1786" s="49" t="s">
        <v>443</v>
      </c>
      <c r="N1786" s="75">
        <f>_xll.qlCalendarAdvance(Calendar,N1785,M1786,"Following",FALSE)</f>
        <v>52034</v>
      </c>
      <c r="O1786" s="75" t="e">
        <f>_xll.qlInterestRateIndexValueDate(Index,N1786)</f>
        <v>#VALUE!</v>
      </c>
      <c r="P1786" s="72" t="e">
        <v>#N/A</v>
      </c>
      <c r="Q1786" s="113" t="e">
        <v>#N/A</v>
      </c>
    </row>
    <row r="1787" spans="13:17" x14ac:dyDescent="0.2">
      <c r="M1787" s="49" t="s">
        <v>443</v>
      </c>
      <c r="N1787" s="75">
        <f>_xll.qlCalendarAdvance(Calendar,N1786,M1787,"Following",FALSE)</f>
        <v>52041</v>
      </c>
      <c r="O1787" s="75" t="e">
        <f>_xll.qlInterestRateIndexValueDate(Index,N1787)</f>
        <v>#VALUE!</v>
      </c>
      <c r="P1787" s="72" t="e">
        <v>#N/A</v>
      </c>
      <c r="Q1787" s="113" t="e">
        <v>#N/A</v>
      </c>
    </row>
    <row r="1788" spans="13:17" x14ac:dyDescent="0.2">
      <c r="M1788" s="49" t="s">
        <v>443</v>
      </c>
      <c r="N1788" s="75">
        <f>_xll.qlCalendarAdvance(Calendar,N1787,M1788,"Following",FALSE)</f>
        <v>52048</v>
      </c>
      <c r="O1788" s="75" t="e">
        <f>_xll.qlInterestRateIndexValueDate(Index,N1788)</f>
        <v>#VALUE!</v>
      </c>
      <c r="P1788" s="72" t="e">
        <v>#N/A</v>
      </c>
      <c r="Q1788" s="113" t="e">
        <v>#N/A</v>
      </c>
    </row>
    <row r="1789" spans="13:17" x14ac:dyDescent="0.2">
      <c r="M1789" s="49" t="s">
        <v>443</v>
      </c>
      <c r="N1789" s="75">
        <f>_xll.qlCalendarAdvance(Calendar,N1788,M1789,"Following",FALSE)</f>
        <v>52055</v>
      </c>
      <c r="O1789" s="75" t="e">
        <f>_xll.qlInterestRateIndexValueDate(Index,N1789)</f>
        <v>#VALUE!</v>
      </c>
      <c r="P1789" s="72" t="e">
        <v>#N/A</v>
      </c>
      <c r="Q1789" s="113" t="e">
        <v>#N/A</v>
      </c>
    </row>
    <row r="1790" spans="13:17" x14ac:dyDescent="0.2">
      <c r="M1790" s="49" t="s">
        <v>443</v>
      </c>
      <c r="N1790" s="75">
        <f>_xll.qlCalendarAdvance(Calendar,N1789,M1790,"Following",FALSE)</f>
        <v>52062</v>
      </c>
      <c r="O1790" s="75" t="e">
        <f>_xll.qlInterestRateIndexValueDate(Index,N1790)</f>
        <v>#VALUE!</v>
      </c>
      <c r="P1790" s="72" t="e">
        <v>#N/A</v>
      </c>
      <c r="Q1790" s="113" t="e">
        <v>#N/A</v>
      </c>
    </row>
    <row r="1791" spans="13:17" x14ac:dyDescent="0.2">
      <c r="M1791" s="49" t="s">
        <v>443</v>
      </c>
      <c r="N1791" s="75">
        <f>_xll.qlCalendarAdvance(Calendar,N1790,M1791,"Following",FALSE)</f>
        <v>52069</v>
      </c>
      <c r="O1791" s="75" t="e">
        <f>_xll.qlInterestRateIndexValueDate(Index,N1791)</f>
        <v>#VALUE!</v>
      </c>
      <c r="P1791" s="72" t="e">
        <v>#N/A</v>
      </c>
      <c r="Q1791" s="113" t="e">
        <v>#N/A</v>
      </c>
    </row>
    <row r="1792" spans="13:17" x14ac:dyDescent="0.2">
      <c r="M1792" s="49" t="s">
        <v>443</v>
      </c>
      <c r="N1792" s="75">
        <f>_xll.qlCalendarAdvance(Calendar,N1791,M1792,"Following",FALSE)</f>
        <v>52076</v>
      </c>
      <c r="O1792" s="75" t="e">
        <f>_xll.qlInterestRateIndexValueDate(Index,N1792)</f>
        <v>#VALUE!</v>
      </c>
      <c r="P1792" s="72" t="e">
        <v>#N/A</v>
      </c>
      <c r="Q1792" s="113" t="e">
        <v>#N/A</v>
      </c>
    </row>
    <row r="1793" spans="13:17" x14ac:dyDescent="0.2">
      <c r="M1793" s="49" t="s">
        <v>443</v>
      </c>
      <c r="N1793" s="75">
        <f>_xll.qlCalendarAdvance(Calendar,N1792,M1793,"Following",FALSE)</f>
        <v>52083</v>
      </c>
      <c r="O1793" s="75" t="e">
        <f>_xll.qlInterestRateIndexValueDate(Index,N1793)</f>
        <v>#VALUE!</v>
      </c>
      <c r="P1793" s="72" t="e">
        <v>#N/A</v>
      </c>
      <c r="Q1793" s="113" t="e">
        <v>#N/A</v>
      </c>
    </row>
    <row r="1794" spans="13:17" x14ac:dyDescent="0.2">
      <c r="M1794" s="49" t="s">
        <v>443</v>
      </c>
      <c r="N1794" s="75">
        <f>_xll.qlCalendarAdvance(Calendar,N1793,M1794,"Following",FALSE)</f>
        <v>52090</v>
      </c>
      <c r="O1794" s="75" t="e">
        <f>_xll.qlInterestRateIndexValueDate(Index,N1794)</f>
        <v>#VALUE!</v>
      </c>
      <c r="P1794" s="72" t="e">
        <v>#N/A</v>
      </c>
      <c r="Q1794" s="113" t="e">
        <v>#N/A</v>
      </c>
    </row>
    <row r="1795" spans="13:17" x14ac:dyDescent="0.2">
      <c r="M1795" s="49" t="s">
        <v>443</v>
      </c>
      <c r="N1795" s="75">
        <f>_xll.qlCalendarAdvance(Calendar,N1794,M1795,"Following",FALSE)</f>
        <v>52097</v>
      </c>
      <c r="O1795" s="75" t="e">
        <f>_xll.qlInterestRateIndexValueDate(Index,N1795)</f>
        <v>#VALUE!</v>
      </c>
      <c r="P1795" s="72" t="e">
        <v>#N/A</v>
      </c>
      <c r="Q1795" s="113" t="e">
        <v>#N/A</v>
      </c>
    </row>
    <row r="1796" spans="13:17" x14ac:dyDescent="0.2">
      <c r="M1796" s="49" t="s">
        <v>443</v>
      </c>
      <c r="N1796" s="75">
        <f>_xll.qlCalendarAdvance(Calendar,N1795,M1796,"Following",FALSE)</f>
        <v>52104</v>
      </c>
      <c r="O1796" s="75" t="e">
        <f>_xll.qlInterestRateIndexValueDate(Index,N1796)</f>
        <v>#VALUE!</v>
      </c>
      <c r="P1796" s="72" t="e">
        <v>#N/A</v>
      </c>
      <c r="Q1796" s="113" t="e">
        <v>#N/A</v>
      </c>
    </row>
    <row r="1797" spans="13:17" x14ac:dyDescent="0.2">
      <c r="M1797" s="49" t="s">
        <v>443</v>
      </c>
      <c r="N1797" s="75">
        <f>_xll.qlCalendarAdvance(Calendar,N1796,M1797,"Following",FALSE)</f>
        <v>52111</v>
      </c>
      <c r="O1797" s="75" t="e">
        <f>_xll.qlInterestRateIndexValueDate(Index,N1797)</f>
        <v>#VALUE!</v>
      </c>
      <c r="P1797" s="72" t="e">
        <v>#N/A</v>
      </c>
      <c r="Q1797" s="113" t="e">
        <v>#N/A</v>
      </c>
    </row>
    <row r="1798" spans="13:17" x14ac:dyDescent="0.2">
      <c r="M1798" s="49" t="s">
        <v>443</v>
      </c>
      <c r="N1798" s="75">
        <f>_xll.qlCalendarAdvance(Calendar,N1797,M1798,"Following",FALSE)</f>
        <v>52118</v>
      </c>
      <c r="O1798" s="75" t="e">
        <f>_xll.qlInterestRateIndexValueDate(Index,N1798)</f>
        <v>#VALUE!</v>
      </c>
      <c r="P1798" s="72" t="e">
        <v>#N/A</v>
      </c>
      <c r="Q1798" s="113" t="e">
        <v>#N/A</v>
      </c>
    </row>
    <row r="1799" spans="13:17" x14ac:dyDescent="0.2">
      <c r="M1799" s="49" t="s">
        <v>443</v>
      </c>
      <c r="N1799" s="75">
        <f>_xll.qlCalendarAdvance(Calendar,N1798,M1799,"Following",FALSE)</f>
        <v>52125</v>
      </c>
      <c r="O1799" s="75" t="e">
        <f>_xll.qlInterestRateIndexValueDate(Index,N1799)</f>
        <v>#VALUE!</v>
      </c>
      <c r="P1799" s="72" t="e">
        <v>#N/A</v>
      </c>
      <c r="Q1799" s="113" t="e">
        <v>#N/A</v>
      </c>
    </row>
    <row r="1800" spans="13:17" x14ac:dyDescent="0.2">
      <c r="M1800" s="49" t="s">
        <v>443</v>
      </c>
      <c r="N1800" s="75">
        <f>_xll.qlCalendarAdvance(Calendar,N1799,M1800,"Following",FALSE)</f>
        <v>52132</v>
      </c>
      <c r="O1800" s="75" t="e">
        <f>_xll.qlInterestRateIndexValueDate(Index,N1800)</f>
        <v>#VALUE!</v>
      </c>
      <c r="P1800" s="72" t="e">
        <v>#N/A</v>
      </c>
      <c r="Q1800" s="113" t="e">
        <v>#N/A</v>
      </c>
    </row>
    <row r="1801" spans="13:17" x14ac:dyDescent="0.2">
      <c r="M1801" s="49" t="s">
        <v>443</v>
      </c>
      <c r="N1801" s="75">
        <f>_xll.qlCalendarAdvance(Calendar,N1800,M1801,"Following",FALSE)</f>
        <v>52139</v>
      </c>
      <c r="O1801" s="75" t="e">
        <f>_xll.qlInterestRateIndexValueDate(Index,N1801)</f>
        <v>#VALUE!</v>
      </c>
      <c r="P1801" s="72" t="e">
        <v>#N/A</v>
      </c>
      <c r="Q1801" s="113" t="e">
        <v>#N/A</v>
      </c>
    </row>
    <row r="1802" spans="13:17" x14ac:dyDescent="0.2">
      <c r="M1802" s="49" t="s">
        <v>443</v>
      </c>
      <c r="N1802" s="75">
        <f>_xll.qlCalendarAdvance(Calendar,N1801,M1802,"Following",FALSE)</f>
        <v>52146</v>
      </c>
      <c r="O1802" s="75" t="e">
        <f>_xll.qlInterestRateIndexValueDate(Index,N1802)</f>
        <v>#VALUE!</v>
      </c>
      <c r="P1802" s="72" t="e">
        <v>#N/A</v>
      </c>
      <c r="Q1802" s="113" t="e">
        <v>#N/A</v>
      </c>
    </row>
    <row r="1803" spans="13:17" x14ac:dyDescent="0.2">
      <c r="M1803" s="49" t="s">
        <v>443</v>
      </c>
      <c r="N1803" s="75">
        <f>_xll.qlCalendarAdvance(Calendar,N1802,M1803,"Following",FALSE)</f>
        <v>52153</v>
      </c>
      <c r="O1803" s="75" t="e">
        <f>_xll.qlInterestRateIndexValueDate(Index,N1803)</f>
        <v>#VALUE!</v>
      </c>
      <c r="P1803" s="72" t="e">
        <v>#N/A</v>
      </c>
      <c r="Q1803" s="113" t="e">
        <v>#N/A</v>
      </c>
    </row>
    <row r="1804" spans="13:17" x14ac:dyDescent="0.2">
      <c r="M1804" s="49" t="s">
        <v>443</v>
      </c>
      <c r="N1804" s="75">
        <f>_xll.qlCalendarAdvance(Calendar,N1803,M1804,"Following",FALSE)</f>
        <v>52160</v>
      </c>
      <c r="O1804" s="75" t="e">
        <f>_xll.qlInterestRateIndexValueDate(Index,N1804)</f>
        <v>#VALUE!</v>
      </c>
      <c r="P1804" s="72" t="e">
        <v>#N/A</v>
      </c>
      <c r="Q1804" s="113" t="e">
        <v>#N/A</v>
      </c>
    </row>
    <row r="1805" spans="13:17" x14ac:dyDescent="0.2">
      <c r="M1805" s="49" t="s">
        <v>443</v>
      </c>
      <c r="N1805" s="75">
        <f>_xll.qlCalendarAdvance(Calendar,N1804,M1805,"Following",FALSE)</f>
        <v>52167</v>
      </c>
      <c r="O1805" s="75" t="e">
        <f>_xll.qlInterestRateIndexValueDate(Index,N1805)</f>
        <v>#VALUE!</v>
      </c>
      <c r="P1805" s="72" t="e">
        <v>#N/A</v>
      </c>
      <c r="Q1805" s="113" t="e">
        <v>#N/A</v>
      </c>
    </row>
    <row r="1806" spans="13:17" x14ac:dyDescent="0.2">
      <c r="M1806" s="49" t="s">
        <v>443</v>
      </c>
      <c r="N1806" s="75">
        <f>_xll.qlCalendarAdvance(Calendar,N1805,M1806,"Following",FALSE)</f>
        <v>52174</v>
      </c>
      <c r="O1806" s="75" t="e">
        <f>_xll.qlInterestRateIndexValueDate(Index,N1806)</f>
        <v>#VALUE!</v>
      </c>
      <c r="P1806" s="72" t="e">
        <v>#N/A</v>
      </c>
      <c r="Q1806" s="113" t="e">
        <v>#N/A</v>
      </c>
    </row>
    <row r="1807" spans="13:17" x14ac:dyDescent="0.2">
      <c r="M1807" s="49" t="s">
        <v>443</v>
      </c>
      <c r="N1807" s="75">
        <f>_xll.qlCalendarAdvance(Calendar,N1806,M1807,"Following",FALSE)</f>
        <v>52181</v>
      </c>
      <c r="O1807" s="75" t="e">
        <f>_xll.qlInterestRateIndexValueDate(Index,N1807)</f>
        <v>#VALUE!</v>
      </c>
      <c r="P1807" s="72" t="e">
        <v>#N/A</v>
      </c>
      <c r="Q1807" s="113" t="e">
        <v>#N/A</v>
      </c>
    </row>
    <row r="1808" spans="13:17" x14ac:dyDescent="0.2">
      <c r="M1808" s="49" t="s">
        <v>443</v>
      </c>
      <c r="N1808" s="75">
        <f>_xll.qlCalendarAdvance(Calendar,N1807,M1808,"Following",FALSE)</f>
        <v>52188</v>
      </c>
      <c r="O1808" s="75" t="e">
        <f>_xll.qlInterestRateIndexValueDate(Index,N1808)</f>
        <v>#VALUE!</v>
      </c>
      <c r="P1808" s="72" t="e">
        <v>#N/A</v>
      </c>
      <c r="Q1808" s="113" t="e">
        <v>#N/A</v>
      </c>
    </row>
    <row r="1809" spans="13:17" x14ac:dyDescent="0.2">
      <c r="M1809" s="49" t="s">
        <v>443</v>
      </c>
      <c r="N1809" s="75">
        <f>_xll.qlCalendarAdvance(Calendar,N1808,M1809,"Following",FALSE)</f>
        <v>52195</v>
      </c>
      <c r="O1809" s="75" t="e">
        <f>_xll.qlInterestRateIndexValueDate(Index,N1809)</f>
        <v>#VALUE!</v>
      </c>
      <c r="P1809" s="72" t="e">
        <v>#N/A</v>
      </c>
      <c r="Q1809" s="113" t="e">
        <v>#N/A</v>
      </c>
    </row>
    <row r="1810" spans="13:17" x14ac:dyDescent="0.2">
      <c r="M1810" s="49" t="s">
        <v>443</v>
      </c>
      <c r="N1810" s="75">
        <f>_xll.qlCalendarAdvance(Calendar,N1809,M1810,"Following",FALSE)</f>
        <v>52202</v>
      </c>
      <c r="O1810" s="75" t="e">
        <f>_xll.qlInterestRateIndexValueDate(Index,N1810)</f>
        <v>#VALUE!</v>
      </c>
      <c r="P1810" s="72" t="e">
        <v>#N/A</v>
      </c>
      <c r="Q1810" s="113" t="e">
        <v>#N/A</v>
      </c>
    </row>
    <row r="1811" spans="13:17" x14ac:dyDescent="0.2">
      <c r="M1811" s="49" t="s">
        <v>443</v>
      </c>
      <c r="N1811" s="75">
        <f>_xll.qlCalendarAdvance(Calendar,N1810,M1811,"Following",FALSE)</f>
        <v>52209</v>
      </c>
      <c r="O1811" s="75" t="e">
        <f>_xll.qlInterestRateIndexValueDate(Index,N1811)</f>
        <v>#VALUE!</v>
      </c>
      <c r="P1811" s="72" t="e">
        <v>#N/A</v>
      </c>
      <c r="Q1811" s="113" t="e">
        <v>#N/A</v>
      </c>
    </row>
    <row r="1812" spans="13:17" x14ac:dyDescent="0.2">
      <c r="M1812" s="49" t="s">
        <v>443</v>
      </c>
      <c r="N1812" s="75">
        <f>_xll.qlCalendarAdvance(Calendar,N1811,M1812,"Following",FALSE)</f>
        <v>52216</v>
      </c>
      <c r="O1812" s="75" t="e">
        <f>_xll.qlInterestRateIndexValueDate(Index,N1812)</f>
        <v>#VALUE!</v>
      </c>
      <c r="P1812" s="72" t="e">
        <v>#N/A</v>
      </c>
      <c r="Q1812" s="113" t="e">
        <v>#N/A</v>
      </c>
    </row>
    <row r="1813" spans="13:17" x14ac:dyDescent="0.2">
      <c r="M1813" s="49" t="s">
        <v>443</v>
      </c>
      <c r="N1813" s="75">
        <f>_xll.qlCalendarAdvance(Calendar,N1812,M1813,"Following",FALSE)</f>
        <v>52223</v>
      </c>
      <c r="O1813" s="75" t="e">
        <f>_xll.qlInterestRateIndexValueDate(Index,N1813)</f>
        <v>#VALUE!</v>
      </c>
      <c r="P1813" s="72" t="e">
        <v>#N/A</v>
      </c>
      <c r="Q1813" s="113" t="e">
        <v>#N/A</v>
      </c>
    </row>
    <row r="1814" spans="13:17" x14ac:dyDescent="0.2">
      <c r="M1814" s="49" t="s">
        <v>443</v>
      </c>
      <c r="N1814" s="75">
        <f>_xll.qlCalendarAdvance(Calendar,N1813,M1814,"Following",FALSE)</f>
        <v>52230</v>
      </c>
      <c r="O1814" s="75" t="e">
        <f>_xll.qlInterestRateIndexValueDate(Index,N1814)</f>
        <v>#VALUE!</v>
      </c>
      <c r="P1814" s="72" t="e">
        <v>#N/A</v>
      </c>
      <c r="Q1814" s="113" t="e">
        <v>#N/A</v>
      </c>
    </row>
    <row r="1815" spans="13:17" x14ac:dyDescent="0.2">
      <c r="M1815" s="49" t="s">
        <v>443</v>
      </c>
      <c r="N1815" s="75">
        <f>_xll.qlCalendarAdvance(Calendar,N1814,M1815,"Following",FALSE)</f>
        <v>52237</v>
      </c>
      <c r="O1815" s="75" t="e">
        <f>_xll.qlInterestRateIndexValueDate(Index,N1815)</f>
        <v>#VALUE!</v>
      </c>
      <c r="P1815" s="72" t="e">
        <v>#N/A</v>
      </c>
      <c r="Q1815" s="113" t="e">
        <v>#N/A</v>
      </c>
    </row>
    <row r="1816" spans="13:17" x14ac:dyDescent="0.2">
      <c r="M1816" s="49" t="s">
        <v>443</v>
      </c>
      <c r="N1816" s="75">
        <f>_xll.qlCalendarAdvance(Calendar,N1815,M1816,"Following",FALSE)</f>
        <v>52244</v>
      </c>
      <c r="O1816" s="75" t="e">
        <f>_xll.qlInterestRateIndexValueDate(Index,N1816)</f>
        <v>#VALUE!</v>
      </c>
      <c r="P1816" s="72" t="e">
        <v>#N/A</v>
      </c>
      <c r="Q1816" s="113" t="e">
        <v>#N/A</v>
      </c>
    </row>
    <row r="1817" spans="13:17" x14ac:dyDescent="0.2">
      <c r="M1817" s="49" t="s">
        <v>443</v>
      </c>
      <c r="N1817" s="75">
        <f>_xll.qlCalendarAdvance(Calendar,N1816,M1817,"Following",FALSE)</f>
        <v>52251</v>
      </c>
      <c r="O1817" s="75" t="e">
        <f>_xll.qlInterestRateIndexValueDate(Index,N1817)</f>
        <v>#VALUE!</v>
      </c>
      <c r="P1817" s="72" t="e">
        <v>#N/A</v>
      </c>
      <c r="Q1817" s="113" t="e">
        <v>#N/A</v>
      </c>
    </row>
    <row r="1818" spans="13:17" x14ac:dyDescent="0.2">
      <c r="M1818" s="49" t="s">
        <v>443</v>
      </c>
      <c r="N1818" s="75">
        <f>_xll.qlCalendarAdvance(Calendar,N1817,M1818,"Following",FALSE)</f>
        <v>52258</v>
      </c>
      <c r="O1818" s="75" t="e">
        <f>_xll.qlInterestRateIndexValueDate(Index,N1818)</f>
        <v>#VALUE!</v>
      </c>
      <c r="P1818" s="72" t="e">
        <v>#N/A</v>
      </c>
      <c r="Q1818" s="113" t="e">
        <v>#N/A</v>
      </c>
    </row>
    <row r="1819" spans="13:17" x14ac:dyDescent="0.2">
      <c r="M1819" s="49" t="s">
        <v>443</v>
      </c>
      <c r="N1819" s="75">
        <f>_xll.qlCalendarAdvance(Calendar,N1818,M1819,"Following",FALSE)</f>
        <v>52265</v>
      </c>
      <c r="O1819" s="75" t="e">
        <f>_xll.qlInterestRateIndexValueDate(Index,N1819)</f>
        <v>#VALUE!</v>
      </c>
      <c r="P1819" s="72" t="e">
        <v>#N/A</v>
      </c>
      <c r="Q1819" s="113" t="e">
        <v>#N/A</v>
      </c>
    </row>
    <row r="1820" spans="13:17" x14ac:dyDescent="0.2">
      <c r="M1820" s="49" t="s">
        <v>443</v>
      </c>
      <c r="N1820" s="75">
        <f>_xll.qlCalendarAdvance(Calendar,N1819,M1820,"Following",FALSE)</f>
        <v>52272</v>
      </c>
      <c r="O1820" s="75" t="e">
        <f>_xll.qlInterestRateIndexValueDate(Index,N1820)</f>
        <v>#VALUE!</v>
      </c>
      <c r="P1820" s="72" t="e">
        <v>#N/A</v>
      </c>
      <c r="Q1820" s="113" t="e">
        <v>#N/A</v>
      </c>
    </row>
    <row r="1821" spans="13:17" x14ac:dyDescent="0.2">
      <c r="M1821" s="49" t="s">
        <v>443</v>
      </c>
      <c r="N1821" s="75">
        <f>_xll.qlCalendarAdvance(Calendar,N1820,M1821,"Following",FALSE)</f>
        <v>52279</v>
      </c>
      <c r="O1821" s="75" t="e">
        <f>_xll.qlInterestRateIndexValueDate(Index,N1821)</f>
        <v>#VALUE!</v>
      </c>
      <c r="P1821" s="72" t="e">
        <v>#N/A</v>
      </c>
      <c r="Q1821" s="113" t="e">
        <v>#N/A</v>
      </c>
    </row>
    <row r="1822" spans="13:17" x14ac:dyDescent="0.2">
      <c r="M1822" s="49" t="s">
        <v>443</v>
      </c>
      <c r="N1822" s="75">
        <f>_xll.qlCalendarAdvance(Calendar,N1821,M1822,"Following",FALSE)</f>
        <v>52286</v>
      </c>
      <c r="O1822" s="75" t="e">
        <f>_xll.qlInterestRateIndexValueDate(Index,N1822)</f>
        <v>#VALUE!</v>
      </c>
      <c r="P1822" s="72" t="e">
        <v>#N/A</v>
      </c>
      <c r="Q1822" s="113" t="e">
        <v>#N/A</v>
      </c>
    </row>
    <row r="1823" spans="13:17" x14ac:dyDescent="0.2">
      <c r="M1823" s="49" t="s">
        <v>443</v>
      </c>
      <c r="N1823" s="75">
        <f>_xll.qlCalendarAdvance(Calendar,N1822,M1823,"Following",FALSE)</f>
        <v>52293</v>
      </c>
      <c r="O1823" s="75" t="e">
        <f>_xll.qlInterestRateIndexValueDate(Index,N1823)</f>
        <v>#VALUE!</v>
      </c>
      <c r="P1823" s="72" t="e">
        <v>#N/A</v>
      </c>
      <c r="Q1823" s="113" t="e">
        <v>#N/A</v>
      </c>
    </row>
    <row r="1824" spans="13:17" x14ac:dyDescent="0.2">
      <c r="M1824" s="49" t="s">
        <v>443</v>
      </c>
      <c r="N1824" s="75">
        <f>_xll.qlCalendarAdvance(Calendar,N1823,M1824,"Following",FALSE)</f>
        <v>52300</v>
      </c>
      <c r="O1824" s="75" t="e">
        <f>_xll.qlInterestRateIndexValueDate(Index,N1824)</f>
        <v>#VALUE!</v>
      </c>
      <c r="P1824" s="72" t="e">
        <v>#N/A</v>
      </c>
      <c r="Q1824" s="113" t="e">
        <v>#N/A</v>
      </c>
    </row>
    <row r="1825" spans="13:17" x14ac:dyDescent="0.2">
      <c r="M1825" s="49" t="s">
        <v>443</v>
      </c>
      <c r="N1825" s="75">
        <f>_xll.qlCalendarAdvance(Calendar,N1824,M1825,"Following",FALSE)</f>
        <v>52307</v>
      </c>
      <c r="O1825" s="75" t="e">
        <f>_xll.qlInterestRateIndexValueDate(Index,N1825)</f>
        <v>#VALUE!</v>
      </c>
      <c r="P1825" s="72" t="e">
        <v>#N/A</v>
      </c>
      <c r="Q1825" s="113" t="e">
        <v>#N/A</v>
      </c>
    </row>
    <row r="1826" spans="13:17" x14ac:dyDescent="0.2">
      <c r="M1826" s="49" t="s">
        <v>443</v>
      </c>
      <c r="N1826" s="75">
        <f>_xll.qlCalendarAdvance(Calendar,N1825,M1826,"Following",FALSE)</f>
        <v>52314</v>
      </c>
      <c r="O1826" s="75" t="e">
        <f>_xll.qlInterestRateIndexValueDate(Index,N1826)</f>
        <v>#VALUE!</v>
      </c>
      <c r="P1826" s="72" t="e">
        <v>#N/A</v>
      </c>
      <c r="Q1826" s="113" t="e">
        <v>#N/A</v>
      </c>
    </row>
    <row r="1827" spans="13:17" x14ac:dyDescent="0.2">
      <c r="M1827" s="49" t="s">
        <v>443</v>
      </c>
      <c r="N1827" s="75">
        <f>_xll.qlCalendarAdvance(Calendar,N1826,M1827,"Following",FALSE)</f>
        <v>52321</v>
      </c>
      <c r="O1827" s="75" t="e">
        <f>_xll.qlInterestRateIndexValueDate(Index,N1827)</f>
        <v>#VALUE!</v>
      </c>
      <c r="P1827" s="72" t="e">
        <v>#N/A</v>
      </c>
      <c r="Q1827" s="113" t="e">
        <v>#N/A</v>
      </c>
    </row>
    <row r="1828" spans="13:17" x14ac:dyDescent="0.2">
      <c r="M1828" s="49" t="s">
        <v>443</v>
      </c>
      <c r="N1828" s="75">
        <f>_xll.qlCalendarAdvance(Calendar,N1827,M1828,"Following",FALSE)</f>
        <v>52328</v>
      </c>
      <c r="O1828" s="75" t="e">
        <f>_xll.qlInterestRateIndexValueDate(Index,N1828)</f>
        <v>#VALUE!</v>
      </c>
      <c r="P1828" s="72" t="e">
        <v>#N/A</v>
      </c>
      <c r="Q1828" s="113" t="e">
        <v>#N/A</v>
      </c>
    </row>
    <row r="1829" spans="13:17" x14ac:dyDescent="0.2">
      <c r="M1829" s="49" t="s">
        <v>443</v>
      </c>
      <c r="N1829" s="75">
        <f>_xll.qlCalendarAdvance(Calendar,N1828,M1829,"Following",FALSE)</f>
        <v>52335</v>
      </c>
      <c r="O1829" s="75" t="e">
        <f>_xll.qlInterestRateIndexValueDate(Index,N1829)</f>
        <v>#VALUE!</v>
      </c>
      <c r="P1829" s="72" t="e">
        <v>#N/A</v>
      </c>
      <c r="Q1829" s="113" t="e">
        <v>#N/A</v>
      </c>
    </row>
    <row r="1830" spans="13:17" x14ac:dyDescent="0.2">
      <c r="M1830" s="49" t="s">
        <v>443</v>
      </c>
      <c r="N1830" s="75">
        <f>_xll.qlCalendarAdvance(Calendar,N1829,M1830,"Following",FALSE)</f>
        <v>52342</v>
      </c>
      <c r="O1830" s="75" t="e">
        <f>_xll.qlInterestRateIndexValueDate(Index,N1830)</f>
        <v>#VALUE!</v>
      </c>
      <c r="P1830" s="72" t="e">
        <v>#N/A</v>
      </c>
      <c r="Q1830" s="113" t="e">
        <v>#N/A</v>
      </c>
    </row>
    <row r="1831" spans="13:17" x14ac:dyDescent="0.2">
      <c r="M1831" s="49" t="s">
        <v>443</v>
      </c>
      <c r="N1831" s="75">
        <f>_xll.qlCalendarAdvance(Calendar,N1830,M1831,"Following",FALSE)</f>
        <v>52349</v>
      </c>
      <c r="O1831" s="75" t="e">
        <f>_xll.qlInterestRateIndexValueDate(Index,N1831)</f>
        <v>#VALUE!</v>
      </c>
      <c r="P1831" s="72" t="e">
        <v>#N/A</v>
      </c>
      <c r="Q1831" s="113" t="e">
        <v>#N/A</v>
      </c>
    </row>
    <row r="1832" spans="13:17" x14ac:dyDescent="0.2">
      <c r="M1832" s="49" t="s">
        <v>443</v>
      </c>
      <c r="N1832" s="75">
        <f>_xll.qlCalendarAdvance(Calendar,N1831,M1832,"Following",FALSE)</f>
        <v>52356</v>
      </c>
      <c r="O1832" s="75" t="e">
        <f>_xll.qlInterestRateIndexValueDate(Index,N1832)</f>
        <v>#VALUE!</v>
      </c>
      <c r="P1832" s="72" t="e">
        <v>#N/A</v>
      </c>
      <c r="Q1832" s="113" t="e">
        <v>#N/A</v>
      </c>
    </row>
    <row r="1833" spans="13:17" x14ac:dyDescent="0.2">
      <c r="M1833" s="49" t="s">
        <v>443</v>
      </c>
      <c r="N1833" s="75">
        <f>_xll.qlCalendarAdvance(Calendar,N1832,M1833,"Following",FALSE)</f>
        <v>52363</v>
      </c>
      <c r="O1833" s="75" t="e">
        <f>_xll.qlInterestRateIndexValueDate(Index,N1833)</f>
        <v>#VALUE!</v>
      </c>
      <c r="P1833" s="72" t="e">
        <v>#N/A</v>
      </c>
      <c r="Q1833" s="113" t="e">
        <v>#N/A</v>
      </c>
    </row>
    <row r="1834" spans="13:17" x14ac:dyDescent="0.2">
      <c r="M1834" s="49" t="s">
        <v>443</v>
      </c>
      <c r="N1834" s="75">
        <f>_xll.qlCalendarAdvance(Calendar,N1833,M1834,"Following",FALSE)</f>
        <v>52370</v>
      </c>
      <c r="O1834" s="75" t="e">
        <f>_xll.qlInterestRateIndexValueDate(Index,N1834)</f>
        <v>#VALUE!</v>
      </c>
      <c r="P1834" s="72" t="e">
        <v>#N/A</v>
      </c>
      <c r="Q1834" s="113" t="e">
        <v>#N/A</v>
      </c>
    </row>
    <row r="1835" spans="13:17" x14ac:dyDescent="0.2">
      <c r="M1835" s="49" t="s">
        <v>443</v>
      </c>
      <c r="N1835" s="75">
        <f>_xll.qlCalendarAdvance(Calendar,N1834,M1835,"Following",FALSE)</f>
        <v>52377</v>
      </c>
      <c r="O1835" s="75" t="e">
        <f>_xll.qlInterestRateIndexValueDate(Index,N1835)</f>
        <v>#VALUE!</v>
      </c>
      <c r="P1835" s="72" t="e">
        <v>#N/A</v>
      </c>
      <c r="Q1835" s="113" t="e">
        <v>#N/A</v>
      </c>
    </row>
    <row r="1836" spans="13:17" x14ac:dyDescent="0.2">
      <c r="M1836" s="49" t="s">
        <v>443</v>
      </c>
      <c r="N1836" s="75">
        <f>_xll.qlCalendarAdvance(Calendar,N1835,M1836,"Following",FALSE)</f>
        <v>52384</v>
      </c>
      <c r="O1836" s="75" t="e">
        <f>_xll.qlInterestRateIndexValueDate(Index,N1836)</f>
        <v>#VALUE!</v>
      </c>
      <c r="P1836" s="72" t="e">
        <v>#N/A</v>
      </c>
      <c r="Q1836" s="113" t="e">
        <v>#N/A</v>
      </c>
    </row>
    <row r="1837" spans="13:17" x14ac:dyDescent="0.2">
      <c r="M1837" s="49" t="s">
        <v>443</v>
      </c>
      <c r="N1837" s="75">
        <f>_xll.qlCalendarAdvance(Calendar,N1836,M1837,"Following",FALSE)</f>
        <v>52391</v>
      </c>
      <c r="O1837" s="75" t="e">
        <f>_xll.qlInterestRateIndexValueDate(Index,N1837)</f>
        <v>#VALUE!</v>
      </c>
      <c r="P1837" s="72" t="e">
        <v>#N/A</v>
      </c>
      <c r="Q1837" s="113" t="e">
        <v>#N/A</v>
      </c>
    </row>
    <row r="1838" spans="13:17" x14ac:dyDescent="0.2">
      <c r="M1838" s="49" t="s">
        <v>443</v>
      </c>
      <c r="N1838" s="75">
        <f>_xll.qlCalendarAdvance(Calendar,N1837,M1838,"Following",FALSE)</f>
        <v>52398</v>
      </c>
      <c r="O1838" s="75" t="e">
        <f>_xll.qlInterestRateIndexValueDate(Index,N1838)</f>
        <v>#VALUE!</v>
      </c>
      <c r="P1838" s="72" t="e">
        <v>#N/A</v>
      </c>
      <c r="Q1838" s="113" t="e">
        <v>#N/A</v>
      </c>
    </row>
    <row r="1839" spans="13:17" x14ac:dyDescent="0.2">
      <c r="M1839" s="49" t="s">
        <v>443</v>
      </c>
      <c r="N1839" s="75">
        <f>_xll.qlCalendarAdvance(Calendar,N1838,M1839,"Following",FALSE)</f>
        <v>52405</v>
      </c>
      <c r="O1839" s="75" t="e">
        <f>_xll.qlInterestRateIndexValueDate(Index,N1839)</f>
        <v>#VALUE!</v>
      </c>
      <c r="P1839" s="72" t="e">
        <v>#N/A</v>
      </c>
      <c r="Q1839" s="113" t="e">
        <v>#N/A</v>
      </c>
    </row>
    <row r="1840" spans="13:17" x14ac:dyDescent="0.2">
      <c r="M1840" s="49" t="s">
        <v>443</v>
      </c>
      <c r="N1840" s="75">
        <f>_xll.qlCalendarAdvance(Calendar,N1839,M1840,"Following",FALSE)</f>
        <v>52412</v>
      </c>
      <c r="O1840" s="75" t="e">
        <f>_xll.qlInterestRateIndexValueDate(Index,N1840)</f>
        <v>#VALUE!</v>
      </c>
      <c r="P1840" s="72" t="e">
        <v>#N/A</v>
      </c>
      <c r="Q1840" s="113" t="e">
        <v>#N/A</v>
      </c>
    </row>
    <row r="1841" spans="13:17" x14ac:dyDescent="0.2">
      <c r="M1841" s="49" t="s">
        <v>443</v>
      </c>
      <c r="N1841" s="75">
        <f>_xll.qlCalendarAdvance(Calendar,N1840,M1841,"Following",FALSE)</f>
        <v>52419</v>
      </c>
      <c r="O1841" s="75" t="e">
        <f>_xll.qlInterestRateIndexValueDate(Index,N1841)</f>
        <v>#VALUE!</v>
      </c>
      <c r="P1841" s="72" t="e">
        <v>#N/A</v>
      </c>
      <c r="Q1841" s="113" t="e">
        <v>#N/A</v>
      </c>
    </row>
    <row r="1842" spans="13:17" x14ac:dyDescent="0.2">
      <c r="M1842" s="49" t="s">
        <v>443</v>
      </c>
      <c r="N1842" s="75">
        <f>_xll.qlCalendarAdvance(Calendar,N1841,M1842,"Following",FALSE)</f>
        <v>52426</v>
      </c>
      <c r="O1842" s="75" t="e">
        <f>_xll.qlInterestRateIndexValueDate(Index,N1842)</f>
        <v>#VALUE!</v>
      </c>
      <c r="P1842" s="72" t="e">
        <v>#N/A</v>
      </c>
      <c r="Q1842" s="113" t="e">
        <v>#N/A</v>
      </c>
    </row>
    <row r="1843" spans="13:17" x14ac:dyDescent="0.2">
      <c r="M1843" s="49" t="s">
        <v>443</v>
      </c>
      <c r="N1843" s="75">
        <f>_xll.qlCalendarAdvance(Calendar,N1842,M1843,"Following",FALSE)</f>
        <v>52433</v>
      </c>
      <c r="O1843" s="75" t="e">
        <f>_xll.qlInterestRateIndexValueDate(Index,N1843)</f>
        <v>#VALUE!</v>
      </c>
      <c r="P1843" s="72" t="e">
        <v>#N/A</v>
      </c>
      <c r="Q1843" s="113" t="e">
        <v>#N/A</v>
      </c>
    </row>
    <row r="1844" spans="13:17" x14ac:dyDescent="0.2">
      <c r="M1844" s="49" t="s">
        <v>443</v>
      </c>
      <c r="N1844" s="75">
        <f>_xll.qlCalendarAdvance(Calendar,N1843,M1844,"Following",FALSE)</f>
        <v>52440</v>
      </c>
      <c r="O1844" s="75" t="e">
        <f>_xll.qlInterestRateIndexValueDate(Index,N1844)</f>
        <v>#VALUE!</v>
      </c>
      <c r="P1844" s="72" t="e">
        <v>#N/A</v>
      </c>
      <c r="Q1844" s="113" t="e">
        <v>#N/A</v>
      </c>
    </row>
    <row r="1845" spans="13:17" x14ac:dyDescent="0.2">
      <c r="M1845" s="49" t="s">
        <v>443</v>
      </c>
      <c r="N1845" s="75">
        <f>_xll.qlCalendarAdvance(Calendar,N1844,M1845,"Following",FALSE)</f>
        <v>52447</v>
      </c>
      <c r="O1845" s="75" t="e">
        <f>_xll.qlInterestRateIndexValueDate(Index,N1845)</f>
        <v>#VALUE!</v>
      </c>
      <c r="P1845" s="72" t="e">
        <v>#N/A</v>
      </c>
      <c r="Q1845" s="113" t="e">
        <v>#N/A</v>
      </c>
    </row>
    <row r="1846" spans="13:17" x14ac:dyDescent="0.2">
      <c r="M1846" s="49" t="s">
        <v>443</v>
      </c>
      <c r="N1846" s="75">
        <f>_xll.qlCalendarAdvance(Calendar,N1845,M1846,"Following",FALSE)</f>
        <v>52454</v>
      </c>
      <c r="O1846" s="75" t="e">
        <f>_xll.qlInterestRateIndexValueDate(Index,N1846)</f>
        <v>#VALUE!</v>
      </c>
      <c r="P1846" s="72" t="e">
        <v>#N/A</v>
      </c>
      <c r="Q1846" s="113" t="e">
        <v>#N/A</v>
      </c>
    </row>
    <row r="1847" spans="13:17" x14ac:dyDescent="0.2">
      <c r="M1847" s="49" t="s">
        <v>443</v>
      </c>
      <c r="N1847" s="75">
        <f>_xll.qlCalendarAdvance(Calendar,N1846,M1847,"Following",FALSE)</f>
        <v>52461</v>
      </c>
      <c r="O1847" s="75" t="e">
        <f>_xll.qlInterestRateIndexValueDate(Index,N1847)</f>
        <v>#VALUE!</v>
      </c>
      <c r="P1847" s="72" t="e">
        <v>#N/A</v>
      </c>
      <c r="Q1847" s="113" t="e">
        <v>#N/A</v>
      </c>
    </row>
    <row r="1848" spans="13:17" x14ac:dyDescent="0.2">
      <c r="M1848" s="49" t="s">
        <v>443</v>
      </c>
      <c r="N1848" s="75">
        <f>_xll.qlCalendarAdvance(Calendar,N1847,M1848,"Following",FALSE)</f>
        <v>52468</v>
      </c>
      <c r="O1848" s="75" t="e">
        <f>_xll.qlInterestRateIndexValueDate(Index,N1848)</f>
        <v>#VALUE!</v>
      </c>
      <c r="P1848" s="72" t="e">
        <v>#N/A</v>
      </c>
      <c r="Q1848" s="113" t="e">
        <v>#N/A</v>
      </c>
    </row>
    <row r="1849" spans="13:17" x14ac:dyDescent="0.2">
      <c r="M1849" s="49" t="s">
        <v>443</v>
      </c>
      <c r="N1849" s="75">
        <f>_xll.qlCalendarAdvance(Calendar,N1848,M1849,"Following",FALSE)</f>
        <v>52475</v>
      </c>
      <c r="O1849" s="75" t="e">
        <f>_xll.qlInterestRateIndexValueDate(Index,N1849)</f>
        <v>#VALUE!</v>
      </c>
      <c r="P1849" s="72" t="e">
        <v>#N/A</v>
      </c>
      <c r="Q1849" s="113" t="e">
        <v>#N/A</v>
      </c>
    </row>
    <row r="1850" spans="13:17" x14ac:dyDescent="0.2">
      <c r="M1850" s="49" t="s">
        <v>443</v>
      </c>
      <c r="N1850" s="75">
        <f>_xll.qlCalendarAdvance(Calendar,N1849,M1850,"Following",FALSE)</f>
        <v>52482</v>
      </c>
      <c r="O1850" s="75" t="e">
        <f>_xll.qlInterestRateIndexValueDate(Index,N1850)</f>
        <v>#VALUE!</v>
      </c>
      <c r="P1850" s="72" t="e">
        <v>#N/A</v>
      </c>
      <c r="Q1850" s="113" t="e">
        <v>#N/A</v>
      </c>
    </row>
    <row r="1851" spans="13:17" x14ac:dyDescent="0.2">
      <c r="M1851" s="49" t="s">
        <v>443</v>
      </c>
      <c r="N1851" s="75">
        <f>_xll.qlCalendarAdvance(Calendar,N1850,M1851,"Following",FALSE)</f>
        <v>52489</v>
      </c>
      <c r="O1851" s="75" t="e">
        <f>_xll.qlInterestRateIndexValueDate(Index,N1851)</f>
        <v>#VALUE!</v>
      </c>
      <c r="P1851" s="72" t="e">
        <v>#N/A</v>
      </c>
      <c r="Q1851" s="113" t="e">
        <v>#N/A</v>
      </c>
    </row>
    <row r="1852" spans="13:17" x14ac:dyDescent="0.2">
      <c r="M1852" s="49" t="s">
        <v>443</v>
      </c>
      <c r="N1852" s="75">
        <f>_xll.qlCalendarAdvance(Calendar,N1851,M1852,"Following",FALSE)</f>
        <v>52496</v>
      </c>
      <c r="O1852" s="75" t="e">
        <f>_xll.qlInterestRateIndexValueDate(Index,N1852)</f>
        <v>#VALUE!</v>
      </c>
      <c r="P1852" s="72" t="e">
        <v>#N/A</v>
      </c>
      <c r="Q1852" s="113" t="e">
        <v>#N/A</v>
      </c>
    </row>
    <row r="1853" spans="13:17" x14ac:dyDescent="0.2">
      <c r="M1853" s="49" t="s">
        <v>443</v>
      </c>
      <c r="N1853" s="75">
        <f>_xll.qlCalendarAdvance(Calendar,N1852,M1853,"Following",FALSE)</f>
        <v>52503</v>
      </c>
      <c r="O1853" s="75" t="e">
        <f>_xll.qlInterestRateIndexValueDate(Index,N1853)</f>
        <v>#VALUE!</v>
      </c>
      <c r="P1853" s="72" t="e">
        <v>#N/A</v>
      </c>
      <c r="Q1853" s="113" t="e">
        <v>#N/A</v>
      </c>
    </row>
    <row r="1854" spans="13:17" x14ac:dyDescent="0.2">
      <c r="M1854" s="49" t="s">
        <v>443</v>
      </c>
      <c r="N1854" s="75">
        <f>_xll.qlCalendarAdvance(Calendar,N1853,M1854,"Following",FALSE)</f>
        <v>52510</v>
      </c>
      <c r="O1854" s="75" t="e">
        <f>_xll.qlInterestRateIndexValueDate(Index,N1854)</f>
        <v>#VALUE!</v>
      </c>
      <c r="P1854" s="72" t="e">
        <v>#N/A</v>
      </c>
      <c r="Q1854" s="113" t="e">
        <v>#N/A</v>
      </c>
    </row>
    <row r="1855" spans="13:17" x14ac:dyDescent="0.2">
      <c r="M1855" s="49" t="s">
        <v>443</v>
      </c>
      <c r="N1855" s="75">
        <f>_xll.qlCalendarAdvance(Calendar,N1854,M1855,"Following",FALSE)</f>
        <v>52517</v>
      </c>
      <c r="O1855" s="75" t="e">
        <f>_xll.qlInterestRateIndexValueDate(Index,N1855)</f>
        <v>#VALUE!</v>
      </c>
      <c r="P1855" s="72" t="e">
        <v>#N/A</v>
      </c>
      <c r="Q1855" s="113" t="e">
        <v>#N/A</v>
      </c>
    </row>
    <row r="1856" spans="13:17" x14ac:dyDescent="0.2">
      <c r="M1856" s="49" t="s">
        <v>443</v>
      </c>
      <c r="N1856" s="75">
        <f>_xll.qlCalendarAdvance(Calendar,N1855,M1856,"Following",FALSE)</f>
        <v>52524</v>
      </c>
      <c r="O1856" s="75" t="e">
        <f>_xll.qlInterestRateIndexValueDate(Index,N1856)</f>
        <v>#VALUE!</v>
      </c>
      <c r="P1856" s="72" t="e">
        <v>#N/A</v>
      </c>
      <c r="Q1856" s="113" t="e">
        <v>#N/A</v>
      </c>
    </row>
    <row r="1857" spans="13:17" x14ac:dyDescent="0.2">
      <c r="M1857" s="49" t="s">
        <v>443</v>
      </c>
      <c r="N1857" s="75">
        <f>_xll.qlCalendarAdvance(Calendar,N1856,M1857,"Following",FALSE)</f>
        <v>52531</v>
      </c>
      <c r="O1857" s="75" t="e">
        <f>_xll.qlInterestRateIndexValueDate(Index,N1857)</f>
        <v>#VALUE!</v>
      </c>
      <c r="P1857" s="72" t="e">
        <v>#N/A</v>
      </c>
      <c r="Q1857" s="113" t="e">
        <v>#N/A</v>
      </c>
    </row>
    <row r="1858" spans="13:17" x14ac:dyDescent="0.2">
      <c r="M1858" s="49" t="s">
        <v>443</v>
      </c>
      <c r="N1858" s="75">
        <f>_xll.qlCalendarAdvance(Calendar,N1857,M1858,"Following",FALSE)</f>
        <v>52538</v>
      </c>
      <c r="O1858" s="75" t="e">
        <f>_xll.qlInterestRateIndexValueDate(Index,N1858)</f>
        <v>#VALUE!</v>
      </c>
      <c r="P1858" s="72" t="e">
        <v>#N/A</v>
      </c>
      <c r="Q1858" s="113" t="e">
        <v>#N/A</v>
      </c>
    </row>
    <row r="1859" spans="13:17" x14ac:dyDescent="0.2">
      <c r="M1859" s="49" t="s">
        <v>443</v>
      </c>
      <c r="N1859" s="75">
        <f>_xll.qlCalendarAdvance(Calendar,N1858,M1859,"Following",FALSE)</f>
        <v>52545</v>
      </c>
      <c r="O1859" s="75" t="e">
        <f>_xll.qlInterestRateIndexValueDate(Index,N1859)</f>
        <v>#VALUE!</v>
      </c>
      <c r="P1859" s="72" t="e">
        <v>#N/A</v>
      </c>
      <c r="Q1859" s="113" t="e">
        <v>#N/A</v>
      </c>
    </row>
    <row r="1860" spans="13:17" x14ac:dyDescent="0.2">
      <c r="M1860" s="49" t="s">
        <v>443</v>
      </c>
      <c r="N1860" s="75">
        <f>_xll.qlCalendarAdvance(Calendar,N1859,M1860,"Following",FALSE)</f>
        <v>52552</v>
      </c>
      <c r="O1860" s="75" t="e">
        <f>_xll.qlInterestRateIndexValueDate(Index,N1860)</f>
        <v>#VALUE!</v>
      </c>
      <c r="P1860" s="72" t="e">
        <v>#N/A</v>
      </c>
      <c r="Q1860" s="113" t="e">
        <v>#N/A</v>
      </c>
    </row>
    <row r="1861" spans="13:17" x14ac:dyDescent="0.2">
      <c r="M1861" s="49" t="s">
        <v>443</v>
      </c>
      <c r="N1861" s="75">
        <f>_xll.qlCalendarAdvance(Calendar,N1860,M1861,"Following",FALSE)</f>
        <v>52559</v>
      </c>
      <c r="O1861" s="75" t="e">
        <f>_xll.qlInterestRateIndexValueDate(Index,N1861)</f>
        <v>#VALUE!</v>
      </c>
      <c r="P1861" s="72" t="e">
        <v>#N/A</v>
      </c>
      <c r="Q1861" s="113" t="e">
        <v>#N/A</v>
      </c>
    </row>
    <row r="1862" spans="13:17" x14ac:dyDescent="0.2">
      <c r="M1862" s="49" t="s">
        <v>443</v>
      </c>
      <c r="N1862" s="75">
        <f>_xll.qlCalendarAdvance(Calendar,N1861,M1862,"Following",FALSE)</f>
        <v>52566</v>
      </c>
      <c r="O1862" s="75" t="e">
        <f>_xll.qlInterestRateIndexValueDate(Index,N1862)</f>
        <v>#VALUE!</v>
      </c>
      <c r="P1862" s="72" t="e">
        <v>#N/A</v>
      </c>
      <c r="Q1862" s="113" t="e">
        <v>#N/A</v>
      </c>
    </row>
    <row r="1863" spans="13:17" x14ac:dyDescent="0.2">
      <c r="M1863" s="49" t="s">
        <v>443</v>
      </c>
      <c r="N1863" s="75">
        <f>_xll.qlCalendarAdvance(Calendar,N1862,M1863,"Following",FALSE)</f>
        <v>52573</v>
      </c>
      <c r="O1863" s="75" t="e">
        <f>_xll.qlInterestRateIndexValueDate(Index,N1863)</f>
        <v>#VALUE!</v>
      </c>
      <c r="P1863" s="72" t="e">
        <v>#N/A</v>
      </c>
      <c r="Q1863" s="113" t="e">
        <v>#N/A</v>
      </c>
    </row>
    <row r="1864" spans="13:17" x14ac:dyDescent="0.2">
      <c r="M1864" s="49" t="s">
        <v>443</v>
      </c>
      <c r="N1864" s="75">
        <f>_xll.qlCalendarAdvance(Calendar,N1863,M1864,"Following",FALSE)</f>
        <v>52580</v>
      </c>
      <c r="O1864" s="75" t="e">
        <f>_xll.qlInterestRateIndexValueDate(Index,N1864)</f>
        <v>#VALUE!</v>
      </c>
      <c r="P1864" s="72" t="e">
        <v>#N/A</v>
      </c>
      <c r="Q1864" s="113" t="e">
        <v>#N/A</v>
      </c>
    </row>
    <row r="1865" spans="13:17" x14ac:dyDescent="0.2">
      <c r="M1865" s="49" t="s">
        <v>443</v>
      </c>
      <c r="N1865" s="75">
        <f>_xll.qlCalendarAdvance(Calendar,N1864,M1865,"Following",FALSE)</f>
        <v>52587</v>
      </c>
      <c r="O1865" s="75" t="e">
        <f>_xll.qlInterestRateIndexValueDate(Index,N1865)</f>
        <v>#VALUE!</v>
      </c>
      <c r="P1865" s="72" t="e">
        <v>#N/A</v>
      </c>
      <c r="Q1865" s="113" t="e">
        <v>#N/A</v>
      </c>
    </row>
    <row r="1866" spans="13:17" x14ac:dyDescent="0.2">
      <c r="M1866" s="49" t="s">
        <v>443</v>
      </c>
      <c r="N1866" s="75">
        <f>_xll.qlCalendarAdvance(Calendar,N1865,M1866,"Following",FALSE)</f>
        <v>52594</v>
      </c>
      <c r="O1866" s="75" t="e">
        <f>_xll.qlInterestRateIndexValueDate(Index,N1866)</f>
        <v>#VALUE!</v>
      </c>
      <c r="P1866" s="72" t="e">
        <v>#N/A</v>
      </c>
      <c r="Q1866" s="113" t="e">
        <v>#N/A</v>
      </c>
    </row>
    <row r="1867" spans="13:17" x14ac:dyDescent="0.2">
      <c r="M1867" s="49" t="s">
        <v>443</v>
      </c>
      <c r="N1867" s="75">
        <f>_xll.qlCalendarAdvance(Calendar,N1866,M1867,"Following",FALSE)</f>
        <v>52601</v>
      </c>
      <c r="O1867" s="75" t="e">
        <f>_xll.qlInterestRateIndexValueDate(Index,N1867)</f>
        <v>#VALUE!</v>
      </c>
      <c r="P1867" s="72" t="e">
        <v>#N/A</v>
      </c>
      <c r="Q1867" s="113" t="e">
        <v>#N/A</v>
      </c>
    </row>
    <row r="1868" spans="13:17" x14ac:dyDescent="0.2">
      <c r="M1868" s="49" t="s">
        <v>443</v>
      </c>
      <c r="N1868" s="75">
        <f>_xll.qlCalendarAdvance(Calendar,N1867,M1868,"Following",FALSE)</f>
        <v>52608</v>
      </c>
      <c r="O1868" s="75" t="e">
        <f>_xll.qlInterestRateIndexValueDate(Index,N1868)</f>
        <v>#VALUE!</v>
      </c>
      <c r="P1868" s="72" t="e">
        <v>#N/A</v>
      </c>
      <c r="Q1868" s="113" t="e">
        <v>#N/A</v>
      </c>
    </row>
    <row r="1869" spans="13:17" x14ac:dyDescent="0.2">
      <c r="M1869" s="49" t="s">
        <v>443</v>
      </c>
      <c r="N1869" s="75">
        <f>_xll.qlCalendarAdvance(Calendar,N1868,M1869,"Following",FALSE)</f>
        <v>52615</v>
      </c>
      <c r="O1869" s="75" t="e">
        <f>_xll.qlInterestRateIndexValueDate(Index,N1869)</f>
        <v>#VALUE!</v>
      </c>
      <c r="P1869" s="72" t="e">
        <v>#N/A</v>
      </c>
      <c r="Q1869" s="113" t="e">
        <v>#N/A</v>
      </c>
    </row>
    <row r="1870" spans="13:17" x14ac:dyDescent="0.2">
      <c r="M1870" s="49" t="s">
        <v>443</v>
      </c>
      <c r="N1870" s="75">
        <f>_xll.qlCalendarAdvance(Calendar,N1869,M1870,"Following",FALSE)</f>
        <v>52622</v>
      </c>
      <c r="O1870" s="75" t="e">
        <f>_xll.qlInterestRateIndexValueDate(Index,N1870)</f>
        <v>#VALUE!</v>
      </c>
      <c r="P1870" s="72" t="e">
        <v>#N/A</v>
      </c>
      <c r="Q1870" s="113" t="e">
        <v>#N/A</v>
      </c>
    </row>
    <row r="1871" spans="13:17" x14ac:dyDescent="0.2">
      <c r="M1871" s="49" t="s">
        <v>443</v>
      </c>
      <c r="N1871" s="75">
        <f>_xll.qlCalendarAdvance(Calendar,N1870,M1871,"Following",FALSE)</f>
        <v>52629</v>
      </c>
      <c r="O1871" s="75" t="e">
        <f>_xll.qlInterestRateIndexValueDate(Index,N1871)</f>
        <v>#VALUE!</v>
      </c>
      <c r="P1871" s="72" t="e">
        <v>#N/A</v>
      </c>
      <c r="Q1871" s="113" t="e">
        <v>#N/A</v>
      </c>
    </row>
    <row r="1872" spans="13:17" x14ac:dyDescent="0.2">
      <c r="M1872" s="49" t="s">
        <v>443</v>
      </c>
      <c r="N1872" s="75">
        <f>_xll.qlCalendarAdvance(Calendar,N1871,M1872,"Following",FALSE)</f>
        <v>52636</v>
      </c>
      <c r="O1872" s="75" t="e">
        <f>_xll.qlInterestRateIndexValueDate(Index,N1872)</f>
        <v>#VALUE!</v>
      </c>
      <c r="P1872" s="72" t="e">
        <v>#N/A</v>
      </c>
      <c r="Q1872" s="113" t="e">
        <v>#N/A</v>
      </c>
    </row>
    <row r="1873" spans="13:17" x14ac:dyDescent="0.2">
      <c r="M1873" s="49" t="s">
        <v>443</v>
      </c>
      <c r="N1873" s="75">
        <f>_xll.qlCalendarAdvance(Calendar,N1872,M1873,"Following",FALSE)</f>
        <v>52643</v>
      </c>
      <c r="O1873" s="75" t="e">
        <f>_xll.qlInterestRateIndexValueDate(Index,N1873)</f>
        <v>#VALUE!</v>
      </c>
      <c r="P1873" s="72" t="e">
        <v>#N/A</v>
      </c>
      <c r="Q1873" s="113" t="e">
        <v>#N/A</v>
      </c>
    </row>
    <row r="1874" spans="13:17" x14ac:dyDescent="0.2">
      <c r="M1874" s="49" t="s">
        <v>443</v>
      </c>
      <c r="N1874" s="75">
        <f>_xll.qlCalendarAdvance(Calendar,N1873,M1874,"Following",FALSE)</f>
        <v>52650</v>
      </c>
      <c r="O1874" s="75" t="e">
        <f>_xll.qlInterestRateIndexValueDate(Index,N1874)</f>
        <v>#VALUE!</v>
      </c>
      <c r="P1874" s="72" t="e">
        <v>#N/A</v>
      </c>
      <c r="Q1874" s="113" t="e">
        <v>#N/A</v>
      </c>
    </row>
    <row r="1875" spans="13:17" x14ac:dyDescent="0.2">
      <c r="M1875" s="49" t="s">
        <v>443</v>
      </c>
      <c r="N1875" s="75">
        <f>_xll.qlCalendarAdvance(Calendar,N1874,M1875,"Following",FALSE)</f>
        <v>52657</v>
      </c>
      <c r="O1875" s="75" t="e">
        <f>_xll.qlInterestRateIndexValueDate(Index,N1875)</f>
        <v>#VALUE!</v>
      </c>
      <c r="P1875" s="72" t="e">
        <v>#N/A</v>
      </c>
      <c r="Q1875" s="113" t="e">
        <v>#N/A</v>
      </c>
    </row>
    <row r="1876" spans="13:17" x14ac:dyDescent="0.2">
      <c r="M1876" s="49" t="s">
        <v>443</v>
      </c>
      <c r="N1876" s="75">
        <f>_xll.qlCalendarAdvance(Calendar,N1875,M1876,"Following",FALSE)</f>
        <v>52664</v>
      </c>
      <c r="O1876" s="75" t="e">
        <f>_xll.qlInterestRateIndexValueDate(Index,N1876)</f>
        <v>#VALUE!</v>
      </c>
      <c r="P1876" s="72" t="e">
        <v>#N/A</v>
      </c>
      <c r="Q1876" s="113" t="e">
        <v>#N/A</v>
      </c>
    </row>
    <row r="1877" spans="13:17" x14ac:dyDescent="0.2">
      <c r="M1877" s="49" t="s">
        <v>443</v>
      </c>
      <c r="N1877" s="75">
        <f>_xll.qlCalendarAdvance(Calendar,N1876,M1877,"Following",FALSE)</f>
        <v>52671</v>
      </c>
      <c r="O1877" s="75" t="e">
        <f>_xll.qlInterestRateIndexValueDate(Index,N1877)</f>
        <v>#VALUE!</v>
      </c>
      <c r="P1877" s="72" t="e">
        <v>#N/A</v>
      </c>
      <c r="Q1877" s="113" t="e">
        <v>#N/A</v>
      </c>
    </row>
    <row r="1878" spans="13:17" x14ac:dyDescent="0.2">
      <c r="M1878" s="49" t="s">
        <v>443</v>
      </c>
      <c r="N1878" s="75">
        <f>_xll.qlCalendarAdvance(Calendar,N1877,M1878,"Following",FALSE)</f>
        <v>52678</v>
      </c>
      <c r="O1878" s="75" t="e">
        <f>_xll.qlInterestRateIndexValueDate(Index,N1878)</f>
        <v>#VALUE!</v>
      </c>
      <c r="P1878" s="72" t="e">
        <v>#N/A</v>
      </c>
      <c r="Q1878" s="113" t="e">
        <v>#N/A</v>
      </c>
    </row>
    <row r="1879" spans="13:17" x14ac:dyDescent="0.2">
      <c r="M1879" s="49" t="s">
        <v>443</v>
      </c>
      <c r="N1879" s="75">
        <f>_xll.qlCalendarAdvance(Calendar,N1878,M1879,"Following",FALSE)</f>
        <v>52685</v>
      </c>
      <c r="O1879" s="75" t="e">
        <f>_xll.qlInterestRateIndexValueDate(Index,N1879)</f>
        <v>#VALUE!</v>
      </c>
      <c r="P1879" s="72" t="e">
        <v>#N/A</v>
      </c>
      <c r="Q1879" s="113" t="e">
        <v>#N/A</v>
      </c>
    </row>
    <row r="1880" spans="13:17" x14ac:dyDescent="0.2">
      <c r="M1880" s="49" t="s">
        <v>443</v>
      </c>
      <c r="N1880" s="75">
        <f>_xll.qlCalendarAdvance(Calendar,N1879,M1880,"Following",FALSE)</f>
        <v>52692</v>
      </c>
      <c r="O1880" s="75" t="e">
        <f>_xll.qlInterestRateIndexValueDate(Index,N1880)</f>
        <v>#VALUE!</v>
      </c>
      <c r="P1880" s="72" t="e">
        <v>#N/A</v>
      </c>
      <c r="Q1880" s="113" t="e">
        <v>#N/A</v>
      </c>
    </row>
    <row r="1881" spans="13:17" x14ac:dyDescent="0.2">
      <c r="M1881" s="49" t="s">
        <v>443</v>
      </c>
      <c r="N1881" s="75">
        <f>_xll.qlCalendarAdvance(Calendar,N1880,M1881,"Following",FALSE)</f>
        <v>52699</v>
      </c>
      <c r="O1881" s="75" t="e">
        <f>_xll.qlInterestRateIndexValueDate(Index,N1881)</f>
        <v>#VALUE!</v>
      </c>
      <c r="P1881" s="72" t="e">
        <v>#N/A</v>
      </c>
      <c r="Q1881" s="113" t="e">
        <v>#N/A</v>
      </c>
    </row>
    <row r="1882" spans="13:17" x14ac:dyDescent="0.2">
      <c r="M1882" s="49" t="s">
        <v>443</v>
      </c>
      <c r="N1882" s="75">
        <f>_xll.qlCalendarAdvance(Calendar,N1881,M1882,"Following",FALSE)</f>
        <v>52706</v>
      </c>
      <c r="O1882" s="75" t="e">
        <f>_xll.qlInterestRateIndexValueDate(Index,N1882)</f>
        <v>#VALUE!</v>
      </c>
      <c r="P1882" s="72" t="e">
        <v>#N/A</v>
      </c>
      <c r="Q1882" s="113" t="e">
        <v>#N/A</v>
      </c>
    </row>
    <row r="1883" spans="13:17" x14ac:dyDescent="0.2">
      <c r="M1883" s="49" t="s">
        <v>443</v>
      </c>
      <c r="N1883" s="75">
        <f>_xll.qlCalendarAdvance(Calendar,N1882,M1883,"Following",FALSE)</f>
        <v>52713</v>
      </c>
      <c r="O1883" s="75" t="e">
        <f>_xll.qlInterestRateIndexValueDate(Index,N1883)</f>
        <v>#VALUE!</v>
      </c>
      <c r="P1883" s="72" t="e">
        <v>#N/A</v>
      </c>
      <c r="Q1883" s="113" t="e">
        <v>#N/A</v>
      </c>
    </row>
    <row r="1884" spans="13:17" x14ac:dyDescent="0.2">
      <c r="M1884" s="49" t="s">
        <v>443</v>
      </c>
      <c r="N1884" s="75">
        <f>_xll.qlCalendarAdvance(Calendar,N1883,M1884,"Following",FALSE)</f>
        <v>52720</v>
      </c>
      <c r="O1884" s="75" t="e">
        <f>_xll.qlInterestRateIndexValueDate(Index,N1884)</f>
        <v>#VALUE!</v>
      </c>
      <c r="P1884" s="72" t="e">
        <v>#N/A</v>
      </c>
      <c r="Q1884" s="113" t="e">
        <v>#N/A</v>
      </c>
    </row>
    <row r="1885" spans="13:17" x14ac:dyDescent="0.2">
      <c r="M1885" s="49" t="s">
        <v>443</v>
      </c>
      <c r="N1885" s="75">
        <f>_xll.qlCalendarAdvance(Calendar,N1884,M1885,"Following",FALSE)</f>
        <v>52727</v>
      </c>
      <c r="O1885" s="75" t="e">
        <f>_xll.qlInterestRateIndexValueDate(Index,N1885)</f>
        <v>#VALUE!</v>
      </c>
      <c r="P1885" s="72" t="e">
        <v>#N/A</v>
      </c>
      <c r="Q1885" s="113" t="e">
        <v>#N/A</v>
      </c>
    </row>
    <row r="1886" spans="13:17" x14ac:dyDescent="0.2">
      <c r="M1886" s="49" t="s">
        <v>443</v>
      </c>
      <c r="N1886" s="75">
        <f>_xll.qlCalendarAdvance(Calendar,N1885,M1886,"Following",FALSE)</f>
        <v>52734</v>
      </c>
      <c r="O1886" s="75" t="e">
        <f>_xll.qlInterestRateIndexValueDate(Index,N1886)</f>
        <v>#VALUE!</v>
      </c>
      <c r="P1886" s="72" t="e">
        <v>#N/A</v>
      </c>
      <c r="Q1886" s="113" t="e">
        <v>#N/A</v>
      </c>
    </row>
    <row r="1887" spans="13:17" x14ac:dyDescent="0.2">
      <c r="M1887" s="49" t="s">
        <v>443</v>
      </c>
      <c r="N1887" s="75">
        <f>_xll.qlCalendarAdvance(Calendar,N1886,M1887,"Following",FALSE)</f>
        <v>52741</v>
      </c>
      <c r="O1887" s="75" t="e">
        <f>_xll.qlInterestRateIndexValueDate(Index,N1887)</f>
        <v>#VALUE!</v>
      </c>
      <c r="P1887" s="72" t="e">
        <v>#N/A</v>
      </c>
      <c r="Q1887" s="113" t="e">
        <v>#N/A</v>
      </c>
    </row>
    <row r="1888" spans="13:17" x14ac:dyDescent="0.2">
      <c r="M1888" s="49" t="s">
        <v>443</v>
      </c>
      <c r="N1888" s="75">
        <f>_xll.qlCalendarAdvance(Calendar,N1887,M1888,"Following",FALSE)</f>
        <v>52748</v>
      </c>
      <c r="O1888" s="75" t="e">
        <f>_xll.qlInterestRateIndexValueDate(Index,N1888)</f>
        <v>#VALUE!</v>
      </c>
      <c r="P1888" s="72" t="e">
        <v>#N/A</v>
      </c>
      <c r="Q1888" s="113" t="e">
        <v>#N/A</v>
      </c>
    </row>
    <row r="1889" spans="13:17" x14ac:dyDescent="0.2">
      <c r="M1889" s="49" t="s">
        <v>443</v>
      </c>
      <c r="N1889" s="75">
        <f>_xll.qlCalendarAdvance(Calendar,N1888,M1889,"Following",FALSE)</f>
        <v>52755</v>
      </c>
      <c r="O1889" s="75" t="e">
        <f>_xll.qlInterestRateIndexValueDate(Index,N1889)</f>
        <v>#VALUE!</v>
      </c>
      <c r="P1889" s="72" t="e">
        <v>#N/A</v>
      </c>
      <c r="Q1889" s="113" t="e">
        <v>#N/A</v>
      </c>
    </row>
    <row r="1890" spans="13:17" x14ac:dyDescent="0.2">
      <c r="M1890" s="49" t="s">
        <v>443</v>
      </c>
      <c r="N1890" s="75">
        <f>_xll.qlCalendarAdvance(Calendar,N1889,M1890,"Following",FALSE)</f>
        <v>52762</v>
      </c>
      <c r="O1890" s="75" t="e">
        <f>_xll.qlInterestRateIndexValueDate(Index,N1890)</f>
        <v>#VALUE!</v>
      </c>
      <c r="P1890" s="72" t="e">
        <v>#N/A</v>
      </c>
      <c r="Q1890" s="113" t="e">
        <v>#N/A</v>
      </c>
    </row>
    <row r="1891" spans="13:17" x14ac:dyDescent="0.2">
      <c r="M1891" s="49" t="s">
        <v>443</v>
      </c>
      <c r="N1891" s="75">
        <f>_xll.qlCalendarAdvance(Calendar,N1890,M1891,"Following",FALSE)</f>
        <v>52769</v>
      </c>
      <c r="O1891" s="75" t="e">
        <f>_xll.qlInterestRateIndexValueDate(Index,N1891)</f>
        <v>#VALUE!</v>
      </c>
      <c r="P1891" s="72" t="e">
        <v>#N/A</v>
      </c>
      <c r="Q1891" s="113" t="e">
        <v>#N/A</v>
      </c>
    </row>
    <row r="1892" spans="13:17" x14ac:dyDescent="0.2">
      <c r="M1892" s="49" t="s">
        <v>443</v>
      </c>
      <c r="N1892" s="75">
        <f>_xll.qlCalendarAdvance(Calendar,N1891,M1892,"Following",FALSE)</f>
        <v>52776</v>
      </c>
      <c r="O1892" s="75" t="e">
        <f>_xll.qlInterestRateIndexValueDate(Index,N1892)</f>
        <v>#VALUE!</v>
      </c>
      <c r="P1892" s="72" t="e">
        <v>#N/A</v>
      </c>
      <c r="Q1892" s="113" t="e">
        <v>#N/A</v>
      </c>
    </row>
    <row r="1893" spans="13:17" x14ac:dyDescent="0.2">
      <c r="M1893" s="49" t="s">
        <v>443</v>
      </c>
      <c r="N1893" s="75">
        <f>_xll.qlCalendarAdvance(Calendar,N1892,M1893,"Following",FALSE)</f>
        <v>52783</v>
      </c>
      <c r="O1893" s="75" t="e">
        <f>_xll.qlInterestRateIndexValueDate(Index,N1893)</f>
        <v>#VALUE!</v>
      </c>
      <c r="P1893" s="72" t="e">
        <v>#N/A</v>
      </c>
      <c r="Q1893" s="113" t="e">
        <v>#N/A</v>
      </c>
    </row>
    <row r="1894" spans="13:17" x14ac:dyDescent="0.2">
      <c r="M1894" s="49" t="s">
        <v>443</v>
      </c>
      <c r="N1894" s="75">
        <f>_xll.qlCalendarAdvance(Calendar,N1893,M1894,"Following",FALSE)</f>
        <v>52790</v>
      </c>
      <c r="O1894" s="75" t="e">
        <f>_xll.qlInterestRateIndexValueDate(Index,N1894)</f>
        <v>#VALUE!</v>
      </c>
      <c r="P1894" s="72" t="e">
        <v>#N/A</v>
      </c>
      <c r="Q1894" s="113" t="e">
        <v>#N/A</v>
      </c>
    </row>
    <row r="1895" spans="13:17" x14ac:dyDescent="0.2">
      <c r="M1895" s="49" t="s">
        <v>443</v>
      </c>
      <c r="N1895" s="75">
        <f>_xll.qlCalendarAdvance(Calendar,N1894,M1895,"Following",FALSE)</f>
        <v>52797</v>
      </c>
      <c r="O1895" s="75" t="e">
        <f>_xll.qlInterestRateIndexValueDate(Index,N1895)</f>
        <v>#VALUE!</v>
      </c>
      <c r="P1895" s="72" t="e">
        <v>#N/A</v>
      </c>
      <c r="Q1895" s="113" t="e">
        <v>#N/A</v>
      </c>
    </row>
    <row r="1896" spans="13:17" x14ac:dyDescent="0.2">
      <c r="M1896" s="49" t="s">
        <v>443</v>
      </c>
      <c r="N1896" s="75">
        <f>_xll.qlCalendarAdvance(Calendar,N1895,M1896,"Following",FALSE)</f>
        <v>52804</v>
      </c>
      <c r="O1896" s="75" t="e">
        <f>_xll.qlInterestRateIndexValueDate(Index,N1896)</f>
        <v>#VALUE!</v>
      </c>
      <c r="P1896" s="72" t="e">
        <v>#N/A</v>
      </c>
      <c r="Q1896" s="113" t="e">
        <v>#N/A</v>
      </c>
    </row>
    <row r="1897" spans="13:17" x14ac:dyDescent="0.2">
      <c r="M1897" s="49" t="s">
        <v>443</v>
      </c>
      <c r="N1897" s="75">
        <f>_xll.qlCalendarAdvance(Calendar,N1896,M1897,"Following",FALSE)</f>
        <v>52811</v>
      </c>
      <c r="O1897" s="75" t="e">
        <f>_xll.qlInterestRateIndexValueDate(Index,N1897)</f>
        <v>#VALUE!</v>
      </c>
      <c r="P1897" s="72" t="e">
        <v>#N/A</v>
      </c>
      <c r="Q1897" s="113" t="e">
        <v>#N/A</v>
      </c>
    </row>
    <row r="1898" spans="13:17" x14ac:dyDescent="0.2">
      <c r="M1898" s="49" t="s">
        <v>443</v>
      </c>
      <c r="N1898" s="75">
        <f>_xll.qlCalendarAdvance(Calendar,N1897,M1898,"Following",FALSE)</f>
        <v>52818</v>
      </c>
      <c r="O1898" s="75" t="e">
        <f>_xll.qlInterestRateIndexValueDate(Index,N1898)</f>
        <v>#VALUE!</v>
      </c>
      <c r="P1898" s="72" t="e">
        <v>#N/A</v>
      </c>
      <c r="Q1898" s="113" t="e">
        <v>#N/A</v>
      </c>
    </row>
    <row r="1899" spans="13:17" x14ac:dyDescent="0.2">
      <c r="M1899" s="49" t="s">
        <v>443</v>
      </c>
      <c r="N1899" s="75">
        <f>_xll.qlCalendarAdvance(Calendar,N1898,M1899,"Following",FALSE)</f>
        <v>52825</v>
      </c>
      <c r="O1899" s="75" t="e">
        <f>_xll.qlInterestRateIndexValueDate(Index,N1899)</f>
        <v>#VALUE!</v>
      </c>
      <c r="P1899" s="72" t="e">
        <v>#N/A</v>
      </c>
      <c r="Q1899" s="113" t="e">
        <v>#N/A</v>
      </c>
    </row>
    <row r="1900" spans="13:17" x14ac:dyDescent="0.2">
      <c r="M1900" s="49" t="s">
        <v>443</v>
      </c>
      <c r="N1900" s="75">
        <f>_xll.qlCalendarAdvance(Calendar,N1899,M1900,"Following",FALSE)</f>
        <v>52832</v>
      </c>
      <c r="O1900" s="75" t="e">
        <f>_xll.qlInterestRateIndexValueDate(Index,N1900)</f>
        <v>#VALUE!</v>
      </c>
      <c r="P1900" s="72" t="e">
        <v>#N/A</v>
      </c>
      <c r="Q1900" s="113" t="e">
        <v>#N/A</v>
      </c>
    </row>
    <row r="1901" spans="13:17" x14ac:dyDescent="0.2">
      <c r="M1901" s="49" t="s">
        <v>443</v>
      </c>
      <c r="N1901" s="75">
        <f>_xll.qlCalendarAdvance(Calendar,N1900,M1901,"Following",FALSE)</f>
        <v>52839</v>
      </c>
      <c r="O1901" s="75" t="e">
        <f>_xll.qlInterestRateIndexValueDate(Index,N1901)</f>
        <v>#VALUE!</v>
      </c>
      <c r="P1901" s="72" t="e">
        <v>#N/A</v>
      </c>
      <c r="Q1901" s="113" t="e">
        <v>#N/A</v>
      </c>
    </row>
    <row r="1902" spans="13:17" x14ac:dyDescent="0.2">
      <c r="M1902" s="49" t="s">
        <v>443</v>
      </c>
      <c r="N1902" s="75">
        <f>_xll.qlCalendarAdvance(Calendar,N1901,M1902,"Following",FALSE)</f>
        <v>52846</v>
      </c>
      <c r="O1902" s="75" t="e">
        <f>_xll.qlInterestRateIndexValueDate(Index,N1902)</f>
        <v>#VALUE!</v>
      </c>
      <c r="P1902" s="72" t="e">
        <v>#N/A</v>
      </c>
      <c r="Q1902" s="113" t="e">
        <v>#N/A</v>
      </c>
    </row>
    <row r="1903" spans="13:17" x14ac:dyDescent="0.2">
      <c r="M1903" s="49" t="s">
        <v>443</v>
      </c>
      <c r="N1903" s="75">
        <f>_xll.qlCalendarAdvance(Calendar,N1902,M1903,"Following",FALSE)</f>
        <v>52853</v>
      </c>
      <c r="O1903" s="75" t="e">
        <f>_xll.qlInterestRateIndexValueDate(Index,N1903)</f>
        <v>#VALUE!</v>
      </c>
      <c r="P1903" s="72" t="e">
        <v>#N/A</v>
      </c>
      <c r="Q1903" s="113" t="e">
        <v>#N/A</v>
      </c>
    </row>
    <row r="1904" spans="13:17" x14ac:dyDescent="0.2">
      <c r="M1904" s="49" t="s">
        <v>443</v>
      </c>
      <c r="N1904" s="75">
        <f>_xll.qlCalendarAdvance(Calendar,N1903,M1904,"Following",FALSE)</f>
        <v>52860</v>
      </c>
      <c r="O1904" s="75" t="e">
        <f>_xll.qlInterestRateIndexValueDate(Index,N1904)</f>
        <v>#VALUE!</v>
      </c>
      <c r="P1904" s="72" t="e">
        <v>#N/A</v>
      </c>
      <c r="Q1904" s="113" t="e">
        <v>#N/A</v>
      </c>
    </row>
    <row r="1905" spans="13:17" x14ac:dyDescent="0.2">
      <c r="M1905" s="49" t="s">
        <v>443</v>
      </c>
      <c r="N1905" s="75">
        <f>_xll.qlCalendarAdvance(Calendar,N1904,M1905,"Following",FALSE)</f>
        <v>52867</v>
      </c>
      <c r="O1905" s="75" t="e">
        <f>_xll.qlInterestRateIndexValueDate(Index,N1905)</f>
        <v>#VALUE!</v>
      </c>
      <c r="P1905" s="72" t="e">
        <v>#N/A</v>
      </c>
      <c r="Q1905" s="113" t="e">
        <v>#N/A</v>
      </c>
    </row>
    <row r="1906" spans="13:17" x14ac:dyDescent="0.2">
      <c r="M1906" s="49" t="s">
        <v>443</v>
      </c>
      <c r="N1906" s="75">
        <f>_xll.qlCalendarAdvance(Calendar,N1905,M1906,"Following",FALSE)</f>
        <v>52874</v>
      </c>
      <c r="O1906" s="75" t="e">
        <f>_xll.qlInterestRateIndexValueDate(Index,N1906)</f>
        <v>#VALUE!</v>
      </c>
      <c r="P1906" s="72" t="e">
        <v>#N/A</v>
      </c>
      <c r="Q1906" s="113" t="e">
        <v>#N/A</v>
      </c>
    </row>
    <row r="1907" spans="13:17" x14ac:dyDescent="0.2">
      <c r="M1907" s="49" t="s">
        <v>443</v>
      </c>
      <c r="N1907" s="75">
        <f>_xll.qlCalendarAdvance(Calendar,N1906,M1907,"Following",FALSE)</f>
        <v>52881</v>
      </c>
      <c r="O1907" s="75" t="e">
        <f>_xll.qlInterestRateIndexValueDate(Index,N1907)</f>
        <v>#VALUE!</v>
      </c>
      <c r="P1907" s="72" t="e">
        <v>#N/A</v>
      </c>
      <c r="Q1907" s="113" t="e">
        <v>#N/A</v>
      </c>
    </row>
    <row r="1908" spans="13:17" x14ac:dyDescent="0.2">
      <c r="M1908" s="49" t="s">
        <v>443</v>
      </c>
      <c r="N1908" s="75">
        <f>_xll.qlCalendarAdvance(Calendar,N1907,M1908,"Following",FALSE)</f>
        <v>52888</v>
      </c>
      <c r="O1908" s="75" t="e">
        <f>_xll.qlInterestRateIndexValueDate(Index,N1908)</f>
        <v>#VALUE!</v>
      </c>
      <c r="P1908" s="72" t="e">
        <v>#N/A</v>
      </c>
      <c r="Q1908" s="113" t="e">
        <v>#N/A</v>
      </c>
    </row>
    <row r="1909" spans="13:17" x14ac:dyDescent="0.2">
      <c r="M1909" s="49" t="s">
        <v>443</v>
      </c>
      <c r="N1909" s="75">
        <f>_xll.qlCalendarAdvance(Calendar,N1908,M1909,"Following",FALSE)</f>
        <v>52895</v>
      </c>
      <c r="O1909" s="75" t="e">
        <f>_xll.qlInterestRateIndexValueDate(Index,N1909)</f>
        <v>#VALUE!</v>
      </c>
      <c r="P1909" s="72" t="e">
        <v>#N/A</v>
      </c>
      <c r="Q1909" s="113" t="e">
        <v>#N/A</v>
      </c>
    </row>
    <row r="1910" spans="13:17" x14ac:dyDescent="0.2">
      <c r="M1910" s="49" t="s">
        <v>443</v>
      </c>
      <c r="N1910" s="75">
        <f>_xll.qlCalendarAdvance(Calendar,N1909,M1910,"Following",FALSE)</f>
        <v>52902</v>
      </c>
      <c r="O1910" s="75" t="e">
        <f>_xll.qlInterestRateIndexValueDate(Index,N1910)</f>
        <v>#VALUE!</v>
      </c>
      <c r="P1910" s="72" t="e">
        <v>#N/A</v>
      </c>
      <c r="Q1910" s="113" t="e">
        <v>#N/A</v>
      </c>
    </row>
    <row r="1911" spans="13:17" x14ac:dyDescent="0.2">
      <c r="M1911" s="49" t="s">
        <v>443</v>
      </c>
      <c r="N1911" s="75">
        <f>_xll.qlCalendarAdvance(Calendar,N1910,M1911,"Following",FALSE)</f>
        <v>52909</v>
      </c>
      <c r="O1911" s="75" t="e">
        <f>_xll.qlInterestRateIndexValueDate(Index,N1911)</f>
        <v>#VALUE!</v>
      </c>
      <c r="P1911" s="72" t="e">
        <v>#N/A</v>
      </c>
      <c r="Q1911" s="113" t="e">
        <v>#N/A</v>
      </c>
    </row>
    <row r="1912" spans="13:17" x14ac:dyDescent="0.2">
      <c r="M1912" s="49" t="s">
        <v>443</v>
      </c>
      <c r="N1912" s="75">
        <f>_xll.qlCalendarAdvance(Calendar,N1911,M1912,"Following",FALSE)</f>
        <v>52916</v>
      </c>
      <c r="O1912" s="75" t="e">
        <f>_xll.qlInterestRateIndexValueDate(Index,N1912)</f>
        <v>#VALUE!</v>
      </c>
      <c r="P1912" s="72" t="e">
        <v>#N/A</v>
      </c>
      <c r="Q1912" s="113" t="e">
        <v>#N/A</v>
      </c>
    </row>
    <row r="1913" spans="13:17" x14ac:dyDescent="0.2">
      <c r="M1913" s="49" t="s">
        <v>443</v>
      </c>
      <c r="N1913" s="75">
        <f>_xll.qlCalendarAdvance(Calendar,N1912,M1913,"Following",FALSE)</f>
        <v>52923</v>
      </c>
      <c r="O1913" s="75" t="e">
        <f>_xll.qlInterestRateIndexValueDate(Index,N1913)</f>
        <v>#VALUE!</v>
      </c>
      <c r="P1913" s="72" t="e">
        <v>#N/A</v>
      </c>
      <c r="Q1913" s="113" t="e">
        <v>#N/A</v>
      </c>
    </row>
    <row r="1914" spans="13:17" x14ac:dyDescent="0.2">
      <c r="M1914" s="49" t="s">
        <v>443</v>
      </c>
      <c r="N1914" s="75">
        <f>_xll.qlCalendarAdvance(Calendar,N1913,M1914,"Following",FALSE)</f>
        <v>52930</v>
      </c>
      <c r="O1914" s="75" t="e">
        <f>_xll.qlInterestRateIndexValueDate(Index,N1914)</f>
        <v>#VALUE!</v>
      </c>
      <c r="P1914" s="72" t="e">
        <v>#N/A</v>
      </c>
      <c r="Q1914" s="113" t="e">
        <v>#N/A</v>
      </c>
    </row>
    <row r="1915" spans="13:17" x14ac:dyDescent="0.2">
      <c r="M1915" s="49" t="s">
        <v>443</v>
      </c>
      <c r="N1915" s="75">
        <f>_xll.qlCalendarAdvance(Calendar,N1914,M1915,"Following",FALSE)</f>
        <v>52937</v>
      </c>
      <c r="O1915" s="75" t="e">
        <f>_xll.qlInterestRateIndexValueDate(Index,N1915)</f>
        <v>#VALUE!</v>
      </c>
      <c r="P1915" s="72" t="e">
        <v>#N/A</v>
      </c>
      <c r="Q1915" s="113" t="e">
        <v>#N/A</v>
      </c>
    </row>
    <row r="1916" spans="13:17" x14ac:dyDescent="0.2">
      <c r="M1916" s="49" t="s">
        <v>443</v>
      </c>
      <c r="N1916" s="75">
        <f>_xll.qlCalendarAdvance(Calendar,N1915,M1916,"Following",FALSE)</f>
        <v>52944</v>
      </c>
      <c r="O1916" s="75" t="e">
        <f>_xll.qlInterestRateIndexValueDate(Index,N1916)</f>
        <v>#VALUE!</v>
      </c>
      <c r="P1916" s="72" t="e">
        <v>#N/A</v>
      </c>
      <c r="Q1916" s="113" t="e">
        <v>#N/A</v>
      </c>
    </row>
    <row r="1917" spans="13:17" x14ac:dyDescent="0.2">
      <c r="M1917" s="49" t="s">
        <v>443</v>
      </c>
      <c r="N1917" s="75">
        <f>_xll.qlCalendarAdvance(Calendar,N1916,M1917,"Following",FALSE)</f>
        <v>52951</v>
      </c>
      <c r="O1917" s="75" t="e">
        <f>_xll.qlInterestRateIndexValueDate(Index,N1917)</f>
        <v>#VALUE!</v>
      </c>
      <c r="P1917" s="72" t="e">
        <v>#N/A</v>
      </c>
      <c r="Q1917" s="113" t="e">
        <v>#N/A</v>
      </c>
    </row>
    <row r="1918" spans="13:17" x14ac:dyDescent="0.2">
      <c r="M1918" s="49" t="s">
        <v>443</v>
      </c>
      <c r="N1918" s="75">
        <f>_xll.qlCalendarAdvance(Calendar,N1917,M1918,"Following",FALSE)</f>
        <v>52958</v>
      </c>
      <c r="O1918" s="75" t="e">
        <f>_xll.qlInterestRateIndexValueDate(Index,N1918)</f>
        <v>#VALUE!</v>
      </c>
      <c r="P1918" s="72" t="e">
        <v>#N/A</v>
      </c>
      <c r="Q1918" s="113" t="e">
        <v>#N/A</v>
      </c>
    </row>
    <row r="1919" spans="13:17" x14ac:dyDescent="0.2">
      <c r="M1919" s="49" t="s">
        <v>443</v>
      </c>
      <c r="N1919" s="75">
        <f>_xll.qlCalendarAdvance(Calendar,N1918,M1919,"Following",FALSE)</f>
        <v>52965</v>
      </c>
      <c r="O1919" s="75" t="e">
        <f>_xll.qlInterestRateIndexValueDate(Index,N1919)</f>
        <v>#VALUE!</v>
      </c>
      <c r="P1919" s="72" t="e">
        <v>#N/A</v>
      </c>
      <c r="Q1919" s="113" t="e">
        <v>#N/A</v>
      </c>
    </row>
    <row r="1920" spans="13:17" x14ac:dyDescent="0.2">
      <c r="M1920" s="49" t="s">
        <v>443</v>
      </c>
      <c r="N1920" s="75">
        <f>_xll.qlCalendarAdvance(Calendar,N1919,M1920,"Following",FALSE)</f>
        <v>52972</v>
      </c>
      <c r="O1920" s="75" t="e">
        <f>_xll.qlInterestRateIndexValueDate(Index,N1920)</f>
        <v>#VALUE!</v>
      </c>
      <c r="P1920" s="72" t="e">
        <v>#N/A</v>
      </c>
      <c r="Q1920" s="113" t="e">
        <v>#N/A</v>
      </c>
    </row>
    <row r="1921" spans="13:17" x14ac:dyDescent="0.2">
      <c r="M1921" s="49" t="s">
        <v>443</v>
      </c>
      <c r="N1921" s="75">
        <f>_xll.qlCalendarAdvance(Calendar,N1920,M1921,"Following",FALSE)</f>
        <v>52979</v>
      </c>
      <c r="O1921" s="75" t="e">
        <f>_xll.qlInterestRateIndexValueDate(Index,N1921)</f>
        <v>#VALUE!</v>
      </c>
      <c r="P1921" s="72" t="e">
        <v>#N/A</v>
      </c>
      <c r="Q1921" s="113" t="e">
        <v>#N/A</v>
      </c>
    </row>
    <row r="1922" spans="13:17" x14ac:dyDescent="0.2">
      <c r="M1922" s="49" t="s">
        <v>443</v>
      </c>
      <c r="N1922" s="75">
        <f>_xll.qlCalendarAdvance(Calendar,N1921,M1922,"Following",FALSE)</f>
        <v>52986</v>
      </c>
      <c r="O1922" s="75" t="e">
        <f>_xll.qlInterestRateIndexValueDate(Index,N1922)</f>
        <v>#VALUE!</v>
      </c>
      <c r="P1922" s="72" t="e">
        <v>#N/A</v>
      </c>
      <c r="Q1922" s="113" t="e">
        <v>#N/A</v>
      </c>
    </row>
    <row r="1923" spans="13:17" x14ac:dyDescent="0.2">
      <c r="M1923" s="49" t="s">
        <v>443</v>
      </c>
      <c r="N1923" s="75">
        <f>_xll.qlCalendarAdvance(Calendar,N1922,M1923,"Following",FALSE)</f>
        <v>52993</v>
      </c>
      <c r="O1923" s="75" t="e">
        <f>_xll.qlInterestRateIndexValueDate(Index,N1923)</f>
        <v>#VALUE!</v>
      </c>
      <c r="P1923" s="72" t="e">
        <v>#N/A</v>
      </c>
      <c r="Q1923" s="113" t="e">
        <v>#N/A</v>
      </c>
    </row>
    <row r="1924" spans="13:17" x14ac:dyDescent="0.2">
      <c r="M1924" s="49" t="s">
        <v>443</v>
      </c>
      <c r="N1924" s="75">
        <f>_xll.qlCalendarAdvance(Calendar,N1923,M1924,"Following",FALSE)</f>
        <v>53000</v>
      </c>
      <c r="O1924" s="75" t="e">
        <f>_xll.qlInterestRateIndexValueDate(Index,N1924)</f>
        <v>#VALUE!</v>
      </c>
      <c r="P1924" s="72" t="e">
        <v>#N/A</v>
      </c>
      <c r="Q1924" s="113" t="e">
        <v>#N/A</v>
      </c>
    </row>
    <row r="1925" spans="13:17" x14ac:dyDescent="0.2">
      <c r="M1925" s="49" t="s">
        <v>443</v>
      </c>
      <c r="N1925" s="75">
        <f>_xll.qlCalendarAdvance(Calendar,N1924,M1925,"Following",FALSE)</f>
        <v>53007</v>
      </c>
      <c r="O1925" s="75" t="e">
        <f>_xll.qlInterestRateIndexValueDate(Index,N1925)</f>
        <v>#VALUE!</v>
      </c>
      <c r="P1925" s="72" t="e">
        <v>#N/A</v>
      </c>
      <c r="Q1925" s="113" t="e">
        <v>#N/A</v>
      </c>
    </row>
    <row r="1926" spans="13:17" x14ac:dyDescent="0.2">
      <c r="M1926" s="49" t="s">
        <v>443</v>
      </c>
      <c r="N1926" s="75">
        <f>_xll.qlCalendarAdvance(Calendar,N1925,M1926,"Following",FALSE)</f>
        <v>53014</v>
      </c>
      <c r="O1926" s="75" t="e">
        <f>_xll.qlInterestRateIndexValueDate(Index,N1926)</f>
        <v>#VALUE!</v>
      </c>
      <c r="P1926" s="72" t="e">
        <v>#N/A</v>
      </c>
      <c r="Q1926" s="113" t="e">
        <v>#N/A</v>
      </c>
    </row>
    <row r="1927" spans="13:17" x14ac:dyDescent="0.2">
      <c r="M1927" s="49" t="s">
        <v>443</v>
      </c>
      <c r="N1927" s="75">
        <f>_xll.qlCalendarAdvance(Calendar,N1926,M1927,"Following",FALSE)</f>
        <v>53021</v>
      </c>
      <c r="O1927" s="75" t="e">
        <f>_xll.qlInterestRateIndexValueDate(Index,N1927)</f>
        <v>#VALUE!</v>
      </c>
      <c r="P1927" s="72" t="e">
        <v>#N/A</v>
      </c>
      <c r="Q1927" s="113" t="e">
        <v>#N/A</v>
      </c>
    </row>
    <row r="1928" spans="13:17" x14ac:dyDescent="0.2">
      <c r="M1928" s="49" t="s">
        <v>443</v>
      </c>
      <c r="N1928" s="75">
        <f>_xll.qlCalendarAdvance(Calendar,N1927,M1928,"Following",FALSE)</f>
        <v>53028</v>
      </c>
      <c r="O1928" s="75" t="e">
        <f>_xll.qlInterestRateIndexValueDate(Index,N1928)</f>
        <v>#VALUE!</v>
      </c>
      <c r="P1928" s="72" t="e">
        <v>#N/A</v>
      </c>
      <c r="Q1928" s="113" t="e">
        <v>#N/A</v>
      </c>
    </row>
    <row r="1929" spans="13:17" x14ac:dyDescent="0.2">
      <c r="M1929" s="49" t="s">
        <v>443</v>
      </c>
      <c r="N1929" s="75">
        <f>_xll.qlCalendarAdvance(Calendar,N1928,M1929,"Following",FALSE)</f>
        <v>53035</v>
      </c>
      <c r="O1929" s="75" t="e">
        <f>_xll.qlInterestRateIndexValueDate(Index,N1929)</f>
        <v>#VALUE!</v>
      </c>
      <c r="P1929" s="72" t="e">
        <v>#N/A</v>
      </c>
      <c r="Q1929" s="113" t="e">
        <v>#N/A</v>
      </c>
    </row>
    <row r="1930" spans="13:17" x14ac:dyDescent="0.2">
      <c r="M1930" s="49" t="s">
        <v>443</v>
      </c>
      <c r="N1930" s="75">
        <f>_xll.qlCalendarAdvance(Calendar,N1929,M1930,"Following",FALSE)</f>
        <v>53042</v>
      </c>
      <c r="O1930" s="75" t="e">
        <f>_xll.qlInterestRateIndexValueDate(Index,N1930)</f>
        <v>#VALUE!</v>
      </c>
      <c r="P1930" s="72" t="e">
        <v>#N/A</v>
      </c>
      <c r="Q1930" s="113" t="e">
        <v>#N/A</v>
      </c>
    </row>
    <row r="1931" spans="13:17" x14ac:dyDescent="0.2">
      <c r="M1931" s="49" t="s">
        <v>443</v>
      </c>
      <c r="N1931" s="75">
        <f>_xll.qlCalendarAdvance(Calendar,N1930,M1931,"Following",FALSE)</f>
        <v>53049</v>
      </c>
      <c r="O1931" s="75" t="e">
        <f>_xll.qlInterestRateIndexValueDate(Index,N1931)</f>
        <v>#VALUE!</v>
      </c>
      <c r="P1931" s="72" t="e">
        <v>#N/A</v>
      </c>
      <c r="Q1931" s="113" t="e">
        <v>#N/A</v>
      </c>
    </row>
    <row r="1932" spans="13:17" x14ac:dyDescent="0.2">
      <c r="M1932" s="49" t="s">
        <v>443</v>
      </c>
      <c r="N1932" s="75">
        <f>_xll.qlCalendarAdvance(Calendar,N1931,M1932,"Following",FALSE)</f>
        <v>53056</v>
      </c>
      <c r="O1932" s="75" t="e">
        <f>_xll.qlInterestRateIndexValueDate(Index,N1932)</f>
        <v>#VALUE!</v>
      </c>
      <c r="P1932" s="72" t="e">
        <v>#N/A</v>
      </c>
      <c r="Q1932" s="113" t="e">
        <v>#N/A</v>
      </c>
    </row>
    <row r="1933" spans="13:17" x14ac:dyDescent="0.2">
      <c r="M1933" s="49" t="s">
        <v>443</v>
      </c>
      <c r="N1933" s="75">
        <f>_xll.qlCalendarAdvance(Calendar,N1932,M1933,"Following",FALSE)</f>
        <v>53063</v>
      </c>
      <c r="O1933" s="75" t="e">
        <f>_xll.qlInterestRateIndexValueDate(Index,N1933)</f>
        <v>#VALUE!</v>
      </c>
      <c r="P1933" s="72" t="e">
        <v>#N/A</v>
      </c>
      <c r="Q1933" s="113" t="e">
        <v>#N/A</v>
      </c>
    </row>
    <row r="1934" spans="13:17" x14ac:dyDescent="0.2">
      <c r="M1934" s="49" t="s">
        <v>443</v>
      </c>
      <c r="N1934" s="75">
        <f>_xll.qlCalendarAdvance(Calendar,N1933,M1934,"Following",FALSE)</f>
        <v>53070</v>
      </c>
      <c r="O1934" s="75" t="e">
        <f>_xll.qlInterestRateIndexValueDate(Index,N1934)</f>
        <v>#VALUE!</v>
      </c>
      <c r="P1934" s="72" t="e">
        <v>#N/A</v>
      </c>
      <c r="Q1934" s="113" t="e">
        <v>#N/A</v>
      </c>
    </row>
    <row r="1935" spans="13:17" x14ac:dyDescent="0.2">
      <c r="M1935" s="49" t="s">
        <v>443</v>
      </c>
      <c r="N1935" s="75">
        <f>_xll.qlCalendarAdvance(Calendar,N1934,M1935,"Following",FALSE)</f>
        <v>53077</v>
      </c>
      <c r="O1935" s="75" t="e">
        <f>_xll.qlInterestRateIndexValueDate(Index,N1935)</f>
        <v>#VALUE!</v>
      </c>
      <c r="P1935" s="72" t="e">
        <v>#N/A</v>
      </c>
      <c r="Q1935" s="113" t="e">
        <v>#N/A</v>
      </c>
    </row>
    <row r="1936" spans="13:17" x14ac:dyDescent="0.2">
      <c r="M1936" s="49" t="s">
        <v>443</v>
      </c>
      <c r="N1936" s="75">
        <f>_xll.qlCalendarAdvance(Calendar,N1935,M1936,"Following",FALSE)</f>
        <v>53084</v>
      </c>
      <c r="O1936" s="75" t="e">
        <f>_xll.qlInterestRateIndexValueDate(Index,N1936)</f>
        <v>#VALUE!</v>
      </c>
      <c r="P1936" s="72" t="e">
        <v>#N/A</v>
      </c>
      <c r="Q1936" s="113" t="e">
        <v>#N/A</v>
      </c>
    </row>
    <row r="1937" spans="13:17" x14ac:dyDescent="0.2">
      <c r="M1937" s="49" t="s">
        <v>443</v>
      </c>
      <c r="N1937" s="75">
        <f>_xll.qlCalendarAdvance(Calendar,N1936,M1937,"Following",FALSE)</f>
        <v>53091</v>
      </c>
      <c r="O1937" s="75" t="e">
        <f>_xll.qlInterestRateIndexValueDate(Index,N1937)</f>
        <v>#VALUE!</v>
      </c>
      <c r="P1937" s="72" t="e">
        <v>#N/A</v>
      </c>
      <c r="Q1937" s="113" t="e">
        <v>#N/A</v>
      </c>
    </row>
    <row r="1938" spans="13:17" x14ac:dyDescent="0.2">
      <c r="M1938" s="49" t="s">
        <v>443</v>
      </c>
      <c r="N1938" s="75">
        <f>_xll.qlCalendarAdvance(Calendar,N1937,M1938,"Following",FALSE)</f>
        <v>53098</v>
      </c>
      <c r="O1938" s="75" t="e">
        <f>_xll.qlInterestRateIndexValueDate(Index,N1938)</f>
        <v>#VALUE!</v>
      </c>
      <c r="P1938" s="72" t="e">
        <v>#N/A</v>
      </c>
      <c r="Q1938" s="113" t="e">
        <v>#N/A</v>
      </c>
    </row>
    <row r="1939" spans="13:17" x14ac:dyDescent="0.2">
      <c r="M1939" s="49" t="s">
        <v>443</v>
      </c>
      <c r="N1939" s="75">
        <f>_xll.qlCalendarAdvance(Calendar,N1938,M1939,"Following",FALSE)</f>
        <v>53105</v>
      </c>
      <c r="O1939" s="75" t="e">
        <f>_xll.qlInterestRateIndexValueDate(Index,N1939)</f>
        <v>#VALUE!</v>
      </c>
      <c r="P1939" s="72" t="e">
        <v>#N/A</v>
      </c>
      <c r="Q1939" s="113" t="e">
        <v>#N/A</v>
      </c>
    </row>
    <row r="1940" spans="13:17" x14ac:dyDescent="0.2">
      <c r="M1940" s="49" t="s">
        <v>443</v>
      </c>
      <c r="N1940" s="75">
        <f>_xll.qlCalendarAdvance(Calendar,N1939,M1940,"Following",FALSE)</f>
        <v>53112</v>
      </c>
      <c r="O1940" s="75" t="e">
        <f>_xll.qlInterestRateIndexValueDate(Index,N1940)</f>
        <v>#VALUE!</v>
      </c>
      <c r="P1940" s="72" t="e">
        <v>#N/A</v>
      </c>
      <c r="Q1940" s="113" t="e">
        <v>#N/A</v>
      </c>
    </row>
    <row r="1941" spans="13:17" x14ac:dyDescent="0.2">
      <c r="M1941" s="49" t="s">
        <v>443</v>
      </c>
      <c r="N1941" s="75">
        <f>_xll.qlCalendarAdvance(Calendar,N1940,M1941,"Following",FALSE)</f>
        <v>53119</v>
      </c>
      <c r="O1941" s="75" t="e">
        <f>_xll.qlInterestRateIndexValueDate(Index,N1941)</f>
        <v>#VALUE!</v>
      </c>
      <c r="P1941" s="72" t="e">
        <v>#N/A</v>
      </c>
      <c r="Q1941" s="113" t="e">
        <v>#N/A</v>
      </c>
    </row>
    <row r="1942" spans="13:17" x14ac:dyDescent="0.2">
      <c r="M1942" s="49" t="s">
        <v>443</v>
      </c>
      <c r="N1942" s="75">
        <f>_xll.qlCalendarAdvance(Calendar,N1941,M1942,"Following",FALSE)</f>
        <v>53126</v>
      </c>
      <c r="O1942" s="75" t="e">
        <f>_xll.qlInterestRateIndexValueDate(Index,N1942)</f>
        <v>#VALUE!</v>
      </c>
      <c r="P1942" s="72" t="e">
        <v>#N/A</v>
      </c>
      <c r="Q1942" s="113" t="e">
        <v>#N/A</v>
      </c>
    </row>
    <row r="1943" spans="13:17" x14ac:dyDescent="0.2">
      <c r="M1943" s="49" t="s">
        <v>443</v>
      </c>
      <c r="N1943" s="75">
        <f>_xll.qlCalendarAdvance(Calendar,N1942,M1943,"Following",FALSE)</f>
        <v>53133</v>
      </c>
      <c r="O1943" s="75" t="e">
        <f>_xll.qlInterestRateIndexValueDate(Index,N1943)</f>
        <v>#VALUE!</v>
      </c>
      <c r="P1943" s="72" t="e">
        <v>#N/A</v>
      </c>
      <c r="Q1943" s="113" t="e">
        <v>#N/A</v>
      </c>
    </row>
    <row r="1944" spans="13:17" x14ac:dyDescent="0.2">
      <c r="M1944" s="49" t="s">
        <v>443</v>
      </c>
      <c r="N1944" s="75">
        <f>_xll.qlCalendarAdvance(Calendar,N1943,M1944,"Following",FALSE)</f>
        <v>53140</v>
      </c>
      <c r="O1944" s="75" t="e">
        <f>_xll.qlInterestRateIndexValueDate(Index,N1944)</f>
        <v>#VALUE!</v>
      </c>
      <c r="P1944" s="72" t="e">
        <v>#N/A</v>
      </c>
      <c r="Q1944" s="113" t="e">
        <v>#N/A</v>
      </c>
    </row>
    <row r="1945" spans="13:17" x14ac:dyDescent="0.2">
      <c r="M1945" s="49" t="s">
        <v>443</v>
      </c>
      <c r="N1945" s="75">
        <f>_xll.qlCalendarAdvance(Calendar,N1944,M1945,"Following",FALSE)</f>
        <v>53147</v>
      </c>
      <c r="O1945" s="75" t="e">
        <f>_xll.qlInterestRateIndexValueDate(Index,N1945)</f>
        <v>#VALUE!</v>
      </c>
      <c r="P1945" s="72" t="e">
        <v>#N/A</v>
      </c>
      <c r="Q1945" s="113" t="e">
        <v>#N/A</v>
      </c>
    </row>
    <row r="1946" spans="13:17" x14ac:dyDescent="0.2">
      <c r="M1946" s="49" t="s">
        <v>443</v>
      </c>
      <c r="N1946" s="75">
        <f>_xll.qlCalendarAdvance(Calendar,N1945,M1946,"Following",FALSE)</f>
        <v>53154</v>
      </c>
      <c r="O1946" s="75" t="e">
        <f>_xll.qlInterestRateIndexValueDate(Index,N1946)</f>
        <v>#VALUE!</v>
      </c>
      <c r="P1946" s="72" t="e">
        <v>#N/A</v>
      </c>
      <c r="Q1946" s="113" t="e">
        <v>#N/A</v>
      </c>
    </row>
    <row r="1947" spans="13:17" x14ac:dyDescent="0.2">
      <c r="M1947" s="49" t="s">
        <v>443</v>
      </c>
      <c r="N1947" s="75">
        <f>_xll.qlCalendarAdvance(Calendar,N1946,M1947,"Following",FALSE)</f>
        <v>53161</v>
      </c>
      <c r="O1947" s="75" t="e">
        <f>_xll.qlInterestRateIndexValueDate(Index,N1947)</f>
        <v>#VALUE!</v>
      </c>
      <c r="P1947" s="72" t="e">
        <v>#N/A</v>
      </c>
      <c r="Q1947" s="113" t="e">
        <v>#N/A</v>
      </c>
    </row>
    <row r="1948" spans="13:17" x14ac:dyDescent="0.2">
      <c r="M1948" s="49" t="s">
        <v>443</v>
      </c>
      <c r="N1948" s="75">
        <f>_xll.qlCalendarAdvance(Calendar,N1947,M1948,"Following",FALSE)</f>
        <v>53168</v>
      </c>
      <c r="O1948" s="75" t="e">
        <f>_xll.qlInterestRateIndexValueDate(Index,N1948)</f>
        <v>#VALUE!</v>
      </c>
      <c r="P1948" s="72" t="e">
        <v>#N/A</v>
      </c>
      <c r="Q1948" s="113" t="e">
        <v>#N/A</v>
      </c>
    </row>
    <row r="1949" spans="13:17" x14ac:dyDescent="0.2">
      <c r="M1949" s="49" t="s">
        <v>443</v>
      </c>
      <c r="N1949" s="75">
        <f>_xll.qlCalendarAdvance(Calendar,N1948,M1949,"Following",FALSE)</f>
        <v>53175</v>
      </c>
      <c r="O1949" s="75" t="e">
        <f>_xll.qlInterestRateIndexValueDate(Index,N1949)</f>
        <v>#VALUE!</v>
      </c>
      <c r="P1949" s="72" t="e">
        <v>#N/A</v>
      </c>
      <c r="Q1949" s="113" t="e">
        <v>#N/A</v>
      </c>
    </row>
    <row r="1950" spans="13:17" x14ac:dyDescent="0.2">
      <c r="M1950" s="49" t="s">
        <v>443</v>
      </c>
      <c r="N1950" s="75">
        <f>_xll.qlCalendarAdvance(Calendar,N1949,M1950,"Following",FALSE)</f>
        <v>53182</v>
      </c>
      <c r="O1950" s="75" t="e">
        <f>_xll.qlInterestRateIndexValueDate(Index,N1950)</f>
        <v>#VALUE!</v>
      </c>
      <c r="P1950" s="72" t="e">
        <v>#N/A</v>
      </c>
      <c r="Q1950" s="113" t="e">
        <v>#N/A</v>
      </c>
    </row>
    <row r="1951" spans="13:17" x14ac:dyDescent="0.2">
      <c r="M1951" s="49" t="s">
        <v>443</v>
      </c>
      <c r="N1951" s="75">
        <f>_xll.qlCalendarAdvance(Calendar,N1950,M1951,"Following",FALSE)</f>
        <v>53189</v>
      </c>
      <c r="O1951" s="75" t="e">
        <f>_xll.qlInterestRateIndexValueDate(Index,N1951)</f>
        <v>#VALUE!</v>
      </c>
      <c r="P1951" s="72" t="e">
        <v>#N/A</v>
      </c>
      <c r="Q1951" s="113" t="e">
        <v>#N/A</v>
      </c>
    </row>
    <row r="1952" spans="13:17" x14ac:dyDescent="0.2">
      <c r="M1952" s="49" t="s">
        <v>443</v>
      </c>
      <c r="N1952" s="75">
        <f>_xll.qlCalendarAdvance(Calendar,N1951,M1952,"Following",FALSE)</f>
        <v>53196</v>
      </c>
      <c r="O1952" s="75" t="e">
        <f>_xll.qlInterestRateIndexValueDate(Index,N1952)</f>
        <v>#VALUE!</v>
      </c>
      <c r="P1952" s="72" t="e">
        <v>#N/A</v>
      </c>
      <c r="Q1952" s="113" t="e">
        <v>#N/A</v>
      </c>
    </row>
    <row r="1953" spans="13:17" x14ac:dyDescent="0.2">
      <c r="M1953" s="49" t="s">
        <v>443</v>
      </c>
      <c r="N1953" s="75">
        <f>_xll.qlCalendarAdvance(Calendar,N1952,M1953,"Following",FALSE)</f>
        <v>53203</v>
      </c>
      <c r="O1953" s="75" t="e">
        <f>_xll.qlInterestRateIndexValueDate(Index,N1953)</f>
        <v>#VALUE!</v>
      </c>
      <c r="P1953" s="72" t="e">
        <v>#N/A</v>
      </c>
      <c r="Q1953" s="113" t="e">
        <v>#N/A</v>
      </c>
    </row>
    <row r="1954" spans="13:17" x14ac:dyDescent="0.2">
      <c r="M1954" s="49" t="s">
        <v>443</v>
      </c>
      <c r="N1954" s="75">
        <f>_xll.qlCalendarAdvance(Calendar,N1953,M1954,"Following",FALSE)</f>
        <v>53210</v>
      </c>
      <c r="O1954" s="75" t="e">
        <f>_xll.qlInterestRateIndexValueDate(Index,N1954)</f>
        <v>#VALUE!</v>
      </c>
      <c r="P1954" s="72" t="e">
        <v>#N/A</v>
      </c>
      <c r="Q1954" s="113" t="e">
        <v>#N/A</v>
      </c>
    </row>
    <row r="1955" spans="13:17" x14ac:dyDescent="0.2">
      <c r="M1955" s="49" t="s">
        <v>443</v>
      </c>
      <c r="N1955" s="75">
        <f>_xll.qlCalendarAdvance(Calendar,N1954,M1955,"Following",FALSE)</f>
        <v>53217</v>
      </c>
      <c r="O1955" s="75" t="e">
        <f>_xll.qlInterestRateIndexValueDate(Index,N1955)</f>
        <v>#VALUE!</v>
      </c>
      <c r="P1955" s="72" t="e">
        <v>#N/A</v>
      </c>
      <c r="Q1955" s="113" t="e">
        <v>#N/A</v>
      </c>
    </row>
    <row r="1956" spans="13:17" x14ac:dyDescent="0.2">
      <c r="M1956" s="49" t="s">
        <v>443</v>
      </c>
      <c r="N1956" s="75">
        <f>_xll.qlCalendarAdvance(Calendar,N1955,M1956,"Following",FALSE)</f>
        <v>53224</v>
      </c>
      <c r="O1956" s="75" t="e">
        <f>_xll.qlInterestRateIndexValueDate(Index,N1956)</f>
        <v>#VALUE!</v>
      </c>
      <c r="P1956" s="72" t="e">
        <v>#N/A</v>
      </c>
      <c r="Q1956" s="113" t="e">
        <v>#N/A</v>
      </c>
    </row>
    <row r="1957" spans="13:17" x14ac:dyDescent="0.2">
      <c r="M1957" s="49" t="s">
        <v>443</v>
      </c>
      <c r="N1957" s="75">
        <f>_xll.qlCalendarAdvance(Calendar,N1956,M1957,"Following",FALSE)</f>
        <v>53231</v>
      </c>
      <c r="O1957" s="75" t="e">
        <f>_xll.qlInterestRateIndexValueDate(Index,N1957)</f>
        <v>#VALUE!</v>
      </c>
      <c r="P1957" s="72" t="e">
        <v>#N/A</v>
      </c>
      <c r="Q1957" s="113" t="e">
        <v>#N/A</v>
      </c>
    </row>
    <row r="1958" spans="13:17" x14ac:dyDescent="0.2">
      <c r="M1958" s="49" t="s">
        <v>443</v>
      </c>
      <c r="N1958" s="75">
        <f>_xll.qlCalendarAdvance(Calendar,N1957,M1958,"Following",FALSE)</f>
        <v>53238</v>
      </c>
      <c r="O1958" s="75" t="e">
        <f>_xll.qlInterestRateIndexValueDate(Index,N1958)</f>
        <v>#VALUE!</v>
      </c>
      <c r="P1958" s="72" t="e">
        <v>#N/A</v>
      </c>
      <c r="Q1958" s="113" t="e">
        <v>#N/A</v>
      </c>
    </row>
    <row r="1959" spans="13:17" x14ac:dyDescent="0.2">
      <c r="M1959" s="49" t="s">
        <v>443</v>
      </c>
      <c r="N1959" s="75">
        <f>_xll.qlCalendarAdvance(Calendar,N1958,M1959,"Following",FALSE)</f>
        <v>53245</v>
      </c>
      <c r="O1959" s="75" t="e">
        <f>_xll.qlInterestRateIndexValueDate(Index,N1959)</f>
        <v>#VALUE!</v>
      </c>
      <c r="P1959" s="72" t="e">
        <v>#N/A</v>
      </c>
      <c r="Q1959" s="113" t="e">
        <v>#N/A</v>
      </c>
    </row>
    <row r="1960" spans="13:17" x14ac:dyDescent="0.2">
      <c r="M1960" s="49" t="s">
        <v>443</v>
      </c>
      <c r="N1960" s="75">
        <f>_xll.qlCalendarAdvance(Calendar,N1959,M1960,"Following",FALSE)</f>
        <v>53252</v>
      </c>
      <c r="O1960" s="75" t="e">
        <f>_xll.qlInterestRateIndexValueDate(Index,N1960)</f>
        <v>#VALUE!</v>
      </c>
      <c r="P1960" s="72" t="e">
        <v>#N/A</v>
      </c>
      <c r="Q1960" s="113" t="e">
        <v>#N/A</v>
      </c>
    </row>
    <row r="1961" spans="13:17" x14ac:dyDescent="0.2">
      <c r="M1961" s="49" t="s">
        <v>443</v>
      </c>
      <c r="N1961" s="75">
        <f>_xll.qlCalendarAdvance(Calendar,N1960,M1961,"Following",FALSE)</f>
        <v>53259</v>
      </c>
      <c r="O1961" s="75" t="e">
        <f>_xll.qlInterestRateIndexValueDate(Index,N1961)</f>
        <v>#VALUE!</v>
      </c>
      <c r="P1961" s="72" t="e">
        <v>#N/A</v>
      </c>
      <c r="Q1961" s="113" t="e">
        <v>#N/A</v>
      </c>
    </row>
    <row r="1962" spans="13:17" x14ac:dyDescent="0.2">
      <c r="M1962" s="49" t="s">
        <v>443</v>
      </c>
      <c r="N1962" s="75">
        <f>_xll.qlCalendarAdvance(Calendar,N1961,M1962,"Following",FALSE)</f>
        <v>53266</v>
      </c>
      <c r="O1962" s="75" t="e">
        <f>_xll.qlInterestRateIndexValueDate(Index,N1962)</f>
        <v>#VALUE!</v>
      </c>
      <c r="P1962" s="72" t="e">
        <v>#N/A</v>
      </c>
      <c r="Q1962" s="113" t="e">
        <v>#N/A</v>
      </c>
    </row>
    <row r="1963" spans="13:17" x14ac:dyDescent="0.2">
      <c r="M1963" s="49" t="s">
        <v>443</v>
      </c>
      <c r="N1963" s="75">
        <f>_xll.qlCalendarAdvance(Calendar,N1962,M1963,"Following",FALSE)</f>
        <v>53273</v>
      </c>
      <c r="O1963" s="75" t="e">
        <f>_xll.qlInterestRateIndexValueDate(Index,N1963)</f>
        <v>#VALUE!</v>
      </c>
      <c r="P1963" s="72" t="e">
        <v>#N/A</v>
      </c>
      <c r="Q1963" s="113" t="e">
        <v>#N/A</v>
      </c>
    </row>
    <row r="1964" spans="13:17" x14ac:dyDescent="0.2">
      <c r="M1964" s="49" t="s">
        <v>443</v>
      </c>
      <c r="N1964" s="75">
        <f>_xll.qlCalendarAdvance(Calendar,N1963,M1964,"Following",FALSE)</f>
        <v>53280</v>
      </c>
      <c r="O1964" s="75" t="e">
        <f>_xll.qlInterestRateIndexValueDate(Index,N1964)</f>
        <v>#VALUE!</v>
      </c>
      <c r="P1964" s="72" t="e">
        <v>#N/A</v>
      </c>
      <c r="Q1964" s="113" t="e">
        <v>#N/A</v>
      </c>
    </row>
    <row r="1965" spans="13:17" x14ac:dyDescent="0.2">
      <c r="M1965" s="49" t="s">
        <v>443</v>
      </c>
      <c r="N1965" s="75">
        <f>_xll.qlCalendarAdvance(Calendar,N1964,M1965,"Following",FALSE)</f>
        <v>53287</v>
      </c>
      <c r="O1965" s="75" t="e">
        <f>_xll.qlInterestRateIndexValueDate(Index,N1965)</f>
        <v>#VALUE!</v>
      </c>
      <c r="P1965" s="72" t="e">
        <v>#N/A</v>
      </c>
      <c r="Q1965" s="113" t="e">
        <v>#N/A</v>
      </c>
    </row>
    <row r="1966" spans="13:17" x14ac:dyDescent="0.2">
      <c r="M1966" s="49" t="s">
        <v>443</v>
      </c>
      <c r="N1966" s="75">
        <f>_xll.qlCalendarAdvance(Calendar,N1965,M1966,"Following",FALSE)</f>
        <v>53294</v>
      </c>
      <c r="O1966" s="75" t="e">
        <f>_xll.qlInterestRateIndexValueDate(Index,N1966)</f>
        <v>#VALUE!</v>
      </c>
      <c r="P1966" s="72" t="e">
        <v>#N/A</v>
      </c>
      <c r="Q1966" s="113" t="e">
        <v>#N/A</v>
      </c>
    </row>
    <row r="1967" spans="13:17" x14ac:dyDescent="0.2">
      <c r="M1967" s="49" t="s">
        <v>443</v>
      </c>
      <c r="N1967" s="75">
        <f>_xll.qlCalendarAdvance(Calendar,N1966,M1967,"Following",FALSE)</f>
        <v>53301</v>
      </c>
      <c r="O1967" s="75" t="e">
        <f>_xll.qlInterestRateIndexValueDate(Index,N1967)</f>
        <v>#VALUE!</v>
      </c>
      <c r="P1967" s="72" t="e">
        <v>#N/A</v>
      </c>
      <c r="Q1967" s="113" t="e">
        <v>#N/A</v>
      </c>
    </row>
    <row r="1968" spans="13:17" x14ac:dyDescent="0.2">
      <c r="M1968" s="49" t="s">
        <v>443</v>
      </c>
      <c r="N1968" s="75">
        <f>_xll.qlCalendarAdvance(Calendar,N1967,M1968,"Following",FALSE)</f>
        <v>53308</v>
      </c>
      <c r="O1968" s="75" t="e">
        <f>_xll.qlInterestRateIndexValueDate(Index,N1968)</f>
        <v>#VALUE!</v>
      </c>
      <c r="P1968" s="72" t="e">
        <v>#N/A</v>
      </c>
      <c r="Q1968" s="113" t="e">
        <v>#N/A</v>
      </c>
    </row>
    <row r="1969" spans="13:17" x14ac:dyDescent="0.2">
      <c r="M1969" s="49" t="s">
        <v>443</v>
      </c>
      <c r="N1969" s="75">
        <f>_xll.qlCalendarAdvance(Calendar,N1968,M1969,"Following",FALSE)</f>
        <v>53315</v>
      </c>
      <c r="O1969" s="75" t="e">
        <f>_xll.qlInterestRateIndexValueDate(Index,N1969)</f>
        <v>#VALUE!</v>
      </c>
      <c r="P1969" s="72" t="e">
        <v>#N/A</v>
      </c>
      <c r="Q1969" s="113" t="e">
        <v>#N/A</v>
      </c>
    </row>
    <row r="1970" spans="13:17" x14ac:dyDescent="0.2">
      <c r="M1970" s="49" t="s">
        <v>443</v>
      </c>
      <c r="N1970" s="75">
        <f>_xll.qlCalendarAdvance(Calendar,N1969,M1970,"Following",FALSE)</f>
        <v>53323</v>
      </c>
      <c r="O1970" s="75" t="e">
        <f>_xll.qlInterestRateIndexValueDate(Index,N1970)</f>
        <v>#VALUE!</v>
      </c>
      <c r="P1970" s="72" t="e">
        <v>#N/A</v>
      </c>
      <c r="Q1970" s="113" t="e">
        <v>#N/A</v>
      </c>
    </row>
    <row r="1971" spans="13:17" x14ac:dyDescent="0.2">
      <c r="M1971" s="49" t="s">
        <v>443</v>
      </c>
      <c r="N1971" s="75">
        <f>_xll.qlCalendarAdvance(Calendar,N1970,M1971,"Following",FALSE)</f>
        <v>53330</v>
      </c>
      <c r="O1971" s="75" t="e">
        <f>_xll.qlInterestRateIndexValueDate(Index,N1971)</f>
        <v>#VALUE!</v>
      </c>
      <c r="P1971" s="72" t="e">
        <v>#N/A</v>
      </c>
      <c r="Q1971" s="113" t="e">
        <v>#N/A</v>
      </c>
    </row>
    <row r="1972" spans="13:17" x14ac:dyDescent="0.2">
      <c r="M1972" s="49" t="s">
        <v>443</v>
      </c>
      <c r="N1972" s="75">
        <f>_xll.qlCalendarAdvance(Calendar,N1971,M1972,"Following",FALSE)</f>
        <v>53337</v>
      </c>
      <c r="O1972" s="75" t="e">
        <f>_xll.qlInterestRateIndexValueDate(Index,N1972)</f>
        <v>#VALUE!</v>
      </c>
      <c r="P1972" s="72" t="e">
        <v>#N/A</v>
      </c>
      <c r="Q1972" s="113" t="e">
        <v>#N/A</v>
      </c>
    </row>
    <row r="1973" spans="13:17" x14ac:dyDescent="0.2">
      <c r="M1973" s="49" t="s">
        <v>443</v>
      </c>
      <c r="N1973" s="75">
        <f>_xll.qlCalendarAdvance(Calendar,N1972,M1973,"Following",FALSE)</f>
        <v>53344</v>
      </c>
      <c r="O1973" s="75" t="e">
        <f>_xll.qlInterestRateIndexValueDate(Index,N1973)</f>
        <v>#VALUE!</v>
      </c>
      <c r="P1973" s="72" t="e">
        <v>#N/A</v>
      </c>
      <c r="Q1973" s="113" t="e">
        <v>#N/A</v>
      </c>
    </row>
    <row r="1974" spans="13:17" x14ac:dyDescent="0.2">
      <c r="M1974" s="49" t="s">
        <v>443</v>
      </c>
      <c r="N1974" s="75">
        <f>_xll.qlCalendarAdvance(Calendar,N1973,M1974,"Following",FALSE)</f>
        <v>53351</v>
      </c>
      <c r="O1974" s="75" t="e">
        <f>_xll.qlInterestRateIndexValueDate(Index,N1974)</f>
        <v>#VALUE!</v>
      </c>
      <c r="P1974" s="72" t="e">
        <v>#N/A</v>
      </c>
      <c r="Q1974" s="113" t="e">
        <v>#N/A</v>
      </c>
    </row>
    <row r="1975" spans="13:17" x14ac:dyDescent="0.2">
      <c r="M1975" s="49" t="s">
        <v>443</v>
      </c>
      <c r="N1975" s="75">
        <f>_xll.qlCalendarAdvance(Calendar,N1974,M1975,"Following",FALSE)</f>
        <v>53358</v>
      </c>
      <c r="O1975" s="75" t="e">
        <f>_xll.qlInterestRateIndexValueDate(Index,N1975)</f>
        <v>#VALUE!</v>
      </c>
      <c r="P1975" s="72" t="e">
        <v>#N/A</v>
      </c>
      <c r="Q1975" s="113" t="e">
        <v>#N/A</v>
      </c>
    </row>
    <row r="1976" spans="13:17" x14ac:dyDescent="0.2">
      <c r="M1976" s="49" t="s">
        <v>443</v>
      </c>
      <c r="N1976" s="75">
        <f>_xll.qlCalendarAdvance(Calendar,N1975,M1976,"Following",FALSE)</f>
        <v>53365</v>
      </c>
      <c r="O1976" s="75" t="e">
        <f>_xll.qlInterestRateIndexValueDate(Index,N1976)</f>
        <v>#VALUE!</v>
      </c>
      <c r="P1976" s="72" t="e">
        <v>#N/A</v>
      </c>
      <c r="Q1976" s="113" t="e">
        <v>#N/A</v>
      </c>
    </row>
    <row r="1977" spans="13:17" x14ac:dyDescent="0.2">
      <c r="M1977" s="49" t="s">
        <v>443</v>
      </c>
      <c r="N1977" s="75">
        <f>_xll.qlCalendarAdvance(Calendar,N1976,M1977,"Following",FALSE)</f>
        <v>53372</v>
      </c>
      <c r="O1977" s="75" t="e">
        <f>_xll.qlInterestRateIndexValueDate(Index,N1977)</f>
        <v>#VALUE!</v>
      </c>
      <c r="P1977" s="72" t="e">
        <v>#N/A</v>
      </c>
      <c r="Q1977" s="113" t="e">
        <v>#N/A</v>
      </c>
    </row>
    <row r="1978" spans="13:17" x14ac:dyDescent="0.2">
      <c r="M1978" s="49" t="s">
        <v>443</v>
      </c>
      <c r="N1978" s="75">
        <f>_xll.qlCalendarAdvance(Calendar,N1977,M1978,"Following",FALSE)</f>
        <v>53379</v>
      </c>
      <c r="O1978" s="75" t="e">
        <f>_xll.qlInterestRateIndexValueDate(Index,N1978)</f>
        <v>#VALUE!</v>
      </c>
      <c r="P1978" s="72" t="e">
        <v>#N/A</v>
      </c>
      <c r="Q1978" s="113" t="e">
        <v>#N/A</v>
      </c>
    </row>
    <row r="1979" spans="13:17" x14ac:dyDescent="0.2">
      <c r="M1979" s="49" t="s">
        <v>443</v>
      </c>
      <c r="N1979" s="75">
        <f>_xll.qlCalendarAdvance(Calendar,N1978,M1979,"Following",FALSE)</f>
        <v>53386</v>
      </c>
      <c r="O1979" s="75" t="e">
        <f>_xll.qlInterestRateIndexValueDate(Index,N1979)</f>
        <v>#VALUE!</v>
      </c>
      <c r="P1979" s="72" t="e">
        <v>#N/A</v>
      </c>
      <c r="Q1979" s="113" t="e">
        <v>#N/A</v>
      </c>
    </row>
    <row r="1980" spans="13:17" x14ac:dyDescent="0.2">
      <c r="M1980" s="49" t="s">
        <v>443</v>
      </c>
      <c r="N1980" s="75">
        <f>_xll.qlCalendarAdvance(Calendar,N1979,M1980,"Following",FALSE)</f>
        <v>53393</v>
      </c>
      <c r="O1980" s="75" t="e">
        <f>_xll.qlInterestRateIndexValueDate(Index,N1980)</f>
        <v>#VALUE!</v>
      </c>
      <c r="P1980" s="72" t="e">
        <v>#N/A</v>
      </c>
      <c r="Q1980" s="113" t="e">
        <v>#N/A</v>
      </c>
    </row>
    <row r="1981" spans="13:17" x14ac:dyDescent="0.2">
      <c r="M1981" s="49" t="s">
        <v>443</v>
      </c>
      <c r="N1981" s="75">
        <f>_xll.qlCalendarAdvance(Calendar,N1980,M1981,"Following",FALSE)</f>
        <v>53400</v>
      </c>
      <c r="O1981" s="75" t="e">
        <f>_xll.qlInterestRateIndexValueDate(Index,N1981)</f>
        <v>#VALUE!</v>
      </c>
      <c r="P1981" s="72" t="e">
        <v>#N/A</v>
      </c>
      <c r="Q1981" s="113" t="e">
        <v>#N/A</v>
      </c>
    </row>
    <row r="1982" spans="13:17" x14ac:dyDescent="0.2">
      <c r="M1982" s="49" t="s">
        <v>443</v>
      </c>
      <c r="N1982" s="75">
        <f>_xll.qlCalendarAdvance(Calendar,N1981,M1982,"Following",FALSE)</f>
        <v>53407</v>
      </c>
      <c r="O1982" s="75" t="e">
        <f>_xll.qlInterestRateIndexValueDate(Index,N1982)</f>
        <v>#VALUE!</v>
      </c>
      <c r="P1982" s="72" t="e">
        <v>#N/A</v>
      </c>
      <c r="Q1982" s="113" t="e">
        <v>#N/A</v>
      </c>
    </row>
    <row r="1983" spans="13:17" x14ac:dyDescent="0.2">
      <c r="M1983" s="49" t="s">
        <v>443</v>
      </c>
      <c r="N1983" s="75">
        <f>_xll.qlCalendarAdvance(Calendar,N1982,M1983,"Following",FALSE)</f>
        <v>53414</v>
      </c>
      <c r="O1983" s="75" t="e">
        <f>_xll.qlInterestRateIndexValueDate(Index,N1983)</f>
        <v>#VALUE!</v>
      </c>
      <c r="P1983" s="72" t="e">
        <v>#N/A</v>
      </c>
      <c r="Q1983" s="113" t="e">
        <v>#N/A</v>
      </c>
    </row>
    <row r="1984" spans="13:17" x14ac:dyDescent="0.2">
      <c r="M1984" s="49" t="s">
        <v>443</v>
      </c>
      <c r="N1984" s="75">
        <f>_xll.qlCalendarAdvance(Calendar,N1983,M1984,"Following",FALSE)</f>
        <v>53421</v>
      </c>
      <c r="O1984" s="75" t="e">
        <f>_xll.qlInterestRateIndexValueDate(Index,N1984)</f>
        <v>#VALUE!</v>
      </c>
      <c r="P1984" s="72" t="e">
        <v>#N/A</v>
      </c>
      <c r="Q1984" s="113" t="e">
        <v>#N/A</v>
      </c>
    </row>
    <row r="1985" spans="13:17" x14ac:dyDescent="0.2">
      <c r="M1985" s="49" t="s">
        <v>443</v>
      </c>
      <c r="N1985" s="75">
        <f>_xll.qlCalendarAdvance(Calendar,N1984,M1985,"Following",FALSE)</f>
        <v>53428</v>
      </c>
      <c r="O1985" s="75" t="e">
        <f>_xll.qlInterestRateIndexValueDate(Index,N1985)</f>
        <v>#VALUE!</v>
      </c>
      <c r="P1985" s="72" t="e">
        <v>#N/A</v>
      </c>
      <c r="Q1985" s="113" t="e">
        <v>#N/A</v>
      </c>
    </row>
    <row r="1986" spans="13:17" x14ac:dyDescent="0.2">
      <c r="M1986" s="49" t="s">
        <v>443</v>
      </c>
      <c r="N1986" s="75">
        <f>_xll.qlCalendarAdvance(Calendar,N1985,M1986,"Following",FALSE)</f>
        <v>53435</v>
      </c>
      <c r="O1986" s="75" t="e">
        <f>_xll.qlInterestRateIndexValueDate(Index,N1986)</f>
        <v>#VALUE!</v>
      </c>
      <c r="P1986" s="72" t="e">
        <v>#N/A</v>
      </c>
      <c r="Q1986" s="113" t="e">
        <v>#N/A</v>
      </c>
    </row>
    <row r="1987" spans="13:17" x14ac:dyDescent="0.2">
      <c r="M1987" s="49" t="s">
        <v>443</v>
      </c>
      <c r="N1987" s="75">
        <f>_xll.qlCalendarAdvance(Calendar,N1986,M1987,"Following",FALSE)</f>
        <v>53442</v>
      </c>
      <c r="O1987" s="75" t="e">
        <f>_xll.qlInterestRateIndexValueDate(Index,N1987)</f>
        <v>#VALUE!</v>
      </c>
      <c r="P1987" s="72" t="e">
        <v>#N/A</v>
      </c>
      <c r="Q1987" s="113" t="e">
        <v>#N/A</v>
      </c>
    </row>
    <row r="1988" spans="13:17" x14ac:dyDescent="0.2">
      <c r="M1988" s="49" t="s">
        <v>443</v>
      </c>
      <c r="N1988" s="75">
        <f>_xll.qlCalendarAdvance(Calendar,N1987,M1988,"Following",FALSE)</f>
        <v>53449</v>
      </c>
      <c r="O1988" s="75" t="e">
        <f>_xll.qlInterestRateIndexValueDate(Index,N1988)</f>
        <v>#VALUE!</v>
      </c>
      <c r="P1988" s="72" t="e">
        <v>#N/A</v>
      </c>
      <c r="Q1988" s="113" t="e">
        <v>#N/A</v>
      </c>
    </row>
    <row r="1989" spans="13:17" x14ac:dyDescent="0.2">
      <c r="M1989" s="49" t="s">
        <v>443</v>
      </c>
      <c r="N1989" s="75">
        <f>_xll.qlCalendarAdvance(Calendar,N1988,M1989,"Following",FALSE)</f>
        <v>53456</v>
      </c>
      <c r="O1989" s="75" t="e">
        <f>_xll.qlInterestRateIndexValueDate(Index,N1989)</f>
        <v>#VALUE!</v>
      </c>
      <c r="P1989" s="72" t="e">
        <v>#N/A</v>
      </c>
      <c r="Q1989" s="113" t="e">
        <v>#N/A</v>
      </c>
    </row>
    <row r="1990" spans="13:17" x14ac:dyDescent="0.2">
      <c r="M1990" s="49" t="s">
        <v>443</v>
      </c>
      <c r="N1990" s="75">
        <f>_xll.qlCalendarAdvance(Calendar,N1989,M1990,"Following",FALSE)</f>
        <v>53463</v>
      </c>
      <c r="O1990" s="75" t="e">
        <f>_xll.qlInterestRateIndexValueDate(Index,N1990)</f>
        <v>#VALUE!</v>
      </c>
      <c r="P1990" s="72" t="e">
        <v>#N/A</v>
      </c>
      <c r="Q1990" s="113" t="e">
        <v>#N/A</v>
      </c>
    </row>
    <row r="1991" spans="13:17" x14ac:dyDescent="0.2">
      <c r="M1991" s="49" t="s">
        <v>443</v>
      </c>
      <c r="N1991" s="75">
        <f>_xll.qlCalendarAdvance(Calendar,N1990,M1991,"Following",FALSE)</f>
        <v>53470</v>
      </c>
      <c r="O1991" s="75" t="e">
        <f>_xll.qlInterestRateIndexValueDate(Index,N1991)</f>
        <v>#VALUE!</v>
      </c>
      <c r="P1991" s="72" t="e">
        <v>#N/A</v>
      </c>
      <c r="Q1991" s="113" t="e">
        <v>#N/A</v>
      </c>
    </row>
    <row r="1992" spans="13:17" x14ac:dyDescent="0.2">
      <c r="M1992" s="49" t="s">
        <v>443</v>
      </c>
      <c r="N1992" s="75">
        <f>_xll.qlCalendarAdvance(Calendar,N1991,M1992,"Following",FALSE)</f>
        <v>53477</v>
      </c>
      <c r="O1992" s="75" t="e">
        <f>_xll.qlInterestRateIndexValueDate(Index,N1992)</f>
        <v>#VALUE!</v>
      </c>
      <c r="P1992" s="72" t="e">
        <v>#N/A</v>
      </c>
      <c r="Q1992" s="113" t="e">
        <v>#N/A</v>
      </c>
    </row>
    <row r="1993" spans="13:17" x14ac:dyDescent="0.2">
      <c r="M1993" s="49" t="s">
        <v>443</v>
      </c>
      <c r="N1993" s="75">
        <f>_xll.qlCalendarAdvance(Calendar,N1992,M1993,"Following",FALSE)</f>
        <v>53484</v>
      </c>
      <c r="O1993" s="75" t="e">
        <f>_xll.qlInterestRateIndexValueDate(Index,N1993)</f>
        <v>#VALUE!</v>
      </c>
      <c r="P1993" s="72" t="e">
        <v>#N/A</v>
      </c>
      <c r="Q1993" s="113" t="e">
        <v>#N/A</v>
      </c>
    </row>
    <row r="1994" spans="13:17" x14ac:dyDescent="0.2">
      <c r="M1994" s="49" t="s">
        <v>443</v>
      </c>
      <c r="N1994" s="75">
        <f>_xll.qlCalendarAdvance(Calendar,N1993,M1994,"Following",FALSE)</f>
        <v>53491</v>
      </c>
      <c r="O1994" s="75" t="e">
        <f>_xll.qlInterestRateIndexValueDate(Index,N1994)</f>
        <v>#VALUE!</v>
      </c>
      <c r="P1994" s="72" t="e">
        <v>#N/A</v>
      </c>
      <c r="Q1994" s="113" t="e">
        <v>#N/A</v>
      </c>
    </row>
    <row r="1995" spans="13:17" x14ac:dyDescent="0.2">
      <c r="M1995" s="49" t="s">
        <v>443</v>
      </c>
      <c r="N1995" s="75">
        <f>_xll.qlCalendarAdvance(Calendar,N1994,M1995,"Following",FALSE)</f>
        <v>53498</v>
      </c>
      <c r="O1995" s="75" t="e">
        <f>_xll.qlInterestRateIndexValueDate(Index,N1995)</f>
        <v>#VALUE!</v>
      </c>
      <c r="P1995" s="72" t="e">
        <v>#N/A</v>
      </c>
      <c r="Q1995" s="113" t="e">
        <v>#N/A</v>
      </c>
    </row>
    <row r="1996" spans="13:17" x14ac:dyDescent="0.2">
      <c r="M1996" s="49" t="s">
        <v>443</v>
      </c>
      <c r="N1996" s="75">
        <f>_xll.qlCalendarAdvance(Calendar,N1995,M1996,"Following",FALSE)</f>
        <v>53505</v>
      </c>
      <c r="O1996" s="75" t="e">
        <f>_xll.qlInterestRateIndexValueDate(Index,N1996)</f>
        <v>#VALUE!</v>
      </c>
      <c r="P1996" s="72" t="e">
        <v>#N/A</v>
      </c>
      <c r="Q1996" s="113" t="e">
        <v>#N/A</v>
      </c>
    </row>
    <row r="1997" spans="13:17" x14ac:dyDescent="0.2">
      <c r="M1997" s="49" t="s">
        <v>443</v>
      </c>
      <c r="N1997" s="75">
        <f>_xll.qlCalendarAdvance(Calendar,N1996,M1997,"Following",FALSE)</f>
        <v>53512</v>
      </c>
      <c r="O1997" s="75" t="e">
        <f>_xll.qlInterestRateIndexValueDate(Index,N1997)</f>
        <v>#VALUE!</v>
      </c>
      <c r="P1997" s="72" t="e">
        <v>#N/A</v>
      </c>
      <c r="Q1997" s="113" t="e">
        <v>#N/A</v>
      </c>
    </row>
    <row r="1998" spans="13:17" x14ac:dyDescent="0.2">
      <c r="M1998" s="49" t="s">
        <v>443</v>
      </c>
      <c r="N1998" s="75">
        <f>_xll.qlCalendarAdvance(Calendar,N1997,M1998,"Following",FALSE)</f>
        <v>53519</v>
      </c>
      <c r="O1998" s="75" t="e">
        <f>_xll.qlInterestRateIndexValueDate(Index,N1998)</f>
        <v>#VALUE!</v>
      </c>
      <c r="P1998" s="72" t="e">
        <v>#N/A</v>
      </c>
      <c r="Q1998" s="113" t="e">
        <v>#N/A</v>
      </c>
    </row>
    <row r="1999" spans="13:17" x14ac:dyDescent="0.2">
      <c r="M1999" s="49" t="s">
        <v>443</v>
      </c>
      <c r="N1999" s="75">
        <f>_xll.qlCalendarAdvance(Calendar,N1998,M1999,"Following",FALSE)</f>
        <v>53526</v>
      </c>
      <c r="O1999" s="75" t="e">
        <f>_xll.qlInterestRateIndexValueDate(Index,N1999)</f>
        <v>#VALUE!</v>
      </c>
      <c r="P1999" s="72" t="e">
        <v>#N/A</v>
      </c>
      <c r="Q1999" s="113" t="e">
        <v>#N/A</v>
      </c>
    </row>
    <row r="2000" spans="13:17" x14ac:dyDescent="0.2">
      <c r="M2000" s="49" t="s">
        <v>443</v>
      </c>
      <c r="N2000" s="75">
        <f>_xll.qlCalendarAdvance(Calendar,N1999,M2000,"Following",FALSE)</f>
        <v>53533</v>
      </c>
      <c r="O2000" s="75" t="e">
        <f>_xll.qlInterestRateIndexValueDate(Index,N2000)</f>
        <v>#VALUE!</v>
      </c>
      <c r="P2000" s="72" t="e">
        <v>#N/A</v>
      </c>
      <c r="Q2000" s="113" t="e">
        <v>#N/A</v>
      </c>
    </row>
    <row r="2001" spans="13:17" x14ac:dyDescent="0.2">
      <c r="M2001" s="49" t="s">
        <v>443</v>
      </c>
      <c r="N2001" s="75">
        <f>_xll.qlCalendarAdvance(Calendar,N2000,M2001,"Following",FALSE)</f>
        <v>53540</v>
      </c>
      <c r="O2001" s="75" t="e">
        <f>_xll.qlInterestRateIndexValueDate(Index,N2001)</f>
        <v>#VALUE!</v>
      </c>
      <c r="P2001" s="72" t="e">
        <v>#N/A</v>
      </c>
      <c r="Q2001" s="113" t="e">
        <v>#N/A</v>
      </c>
    </row>
    <row r="2002" spans="13:17" x14ac:dyDescent="0.2">
      <c r="M2002" s="49" t="s">
        <v>443</v>
      </c>
      <c r="N2002" s="75">
        <f>_xll.qlCalendarAdvance(Calendar,N2001,M2002,"Following",FALSE)</f>
        <v>53547</v>
      </c>
      <c r="O2002" s="75" t="e">
        <f>_xll.qlInterestRateIndexValueDate(Index,N2002)</f>
        <v>#VALUE!</v>
      </c>
      <c r="P2002" s="72" t="e">
        <v>#N/A</v>
      </c>
      <c r="Q2002" s="113" t="e">
        <v>#N/A</v>
      </c>
    </row>
    <row r="2003" spans="13:17" x14ac:dyDescent="0.2">
      <c r="M2003" s="49" t="s">
        <v>443</v>
      </c>
      <c r="N2003" s="75">
        <f>_xll.qlCalendarAdvance(Calendar,N2002,M2003,"Following",FALSE)</f>
        <v>53554</v>
      </c>
      <c r="O2003" s="75" t="e">
        <f>_xll.qlInterestRateIndexValueDate(Index,N2003)</f>
        <v>#VALUE!</v>
      </c>
      <c r="P2003" s="72" t="e">
        <v>#N/A</v>
      </c>
      <c r="Q2003" s="113" t="e">
        <v>#N/A</v>
      </c>
    </row>
    <row r="2004" spans="13:17" x14ac:dyDescent="0.2">
      <c r="M2004" s="49" t="s">
        <v>443</v>
      </c>
      <c r="N2004" s="75">
        <f>_xll.qlCalendarAdvance(Calendar,N2003,M2004,"Following",FALSE)</f>
        <v>53561</v>
      </c>
      <c r="O2004" s="75" t="e">
        <f>_xll.qlInterestRateIndexValueDate(Index,N2004)</f>
        <v>#VALUE!</v>
      </c>
      <c r="P2004" s="72" t="e">
        <v>#N/A</v>
      </c>
      <c r="Q2004" s="113" t="e">
        <v>#N/A</v>
      </c>
    </row>
    <row r="2005" spans="13:17" x14ac:dyDescent="0.2">
      <c r="M2005" s="49" t="s">
        <v>443</v>
      </c>
      <c r="N2005" s="75">
        <f>_xll.qlCalendarAdvance(Calendar,N2004,M2005,"Following",FALSE)</f>
        <v>53568</v>
      </c>
      <c r="O2005" s="75" t="e">
        <f>_xll.qlInterestRateIndexValueDate(Index,N2005)</f>
        <v>#VALUE!</v>
      </c>
      <c r="P2005" s="72" t="e">
        <v>#N/A</v>
      </c>
      <c r="Q2005" s="113" t="e">
        <v>#N/A</v>
      </c>
    </row>
    <row r="2006" spans="13:17" x14ac:dyDescent="0.2">
      <c r="M2006" s="49" t="s">
        <v>443</v>
      </c>
      <c r="N2006" s="75">
        <f>_xll.qlCalendarAdvance(Calendar,N2005,M2006,"Following",FALSE)</f>
        <v>53575</v>
      </c>
      <c r="O2006" s="75" t="e">
        <f>_xll.qlInterestRateIndexValueDate(Index,N2006)</f>
        <v>#VALUE!</v>
      </c>
      <c r="P2006" s="72" t="e">
        <v>#N/A</v>
      </c>
      <c r="Q2006" s="113" t="e">
        <v>#N/A</v>
      </c>
    </row>
    <row r="2007" spans="13:17" x14ac:dyDescent="0.2">
      <c r="M2007" s="49" t="s">
        <v>443</v>
      </c>
      <c r="N2007" s="75">
        <f>_xll.qlCalendarAdvance(Calendar,N2006,M2007,"Following",FALSE)</f>
        <v>53582</v>
      </c>
      <c r="O2007" s="75" t="e">
        <f>_xll.qlInterestRateIndexValueDate(Index,N2007)</f>
        <v>#VALUE!</v>
      </c>
      <c r="P2007" s="72" t="e">
        <v>#N/A</v>
      </c>
      <c r="Q2007" s="113" t="e">
        <v>#N/A</v>
      </c>
    </row>
    <row r="2008" spans="13:17" x14ac:dyDescent="0.2">
      <c r="M2008" s="49" t="s">
        <v>443</v>
      </c>
      <c r="N2008" s="75">
        <f>_xll.qlCalendarAdvance(Calendar,N2007,M2008,"Following",FALSE)</f>
        <v>53589</v>
      </c>
      <c r="O2008" s="75" t="e">
        <f>_xll.qlInterestRateIndexValueDate(Index,N2008)</f>
        <v>#VALUE!</v>
      </c>
      <c r="P2008" s="72" t="e">
        <v>#N/A</v>
      </c>
      <c r="Q2008" s="113" t="e">
        <v>#N/A</v>
      </c>
    </row>
    <row r="2009" spans="13:17" x14ac:dyDescent="0.2">
      <c r="M2009" s="49" t="s">
        <v>443</v>
      </c>
      <c r="N2009" s="75">
        <f>_xll.qlCalendarAdvance(Calendar,N2008,M2009,"Following",FALSE)</f>
        <v>53596</v>
      </c>
      <c r="O2009" s="75" t="e">
        <f>_xll.qlInterestRateIndexValueDate(Index,N2009)</f>
        <v>#VALUE!</v>
      </c>
      <c r="P2009" s="72" t="e">
        <v>#N/A</v>
      </c>
      <c r="Q2009" s="113" t="e">
        <v>#N/A</v>
      </c>
    </row>
    <row r="2010" spans="13:17" x14ac:dyDescent="0.2">
      <c r="M2010" s="49" t="s">
        <v>443</v>
      </c>
      <c r="N2010" s="75">
        <f>_xll.qlCalendarAdvance(Calendar,N2009,M2010,"Following",FALSE)</f>
        <v>53603</v>
      </c>
      <c r="O2010" s="75" t="e">
        <f>_xll.qlInterestRateIndexValueDate(Index,N2010)</f>
        <v>#VALUE!</v>
      </c>
      <c r="P2010" s="72" t="e">
        <v>#N/A</v>
      </c>
      <c r="Q2010" s="113" t="e">
        <v>#N/A</v>
      </c>
    </row>
    <row r="2011" spans="13:17" x14ac:dyDescent="0.2">
      <c r="M2011" s="49" t="s">
        <v>443</v>
      </c>
      <c r="N2011" s="75">
        <f>_xll.qlCalendarAdvance(Calendar,N2010,M2011,"Following",FALSE)</f>
        <v>53610</v>
      </c>
      <c r="O2011" s="75" t="e">
        <f>_xll.qlInterestRateIndexValueDate(Index,N2011)</f>
        <v>#VALUE!</v>
      </c>
      <c r="P2011" s="72" t="e">
        <v>#N/A</v>
      </c>
      <c r="Q2011" s="113" t="e">
        <v>#N/A</v>
      </c>
    </row>
    <row r="2012" spans="13:17" x14ac:dyDescent="0.2">
      <c r="M2012" s="49" t="s">
        <v>443</v>
      </c>
      <c r="N2012" s="75">
        <f>_xll.qlCalendarAdvance(Calendar,N2011,M2012,"Following",FALSE)</f>
        <v>53617</v>
      </c>
      <c r="O2012" s="75" t="e">
        <f>_xll.qlInterestRateIndexValueDate(Index,N2012)</f>
        <v>#VALUE!</v>
      </c>
      <c r="P2012" s="72" t="e">
        <v>#N/A</v>
      </c>
      <c r="Q2012" s="113" t="e">
        <v>#N/A</v>
      </c>
    </row>
    <row r="2013" spans="13:17" x14ac:dyDescent="0.2">
      <c r="M2013" s="49" t="s">
        <v>443</v>
      </c>
      <c r="N2013" s="75">
        <f>_xll.qlCalendarAdvance(Calendar,N2012,M2013,"Following",FALSE)</f>
        <v>53624</v>
      </c>
      <c r="O2013" s="75" t="e">
        <f>_xll.qlInterestRateIndexValueDate(Index,N2013)</f>
        <v>#VALUE!</v>
      </c>
      <c r="P2013" s="72" t="e">
        <v>#N/A</v>
      </c>
      <c r="Q2013" s="113" t="e">
        <v>#N/A</v>
      </c>
    </row>
    <row r="2014" spans="13:17" x14ac:dyDescent="0.2">
      <c r="M2014" s="49" t="s">
        <v>443</v>
      </c>
      <c r="N2014" s="75">
        <f>_xll.qlCalendarAdvance(Calendar,N2013,M2014,"Following",FALSE)</f>
        <v>53631</v>
      </c>
      <c r="O2014" s="75" t="e">
        <f>_xll.qlInterestRateIndexValueDate(Index,N2014)</f>
        <v>#VALUE!</v>
      </c>
      <c r="P2014" s="72" t="e">
        <v>#N/A</v>
      </c>
      <c r="Q2014" s="113" t="e">
        <v>#N/A</v>
      </c>
    </row>
    <row r="2015" spans="13:17" x14ac:dyDescent="0.2">
      <c r="M2015" s="49" t="s">
        <v>443</v>
      </c>
      <c r="N2015" s="75">
        <f>_xll.qlCalendarAdvance(Calendar,N2014,M2015,"Following",FALSE)</f>
        <v>53638</v>
      </c>
      <c r="O2015" s="75" t="e">
        <f>_xll.qlInterestRateIndexValueDate(Index,N2015)</f>
        <v>#VALUE!</v>
      </c>
      <c r="P2015" s="72" t="e">
        <v>#N/A</v>
      </c>
      <c r="Q2015" s="113" t="e">
        <v>#N/A</v>
      </c>
    </row>
    <row r="2016" spans="13:17" x14ac:dyDescent="0.2">
      <c r="M2016" s="49" t="s">
        <v>443</v>
      </c>
      <c r="N2016" s="75">
        <f>_xll.qlCalendarAdvance(Calendar,N2015,M2016,"Following",FALSE)</f>
        <v>53645</v>
      </c>
      <c r="O2016" s="75" t="e">
        <f>_xll.qlInterestRateIndexValueDate(Index,N2016)</f>
        <v>#VALUE!</v>
      </c>
      <c r="P2016" s="72" t="e">
        <v>#N/A</v>
      </c>
      <c r="Q2016" s="113" t="e">
        <v>#N/A</v>
      </c>
    </row>
    <row r="2017" spans="13:17" x14ac:dyDescent="0.2">
      <c r="M2017" s="49" t="s">
        <v>443</v>
      </c>
      <c r="N2017" s="75">
        <f>_xll.qlCalendarAdvance(Calendar,N2016,M2017,"Following",FALSE)</f>
        <v>53652</v>
      </c>
      <c r="O2017" s="75" t="e">
        <f>_xll.qlInterestRateIndexValueDate(Index,N2017)</f>
        <v>#VALUE!</v>
      </c>
      <c r="P2017" s="72" t="e">
        <v>#N/A</v>
      </c>
      <c r="Q2017" s="113" t="e">
        <v>#N/A</v>
      </c>
    </row>
    <row r="2018" spans="13:17" x14ac:dyDescent="0.2">
      <c r="M2018" s="49" t="s">
        <v>443</v>
      </c>
      <c r="N2018" s="75">
        <f>_xll.qlCalendarAdvance(Calendar,N2017,M2018,"Following",FALSE)</f>
        <v>53659</v>
      </c>
      <c r="O2018" s="75" t="e">
        <f>_xll.qlInterestRateIndexValueDate(Index,N2018)</f>
        <v>#VALUE!</v>
      </c>
      <c r="P2018" s="72" t="e">
        <v>#N/A</v>
      </c>
      <c r="Q2018" s="113" t="e">
        <v>#N/A</v>
      </c>
    </row>
    <row r="2019" spans="13:17" x14ac:dyDescent="0.2">
      <c r="M2019" s="49" t="s">
        <v>443</v>
      </c>
      <c r="N2019" s="75">
        <f>_xll.qlCalendarAdvance(Calendar,N2018,M2019,"Following",FALSE)</f>
        <v>53666</v>
      </c>
      <c r="O2019" s="75" t="e">
        <f>_xll.qlInterestRateIndexValueDate(Index,N2019)</f>
        <v>#VALUE!</v>
      </c>
      <c r="P2019" s="72" t="e">
        <v>#N/A</v>
      </c>
      <c r="Q2019" s="113" t="e">
        <v>#N/A</v>
      </c>
    </row>
    <row r="2020" spans="13:17" x14ac:dyDescent="0.2">
      <c r="M2020" s="49" t="s">
        <v>443</v>
      </c>
      <c r="N2020" s="75">
        <f>_xll.qlCalendarAdvance(Calendar,N2019,M2020,"Following",FALSE)</f>
        <v>53673</v>
      </c>
      <c r="O2020" s="75" t="e">
        <f>_xll.qlInterestRateIndexValueDate(Index,N2020)</f>
        <v>#VALUE!</v>
      </c>
      <c r="P2020" s="72" t="e">
        <v>#N/A</v>
      </c>
      <c r="Q2020" s="113" t="e">
        <v>#N/A</v>
      </c>
    </row>
    <row r="2021" spans="13:17" x14ac:dyDescent="0.2">
      <c r="M2021" s="49" t="s">
        <v>443</v>
      </c>
      <c r="N2021" s="75">
        <f>_xll.qlCalendarAdvance(Calendar,N2020,M2021,"Following",FALSE)</f>
        <v>53680</v>
      </c>
      <c r="O2021" s="75" t="e">
        <f>_xll.qlInterestRateIndexValueDate(Index,N2021)</f>
        <v>#VALUE!</v>
      </c>
      <c r="P2021" s="72" t="e">
        <v>#N/A</v>
      </c>
      <c r="Q2021" s="113" t="e">
        <v>#N/A</v>
      </c>
    </row>
    <row r="2022" spans="13:17" x14ac:dyDescent="0.2">
      <c r="M2022" s="49" t="s">
        <v>443</v>
      </c>
      <c r="N2022" s="75">
        <f>_xll.qlCalendarAdvance(Calendar,N2021,M2022,"Following",FALSE)</f>
        <v>53688</v>
      </c>
      <c r="O2022" s="75" t="e">
        <f>_xll.qlInterestRateIndexValueDate(Index,N2022)</f>
        <v>#VALUE!</v>
      </c>
      <c r="P2022" s="72" t="e">
        <v>#N/A</v>
      </c>
      <c r="Q2022" s="113" t="e">
        <v>#N/A</v>
      </c>
    </row>
    <row r="2023" spans="13:17" x14ac:dyDescent="0.2">
      <c r="M2023" s="49" t="s">
        <v>443</v>
      </c>
      <c r="N2023" s="75">
        <f>_xll.qlCalendarAdvance(Calendar,N2022,M2023,"Following",FALSE)</f>
        <v>53695</v>
      </c>
      <c r="O2023" s="75" t="e">
        <f>_xll.qlInterestRateIndexValueDate(Index,N2023)</f>
        <v>#VALUE!</v>
      </c>
      <c r="P2023" s="72" t="e">
        <v>#N/A</v>
      </c>
      <c r="Q2023" s="113" t="e">
        <v>#N/A</v>
      </c>
    </row>
    <row r="2024" spans="13:17" x14ac:dyDescent="0.2">
      <c r="M2024" s="49" t="s">
        <v>443</v>
      </c>
      <c r="N2024" s="75">
        <f>_xll.qlCalendarAdvance(Calendar,N2023,M2024,"Following",FALSE)</f>
        <v>53702</v>
      </c>
      <c r="O2024" s="75" t="e">
        <f>_xll.qlInterestRateIndexValueDate(Index,N2024)</f>
        <v>#VALUE!</v>
      </c>
      <c r="P2024" s="72" t="e">
        <v>#N/A</v>
      </c>
      <c r="Q2024" s="113" t="e">
        <v>#N/A</v>
      </c>
    </row>
    <row r="2025" spans="13:17" x14ac:dyDescent="0.2">
      <c r="M2025" s="49" t="s">
        <v>443</v>
      </c>
      <c r="N2025" s="75">
        <f>_xll.qlCalendarAdvance(Calendar,N2024,M2025,"Following",FALSE)</f>
        <v>53709</v>
      </c>
      <c r="O2025" s="75" t="e">
        <f>_xll.qlInterestRateIndexValueDate(Index,N2025)</f>
        <v>#VALUE!</v>
      </c>
      <c r="P2025" s="72" t="e">
        <v>#N/A</v>
      </c>
      <c r="Q2025" s="113" t="e">
        <v>#N/A</v>
      </c>
    </row>
    <row r="2026" spans="13:17" x14ac:dyDescent="0.2">
      <c r="M2026" s="49" t="s">
        <v>443</v>
      </c>
      <c r="N2026" s="75">
        <f>_xll.qlCalendarAdvance(Calendar,N2025,M2026,"Following",FALSE)</f>
        <v>53716</v>
      </c>
      <c r="O2026" s="75" t="e">
        <f>_xll.qlInterestRateIndexValueDate(Index,N2026)</f>
        <v>#VALUE!</v>
      </c>
      <c r="P2026" s="72" t="e">
        <v>#N/A</v>
      </c>
      <c r="Q2026" s="113" t="e">
        <v>#N/A</v>
      </c>
    </row>
    <row r="2027" spans="13:17" x14ac:dyDescent="0.2">
      <c r="M2027" s="49" t="s">
        <v>443</v>
      </c>
      <c r="N2027" s="75">
        <f>_xll.qlCalendarAdvance(Calendar,N2026,M2027,"Following",FALSE)</f>
        <v>53723</v>
      </c>
      <c r="O2027" s="75" t="e">
        <f>_xll.qlInterestRateIndexValueDate(Index,N2027)</f>
        <v>#VALUE!</v>
      </c>
      <c r="P2027" s="72" t="e">
        <v>#N/A</v>
      </c>
      <c r="Q2027" s="113" t="e">
        <v>#N/A</v>
      </c>
    </row>
    <row r="2028" spans="13:17" x14ac:dyDescent="0.2">
      <c r="M2028" s="49" t="s">
        <v>443</v>
      </c>
      <c r="N2028" s="75">
        <f>_xll.qlCalendarAdvance(Calendar,N2027,M2028,"Following",FALSE)</f>
        <v>53730</v>
      </c>
      <c r="O2028" s="75" t="e">
        <f>_xll.qlInterestRateIndexValueDate(Index,N2028)</f>
        <v>#VALUE!</v>
      </c>
      <c r="P2028" s="72" t="e">
        <v>#N/A</v>
      </c>
      <c r="Q2028" s="113" t="e">
        <v>#N/A</v>
      </c>
    </row>
    <row r="2029" spans="13:17" x14ac:dyDescent="0.2">
      <c r="M2029" s="49" t="s">
        <v>443</v>
      </c>
      <c r="N2029" s="75">
        <f>_xll.qlCalendarAdvance(Calendar,N2028,M2029,"Following",FALSE)</f>
        <v>53737</v>
      </c>
      <c r="O2029" s="75" t="e">
        <f>_xll.qlInterestRateIndexValueDate(Index,N2029)</f>
        <v>#VALUE!</v>
      </c>
      <c r="P2029" s="72" t="e">
        <v>#N/A</v>
      </c>
      <c r="Q2029" s="113" t="e">
        <v>#N/A</v>
      </c>
    </row>
    <row r="2030" spans="13:17" x14ac:dyDescent="0.2">
      <c r="M2030" s="49" t="s">
        <v>443</v>
      </c>
      <c r="N2030" s="75">
        <f>_xll.qlCalendarAdvance(Calendar,N2029,M2030,"Following",FALSE)</f>
        <v>53744</v>
      </c>
      <c r="O2030" s="75" t="e">
        <f>_xll.qlInterestRateIndexValueDate(Index,N2030)</f>
        <v>#VALUE!</v>
      </c>
      <c r="P2030" s="72" t="e">
        <v>#N/A</v>
      </c>
      <c r="Q2030" s="113" t="e">
        <v>#N/A</v>
      </c>
    </row>
    <row r="2031" spans="13:17" x14ac:dyDescent="0.2">
      <c r="M2031" s="49" t="s">
        <v>443</v>
      </c>
      <c r="N2031" s="75">
        <f>_xll.qlCalendarAdvance(Calendar,N2030,M2031,"Following",FALSE)</f>
        <v>53751</v>
      </c>
      <c r="O2031" s="75" t="e">
        <f>_xll.qlInterestRateIndexValueDate(Index,N2031)</f>
        <v>#VALUE!</v>
      </c>
      <c r="P2031" s="72" t="e">
        <v>#N/A</v>
      </c>
      <c r="Q2031" s="113" t="e">
        <v>#N/A</v>
      </c>
    </row>
    <row r="2032" spans="13:17" x14ac:dyDescent="0.2">
      <c r="M2032" s="49" t="s">
        <v>443</v>
      </c>
      <c r="N2032" s="75">
        <f>_xll.qlCalendarAdvance(Calendar,N2031,M2032,"Following",FALSE)</f>
        <v>53758</v>
      </c>
      <c r="O2032" s="75" t="e">
        <f>_xll.qlInterestRateIndexValueDate(Index,N2032)</f>
        <v>#VALUE!</v>
      </c>
      <c r="P2032" s="72" t="e">
        <v>#N/A</v>
      </c>
      <c r="Q2032" s="113" t="e">
        <v>#N/A</v>
      </c>
    </row>
    <row r="2033" spans="13:17" x14ac:dyDescent="0.2">
      <c r="M2033" s="49" t="s">
        <v>443</v>
      </c>
      <c r="N2033" s="75">
        <f>_xll.qlCalendarAdvance(Calendar,N2032,M2033,"Following",FALSE)</f>
        <v>53765</v>
      </c>
      <c r="O2033" s="75" t="e">
        <f>_xll.qlInterestRateIndexValueDate(Index,N2033)</f>
        <v>#VALUE!</v>
      </c>
      <c r="P2033" s="72" t="e">
        <v>#N/A</v>
      </c>
      <c r="Q2033" s="113" t="e">
        <v>#N/A</v>
      </c>
    </row>
    <row r="2034" spans="13:17" x14ac:dyDescent="0.2">
      <c r="M2034" s="49" t="s">
        <v>443</v>
      </c>
      <c r="N2034" s="75">
        <f>_xll.qlCalendarAdvance(Calendar,N2033,M2034,"Following",FALSE)</f>
        <v>53772</v>
      </c>
      <c r="O2034" s="75" t="e">
        <f>_xll.qlInterestRateIndexValueDate(Index,N2034)</f>
        <v>#VALUE!</v>
      </c>
      <c r="P2034" s="72" t="e">
        <v>#N/A</v>
      </c>
      <c r="Q2034" s="113" t="e">
        <v>#N/A</v>
      </c>
    </row>
    <row r="2035" spans="13:17" x14ac:dyDescent="0.2">
      <c r="M2035" s="49" t="s">
        <v>443</v>
      </c>
      <c r="N2035" s="75">
        <f>_xll.qlCalendarAdvance(Calendar,N2034,M2035,"Following",FALSE)</f>
        <v>53779</v>
      </c>
      <c r="O2035" s="75" t="e">
        <f>_xll.qlInterestRateIndexValueDate(Index,N2035)</f>
        <v>#VALUE!</v>
      </c>
      <c r="P2035" s="72" t="e">
        <v>#N/A</v>
      </c>
      <c r="Q2035" s="113" t="e">
        <v>#N/A</v>
      </c>
    </row>
    <row r="2036" spans="13:17" x14ac:dyDescent="0.2">
      <c r="M2036" s="49" t="s">
        <v>443</v>
      </c>
      <c r="N2036" s="75">
        <f>_xll.qlCalendarAdvance(Calendar,N2035,M2036,"Following",FALSE)</f>
        <v>53786</v>
      </c>
      <c r="O2036" s="75" t="e">
        <f>_xll.qlInterestRateIndexValueDate(Index,N2036)</f>
        <v>#VALUE!</v>
      </c>
      <c r="P2036" s="72" t="e">
        <v>#N/A</v>
      </c>
      <c r="Q2036" s="113" t="e">
        <v>#N/A</v>
      </c>
    </row>
    <row r="2037" spans="13:17" x14ac:dyDescent="0.2">
      <c r="M2037" s="49" t="s">
        <v>443</v>
      </c>
      <c r="N2037" s="75">
        <f>_xll.qlCalendarAdvance(Calendar,N2036,M2037,"Following",FALSE)</f>
        <v>53793</v>
      </c>
      <c r="O2037" s="75" t="e">
        <f>_xll.qlInterestRateIndexValueDate(Index,N2037)</f>
        <v>#VALUE!</v>
      </c>
      <c r="P2037" s="72" t="e">
        <v>#N/A</v>
      </c>
      <c r="Q2037" s="113" t="e">
        <v>#N/A</v>
      </c>
    </row>
    <row r="2038" spans="13:17" x14ac:dyDescent="0.2">
      <c r="M2038" s="49" t="s">
        <v>443</v>
      </c>
      <c r="N2038" s="75">
        <f>_xll.qlCalendarAdvance(Calendar,N2037,M2038,"Following",FALSE)</f>
        <v>53800</v>
      </c>
      <c r="O2038" s="75" t="e">
        <f>_xll.qlInterestRateIndexValueDate(Index,N2038)</f>
        <v>#VALUE!</v>
      </c>
      <c r="P2038" s="72" t="e">
        <v>#N/A</v>
      </c>
      <c r="Q2038" s="113" t="e">
        <v>#N/A</v>
      </c>
    </row>
    <row r="2039" spans="13:17" x14ac:dyDescent="0.2">
      <c r="M2039" s="49" t="s">
        <v>443</v>
      </c>
      <c r="N2039" s="75">
        <f>_xll.qlCalendarAdvance(Calendar,N2038,M2039,"Following",FALSE)</f>
        <v>53807</v>
      </c>
      <c r="O2039" s="75" t="e">
        <f>_xll.qlInterestRateIndexValueDate(Index,N2039)</f>
        <v>#VALUE!</v>
      </c>
      <c r="P2039" s="72" t="e">
        <v>#N/A</v>
      </c>
      <c r="Q2039" s="113" t="e">
        <v>#N/A</v>
      </c>
    </row>
    <row r="2040" spans="13:17" x14ac:dyDescent="0.2">
      <c r="M2040" s="49" t="s">
        <v>443</v>
      </c>
      <c r="N2040" s="75">
        <f>_xll.qlCalendarAdvance(Calendar,N2039,M2040,"Following",FALSE)</f>
        <v>53814</v>
      </c>
      <c r="O2040" s="75" t="e">
        <f>_xll.qlInterestRateIndexValueDate(Index,N2040)</f>
        <v>#VALUE!</v>
      </c>
      <c r="P2040" s="72" t="e">
        <v>#N/A</v>
      </c>
      <c r="Q2040" s="113" t="e">
        <v>#N/A</v>
      </c>
    </row>
    <row r="2041" spans="13:17" x14ac:dyDescent="0.2">
      <c r="M2041" s="49" t="s">
        <v>443</v>
      </c>
      <c r="N2041" s="75">
        <f>_xll.qlCalendarAdvance(Calendar,N2040,M2041,"Following",FALSE)</f>
        <v>53821</v>
      </c>
      <c r="O2041" s="75" t="e">
        <f>_xll.qlInterestRateIndexValueDate(Index,N2041)</f>
        <v>#VALUE!</v>
      </c>
      <c r="P2041" s="72" t="e">
        <v>#N/A</v>
      </c>
      <c r="Q2041" s="113" t="e">
        <v>#N/A</v>
      </c>
    </row>
    <row r="2042" spans="13:17" x14ac:dyDescent="0.2">
      <c r="M2042" s="49" t="s">
        <v>443</v>
      </c>
      <c r="N2042" s="75">
        <f>_xll.qlCalendarAdvance(Calendar,N2041,M2042,"Following",FALSE)</f>
        <v>53828</v>
      </c>
      <c r="O2042" s="75" t="e">
        <f>_xll.qlInterestRateIndexValueDate(Index,N2042)</f>
        <v>#VALUE!</v>
      </c>
      <c r="P2042" s="72" t="e">
        <v>#N/A</v>
      </c>
      <c r="Q2042" s="113" t="e">
        <v>#N/A</v>
      </c>
    </row>
    <row r="2043" spans="13:17" x14ac:dyDescent="0.2">
      <c r="M2043" s="49" t="s">
        <v>443</v>
      </c>
      <c r="N2043" s="75">
        <f>_xll.qlCalendarAdvance(Calendar,N2042,M2043,"Following",FALSE)</f>
        <v>53835</v>
      </c>
      <c r="O2043" s="75" t="e">
        <f>_xll.qlInterestRateIndexValueDate(Index,N2043)</f>
        <v>#VALUE!</v>
      </c>
      <c r="P2043" s="72" t="e">
        <v>#N/A</v>
      </c>
      <c r="Q2043" s="113" t="e">
        <v>#N/A</v>
      </c>
    </row>
    <row r="2044" spans="13:17" x14ac:dyDescent="0.2">
      <c r="M2044" s="49" t="s">
        <v>443</v>
      </c>
      <c r="N2044" s="75">
        <f>_xll.qlCalendarAdvance(Calendar,N2043,M2044,"Following",FALSE)</f>
        <v>53842</v>
      </c>
      <c r="O2044" s="75" t="e">
        <f>_xll.qlInterestRateIndexValueDate(Index,N2044)</f>
        <v>#VALUE!</v>
      </c>
      <c r="P2044" s="72" t="e">
        <v>#N/A</v>
      </c>
      <c r="Q2044" s="113" t="e">
        <v>#N/A</v>
      </c>
    </row>
    <row r="2045" spans="13:17" x14ac:dyDescent="0.2">
      <c r="M2045" s="49" t="s">
        <v>443</v>
      </c>
      <c r="N2045" s="75">
        <f>_xll.qlCalendarAdvance(Calendar,N2044,M2045,"Following",FALSE)</f>
        <v>53849</v>
      </c>
      <c r="O2045" s="75" t="e">
        <f>_xll.qlInterestRateIndexValueDate(Index,N2045)</f>
        <v>#VALUE!</v>
      </c>
      <c r="P2045" s="72" t="e">
        <v>#N/A</v>
      </c>
      <c r="Q2045" s="113" t="e">
        <v>#N/A</v>
      </c>
    </row>
    <row r="2046" spans="13:17" x14ac:dyDescent="0.2">
      <c r="M2046" s="49" t="s">
        <v>443</v>
      </c>
      <c r="N2046" s="75">
        <f>_xll.qlCalendarAdvance(Calendar,N2045,M2046,"Following",FALSE)</f>
        <v>53856</v>
      </c>
      <c r="O2046" s="75" t="e">
        <f>_xll.qlInterestRateIndexValueDate(Index,N2046)</f>
        <v>#VALUE!</v>
      </c>
      <c r="P2046" s="72" t="e">
        <v>#N/A</v>
      </c>
      <c r="Q2046" s="113" t="e">
        <v>#N/A</v>
      </c>
    </row>
    <row r="2047" spans="13:17" x14ac:dyDescent="0.2">
      <c r="M2047" s="49" t="s">
        <v>443</v>
      </c>
      <c r="N2047" s="75">
        <f>_xll.qlCalendarAdvance(Calendar,N2046,M2047,"Following",FALSE)</f>
        <v>53863</v>
      </c>
      <c r="O2047" s="75" t="e">
        <f>_xll.qlInterestRateIndexValueDate(Index,N2047)</f>
        <v>#VALUE!</v>
      </c>
      <c r="P2047" s="72" t="e">
        <v>#N/A</v>
      </c>
      <c r="Q2047" s="113" t="e">
        <v>#N/A</v>
      </c>
    </row>
    <row r="2048" spans="13:17" x14ac:dyDescent="0.2">
      <c r="M2048" s="49" t="s">
        <v>443</v>
      </c>
      <c r="N2048" s="75">
        <f>_xll.qlCalendarAdvance(Calendar,N2047,M2048,"Following",FALSE)</f>
        <v>53870</v>
      </c>
      <c r="O2048" s="75" t="e">
        <f>_xll.qlInterestRateIndexValueDate(Index,N2048)</f>
        <v>#VALUE!</v>
      </c>
      <c r="P2048" s="72" t="e">
        <v>#N/A</v>
      </c>
      <c r="Q2048" s="113" t="e">
        <v>#N/A</v>
      </c>
    </row>
    <row r="2049" spans="13:17" x14ac:dyDescent="0.2">
      <c r="M2049" s="49" t="s">
        <v>443</v>
      </c>
      <c r="N2049" s="75">
        <f>_xll.qlCalendarAdvance(Calendar,N2048,M2049,"Following",FALSE)</f>
        <v>53877</v>
      </c>
      <c r="O2049" s="75" t="e">
        <f>_xll.qlInterestRateIndexValueDate(Index,N2049)</f>
        <v>#VALUE!</v>
      </c>
      <c r="P2049" s="72" t="e">
        <v>#N/A</v>
      </c>
      <c r="Q2049" s="113" t="e">
        <v>#N/A</v>
      </c>
    </row>
    <row r="2050" spans="13:17" x14ac:dyDescent="0.2">
      <c r="M2050" s="49" t="s">
        <v>443</v>
      </c>
      <c r="N2050" s="75">
        <f>_xll.qlCalendarAdvance(Calendar,N2049,M2050,"Following",FALSE)</f>
        <v>53884</v>
      </c>
      <c r="O2050" s="75" t="e">
        <f>_xll.qlInterestRateIndexValueDate(Index,N2050)</f>
        <v>#VALUE!</v>
      </c>
      <c r="P2050" s="72" t="e">
        <v>#N/A</v>
      </c>
      <c r="Q2050" s="113" t="e">
        <v>#N/A</v>
      </c>
    </row>
    <row r="2051" spans="13:17" x14ac:dyDescent="0.2">
      <c r="M2051" s="49" t="s">
        <v>443</v>
      </c>
      <c r="N2051" s="75">
        <f>_xll.qlCalendarAdvance(Calendar,N2050,M2051,"Following",FALSE)</f>
        <v>53891</v>
      </c>
      <c r="O2051" s="75" t="e">
        <f>_xll.qlInterestRateIndexValueDate(Index,N2051)</f>
        <v>#VALUE!</v>
      </c>
      <c r="P2051" s="72" t="e">
        <v>#N/A</v>
      </c>
      <c r="Q2051" s="113" t="e">
        <v>#N/A</v>
      </c>
    </row>
    <row r="2052" spans="13:17" x14ac:dyDescent="0.2">
      <c r="M2052" s="49" t="s">
        <v>443</v>
      </c>
      <c r="N2052" s="75">
        <f>_xll.qlCalendarAdvance(Calendar,N2051,M2052,"Following",FALSE)</f>
        <v>53898</v>
      </c>
      <c r="O2052" s="75" t="e">
        <f>_xll.qlInterestRateIndexValueDate(Index,N2052)</f>
        <v>#VALUE!</v>
      </c>
      <c r="P2052" s="72" t="e">
        <v>#N/A</v>
      </c>
      <c r="Q2052" s="113" t="e">
        <v>#N/A</v>
      </c>
    </row>
    <row r="2053" spans="13:17" x14ac:dyDescent="0.2">
      <c r="M2053" s="49" t="s">
        <v>443</v>
      </c>
      <c r="N2053" s="75">
        <f>_xll.qlCalendarAdvance(Calendar,N2052,M2053,"Following",FALSE)</f>
        <v>53905</v>
      </c>
      <c r="O2053" s="75" t="e">
        <f>_xll.qlInterestRateIndexValueDate(Index,N2053)</f>
        <v>#VALUE!</v>
      </c>
      <c r="P2053" s="72" t="e">
        <v>#N/A</v>
      </c>
      <c r="Q2053" s="113" t="e">
        <v>#N/A</v>
      </c>
    </row>
    <row r="2054" spans="13:17" x14ac:dyDescent="0.2">
      <c r="M2054" s="49" t="s">
        <v>443</v>
      </c>
      <c r="N2054" s="75">
        <f>_xll.qlCalendarAdvance(Calendar,N2053,M2054,"Following",FALSE)</f>
        <v>53912</v>
      </c>
      <c r="O2054" s="75" t="e">
        <f>_xll.qlInterestRateIndexValueDate(Index,N2054)</f>
        <v>#VALUE!</v>
      </c>
      <c r="P2054" s="72" t="e">
        <v>#N/A</v>
      </c>
      <c r="Q2054" s="113" t="e">
        <v>#N/A</v>
      </c>
    </row>
    <row r="2055" spans="13:17" x14ac:dyDescent="0.2">
      <c r="M2055" s="49" t="s">
        <v>443</v>
      </c>
      <c r="N2055" s="75">
        <f>_xll.qlCalendarAdvance(Calendar,N2054,M2055,"Following",FALSE)</f>
        <v>53919</v>
      </c>
      <c r="O2055" s="75" t="e">
        <f>_xll.qlInterestRateIndexValueDate(Index,N2055)</f>
        <v>#VALUE!</v>
      </c>
      <c r="P2055" s="72" t="e">
        <v>#N/A</v>
      </c>
      <c r="Q2055" s="113" t="e">
        <v>#N/A</v>
      </c>
    </row>
    <row r="2056" spans="13:17" x14ac:dyDescent="0.2">
      <c r="M2056" s="49" t="s">
        <v>443</v>
      </c>
      <c r="N2056" s="75">
        <f>_xll.qlCalendarAdvance(Calendar,N2055,M2056,"Following",FALSE)</f>
        <v>53926</v>
      </c>
      <c r="O2056" s="75" t="e">
        <f>_xll.qlInterestRateIndexValueDate(Index,N2056)</f>
        <v>#VALUE!</v>
      </c>
      <c r="P2056" s="72" t="e">
        <v>#N/A</v>
      </c>
      <c r="Q2056" s="113" t="e">
        <v>#N/A</v>
      </c>
    </row>
    <row r="2057" spans="13:17" x14ac:dyDescent="0.2">
      <c r="M2057" s="49" t="s">
        <v>443</v>
      </c>
      <c r="N2057" s="75">
        <f>_xll.qlCalendarAdvance(Calendar,N2056,M2057,"Following",FALSE)</f>
        <v>53933</v>
      </c>
      <c r="O2057" s="75" t="e">
        <f>_xll.qlInterestRateIndexValueDate(Index,N2057)</f>
        <v>#VALUE!</v>
      </c>
      <c r="P2057" s="72" t="e">
        <v>#N/A</v>
      </c>
      <c r="Q2057" s="113" t="e">
        <v>#N/A</v>
      </c>
    </row>
    <row r="2058" spans="13:17" x14ac:dyDescent="0.2">
      <c r="M2058" s="49" t="s">
        <v>443</v>
      </c>
      <c r="N2058" s="75">
        <f>_xll.qlCalendarAdvance(Calendar,N2057,M2058,"Following",FALSE)</f>
        <v>53940</v>
      </c>
      <c r="O2058" s="75" t="e">
        <f>_xll.qlInterestRateIndexValueDate(Index,N2058)</f>
        <v>#VALUE!</v>
      </c>
      <c r="P2058" s="72" t="e">
        <v>#N/A</v>
      </c>
      <c r="Q2058" s="113" t="e">
        <v>#N/A</v>
      </c>
    </row>
    <row r="2059" spans="13:17" x14ac:dyDescent="0.2">
      <c r="M2059" s="49" t="s">
        <v>443</v>
      </c>
      <c r="N2059" s="75">
        <f>_xll.qlCalendarAdvance(Calendar,N2058,M2059,"Following",FALSE)</f>
        <v>53947</v>
      </c>
      <c r="O2059" s="75" t="e">
        <f>_xll.qlInterestRateIndexValueDate(Index,N2059)</f>
        <v>#VALUE!</v>
      </c>
      <c r="P2059" s="72" t="e">
        <v>#N/A</v>
      </c>
      <c r="Q2059" s="113" t="e">
        <v>#N/A</v>
      </c>
    </row>
    <row r="2060" spans="13:17" x14ac:dyDescent="0.2">
      <c r="M2060" s="49" t="s">
        <v>443</v>
      </c>
      <c r="N2060" s="75">
        <f>_xll.qlCalendarAdvance(Calendar,N2059,M2060,"Following",FALSE)</f>
        <v>53954</v>
      </c>
      <c r="O2060" s="75" t="e">
        <f>_xll.qlInterestRateIndexValueDate(Index,N2060)</f>
        <v>#VALUE!</v>
      </c>
      <c r="P2060" s="72" t="e">
        <v>#N/A</v>
      </c>
      <c r="Q2060" s="113" t="e">
        <v>#N/A</v>
      </c>
    </row>
    <row r="2061" spans="13:17" x14ac:dyDescent="0.2">
      <c r="M2061" s="49" t="s">
        <v>443</v>
      </c>
      <c r="N2061" s="75">
        <f>_xll.qlCalendarAdvance(Calendar,N2060,M2061,"Following",FALSE)</f>
        <v>53961</v>
      </c>
      <c r="O2061" s="75" t="e">
        <f>_xll.qlInterestRateIndexValueDate(Index,N2061)</f>
        <v>#VALUE!</v>
      </c>
      <c r="P2061" s="72" t="e">
        <v>#N/A</v>
      </c>
      <c r="Q2061" s="113" t="e">
        <v>#N/A</v>
      </c>
    </row>
    <row r="2062" spans="13:17" x14ac:dyDescent="0.2">
      <c r="M2062" s="49" t="s">
        <v>443</v>
      </c>
      <c r="N2062" s="75">
        <f>_xll.qlCalendarAdvance(Calendar,N2061,M2062,"Following",FALSE)</f>
        <v>53968</v>
      </c>
      <c r="O2062" s="75" t="e">
        <f>_xll.qlInterestRateIndexValueDate(Index,N2062)</f>
        <v>#VALUE!</v>
      </c>
      <c r="P2062" s="72" t="e">
        <v>#N/A</v>
      </c>
      <c r="Q2062" s="113" t="e">
        <v>#N/A</v>
      </c>
    </row>
    <row r="2063" spans="13:17" x14ac:dyDescent="0.2">
      <c r="M2063" s="49" t="s">
        <v>443</v>
      </c>
      <c r="N2063" s="75">
        <f>_xll.qlCalendarAdvance(Calendar,N2062,M2063,"Following",FALSE)</f>
        <v>53975</v>
      </c>
      <c r="O2063" s="75" t="e">
        <f>_xll.qlInterestRateIndexValueDate(Index,N2063)</f>
        <v>#VALUE!</v>
      </c>
      <c r="P2063" s="72" t="e">
        <v>#N/A</v>
      </c>
      <c r="Q2063" s="113" t="e">
        <v>#N/A</v>
      </c>
    </row>
    <row r="2064" spans="13:17" x14ac:dyDescent="0.2">
      <c r="M2064" s="49" t="s">
        <v>443</v>
      </c>
      <c r="N2064" s="75">
        <f>_xll.qlCalendarAdvance(Calendar,N2063,M2064,"Following",FALSE)</f>
        <v>53982</v>
      </c>
      <c r="O2064" s="75" t="e">
        <f>_xll.qlInterestRateIndexValueDate(Index,N2064)</f>
        <v>#VALUE!</v>
      </c>
      <c r="P2064" s="72" t="e">
        <v>#N/A</v>
      </c>
      <c r="Q2064" s="113" t="e">
        <v>#N/A</v>
      </c>
    </row>
    <row r="2065" spans="13:17" x14ac:dyDescent="0.2">
      <c r="M2065" s="49" t="s">
        <v>443</v>
      </c>
      <c r="N2065" s="75">
        <f>_xll.qlCalendarAdvance(Calendar,N2064,M2065,"Following",FALSE)</f>
        <v>53989</v>
      </c>
      <c r="O2065" s="75" t="e">
        <f>_xll.qlInterestRateIndexValueDate(Index,N2065)</f>
        <v>#VALUE!</v>
      </c>
      <c r="P2065" s="72" t="e">
        <v>#N/A</v>
      </c>
      <c r="Q2065" s="113" t="e">
        <v>#N/A</v>
      </c>
    </row>
    <row r="2066" spans="13:17" x14ac:dyDescent="0.2">
      <c r="M2066" s="49" t="s">
        <v>443</v>
      </c>
      <c r="N2066" s="75">
        <f>_xll.qlCalendarAdvance(Calendar,N2065,M2066,"Following",FALSE)</f>
        <v>53996</v>
      </c>
      <c r="O2066" s="75" t="e">
        <f>_xll.qlInterestRateIndexValueDate(Index,N2066)</f>
        <v>#VALUE!</v>
      </c>
      <c r="P2066" s="72" t="e">
        <v>#N/A</v>
      </c>
      <c r="Q2066" s="113" t="e">
        <v>#N/A</v>
      </c>
    </row>
    <row r="2067" spans="13:17" x14ac:dyDescent="0.2">
      <c r="M2067" s="49" t="s">
        <v>443</v>
      </c>
      <c r="N2067" s="75">
        <f>_xll.qlCalendarAdvance(Calendar,N2066,M2067,"Following",FALSE)</f>
        <v>54003</v>
      </c>
      <c r="O2067" s="75" t="e">
        <f>_xll.qlInterestRateIndexValueDate(Index,N2067)</f>
        <v>#VALUE!</v>
      </c>
      <c r="P2067" s="72" t="e">
        <v>#N/A</v>
      </c>
      <c r="Q2067" s="113" t="e">
        <v>#N/A</v>
      </c>
    </row>
    <row r="2068" spans="13:17" x14ac:dyDescent="0.2">
      <c r="M2068" s="49" t="s">
        <v>443</v>
      </c>
      <c r="N2068" s="75">
        <f>_xll.qlCalendarAdvance(Calendar,N2067,M2068,"Following",FALSE)</f>
        <v>54010</v>
      </c>
      <c r="O2068" s="75" t="e">
        <f>_xll.qlInterestRateIndexValueDate(Index,N2068)</f>
        <v>#VALUE!</v>
      </c>
      <c r="P2068" s="72" t="e">
        <v>#N/A</v>
      </c>
      <c r="Q2068" s="113" t="e">
        <v>#N/A</v>
      </c>
    </row>
    <row r="2069" spans="13:17" x14ac:dyDescent="0.2">
      <c r="M2069" s="49" t="s">
        <v>443</v>
      </c>
      <c r="N2069" s="75">
        <f>_xll.qlCalendarAdvance(Calendar,N2068,M2069,"Following",FALSE)</f>
        <v>54017</v>
      </c>
      <c r="O2069" s="75" t="e">
        <f>_xll.qlInterestRateIndexValueDate(Index,N2069)</f>
        <v>#VALUE!</v>
      </c>
      <c r="P2069" s="72" t="e">
        <v>#N/A</v>
      </c>
      <c r="Q2069" s="113" t="e">
        <v>#N/A</v>
      </c>
    </row>
    <row r="2070" spans="13:17" x14ac:dyDescent="0.2">
      <c r="M2070" s="49" t="s">
        <v>443</v>
      </c>
      <c r="N2070" s="75">
        <f>_xll.qlCalendarAdvance(Calendar,N2069,M2070,"Following",FALSE)</f>
        <v>54024</v>
      </c>
      <c r="O2070" s="75" t="e">
        <f>_xll.qlInterestRateIndexValueDate(Index,N2070)</f>
        <v>#VALUE!</v>
      </c>
      <c r="P2070" s="72" t="e">
        <v>#N/A</v>
      </c>
      <c r="Q2070" s="113" t="e">
        <v>#N/A</v>
      </c>
    </row>
    <row r="2071" spans="13:17" x14ac:dyDescent="0.2">
      <c r="M2071" s="49" t="s">
        <v>443</v>
      </c>
      <c r="N2071" s="75">
        <f>_xll.qlCalendarAdvance(Calendar,N2070,M2071,"Following",FALSE)</f>
        <v>54031</v>
      </c>
      <c r="O2071" s="75" t="e">
        <f>_xll.qlInterestRateIndexValueDate(Index,N2071)</f>
        <v>#VALUE!</v>
      </c>
      <c r="P2071" s="72" t="e">
        <v>#N/A</v>
      </c>
      <c r="Q2071" s="113" t="e">
        <v>#N/A</v>
      </c>
    </row>
    <row r="2072" spans="13:17" x14ac:dyDescent="0.2">
      <c r="M2072" s="49" t="s">
        <v>443</v>
      </c>
      <c r="N2072" s="75">
        <f>_xll.qlCalendarAdvance(Calendar,N2071,M2072,"Following",FALSE)</f>
        <v>54038</v>
      </c>
      <c r="O2072" s="75" t="e">
        <f>_xll.qlInterestRateIndexValueDate(Index,N2072)</f>
        <v>#VALUE!</v>
      </c>
      <c r="P2072" s="72" t="e">
        <v>#N/A</v>
      </c>
      <c r="Q2072" s="113" t="e">
        <v>#N/A</v>
      </c>
    </row>
    <row r="2073" spans="13:17" x14ac:dyDescent="0.2">
      <c r="M2073" s="49" t="s">
        <v>443</v>
      </c>
      <c r="N2073" s="75">
        <f>_xll.qlCalendarAdvance(Calendar,N2072,M2073,"Following",FALSE)</f>
        <v>54045</v>
      </c>
      <c r="O2073" s="75" t="e">
        <f>_xll.qlInterestRateIndexValueDate(Index,N2073)</f>
        <v>#VALUE!</v>
      </c>
      <c r="P2073" s="72" t="e">
        <v>#N/A</v>
      </c>
      <c r="Q2073" s="113" t="e">
        <v>#N/A</v>
      </c>
    </row>
    <row r="2074" spans="13:17" x14ac:dyDescent="0.2">
      <c r="M2074" s="49" t="s">
        <v>443</v>
      </c>
      <c r="N2074" s="75">
        <f>_xll.qlCalendarAdvance(Calendar,N2073,M2074,"Following",FALSE)</f>
        <v>54053</v>
      </c>
      <c r="O2074" s="75" t="e">
        <f>_xll.qlInterestRateIndexValueDate(Index,N2074)</f>
        <v>#VALUE!</v>
      </c>
      <c r="P2074" s="72" t="e">
        <v>#N/A</v>
      </c>
      <c r="Q2074" s="113" t="e">
        <v>#N/A</v>
      </c>
    </row>
    <row r="2075" spans="13:17" x14ac:dyDescent="0.2">
      <c r="M2075" s="49" t="s">
        <v>443</v>
      </c>
      <c r="N2075" s="75">
        <f>_xll.qlCalendarAdvance(Calendar,N2074,M2075,"Following",FALSE)</f>
        <v>54060</v>
      </c>
      <c r="O2075" s="75" t="e">
        <f>_xll.qlInterestRateIndexValueDate(Index,N2075)</f>
        <v>#VALUE!</v>
      </c>
      <c r="P2075" s="72" t="e">
        <v>#N/A</v>
      </c>
      <c r="Q2075" s="113" t="e">
        <v>#N/A</v>
      </c>
    </row>
    <row r="2076" spans="13:17" x14ac:dyDescent="0.2">
      <c r="M2076" s="49" t="s">
        <v>443</v>
      </c>
      <c r="N2076" s="75">
        <f>_xll.qlCalendarAdvance(Calendar,N2075,M2076,"Following",FALSE)</f>
        <v>54067</v>
      </c>
      <c r="O2076" s="75" t="e">
        <f>_xll.qlInterestRateIndexValueDate(Index,N2076)</f>
        <v>#VALUE!</v>
      </c>
      <c r="P2076" s="72" t="e">
        <v>#N/A</v>
      </c>
      <c r="Q2076" s="113" t="e">
        <v>#N/A</v>
      </c>
    </row>
    <row r="2077" spans="13:17" x14ac:dyDescent="0.2">
      <c r="M2077" s="49" t="s">
        <v>443</v>
      </c>
      <c r="N2077" s="75">
        <f>_xll.qlCalendarAdvance(Calendar,N2076,M2077,"Following",FALSE)</f>
        <v>54074</v>
      </c>
      <c r="O2077" s="75" t="e">
        <f>_xll.qlInterestRateIndexValueDate(Index,N2077)</f>
        <v>#VALUE!</v>
      </c>
      <c r="P2077" s="72" t="e">
        <v>#N/A</v>
      </c>
      <c r="Q2077" s="113" t="e">
        <v>#N/A</v>
      </c>
    </row>
    <row r="2078" spans="13:17" x14ac:dyDescent="0.2">
      <c r="M2078" s="49" t="s">
        <v>443</v>
      </c>
      <c r="N2078" s="75">
        <f>_xll.qlCalendarAdvance(Calendar,N2077,M2078,"Following",FALSE)</f>
        <v>54081</v>
      </c>
      <c r="O2078" s="75" t="e">
        <f>_xll.qlInterestRateIndexValueDate(Index,N2078)</f>
        <v>#VALUE!</v>
      </c>
      <c r="P2078" s="72" t="e">
        <v>#N/A</v>
      </c>
      <c r="Q2078" s="113" t="e">
        <v>#N/A</v>
      </c>
    </row>
    <row r="2079" spans="13:17" x14ac:dyDescent="0.2">
      <c r="M2079" s="49" t="s">
        <v>443</v>
      </c>
      <c r="N2079" s="75">
        <f>_xll.qlCalendarAdvance(Calendar,N2078,M2079,"Following",FALSE)</f>
        <v>54088</v>
      </c>
      <c r="O2079" s="75" t="e">
        <f>_xll.qlInterestRateIndexValueDate(Index,N2079)</f>
        <v>#VALUE!</v>
      </c>
      <c r="P2079" s="72" t="e">
        <v>#N/A</v>
      </c>
      <c r="Q2079" s="113" t="e">
        <v>#N/A</v>
      </c>
    </row>
    <row r="2080" spans="13:17" x14ac:dyDescent="0.2">
      <c r="M2080" s="49" t="s">
        <v>443</v>
      </c>
      <c r="N2080" s="75">
        <f>_xll.qlCalendarAdvance(Calendar,N2079,M2080,"Following",FALSE)</f>
        <v>54095</v>
      </c>
      <c r="O2080" s="75" t="e">
        <f>_xll.qlInterestRateIndexValueDate(Index,N2080)</f>
        <v>#VALUE!</v>
      </c>
      <c r="P2080" s="72" t="e">
        <v>#N/A</v>
      </c>
      <c r="Q2080" s="113" t="e">
        <v>#N/A</v>
      </c>
    </row>
    <row r="2081" spans="13:17" x14ac:dyDescent="0.2">
      <c r="M2081" s="49" t="s">
        <v>443</v>
      </c>
      <c r="N2081" s="75">
        <f>_xll.qlCalendarAdvance(Calendar,N2080,M2081,"Following",FALSE)</f>
        <v>54102</v>
      </c>
      <c r="O2081" s="75" t="e">
        <f>_xll.qlInterestRateIndexValueDate(Index,N2081)</f>
        <v>#VALUE!</v>
      </c>
      <c r="P2081" s="72" t="e">
        <v>#N/A</v>
      </c>
      <c r="Q2081" s="113" t="e">
        <v>#N/A</v>
      </c>
    </row>
    <row r="2082" spans="13:17" x14ac:dyDescent="0.2">
      <c r="M2082" s="49" t="s">
        <v>443</v>
      </c>
      <c r="N2082" s="75">
        <f>_xll.qlCalendarAdvance(Calendar,N2081,M2082,"Following",FALSE)</f>
        <v>54109</v>
      </c>
      <c r="O2082" s="75" t="e">
        <f>_xll.qlInterestRateIndexValueDate(Index,N2082)</f>
        <v>#VALUE!</v>
      </c>
      <c r="P2082" s="72" t="e">
        <v>#N/A</v>
      </c>
      <c r="Q2082" s="113" t="e">
        <v>#N/A</v>
      </c>
    </row>
    <row r="2083" spans="13:17" x14ac:dyDescent="0.2">
      <c r="M2083" s="49" t="s">
        <v>443</v>
      </c>
      <c r="N2083" s="75">
        <f>_xll.qlCalendarAdvance(Calendar,N2082,M2083,"Following",FALSE)</f>
        <v>54116</v>
      </c>
      <c r="O2083" s="75" t="e">
        <f>_xll.qlInterestRateIndexValueDate(Index,N2083)</f>
        <v>#VALUE!</v>
      </c>
      <c r="P2083" s="72" t="e">
        <v>#N/A</v>
      </c>
      <c r="Q2083" s="113" t="e">
        <v>#N/A</v>
      </c>
    </row>
    <row r="2084" spans="13:17" x14ac:dyDescent="0.2">
      <c r="M2084" s="49" t="s">
        <v>443</v>
      </c>
      <c r="N2084" s="75">
        <f>_xll.qlCalendarAdvance(Calendar,N2083,M2084,"Following",FALSE)</f>
        <v>54123</v>
      </c>
      <c r="O2084" s="75" t="e">
        <f>_xll.qlInterestRateIndexValueDate(Index,N2084)</f>
        <v>#VALUE!</v>
      </c>
      <c r="P2084" s="72" t="e">
        <v>#N/A</v>
      </c>
      <c r="Q2084" s="113" t="e">
        <v>#N/A</v>
      </c>
    </row>
    <row r="2085" spans="13:17" x14ac:dyDescent="0.2">
      <c r="M2085" s="49" t="s">
        <v>443</v>
      </c>
      <c r="N2085" s="75">
        <f>_xll.qlCalendarAdvance(Calendar,N2084,M2085,"Following",FALSE)</f>
        <v>54130</v>
      </c>
      <c r="O2085" s="75" t="e">
        <f>_xll.qlInterestRateIndexValueDate(Index,N2085)</f>
        <v>#VALUE!</v>
      </c>
      <c r="P2085" s="72" t="e">
        <v>#N/A</v>
      </c>
      <c r="Q2085" s="113" t="e">
        <v>#N/A</v>
      </c>
    </row>
    <row r="2086" spans="13:17" x14ac:dyDescent="0.2">
      <c r="M2086" s="49" t="s">
        <v>443</v>
      </c>
      <c r="N2086" s="75">
        <f>_xll.qlCalendarAdvance(Calendar,N2085,M2086,"Following",FALSE)</f>
        <v>54137</v>
      </c>
      <c r="O2086" s="75" t="e">
        <f>_xll.qlInterestRateIndexValueDate(Index,N2086)</f>
        <v>#VALUE!</v>
      </c>
      <c r="P2086" s="72" t="e">
        <v>#N/A</v>
      </c>
      <c r="Q2086" s="113" t="e">
        <v>#N/A</v>
      </c>
    </row>
    <row r="2087" spans="13:17" x14ac:dyDescent="0.2">
      <c r="M2087" s="49" t="s">
        <v>443</v>
      </c>
      <c r="N2087" s="75">
        <f>_xll.qlCalendarAdvance(Calendar,N2086,M2087,"Following",FALSE)</f>
        <v>54144</v>
      </c>
      <c r="O2087" s="75" t="e">
        <f>_xll.qlInterestRateIndexValueDate(Index,N2087)</f>
        <v>#VALUE!</v>
      </c>
      <c r="P2087" s="72" t="e">
        <v>#N/A</v>
      </c>
      <c r="Q2087" s="113" t="e">
        <v>#N/A</v>
      </c>
    </row>
    <row r="2088" spans="13:17" x14ac:dyDescent="0.2">
      <c r="M2088" s="49" t="s">
        <v>443</v>
      </c>
      <c r="N2088" s="75">
        <f>_xll.qlCalendarAdvance(Calendar,N2087,M2088,"Following",FALSE)</f>
        <v>54155</v>
      </c>
      <c r="O2088" s="75" t="e">
        <f>_xll.qlInterestRateIndexValueDate(Index,N2088)</f>
        <v>#VALUE!</v>
      </c>
      <c r="P2088" s="72" t="e">
        <v>#N/A</v>
      </c>
      <c r="Q2088" s="113" t="e">
        <v>#N/A</v>
      </c>
    </row>
    <row r="2089" spans="13:17" x14ac:dyDescent="0.2">
      <c r="M2089" s="49" t="s">
        <v>443</v>
      </c>
      <c r="N2089" s="75">
        <f>_xll.qlCalendarAdvance(Calendar,N2088,M2089,"Following",FALSE)</f>
        <v>54162</v>
      </c>
      <c r="O2089" s="75" t="e">
        <f>_xll.qlInterestRateIndexValueDate(Index,N2089)</f>
        <v>#VALUE!</v>
      </c>
      <c r="P2089" s="72" t="e">
        <v>#N/A</v>
      </c>
      <c r="Q2089" s="113" t="e">
        <v>#N/A</v>
      </c>
    </row>
    <row r="2090" spans="13:17" x14ac:dyDescent="0.2">
      <c r="M2090" s="49" t="s">
        <v>443</v>
      </c>
      <c r="N2090" s="75">
        <f>_xll.qlCalendarAdvance(Calendar,N2089,M2090,"Following",FALSE)</f>
        <v>54169</v>
      </c>
      <c r="O2090" s="75" t="e">
        <f>_xll.qlInterestRateIndexValueDate(Index,N2090)</f>
        <v>#VALUE!</v>
      </c>
      <c r="P2090" s="72" t="e">
        <v>#N/A</v>
      </c>
      <c r="Q2090" s="113" t="e">
        <v>#N/A</v>
      </c>
    </row>
    <row r="2091" spans="13:17" x14ac:dyDescent="0.2">
      <c r="M2091" s="49" t="s">
        <v>443</v>
      </c>
      <c r="N2091" s="75">
        <f>_xll.qlCalendarAdvance(Calendar,N2090,M2091,"Following",FALSE)</f>
        <v>54176</v>
      </c>
      <c r="O2091" s="75" t="e">
        <f>_xll.qlInterestRateIndexValueDate(Index,N2091)</f>
        <v>#VALUE!</v>
      </c>
      <c r="P2091" s="72" t="e">
        <v>#N/A</v>
      </c>
      <c r="Q2091" s="113" t="e">
        <v>#N/A</v>
      </c>
    </row>
    <row r="2092" spans="13:17" x14ac:dyDescent="0.2">
      <c r="M2092" s="49" t="s">
        <v>443</v>
      </c>
      <c r="N2092" s="75">
        <f>_xll.qlCalendarAdvance(Calendar,N2091,M2092,"Following",FALSE)</f>
        <v>54183</v>
      </c>
      <c r="O2092" s="75" t="e">
        <f>_xll.qlInterestRateIndexValueDate(Index,N2092)</f>
        <v>#VALUE!</v>
      </c>
      <c r="P2092" s="72" t="e">
        <v>#N/A</v>
      </c>
      <c r="Q2092" s="113" t="e">
        <v>#N/A</v>
      </c>
    </row>
    <row r="2093" spans="13:17" x14ac:dyDescent="0.2">
      <c r="M2093" s="49" t="s">
        <v>443</v>
      </c>
      <c r="N2093" s="75">
        <f>_xll.qlCalendarAdvance(Calendar,N2092,M2093,"Following",FALSE)</f>
        <v>54190</v>
      </c>
      <c r="O2093" s="75" t="e">
        <f>_xll.qlInterestRateIndexValueDate(Index,N2093)</f>
        <v>#VALUE!</v>
      </c>
      <c r="P2093" s="72" t="e">
        <v>#N/A</v>
      </c>
      <c r="Q2093" s="113" t="e">
        <v>#N/A</v>
      </c>
    </row>
    <row r="2094" spans="13:17" x14ac:dyDescent="0.2">
      <c r="M2094" s="49" t="s">
        <v>443</v>
      </c>
      <c r="N2094" s="75">
        <f>_xll.qlCalendarAdvance(Calendar,N2093,M2094,"Following",FALSE)</f>
        <v>54197</v>
      </c>
      <c r="O2094" s="75" t="e">
        <f>_xll.qlInterestRateIndexValueDate(Index,N2094)</f>
        <v>#VALUE!</v>
      </c>
      <c r="P2094" s="72" t="e">
        <v>#N/A</v>
      </c>
      <c r="Q2094" s="113" t="e">
        <v>#N/A</v>
      </c>
    </row>
    <row r="2095" spans="13:17" x14ac:dyDescent="0.2">
      <c r="M2095" s="49" t="s">
        <v>443</v>
      </c>
      <c r="N2095" s="75">
        <f>_xll.qlCalendarAdvance(Calendar,N2094,M2095,"Following",FALSE)</f>
        <v>54204</v>
      </c>
      <c r="O2095" s="75" t="e">
        <f>_xll.qlInterestRateIndexValueDate(Index,N2095)</f>
        <v>#VALUE!</v>
      </c>
      <c r="P2095" s="72" t="e">
        <v>#N/A</v>
      </c>
      <c r="Q2095" s="113" t="e">
        <v>#N/A</v>
      </c>
    </row>
    <row r="2096" spans="13:17" x14ac:dyDescent="0.2">
      <c r="M2096" s="49" t="s">
        <v>443</v>
      </c>
      <c r="N2096" s="75">
        <f>_xll.qlCalendarAdvance(Calendar,N2095,M2096,"Following",FALSE)</f>
        <v>54211</v>
      </c>
      <c r="O2096" s="75" t="e">
        <f>_xll.qlInterestRateIndexValueDate(Index,N2096)</f>
        <v>#VALUE!</v>
      </c>
      <c r="P2096" s="72" t="e">
        <v>#N/A</v>
      </c>
      <c r="Q2096" s="113" t="e">
        <v>#N/A</v>
      </c>
    </row>
    <row r="2097" spans="13:17" x14ac:dyDescent="0.2">
      <c r="M2097" s="49" t="s">
        <v>443</v>
      </c>
      <c r="N2097" s="75">
        <f>_xll.qlCalendarAdvance(Calendar,N2096,M2097,"Following",FALSE)</f>
        <v>54218</v>
      </c>
      <c r="O2097" s="75" t="e">
        <f>_xll.qlInterestRateIndexValueDate(Index,N2097)</f>
        <v>#VALUE!</v>
      </c>
      <c r="P2097" s="72" t="e">
        <v>#N/A</v>
      </c>
      <c r="Q2097" s="113" t="e">
        <v>#N/A</v>
      </c>
    </row>
    <row r="2098" spans="13:17" x14ac:dyDescent="0.2">
      <c r="M2098" s="49" t="s">
        <v>443</v>
      </c>
      <c r="N2098" s="75">
        <f>_xll.qlCalendarAdvance(Calendar,N2097,M2098,"Following",FALSE)</f>
        <v>54225</v>
      </c>
      <c r="O2098" s="75" t="e">
        <f>_xll.qlInterestRateIndexValueDate(Index,N2098)</f>
        <v>#VALUE!</v>
      </c>
      <c r="P2098" s="72" t="e">
        <v>#N/A</v>
      </c>
      <c r="Q2098" s="113" t="e">
        <v>#N/A</v>
      </c>
    </row>
    <row r="2099" spans="13:17" x14ac:dyDescent="0.2">
      <c r="M2099" s="49" t="s">
        <v>443</v>
      </c>
      <c r="N2099" s="75">
        <f>_xll.qlCalendarAdvance(Calendar,N2098,M2099,"Following",FALSE)</f>
        <v>54232</v>
      </c>
      <c r="O2099" s="75" t="e">
        <f>_xll.qlInterestRateIndexValueDate(Index,N2099)</f>
        <v>#VALUE!</v>
      </c>
      <c r="P2099" s="72" t="e">
        <v>#N/A</v>
      </c>
      <c r="Q2099" s="113" t="e">
        <v>#N/A</v>
      </c>
    </row>
    <row r="2100" spans="13:17" x14ac:dyDescent="0.2">
      <c r="M2100" s="49" t="s">
        <v>443</v>
      </c>
      <c r="N2100" s="75">
        <f>_xll.qlCalendarAdvance(Calendar,N2099,M2100,"Following",FALSE)</f>
        <v>54239</v>
      </c>
      <c r="O2100" s="75" t="e">
        <f>_xll.qlInterestRateIndexValueDate(Index,N2100)</f>
        <v>#VALUE!</v>
      </c>
      <c r="P2100" s="72" t="e">
        <v>#N/A</v>
      </c>
      <c r="Q2100" s="113" t="e">
        <v>#N/A</v>
      </c>
    </row>
    <row r="2101" spans="13:17" x14ac:dyDescent="0.2">
      <c r="M2101" s="49" t="s">
        <v>443</v>
      </c>
      <c r="N2101" s="75">
        <f>_xll.qlCalendarAdvance(Calendar,N2100,M2101,"Following",FALSE)</f>
        <v>54246</v>
      </c>
      <c r="O2101" s="75" t="e">
        <f>_xll.qlInterestRateIndexValueDate(Index,N2101)</f>
        <v>#VALUE!</v>
      </c>
      <c r="P2101" s="72" t="e">
        <v>#N/A</v>
      </c>
      <c r="Q2101" s="113" t="e">
        <v>#N/A</v>
      </c>
    </row>
    <row r="2102" spans="13:17" x14ac:dyDescent="0.2">
      <c r="M2102" s="49" t="s">
        <v>443</v>
      </c>
      <c r="N2102" s="75">
        <f>_xll.qlCalendarAdvance(Calendar,N2101,M2102,"Following",FALSE)</f>
        <v>54253</v>
      </c>
      <c r="O2102" s="75" t="e">
        <f>_xll.qlInterestRateIndexValueDate(Index,N2102)</f>
        <v>#VALUE!</v>
      </c>
      <c r="P2102" s="72" t="e">
        <v>#N/A</v>
      </c>
      <c r="Q2102" s="113" t="e">
        <v>#N/A</v>
      </c>
    </row>
    <row r="2103" spans="13:17" x14ac:dyDescent="0.2">
      <c r="M2103" s="49" t="s">
        <v>443</v>
      </c>
      <c r="N2103" s="75">
        <f>_xll.qlCalendarAdvance(Calendar,N2102,M2103,"Following",FALSE)</f>
        <v>54260</v>
      </c>
      <c r="O2103" s="75" t="e">
        <f>_xll.qlInterestRateIndexValueDate(Index,N2103)</f>
        <v>#VALUE!</v>
      </c>
      <c r="P2103" s="72" t="e">
        <v>#N/A</v>
      </c>
      <c r="Q2103" s="113" t="e">
        <v>#N/A</v>
      </c>
    </row>
    <row r="2104" spans="13:17" x14ac:dyDescent="0.2">
      <c r="M2104" s="49" t="s">
        <v>443</v>
      </c>
      <c r="N2104" s="75">
        <f>_xll.qlCalendarAdvance(Calendar,N2103,M2104,"Following",FALSE)</f>
        <v>54267</v>
      </c>
      <c r="O2104" s="75" t="e">
        <f>_xll.qlInterestRateIndexValueDate(Index,N2104)</f>
        <v>#VALUE!</v>
      </c>
      <c r="P2104" s="72" t="e">
        <v>#N/A</v>
      </c>
      <c r="Q2104" s="113" t="e">
        <v>#N/A</v>
      </c>
    </row>
    <row r="2105" spans="13:17" x14ac:dyDescent="0.2">
      <c r="M2105" s="49" t="s">
        <v>443</v>
      </c>
      <c r="N2105" s="75">
        <f>_xll.qlCalendarAdvance(Calendar,N2104,M2105,"Following",FALSE)</f>
        <v>54274</v>
      </c>
      <c r="O2105" s="75" t="e">
        <f>_xll.qlInterestRateIndexValueDate(Index,N2105)</f>
        <v>#VALUE!</v>
      </c>
      <c r="P2105" s="72" t="e">
        <v>#N/A</v>
      </c>
      <c r="Q2105" s="113" t="e">
        <v>#N/A</v>
      </c>
    </row>
    <row r="2106" spans="13:17" x14ac:dyDescent="0.2">
      <c r="M2106" s="49" t="s">
        <v>443</v>
      </c>
      <c r="N2106" s="75">
        <f>_xll.qlCalendarAdvance(Calendar,N2105,M2106,"Following",FALSE)</f>
        <v>54281</v>
      </c>
      <c r="O2106" s="75" t="e">
        <f>_xll.qlInterestRateIndexValueDate(Index,N2106)</f>
        <v>#VALUE!</v>
      </c>
      <c r="P2106" s="72" t="e">
        <v>#N/A</v>
      </c>
      <c r="Q2106" s="113" t="e">
        <v>#N/A</v>
      </c>
    </row>
    <row r="2107" spans="13:17" x14ac:dyDescent="0.2">
      <c r="M2107" s="49" t="s">
        <v>443</v>
      </c>
      <c r="N2107" s="75">
        <f>_xll.qlCalendarAdvance(Calendar,N2106,M2107,"Following",FALSE)</f>
        <v>54288</v>
      </c>
      <c r="O2107" s="75" t="e">
        <f>_xll.qlInterestRateIndexValueDate(Index,N2107)</f>
        <v>#VALUE!</v>
      </c>
      <c r="P2107" s="72" t="e">
        <v>#N/A</v>
      </c>
      <c r="Q2107" s="113" t="e">
        <v>#N/A</v>
      </c>
    </row>
    <row r="2108" spans="13:17" x14ac:dyDescent="0.2">
      <c r="M2108" s="49" t="s">
        <v>443</v>
      </c>
      <c r="N2108" s="75">
        <f>_xll.qlCalendarAdvance(Calendar,N2107,M2108,"Following",FALSE)</f>
        <v>54295</v>
      </c>
      <c r="O2108" s="75" t="e">
        <f>_xll.qlInterestRateIndexValueDate(Index,N2108)</f>
        <v>#VALUE!</v>
      </c>
      <c r="P2108" s="72" t="e">
        <v>#N/A</v>
      </c>
      <c r="Q2108" s="113" t="e">
        <v>#N/A</v>
      </c>
    </row>
    <row r="2109" spans="13:17" x14ac:dyDescent="0.2">
      <c r="M2109" s="49" t="s">
        <v>443</v>
      </c>
      <c r="N2109" s="75">
        <f>_xll.qlCalendarAdvance(Calendar,N2108,M2109,"Following",FALSE)</f>
        <v>54302</v>
      </c>
      <c r="O2109" s="75" t="e">
        <f>_xll.qlInterestRateIndexValueDate(Index,N2109)</f>
        <v>#VALUE!</v>
      </c>
      <c r="P2109" s="72" t="e">
        <v>#N/A</v>
      </c>
      <c r="Q2109" s="113" t="e">
        <v>#N/A</v>
      </c>
    </row>
    <row r="2110" spans="13:17" x14ac:dyDescent="0.2">
      <c r="M2110" s="49" t="s">
        <v>443</v>
      </c>
      <c r="N2110" s="75">
        <f>_xll.qlCalendarAdvance(Calendar,N2109,M2110,"Following",FALSE)</f>
        <v>54309</v>
      </c>
      <c r="O2110" s="75" t="e">
        <f>_xll.qlInterestRateIndexValueDate(Index,N2110)</f>
        <v>#VALUE!</v>
      </c>
      <c r="P2110" s="72" t="e">
        <v>#N/A</v>
      </c>
      <c r="Q2110" s="113" t="e">
        <v>#N/A</v>
      </c>
    </row>
    <row r="2111" spans="13:17" x14ac:dyDescent="0.2">
      <c r="M2111" s="49" t="s">
        <v>443</v>
      </c>
      <c r="N2111" s="75">
        <f>_xll.qlCalendarAdvance(Calendar,N2110,M2111,"Following",FALSE)</f>
        <v>54316</v>
      </c>
      <c r="O2111" s="75" t="e">
        <f>_xll.qlInterestRateIndexValueDate(Index,N2111)</f>
        <v>#VALUE!</v>
      </c>
      <c r="P2111" s="72" t="e">
        <v>#N/A</v>
      </c>
      <c r="Q2111" s="113" t="e">
        <v>#N/A</v>
      </c>
    </row>
    <row r="2112" spans="13:17" x14ac:dyDescent="0.2">
      <c r="M2112" s="49" t="s">
        <v>443</v>
      </c>
      <c r="N2112" s="75">
        <f>_xll.qlCalendarAdvance(Calendar,N2111,M2112,"Following",FALSE)</f>
        <v>54323</v>
      </c>
      <c r="O2112" s="75" t="e">
        <f>_xll.qlInterestRateIndexValueDate(Index,N2112)</f>
        <v>#VALUE!</v>
      </c>
      <c r="P2112" s="72" t="e">
        <v>#N/A</v>
      </c>
      <c r="Q2112" s="113" t="e">
        <v>#N/A</v>
      </c>
    </row>
    <row r="2113" spans="13:17" x14ac:dyDescent="0.2">
      <c r="M2113" s="49" t="s">
        <v>443</v>
      </c>
      <c r="N2113" s="75">
        <f>_xll.qlCalendarAdvance(Calendar,N2112,M2113,"Following",FALSE)</f>
        <v>54330</v>
      </c>
      <c r="O2113" s="75" t="e">
        <f>_xll.qlInterestRateIndexValueDate(Index,N2113)</f>
        <v>#VALUE!</v>
      </c>
      <c r="P2113" s="72" t="e">
        <v>#N/A</v>
      </c>
      <c r="Q2113" s="113" t="e">
        <v>#N/A</v>
      </c>
    </row>
    <row r="2114" spans="13:17" x14ac:dyDescent="0.2">
      <c r="M2114" s="49" t="s">
        <v>443</v>
      </c>
      <c r="N2114" s="75">
        <f>_xll.qlCalendarAdvance(Calendar,N2113,M2114,"Following",FALSE)</f>
        <v>54337</v>
      </c>
      <c r="O2114" s="75" t="e">
        <f>_xll.qlInterestRateIndexValueDate(Index,N2114)</f>
        <v>#VALUE!</v>
      </c>
      <c r="P2114" s="72" t="e">
        <v>#N/A</v>
      </c>
      <c r="Q2114" s="113" t="e">
        <v>#N/A</v>
      </c>
    </row>
    <row r="2115" spans="13:17" x14ac:dyDescent="0.2">
      <c r="M2115" s="49" t="s">
        <v>443</v>
      </c>
      <c r="N2115" s="75">
        <f>_xll.qlCalendarAdvance(Calendar,N2114,M2115,"Following",FALSE)</f>
        <v>54344</v>
      </c>
      <c r="O2115" s="75" t="e">
        <f>_xll.qlInterestRateIndexValueDate(Index,N2115)</f>
        <v>#VALUE!</v>
      </c>
      <c r="P2115" s="72" t="e">
        <v>#N/A</v>
      </c>
      <c r="Q2115" s="113" t="e">
        <v>#N/A</v>
      </c>
    </row>
    <row r="2116" spans="13:17" x14ac:dyDescent="0.2">
      <c r="M2116" s="49" t="s">
        <v>443</v>
      </c>
      <c r="N2116" s="75">
        <f>_xll.qlCalendarAdvance(Calendar,N2115,M2116,"Following",FALSE)</f>
        <v>54351</v>
      </c>
      <c r="O2116" s="75" t="e">
        <f>_xll.qlInterestRateIndexValueDate(Index,N2116)</f>
        <v>#VALUE!</v>
      </c>
      <c r="P2116" s="72" t="e">
        <v>#N/A</v>
      </c>
      <c r="Q2116" s="113" t="e">
        <v>#N/A</v>
      </c>
    </row>
    <row r="2117" spans="13:17" x14ac:dyDescent="0.2">
      <c r="M2117" s="49" t="s">
        <v>443</v>
      </c>
      <c r="N2117" s="75">
        <f>_xll.qlCalendarAdvance(Calendar,N2116,M2117,"Following",FALSE)</f>
        <v>54358</v>
      </c>
      <c r="O2117" s="75" t="e">
        <f>_xll.qlInterestRateIndexValueDate(Index,N2117)</f>
        <v>#VALUE!</v>
      </c>
      <c r="P2117" s="72" t="e">
        <v>#N/A</v>
      </c>
      <c r="Q2117" s="113" t="e">
        <v>#N/A</v>
      </c>
    </row>
    <row r="2118" spans="13:17" x14ac:dyDescent="0.2">
      <c r="M2118" s="49" t="s">
        <v>443</v>
      </c>
      <c r="N2118" s="75">
        <f>_xll.qlCalendarAdvance(Calendar,N2117,M2118,"Following",FALSE)</f>
        <v>54365</v>
      </c>
      <c r="O2118" s="75" t="e">
        <f>_xll.qlInterestRateIndexValueDate(Index,N2118)</f>
        <v>#VALUE!</v>
      </c>
      <c r="P2118" s="72" t="e">
        <v>#N/A</v>
      </c>
      <c r="Q2118" s="113" t="e">
        <v>#N/A</v>
      </c>
    </row>
    <row r="2119" spans="13:17" x14ac:dyDescent="0.2">
      <c r="M2119" s="49" t="s">
        <v>443</v>
      </c>
      <c r="N2119" s="75">
        <f>_xll.qlCalendarAdvance(Calendar,N2118,M2119,"Following",FALSE)</f>
        <v>54372</v>
      </c>
      <c r="O2119" s="75" t="e">
        <f>_xll.qlInterestRateIndexValueDate(Index,N2119)</f>
        <v>#VALUE!</v>
      </c>
      <c r="P2119" s="72" t="e">
        <v>#N/A</v>
      </c>
      <c r="Q2119" s="113" t="e">
        <v>#N/A</v>
      </c>
    </row>
    <row r="2120" spans="13:17" x14ac:dyDescent="0.2">
      <c r="M2120" s="49" t="s">
        <v>443</v>
      </c>
      <c r="N2120" s="75">
        <f>_xll.qlCalendarAdvance(Calendar,N2119,M2120,"Following",FALSE)</f>
        <v>54379</v>
      </c>
      <c r="O2120" s="75" t="e">
        <f>_xll.qlInterestRateIndexValueDate(Index,N2120)</f>
        <v>#VALUE!</v>
      </c>
      <c r="P2120" s="72" t="e">
        <v>#N/A</v>
      </c>
      <c r="Q2120" s="113" t="e">
        <v>#N/A</v>
      </c>
    </row>
    <row r="2121" spans="13:17" x14ac:dyDescent="0.2">
      <c r="M2121" s="49" t="s">
        <v>443</v>
      </c>
      <c r="N2121" s="75">
        <f>_xll.qlCalendarAdvance(Calendar,N2120,M2121,"Following",FALSE)</f>
        <v>54386</v>
      </c>
      <c r="O2121" s="75" t="e">
        <f>_xll.qlInterestRateIndexValueDate(Index,N2121)</f>
        <v>#VALUE!</v>
      </c>
      <c r="P2121" s="72" t="e">
        <v>#N/A</v>
      </c>
      <c r="Q2121" s="113" t="e">
        <v>#N/A</v>
      </c>
    </row>
    <row r="2122" spans="13:17" x14ac:dyDescent="0.2">
      <c r="M2122" s="49" t="s">
        <v>443</v>
      </c>
      <c r="N2122" s="75">
        <f>_xll.qlCalendarAdvance(Calendar,N2121,M2122,"Following",FALSE)</f>
        <v>54393</v>
      </c>
      <c r="O2122" s="75" t="e">
        <f>_xll.qlInterestRateIndexValueDate(Index,N2122)</f>
        <v>#VALUE!</v>
      </c>
      <c r="P2122" s="72" t="e">
        <v>#N/A</v>
      </c>
      <c r="Q2122" s="113" t="e">
        <v>#N/A</v>
      </c>
    </row>
    <row r="2123" spans="13:17" x14ac:dyDescent="0.2">
      <c r="M2123" s="49" t="s">
        <v>443</v>
      </c>
      <c r="N2123" s="75">
        <f>_xll.qlCalendarAdvance(Calendar,N2122,M2123,"Following",FALSE)</f>
        <v>54400</v>
      </c>
      <c r="O2123" s="75" t="e">
        <f>_xll.qlInterestRateIndexValueDate(Index,N2123)</f>
        <v>#VALUE!</v>
      </c>
      <c r="P2123" s="72" t="e">
        <v>#N/A</v>
      </c>
      <c r="Q2123" s="113" t="e">
        <v>#N/A</v>
      </c>
    </row>
    <row r="2124" spans="13:17" x14ac:dyDescent="0.2">
      <c r="M2124" s="49" t="s">
        <v>443</v>
      </c>
      <c r="N2124" s="75">
        <f>_xll.qlCalendarAdvance(Calendar,N2123,M2124,"Following",FALSE)</f>
        <v>54407</v>
      </c>
      <c r="O2124" s="75" t="e">
        <f>_xll.qlInterestRateIndexValueDate(Index,N2124)</f>
        <v>#VALUE!</v>
      </c>
      <c r="P2124" s="72" t="e">
        <v>#N/A</v>
      </c>
      <c r="Q2124" s="113" t="e">
        <v>#N/A</v>
      </c>
    </row>
    <row r="2125" spans="13:17" x14ac:dyDescent="0.2">
      <c r="M2125" s="49" t="s">
        <v>443</v>
      </c>
      <c r="N2125" s="75">
        <f>_xll.qlCalendarAdvance(Calendar,N2124,M2125,"Following",FALSE)</f>
        <v>54414</v>
      </c>
      <c r="O2125" s="75" t="e">
        <f>_xll.qlInterestRateIndexValueDate(Index,N2125)</f>
        <v>#VALUE!</v>
      </c>
      <c r="P2125" s="72" t="e">
        <v>#N/A</v>
      </c>
      <c r="Q2125" s="113" t="e">
        <v>#N/A</v>
      </c>
    </row>
    <row r="2126" spans="13:17" x14ac:dyDescent="0.2">
      <c r="M2126" s="49" t="s">
        <v>443</v>
      </c>
      <c r="N2126" s="75">
        <f>_xll.qlCalendarAdvance(Calendar,N2125,M2126,"Following",FALSE)</f>
        <v>54421</v>
      </c>
      <c r="O2126" s="75" t="e">
        <f>_xll.qlInterestRateIndexValueDate(Index,N2126)</f>
        <v>#VALUE!</v>
      </c>
      <c r="P2126" s="72" t="e">
        <v>#N/A</v>
      </c>
      <c r="Q2126" s="113" t="e">
        <v>#N/A</v>
      </c>
    </row>
    <row r="2127" spans="13:17" x14ac:dyDescent="0.2">
      <c r="M2127" s="49" t="s">
        <v>443</v>
      </c>
      <c r="N2127" s="75">
        <f>_xll.qlCalendarAdvance(Calendar,N2126,M2127,"Following",FALSE)</f>
        <v>54428</v>
      </c>
      <c r="O2127" s="75" t="e">
        <f>_xll.qlInterestRateIndexValueDate(Index,N2127)</f>
        <v>#VALUE!</v>
      </c>
      <c r="P2127" s="72" t="e">
        <v>#N/A</v>
      </c>
      <c r="Q2127" s="113" t="e">
        <v>#N/A</v>
      </c>
    </row>
    <row r="2128" spans="13:17" x14ac:dyDescent="0.2">
      <c r="M2128" s="49" t="s">
        <v>443</v>
      </c>
      <c r="N2128" s="75">
        <f>_xll.qlCalendarAdvance(Calendar,N2127,M2128,"Following",FALSE)</f>
        <v>54435</v>
      </c>
      <c r="O2128" s="75" t="e">
        <f>_xll.qlInterestRateIndexValueDate(Index,N2128)</f>
        <v>#VALUE!</v>
      </c>
      <c r="P2128" s="72" t="e">
        <v>#N/A</v>
      </c>
      <c r="Q2128" s="113" t="e">
        <v>#N/A</v>
      </c>
    </row>
    <row r="2129" spans="13:17" x14ac:dyDescent="0.2">
      <c r="M2129" s="49" t="s">
        <v>443</v>
      </c>
      <c r="N2129" s="75">
        <f>_xll.qlCalendarAdvance(Calendar,N2128,M2129,"Following",FALSE)</f>
        <v>54442</v>
      </c>
      <c r="O2129" s="75" t="e">
        <f>_xll.qlInterestRateIndexValueDate(Index,N2129)</f>
        <v>#VALUE!</v>
      </c>
      <c r="P2129" s="72" t="e">
        <v>#N/A</v>
      </c>
      <c r="Q2129" s="113" t="e">
        <v>#N/A</v>
      </c>
    </row>
    <row r="2130" spans="13:17" x14ac:dyDescent="0.2">
      <c r="M2130" s="49" t="s">
        <v>443</v>
      </c>
      <c r="N2130" s="75">
        <f>_xll.qlCalendarAdvance(Calendar,N2129,M2130,"Following",FALSE)</f>
        <v>54449</v>
      </c>
      <c r="O2130" s="75" t="e">
        <f>_xll.qlInterestRateIndexValueDate(Index,N2130)</f>
        <v>#VALUE!</v>
      </c>
      <c r="P2130" s="72" t="e">
        <v>#N/A</v>
      </c>
      <c r="Q2130" s="113" t="e">
        <v>#N/A</v>
      </c>
    </row>
    <row r="2131" spans="13:17" x14ac:dyDescent="0.2">
      <c r="M2131" s="49" t="s">
        <v>443</v>
      </c>
      <c r="N2131" s="75">
        <f>_xll.qlCalendarAdvance(Calendar,N2130,M2131,"Following",FALSE)</f>
        <v>54456</v>
      </c>
      <c r="O2131" s="75" t="e">
        <f>_xll.qlInterestRateIndexValueDate(Index,N2131)</f>
        <v>#VALUE!</v>
      </c>
      <c r="P2131" s="72" t="e">
        <v>#N/A</v>
      </c>
      <c r="Q2131" s="113" t="e">
        <v>#N/A</v>
      </c>
    </row>
    <row r="2132" spans="13:17" x14ac:dyDescent="0.2">
      <c r="M2132" s="49" t="s">
        <v>443</v>
      </c>
      <c r="N2132" s="75">
        <f>_xll.qlCalendarAdvance(Calendar,N2131,M2132,"Following",FALSE)</f>
        <v>54463</v>
      </c>
      <c r="O2132" s="75" t="e">
        <f>_xll.qlInterestRateIndexValueDate(Index,N2132)</f>
        <v>#VALUE!</v>
      </c>
      <c r="P2132" s="72" t="e">
        <v>#N/A</v>
      </c>
      <c r="Q2132" s="113" t="e">
        <v>#N/A</v>
      </c>
    </row>
    <row r="2133" spans="13:17" x14ac:dyDescent="0.2">
      <c r="M2133" s="49" t="s">
        <v>443</v>
      </c>
      <c r="N2133" s="75">
        <f>_xll.qlCalendarAdvance(Calendar,N2132,M2133,"Following",FALSE)</f>
        <v>54470</v>
      </c>
      <c r="O2133" s="75" t="e">
        <f>_xll.qlInterestRateIndexValueDate(Index,N2133)</f>
        <v>#VALUE!</v>
      </c>
      <c r="P2133" s="72" t="e">
        <v>#N/A</v>
      </c>
      <c r="Q2133" s="113" t="e">
        <v>#N/A</v>
      </c>
    </row>
    <row r="2134" spans="13:17" x14ac:dyDescent="0.2">
      <c r="M2134" s="49" t="s">
        <v>443</v>
      </c>
      <c r="N2134" s="75">
        <f>_xll.qlCalendarAdvance(Calendar,N2133,M2134,"Following",FALSE)</f>
        <v>54477</v>
      </c>
      <c r="O2134" s="75" t="e">
        <f>_xll.qlInterestRateIndexValueDate(Index,N2134)</f>
        <v>#VALUE!</v>
      </c>
      <c r="P2134" s="72" t="e">
        <v>#N/A</v>
      </c>
      <c r="Q2134" s="113" t="e">
        <v>#N/A</v>
      </c>
    </row>
    <row r="2135" spans="13:17" x14ac:dyDescent="0.2">
      <c r="M2135" s="49" t="s">
        <v>443</v>
      </c>
      <c r="N2135" s="75">
        <f>_xll.qlCalendarAdvance(Calendar,N2134,M2135,"Following",FALSE)</f>
        <v>54484</v>
      </c>
      <c r="O2135" s="75" t="e">
        <f>_xll.qlInterestRateIndexValueDate(Index,N2135)</f>
        <v>#VALUE!</v>
      </c>
      <c r="P2135" s="72" t="e">
        <v>#N/A</v>
      </c>
      <c r="Q2135" s="113" t="e">
        <v>#N/A</v>
      </c>
    </row>
    <row r="2136" spans="13:17" x14ac:dyDescent="0.2">
      <c r="M2136" s="49" t="s">
        <v>443</v>
      </c>
      <c r="N2136" s="75">
        <f>_xll.qlCalendarAdvance(Calendar,N2135,M2136,"Following",FALSE)</f>
        <v>54491</v>
      </c>
      <c r="O2136" s="75" t="e">
        <f>_xll.qlInterestRateIndexValueDate(Index,N2136)</f>
        <v>#VALUE!</v>
      </c>
      <c r="P2136" s="72" t="e">
        <v>#N/A</v>
      </c>
      <c r="Q2136" s="113" t="e">
        <v>#N/A</v>
      </c>
    </row>
    <row r="2137" spans="13:17" x14ac:dyDescent="0.2">
      <c r="M2137" s="49" t="s">
        <v>443</v>
      </c>
      <c r="N2137" s="75">
        <f>_xll.qlCalendarAdvance(Calendar,N2136,M2137,"Following",FALSE)</f>
        <v>54498</v>
      </c>
      <c r="O2137" s="75" t="e">
        <f>_xll.qlInterestRateIndexValueDate(Index,N2137)</f>
        <v>#VALUE!</v>
      </c>
      <c r="P2137" s="72" t="e">
        <v>#N/A</v>
      </c>
      <c r="Q2137" s="113" t="e">
        <v>#N/A</v>
      </c>
    </row>
    <row r="2138" spans="13:17" x14ac:dyDescent="0.2">
      <c r="M2138" s="49" t="s">
        <v>443</v>
      </c>
      <c r="N2138" s="75">
        <f>_xll.qlCalendarAdvance(Calendar,N2137,M2138,"Following",FALSE)</f>
        <v>54505</v>
      </c>
      <c r="O2138" s="75" t="e">
        <f>_xll.qlInterestRateIndexValueDate(Index,N2138)</f>
        <v>#VALUE!</v>
      </c>
      <c r="P2138" s="72" t="e">
        <v>#N/A</v>
      </c>
      <c r="Q2138" s="113" t="e">
        <v>#N/A</v>
      </c>
    </row>
    <row r="2139" spans="13:17" x14ac:dyDescent="0.2">
      <c r="M2139" s="49" t="s">
        <v>443</v>
      </c>
      <c r="N2139" s="75">
        <f>_xll.qlCalendarAdvance(Calendar,N2138,M2139,"Following",FALSE)</f>
        <v>54512</v>
      </c>
      <c r="O2139" s="75" t="e">
        <f>_xll.qlInterestRateIndexValueDate(Index,N2139)</f>
        <v>#VALUE!</v>
      </c>
      <c r="P2139" s="72" t="e">
        <v>#N/A</v>
      </c>
      <c r="Q2139" s="113" t="e">
        <v>#N/A</v>
      </c>
    </row>
    <row r="2140" spans="13:17" x14ac:dyDescent="0.2">
      <c r="M2140" s="49" t="s">
        <v>443</v>
      </c>
      <c r="N2140" s="75">
        <f>_xll.qlCalendarAdvance(Calendar,N2139,M2140,"Following",FALSE)</f>
        <v>54519</v>
      </c>
      <c r="O2140" s="75" t="e">
        <f>_xll.qlInterestRateIndexValueDate(Index,N2140)</f>
        <v>#VALUE!</v>
      </c>
      <c r="P2140" s="72" t="e">
        <v>#N/A</v>
      </c>
      <c r="Q2140" s="113" t="e">
        <v>#N/A</v>
      </c>
    </row>
    <row r="2141" spans="13:17" x14ac:dyDescent="0.2">
      <c r="M2141" s="49" t="s">
        <v>443</v>
      </c>
      <c r="N2141" s="75">
        <f>_xll.qlCalendarAdvance(Calendar,N2140,M2141,"Following",FALSE)</f>
        <v>54526</v>
      </c>
      <c r="O2141" s="75" t="e">
        <f>_xll.qlInterestRateIndexValueDate(Index,N2141)</f>
        <v>#VALUE!</v>
      </c>
      <c r="P2141" s="72" t="e">
        <v>#N/A</v>
      </c>
      <c r="Q2141" s="113" t="e">
        <v>#N/A</v>
      </c>
    </row>
    <row r="2142" spans="13:17" x14ac:dyDescent="0.2">
      <c r="M2142" s="49" t="s">
        <v>443</v>
      </c>
      <c r="N2142" s="75">
        <f>_xll.qlCalendarAdvance(Calendar,N2141,M2142,"Following",FALSE)</f>
        <v>54533</v>
      </c>
      <c r="O2142" s="75" t="e">
        <f>_xll.qlInterestRateIndexValueDate(Index,N2142)</f>
        <v>#VALUE!</v>
      </c>
      <c r="P2142" s="72" t="e">
        <v>#N/A</v>
      </c>
      <c r="Q2142" s="113" t="e">
        <v>#N/A</v>
      </c>
    </row>
    <row r="2143" spans="13:17" x14ac:dyDescent="0.2">
      <c r="M2143" s="49" t="s">
        <v>443</v>
      </c>
      <c r="N2143" s="75">
        <f>_xll.qlCalendarAdvance(Calendar,N2142,M2143,"Following",FALSE)</f>
        <v>54540</v>
      </c>
      <c r="O2143" s="75" t="e">
        <f>_xll.qlInterestRateIndexValueDate(Index,N2143)</f>
        <v>#VALUE!</v>
      </c>
      <c r="P2143" s="72" t="e">
        <v>#N/A</v>
      </c>
      <c r="Q2143" s="113" t="e">
        <v>#N/A</v>
      </c>
    </row>
    <row r="2144" spans="13:17" x14ac:dyDescent="0.2">
      <c r="M2144" s="49" t="s">
        <v>443</v>
      </c>
      <c r="N2144" s="75">
        <f>_xll.qlCalendarAdvance(Calendar,N2143,M2144,"Following",FALSE)</f>
        <v>54547</v>
      </c>
      <c r="O2144" s="75" t="e">
        <f>_xll.qlInterestRateIndexValueDate(Index,N2144)</f>
        <v>#VALUE!</v>
      </c>
      <c r="P2144" s="72" t="e">
        <v>#N/A</v>
      </c>
      <c r="Q2144" s="113" t="e">
        <v>#N/A</v>
      </c>
    </row>
    <row r="2145" spans="13:17" x14ac:dyDescent="0.2">
      <c r="M2145" s="49" t="s">
        <v>443</v>
      </c>
      <c r="N2145" s="75">
        <f>_xll.qlCalendarAdvance(Calendar,N2144,M2145,"Following",FALSE)</f>
        <v>54554</v>
      </c>
      <c r="O2145" s="75" t="e">
        <f>_xll.qlInterestRateIndexValueDate(Index,N2145)</f>
        <v>#VALUE!</v>
      </c>
      <c r="P2145" s="72" t="e">
        <v>#N/A</v>
      </c>
      <c r="Q2145" s="113" t="e">
        <v>#N/A</v>
      </c>
    </row>
    <row r="2146" spans="13:17" x14ac:dyDescent="0.2">
      <c r="M2146" s="49" t="s">
        <v>443</v>
      </c>
      <c r="N2146" s="75">
        <f>_xll.qlCalendarAdvance(Calendar,N2145,M2146,"Following",FALSE)</f>
        <v>54561</v>
      </c>
      <c r="O2146" s="75" t="e">
        <f>_xll.qlInterestRateIndexValueDate(Index,N2146)</f>
        <v>#VALUE!</v>
      </c>
      <c r="P2146" s="72" t="e">
        <v>#N/A</v>
      </c>
      <c r="Q2146" s="113" t="e">
        <v>#N/A</v>
      </c>
    </row>
    <row r="2147" spans="13:17" x14ac:dyDescent="0.2">
      <c r="M2147" s="49" t="s">
        <v>443</v>
      </c>
      <c r="N2147" s="75">
        <f>_xll.qlCalendarAdvance(Calendar,N2146,M2147,"Following",FALSE)</f>
        <v>54568</v>
      </c>
      <c r="O2147" s="75" t="e">
        <f>_xll.qlInterestRateIndexValueDate(Index,N2147)</f>
        <v>#VALUE!</v>
      </c>
      <c r="P2147" s="72" t="e">
        <v>#N/A</v>
      </c>
      <c r="Q2147" s="113" t="e">
        <v>#N/A</v>
      </c>
    </row>
    <row r="2148" spans="13:17" x14ac:dyDescent="0.2">
      <c r="M2148" s="49" t="s">
        <v>443</v>
      </c>
      <c r="N2148" s="75">
        <f>_xll.qlCalendarAdvance(Calendar,N2147,M2148,"Following",FALSE)</f>
        <v>54575</v>
      </c>
      <c r="O2148" s="75" t="e">
        <f>_xll.qlInterestRateIndexValueDate(Index,N2148)</f>
        <v>#VALUE!</v>
      </c>
      <c r="P2148" s="72" t="e">
        <v>#N/A</v>
      </c>
      <c r="Q2148" s="113" t="e">
        <v>#N/A</v>
      </c>
    </row>
    <row r="2149" spans="13:17" x14ac:dyDescent="0.2">
      <c r="M2149" s="49" t="s">
        <v>443</v>
      </c>
      <c r="N2149" s="75">
        <f>_xll.qlCalendarAdvance(Calendar,N2148,M2149,"Following",FALSE)</f>
        <v>54582</v>
      </c>
      <c r="O2149" s="75" t="e">
        <f>_xll.qlInterestRateIndexValueDate(Index,N2149)</f>
        <v>#VALUE!</v>
      </c>
      <c r="P2149" s="72" t="e">
        <v>#N/A</v>
      </c>
      <c r="Q2149" s="113" t="e">
        <v>#N/A</v>
      </c>
    </row>
    <row r="2150" spans="13:17" x14ac:dyDescent="0.2">
      <c r="M2150" s="49" t="s">
        <v>443</v>
      </c>
      <c r="N2150" s="75">
        <f>_xll.qlCalendarAdvance(Calendar,N2149,M2150,"Following",FALSE)</f>
        <v>54589</v>
      </c>
      <c r="O2150" s="75" t="e">
        <f>_xll.qlInterestRateIndexValueDate(Index,N2150)</f>
        <v>#VALUE!</v>
      </c>
      <c r="P2150" s="72" t="e">
        <v>#N/A</v>
      </c>
      <c r="Q2150" s="113" t="e">
        <v>#N/A</v>
      </c>
    </row>
    <row r="2151" spans="13:17" x14ac:dyDescent="0.2">
      <c r="M2151" s="49" t="s">
        <v>443</v>
      </c>
      <c r="N2151" s="75">
        <f>_xll.qlCalendarAdvance(Calendar,N2150,M2151,"Following",FALSE)</f>
        <v>54596</v>
      </c>
      <c r="O2151" s="75" t="e">
        <f>_xll.qlInterestRateIndexValueDate(Index,N2151)</f>
        <v>#VALUE!</v>
      </c>
      <c r="P2151" s="72" t="e">
        <v>#N/A</v>
      </c>
      <c r="Q2151" s="113" t="e">
        <v>#N/A</v>
      </c>
    </row>
    <row r="2152" spans="13:17" x14ac:dyDescent="0.2">
      <c r="M2152" s="49" t="s">
        <v>443</v>
      </c>
      <c r="N2152" s="75">
        <f>_xll.qlCalendarAdvance(Calendar,N2151,M2152,"Following",FALSE)</f>
        <v>54603</v>
      </c>
      <c r="O2152" s="75" t="e">
        <f>_xll.qlInterestRateIndexValueDate(Index,N2152)</f>
        <v>#VALUE!</v>
      </c>
      <c r="P2152" s="72" t="e">
        <v>#N/A</v>
      </c>
      <c r="Q2152" s="113" t="e">
        <v>#N/A</v>
      </c>
    </row>
    <row r="2153" spans="13:17" x14ac:dyDescent="0.2">
      <c r="M2153" s="49" t="s">
        <v>443</v>
      </c>
      <c r="N2153" s="75">
        <f>_xll.qlCalendarAdvance(Calendar,N2152,M2153,"Following",FALSE)</f>
        <v>54610</v>
      </c>
      <c r="O2153" s="75" t="e">
        <f>_xll.qlInterestRateIndexValueDate(Index,N2153)</f>
        <v>#VALUE!</v>
      </c>
      <c r="P2153" s="72" t="e">
        <v>#N/A</v>
      </c>
      <c r="Q2153" s="113" t="e">
        <v>#N/A</v>
      </c>
    </row>
    <row r="2154" spans="13:17" x14ac:dyDescent="0.2">
      <c r="M2154" s="49" t="s">
        <v>443</v>
      </c>
      <c r="N2154" s="75">
        <f>_xll.qlCalendarAdvance(Calendar,N2153,M2154,"Following",FALSE)</f>
        <v>54617</v>
      </c>
      <c r="O2154" s="75" t="e">
        <f>_xll.qlInterestRateIndexValueDate(Index,N2154)</f>
        <v>#VALUE!</v>
      </c>
      <c r="P2154" s="72" t="e">
        <v>#N/A</v>
      </c>
      <c r="Q2154" s="113" t="e">
        <v>#N/A</v>
      </c>
    </row>
    <row r="2155" spans="13:17" x14ac:dyDescent="0.2">
      <c r="M2155" s="49" t="s">
        <v>443</v>
      </c>
      <c r="N2155" s="75">
        <f>_xll.qlCalendarAdvance(Calendar,N2154,M2155,"Following",FALSE)</f>
        <v>54624</v>
      </c>
      <c r="O2155" s="75" t="e">
        <f>_xll.qlInterestRateIndexValueDate(Index,N2155)</f>
        <v>#VALUE!</v>
      </c>
      <c r="P2155" s="72" t="e">
        <v>#N/A</v>
      </c>
      <c r="Q2155" s="113" t="e">
        <v>#N/A</v>
      </c>
    </row>
    <row r="2156" spans="13:17" x14ac:dyDescent="0.2">
      <c r="M2156" s="49" t="s">
        <v>443</v>
      </c>
      <c r="N2156" s="75">
        <f>_xll.qlCalendarAdvance(Calendar,N2155,M2156,"Following",FALSE)</f>
        <v>54631</v>
      </c>
      <c r="O2156" s="75" t="e">
        <f>_xll.qlInterestRateIndexValueDate(Index,N2156)</f>
        <v>#VALUE!</v>
      </c>
      <c r="P2156" s="72" t="e">
        <v>#N/A</v>
      </c>
      <c r="Q2156" s="113" t="e">
        <v>#N/A</v>
      </c>
    </row>
    <row r="2157" spans="13:17" x14ac:dyDescent="0.2">
      <c r="M2157" s="49" t="s">
        <v>443</v>
      </c>
      <c r="N2157" s="75">
        <f>_xll.qlCalendarAdvance(Calendar,N2156,M2157,"Following",FALSE)</f>
        <v>54638</v>
      </c>
      <c r="O2157" s="75" t="e">
        <f>_xll.qlInterestRateIndexValueDate(Index,N2157)</f>
        <v>#VALUE!</v>
      </c>
      <c r="P2157" s="72" t="e">
        <v>#N/A</v>
      </c>
      <c r="Q2157" s="113" t="e">
        <v>#N/A</v>
      </c>
    </row>
    <row r="2158" spans="13:17" x14ac:dyDescent="0.2">
      <c r="M2158" s="49" t="s">
        <v>443</v>
      </c>
      <c r="N2158" s="75">
        <f>_xll.qlCalendarAdvance(Calendar,N2157,M2158,"Following",FALSE)</f>
        <v>54645</v>
      </c>
      <c r="O2158" s="75" t="e">
        <f>_xll.qlInterestRateIndexValueDate(Index,N2158)</f>
        <v>#VALUE!</v>
      </c>
      <c r="P2158" s="72" t="e">
        <v>#N/A</v>
      </c>
      <c r="Q2158" s="113" t="e">
        <v>#N/A</v>
      </c>
    </row>
    <row r="2159" spans="13:17" x14ac:dyDescent="0.2">
      <c r="M2159" s="49" t="s">
        <v>443</v>
      </c>
      <c r="N2159" s="75">
        <f>_xll.qlCalendarAdvance(Calendar,N2158,M2159,"Following",FALSE)</f>
        <v>54652</v>
      </c>
      <c r="O2159" s="75" t="e">
        <f>_xll.qlInterestRateIndexValueDate(Index,N2159)</f>
        <v>#VALUE!</v>
      </c>
      <c r="P2159" s="72" t="e">
        <v>#N/A</v>
      </c>
      <c r="Q2159" s="113" t="e">
        <v>#N/A</v>
      </c>
    </row>
    <row r="2160" spans="13:17" x14ac:dyDescent="0.2">
      <c r="M2160" s="49" t="s">
        <v>443</v>
      </c>
      <c r="N2160" s="75">
        <f>_xll.qlCalendarAdvance(Calendar,N2159,M2160,"Following",FALSE)</f>
        <v>54659</v>
      </c>
      <c r="O2160" s="75" t="e">
        <f>_xll.qlInterestRateIndexValueDate(Index,N2160)</f>
        <v>#VALUE!</v>
      </c>
      <c r="P2160" s="72" t="e">
        <v>#N/A</v>
      </c>
      <c r="Q2160" s="113" t="e">
        <v>#N/A</v>
      </c>
    </row>
    <row r="2161" spans="13:17" x14ac:dyDescent="0.2">
      <c r="M2161" s="49" t="s">
        <v>443</v>
      </c>
      <c r="N2161" s="75">
        <f>_xll.qlCalendarAdvance(Calendar,N2160,M2161,"Following",FALSE)</f>
        <v>54666</v>
      </c>
      <c r="O2161" s="75" t="e">
        <f>_xll.qlInterestRateIndexValueDate(Index,N2161)</f>
        <v>#VALUE!</v>
      </c>
      <c r="P2161" s="72" t="e">
        <v>#N/A</v>
      </c>
      <c r="Q2161" s="113" t="e">
        <v>#N/A</v>
      </c>
    </row>
    <row r="2162" spans="13:17" x14ac:dyDescent="0.2">
      <c r="M2162" s="49" t="s">
        <v>443</v>
      </c>
      <c r="N2162" s="75">
        <f>_xll.qlCalendarAdvance(Calendar,N2161,M2162,"Following",FALSE)</f>
        <v>54673</v>
      </c>
      <c r="O2162" s="75" t="e">
        <f>_xll.qlInterestRateIndexValueDate(Index,N2162)</f>
        <v>#VALUE!</v>
      </c>
      <c r="P2162" s="72" t="e">
        <v>#N/A</v>
      </c>
      <c r="Q2162" s="113" t="e">
        <v>#N/A</v>
      </c>
    </row>
    <row r="2163" spans="13:17" x14ac:dyDescent="0.2">
      <c r="M2163" s="49" t="s">
        <v>443</v>
      </c>
      <c r="N2163" s="75">
        <f>_xll.qlCalendarAdvance(Calendar,N2162,M2163,"Following",FALSE)</f>
        <v>54680</v>
      </c>
      <c r="O2163" s="75" t="e">
        <f>_xll.qlInterestRateIndexValueDate(Index,N2163)</f>
        <v>#VALUE!</v>
      </c>
      <c r="P2163" s="72" t="e">
        <v>#N/A</v>
      </c>
      <c r="Q2163" s="113" t="e">
        <v>#N/A</v>
      </c>
    </row>
    <row r="2164" spans="13:17" x14ac:dyDescent="0.2">
      <c r="M2164" s="49" t="s">
        <v>443</v>
      </c>
      <c r="N2164" s="75">
        <f>_xll.qlCalendarAdvance(Calendar,N2163,M2164,"Following",FALSE)</f>
        <v>54687</v>
      </c>
      <c r="O2164" s="75" t="e">
        <f>_xll.qlInterestRateIndexValueDate(Index,N2164)</f>
        <v>#VALUE!</v>
      </c>
      <c r="P2164" s="72" t="e">
        <v>#N/A</v>
      </c>
      <c r="Q2164" s="113" t="e">
        <v>#N/A</v>
      </c>
    </row>
    <row r="2165" spans="13:17" x14ac:dyDescent="0.2">
      <c r="M2165" s="49" t="s">
        <v>443</v>
      </c>
      <c r="N2165" s="75">
        <f>_xll.qlCalendarAdvance(Calendar,N2164,M2165,"Following",FALSE)</f>
        <v>54694</v>
      </c>
      <c r="O2165" s="75" t="e">
        <f>_xll.qlInterestRateIndexValueDate(Index,N2165)</f>
        <v>#VALUE!</v>
      </c>
      <c r="P2165" s="72" t="e">
        <v>#N/A</v>
      </c>
      <c r="Q2165" s="113" t="e">
        <v>#N/A</v>
      </c>
    </row>
    <row r="2166" spans="13:17" x14ac:dyDescent="0.2">
      <c r="M2166" s="49" t="s">
        <v>443</v>
      </c>
      <c r="N2166" s="75">
        <f>_xll.qlCalendarAdvance(Calendar,N2165,M2166,"Following",FALSE)</f>
        <v>54701</v>
      </c>
      <c r="O2166" s="75" t="e">
        <f>_xll.qlInterestRateIndexValueDate(Index,N2166)</f>
        <v>#VALUE!</v>
      </c>
      <c r="P2166" s="72" t="e">
        <v>#N/A</v>
      </c>
      <c r="Q2166" s="113" t="e">
        <v>#N/A</v>
      </c>
    </row>
    <row r="2167" spans="13:17" x14ac:dyDescent="0.2">
      <c r="M2167" s="49" t="s">
        <v>443</v>
      </c>
      <c r="N2167" s="75">
        <f>_xll.qlCalendarAdvance(Calendar,N2166,M2167,"Following",FALSE)</f>
        <v>54708</v>
      </c>
      <c r="O2167" s="75" t="e">
        <f>_xll.qlInterestRateIndexValueDate(Index,N2167)</f>
        <v>#VALUE!</v>
      </c>
      <c r="P2167" s="72" t="e">
        <v>#N/A</v>
      </c>
      <c r="Q2167" s="113" t="e">
        <v>#N/A</v>
      </c>
    </row>
    <row r="2168" spans="13:17" x14ac:dyDescent="0.2">
      <c r="M2168" s="49" t="s">
        <v>443</v>
      </c>
      <c r="N2168" s="75">
        <f>_xll.qlCalendarAdvance(Calendar,N2167,M2168,"Following",FALSE)</f>
        <v>54715</v>
      </c>
      <c r="O2168" s="75" t="e">
        <f>_xll.qlInterestRateIndexValueDate(Index,N2168)</f>
        <v>#VALUE!</v>
      </c>
      <c r="P2168" s="72" t="e">
        <v>#N/A</v>
      </c>
      <c r="Q2168" s="113" t="e">
        <v>#N/A</v>
      </c>
    </row>
    <row r="2169" spans="13:17" x14ac:dyDescent="0.2">
      <c r="M2169" s="49" t="s">
        <v>443</v>
      </c>
      <c r="N2169" s="75">
        <f>_xll.qlCalendarAdvance(Calendar,N2168,M2169,"Following",FALSE)</f>
        <v>54722</v>
      </c>
      <c r="O2169" s="75" t="e">
        <f>_xll.qlInterestRateIndexValueDate(Index,N2169)</f>
        <v>#VALUE!</v>
      </c>
      <c r="P2169" s="72" t="e">
        <v>#N/A</v>
      </c>
      <c r="Q2169" s="113" t="e">
        <v>#N/A</v>
      </c>
    </row>
    <row r="2170" spans="13:17" x14ac:dyDescent="0.2">
      <c r="M2170" s="49" t="s">
        <v>443</v>
      </c>
      <c r="N2170" s="75">
        <f>_xll.qlCalendarAdvance(Calendar,N2169,M2170,"Following",FALSE)</f>
        <v>54729</v>
      </c>
      <c r="O2170" s="75" t="e">
        <f>_xll.qlInterestRateIndexValueDate(Index,N2170)</f>
        <v>#VALUE!</v>
      </c>
      <c r="P2170" s="72" t="e">
        <v>#N/A</v>
      </c>
      <c r="Q2170" s="113" t="e">
        <v>#N/A</v>
      </c>
    </row>
    <row r="2171" spans="13:17" x14ac:dyDescent="0.2">
      <c r="M2171" s="49" t="s">
        <v>443</v>
      </c>
      <c r="N2171" s="75">
        <f>_xll.qlCalendarAdvance(Calendar,N2170,M2171,"Following",FALSE)</f>
        <v>54736</v>
      </c>
      <c r="O2171" s="75" t="e">
        <f>_xll.qlInterestRateIndexValueDate(Index,N2171)</f>
        <v>#VALUE!</v>
      </c>
      <c r="P2171" s="72" t="e">
        <v>#N/A</v>
      </c>
      <c r="Q2171" s="113" t="e">
        <v>#N/A</v>
      </c>
    </row>
    <row r="2172" spans="13:17" x14ac:dyDescent="0.2">
      <c r="M2172" s="49" t="s">
        <v>443</v>
      </c>
      <c r="N2172" s="75">
        <f>_xll.qlCalendarAdvance(Calendar,N2171,M2172,"Following",FALSE)</f>
        <v>54743</v>
      </c>
      <c r="O2172" s="75" t="e">
        <f>_xll.qlInterestRateIndexValueDate(Index,N2172)</f>
        <v>#VALUE!</v>
      </c>
      <c r="P2172" s="72" t="e">
        <v>#N/A</v>
      </c>
      <c r="Q2172" s="113" t="e">
        <v>#N/A</v>
      </c>
    </row>
    <row r="2173" spans="13:17" x14ac:dyDescent="0.2">
      <c r="M2173" s="49" t="s">
        <v>443</v>
      </c>
      <c r="N2173" s="75">
        <f>_xll.qlCalendarAdvance(Calendar,N2172,M2173,"Following",FALSE)</f>
        <v>54750</v>
      </c>
      <c r="O2173" s="75" t="e">
        <f>_xll.qlInterestRateIndexValueDate(Index,N2173)</f>
        <v>#VALUE!</v>
      </c>
      <c r="P2173" s="72" t="e">
        <v>#N/A</v>
      </c>
      <c r="Q2173" s="113" t="e">
        <v>#N/A</v>
      </c>
    </row>
    <row r="2174" spans="13:17" x14ac:dyDescent="0.2">
      <c r="M2174" s="49" t="s">
        <v>443</v>
      </c>
      <c r="N2174" s="75">
        <f>_xll.qlCalendarAdvance(Calendar,N2173,M2174,"Following",FALSE)</f>
        <v>54757</v>
      </c>
      <c r="O2174" s="75" t="e">
        <f>_xll.qlInterestRateIndexValueDate(Index,N2174)</f>
        <v>#VALUE!</v>
      </c>
      <c r="P2174" s="72" t="e">
        <v>#N/A</v>
      </c>
      <c r="Q2174" s="113" t="e">
        <v>#N/A</v>
      </c>
    </row>
    <row r="2175" spans="13:17" x14ac:dyDescent="0.2">
      <c r="M2175" s="49" t="s">
        <v>443</v>
      </c>
      <c r="N2175" s="75">
        <f>_xll.qlCalendarAdvance(Calendar,N2174,M2175,"Following",FALSE)</f>
        <v>54764</v>
      </c>
      <c r="O2175" s="75" t="e">
        <f>_xll.qlInterestRateIndexValueDate(Index,N2175)</f>
        <v>#VALUE!</v>
      </c>
      <c r="P2175" s="72" t="e">
        <v>#N/A</v>
      </c>
      <c r="Q2175" s="113" t="e">
        <v>#N/A</v>
      </c>
    </row>
    <row r="2176" spans="13:17" x14ac:dyDescent="0.2">
      <c r="M2176" s="49" t="s">
        <v>443</v>
      </c>
      <c r="N2176" s="75">
        <f>_xll.qlCalendarAdvance(Calendar,N2175,M2176,"Following",FALSE)</f>
        <v>54771</v>
      </c>
      <c r="O2176" s="75" t="e">
        <f>_xll.qlInterestRateIndexValueDate(Index,N2176)</f>
        <v>#VALUE!</v>
      </c>
      <c r="P2176" s="72" t="e">
        <v>#N/A</v>
      </c>
      <c r="Q2176" s="113" t="e">
        <v>#N/A</v>
      </c>
    </row>
    <row r="2177" spans="13:17" x14ac:dyDescent="0.2">
      <c r="M2177" s="49" t="s">
        <v>443</v>
      </c>
      <c r="N2177" s="75">
        <f>_xll.qlCalendarAdvance(Calendar,N2176,M2177,"Following",FALSE)</f>
        <v>54778</v>
      </c>
      <c r="O2177" s="75" t="e">
        <f>_xll.qlInterestRateIndexValueDate(Index,N2177)</f>
        <v>#VALUE!</v>
      </c>
      <c r="P2177" s="72" t="e">
        <v>#N/A</v>
      </c>
      <c r="Q2177" s="113" t="e">
        <v>#N/A</v>
      </c>
    </row>
    <row r="2178" spans="13:17" x14ac:dyDescent="0.2">
      <c r="M2178" s="49" t="s">
        <v>443</v>
      </c>
      <c r="N2178" s="75">
        <f>_xll.qlCalendarAdvance(Calendar,N2177,M2178,"Following",FALSE)</f>
        <v>54785</v>
      </c>
      <c r="O2178" s="75" t="e">
        <f>_xll.qlInterestRateIndexValueDate(Index,N2178)</f>
        <v>#VALUE!</v>
      </c>
      <c r="P2178" s="72" t="e">
        <v>#N/A</v>
      </c>
      <c r="Q2178" s="113" t="e">
        <v>#N/A</v>
      </c>
    </row>
    <row r="2179" spans="13:17" x14ac:dyDescent="0.2">
      <c r="M2179" s="49" t="s">
        <v>443</v>
      </c>
      <c r="N2179" s="75">
        <f>_xll.qlCalendarAdvance(Calendar,N2178,M2179,"Following",FALSE)</f>
        <v>54792</v>
      </c>
      <c r="O2179" s="75" t="e">
        <f>_xll.qlInterestRateIndexValueDate(Index,N2179)</f>
        <v>#VALUE!</v>
      </c>
      <c r="P2179" s="72" t="e">
        <v>#N/A</v>
      </c>
      <c r="Q2179" s="113" t="e">
        <v>#N/A</v>
      </c>
    </row>
    <row r="2180" spans="13:17" x14ac:dyDescent="0.2">
      <c r="M2180" s="49" t="s">
        <v>443</v>
      </c>
      <c r="N2180" s="75">
        <f>_xll.qlCalendarAdvance(Calendar,N2179,M2180,"Following",FALSE)</f>
        <v>54799</v>
      </c>
      <c r="O2180" s="75" t="e">
        <f>_xll.qlInterestRateIndexValueDate(Index,N2180)</f>
        <v>#VALUE!</v>
      </c>
      <c r="P2180" s="72" t="e">
        <v>#N/A</v>
      </c>
      <c r="Q2180" s="113" t="e">
        <v>#N/A</v>
      </c>
    </row>
    <row r="2181" spans="13:17" x14ac:dyDescent="0.2">
      <c r="M2181" s="49" t="s">
        <v>443</v>
      </c>
      <c r="N2181" s="75">
        <f>_xll.qlCalendarAdvance(Calendar,N2180,M2181,"Following",FALSE)</f>
        <v>54806</v>
      </c>
      <c r="O2181" s="75" t="e">
        <f>_xll.qlInterestRateIndexValueDate(Index,N2181)</f>
        <v>#VALUE!</v>
      </c>
      <c r="P2181" s="72" t="e">
        <v>#N/A</v>
      </c>
      <c r="Q2181" s="113" t="e">
        <v>#N/A</v>
      </c>
    </row>
    <row r="2182" spans="13:17" x14ac:dyDescent="0.2">
      <c r="M2182" s="49" t="s">
        <v>443</v>
      </c>
      <c r="N2182" s="75">
        <f>_xll.qlCalendarAdvance(Calendar,N2181,M2182,"Following",FALSE)</f>
        <v>54813</v>
      </c>
      <c r="O2182" s="75" t="e">
        <f>_xll.qlInterestRateIndexValueDate(Index,N2182)</f>
        <v>#VALUE!</v>
      </c>
      <c r="P2182" s="72" t="e">
        <v>#N/A</v>
      </c>
      <c r="Q2182" s="113" t="e">
        <v>#N/A</v>
      </c>
    </row>
    <row r="2183" spans="13:17" x14ac:dyDescent="0.2">
      <c r="M2183" s="49" t="s">
        <v>443</v>
      </c>
      <c r="N2183" s="75">
        <f>_xll.qlCalendarAdvance(Calendar,N2182,M2183,"Following",FALSE)</f>
        <v>54820</v>
      </c>
      <c r="O2183" s="75" t="e">
        <f>_xll.qlInterestRateIndexValueDate(Index,N2183)</f>
        <v>#VALUE!</v>
      </c>
      <c r="P2183" s="72" t="e">
        <v>#N/A</v>
      </c>
      <c r="Q2183" s="113" t="e">
        <v>#N/A</v>
      </c>
    </row>
    <row r="2184" spans="13:17" x14ac:dyDescent="0.2">
      <c r="M2184" s="49" t="s">
        <v>443</v>
      </c>
      <c r="N2184" s="75">
        <f>_xll.qlCalendarAdvance(Calendar,N2183,M2184,"Following",FALSE)</f>
        <v>54827</v>
      </c>
      <c r="O2184" s="75" t="e">
        <f>_xll.qlInterestRateIndexValueDate(Index,N2184)</f>
        <v>#VALUE!</v>
      </c>
      <c r="P2184" s="72" t="e">
        <v>#N/A</v>
      </c>
      <c r="Q2184" s="113" t="e">
        <v>#N/A</v>
      </c>
    </row>
    <row r="2185" spans="13:17" x14ac:dyDescent="0.2">
      <c r="M2185" s="49" t="s">
        <v>443</v>
      </c>
      <c r="N2185" s="75">
        <f>_xll.qlCalendarAdvance(Calendar,N2184,M2185,"Following",FALSE)</f>
        <v>54834</v>
      </c>
      <c r="O2185" s="75" t="e">
        <f>_xll.qlInterestRateIndexValueDate(Index,N2185)</f>
        <v>#VALUE!</v>
      </c>
      <c r="P2185" s="72" t="e">
        <v>#N/A</v>
      </c>
      <c r="Q2185" s="113" t="e">
        <v>#N/A</v>
      </c>
    </row>
    <row r="2186" spans="13:17" x14ac:dyDescent="0.2">
      <c r="M2186" s="49" t="s">
        <v>443</v>
      </c>
      <c r="N2186" s="75">
        <f>_xll.qlCalendarAdvance(Calendar,N2185,M2186,"Following",FALSE)</f>
        <v>54841</v>
      </c>
      <c r="O2186" s="75" t="e">
        <f>_xll.qlInterestRateIndexValueDate(Index,N2186)</f>
        <v>#VALUE!</v>
      </c>
      <c r="P2186" s="72" t="e">
        <v>#N/A</v>
      </c>
      <c r="Q2186" s="113" t="e">
        <v>#N/A</v>
      </c>
    </row>
    <row r="2187" spans="13:17" x14ac:dyDescent="0.2">
      <c r="M2187" s="49" t="s">
        <v>443</v>
      </c>
      <c r="N2187" s="75">
        <f>_xll.qlCalendarAdvance(Calendar,N2186,M2187,"Following",FALSE)</f>
        <v>54848</v>
      </c>
      <c r="O2187" s="75" t="e">
        <f>_xll.qlInterestRateIndexValueDate(Index,N2187)</f>
        <v>#VALUE!</v>
      </c>
      <c r="P2187" s="72" t="e">
        <v>#N/A</v>
      </c>
      <c r="Q2187" s="113" t="e">
        <v>#N/A</v>
      </c>
    </row>
    <row r="2188" spans="13:17" x14ac:dyDescent="0.2">
      <c r="M2188" s="49" t="s">
        <v>443</v>
      </c>
      <c r="N2188" s="75">
        <f>_xll.qlCalendarAdvance(Calendar,N2187,M2188,"Following",FALSE)</f>
        <v>54855</v>
      </c>
      <c r="O2188" s="75" t="e">
        <f>_xll.qlInterestRateIndexValueDate(Index,N2188)</f>
        <v>#VALUE!</v>
      </c>
      <c r="P2188" s="72" t="e">
        <v>#N/A</v>
      </c>
      <c r="Q2188" s="113" t="e">
        <v>#N/A</v>
      </c>
    </row>
    <row r="2189" spans="13:17" x14ac:dyDescent="0.2">
      <c r="M2189" s="49" t="s">
        <v>443</v>
      </c>
      <c r="N2189" s="75">
        <f>_xll.qlCalendarAdvance(Calendar,N2188,M2189,"Following",FALSE)</f>
        <v>54862</v>
      </c>
      <c r="O2189" s="75" t="e">
        <f>_xll.qlInterestRateIndexValueDate(Index,N2189)</f>
        <v>#VALUE!</v>
      </c>
      <c r="P2189" s="72" t="e">
        <v>#N/A</v>
      </c>
      <c r="Q2189" s="113" t="e">
        <v>#N/A</v>
      </c>
    </row>
    <row r="2190" spans="13:17" x14ac:dyDescent="0.2">
      <c r="M2190" s="49" t="s">
        <v>443</v>
      </c>
      <c r="N2190" s="75">
        <f>_xll.qlCalendarAdvance(Calendar,N2189,M2190,"Following",FALSE)</f>
        <v>54869</v>
      </c>
      <c r="O2190" s="75" t="e">
        <f>_xll.qlInterestRateIndexValueDate(Index,N2190)</f>
        <v>#VALUE!</v>
      </c>
      <c r="P2190" s="72" t="e">
        <v>#N/A</v>
      </c>
      <c r="Q2190" s="113" t="e">
        <v>#N/A</v>
      </c>
    </row>
    <row r="2191" spans="13:17" x14ac:dyDescent="0.2">
      <c r="M2191" s="49" t="s">
        <v>443</v>
      </c>
      <c r="N2191" s="75">
        <f>_xll.qlCalendarAdvance(Calendar,N2190,M2191,"Following",FALSE)</f>
        <v>54876</v>
      </c>
      <c r="O2191" s="75" t="e">
        <f>_xll.qlInterestRateIndexValueDate(Index,N2191)</f>
        <v>#VALUE!</v>
      </c>
      <c r="P2191" s="72" t="e">
        <v>#N/A</v>
      </c>
      <c r="Q2191" s="113" t="e">
        <v>#N/A</v>
      </c>
    </row>
    <row r="2192" spans="13:17" x14ac:dyDescent="0.2">
      <c r="M2192" s="49" t="s">
        <v>443</v>
      </c>
      <c r="N2192" s="75">
        <f>_xll.qlCalendarAdvance(Calendar,N2191,M2192,"Following",FALSE)</f>
        <v>54883</v>
      </c>
      <c r="O2192" s="75" t="e">
        <f>_xll.qlInterestRateIndexValueDate(Index,N2192)</f>
        <v>#VALUE!</v>
      </c>
      <c r="P2192" s="72" t="e">
        <v>#N/A</v>
      </c>
      <c r="Q2192" s="113" t="e">
        <v>#N/A</v>
      </c>
    </row>
    <row r="2193" spans="13:17" x14ac:dyDescent="0.2">
      <c r="M2193" s="49" t="s">
        <v>443</v>
      </c>
      <c r="N2193" s="75">
        <f>_xll.qlCalendarAdvance(Calendar,N2192,M2193,"Following",FALSE)</f>
        <v>54890</v>
      </c>
      <c r="O2193" s="75" t="e">
        <f>_xll.qlInterestRateIndexValueDate(Index,N2193)</f>
        <v>#VALUE!</v>
      </c>
      <c r="P2193" s="72" t="e">
        <v>#N/A</v>
      </c>
      <c r="Q2193" s="113" t="e">
        <v>#N/A</v>
      </c>
    </row>
    <row r="2194" spans="13:17" x14ac:dyDescent="0.2">
      <c r="M2194" s="49" t="s">
        <v>443</v>
      </c>
      <c r="N2194" s="75">
        <f>_xll.qlCalendarAdvance(Calendar,N2193,M2194,"Following",FALSE)</f>
        <v>54897</v>
      </c>
      <c r="O2194" s="75" t="e">
        <f>_xll.qlInterestRateIndexValueDate(Index,N2194)</f>
        <v>#VALUE!</v>
      </c>
      <c r="P2194" s="72" t="e">
        <v>#N/A</v>
      </c>
      <c r="Q2194" s="113" t="e">
        <v>#N/A</v>
      </c>
    </row>
    <row r="2195" spans="13:17" x14ac:dyDescent="0.2">
      <c r="M2195" s="49" t="s">
        <v>443</v>
      </c>
      <c r="N2195" s="75">
        <f>_xll.qlCalendarAdvance(Calendar,N2194,M2195,"Following",FALSE)</f>
        <v>54904</v>
      </c>
      <c r="O2195" s="75" t="e">
        <f>_xll.qlInterestRateIndexValueDate(Index,N2195)</f>
        <v>#VALUE!</v>
      </c>
      <c r="P2195" s="72" t="e">
        <v>#N/A</v>
      </c>
      <c r="Q2195" s="113" t="e">
        <v>#N/A</v>
      </c>
    </row>
    <row r="2196" spans="13:17" x14ac:dyDescent="0.2">
      <c r="M2196" s="49" t="s">
        <v>443</v>
      </c>
      <c r="N2196" s="75">
        <f>_xll.qlCalendarAdvance(Calendar,N2195,M2196,"Following",FALSE)</f>
        <v>54911</v>
      </c>
      <c r="O2196" s="75" t="e">
        <f>_xll.qlInterestRateIndexValueDate(Index,N2196)</f>
        <v>#VALUE!</v>
      </c>
      <c r="P2196" s="72" t="e">
        <v>#N/A</v>
      </c>
      <c r="Q2196" s="113" t="e">
        <v>#N/A</v>
      </c>
    </row>
    <row r="2197" spans="13:17" x14ac:dyDescent="0.2">
      <c r="M2197" s="49" t="s">
        <v>443</v>
      </c>
      <c r="N2197" s="75">
        <f>_xll.qlCalendarAdvance(Calendar,N2196,M2197,"Following",FALSE)</f>
        <v>54918</v>
      </c>
      <c r="O2197" s="75" t="e">
        <f>_xll.qlInterestRateIndexValueDate(Index,N2197)</f>
        <v>#VALUE!</v>
      </c>
      <c r="P2197" s="72" t="e">
        <v>#N/A</v>
      </c>
      <c r="Q2197" s="113" t="e">
        <v>#N/A</v>
      </c>
    </row>
    <row r="2198" spans="13:17" x14ac:dyDescent="0.2">
      <c r="M2198" s="49" t="s">
        <v>443</v>
      </c>
      <c r="N2198" s="75">
        <f>_xll.qlCalendarAdvance(Calendar,N2197,M2198,"Following",FALSE)</f>
        <v>54925</v>
      </c>
      <c r="O2198" s="75" t="e">
        <f>_xll.qlInterestRateIndexValueDate(Index,N2198)</f>
        <v>#VALUE!</v>
      </c>
      <c r="P2198" s="72" t="e">
        <v>#N/A</v>
      </c>
      <c r="Q2198" s="113" t="e">
        <v>#N/A</v>
      </c>
    </row>
    <row r="2199" spans="13:17" x14ac:dyDescent="0.2">
      <c r="M2199" s="49" t="s">
        <v>443</v>
      </c>
      <c r="N2199" s="75">
        <f>_xll.qlCalendarAdvance(Calendar,N2198,M2199,"Following",FALSE)</f>
        <v>54932</v>
      </c>
      <c r="O2199" s="75" t="e">
        <f>_xll.qlInterestRateIndexValueDate(Index,N2199)</f>
        <v>#VALUE!</v>
      </c>
      <c r="P2199" s="72" t="e">
        <v>#N/A</v>
      </c>
      <c r="Q2199" s="113" t="e">
        <v>#N/A</v>
      </c>
    </row>
    <row r="2200" spans="13:17" x14ac:dyDescent="0.2">
      <c r="M2200" s="49" t="s">
        <v>443</v>
      </c>
      <c r="N2200" s="75">
        <f>_xll.qlCalendarAdvance(Calendar,N2199,M2200,"Following",FALSE)</f>
        <v>54939</v>
      </c>
      <c r="O2200" s="75" t="e">
        <f>_xll.qlInterestRateIndexValueDate(Index,N2200)</f>
        <v>#VALUE!</v>
      </c>
      <c r="P2200" s="72" t="e">
        <v>#N/A</v>
      </c>
      <c r="Q2200" s="113" t="e">
        <v>#N/A</v>
      </c>
    </row>
    <row r="2201" spans="13:17" x14ac:dyDescent="0.2">
      <c r="M2201" s="49" t="s">
        <v>443</v>
      </c>
      <c r="N2201" s="75">
        <f>_xll.qlCalendarAdvance(Calendar,N2200,M2201,"Following",FALSE)</f>
        <v>54946</v>
      </c>
      <c r="O2201" s="75" t="e">
        <f>_xll.qlInterestRateIndexValueDate(Index,N2201)</f>
        <v>#VALUE!</v>
      </c>
      <c r="P2201" s="72" t="e">
        <v>#N/A</v>
      </c>
      <c r="Q2201" s="113" t="e">
        <v>#N/A</v>
      </c>
    </row>
    <row r="2202" spans="13:17" x14ac:dyDescent="0.2">
      <c r="M2202" s="49" t="s">
        <v>443</v>
      </c>
      <c r="N2202" s="75">
        <f>_xll.qlCalendarAdvance(Calendar,N2201,M2202,"Following",FALSE)</f>
        <v>54953</v>
      </c>
      <c r="O2202" s="75" t="e">
        <f>_xll.qlInterestRateIndexValueDate(Index,N2202)</f>
        <v>#VALUE!</v>
      </c>
      <c r="P2202" s="72" t="e">
        <v>#N/A</v>
      </c>
      <c r="Q2202" s="113" t="e">
        <v>#N/A</v>
      </c>
    </row>
    <row r="2203" spans="13:17" x14ac:dyDescent="0.2">
      <c r="M2203" s="49" t="s">
        <v>443</v>
      </c>
      <c r="N2203" s="75">
        <f>_xll.qlCalendarAdvance(Calendar,N2202,M2203,"Following",FALSE)</f>
        <v>54960</v>
      </c>
      <c r="O2203" s="75" t="e">
        <f>_xll.qlInterestRateIndexValueDate(Index,N2203)</f>
        <v>#VALUE!</v>
      </c>
      <c r="P2203" s="72" t="e">
        <v>#N/A</v>
      </c>
      <c r="Q2203" s="113" t="e">
        <v>#N/A</v>
      </c>
    </row>
    <row r="2204" spans="13:17" x14ac:dyDescent="0.2">
      <c r="M2204" s="49" t="s">
        <v>443</v>
      </c>
      <c r="N2204" s="75">
        <f>_xll.qlCalendarAdvance(Calendar,N2203,M2204,"Following",FALSE)</f>
        <v>54967</v>
      </c>
      <c r="O2204" s="75" t="e">
        <f>_xll.qlInterestRateIndexValueDate(Index,N2204)</f>
        <v>#VALUE!</v>
      </c>
      <c r="P2204" s="72" t="e">
        <v>#N/A</v>
      </c>
      <c r="Q2204" s="113" t="e">
        <v>#N/A</v>
      </c>
    </row>
    <row r="2205" spans="13:17" x14ac:dyDescent="0.2">
      <c r="M2205" s="49" t="s">
        <v>443</v>
      </c>
      <c r="N2205" s="75">
        <f>_xll.qlCalendarAdvance(Calendar,N2204,M2205,"Following",FALSE)</f>
        <v>54974</v>
      </c>
      <c r="O2205" s="75" t="e">
        <f>_xll.qlInterestRateIndexValueDate(Index,N2205)</f>
        <v>#VALUE!</v>
      </c>
      <c r="P2205" s="72" t="e">
        <v>#N/A</v>
      </c>
      <c r="Q2205" s="113" t="e">
        <v>#N/A</v>
      </c>
    </row>
    <row r="2206" spans="13:17" x14ac:dyDescent="0.2">
      <c r="M2206" s="49" t="s">
        <v>443</v>
      </c>
      <c r="N2206" s="75">
        <f>_xll.qlCalendarAdvance(Calendar,N2205,M2206,"Following",FALSE)</f>
        <v>54981</v>
      </c>
      <c r="O2206" s="75" t="e">
        <f>_xll.qlInterestRateIndexValueDate(Index,N2206)</f>
        <v>#VALUE!</v>
      </c>
      <c r="P2206" s="72" t="e">
        <v>#N/A</v>
      </c>
      <c r="Q2206" s="113" t="e">
        <v>#N/A</v>
      </c>
    </row>
    <row r="2207" spans="13:17" x14ac:dyDescent="0.2">
      <c r="M2207" s="49" t="s">
        <v>443</v>
      </c>
      <c r="N2207" s="75">
        <f>_xll.qlCalendarAdvance(Calendar,N2206,M2207,"Following",FALSE)</f>
        <v>54988</v>
      </c>
      <c r="O2207" s="75" t="e">
        <f>_xll.qlInterestRateIndexValueDate(Index,N2207)</f>
        <v>#VALUE!</v>
      </c>
      <c r="P2207" s="72" t="e">
        <v>#N/A</v>
      </c>
      <c r="Q2207" s="113" t="e">
        <v>#N/A</v>
      </c>
    </row>
    <row r="2208" spans="13:17" x14ac:dyDescent="0.2">
      <c r="M2208" s="49" t="s">
        <v>443</v>
      </c>
      <c r="N2208" s="75">
        <f>_xll.qlCalendarAdvance(Calendar,N2207,M2208,"Following",FALSE)</f>
        <v>54995</v>
      </c>
      <c r="O2208" s="75" t="e">
        <f>_xll.qlInterestRateIndexValueDate(Index,N2208)</f>
        <v>#VALUE!</v>
      </c>
      <c r="P2208" s="72" t="e">
        <v>#N/A</v>
      </c>
      <c r="Q2208" s="113" t="e">
        <v>#N/A</v>
      </c>
    </row>
    <row r="2209" spans="13:17" x14ac:dyDescent="0.2">
      <c r="M2209" s="49" t="s">
        <v>443</v>
      </c>
      <c r="N2209" s="75">
        <f>_xll.qlCalendarAdvance(Calendar,N2208,M2209,"Following",FALSE)</f>
        <v>55002</v>
      </c>
      <c r="O2209" s="75" t="e">
        <f>_xll.qlInterestRateIndexValueDate(Index,N2209)</f>
        <v>#VALUE!</v>
      </c>
      <c r="P2209" s="72" t="e">
        <v>#N/A</v>
      </c>
      <c r="Q2209" s="113" t="e">
        <v>#N/A</v>
      </c>
    </row>
    <row r="2210" spans="13:17" x14ac:dyDescent="0.2">
      <c r="M2210" s="49" t="s">
        <v>443</v>
      </c>
      <c r="N2210" s="75">
        <f>_xll.qlCalendarAdvance(Calendar,N2209,M2210,"Following",FALSE)</f>
        <v>55009</v>
      </c>
      <c r="O2210" s="75" t="e">
        <f>_xll.qlInterestRateIndexValueDate(Index,N2210)</f>
        <v>#VALUE!</v>
      </c>
      <c r="P2210" s="72" t="e">
        <v>#N/A</v>
      </c>
      <c r="Q2210" s="113" t="e">
        <v>#N/A</v>
      </c>
    </row>
    <row r="2211" spans="13:17" x14ac:dyDescent="0.2">
      <c r="M2211" s="49" t="s">
        <v>443</v>
      </c>
      <c r="N2211" s="75">
        <f>_xll.qlCalendarAdvance(Calendar,N2210,M2211,"Following",FALSE)</f>
        <v>55016</v>
      </c>
      <c r="O2211" s="75" t="e">
        <f>_xll.qlInterestRateIndexValueDate(Index,N2211)</f>
        <v>#VALUE!</v>
      </c>
      <c r="P2211" s="72" t="e">
        <v>#N/A</v>
      </c>
      <c r="Q2211" s="113" t="e">
        <v>#N/A</v>
      </c>
    </row>
    <row r="2212" spans="13:17" x14ac:dyDescent="0.2">
      <c r="M2212" s="49" t="s">
        <v>443</v>
      </c>
      <c r="N2212" s="75">
        <f>_xll.qlCalendarAdvance(Calendar,N2211,M2212,"Following",FALSE)</f>
        <v>55023</v>
      </c>
      <c r="O2212" s="75" t="e">
        <f>_xll.qlInterestRateIndexValueDate(Index,N2212)</f>
        <v>#VALUE!</v>
      </c>
      <c r="P2212" s="72" t="e">
        <v>#N/A</v>
      </c>
      <c r="Q2212" s="113" t="e">
        <v>#N/A</v>
      </c>
    </row>
    <row r="2213" spans="13:17" x14ac:dyDescent="0.2">
      <c r="M2213" s="49" t="s">
        <v>443</v>
      </c>
      <c r="N2213" s="75">
        <f>_xll.qlCalendarAdvance(Calendar,N2212,M2213,"Following",FALSE)</f>
        <v>55030</v>
      </c>
      <c r="O2213" s="75" t="e">
        <f>_xll.qlInterestRateIndexValueDate(Index,N2213)</f>
        <v>#VALUE!</v>
      </c>
      <c r="P2213" s="72" t="e">
        <v>#N/A</v>
      </c>
      <c r="Q2213" s="113" t="e">
        <v>#N/A</v>
      </c>
    </row>
    <row r="2214" spans="13:17" x14ac:dyDescent="0.2">
      <c r="M2214" s="49" t="s">
        <v>443</v>
      </c>
      <c r="N2214" s="75">
        <f>_xll.qlCalendarAdvance(Calendar,N2213,M2214,"Following",FALSE)</f>
        <v>55037</v>
      </c>
      <c r="O2214" s="75" t="e">
        <f>_xll.qlInterestRateIndexValueDate(Index,N2214)</f>
        <v>#VALUE!</v>
      </c>
      <c r="P2214" s="72" t="e">
        <v>#N/A</v>
      </c>
      <c r="Q2214" s="113" t="e">
        <v>#N/A</v>
      </c>
    </row>
    <row r="2215" spans="13:17" x14ac:dyDescent="0.2">
      <c r="M2215" s="49" t="s">
        <v>443</v>
      </c>
      <c r="N2215" s="75">
        <f>_xll.qlCalendarAdvance(Calendar,N2214,M2215,"Following",FALSE)</f>
        <v>55044</v>
      </c>
      <c r="O2215" s="75" t="e">
        <f>_xll.qlInterestRateIndexValueDate(Index,N2215)</f>
        <v>#VALUE!</v>
      </c>
      <c r="P2215" s="72" t="e">
        <v>#N/A</v>
      </c>
      <c r="Q2215" s="113" t="e">
        <v>#N/A</v>
      </c>
    </row>
    <row r="2216" spans="13:17" x14ac:dyDescent="0.2">
      <c r="M2216" s="49" t="s">
        <v>443</v>
      </c>
      <c r="N2216" s="75">
        <f>_xll.qlCalendarAdvance(Calendar,N2215,M2216,"Following",FALSE)</f>
        <v>55051</v>
      </c>
      <c r="O2216" s="75" t="e">
        <f>_xll.qlInterestRateIndexValueDate(Index,N2216)</f>
        <v>#VALUE!</v>
      </c>
      <c r="P2216" s="72" t="e">
        <v>#N/A</v>
      </c>
      <c r="Q2216" s="113" t="e">
        <v>#N/A</v>
      </c>
    </row>
    <row r="2217" spans="13:17" x14ac:dyDescent="0.2">
      <c r="M2217" s="49" t="s">
        <v>443</v>
      </c>
      <c r="N2217" s="75">
        <f>_xll.qlCalendarAdvance(Calendar,N2216,M2217,"Following",FALSE)</f>
        <v>55058</v>
      </c>
      <c r="O2217" s="75" t="e">
        <f>_xll.qlInterestRateIndexValueDate(Index,N2217)</f>
        <v>#VALUE!</v>
      </c>
      <c r="P2217" s="72" t="e">
        <v>#N/A</v>
      </c>
      <c r="Q2217" s="113" t="e">
        <v>#N/A</v>
      </c>
    </row>
    <row r="2218" spans="13:17" x14ac:dyDescent="0.2">
      <c r="M2218" s="49" t="s">
        <v>443</v>
      </c>
      <c r="N2218" s="75">
        <f>_xll.qlCalendarAdvance(Calendar,N2217,M2218,"Following",FALSE)</f>
        <v>55065</v>
      </c>
      <c r="O2218" s="75" t="e">
        <f>_xll.qlInterestRateIndexValueDate(Index,N2218)</f>
        <v>#VALUE!</v>
      </c>
      <c r="P2218" s="72" t="e">
        <v>#N/A</v>
      </c>
      <c r="Q2218" s="113" t="e">
        <v>#N/A</v>
      </c>
    </row>
    <row r="2219" spans="13:17" x14ac:dyDescent="0.2">
      <c r="M2219" s="49" t="s">
        <v>443</v>
      </c>
      <c r="N2219" s="75">
        <f>_xll.qlCalendarAdvance(Calendar,N2218,M2219,"Following",FALSE)</f>
        <v>55072</v>
      </c>
      <c r="O2219" s="75" t="e">
        <f>_xll.qlInterestRateIndexValueDate(Index,N2219)</f>
        <v>#VALUE!</v>
      </c>
      <c r="P2219" s="72" t="e">
        <v>#N/A</v>
      </c>
      <c r="Q2219" s="113" t="e">
        <v>#N/A</v>
      </c>
    </row>
    <row r="2220" spans="13:17" x14ac:dyDescent="0.2">
      <c r="M2220" s="49" t="s">
        <v>443</v>
      </c>
      <c r="N2220" s="75">
        <f>_xll.qlCalendarAdvance(Calendar,N2219,M2220,"Following",FALSE)</f>
        <v>55079</v>
      </c>
      <c r="O2220" s="75" t="e">
        <f>_xll.qlInterestRateIndexValueDate(Index,N2220)</f>
        <v>#VALUE!</v>
      </c>
      <c r="P2220" s="72" t="e">
        <v>#N/A</v>
      </c>
      <c r="Q2220" s="113" t="e">
        <v>#N/A</v>
      </c>
    </row>
    <row r="2221" spans="13:17" x14ac:dyDescent="0.2">
      <c r="M2221" s="49" t="s">
        <v>443</v>
      </c>
      <c r="N2221" s="75">
        <f>_xll.qlCalendarAdvance(Calendar,N2220,M2221,"Following",FALSE)</f>
        <v>55086</v>
      </c>
      <c r="O2221" s="75" t="e">
        <f>_xll.qlInterestRateIndexValueDate(Index,N2221)</f>
        <v>#VALUE!</v>
      </c>
      <c r="P2221" s="72" t="e">
        <v>#N/A</v>
      </c>
      <c r="Q2221" s="113" t="e">
        <v>#N/A</v>
      </c>
    </row>
    <row r="2222" spans="13:17" x14ac:dyDescent="0.2">
      <c r="M2222" s="49" t="s">
        <v>443</v>
      </c>
      <c r="N2222" s="75">
        <f>_xll.qlCalendarAdvance(Calendar,N2221,M2222,"Following",FALSE)</f>
        <v>55093</v>
      </c>
      <c r="O2222" s="75" t="e">
        <f>_xll.qlInterestRateIndexValueDate(Index,N2222)</f>
        <v>#VALUE!</v>
      </c>
      <c r="P2222" s="72" t="e">
        <v>#N/A</v>
      </c>
      <c r="Q2222" s="113" t="e">
        <v>#N/A</v>
      </c>
    </row>
    <row r="2223" spans="13:17" x14ac:dyDescent="0.2">
      <c r="M2223" s="49" t="s">
        <v>443</v>
      </c>
      <c r="N2223" s="75">
        <f>_xll.qlCalendarAdvance(Calendar,N2222,M2223,"Following",FALSE)</f>
        <v>55100</v>
      </c>
      <c r="O2223" s="75" t="e">
        <f>_xll.qlInterestRateIndexValueDate(Index,N2223)</f>
        <v>#VALUE!</v>
      </c>
      <c r="P2223" s="72" t="e">
        <v>#N/A</v>
      </c>
      <c r="Q2223" s="113" t="e">
        <v>#N/A</v>
      </c>
    </row>
    <row r="2224" spans="13:17" x14ac:dyDescent="0.2">
      <c r="M2224" s="49" t="s">
        <v>443</v>
      </c>
      <c r="N2224" s="75">
        <f>_xll.qlCalendarAdvance(Calendar,N2223,M2224,"Following",FALSE)</f>
        <v>55107</v>
      </c>
      <c r="O2224" s="75" t="e">
        <f>_xll.qlInterestRateIndexValueDate(Index,N2224)</f>
        <v>#VALUE!</v>
      </c>
      <c r="P2224" s="72" t="e">
        <v>#N/A</v>
      </c>
      <c r="Q2224" s="113" t="e">
        <v>#N/A</v>
      </c>
    </row>
    <row r="2225" spans="13:17" x14ac:dyDescent="0.2">
      <c r="M2225" s="49" t="s">
        <v>443</v>
      </c>
      <c r="N2225" s="75">
        <f>_xll.qlCalendarAdvance(Calendar,N2224,M2225,"Following",FALSE)</f>
        <v>55114</v>
      </c>
      <c r="O2225" s="75" t="e">
        <f>_xll.qlInterestRateIndexValueDate(Index,N2225)</f>
        <v>#VALUE!</v>
      </c>
      <c r="P2225" s="72" t="e">
        <v>#N/A</v>
      </c>
      <c r="Q2225" s="113" t="e">
        <v>#N/A</v>
      </c>
    </row>
    <row r="2226" spans="13:17" x14ac:dyDescent="0.2">
      <c r="M2226" s="49" t="s">
        <v>443</v>
      </c>
      <c r="N2226" s="75">
        <f>_xll.qlCalendarAdvance(Calendar,N2225,M2226,"Following",FALSE)</f>
        <v>55121</v>
      </c>
      <c r="O2226" s="75" t="e">
        <f>_xll.qlInterestRateIndexValueDate(Index,N2226)</f>
        <v>#VALUE!</v>
      </c>
      <c r="P2226" s="72" t="e">
        <v>#N/A</v>
      </c>
      <c r="Q2226" s="113" t="e">
        <v>#N/A</v>
      </c>
    </row>
    <row r="2227" spans="13:17" x14ac:dyDescent="0.2">
      <c r="M2227" s="49" t="s">
        <v>443</v>
      </c>
      <c r="N2227" s="75">
        <f>_xll.qlCalendarAdvance(Calendar,N2226,M2227,"Following",FALSE)</f>
        <v>55128</v>
      </c>
      <c r="O2227" s="75" t="e">
        <f>_xll.qlInterestRateIndexValueDate(Index,N2227)</f>
        <v>#VALUE!</v>
      </c>
      <c r="P2227" s="72" t="e">
        <v>#N/A</v>
      </c>
      <c r="Q2227" s="113" t="e">
        <v>#N/A</v>
      </c>
    </row>
    <row r="2228" spans="13:17" x14ac:dyDescent="0.2">
      <c r="M2228" s="49" t="s">
        <v>443</v>
      </c>
      <c r="N2228" s="75">
        <f>_xll.qlCalendarAdvance(Calendar,N2227,M2228,"Following",FALSE)</f>
        <v>55135</v>
      </c>
      <c r="O2228" s="75" t="e">
        <f>_xll.qlInterestRateIndexValueDate(Index,N2228)</f>
        <v>#VALUE!</v>
      </c>
      <c r="P2228" s="72" t="e">
        <v>#N/A</v>
      </c>
      <c r="Q2228" s="113" t="e">
        <v>#N/A</v>
      </c>
    </row>
    <row r="2229" spans="13:17" x14ac:dyDescent="0.2">
      <c r="M2229" s="49" t="s">
        <v>443</v>
      </c>
      <c r="N2229" s="75">
        <f>_xll.qlCalendarAdvance(Calendar,N2228,M2229,"Following",FALSE)</f>
        <v>55142</v>
      </c>
      <c r="O2229" s="75" t="e">
        <f>_xll.qlInterestRateIndexValueDate(Index,N2229)</f>
        <v>#VALUE!</v>
      </c>
      <c r="P2229" s="72" t="e">
        <v>#N/A</v>
      </c>
      <c r="Q2229" s="113" t="e">
        <v>#N/A</v>
      </c>
    </row>
    <row r="2230" spans="13:17" x14ac:dyDescent="0.2">
      <c r="M2230" s="49" t="s">
        <v>443</v>
      </c>
      <c r="N2230" s="75">
        <f>_xll.qlCalendarAdvance(Calendar,N2229,M2230,"Following",FALSE)</f>
        <v>55149</v>
      </c>
      <c r="O2230" s="75" t="e">
        <f>_xll.qlInterestRateIndexValueDate(Index,N2230)</f>
        <v>#VALUE!</v>
      </c>
      <c r="P2230" s="72" t="e">
        <v>#N/A</v>
      </c>
      <c r="Q2230" s="113" t="e">
        <v>#N/A</v>
      </c>
    </row>
    <row r="2231" spans="13:17" x14ac:dyDescent="0.2">
      <c r="M2231" s="49" t="s">
        <v>443</v>
      </c>
      <c r="N2231" s="75">
        <f>_xll.qlCalendarAdvance(Calendar,N2230,M2231,"Following",FALSE)</f>
        <v>55156</v>
      </c>
      <c r="O2231" s="75" t="e">
        <f>_xll.qlInterestRateIndexValueDate(Index,N2231)</f>
        <v>#VALUE!</v>
      </c>
      <c r="P2231" s="72" t="e">
        <v>#N/A</v>
      </c>
      <c r="Q2231" s="113" t="e">
        <v>#N/A</v>
      </c>
    </row>
    <row r="2232" spans="13:17" x14ac:dyDescent="0.2">
      <c r="M2232" s="49" t="s">
        <v>443</v>
      </c>
      <c r="N2232" s="75">
        <f>_xll.qlCalendarAdvance(Calendar,N2231,M2232,"Following",FALSE)</f>
        <v>55163</v>
      </c>
      <c r="O2232" s="75" t="e">
        <f>_xll.qlInterestRateIndexValueDate(Index,N2232)</f>
        <v>#VALUE!</v>
      </c>
      <c r="P2232" s="72" t="e">
        <v>#N/A</v>
      </c>
      <c r="Q2232" s="113" t="e">
        <v>#N/A</v>
      </c>
    </row>
    <row r="2233" spans="13:17" x14ac:dyDescent="0.2">
      <c r="M2233" s="49" t="s">
        <v>443</v>
      </c>
      <c r="N2233" s="75">
        <f>_xll.qlCalendarAdvance(Calendar,N2232,M2233,"Following",FALSE)</f>
        <v>55170</v>
      </c>
      <c r="O2233" s="75" t="e">
        <f>_xll.qlInterestRateIndexValueDate(Index,N2233)</f>
        <v>#VALUE!</v>
      </c>
      <c r="P2233" s="72" t="e">
        <v>#N/A</v>
      </c>
      <c r="Q2233" s="113" t="e">
        <v>#N/A</v>
      </c>
    </row>
    <row r="2234" spans="13:17" x14ac:dyDescent="0.2">
      <c r="M2234" s="49" t="s">
        <v>443</v>
      </c>
      <c r="N2234" s="75">
        <f>_xll.qlCalendarAdvance(Calendar,N2233,M2234,"Following",FALSE)</f>
        <v>55177</v>
      </c>
      <c r="O2234" s="75" t="e">
        <f>_xll.qlInterestRateIndexValueDate(Index,N2234)</f>
        <v>#VALUE!</v>
      </c>
      <c r="P2234" s="72" t="e">
        <v>#N/A</v>
      </c>
      <c r="Q2234" s="113" t="e">
        <v>#N/A</v>
      </c>
    </row>
    <row r="2235" spans="13:17" x14ac:dyDescent="0.2">
      <c r="M2235" s="49" t="s">
        <v>443</v>
      </c>
      <c r="N2235" s="75">
        <f>_xll.qlCalendarAdvance(Calendar,N2234,M2235,"Following",FALSE)</f>
        <v>55184</v>
      </c>
      <c r="O2235" s="75" t="e">
        <f>_xll.qlInterestRateIndexValueDate(Index,N2235)</f>
        <v>#VALUE!</v>
      </c>
      <c r="P2235" s="72" t="e">
        <v>#N/A</v>
      </c>
      <c r="Q2235" s="113" t="e">
        <v>#N/A</v>
      </c>
    </row>
    <row r="2236" spans="13:17" x14ac:dyDescent="0.2">
      <c r="M2236" s="49" t="s">
        <v>443</v>
      </c>
      <c r="N2236" s="75">
        <f>_xll.qlCalendarAdvance(Calendar,N2235,M2236,"Following",FALSE)</f>
        <v>55191</v>
      </c>
      <c r="O2236" s="75" t="e">
        <f>_xll.qlInterestRateIndexValueDate(Index,N2236)</f>
        <v>#VALUE!</v>
      </c>
      <c r="P2236" s="72" t="e">
        <v>#N/A</v>
      </c>
      <c r="Q2236" s="113" t="e">
        <v>#N/A</v>
      </c>
    </row>
    <row r="2237" spans="13:17" x14ac:dyDescent="0.2">
      <c r="M2237" s="49" t="s">
        <v>443</v>
      </c>
      <c r="N2237" s="75">
        <f>_xll.qlCalendarAdvance(Calendar,N2236,M2237,"Following",FALSE)</f>
        <v>55198</v>
      </c>
      <c r="O2237" s="75" t="e">
        <f>_xll.qlInterestRateIndexValueDate(Index,N2237)</f>
        <v>#VALUE!</v>
      </c>
      <c r="P2237" s="72" t="e">
        <v>#N/A</v>
      </c>
      <c r="Q2237" s="113" t="e">
        <v>#N/A</v>
      </c>
    </row>
    <row r="2238" spans="13:17" x14ac:dyDescent="0.2">
      <c r="M2238" s="49" t="s">
        <v>443</v>
      </c>
      <c r="N2238" s="75">
        <f>_xll.qlCalendarAdvance(Calendar,N2237,M2238,"Following",FALSE)</f>
        <v>55205</v>
      </c>
      <c r="O2238" s="75" t="e">
        <f>_xll.qlInterestRateIndexValueDate(Index,N2238)</f>
        <v>#VALUE!</v>
      </c>
      <c r="P2238" s="72" t="e">
        <v>#N/A</v>
      </c>
      <c r="Q2238" s="113" t="e">
        <v>#N/A</v>
      </c>
    </row>
    <row r="2239" spans="13:17" x14ac:dyDescent="0.2">
      <c r="M2239" s="49" t="s">
        <v>443</v>
      </c>
      <c r="N2239" s="75">
        <f>_xll.qlCalendarAdvance(Calendar,N2238,M2239,"Following",FALSE)</f>
        <v>55212</v>
      </c>
      <c r="O2239" s="75" t="e">
        <f>_xll.qlInterestRateIndexValueDate(Index,N2239)</f>
        <v>#VALUE!</v>
      </c>
      <c r="P2239" s="72" t="e">
        <v>#N/A</v>
      </c>
      <c r="Q2239" s="113" t="e">
        <v>#N/A</v>
      </c>
    </row>
    <row r="2240" spans="13:17" x14ac:dyDescent="0.2">
      <c r="M2240" s="49" t="s">
        <v>443</v>
      </c>
      <c r="N2240" s="75">
        <f>_xll.qlCalendarAdvance(Calendar,N2239,M2240,"Following",FALSE)</f>
        <v>55219</v>
      </c>
      <c r="O2240" s="75" t="e">
        <f>_xll.qlInterestRateIndexValueDate(Index,N2240)</f>
        <v>#VALUE!</v>
      </c>
      <c r="P2240" s="72" t="e">
        <v>#N/A</v>
      </c>
      <c r="Q2240" s="113" t="e">
        <v>#N/A</v>
      </c>
    </row>
    <row r="2241" spans="13:17" x14ac:dyDescent="0.2">
      <c r="M2241" s="49" t="s">
        <v>443</v>
      </c>
      <c r="N2241" s="75">
        <f>_xll.qlCalendarAdvance(Calendar,N2240,M2241,"Following",FALSE)</f>
        <v>55226</v>
      </c>
      <c r="O2241" s="75" t="e">
        <f>_xll.qlInterestRateIndexValueDate(Index,N2241)</f>
        <v>#VALUE!</v>
      </c>
      <c r="P2241" s="72" t="e">
        <v>#N/A</v>
      </c>
      <c r="Q2241" s="113" t="e">
        <v>#N/A</v>
      </c>
    </row>
    <row r="2242" spans="13:17" x14ac:dyDescent="0.2">
      <c r="M2242" s="49" t="s">
        <v>443</v>
      </c>
      <c r="N2242" s="75">
        <f>_xll.qlCalendarAdvance(Calendar,N2241,M2242,"Following",FALSE)</f>
        <v>55233</v>
      </c>
      <c r="O2242" s="75" t="e">
        <f>_xll.qlInterestRateIndexValueDate(Index,N2242)</f>
        <v>#VALUE!</v>
      </c>
      <c r="P2242" s="72" t="e">
        <v>#N/A</v>
      </c>
      <c r="Q2242" s="113" t="e">
        <v>#N/A</v>
      </c>
    </row>
    <row r="2243" spans="13:17" x14ac:dyDescent="0.2">
      <c r="M2243" s="49" t="s">
        <v>443</v>
      </c>
      <c r="N2243" s="75">
        <f>_xll.qlCalendarAdvance(Calendar,N2242,M2243,"Following",FALSE)</f>
        <v>55240</v>
      </c>
      <c r="O2243" s="75" t="e">
        <f>_xll.qlInterestRateIndexValueDate(Index,N2243)</f>
        <v>#VALUE!</v>
      </c>
      <c r="P2243" s="72" t="e">
        <v>#N/A</v>
      </c>
      <c r="Q2243" s="113" t="e">
        <v>#N/A</v>
      </c>
    </row>
    <row r="2244" spans="13:17" x14ac:dyDescent="0.2">
      <c r="M2244" s="49" t="s">
        <v>443</v>
      </c>
      <c r="N2244" s="75">
        <f>_xll.qlCalendarAdvance(Calendar,N2243,M2244,"Following",FALSE)</f>
        <v>55247</v>
      </c>
      <c r="O2244" s="75" t="e">
        <f>_xll.qlInterestRateIndexValueDate(Index,N2244)</f>
        <v>#VALUE!</v>
      </c>
      <c r="P2244" s="72" t="e">
        <v>#N/A</v>
      </c>
      <c r="Q2244" s="113" t="e">
        <v>#N/A</v>
      </c>
    </row>
    <row r="2245" spans="13:17" x14ac:dyDescent="0.2">
      <c r="M2245" s="49" t="s">
        <v>443</v>
      </c>
      <c r="N2245" s="75">
        <f>_xll.qlCalendarAdvance(Calendar,N2244,M2245,"Following",FALSE)</f>
        <v>55254</v>
      </c>
      <c r="O2245" s="75" t="e">
        <f>_xll.qlInterestRateIndexValueDate(Index,N2245)</f>
        <v>#VALUE!</v>
      </c>
      <c r="P2245" s="72" t="e">
        <v>#N/A</v>
      </c>
      <c r="Q2245" s="113" t="e">
        <v>#N/A</v>
      </c>
    </row>
    <row r="2246" spans="13:17" x14ac:dyDescent="0.2">
      <c r="M2246" s="49" t="s">
        <v>443</v>
      </c>
      <c r="N2246" s="75">
        <f>_xll.qlCalendarAdvance(Calendar,N2245,M2246,"Following",FALSE)</f>
        <v>55261</v>
      </c>
      <c r="O2246" s="75" t="e">
        <f>_xll.qlInterestRateIndexValueDate(Index,N2246)</f>
        <v>#VALUE!</v>
      </c>
      <c r="P2246" s="72" t="e">
        <v>#N/A</v>
      </c>
      <c r="Q2246" s="113" t="e">
        <v>#N/A</v>
      </c>
    </row>
    <row r="2247" spans="13:17" x14ac:dyDescent="0.2">
      <c r="M2247" s="49" t="s">
        <v>443</v>
      </c>
      <c r="N2247" s="75">
        <f>_xll.qlCalendarAdvance(Calendar,N2246,M2247,"Following",FALSE)</f>
        <v>55268</v>
      </c>
      <c r="O2247" s="75" t="e">
        <f>_xll.qlInterestRateIndexValueDate(Index,N2247)</f>
        <v>#VALUE!</v>
      </c>
      <c r="P2247" s="72" t="e">
        <v>#N/A</v>
      </c>
      <c r="Q2247" s="113" t="e">
        <v>#N/A</v>
      </c>
    </row>
    <row r="2248" spans="13:17" x14ac:dyDescent="0.2">
      <c r="M2248" s="49" t="s">
        <v>443</v>
      </c>
      <c r="N2248" s="75">
        <f>_xll.qlCalendarAdvance(Calendar,N2247,M2248,"Following",FALSE)</f>
        <v>55275</v>
      </c>
      <c r="O2248" s="75" t="e">
        <f>_xll.qlInterestRateIndexValueDate(Index,N2248)</f>
        <v>#VALUE!</v>
      </c>
      <c r="P2248" s="72" t="e">
        <v>#N/A</v>
      </c>
      <c r="Q2248" s="113" t="e">
        <v>#N/A</v>
      </c>
    </row>
    <row r="2249" spans="13:17" x14ac:dyDescent="0.2">
      <c r="M2249" s="49" t="s">
        <v>443</v>
      </c>
      <c r="N2249" s="75">
        <f>_xll.qlCalendarAdvance(Calendar,N2248,M2249,"Following",FALSE)</f>
        <v>55282</v>
      </c>
      <c r="O2249" s="75" t="e">
        <f>_xll.qlInterestRateIndexValueDate(Index,N2249)</f>
        <v>#VALUE!</v>
      </c>
      <c r="P2249" s="72" t="e">
        <v>#N/A</v>
      </c>
      <c r="Q2249" s="113" t="e">
        <v>#N/A</v>
      </c>
    </row>
    <row r="2250" spans="13:17" x14ac:dyDescent="0.2">
      <c r="M2250" s="49" t="s">
        <v>443</v>
      </c>
      <c r="N2250" s="75">
        <f>_xll.qlCalendarAdvance(Calendar,N2249,M2250,"Following",FALSE)</f>
        <v>55289</v>
      </c>
      <c r="O2250" s="75" t="e">
        <f>_xll.qlInterestRateIndexValueDate(Index,N2250)</f>
        <v>#VALUE!</v>
      </c>
      <c r="P2250" s="72" t="e">
        <v>#N/A</v>
      </c>
      <c r="Q2250" s="113" t="e">
        <v>#N/A</v>
      </c>
    </row>
    <row r="2251" spans="13:17" x14ac:dyDescent="0.2">
      <c r="M2251" s="49" t="s">
        <v>443</v>
      </c>
      <c r="N2251" s="75">
        <f>_xll.qlCalendarAdvance(Calendar,N2250,M2251,"Following",FALSE)</f>
        <v>55296</v>
      </c>
      <c r="O2251" s="75" t="e">
        <f>_xll.qlInterestRateIndexValueDate(Index,N2251)</f>
        <v>#VALUE!</v>
      </c>
      <c r="P2251" s="72" t="e">
        <v>#N/A</v>
      </c>
      <c r="Q2251" s="113" t="e">
        <v>#N/A</v>
      </c>
    </row>
    <row r="2252" spans="13:17" x14ac:dyDescent="0.2">
      <c r="M2252" s="49" t="s">
        <v>443</v>
      </c>
      <c r="N2252" s="75">
        <f>_xll.qlCalendarAdvance(Calendar,N2251,M2252,"Following",FALSE)</f>
        <v>55303</v>
      </c>
      <c r="O2252" s="75" t="e">
        <f>_xll.qlInterestRateIndexValueDate(Index,N2252)</f>
        <v>#VALUE!</v>
      </c>
      <c r="P2252" s="72" t="e">
        <v>#N/A</v>
      </c>
      <c r="Q2252" s="113" t="e">
        <v>#N/A</v>
      </c>
    </row>
    <row r="2253" spans="13:17" x14ac:dyDescent="0.2">
      <c r="M2253" s="49" t="s">
        <v>443</v>
      </c>
      <c r="N2253" s="75">
        <f>_xll.qlCalendarAdvance(Calendar,N2252,M2253,"Following",FALSE)</f>
        <v>55310</v>
      </c>
      <c r="O2253" s="75" t="e">
        <f>_xll.qlInterestRateIndexValueDate(Index,N2253)</f>
        <v>#VALUE!</v>
      </c>
      <c r="P2253" s="72" t="e">
        <v>#N/A</v>
      </c>
      <c r="Q2253" s="113" t="e">
        <v>#N/A</v>
      </c>
    </row>
    <row r="2254" spans="13:17" x14ac:dyDescent="0.2">
      <c r="M2254" s="49" t="s">
        <v>443</v>
      </c>
      <c r="N2254" s="75">
        <f>_xll.qlCalendarAdvance(Calendar,N2253,M2254,"Following",FALSE)</f>
        <v>55317</v>
      </c>
      <c r="O2254" s="75" t="e">
        <f>_xll.qlInterestRateIndexValueDate(Index,N2254)</f>
        <v>#VALUE!</v>
      </c>
      <c r="P2254" s="72" t="e">
        <v>#N/A</v>
      </c>
      <c r="Q2254" s="113" t="e">
        <v>#N/A</v>
      </c>
    </row>
    <row r="2255" spans="13:17" x14ac:dyDescent="0.2">
      <c r="M2255" s="49" t="s">
        <v>443</v>
      </c>
      <c r="N2255" s="75">
        <f>_xll.qlCalendarAdvance(Calendar,N2254,M2255,"Following",FALSE)</f>
        <v>55324</v>
      </c>
      <c r="O2255" s="75" t="e">
        <f>_xll.qlInterestRateIndexValueDate(Index,N2255)</f>
        <v>#VALUE!</v>
      </c>
      <c r="P2255" s="72" t="e">
        <v>#N/A</v>
      </c>
      <c r="Q2255" s="113" t="e">
        <v>#N/A</v>
      </c>
    </row>
    <row r="2256" spans="13:17" x14ac:dyDescent="0.2">
      <c r="M2256" s="49" t="s">
        <v>443</v>
      </c>
      <c r="N2256" s="75">
        <f>_xll.qlCalendarAdvance(Calendar,N2255,M2256,"Following",FALSE)</f>
        <v>55331</v>
      </c>
      <c r="O2256" s="75" t="e">
        <f>_xll.qlInterestRateIndexValueDate(Index,N2256)</f>
        <v>#VALUE!</v>
      </c>
      <c r="P2256" s="72" t="e">
        <v>#N/A</v>
      </c>
      <c r="Q2256" s="113" t="e">
        <v>#N/A</v>
      </c>
    </row>
    <row r="2257" spans="13:17" x14ac:dyDescent="0.2">
      <c r="M2257" s="49" t="s">
        <v>443</v>
      </c>
      <c r="N2257" s="75">
        <f>_xll.qlCalendarAdvance(Calendar,N2256,M2257,"Following",FALSE)</f>
        <v>55338</v>
      </c>
      <c r="O2257" s="75" t="e">
        <f>_xll.qlInterestRateIndexValueDate(Index,N2257)</f>
        <v>#VALUE!</v>
      </c>
      <c r="P2257" s="72" t="e">
        <v>#N/A</v>
      </c>
      <c r="Q2257" s="113" t="e">
        <v>#N/A</v>
      </c>
    </row>
    <row r="2258" spans="13:17" x14ac:dyDescent="0.2">
      <c r="M2258" s="49" t="s">
        <v>443</v>
      </c>
      <c r="N2258" s="75">
        <f>_xll.qlCalendarAdvance(Calendar,N2257,M2258,"Following",FALSE)</f>
        <v>55345</v>
      </c>
      <c r="O2258" s="75" t="e">
        <f>_xll.qlInterestRateIndexValueDate(Index,N2258)</f>
        <v>#VALUE!</v>
      </c>
      <c r="P2258" s="72" t="e">
        <v>#N/A</v>
      </c>
      <c r="Q2258" s="113" t="e">
        <v>#N/A</v>
      </c>
    </row>
    <row r="2259" spans="13:17" x14ac:dyDescent="0.2">
      <c r="M2259" s="49" t="s">
        <v>443</v>
      </c>
      <c r="N2259" s="75">
        <f>_xll.qlCalendarAdvance(Calendar,N2258,M2259,"Following",FALSE)</f>
        <v>55352</v>
      </c>
      <c r="O2259" s="75" t="e">
        <f>_xll.qlInterestRateIndexValueDate(Index,N2259)</f>
        <v>#VALUE!</v>
      </c>
      <c r="P2259" s="72" t="e">
        <v>#N/A</v>
      </c>
      <c r="Q2259" s="113" t="e">
        <v>#N/A</v>
      </c>
    </row>
    <row r="2260" spans="13:17" x14ac:dyDescent="0.2">
      <c r="M2260" s="49" t="s">
        <v>443</v>
      </c>
      <c r="N2260" s="75">
        <f>_xll.qlCalendarAdvance(Calendar,N2259,M2260,"Following",FALSE)</f>
        <v>55359</v>
      </c>
      <c r="O2260" s="75" t="e">
        <f>_xll.qlInterestRateIndexValueDate(Index,N2260)</f>
        <v>#VALUE!</v>
      </c>
      <c r="P2260" s="72" t="e">
        <v>#N/A</v>
      </c>
      <c r="Q2260" s="113" t="e">
        <v>#N/A</v>
      </c>
    </row>
    <row r="2261" spans="13:17" x14ac:dyDescent="0.2">
      <c r="M2261" s="49" t="s">
        <v>443</v>
      </c>
      <c r="N2261" s="75">
        <f>_xll.qlCalendarAdvance(Calendar,N2260,M2261,"Following",FALSE)</f>
        <v>55366</v>
      </c>
      <c r="O2261" s="75" t="e">
        <f>_xll.qlInterestRateIndexValueDate(Index,N2261)</f>
        <v>#VALUE!</v>
      </c>
      <c r="P2261" s="72" t="e">
        <v>#N/A</v>
      </c>
      <c r="Q2261" s="113" t="e">
        <v>#N/A</v>
      </c>
    </row>
    <row r="2262" spans="13:17" x14ac:dyDescent="0.2">
      <c r="M2262" s="49" t="s">
        <v>443</v>
      </c>
      <c r="N2262" s="75">
        <f>_xll.qlCalendarAdvance(Calendar,N2261,M2262,"Following",FALSE)</f>
        <v>55373</v>
      </c>
      <c r="O2262" s="75" t="e">
        <f>_xll.qlInterestRateIndexValueDate(Index,N2262)</f>
        <v>#VALUE!</v>
      </c>
      <c r="P2262" s="72" t="e">
        <v>#N/A</v>
      </c>
      <c r="Q2262" s="113" t="e">
        <v>#N/A</v>
      </c>
    </row>
    <row r="2263" spans="13:17" x14ac:dyDescent="0.2">
      <c r="M2263" s="49" t="s">
        <v>443</v>
      </c>
      <c r="N2263" s="75">
        <f>_xll.qlCalendarAdvance(Calendar,N2262,M2263,"Following",FALSE)</f>
        <v>55380</v>
      </c>
      <c r="O2263" s="75" t="e">
        <f>_xll.qlInterestRateIndexValueDate(Index,N2263)</f>
        <v>#VALUE!</v>
      </c>
      <c r="P2263" s="72" t="e">
        <v>#N/A</v>
      </c>
      <c r="Q2263" s="113" t="e">
        <v>#N/A</v>
      </c>
    </row>
    <row r="2264" spans="13:17" x14ac:dyDescent="0.2">
      <c r="M2264" s="49" t="s">
        <v>443</v>
      </c>
      <c r="N2264" s="75">
        <f>_xll.qlCalendarAdvance(Calendar,N2263,M2264,"Following",FALSE)</f>
        <v>55387</v>
      </c>
      <c r="O2264" s="75" t="e">
        <f>_xll.qlInterestRateIndexValueDate(Index,N2264)</f>
        <v>#VALUE!</v>
      </c>
      <c r="P2264" s="72" t="e">
        <v>#N/A</v>
      </c>
      <c r="Q2264" s="113" t="e">
        <v>#N/A</v>
      </c>
    </row>
    <row r="2265" spans="13:17" x14ac:dyDescent="0.2">
      <c r="M2265" s="49" t="s">
        <v>443</v>
      </c>
      <c r="N2265" s="75">
        <f>_xll.qlCalendarAdvance(Calendar,N2264,M2265,"Following",FALSE)</f>
        <v>55394</v>
      </c>
      <c r="O2265" s="75" t="e">
        <f>_xll.qlInterestRateIndexValueDate(Index,N2265)</f>
        <v>#VALUE!</v>
      </c>
      <c r="P2265" s="72" t="e">
        <v>#N/A</v>
      </c>
      <c r="Q2265" s="113" t="e">
        <v>#N/A</v>
      </c>
    </row>
    <row r="2266" spans="13:17" x14ac:dyDescent="0.2">
      <c r="M2266" s="49" t="s">
        <v>443</v>
      </c>
      <c r="N2266" s="75">
        <f>_xll.qlCalendarAdvance(Calendar,N2265,M2266,"Following",FALSE)</f>
        <v>55401</v>
      </c>
      <c r="O2266" s="75" t="e">
        <f>_xll.qlInterestRateIndexValueDate(Index,N2266)</f>
        <v>#VALUE!</v>
      </c>
      <c r="P2266" s="72" t="e">
        <v>#N/A</v>
      </c>
      <c r="Q2266" s="113" t="e">
        <v>#N/A</v>
      </c>
    </row>
    <row r="2267" spans="13:17" x14ac:dyDescent="0.2">
      <c r="M2267" s="49" t="s">
        <v>443</v>
      </c>
      <c r="N2267" s="75">
        <f>_xll.qlCalendarAdvance(Calendar,N2266,M2267,"Following",FALSE)</f>
        <v>55408</v>
      </c>
      <c r="O2267" s="75" t="e">
        <f>_xll.qlInterestRateIndexValueDate(Index,N2267)</f>
        <v>#VALUE!</v>
      </c>
      <c r="P2267" s="72" t="e">
        <v>#N/A</v>
      </c>
      <c r="Q2267" s="113" t="e">
        <v>#N/A</v>
      </c>
    </row>
    <row r="2268" spans="13:17" x14ac:dyDescent="0.2">
      <c r="M2268" s="49" t="s">
        <v>443</v>
      </c>
      <c r="N2268" s="75">
        <f>_xll.qlCalendarAdvance(Calendar,N2267,M2268,"Following",FALSE)</f>
        <v>55415</v>
      </c>
      <c r="O2268" s="75" t="e">
        <f>_xll.qlInterestRateIndexValueDate(Index,N2268)</f>
        <v>#VALUE!</v>
      </c>
      <c r="P2268" s="72" t="e">
        <v>#N/A</v>
      </c>
      <c r="Q2268" s="113" t="e">
        <v>#N/A</v>
      </c>
    </row>
    <row r="2269" spans="13:17" x14ac:dyDescent="0.2">
      <c r="M2269" s="49" t="s">
        <v>443</v>
      </c>
      <c r="N2269" s="75">
        <f>_xll.qlCalendarAdvance(Calendar,N2268,M2269,"Following",FALSE)</f>
        <v>55422</v>
      </c>
      <c r="O2269" s="75" t="e">
        <f>_xll.qlInterestRateIndexValueDate(Index,N2269)</f>
        <v>#VALUE!</v>
      </c>
      <c r="P2269" s="72" t="e">
        <v>#N/A</v>
      </c>
      <c r="Q2269" s="113" t="e">
        <v>#N/A</v>
      </c>
    </row>
    <row r="2270" spans="13:17" x14ac:dyDescent="0.2">
      <c r="M2270" s="49" t="s">
        <v>443</v>
      </c>
      <c r="N2270" s="75">
        <f>_xll.qlCalendarAdvance(Calendar,N2269,M2270,"Following",FALSE)</f>
        <v>55429</v>
      </c>
      <c r="O2270" s="75" t="e">
        <f>_xll.qlInterestRateIndexValueDate(Index,N2270)</f>
        <v>#VALUE!</v>
      </c>
      <c r="P2270" s="72" t="e">
        <v>#N/A</v>
      </c>
      <c r="Q2270" s="113" t="e">
        <v>#N/A</v>
      </c>
    </row>
    <row r="2271" spans="13:17" x14ac:dyDescent="0.2">
      <c r="M2271" s="49" t="s">
        <v>443</v>
      </c>
      <c r="N2271" s="75">
        <f>_xll.qlCalendarAdvance(Calendar,N2270,M2271,"Following",FALSE)</f>
        <v>55436</v>
      </c>
      <c r="O2271" s="75" t="e">
        <f>_xll.qlInterestRateIndexValueDate(Index,N2271)</f>
        <v>#VALUE!</v>
      </c>
      <c r="P2271" s="72" t="e">
        <v>#N/A</v>
      </c>
      <c r="Q2271" s="113" t="e">
        <v>#N/A</v>
      </c>
    </row>
    <row r="2272" spans="13:17" x14ac:dyDescent="0.2">
      <c r="M2272" s="49" t="s">
        <v>443</v>
      </c>
      <c r="N2272" s="75">
        <f>_xll.qlCalendarAdvance(Calendar,N2271,M2272,"Following",FALSE)</f>
        <v>55443</v>
      </c>
      <c r="O2272" s="75" t="e">
        <f>_xll.qlInterestRateIndexValueDate(Index,N2272)</f>
        <v>#VALUE!</v>
      </c>
      <c r="P2272" s="72" t="e">
        <v>#N/A</v>
      </c>
      <c r="Q2272" s="113" t="e">
        <v>#N/A</v>
      </c>
    </row>
    <row r="2273" spans="13:17" x14ac:dyDescent="0.2">
      <c r="M2273" s="49" t="s">
        <v>443</v>
      </c>
      <c r="N2273" s="75">
        <f>_xll.qlCalendarAdvance(Calendar,N2272,M2273,"Following",FALSE)</f>
        <v>55450</v>
      </c>
      <c r="O2273" s="75" t="e">
        <f>_xll.qlInterestRateIndexValueDate(Index,N2273)</f>
        <v>#VALUE!</v>
      </c>
      <c r="P2273" s="72" t="e">
        <v>#N/A</v>
      </c>
      <c r="Q2273" s="113" t="e">
        <v>#N/A</v>
      </c>
    </row>
    <row r="2274" spans="13:17" x14ac:dyDescent="0.2">
      <c r="M2274" s="49" t="s">
        <v>443</v>
      </c>
      <c r="N2274" s="75">
        <f>_xll.qlCalendarAdvance(Calendar,N2273,M2274,"Following",FALSE)</f>
        <v>55457</v>
      </c>
      <c r="O2274" s="75" t="e">
        <f>_xll.qlInterestRateIndexValueDate(Index,N2274)</f>
        <v>#VALUE!</v>
      </c>
      <c r="P2274" s="72" t="e">
        <v>#N/A</v>
      </c>
      <c r="Q2274" s="113" t="e">
        <v>#N/A</v>
      </c>
    </row>
    <row r="2275" spans="13:17" x14ac:dyDescent="0.2">
      <c r="M2275" s="49" t="s">
        <v>443</v>
      </c>
      <c r="N2275" s="75">
        <f>_xll.qlCalendarAdvance(Calendar,N2274,M2275,"Following",FALSE)</f>
        <v>55464</v>
      </c>
      <c r="O2275" s="75" t="e">
        <f>_xll.qlInterestRateIndexValueDate(Index,N2275)</f>
        <v>#VALUE!</v>
      </c>
      <c r="P2275" s="72" t="e">
        <v>#N/A</v>
      </c>
      <c r="Q2275" s="113" t="e">
        <v>#N/A</v>
      </c>
    </row>
    <row r="2276" spans="13:17" x14ac:dyDescent="0.2">
      <c r="M2276" s="49" t="s">
        <v>443</v>
      </c>
      <c r="N2276" s="75">
        <f>_xll.qlCalendarAdvance(Calendar,N2275,M2276,"Following",FALSE)</f>
        <v>55471</v>
      </c>
      <c r="O2276" s="75" t="e">
        <f>_xll.qlInterestRateIndexValueDate(Index,N2276)</f>
        <v>#VALUE!</v>
      </c>
      <c r="P2276" s="72" t="e">
        <v>#N/A</v>
      </c>
      <c r="Q2276" s="113" t="e">
        <v>#N/A</v>
      </c>
    </row>
    <row r="2277" spans="13:17" x14ac:dyDescent="0.2">
      <c r="M2277" s="49" t="s">
        <v>443</v>
      </c>
      <c r="N2277" s="75">
        <f>_xll.qlCalendarAdvance(Calendar,N2276,M2277,"Following",FALSE)</f>
        <v>55478</v>
      </c>
      <c r="O2277" s="75" t="e">
        <f>_xll.qlInterestRateIndexValueDate(Index,N2277)</f>
        <v>#VALUE!</v>
      </c>
      <c r="P2277" s="72" t="e">
        <v>#N/A</v>
      </c>
      <c r="Q2277" s="113" t="e">
        <v>#N/A</v>
      </c>
    </row>
    <row r="2278" spans="13:17" x14ac:dyDescent="0.2">
      <c r="M2278" s="49" t="s">
        <v>443</v>
      </c>
      <c r="N2278" s="75">
        <f>_xll.qlCalendarAdvance(Calendar,N2277,M2278,"Following",FALSE)</f>
        <v>55485</v>
      </c>
      <c r="O2278" s="75" t="e">
        <f>_xll.qlInterestRateIndexValueDate(Index,N2278)</f>
        <v>#VALUE!</v>
      </c>
      <c r="P2278" s="72" t="e">
        <v>#N/A</v>
      </c>
      <c r="Q2278" s="113" t="e">
        <v>#N/A</v>
      </c>
    </row>
    <row r="2279" spans="13:17" x14ac:dyDescent="0.2">
      <c r="M2279" s="49" t="s">
        <v>443</v>
      </c>
      <c r="N2279" s="75">
        <f>_xll.qlCalendarAdvance(Calendar,N2278,M2279,"Following",FALSE)</f>
        <v>55492</v>
      </c>
      <c r="O2279" s="75" t="e">
        <f>_xll.qlInterestRateIndexValueDate(Index,N2279)</f>
        <v>#VALUE!</v>
      </c>
      <c r="P2279" s="72" t="e">
        <v>#N/A</v>
      </c>
      <c r="Q2279" s="113" t="e">
        <v>#N/A</v>
      </c>
    </row>
    <row r="2280" spans="13:17" x14ac:dyDescent="0.2">
      <c r="M2280" s="49" t="s">
        <v>443</v>
      </c>
      <c r="N2280" s="75">
        <f>_xll.qlCalendarAdvance(Calendar,N2279,M2280,"Following",FALSE)</f>
        <v>55499</v>
      </c>
      <c r="O2280" s="75" t="e">
        <f>_xll.qlInterestRateIndexValueDate(Index,N2280)</f>
        <v>#VALUE!</v>
      </c>
      <c r="P2280" s="72" t="e">
        <v>#N/A</v>
      </c>
      <c r="Q2280" s="113" t="e">
        <v>#N/A</v>
      </c>
    </row>
    <row r="2281" spans="13:17" x14ac:dyDescent="0.2">
      <c r="M2281" s="49" t="s">
        <v>443</v>
      </c>
      <c r="N2281" s="75">
        <f>_xll.qlCalendarAdvance(Calendar,N2280,M2281,"Following",FALSE)</f>
        <v>55506</v>
      </c>
      <c r="O2281" s="75" t="e">
        <f>_xll.qlInterestRateIndexValueDate(Index,N2281)</f>
        <v>#VALUE!</v>
      </c>
      <c r="P2281" s="72" t="e">
        <v>#N/A</v>
      </c>
      <c r="Q2281" s="113" t="e">
        <v>#N/A</v>
      </c>
    </row>
    <row r="2282" spans="13:17" x14ac:dyDescent="0.2">
      <c r="M2282" s="49" t="s">
        <v>443</v>
      </c>
      <c r="N2282" s="75">
        <f>_xll.qlCalendarAdvance(Calendar,N2281,M2282,"Following",FALSE)</f>
        <v>55514</v>
      </c>
      <c r="O2282" s="75" t="e">
        <f>_xll.qlInterestRateIndexValueDate(Index,N2282)</f>
        <v>#VALUE!</v>
      </c>
      <c r="P2282" s="72" t="e">
        <v>#N/A</v>
      </c>
      <c r="Q2282" s="113" t="e">
        <v>#N/A</v>
      </c>
    </row>
    <row r="2283" spans="13:17" x14ac:dyDescent="0.2">
      <c r="M2283" s="49" t="s">
        <v>443</v>
      </c>
      <c r="N2283" s="75">
        <f>_xll.qlCalendarAdvance(Calendar,N2282,M2283,"Following",FALSE)</f>
        <v>55521</v>
      </c>
      <c r="O2283" s="75" t="e">
        <f>_xll.qlInterestRateIndexValueDate(Index,N2283)</f>
        <v>#VALUE!</v>
      </c>
      <c r="P2283" s="72" t="e">
        <v>#N/A</v>
      </c>
      <c r="Q2283" s="113" t="e">
        <v>#N/A</v>
      </c>
    </row>
    <row r="2284" spans="13:17" x14ac:dyDescent="0.2">
      <c r="M2284" s="49" t="s">
        <v>443</v>
      </c>
      <c r="N2284" s="75">
        <f>_xll.qlCalendarAdvance(Calendar,N2283,M2284,"Following",FALSE)</f>
        <v>55528</v>
      </c>
      <c r="O2284" s="75" t="e">
        <f>_xll.qlInterestRateIndexValueDate(Index,N2284)</f>
        <v>#VALUE!</v>
      </c>
      <c r="P2284" s="72" t="e">
        <v>#N/A</v>
      </c>
      <c r="Q2284" s="113" t="e">
        <v>#N/A</v>
      </c>
    </row>
    <row r="2285" spans="13:17" x14ac:dyDescent="0.2">
      <c r="M2285" s="49" t="s">
        <v>443</v>
      </c>
      <c r="N2285" s="75">
        <f>_xll.qlCalendarAdvance(Calendar,N2284,M2285,"Following",FALSE)</f>
        <v>55535</v>
      </c>
      <c r="O2285" s="75" t="e">
        <f>_xll.qlInterestRateIndexValueDate(Index,N2285)</f>
        <v>#VALUE!</v>
      </c>
      <c r="P2285" s="72" t="e">
        <v>#N/A</v>
      </c>
      <c r="Q2285" s="113" t="e">
        <v>#N/A</v>
      </c>
    </row>
    <row r="2286" spans="13:17" x14ac:dyDescent="0.2">
      <c r="M2286" s="49" t="s">
        <v>443</v>
      </c>
      <c r="N2286" s="75">
        <f>_xll.qlCalendarAdvance(Calendar,N2285,M2286,"Following",FALSE)</f>
        <v>55542</v>
      </c>
      <c r="O2286" s="75" t="e">
        <f>_xll.qlInterestRateIndexValueDate(Index,N2286)</f>
        <v>#VALUE!</v>
      </c>
      <c r="P2286" s="72" t="e">
        <v>#N/A</v>
      </c>
      <c r="Q2286" s="113" t="e">
        <v>#N/A</v>
      </c>
    </row>
    <row r="2287" spans="13:17" x14ac:dyDescent="0.2">
      <c r="M2287" s="49" t="s">
        <v>443</v>
      </c>
      <c r="N2287" s="75">
        <f>_xll.qlCalendarAdvance(Calendar,N2286,M2287,"Following",FALSE)</f>
        <v>55549</v>
      </c>
      <c r="O2287" s="75" t="e">
        <f>_xll.qlInterestRateIndexValueDate(Index,N2287)</f>
        <v>#VALUE!</v>
      </c>
      <c r="P2287" s="72" t="e">
        <v>#N/A</v>
      </c>
      <c r="Q2287" s="113" t="e">
        <v>#N/A</v>
      </c>
    </row>
    <row r="2288" spans="13:17" x14ac:dyDescent="0.2">
      <c r="M2288" s="49" t="s">
        <v>443</v>
      </c>
      <c r="N2288" s="75">
        <f>_xll.qlCalendarAdvance(Calendar,N2287,M2288,"Following",FALSE)</f>
        <v>55556</v>
      </c>
      <c r="O2288" s="75" t="e">
        <f>_xll.qlInterestRateIndexValueDate(Index,N2288)</f>
        <v>#VALUE!</v>
      </c>
      <c r="P2288" s="72" t="e">
        <v>#N/A</v>
      </c>
      <c r="Q2288" s="113" t="e">
        <v>#N/A</v>
      </c>
    </row>
    <row r="2289" spans="13:17" x14ac:dyDescent="0.2">
      <c r="M2289" s="49" t="s">
        <v>443</v>
      </c>
      <c r="N2289" s="75">
        <f>_xll.qlCalendarAdvance(Calendar,N2288,M2289,"Following",FALSE)</f>
        <v>55563</v>
      </c>
      <c r="O2289" s="75" t="e">
        <f>_xll.qlInterestRateIndexValueDate(Index,N2289)</f>
        <v>#VALUE!</v>
      </c>
      <c r="P2289" s="72" t="e">
        <v>#N/A</v>
      </c>
      <c r="Q2289" s="113" t="e">
        <v>#N/A</v>
      </c>
    </row>
    <row r="2290" spans="13:17" x14ac:dyDescent="0.2">
      <c r="M2290" s="49" t="s">
        <v>443</v>
      </c>
      <c r="N2290" s="75">
        <f>_xll.qlCalendarAdvance(Calendar,N2289,M2290,"Following",FALSE)</f>
        <v>55570</v>
      </c>
      <c r="O2290" s="75" t="e">
        <f>_xll.qlInterestRateIndexValueDate(Index,N2290)</f>
        <v>#VALUE!</v>
      </c>
      <c r="P2290" s="72" t="e">
        <v>#N/A</v>
      </c>
      <c r="Q2290" s="113" t="e">
        <v>#N/A</v>
      </c>
    </row>
    <row r="2291" spans="13:17" x14ac:dyDescent="0.2">
      <c r="M2291" s="49" t="s">
        <v>443</v>
      </c>
      <c r="N2291" s="75">
        <f>_xll.qlCalendarAdvance(Calendar,N2290,M2291,"Following",FALSE)</f>
        <v>55577</v>
      </c>
      <c r="O2291" s="75" t="e">
        <f>_xll.qlInterestRateIndexValueDate(Index,N2291)</f>
        <v>#VALUE!</v>
      </c>
      <c r="P2291" s="72" t="e">
        <v>#N/A</v>
      </c>
      <c r="Q2291" s="113" t="e">
        <v>#N/A</v>
      </c>
    </row>
    <row r="2292" spans="13:17" x14ac:dyDescent="0.2">
      <c r="M2292" s="49" t="s">
        <v>443</v>
      </c>
      <c r="N2292" s="75">
        <f>_xll.qlCalendarAdvance(Calendar,N2291,M2292,"Following",FALSE)</f>
        <v>55584</v>
      </c>
      <c r="O2292" s="75" t="e">
        <f>_xll.qlInterestRateIndexValueDate(Index,N2292)</f>
        <v>#VALUE!</v>
      </c>
      <c r="P2292" s="72" t="e">
        <v>#N/A</v>
      </c>
      <c r="Q2292" s="113" t="e">
        <v>#N/A</v>
      </c>
    </row>
    <row r="2293" spans="13:17" x14ac:dyDescent="0.2">
      <c r="M2293" s="49" t="s">
        <v>443</v>
      </c>
      <c r="N2293" s="75">
        <f>_xll.qlCalendarAdvance(Calendar,N2292,M2293,"Following",FALSE)</f>
        <v>55591</v>
      </c>
      <c r="O2293" s="75" t="e">
        <f>_xll.qlInterestRateIndexValueDate(Index,N2293)</f>
        <v>#VALUE!</v>
      </c>
      <c r="P2293" s="72" t="e">
        <v>#N/A</v>
      </c>
      <c r="Q2293" s="113" t="e">
        <v>#N/A</v>
      </c>
    </row>
    <row r="2294" spans="13:17" x14ac:dyDescent="0.2">
      <c r="M2294" s="49" t="s">
        <v>443</v>
      </c>
      <c r="N2294" s="75">
        <f>_xll.qlCalendarAdvance(Calendar,N2293,M2294,"Following",FALSE)</f>
        <v>55598</v>
      </c>
      <c r="O2294" s="75" t="e">
        <f>_xll.qlInterestRateIndexValueDate(Index,N2294)</f>
        <v>#VALUE!</v>
      </c>
      <c r="P2294" s="72" t="e">
        <v>#N/A</v>
      </c>
      <c r="Q2294" s="113" t="e">
        <v>#N/A</v>
      </c>
    </row>
    <row r="2295" spans="13:17" x14ac:dyDescent="0.2">
      <c r="M2295" s="49" t="s">
        <v>443</v>
      </c>
      <c r="N2295" s="75">
        <f>_xll.qlCalendarAdvance(Calendar,N2294,M2295,"Following",FALSE)</f>
        <v>55605</v>
      </c>
      <c r="O2295" s="75" t="e">
        <f>_xll.qlInterestRateIndexValueDate(Index,N2295)</f>
        <v>#VALUE!</v>
      </c>
      <c r="P2295" s="72" t="e">
        <v>#N/A</v>
      </c>
      <c r="Q2295" s="113" t="e">
        <v>#N/A</v>
      </c>
    </row>
    <row r="2296" spans="13:17" x14ac:dyDescent="0.2">
      <c r="M2296" s="49" t="s">
        <v>443</v>
      </c>
      <c r="N2296" s="75">
        <f>_xll.qlCalendarAdvance(Calendar,N2295,M2296,"Following",FALSE)</f>
        <v>55612</v>
      </c>
      <c r="O2296" s="75" t="e">
        <f>_xll.qlInterestRateIndexValueDate(Index,N2296)</f>
        <v>#VALUE!</v>
      </c>
      <c r="P2296" s="72" t="e">
        <v>#N/A</v>
      </c>
      <c r="Q2296" s="113" t="e">
        <v>#N/A</v>
      </c>
    </row>
    <row r="2297" spans="13:17" x14ac:dyDescent="0.2">
      <c r="M2297" s="49" t="s">
        <v>443</v>
      </c>
      <c r="N2297" s="75">
        <f>_xll.qlCalendarAdvance(Calendar,N2296,M2297,"Following",FALSE)</f>
        <v>55619</v>
      </c>
      <c r="O2297" s="75" t="e">
        <f>_xll.qlInterestRateIndexValueDate(Index,N2297)</f>
        <v>#VALUE!</v>
      </c>
      <c r="P2297" s="72" t="e">
        <v>#N/A</v>
      </c>
      <c r="Q2297" s="113" t="e">
        <v>#N/A</v>
      </c>
    </row>
    <row r="2298" spans="13:17" x14ac:dyDescent="0.2">
      <c r="M2298" s="49" t="s">
        <v>443</v>
      </c>
      <c r="N2298" s="75">
        <f>_xll.qlCalendarAdvance(Calendar,N2297,M2298,"Following",FALSE)</f>
        <v>55626</v>
      </c>
      <c r="O2298" s="75" t="e">
        <f>_xll.qlInterestRateIndexValueDate(Index,N2298)</f>
        <v>#VALUE!</v>
      </c>
      <c r="P2298" s="72" t="e">
        <v>#N/A</v>
      </c>
      <c r="Q2298" s="113" t="e">
        <v>#N/A</v>
      </c>
    </row>
    <row r="2299" spans="13:17" x14ac:dyDescent="0.2">
      <c r="M2299" s="49" t="s">
        <v>443</v>
      </c>
      <c r="N2299" s="75">
        <f>_xll.qlCalendarAdvance(Calendar,N2298,M2299,"Following",FALSE)</f>
        <v>55633</v>
      </c>
      <c r="O2299" s="75" t="e">
        <f>_xll.qlInterestRateIndexValueDate(Index,N2299)</f>
        <v>#VALUE!</v>
      </c>
      <c r="P2299" s="72" t="e">
        <v>#N/A</v>
      </c>
      <c r="Q2299" s="113" t="e">
        <v>#N/A</v>
      </c>
    </row>
    <row r="2300" spans="13:17" x14ac:dyDescent="0.2">
      <c r="M2300" s="49" t="s">
        <v>443</v>
      </c>
      <c r="N2300" s="75">
        <f>_xll.qlCalendarAdvance(Calendar,N2299,M2300,"Following",FALSE)</f>
        <v>55641</v>
      </c>
      <c r="O2300" s="75" t="e">
        <f>_xll.qlInterestRateIndexValueDate(Index,N2300)</f>
        <v>#VALUE!</v>
      </c>
      <c r="P2300" s="72" t="e">
        <v>#N/A</v>
      </c>
      <c r="Q2300" s="113" t="e">
        <v>#N/A</v>
      </c>
    </row>
    <row r="2301" spans="13:17" x14ac:dyDescent="0.2">
      <c r="M2301" s="49" t="s">
        <v>443</v>
      </c>
      <c r="N2301" s="75">
        <f>_xll.qlCalendarAdvance(Calendar,N2300,M2301,"Following",FALSE)</f>
        <v>55648</v>
      </c>
      <c r="O2301" s="75" t="e">
        <f>_xll.qlInterestRateIndexValueDate(Index,N2301)</f>
        <v>#VALUE!</v>
      </c>
      <c r="P2301" s="72" t="e">
        <v>#N/A</v>
      </c>
      <c r="Q2301" s="113" t="e">
        <v>#N/A</v>
      </c>
    </row>
    <row r="2302" spans="13:17" x14ac:dyDescent="0.2">
      <c r="M2302" s="49" t="s">
        <v>443</v>
      </c>
      <c r="N2302" s="75">
        <f>_xll.qlCalendarAdvance(Calendar,N2301,M2302,"Following",FALSE)</f>
        <v>55655</v>
      </c>
      <c r="O2302" s="75" t="e">
        <f>_xll.qlInterestRateIndexValueDate(Index,N2302)</f>
        <v>#VALUE!</v>
      </c>
      <c r="P2302" s="72" t="e">
        <v>#N/A</v>
      </c>
      <c r="Q2302" s="113" t="e">
        <v>#N/A</v>
      </c>
    </row>
    <row r="2303" spans="13:17" x14ac:dyDescent="0.2">
      <c r="M2303" s="49" t="s">
        <v>443</v>
      </c>
      <c r="N2303" s="75">
        <f>_xll.qlCalendarAdvance(Calendar,N2302,M2303,"Following",FALSE)</f>
        <v>55662</v>
      </c>
      <c r="O2303" s="75" t="e">
        <f>_xll.qlInterestRateIndexValueDate(Index,N2303)</f>
        <v>#VALUE!</v>
      </c>
      <c r="P2303" s="72" t="e">
        <v>#N/A</v>
      </c>
      <c r="Q2303" s="113" t="e">
        <v>#N/A</v>
      </c>
    </row>
    <row r="2304" spans="13:17" x14ac:dyDescent="0.2">
      <c r="M2304" s="49" t="s">
        <v>443</v>
      </c>
      <c r="N2304" s="75">
        <f>_xll.qlCalendarAdvance(Calendar,N2303,M2304,"Following",FALSE)</f>
        <v>55669</v>
      </c>
      <c r="O2304" s="75" t="e">
        <f>_xll.qlInterestRateIndexValueDate(Index,N2304)</f>
        <v>#VALUE!</v>
      </c>
      <c r="P2304" s="72" t="e">
        <v>#N/A</v>
      </c>
      <c r="Q2304" s="113" t="e">
        <v>#N/A</v>
      </c>
    </row>
    <row r="2305" spans="13:17" x14ac:dyDescent="0.2">
      <c r="M2305" s="49" t="s">
        <v>443</v>
      </c>
      <c r="N2305" s="75">
        <f>_xll.qlCalendarAdvance(Calendar,N2304,M2305,"Following",FALSE)</f>
        <v>55676</v>
      </c>
      <c r="O2305" s="75" t="e">
        <f>_xll.qlInterestRateIndexValueDate(Index,N2305)</f>
        <v>#VALUE!</v>
      </c>
      <c r="P2305" s="72" t="e">
        <v>#N/A</v>
      </c>
      <c r="Q2305" s="113" t="e">
        <v>#N/A</v>
      </c>
    </row>
    <row r="2306" spans="13:17" x14ac:dyDescent="0.2">
      <c r="M2306" s="49" t="s">
        <v>443</v>
      </c>
      <c r="N2306" s="75">
        <f>_xll.qlCalendarAdvance(Calendar,N2305,M2306,"Following",FALSE)</f>
        <v>55683</v>
      </c>
      <c r="O2306" s="75" t="e">
        <f>_xll.qlInterestRateIndexValueDate(Index,N2306)</f>
        <v>#VALUE!</v>
      </c>
      <c r="P2306" s="72" t="e">
        <v>#N/A</v>
      </c>
      <c r="Q2306" s="113" t="e">
        <v>#N/A</v>
      </c>
    </row>
    <row r="2307" spans="13:17" x14ac:dyDescent="0.2">
      <c r="M2307" s="49" t="s">
        <v>443</v>
      </c>
      <c r="N2307" s="75">
        <f>_xll.qlCalendarAdvance(Calendar,N2306,M2307,"Following",FALSE)</f>
        <v>55690</v>
      </c>
      <c r="O2307" s="75" t="e">
        <f>_xll.qlInterestRateIndexValueDate(Index,N2307)</f>
        <v>#VALUE!</v>
      </c>
      <c r="P2307" s="72" t="e">
        <v>#N/A</v>
      </c>
      <c r="Q2307" s="113" t="e">
        <v>#N/A</v>
      </c>
    </row>
    <row r="2308" spans="13:17" x14ac:dyDescent="0.2">
      <c r="M2308" s="49" t="s">
        <v>443</v>
      </c>
      <c r="N2308" s="75">
        <f>_xll.qlCalendarAdvance(Calendar,N2307,M2308,"Following",FALSE)</f>
        <v>55697</v>
      </c>
      <c r="O2308" s="75" t="e">
        <f>_xll.qlInterestRateIndexValueDate(Index,N2308)</f>
        <v>#VALUE!</v>
      </c>
      <c r="P2308" s="72" t="e">
        <v>#N/A</v>
      </c>
      <c r="Q2308" s="113" t="e">
        <v>#N/A</v>
      </c>
    </row>
    <row r="2309" spans="13:17" x14ac:dyDescent="0.2">
      <c r="M2309" s="49" t="s">
        <v>443</v>
      </c>
      <c r="N2309" s="75">
        <f>_xll.qlCalendarAdvance(Calendar,N2308,M2309,"Following",FALSE)</f>
        <v>55704</v>
      </c>
      <c r="O2309" s="75" t="e">
        <f>_xll.qlInterestRateIndexValueDate(Index,N2309)</f>
        <v>#VALUE!</v>
      </c>
      <c r="P2309" s="72" t="e">
        <v>#N/A</v>
      </c>
      <c r="Q2309" s="113" t="e">
        <v>#N/A</v>
      </c>
    </row>
    <row r="2310" spans="13:17" x14ac:dyDescent="0.2">
      <c r="M2310" s="49" t="s">
        <v>443</v>
      </c>
      <c r="N2310" s="75">
        <f>_xll.qlCalendarAdvance(Calendar,N2309,M2310,"Following",FALSE)</f>
        <v>55711</v>
      </c>
      <c r="O2310" s="75" t="e">
        <f>_xll.qlInterestRateIndexValueDate(Index,N2310)</f>
        <v>#VALUE!</v>
      </c>
      <c r="P2310" s="72" t="e">
        <v>#N/A</v>
      </c>
      <c r="Q2310" s="113" t="e">
        <v>#N/A</v>
      </c>
    </row>
    <row r="2311" spans="13:17" x14ac:dyDescent="0.2">
      <c r="M2311" s="49" t="s">
        <v>443</v>
      </c>
      <c r="N2311" s="75">
        <f>_xll.qlCalendarAdvance(Calendar,N2310,M2311,"Following",FALSE)</f>
        <v>55718</v>
      </c>
      <c r="O2311" s="75" t="e">
        <f>_xll.qlInterestRateIndexValueDate(Index,N2311)</f>
        <v>#VALUE!</v>
      </c>
      <c r="P2311" s="72" t="e">
        <v>#N/A</v>
      </c>
      <c r="Q2311" s="113" t="e">
        <v>#N/A</v>
      </c>
    </row>
    <row r="2312" spans="13:17" x14ac:dyDescent="0.2">
      <c r="M2312" s="49" t="s">
        <v>443</v>
      </c>
      <c r="N2312" s="75">
        <f>_xll.qlCalendarAdvance(Calendar,N2311,M2312,"Following",FALSE)</f>
        <v>55725</v>
      </c>
      <c r="O2312" s="75" t="e">
        <f>_xll.qlInterestRateIndexValueDate(Index,N2312)</f>
        <v>#VALUE!</v>
      </c>
      <c r="P2312" s="72" t="e">
        <v>#N/A</v>
      </c>
      <c r="Q2312" s="113" t="e">
        <v>#N/A</v>
      </c>
    </row>
    <row r="2313" spans="13:17" x14ac:dyDescent="0.2">
      <c r="M2313" s="49" t="s">
        <v>443</v>
      </c>
      <c r="N2313" s="75">
        <f>_xll.qlCalendarAdvance(Calendar,N2312,M2313,"Following",FALSE)</f>
        <v>55732</v>
      </c>
      <c r="O2313" s="75" t="e">
        <f>_xll.qlInterestRateIndexValueDate(Index,N2313)</f>
        <v>#VALUE!</v>
      </c>
      <c r="P2313" s="72" t="e">
        <v>#N/A</v>
      </c>
      <c r="Q2313" s="113" t="e">
        <v>#N/A</v>
      </c>
    </row>
    <row r="2314" spans="13:17" x14ac:dyDescent="0.2">
      <c r="M2314" s="49" t="s">
        <v>443</v>
      </c>
      <c r="N2314" s="75">
        <f>_xll.qlCalendarAdvance(Calendar,N2313,M2314,"Following",FALSE)</f>
        <v>55739</v>
      </c>
      <c r="O2314" s="75" t="e">
        <f>_xll.qlInterestRateIndexValueDate(Index,N2314)</f>
        <v>#VALUE!</v>
      </c>
      <c r="P2314" s="72" t="e">
        <v>#N/A</v>
      </c>
      <c r="Q2314" s="113" t="e">
        <v>#N/A</v>
      </c>
    </row>
    <row r="2315" spans="13:17" x14ac:dyDescent="0.2">
      <c r="M2315" s="49" t="s">
        <v>443</v>
      </c>
      <c r="N2315" s="75">
        <f>_xll.qlCalendarAdvance(Calendar,N2314,M2315,"Following",FALSE)</f>
        <v>55746</v>
      </c>
      <c r="O2315" s="75" t="e">
        <f>_xll.qlInterestRateIndexValueDate(Index,N2315)</f>
        <v>#VALUE!</v>
      </c>
      <c r="P2315" s="72" t="e">
        <v>#N/A</v>
      </c>
      <c r="Q2315" s="113" t="e">
        <v>#N/A</v>
      </c>
    </row>
    <row r="2316" spans="13:17" x14ac:dyDescent="0.2">
      <c r="M2316" s="49" t="s">
        <v>443</v>
      </c>
      <c r="N2316" s="75">
        <f>_xll.qlCalendarAdvance(Calendar,N2315,M2316,"Following",FALSE)</f>
        <v>55753</v>
      </c>
      <c r="O2316" s="75" t="e">
        <f>_xll.qlInterestRateIndexValueDate(Index,N2316)</f>
        <v>#VALUE!</v>
      </c>
      <c r="P2316" s="72" t="e">
        <v>#N/A</v>
      </c>
      <c r="Q2316" s="113" t="e">
        <v>#N/A</v>
      </c>
    </row>
    <row r="2317" spans="13:17" x14ac:dyDescent="0.2">
      <c r="M2317" s="49" t="s">
        <v>443</v>
      </c>
      <c r="N2317" s="75">
        <f>_xll.qlCalendarAdvance(Calendar,N2316,M2317,"Following",FALSE)</f>
        <v>55760</v>
      </c>
      <c r="O2317" s="75" t="e">
        <f>_xll.qlInterestRateIndexValueDate(Index,N2317)</f>
        <v>#VALUE!</v>
      </c>
      <c r="P2317" s="72" t="e">
        <v>#N/A</v>
      </c>
      <c r="Q2317" s="113" t="e">
        <v>#N/A</v>
      </c>
    </row>
    <row r="2318" spans="13:17" x14ac:dyDescent="0.2">
      <c r="M2318" s="49" t="s">
        <v>443</v>
      </c>
      <c r="N2318" s="75">
        <f>_xll.qlCalendarAdvance(Calendar,N2317,M2318,"Following",FALSE)</f>
        <v>55767</v>
      </c>
      <c r="O2318" s="75" t="e">
        <f>_xll.qlInterestRateIndexValueDate(Index,N2318)</f>
        <v>#VALUE!</v>
      </c>
      <c r="P2318" s="72" t="e">
        <v>#N/A</v>
      </c>
      <c r="Q2318" s="113" t="e">
        <v>#N/A</v>
      </c>
    </row>
    <row r="2319" spans="13:17" x14ac:dyDescent="0.2">
      <c r="M2319" s="49" t="s">
        <v>443</v>
      </c>
      <c r="N2319" s="75">
        <f>_xll.qlCalendarAdvance(Calendar,N2318,M2319,"Following",FALSE)</f>
        <v>55774</v>
      </c>
      <c r="O2319" s="75" t="e">
        <f>_xll.qlInterestRateIndexValueDate(Index,N2319)</f>
        <v>#VALUE!</v>
      </c>
      <c r="P2319" s="72" t="e">
        <v>#N/A</v>
      </c>
      <c r="Q2319" s="113" t="e">
        <v>#N/A</v>
      </c>
    </row>
    <row r="2320" spans="13:17" x14ac:dyDescent="0.2">
      <c r="M2320" s="49" t="s">
        <v>443</v>
      </c>
      <c r="N2320" s="75">
        <f>_xll.qlCalendarAdvance(Calendar,N2319,M2320,"Following",FALSE)</f>
        <v>55781</v>
      </c>
      <c r="O2320" s="75" t="e">
        <f>_xll.qlInterestRateIndexValueDate(Index,N2320)</f>
        <v>#VALUE!</v>
      </c>
      <c r="P2320" s="72" t="e">
        <v>#N/A</v>
      </c>
      <c r="Q2320" s="113" t="e">
        <v>#N/A</v>
      </c>
    </row>
    <row r="2321" spans="13:17" x14ac:dyDescent="0.2">
      <c r="M2321" s="49" t="s">
        <v>443</v>
      </c>
      <c r="N2321" s="75">
        <f>_xll.qlCalendarAdvance(Calendar,N2320,M2321,"Following",FALSE)</f>
        <v>55788</v>
      </c>
      <c r="O2321" s="75" t="e">
        <f>_xll.qlInterestRateIndexValueDate(Index,N2321)</f>
        <v>#VALUE!</v>
      </c>
      <c r="P2321" s="72" t="e">
        <v>#N/A</v>
      </c>
      <c r="Q2321" s="113" t="e">
        <v>#N/A</v>
      </c>
    </row>
    <row r="2322" spans="13:17" x14ac:dyDescent="0.2">
      <c r="M2322" s="49" t="s">
        <v>443</v>
      </c>
      <c r="N2322" s="75">
        <f>_xll.qlCalendarAdvance(Calendar,N2321,M2322,"Following",FALSE)</f>
        <v>55795</v>
      </c>
      <c r="O2322" s="75" t="e">
        <f>_xll.qlInterestRateIndexValueDate(Index,N2322)</f>
        <v>#VALUE!</v>
      </c>
      <c r="P2322" s="72" t="e">
        <v>#N/A</v>
      </c>
      <c r="Q2322" s="113" t="e">
        <v>#N/A</v>
      </c>
    </row>
    <row r="2323" spans="13:17" x14ac:dyDescent="0.2">
      <c r="M2323" s="49" t="s">
        <v>443</v>
      </c>
      <c r="N2323" s="75">
        <f>_xll.qlCalendarAdvance(Calendar,N2322,M2323,"Following",FALSE)</f>
        <v>55802</v>
      </c>
      <c r="O2323" s="75" t="e">
        <f>_xll.qlInterestRateIndexValueDate(Index,N2323)</f>
        <v>#VALUE!</v>
      </c>
      <c r="P2323" s="72" t="e">
        <v>#N/A</v>
      </c>
      <c r="Q2323" s="113" t="e">
        <v>#N/A</v>
      </c>
    </row>
    <row r="2324" spans="13:17" x14ac:dyDescent="0.2">
      <c r="M2324" s="49" t="s">
        <v>443</v>
      </c>
      <c r="N2324" s="75">
        <f>_xll.qlCalendarAdvance(Calendar,N2323,M2324,"Following",FALSE)</f>
        <v>55809</v>
      </c>
      <c r="O2324" s="75" t="e">
        <f>_xll.qlInterestRateIndexValueDate(Index,N2324)</f>
        <v>#VALUE!</v>
      </c>
      <c r="P2324" s="72" t="e">
        <v>#N/A</v>
      </c>
      <c r="Q2324" s="113" t="e">
        <v>#N/A</v>
      </c>
    </row>
    <row r="2325" spans="13:17" x14ac:dyDescent="0.2">
      <c r="M2325" s="49" t="s">
        <v>443</v>
      </c>
      <c r="N2325" s="75">
        <f>_xll.qlCalendarAdvance(Calendar,N2324,M2325,"Following",FALSE)</f>
        <v>55816</v>
      </c>
      <c r="O2325" s="75" t="e">
        <f>_xll.qlInterestRateIndexValueDate(Index,N2325)</f>
        <v>#VALUE!</v>
      </c>
      <c r="P2325" s="72" t="e">
        <v>#N/A</v>
      </c>
      <c r="Q2325" s="113" t="e">
        <v>#N/A</v>
      </c>
    </row>
    <row r="2326" spans="13:17" x14ac:dyDescent="0.2">
      <c r="M2326" s="49" t="s">
        <v>443</v>
      </c>
      <c r="N2326" s="75">
        <f>_xll.qlCalendarAdvance(Calendar,N2325,M2326,"Following",FALSE)</f>
        <v>55823</v>
      </c>
      <c r="O2326" s="75" t="e">
        <f>_xll.qlInterestRateIndexValueDate(Index,N2326)</f>
        <v>#VALUE!</v>
      </c>
      <c r="P2326" s="72" t="e">
        <v>#N/A</v>
      </c>
      <c r="Q2326" s="113" t="e">
        <v>#N/A</v>
      </c>
    </row>
    <row r="2327" spans="13:17" x14ac:dyDescent="0.2">
      <c r="M2327" s="49" t="s">
        <v>443</v>
      </c>
      <c r="N2327" s="75">
        <f>_xll.qlCalendarAdvance(Calendar,N2326,M2327,"Following",FALSE)</f>
        <v>55830</v>
      </c>
      <c r="O2327" s="75" t="e">
        <f>_xll.qlInterestRateIndexValueDate(Index,N2327)</f>
        <v>#VALUE!</v>
      </c>
      <c r="P2327" s="72" t="e">
        <v>#N/A</v>
      </c>
      <c r="Q2327" s="113" t="e">
        <v>#N/A</v>
      </c>
    </row>
    <row r="2328" spans="13:17" x14ac:dyDescent="0.2">
      <c r="M2328" s="49" t="s">
        <v>443</v>
      </c>
      <c r="N2328" s="75">
        <f>_xll.qlCalendarAdvance(Calendar,N2327,M2328,"Following",FALSE)</f>
        <v>55837</v>
      </c>
      <c r="O2328" s="75" t="e">
        <f>_xll.qlInterestRateIndexValueDate(Index,N2328)</f>
        <v>#VALUE!</v>
      </c>
      <c r="P2328" s="72" t="e">
        <v>#N/A</v>
      </c>
      <c r="Q2328" s="113" t="e">
        <v>#N/A</v>
      </c>
    </row>
    <row r="2329" spans="13:17" x14ac:dyDescent="0.2">
      <c r="M2329" s="49" t="s">
        <v>443</v>
      </c>
      <c r="N2329" s="75">
        <f>_xll.qlCalendarAdvance(Calendar,N2328,M2329,"Following",FALSE)</f>
        <v>55844</v>
      </c>
      <c r="O2329" s="75" t="e">
        <f>_xll.qlInterestRateIndexValueDate(Index,N2329)</f>
        <v>#VALUE!</v>
      </c>
      <c r="P2329" s="72" t="e">
        <v>#N/A</v>
      </c>
      <c r="Q2329" s="113" t="e">
        <v>#N/A</v>
      </c>
    </row>
    <row r="2330" spans="13:17" x14ac:dyDescent="0.2">
      <c r="M2330" s="49" t="s">
        <v>443</v>
      </c>
      <c r="N2330" s="75">
        <f>_xll.qlCalendarAdvance(Calendar,N2329,M2330,"Following",FALSE)</f>
        <v>55851</v>
      </c>
      <c r="O2330" s="75" t="e">
        <f>_xll.qlInterestRateIndexValueDate(Index,N2330)</f>
        <v>#VALUE!</v>
      </c>
      <c r="P2330" s="72" t="e">
        <v>#N/A</v>
      </c>
      <c r="Q2330" s="113" t="e">
        <v>#N/A</v>
      </c>
    </row>
    <row r="2331" spans="13:17" x14ac:dyDescent="0.2">
      <c r="M2331" s="49" t="s">
        <v>443</v>
      </c>
      <c r="N2331" s="75">
        <f>_xll.qlCalendarAdvance(Calendar,N2330,M2331,"Following",FALSE)</f>
        <v>55858</v>
      </c>
      <c r="O2331" s="75" t="e">
        <f>_xll.qlInterestRateIndexValueDate(Index,N2331)</f>
        <v>#VALUE!</v>
      </c>
      <c r="P2331" s="72" t="e">
        <v>#N/A</v>
      </c>
      <c r="Q2331" s="113" t="e">
        <v>#N/A</v>
      </c>
    </row>
    <row r="2332" spans="13:17" x14ac:dyDescent="0.2">
      <c r="M2332" s="49" t="s">
        <v>443</v>
      </c>
      <c r="N2332" s="75">
        <f>_xll.qlCalendarAdvance(Calendar,N2331,M2332,"Following",FALSE)</f>
        <v>55865</v>
      </c>
      <c r="O2332" s="75" t="e">
        <f>_xll.qlInterestRateIndexValueDate(Index,N2332)</f>
        <v>#VALUE!</v>
      </c>
      <c r="P2332" s="72" t="e">
        <v>#N/A</v>
      </c>
      <c r="Q2332" s="113" t="e">
        <v>#N/A</v>
      </c>
    </row>
    <row r="2333" spans="13:17" x14ac:dyDescent="0.2">
      <c r="M2333" s="49" t="s">
        <v>443</v>
      </c>
      <c r="N2333" s="75">
        <f>_xll.qlCalendarAdvance(Calendar,N2332,M2333,"Following",FALSE)</f>
        <v>55872</v>
      </c>
      <c r="O2333" s="75" t="e">
        <f>_xll.qlInterestRateIndexValueDate(Index,N2333)</f>
        <v>#VALUE!</v>
      </c>
      <c r="P2333" s="72" t="e">
        <v>#N/A</v>
      </c>
      <c r="Q2333" s="113" t="e">
        <v>#N/A</v>
      </c>
    </row>
    <row r="2334" spans="13:17" x14ac:dyDescent="0.2">
      <c r="M2334" s="49" t="s">
        <v>443</v>
      </c>
      <c r="N2334" s="75">
        <f>_xll.qlCalendarAdvance(Calendar,N2333,M2334,"Following",FALSE)</f>
        <v>55880</v>
      </c>
      <c r="O2334" s="75" t="e">
        <f>_xll.qlInterestRateIndexValueDate(Index,N2334)</f>
        <v>#VALUE!</v>
      </c>
      <c r="P2334" s="72" t="e">
        <v>#N/A</v>
      </c>
      <c r="Q2334" s="113" t="e">
        <v>#N/A</v>
      </c>
    </row>
    <row r="2335" spans="13:17" x14ac:dyDescent="0.2">
      <c r="M2335" s="49" t="s">
        <v>443</v>
      </c>
      <c r="N2335" s="75">
        <f>_xll.qlCalendarAdvance(Calendar,N2334,M2335,"Following",FALSE)</f>
        <v>55887</v>
      </c>
      <c r="O2335" s="75" t="e">
        <f>_xll.qlInterestRateIndexValueDate(Index,N2335)</f>
        <v>#VALUE!</v>
      </c>
      <c r="P2335" s="72" t="e">
        <v>#N/A</v>
      </c>
      <c r="Q2335" s="113" t="e">
        <v>#N/A</v>
      </c>
    </row>
    <row r="2336" spans="13:17" x14ac:dyDescent="0.2">
      <c r="M2336" s="49" t="s">
        <v>443</v>
      </c>
      <c r="N2336" s="75">
        <f>_xll.qlCalendarAdvance(Calendar,N2335,M2336,"Following",FALSE)</f>
        <v>55894</v>
      </c>
      <c r="O2336" s="75" t="e">
        <f>_xll.qlInterestRateIndexValueDate(Index,N2336)</f>
        <v>#VALUE!</v>
      </c>
      <c r="P2336" s="72" t="e">
        <v>#N/A</v>
      </c>
      <c r="Q2336" s="113" t="e">
        <v>#N/A</v>
      </c>
    </row>
    <row r="2337" spans="13:17" x14ac:dyDescent="0.2">
      <c r="M2337" s="49" t="s">
        <v>443</v>
      </c>
      <c r="N2337" s="75">
        <f>_xll.qlCalendarAdvance(Calendar,N2336,M2337,"Following",FALSE)</f>
        <v>55901</v>
      </c>
      <c r="O2337" s="75" t="e">
        <f>_xll.qlInterestRateIndexValueDate(Index,N2337)</f>
        <v>#VALUE!</v>
      </c>
      <c r="P2337" s="72" t="e">
        <v>#N/A</v>
      </c>
      <c r="Q2337" s="113" t="e">
        <v>#N/A</v>
      </c>
    </row>
    <row r="2338" spans="13:17" x14ac:dyDescent="0.2">
      <c r="M2338" s="49" t="s">
        <v>443</v>
      </c>
      <c r="N2338" s="75">
        <f>_xll.qlCalendarAdvance(Calendar,N2337,M2338,"Following",FALSE)</f>
        <v>55908</v>
      </c>
      <c r="O2338" s="75" t="e">
        <f>_xll.qlInterestRateIndexValueDate(Index,N2338)</f>
        <v>#VALUE!</v>
      </c>
      <c r="P2338" s="72" t="e">
        <v>#N/A</v>
      </c>
      <c r="Q2338" s="113" t="e">
        <v>#N/A</v>
      </c>
    </row>
    <row r="2339" spans="13:17" x14ac:dyDescent="0.2">
      <c r="M2339" s="49" t="s">
        <v>443</v>
      </c>
      <c r="N2339" s="75">
        <f>_xll.qlCalendarAdvance(Calendar,N2338,M2339,"Following",FALSE)</f>
        <v>55915</v>
      </c>
      <c r="O2339" s="75" t="e">
        <f>_xll.qlInterestRateIndexValueDate(Index,N2339)</f>
        <v>#VALUE!</v>
      </c>
      <c r="P2339" s="72" t="e">
        <v>#N/A</v>
      </c>
      <c r="Q2339" s="113" t="e">
        <v>#N/A</v>
      </c>
    </row>
    <row r="2340" spans="13:17" x14ac:dyDescent="0.2">
      <c r="M2340" s="49" t="s">
        <v>443</v>
      </c>
      <c r="N2340" s="75">
        <f>_xll.qlCalendarAdvance(Calendar,N2339,M2340,"Following",FALSE)</f>
        <v>55922</v>
      </c>
      <c r="O2340" s="75" t="e">
        <f>_xll.qlInterestRateIndexValueDate(Index,N2340)</f>
        <v>#VALUE!</v>
      </c>
      <c r="P2340" s="72" t="e">
        <v>#N/A</v>
      </c>
      <c r="Q2340" s="113" t="e">
        <v>#N/A</v>
      </c>
    </row>
    <row r="2341" spans="13:17" x14ac:dyDescent="0.2">
      <c r="M2341" s="49" t="s">
        <v>443</v>
      </c>
      <c r="N2341" s="75">
        <f>_xll.qlCalendarAdvance(Calendar,N2340,M2341,"Following",FALSE)</f>
        <v>55929</v>
      </c>
      <c r="O2341" s="75" t="e">
        <f>_xll.qlInterestRateIndexValueDate(Index,N2341)</f>
        <v>#VALUE!</v>
      </c>
      <c r="P2341" s="72" t="e">
        <v>#N/A</v>
      </c>
      <c r="Q2341" s="113" t="e">
        <v>#N/A</v>
      </c>
    </row>
    <row r="2342" spans="13:17" x14ac:dyDescent="0.2">
      <c r="M2342" s="49" t="s">
        <v>443</v>
      </c>
      <c r="N2342" s="75">
        <f>_xll.qlCalendarAdvance(Calendar,N2341,M2342,"Following",FALSE)</f>
        <v>55936</v>
      </c>
      <c r="O2342" s="75" t="e">
        <f>_xll.qlInterestRateIndexValueDate(Index,N2342)</f>
        <v>#VALUE!</v>
      </c>
      <c r="P2342" s="72" t="e">
        <v>#N/A</v>
      </c>
      <c r="Q2342" s="113" t="e">
        <v>#N/A</v>
      </c>
    </row>
    <row r="2343" spans="13:17" x14ac:dyDescent="0.2">
      <c r="M2343" s="49" t="s">
        <v>443</v>
      </c>
      <c r="N2343" s="75">
        <f>_xll.qlCalendarAdvance(Calendar,N2342,M2343,"Following",FALSE)</f>
        <v>55943</v>
      </c>
      <c r="O2343" s="75" t="e">
        <f>_xll.qlInterestRateIndexValueDate(Index,N2343)</f>
        <v>#VALUE!</v>
      </c>
      <c r="P2343" s="72" t="e">
        <v>#N/A</v>
      </c>
      <c r="Q2343" s="113" t="e">
        <v>#N/A</v>
      </c>
    </row>
    <row r="2344" spans="13:17" x14ac:dyDescent="0.2">
      <c r="M2344" s="49" t="s">
        <v>443</v>
      </c>
      <c r="N2344" s="75">
        <f>_xll.qlCalendarAdvance(Calendar,N2343,M2344,"Following",FALSE)</f>
        <v>55950</v>
      </c>
      <c r="O2344" s="75" t="e">
        <f>_xll.qlInterestRateIndexValueDate(Index,N2344)</f>
        <v>#VALUE!</v>
      </c>
      <c r="P2344" s="72" t="e">
        <v>#N/A</v>
      </c>
      <c r="Q2344" s="113" t="e">
        <v>#N/A</v>
      </c>
    </row>
    <row r="2345" spans="13:17" x14ac:dyDescent="0.2">
      <c r="M2345" s="49" t="s">
        <v>443</v>
      </c>
      <c r="N2345" s="75">
        <f>_xll.qlCalendarAdvance(Calendar,N2344,M2345,"Following",FALSE)</f>
        <v>55957</v>
      </c>
      <c r="O2345" s="75" t="e">
        <f>_xll.qlInterestRateIndexValueDate(Index,N2345)</f>
        <v>#VALUE!</v>
      </c>
      <c r="P2345" s="72" t="e">
        <v>#N/A</v>
      </c>
      <c r="Q2345" s="113" t="e">
        <v>#N/A</v>
      </c>
    </row>
    <row r="2346" spans="13:17" x14ac:dyDescent="0.2">
      <c r="M2346" s="49" t="s">
        <v>443</v>
      </c>
      <c r="N2346" s="75">
        <f>_xll.qlCalendarAdvance(Calendar,N2345,M2346,"Following",FALSE)</f>
        <v>55964</v>
      </c>
      <c r="O2346" s="75" t="e">
        <f>_xll.qlInterestRateIndexValueDate(Index,N2346)</f>
        <v>#VALUE!</v>
      </c>
      <c r="P2346" s="72" t="e">
        <v>#N/A</v>
      </c>
      <c r="Q2346" s="113" t="e">
        <v>#N/A</v>
      </c>
    </row>
    <row r="2347" spans="13:17" x14ac:dyDescent="0.2">
      <c r="M2347" s="49" t="s">
        <v>443</v>
      </c>
      <c r="N2347" s="75">
        <f>_xll.qlCalendarAdvance(Calendar,N2346,M2347,"Following",FALSE)</f>
        <v>55971</v>
      </c>
      <c r="O2347" s="75" t="e">
        <f>_xll.qlInterestRateIndexValueDate(Index,N2347)</f>
        <v>#VALUE!</v>
      </c>
      <c r="P2347" s="72" t="e">
        <v>#N/A</v>
      </c>
      <c r="Q2347" s="113" t="e">
        <v>#N/A</v>
      </c>
    </row>
    <row r="2348" spans="13:17" x14ac:dyDescent="0.2">
      <c r="M2348" s="49" t="s">
        <v>443</v>
      </c>
      <c r="N2348" s="75">
        <f>_xll.qlCalendarAdvance(Calendar,N2347,M2348,"Following",FALSE)</f>
        <v>55982</v>
      </c>
      <c r="O2348" s="75" t="e">
        <f>_xll.qlInterestRateIndexValueDate(Index,N2348)</f>
        <v>#VALUE!</v>
      </c>
      <c r="P2348" s="72" t="e">
        <v>#N/A</v>
      </c>
      <c r="Q2348" s="113" t="e">
        <v>#N/A</v>
      </c>
    </row>
    <row r="2349" spans="13:17" x14ac:dyDescent="0.2">
      <c r="M2349" s="49" t="s">
        <v>443</v>
      </c>
      <c r="N2349" s="75">
        <f>_xll.qlCalendarAdvance(Calendar,N2348,M2349,"Following",FALSE)</f>
        <v>55989</v>
      </c>
      <c r="O2349" s="75" t="e">
        <f>_xll.qlInterestRateIndexValueDate(Index,N2349)</f>
        <v>#VALUE!</v>
      </c>
      <c r="P2349" s="72" t="e">
        <v>#N/A</v>
      </c>
      <c r="Q2349" s="113" t="e">
        <v>#N/A</v>
      </c>
    </row>
    <row r="2350" spans="13:17" x14ac:dyDescent="0.2">
      <c r="M2350" s="49" t="s">
        <v>443</v>
      </c>
      <c r="N2350" s="75">
        <f>_xll.qlCalendarAdvance(Calendar,N2349,M2350,"Following",FALSE)</f>
        <v>55996</v>
      </c>
      <c r="O2350" s="75" t="e">
        <f>_xll.qlInterestRateIndexValueDate(Index,N2350)</f>
        <v>#VALUE!</v>
      </c>
      <c r="P2350" s="72" t="e">
        <v>#N/A</v>
      </c>
      <c r="Q2350" s="113" t="e">
        <v>#N/A</v>
      </c>
    </row>
    <row r="2351" spans="13:17" x14ac:dyDescent="0.2">
      <c r="M2351" s="49" t="s">
        <v>443</v>
      </c>
      <c r="N2351" s="75">
        <f>_xll.qlCalendarAdvance(Calendar,N2350,M2351,"Following",FALSE)</f>
        <v>56003</v>
      </c>
      <c r="O2351" s="75" t="e">
        <f>_xll.qlInterestRateIndexValueDate(Index,N2351)</f>
        <v>#VALUE!</v>
      </c>
      <c r="P2351" s="72" t="e">
        <v>#N/A</v>
      </c>
      <c r="Q2351" s="113" t="e">
        <v>#N/A</v>
      </c>
    </row>
    <row r="2352" spans="13:17" x14ac:dyDescent="0.2">
      <c r="M2352" s="49" t="s">
        <v>443</v>
      </c>
      <c r="N2352" s="75">
        <f>_xll.qlCalendarAdvance(Calendar,N2351,M2352,"Following",FALSE)</f>
        <v>56010</v>
      </c>
      <c r="O2352" s="75" t="e">
        <f>_xll.qlInterestRateIndexValueDate(Index,N2352)</f>
        <v>#VALUE!</v>
      </c>
      <c r="P2352" s="72" t="e">
        <v>#N/A</v>
      </c>
      <c r="Q2352" s="113" t="e">
        <v>#N/A</v>
      </c>
    </row>
    <row r="2353" spans="13:17" x14ac:dyDescent="0.2">
      <c r="M2353" s="49" t="s">
        <v>443</v>
      </c>
      <c r="N2353" s="75">
        <f>_xll.qlCalendarAdvance(Calendar,N2352,M2353,"Following",FALSE)</f>
        <v>56017</v>
      </c>
      <c r="O2353" s="75" t="e">
        <f>_xll.qlInterestRateIndexValueDate(Index,N2353)</f>
        <v>#VALUE!</v>
      </c>
      <c r="P2353" s="72" t="e">
        <v>#N/A</v>
      </c>
      <c r="Q2353" s="113" t="e">
        <v>#N/A</v>
      </c>
    </row>
    <row r="2354" spans="13:17" x14ac:dyDescent="0.2">
      <c r="M2354" s="49" t="s">
        <v>443</v>
      </c>
      <c r="N2354" s="75">
        <f>_xll.qlCalendarAdvance(Calendar,N2353,M2354,"Following",FALSE)</f>
        <v>56024</v>
      </c>
      <c r="O2354" s="75" t="e">
        <f>_xll.qlInterestRateIndexValueDate(Index,N2354)</f>
        <v>#VALUE!</v>
      </c>
      <c r="P2354" s="72" t="e">
        <v>#N/A</v>
      </c>
      <c r="Q2354" s="113" t="e">
        <v>#N/A</v>
      </c>
    </row>
    <row r="2355" spans="13:17" x14ac:dyDescent="0.2">
      <c r="M2355" s="49" t="s">
        <v>443</v>
      </c>
      <c r="N2355" s="75">
        <f>_xll.qlCalendarAdvance(Calendar,N2354,M2355,"Following",FALSE)</f>
        <v>56031</v>
      </c>
      <c r="O2355" s="75" t="e">
        <f>_xll.qlInterestRateIndexValueDate(Index,N2355)</f>
        <v>#VALUE!</v>
      </c>
      <c r="P2355" s="72" t="e">
        <v>#N/A</v>
      </c>
      <c r="Q2355" s="113" t="e">
        <v>#N/A</v>
      </c>
    </row>
    <row r="2356" spans="13:17" x14ac:dyDescent="0.2">
      <c r="M2356" s="49" t="s">
        <v>443</v>
      </c>
      <c r="N2356" s="75">
        <f>_xll.qlCalendarAdvance(Calendar,N2355,M2356,"Following",FALSE)</f>
        <v>56038</v>
      </c>
      <c r="O2356" s="75" t="e">
        <f>_xll.qlInterestRateIndexValueDate(Index,N2356)</f>
        <v>#VALUE!</v>
      </c>
      <c r="P2356" s="72" t="e">
        <v>#N/A</v>
      </c>
      <c r="Q2356" s="113" t="e">
        <v>#N/A</v>
      </c>
    </row>
    <row r="2357" spans="13:17" x14ac:dyDescent="0.2">
      <c r="M2357" s="49" t="s">
        <v>443</v>
      </c>
      <c r="N2357" s="75">
        <f>_xll.qlCalendarAdvance(Calendar,N2356,M2357,"Following",FALSE)</f>
        <v>56045</v>
      </c>
      <c r="O2357" s="75" t="e">
        <f>_xll.qlInterestRateIndexValueDate(Index,N2357)</f>
        <v>#VALUE!</v>
      </c>
      <c r="P2357" s="72" t="e">
        <v>#N/A</v>
      </c>
      <c r="Q2357" s="113" t="e">
        <v>#N/A</v>
      </c>
    </row>
    <row r="2358" spans="13:17" x14ac:dyDescent="0.2">
      <c r="M2358" s="49" t="s">
        <v>443</v>
      </c>
      <c r="N2358" s="75">
        <f>_xll.qlCalendarAdvance(Calendar,N2357,M2358,"Following",FALSE)</f>
        <v>56052</v>
      </c>
      <c r="O2358" s="75" t="e">
        <f>_xll.qlInterestRateIndexValueDate(Index,N2358)</f>
        <v>#VALUE!</v>
      </c>
      <c r="P2358" s="72" t="e">
        <v>#N/A</v>
      </c>
      <c r="Q2358" s="113" t="e">
        <v>#N/A</v>
      </c>
    </row>
    <row r="2359" spans="13:17" x14ac:dyDescent="0.2">
      <c r="M2359" s="49" t="s">
        <v>443</v>
      </c>
      <c r="N2359" s="75">
        <f>_xll.qlCalendarAdvance(Calendar,N2358,M2359,"Following",FALSE)</f>
        <v>56059</v>
      </c>
      <c r="O2359" s="75" t="e">
        <f>_xll.qlInterestRateIndexValueDate(Index,N2359)</f>
        <v>#VALUE!</v>
      </c>
      <c r="P2359" s="72" t="e">
        <v>#N/A</v>
      </c>
      <c r="Q2359" s="113" t="e">
        <v>#N/A</v>
      </c>
    </row>
    <row r="2360" spans="13:17" x14ac:dyDescent="0.2">
      <c r="M2360" s="49" t="s">
        <v>443</v>
      </c>
      <c r="N2360" s="75">
        <f>_xll.qlCalendarAdvance(Calendar,N2359,M2360,"Following",FALSE)</f>
        <v>56066</v>
      </c>
      <c r="O2360" s="75" t="e">
        <f>_xll.qlInterestRateIndexValueDate(Index,N2360)</f>
        <v>#VALUE!</v>
      </c>
      <c r="P2360" s="72" t="e">
        <v>#N/A</v>
      </c>
      <c r="Q2360" s="113" t="e">
        <v>#N/A</v>
      </c>
    </row>
    <row r="2361" spans="13:17" x14ac:dyDescent="0.2">
      <c r="M2361" s="49" t="s">
        <v>443</v>
      </c>
      <c r="N2361" s="75">
        <f>_xll.qlCalendarAdvance(Calendar,N2360,M2361,"Following",FALSE)</f>
        <v>56073</v>
      </c>
      <c r="O2361" s="75" t="e">
        <f>_xll.qlInterestRateIndexValueDate(Index,N2361)</f>
        <v>#VALUE!</v>
      </c>
      <c r="P2361" s="72" t="e">
        <v>#N/A</v>
      </c>
      <c r="Q2361" s="113" t="e">
        <v>#N/A</v>
      </c>
    </row>
    <row r="2362" spans="13:17" x14ac:dyDescent="0.2">
      <c r="M2362" s="49" t="s">
        <v>443</v>
      </c>
      <c r="N2362" s="75">
        <f>_xll.qlCalendarAdvance(Calendar,N2361,M2362,"Following",FALSE)</f>
        <v>56080</v>
      </c>
      <c r="O2362" s="75" t="e">
        <f>_xll.qlInterestRateIndexValueDate(Index,N2362)</f>
        <v>#VALUE!</v>
      </c>
      <c r="P2362" s="72" t="e">
        <v>#N/A</v>
      </c>
      <c r="Q2362" s="113" t="e">
        <v>#N/A</v>
      </c>
    </row>
    <row r="2363" spans="13:17" x14ac:dyDescent="0.2">
      <c r="M2363" s="49" t="s">
        <v>443</v>
      </c>
      <c r="N2363" s="75">
        <f>_xll.qlCalendarAdvance(Calendar,N2362,M2363,"Following",FALSE)</f>
        <v>56087</v>
      </c>
      <c r="O2363" s="75" t="e">
        <f>_xll.qlInterestRateIndexValueDate(Index,N2363)</f>
        <v>#VALUE!</v>
      </c>
      <c r="P2363" s="72" t="e">
        <v>#N/A</v>
      </c>
      <c r="Q2363" s="113" t="e">
        <v>#N/A</v>
      </c>
    </row>
    <row r="2364" spans="13:17" x14ac:dyDescent="0.2">
      <c r="M2364" s="49" t="s">
        <v>443</v>
      </c>
      <c r="N2364" s="75">
        <f>_xll.qlCalendarAdvance(Calendar,N2363,M2364,"Following",FALSE)</f>
        <v>56094</v>
      </c>
      <c r="O2364" s="75" t="e">
        <f>_xll.qlInterestRateIndexValueDate(Index,N2364)</f>
        <v>#VALUE!</v>
      </c>
      <c r="P2364" s="72" t="e">
        <v>#N/A</v>
      </c>
      <c r="Q2364" s="113" t="e">
        <v>#N/A</v>
      </c>
    </row>
    <row r="2365" spans="13:17" x14ac:dyDescent="0.2">
      <c r="M2365" s="49" t="s">
        <v>443</v>
      </c>
      <c r="N2365" s="75">
        <f>_xll.qlCalendarAdvance(Calendar,N2364,M2365,"Following",FALSE)</f>
        <v>56101</v>
      </c>
      <c r="O2365" s="75" t="e">
        <f>_xll.qlInterestRateIndexValueDate(Index,N2365)</f>
        <v>#VALUE!</v>
      </c>
      <c r="P2365" s="72" t="e">
        <v>#N/A</v>
      </c>
      <c r="Q2365" s="113" t="e">
        <v>#N/A</v>
      </c>
    </row>
    <row r="2366" spans="13:17" x14ac:dyDescent="0.2">
      <c r="M2366" s="49" t="s">
        <v>443</v>
      </c>
      <c r="N2366" s="75">
        <f>_xll.qlCalendarAdvance(Calendar,N2365,M2366,"Following",FALSE)</f>
        <v>56108</v>
      </c>
      <c r="O2366" s="75" t="e">
        <f>_xll.qlInterestRateIndexValueDate(Index,N2366)</f>
        <v>#VALUE!</v>
      </c>
      <c r="P2366" s="72" t="e">
        <v>#N/A</v>
      </c>
      <c r="Q2366" s="113" t="e">
        <v>#N/A</v>
      </c>
    </row>
    <row r="2367" spans="13:17" x14ac:dyDescent="0.2">
      <c r="M2367" s="49" t="s">
        <v>443</v>
      </c>
      <c r="N2367" s="75">
        <f>_xll.qlCalendarAdvance(Calendar,N2366,M2367,"Following",FALSE)</f>
        <v>56115</v>
      </c>
      <c r="O2367" s="75" t="e">
        <f>_xll.qlInterestRateIndexValueDate(Index,N2367)</f>
        <v>#VALUE!</v>
      </c>
      <c r="P2367" s="72" t="e">
        <v>#N/A</v>
      </c>
      <c r="Q2367" s="113" t="e">
        <v>#N/A</v>
      </c>
    </row>
    <row r="2368" spans="13:17" x14ac:dyDescent="0.2">
      <c r="M2368" s="49" t="s">
        <v>443</v>
      </c>
      <c r="N2368" s="75">
        <f>_xll.qlCalendarAdvance(Calendar,N2367,M2368,"Following",FALSE)</f>
        <v>56122</v>
      </c>
      <c r="O2368" s="75" t="e">
        <f>_xll.qlInterestRateIndexValueDate(Index,N2368)</f>
        <v>#VALUE!</v>
      </c>
      <c r="P2368" s="72" t="e">
        <v>#N/A</v>
      </c>
      <c r="Q2368" s="113" t="e">
        <v>#N/A</v>
      </c>
    </row>
    <row r="2369" spans="13:17" x14ac:dyDescent="0.2">
      <c r="M2369" s="49" t="s">
        <v>443</v>
      </c>
      <c r="N2369" s="75">
        <f>_xll.qlCalendarAdvance(Calendar,N2368,M2369,"Following",FALSE)</f>
        <v>56129</v>
      </c>
      <c r="O2369" s="75" t="e">
        <f>_xll.qlInterestRateIndexValueDate(Index,N2369)</f>
        <v>#VALUE!</v>
      </c>
      <c r="P2369" s="72" t="e">
        <v>#N/A</v>
      </c>
      <c r="Q2369" s="113" t="e">
        <v>#N/A</v>
      </c>
    </row>
    <row r="2370" spans="13:17" x14ac:dyDescent="0.2">
      <c r="M2370" s="49" t="s">
        <v>443</v>
      </c>
      <c r="N2370" s="75">
        <f>_xll.qlCalendarAdvance(Calendar,N2369,M2370,"Following",FALSE)</f>
        <v>56136</v>
      </c>
      <c r="O2370" s="75" t="e">
        <f>_xll.qlInterestRateIndexValueDate(Index,N2370)</f>
        <v>#VALUE!</v>
      </c>
      <c r="P2370" s="72" t="e">
        <v>#N/A</v>
      </c>
      <c r="Q2370" s="113" t="e">
        <v>#N/A</v>
      </c>
    </row>
    <row r="2371" spans="13:17" x14ac:dyDescent="0.2">
      <c r="M2371" s="49" t="s">
        <v>443</v>
      </c>
      <c r="N2371" s="75">
        <f>_xll.qlCalendarAdvance(Calendar,N2370,M2371,"Following",FALSE)</f>
        <v>56143</v>
      </c>
      <c r="O2371" s="75" t="e">
        <f>_xll.qlInterestRateIndexValueDate(Index,N2371)</f>
        <v>#VALUE!</v>
      </c>
      <c r="P2371" s="72" t="e">
        <v>#N/A</v>
      </c>
      <c r="Q2371" s="113" t="e">
        <v>#N/A</v>
      </c>
    </row>
    <row r="2372" spans="13:17" x14ac:dyDescent="0.2">
      <c r="M2372" s="49" t="s">
        <v>443</v>
      </c>
      <c r="N2372" s="75">
        <f>_xll.qlCalendarAdvance(Calendar,N2371,M2372,"Following",FALSE)</f>
        <v>56150</v>
      </c>
      <c r="O2372" s="75" t="e">
        <f>_xll.qlInterestRateIndexValueDate(Index,N2372)</f>
        <v>#VALUE!</v>
      </c>
      <c r="P2372" s="72" t="e">
        <v>#N/A</v>
      </c>
      <c r="Q2372" s="113" t="e">
        <v>#N/A</v>
      </c>
    </row>
    <row r="2373" spans="13:17" x14ac:dyDescent="0.2">
      <c r="M2373" s="49" t="s">
        <v>443</v>
      </c>
      <c r="N2373" s="75">
        <f>_xll.qlCalendarAdvance(Calendar,N2372,M2373,"Following",FALSE)</f>
        <v>56157</v>
      </c>
      <c r="O2373" s="75" t="e">
        <f>_xll.qlInterestRateIndexValueDate(Index,N2373)</f>
        <v>#VALUE!</v>
      </c>
      <c r="P2373" s="72" t="e">
        <v>#N/A</v>
      </c>
      <c r="Q2373" s="113" t="e">
        <v>#N/A</v>
      </c>
    </row>
    <row r="2374" spans="13:17" x14ac:dyDescent="0.2">
      <c r="M2374" s="49" t="s">
        <v>443</v>
      </c>
      <c r="N2374" s="75">
        <f>_xll.qlCalendarAdvance(Calendar,N2373,M2374,"Following",FALSE)</f>
        <v>56164</v>
      </c>
      <c r="O2374" s="75" t="e">
        <f>_xll.qlInterestRateIndexValueDate(Index,N2374)</f>
        <v>#VALUE!</v>
      </c>
      <c r="P2374" s="72" t="e">
        <v>#N/A</v>
      </c>
      <c r="Q2374" s="113" t="e">
        <v>#N/A</v>
      </c>
    </row>
    <row r="2375" spans="13:17" x14ac:dyDescent="0.2">
      <c r="M2375" s="49" t="s">
        <v>443</v>
      </c>
      <c r="N2375" s="75">
        <f>_xll.qlCalendarAdvance(Calendar,N2374,M2375,"Following",FALSE)</f>
        <v>56171</v>
      </c>
      <c r="O2375" s="75" t="e">
        <f>_xll.qlInterestRateIndexValueDate(Index,N2375)</f>
        <v>#VALUE!</v>
      </c>
      <c r="P2375" s="72" t="e">
        <v>#N/A</v>
      </c>
      <c r="Q2375" s="113" t="e">
        <v>#N/A</v>
      </c>
    </row>
    <row r="2376" spans="13:17" x14ac:dyDescent="0.2">
      <c r="M2376" s="49" t="s">
        <v>443</v>
      </c>
      <c r="N2376" s="75">
        <f>_xll.qlCalendarAdvance(Calendar,N2375,M2376,"Following",FALSE)</f>
        <v>56178</v>
      </c>
      <c r="O2376" s="75" t="e">
        <f>_xll.qlInterestRateIndexValueDate(Index,N2376)</f>
        <v>#VALUE!</v>
      </c>
      <c r="P2376" s="72" t="e">
        <v>#N/A</v>
      </c>
      <c r="Q2376" s="113" t="e">
        <v>#N/A</v>
      </c>
    </row>
    <row r="2377" spans="13:17" x14ac:dyDescent="0.2">
      <c r="M2377" s="49" t="s">
        <v>443</v>
      </c>
      <c r="N2377" s="75">
        <f>_xll.qlCalendarAdvance(Calendar,N2376,M2377,"Following",FALSE)</f>
        <v>56185</v>
      </c>
      <c r="O2377" s="75" t="e">
        <f>_xll.qlInterestRateIndexValueDate(Index,N2377)</f>
        <v>#VALUE!</v>
      </c>
      <c r="P2377" s="72" t="e">
        <v>#N/A</v>
      </c>
      <c r="Q2377" s="113" t="e">
        <v>#N/A</v>
      </c>
    </row>
    <row r="2378" spans="13:17" x14ac:dyDescent="0.2">
      <c r="M2378" s="49" t="s">
        <v>443</v>
      </c>
      <c r="N2378" s="75">
        <f>_xll.qlCalendarAdvance(Calendar,N2377,M2378,"Following",FALSE)</f>
        <v>56192</v>
      </c>
      <c r="O2378" s="75" t="e">
        <f>_xll.qlInterestRateIndexValueDate(Index,N2378)</f>
        <v>#VALUE!</v>
      </c>
      <c r="P2378" s="72" t="e">
        <v>#N/A</v>
      </c>
      <c r="Q2378" s="113" t="e">
        <v>#N/A</v>
      </c>
    </row>
    <row r="2379" spans="13:17" x14ac:dyDescent="0.2">
      <c r="M2379" s="49" t="s">
        <v>443</v>
      </c>
      <c r="N2379" s="75">
        <f>_xll.qlCalendarAdvance(Calendar,N2378,M2379,"Following",FALSE)</f>
        <v>56199</v>
      </c>
      <c r="O2379" s="75" t="e">
        <f>_xll.qlInterestRateIndexValueDate(Index,N2379)</f>
        <v>#VALUE!</v>
      </c>
      <c r="P2379" s="72" t="e">
        <v>#N/A</v>
      </c>
      <c r="Q2379" s="113" t="e">
        <v>#N/A</v>
      </c>
    </row>
    <row r="2380" spans="13:17" x14ac:dyDescent="0.2">
      <c r="M2380" s="49" t="s">
        <v>443</v>
      </c>
      <c r="N2380" s="75">
        <f>_xll.qlCalendarAdvance(Calendar,N2379,M2380,"Following",FALSE)</f>
        <v>56206</v>
      </c>
      <c r="O2380" s="75" t="e">
        <f>_xll.qlInterestRateIndexValueDate(Index,N2380)</f>
        <v>#VALUE!</v>
      </c>
      <c r="P2380" s="72" t="e">
        <v>#N/A</v>
      </c>
      <c r="Q2380" s="113" t="e">
        <v>#N/A</v>
      </c>
    </row>
    <row r="2381" spans="13:17" x14ac:dyDescent="0.2">
      <c r="M2381" s="49" t="s">
        <v>443</v>
      </c>
      <c r="N2381" s="75">
        <f>_xll.qlCalendarAdvance(Calendar,N2380,M2381,"Following",FALSE)</f>
        <v>56213</v>
      </c>
      <c r="O2381" s="75" t="e">
        <f>_xll.qlInterestRateIndexValueDate(Index,N2381)</f>
        <v>#VALUE!</v>
      </c>
      <c r="P2381" s="72" t="e">
        <v>#N/A</v>
      </c>
      <c r="Q2381" s="113" t="e">
        <v>#N/A</v>
      </c>
    </row>
    <row r="2382" spans="13:17" x14ac:dyDescent="0.2">
      <c r="M2382" s="49" t="s">
        <v>443</v>
      </c>
      <c r="N2382" s="75">
        <f>_xll.qlCalendarAdvance(Calendar,N2381,M2382,"Following",FALSE)</f>
        <v>56220</v>
      </c>
      <c r="O2382" s="75" t="e">
        <f>_xll.qlInterestRateIndexValueDate(Index,N2382)</f>
        <v>#VALUE!</v>
      </c>
      <c r="P2382" s="72" t="e">
        <v>#N/A</v>
      </c>
      <c r="Q2382" s="113" t="e">
        <v>#N/A</v>
      </c>
    </row>
    <row r="2383" spans="13:17" x14ac:dyDescent="0.2">
      <c r="M2383" s="49" t="s">
        <v>443</v>
      </c>
      <c r="N2383" s="75">
        <f>_xll.qlCalendarAdvance(Calendar,N2382,M2383,"Following",FALSE)</f>
        <v>56227</v>
      </c>
      <c r="O2383" s="75" t="e">
        <f>_xll.qlInterestRateIndexValueDate(Index,N2383)</f>
        <v>#VALUE!</v>
      </c>
      <c r="P2383" s="72" t="e">
        <v>#N/A</v>
      </c>
      <c r="Q2383" s="113" t="e">
        <v>#N/A</v>
      </c>
    </row>
    <row r="2384" spans="13:17" x14ac:dyDescent="0.2">
      <c r="M2384" s="49" t="s">
        <v>443</v>
      </c>
      <c r="N2384" s="75">
        <f>_xll.qlCalendarAdvance(Calendar,N2383,M2384,"Following",FALSE)</f>
        <v>56234</v>
      </c>
      <c r="O2384" s="75" t="e">
        <f>_xll.qlInterestRateIndexValueDate(Index,N2384)</f>
        <v>#VALUE!</v>
      </c>
      <c r="P2384" s="72" t="e">
        <v>#N/A</v>
      </c>
      <c r="Q2384" s="113" t="e">
        <v>#N/A</v>
      </c>
    </row>
    <row r="2385" spans="13:17" x14ac:dyDescent="0.2">
      <c r="M2385" s="49" t="s">
        <v>443</v>
      </c>
      <c r="N2385" s="75">
        <f>_xll.qlCalendarAdvance(Calendar,N2384,M2385,"Following",FALSE)</f>
        <v>56241</v>
      </c>
      <c r="O2385" s="75" t="e">
        <f>_xll.qlInterestRateIndexValueDate(Index,N2385)</f>
        <v>#VALUE!</v>
      </c>
      <c r="P2385" s="72" t="e">
        <v>#N/A</v>
      </c>
      <c r="Q2385" s="113" t="e">
        <v>#N/A</v>
      </c>
    </row>
    <row r="2386" spans="13:17" x14ac:dyDescent="0.2">
      <c r="M2386" s="49" t="s">
        <v>443</v>
      </c>
      <c r="N2386" s="75">
        <f>_xll.qlCalendarAdvance(Calendar,N2385,M2386,"Following",FALSE)</f>
        <v>56248</v>
      </c>
      <c r="O2386" s="75" t="e">
        <f>_xll.qlInterestRateIndexValueDate(Index,N2386)</f>
        <v>#VALUE!</v>
      </c>
      <c r="P2386" s="72" t="e">
        <v>#N/A</v>
      </c>
      <c r="Q2386" s="113" t="e">
        <v>#N/A</v>
      </c>
    </row>
    <row r="2387" spans="13:17" x14ac:dyDescent="0.2">
      <c r="M2387" s="49" t="s">
        <v>443</v>
      </c>
      <c r="N2387" s="75">
        <f>_xll.qlCalendarAdvance(Calendar,N2386,M2387,"Following",FALSE)</f>
        <v>56255</v>
      </c>
      <c r="O2387" s="75" t="e">
        <f>_xll.qlInterestRateIndexValueDate(Index,N2387)</f>
        <v>#VALUE!</v>
      </c>
      <c r="P2387" s="72" t="e">
        <v>#N/A</v>
      </c>
      <c r="Q2387" s="113" t="e">
        <v>#N/A</v>
      </c>
    </row>
    <row r="2388" spans="13:17" x14ac:dyDescent="0.2">
      <c r="M2388" s="49" t="s">
        <v>443</v>
      </c>
      <c r="N2388" s="75">
        <f>_xll.qlCalendarAdvance(Calendar,N2387,M2388,"Following",FALSE)</f>
        <v>56262</v>
      </c>
      <c r="O2388" s="75" t="e">
        <f>_xll.qlInterestRateIndexValueDate(Index,N2388)</f>
        <v>#VALUE!</v>
      </c>
      <c r="P2388" s="72" t="e">
        <v>#N/A</v>
      </c>
      <c r="Q2388" s="113" t="e">
        <v>#N/A</v>
      </c>
    </row>
    <row r="2389" spans="13:17" x14ac:dyDescent="0.2">
      <c r="M2389" s="49" t="s">
        <v>443</v>
      </c>
      <c r="N2389" s="75">
        <f>_xll.qlCalendarAdvance(Calendar,N2388,M2389,"Following",FALSE)</f>
        <v>56269</v>
      </c>
      <c r="O2389" s="75" t="e">
        <f>_xll.qlInterestRateIndexValueDate(Index,N2389)</f>
        <v>#VALUE!</v>
      </c>
      <c r="P2389" s="72" t="e">
        <v>#N/A</v>
      </c>
      <c r="Q2389" s="113" t="e">
        <v>#N/A</v>
      </c>
    </row>
    <row r="2390" spans="13:17" x14ac:dyDescent="0.2">
      <c r="M2390" s="49" t="s">
        <v>443</v>
      </c>
      <c r="N2390" s="75">
        <f>_xll.qlCalendarAdvance(Calendar,N2389,M2390,"Following",FALSE)</f>
        <v>56276</v>
      </c>
      <c r="O2390" s="75" t="e">
        <f>_xll.qlInterestRateIndexValueDate(Index,N2390)</f>
        <v>#VALUE!</v>
      </c>
      <c r="P2390" s="72" t="e">
        <v>#N/A</v>
      </c>
      <c r="Q2390" s="113" t="e">
        <v>#N/A</v>
      </c>
    </row>
    <row r="2391" spans="13:17" x14ac:dyDescent="0.2">
      <c r="M2391" s="49" t="s">
        <v>443</v>
      </c>
      <c r="N2391" s="75">
        <f>_xll.qlCalendarAdvance(Calendar,N2390,M2391,"Following",FALSE)</f>
        <v>56283</v>
      </c>
      <c r="O2391" s="75" t="e">
        <f>_xll.qlInterestRateIndexValueDate(Index,N2391)</f>
        <v>#VALUE!</v>
      </c>
      <c r="P2391" s="72" t="e">
        <v>#N/A</v>
      </c>
      <c r="Q2391" s="113" t="e">
        <v>#N/A</v>
      </c>
    </row>
    <row r="2392" spans="13:17" x14ac:dyDescent="0.2">
      <c r="M2392" s="49" t="s">
        <v>443</v>
      </c>
      <c r="N2392" s="75">
        <f>_xll.qlCalendarAdvance(Calendar,N2391,M2392,"Following",FALSE)</f>
        <v>56290</v>
      </c>
      <c r="O2392" s="75" t="e">
        <f>_xll.qlInterestRateIndexValueDate(Index,N2392)</f>
        <v>#VALUE!</v>
      </c>
      <c r="P2392" s="72" t="e">
        <v>#N/A</v>
      </c>
      <c r="Q2392" s="113" t="e">
        <v>#N/A</v>
      </c>
    </row>
    <row r="2393" spans="13:17" x14ac:dyDescent="0.2">
      <c r="M2393" s="49" t="s">
        <v>443</v>
      </c>
      <c r="N2393" s="75">
        <f>_xll.qlCalendarAdvance(Calendar,N2392,M2393,"Following",FALSE)</f>
        <v>56297</v>
      </c>
      <c r="O2393" s="75" t="e">
        <f>_xll.qlInterestRateIndexValueDate(Index,N2393)</f>
        <v>#VALUE!</v>
      </c>
      <c r="P2393" s="72" t="e">
        <v>#N/A</v>
      </c>
      <c r="Q2393" s="113" t="e">
        <v>#N/A</v>
      </c>
    </row>
    <row r="2394" spans="13:17" x14ac:dyDescent="0.2">
      <c r="M2394" s="49" t="s">
        <v>443</v>
      </c>
      <c r="N2394" s="75">
        <f>_xll.qlCalendarAdvance(Calendar,N2393,M2394,"Following",FALSE)</f>
        <v>56304</v>
      </c>
      <c r="O2394" s="75" t="e">
        <f>_xll.qlInterestRateIndexValueDate(Index,N2394)</f>
        <v>#VALUE!</v>
      </c>
      <c r="P2394" s="72" t="e">
        <v>#N/A</v>
      </c>
      <c r="Q2394" s="113" t="e">
        <v>#N/A</v>
      </c>
    </row>
    <row r="2395" spans="13:17" x14ac:dyDescent="0.2">
      <c r="M2395" s="49" t="s">
        <v>443</v>
      </c>
      <c r="N2395" s="75">
        <f>_xll.qlCalendarAdvance(Calendar,N2394,M2395,"Following",FALSE)</f>
        <v>56311</v>
      </c>
      <c r="O2395" s="75" t="e">
        <f>_xll.qlInterestRateIndexValueDate(Index,N2395)</f>
        <v>#VALUE!</v>
      </c>
      <c r="P2395" s="72" t="e">
        <v>#N/A</v>
      </c>
      <c r="Q2395" s="113" t="e">
        <v>#N/A</v>
      </c>
    </row>
    <row r="2396" spans="13:17" x14ac:dyDescent="0.2">
      <c r="M2396" s="49" t="s">
        <v>443</v>
      </c>
      <c r="N2396" s="75">
        <f>_xll.qlCalendarAdvance(Calendar,N2395,M2396,"Following",FALSE)</f>
        <v>56318</v>
      </c>
      <c r="O2396" s="75" t="e">
        <f>_xll.qlInterestRateIndexValueDate(Index,N2396)</f>
        <v>#VALUE!</v>
      </c>
      <c r="P2396" s="72" t="e">
        <v>#N/A</v>
      </c>
      <c r="Q2396" s="113" t="e">
        <v>#N/A</v>
      </c>
    </row>
    <row r="2397" spans="13:17" x14ac:dyDescent="0.2">
      <c r="M2397" s="49" t="s">
        <v>443</v>
      </c>
      <c r="N2397" s="75">
        <f>_xll.qlCalendarAdvance(Calendar,N2396,M2397,"Following",FALSE)</f>
        <v>56325</v>
      </c>
      <c r="O2397" s="75" t="e">
        <f>_xll.qlInterestRateIndexValueDate(Index,N2397)</f>
        <v>#VALUE!</v>
      </c>
      <c r="P2397" s="72" t="e">
        <v>#N/A</v>
      </c>
      <c r="Q2397" s="113" t="e">
        <v>#N/A</v>
      </c>
    </row>
    <row r="2398" spans="13:17" x14ac:dyDescent="0.2">
      <c r="M2398" s="49" t="s">
        <v>443</v>
      </c>
      <c r="N2398" s="75">
        <f>_xll.qlCalendarAdvance(Calendar,N2397,M2398,"Following",FALSE)</f>
        <v>56332</v>
      </c>
      <c r="O2398" s="75" t="e">
        <f>_xll.qlInterestRateIndexValueDate(Index,N2398)</f>
        <v>#VALUE!</v>
      </c>
      <c r="P2398" s="72" t="e">
        <v>#N/A</v>
      </c>
      <c r="Q2398" s="113" t="e">
        <v>#N/A</v>
      </c>
    </row>
    <row r="2399" spans="13:17" x14ac:dyDescent="0.2">
      <c r="M2399" s="49" t="s">
        <v>443</v>
      </c>
      <c r="N2399" s="75">
        <f>_xll.qlCalendarAdvance(Calendar,N2398,M2399,"Following",FALSE)</f>
        <v>56339</v>
      </c>
      <c r="O2399" s="75" t="e">
        <f>_xll.qlInterestRateIndexValueDate(Index,N2399)</f>
        <v>#VALUE!</v>
      </c>
      <c r="P2399" s="72" t="e">
        <v>#N/A</v>
      </c>
      <c r="Q2399" s="113" t="e">
        <v>#N/A</v>
      </c>
    </row>
    <row r="2400" spans="13:17" x14ac:dyDescent="0.2">
      <c r="M2400" s="49" t="s">
        <v>443</v>
      </c>
      <c r="N2400" s="75">
        <f>_xll.qlCalendarAdvance(Calendar,N2399,M2400,"Following",FALSE)</f>
        <v>56346</v>
      </c>
      <c r="O2400" s="75" t="e">
        <f>_xll.qlInterestRateIndexValueDate(Index,N2400)</f>
        <v>#VALUE!</v>
      </c>
      <c r="P2400" s="72" t="e">
        <v>#N/A</v>
      </c>
      <c r="Q2400" s="113" t="e">
        <v>#N/A</v>
      </c>
    </row>
    <row r="2401" spans="13:17" x14ac:dyDescent="0.2">
      <c r="M2401" s="49" t="s">
        <v>443</v>
      </c>
      <c r="N2401" s="75">
        <f>_xll.qlCalendarAdvance(Calendar,N2400,M2401,"Following",FALSE)</f>
        <v>56353</v>
      </c>
      <c r="O2401" s="75" t="e">
        <f>_xll.qlInterestRateIndexValueDate(Index,N2401)</f>
        <v>#VALUE!</v>
      </c>
      <c r="P2401" s="72" t="e">
        <v>#N/A</v>
      </c>
      <c r="Q2401" s="113" t="e">
        <v>#N/A</v>
      </c>
    </row>
    <row r="2402" spans="13:17" x14ac:dyDescent="0.2">
      <c r="M2402" s="49" t="s">
        <v>443</v>
      </c>
      <c r="N2402" s="75">
        <f>_xll.qlCalendarAdvance(Calendar,N2401,M2402,"Following",FALSE)</f>
        <v>56360</v>
      </c>
      <c r="O2402" s="75" t="e">
        <f>_xll.qlInterestRateIndexValueDate(Index,N2402)</f>
        <v>#VALUE!</v>
      </c>
      <c r="P2402" s="72" t="e">
        <v>#N/A</v>
      </c>
      <c r="Q2402" s="113" t="e">
        <v>#N/A</v>
      </c>
    </row>
    <row r="2403" spans="13:17" x14ac:dyDescent="0.2">
      <c r="M2403" s="49" t="s">
        <v>443</v>
      </c>
      <c r="N2403" s="75">
        <f>_xll.qlCalendarAdvance(Calendar,N2402,M2403,"Following",FALSE)</f>
        <v>56367</v>
      </c>
      <c r="O2403" s="75" t="e">
        <f>_xll.qlInterestRateIndexValueDate(Index,N2403)</f>
        <v>#VALUE!</v>
      </c>
      <c r="P2403" s="72" t="e">
        <v>#N/A</v>
      </c>
      <c r="Q2403" s="113" t="e">
        <v>#N/A</v>
      </c>
    </row>
    <row r="2404" spans="13:17" x14ac:dyDescent="0.2">
      <c r="M2404" s="49" t="s">
        <v>443</v>
      </c>
      <c r="N2404" s="75">
        <f>_xll.qlCalendarAdvance(Calendar,N2403,M2404,"Following",FALSE)</f>
        <v>56374</v>
      </c>
      <c r="O2404" s="75" t="e">
        <f>_xll.qlInterestRateIndexValueDate(Index,N2404)</f>
        <v>#VALUE!</v>
      </c>
      <c r="P2404" s="72" t="e">
        <v>#N/A</v>
      </c>
      <c r="Q2404" s="113" t="e">
        <v>#N/A</v>
      </c>
    </row>
    <row r="2405" spans="13:17" x14ac:dyDescent="0.2">
      <c r="M2405" s="49" t="s">
        <v>443</v>
      </c>
      <c r="N2405" s="75">
        <f>_xll.qlCalendarAdvance(Calendar,N2404,M2405,"Following",FALSE)</f>
        <v>56381</v>
      </c>
      <c r="O2405" s="75" t="e">
        <f>_xll.qlInterestRateIndexValueDate(Index,N2405)</f>
        <v>#VALUE!</v>
      </c>
      <c r="P2405" s="72" t="e">
        <v>#N/A</v>
      </c>
      <c r="Q2405" s="113" t="e">
        <v>#N/A</v>
      </c>
    </row>
    <row r="2406" spans="13:17" x14ac:dyDescent="0.2">
      <c r="M2406" s="49" t="s">
        <v>443</v>
      </c>
      <c r="N2406" s="75">
        <f>_xll.qlCalendarAdvance(Calendar,N2405,M2406,"Following",FALSE)</f>
        <v>56388</v>
      </c>
      <c r="O2406" s="75" t="e">
        <f>_xll.qlInterestRateIndexValueDate(Index,N2406)</f>
        <v>#VALUE!</v>
      </c>
      <c r="P2406" s="72" t="e">
        <v>#N/A</v>
      </c>
      <c r="Q2406" s="113" t="e">
        <v>#N/A</v>
      </c>
    </row>
    <row r="2407" spans="13:17" x14ac:dyDescent="0.2">
      <c r="M2407" s="49" t="s">
        <v>443</v>
      </c>
      <c r="N2407" s="75">
        <f>_xll.qlCalendarAdvance(Calendar,N2406,M2407,"Following",FALSE)</f>
        <v>56395</v>
      </c>
      <c r="O2407" s="75" t="e">
        <f>_xll.qlInterestRateIndexValueDate(Index,N2407)</f>
        <v>#VALUE!</v>
      </c>
      <c r="P2407" s="72" t="e">
        <v>#N/A</v>
      </c>
      <c r="Q2407" s="113" t="e">
        <v>#N/A</v>
      </c>
    </row>
    <row r="2408" spans="13:17" x14ac:dyDescent="0.2">
      <c r="M2408" s="49" t="s">
        <v>443</v>
      </c>
      <c r="N2408" s="75">
        <f>_xll.qlCalendarAdvance(Calendar,N2407,M2408,"Following",FALSE)</f>
        <v>56402</v>
      </c>
      <c r="O2408" s="75" t="e">
        <f>_xll.qlInterestRateIndexValueDate(Index,N2408)</f>
        <v>#VALUE!</v>
      </c>
      <c r="P2408" s="72" t="e">
        <v>#N/A</v>
      </c>
      <c r="Q2408" s="113" t="e">
        <v>#N/A</v>
      </c>
    </row>
    <row r="2409" spans="13:17" x14ac:dyDescent="0.2">
      <c r="M2409" s="49" t="s">
        <v>443</v>
      </c>
      <c r="N2409" s="75">
        <f>_xll.qlCalendarAdvance(Calendar,N2408,M2409,"Following",FALSE)</f>
        <v>56409</v>
      </c>
      <c r="O2409" s="75" t="e">
        <f>_xll.qlInterestRateIndexValueDate(Index,N2409)</f>
        <v>#VALUE!</v>
      </c>
      <c r="P2409" s="72" t="e">
        <v>#N/A</v>
      </c>
      <c r="Q2409" s="113" t="e">
        <v>#N/A</v>
      </c>
    </row>
    <row r="2410" spans="13:17" x14ac:dyDescent="0.2">
      <c r="M2410" s="49" t="s">
        <v>443</v>
      </c>
      <c r="N2410" s="75">
        <f>_xll.qlCalendarAdvance(Calendar,N2409,M2410,"Following",FALSE)</f>
        <v>56416</v>
      </c>
      <c r="O2410" s="75" t="e">
        <f>_xll.qlInterestRateIndexValueDate(Index,N2410)</f>
        <v>#VALUE!</v>
      </c>
      <c r="P2410" s="72" t="e">
        <v>#N/A</v>
      </c>
      <c r="Q2410" s="113" t="e">
        <v>#N/A</v>
      </c>
    </row>
    <row r="2411" spans="13:17" x14ac:dyDescent="0.2">
      <c r="M2411" s="49" t="s">
        <v>443</v>
      </c>
      <c r="N2411" s="75">
        <f>_xll.qlCalendarAdvance(Calendar,N2410,M2411,"Following",FALSE)</f>
        <v>56423</v>
      </c>
      <c r="O2411" s="75" t="e">
        <f>_xll.qlInterestRateIndexValueDate(Index,N2411)</f>
        <v>#VALUE!</v>
      </c>
      <c r="P2411" s="72" t="e">
        <v>#N/A</v>
      </c>
      <c r="Q2411" s="113" t="e">
        <v>#N/A</v>
      </c>
    </row>
    <row r="2412" spans="13:17" x14ac:dyDescent="0.2">
      <c r="M2412" s="49" t="s">
        <v>443</v>
      </c>
      <c r="N2412" s="75">
        <f>_xll.qlCalendarAdvance(Calendar,N2411,M2412,"Following",FALSE)</f>
        <v>56430</v>
      </c>
      <c r="O2412" s="75" t="e">
        <f>_xll.qlInterestRateIndexValueDate(Index,N2412)</f>
        <v>#VALUE!</v>
      </c>
      <c r="P2412" s="72" t="e">
        <v>#N/A</v>
      </c>
      <c r="Q2412" s="113" t="e">
        <v>#N/A</v>
      </c>
    </row>
    <row r="2413" spans="13:17" x14ac:dyDescent="0.2">
      <c r="M2413" s="49" t="s">
        <v>443</v>
      </c>
      <c r="N2413" s="75">
        <f>_xll.qlCalendarAdvance(Calendar,N2412,M2413,"Following",FALSE)</f>
        <v>56437</v>
      </c>
      <c r="O2413" s="75" t="e">
        <f>_xll.qlInterestRateIndexValueDate(Index,N2413)</f>
        <v>#VALUE!</v>
      </c>
      <c r="P2413" s="72" t="e">
        <v>#N/A</v>
      </c>
      <c r="Q2413" s="113" t="e">
        <v>#N/A</v>
      </c>
    </row>
    <row r="2414" spans="13:17" x14ac:dyDescent="0.2">
      <c r="M2414" s="49" t="s">
        <v>443</v>
      </c>
      <c r="N2414" s="75">
        <f>_xll.qlCalendarAdvance(Calendar,N2413,M2414,"Following",FALSE)</f>
        <v>56444</v>
      </c>
      <c r="O2414" s="75" t="e">
        <f>_xll.qlInterestRateIndexValueDate(Index,N2414)</f>
        <v>#VALUE!</v>
      </c>
      <c r="P2414" s="72" t="e">
        <v>#N/A</v>
      </c>
      <c r="Q2414" s="113" t="e">
        <v>#N/A</v>
      </c>
    </row>
    <row r="2415" spans="13:17" x14ac:dyDescent="0.2">
      <c r="M2415" s="49" t="s">
        <v>443</v>
      </c>
      <c r="N2415" s="75">
        <f>_xll.qlCalendarAdvance(Calendar,N2414,M2415,"Following",FALSE)</f>
        <v>56451</v>
      </c>
      <c r="O2415" s="75" t="e">
        <f>_xll.qlInterestRateIndexValueDate(Index,N2415)</f>
        <v>#VALUE!</v>
      </c>
      <c r="P2415" s="72" t="e">
        <v>#N/A</v>
      </c>
      <c r="Q2415" s="113" t="e">
        <v>#N/A</v>
      </c>
    </row>
    <row r="2416" spans="13:17" x14ac:dyDescent="0.2">
      <c r="M2416" s="49" t="s">
        <v>443</v>
      </c>
      <c r="N2416" s="75">
        <f>_xll.qlCalendarAdvance(Calendar,N2415,M2416,"Following",FALSE)</f>
        <v>56458</v>
      </c>
      <c r="O2416" s="75" t="e">
        <f>_xll.qlInterestRateIndexValueDate(Index,N2416)</f>
        <v>#VALUE!</v>
      </c>
      <c r="P2416" s="72" t="e">
        <v>#N/A</v>
      </c>
      <c r="Q2416" s="113" t="e">
        <v>#N/A</v>
      </c>
    </row>
    <row r="2417" spans="13:17" x14ac:dyDescent="0.2">
      <c r="M2417" s="49" t="s">
        <v>443</v>
      </c>
      <c r="N2417" s="75">
        <f>_xll.qlCalendarAdvance(Calendar,N2416,M2417,"Following",FALSE)</f>
        <v>56465</v>
      </c>
      <c r="O2417" s="75" t="e">
        <f>_xll.qlInterestRateIndexValueDate(Index,N2417)</f>
        <v>#VALUE!</v>
      </c>
      <c r="P2417" s="72" t="e">
        <v>#N/A</v>
      </c>
      <c r="Q2417" s="113" t="e">
        <v>#N/A</v>
      </c>
    </row>
    <row r="2418" spans="13:17" x14ac:dyDescent="0.2">
      <c r="M2418" s="49" t="s">
        <v>443</v>
      </c>
      <c r="N2418" s="75">
        <f>_xll.qlCalendarAdvance(Calendar,N2417,M2418,"Following",FALSE)</f>
        <v>56472</v>
      </c>
      <c r="O2418" s="75" t="e">
        <f>_xll.qlInterestRateIndexValueDate(Index,N2418)</f>
        <v>#VALUE!</v>
      </c>
      <c r="P2418" s="72" t="e">
        <v>#N/A</v>
      </c>
      <c r="Q2418" s="113" t="e">
        <v>#N/A</v>
      </c>
    </row>
    <row r="2419" spans="13:17" x14ac:dyDescent="0.2">
      <c r="M2419" s="49" t="s">
        <v>443</v>
      </c>
      <c r="N2419" s="75">
        <f>_xll.qlCalendarAdvance(Calendar,N2418,M2419,"Following",FALSE)</f>
        <v>56479</v>
      </c>
      <c r="O2419" s="75" t="e">
        <f>_xll.qlInterestRateIndexValueDate(Index,N2419)</f>
        <v>#VALUE!</v>
      </c>
      <c r="P2419" s="72" t="e">
        <v>#N/A</v>
      </c>
      <c r="Q2419" s="113" t="e">
        <v>#N/A</v>
      </c>
    </row>
    <row r="2420" spans="13:17" x14ac:dyDescent="0.2">
      <c r="M2420" s="49" t="s">
        <v>443</v>
      </c>
      <c r="N2420" s="75">
        <f>_xll.qlCalendarAdvance(Calendar,N2419,M2420,"Following",FALSE)</f>
        <v>56486</v>
      </c>
      <c r="O2420" s="75" t="e">
        <f>_xll.qlInterestRateIndexValueDate(Index,N2420)</f>
        <v>#VALUE!</v>
      </c>
      <c r="P2420" s="72" t="e">
        <v>#N/A</v>
      </c>
      <c r="Q2420" s="113" t="e">
        <v>#N/A</v>
      </c>
    </row>
    <row r="2421" spans="13:17" x14ac:dyDescent="0.2">
      <c r="M2421" s="49" t="s">
        <v>443</v>
      </c>
      <c r="N2421" s="75">
        <f>_xll.qlCalendarAdvance(Calendar,N2420,M2421,"Following",FALSE)</f>
        <v>56493</v>
      </c>
      <c r="O2421" s="75" t="e">
        <f>_xll.qlInterestRateIndexValueDate(Index,N2421)</f>
        <v>#VALUE!</v>
      </c>
      <c r="P2421" s="72" t="e">
        <v>#N/A</v>
      </c>
      <c r="Q2421" s="113" t="e">
        <v>#N/A</v>
      </c>
    </row>
    <row r="2422" spans="13:17" x14ac:dyDescent="0.2">
      <c r="M2422" s="49" t="s">
        <v>443</v>
      </c>
      <c r="N2422" s="75">
        <f>_xll.qlCalendarAdvance(Calendar,N2421,M2422,"Following",FALSE)</f>
        <v>56500</v>
      </c>
      <c r="O2422" s="75" t="e">
        <f>_xll.qlInterestRateIndexValueDate(Index,N2422)</f>
        <v>#VALUE!</v>
      </c>
      <c r="P2422" s="72" t="e">
        <v>#N/A</v>
      </c>
      <c r="Q2422" s="113" t="e">
        <v>#N/A</v>
      </c>
    </row>
    <row r="2423" spans="13:17" x14ac:dyDescent="0.2">
      <c r="M2423" s="49" t="s">
        <v>443</v>
      </c>
      <c r="N2423" s="75">
        <f>_xll.qlCalendarAdvance(Calendar,N2422,M2423,"Following",FALSE)</f>
        <v>56507</v>
      </c>
      <c r="O2423" s="75" t="e">
        <f>_xll.qlInterestRateIndexValueDate(Index,N2423)</f>
        <v>#VALUE!</v>
      </c>
      <c r="P2423" s="72" t="e">
        <v>#N/A</v>
      </c>
      <c r="Q2423" s="113" t="e">
        <v>#N/A</v>
      </c>
    </row>
    <row r="2424" spans="13:17" x14ac:dyDescent="0.2">
      <c r="M2424" s="49" t="s">
        <v>443</v>
      </c>
      <c r="N2424" s="75">
        <f>_xll.qlCalendarAdvance(Calendar,N2423,M2424,"Following",FALSE)</f>
        <v>56514</v>
      </c>
      <c r="O2424" s="75" t="e">
        <f>_xll.qlInterestRateIndexValueDate(Index,N2424)</f>
        <v>#VALUE!</v>
      </c>
      <c r="P2424" s="72" t="e">
        <v>#N/A</v>
      </c>
      <c r="Q2424" s="113" t="e">
        <v>#N/A</v>
      </c>
    </row>
    <row r="2425" spans="13:17" x14ac:dyDescent="0.2">
      <c r="M2425" s="49" t="s">
        <v>443</v>
      </c>
      <c r="N2425" s="75">
        <f>_xll.qlCalendarAdvance(Calendar,N2424,M2425,"Following",FALSE)</f>
        <v>56521</v>
      </c>
      <c r="O2425" s="75" t="e">
        <f>_xll.qlInterestRateIndexValueDate(Index,N2425)</f>
        <v>#VALUE!</v>
      </c>
      <c r="P2425" s="72" t="e">
        <v>#N/A</v>
      </c>
      <c r="Q2425" s="113" t="e">
        <v>#N/A</v>
      </c>
    </row>
    <row r="2426" spans="13:17" x14ac:dyDescent="0.2">
      <c r="M2426" s="49" t="s">
        <v>443</v>
      </c>
      <c r="N2426" s="75">
        <f>_xll.qlCalendarAdvance(Calendar,N2425,M2426,"Following",FALSE)</f>
        <v>56528</v>
      </c>
      <c r="O2426" s="75" t="e">
        <f>_xll.qlInterestRateIndexValueDate(Index,N2426)</f>
        <v>#VALUE!</v>
      </c>
      <c r="P2426" s="72" t="e">
        <v>#N/A</v>
      </c>
      <c r="Q2426" s="113" t="e">
        <v>#N/A</v>
      </c>
    </row>
    <row r="2427" spans="13:17" x14ac:dyDescent="0.2">
      <c r="M2427" s="49" t="s">
        <v>443</v>
      </c>
      <c r="N2427" s="75">
        <f>_xll.qlCalendarAdvance(Calendar,N2426,M2427,"Following",FALSE)</f>
        <v>56535</v>
      </c>
      <c r="O2427" s="75" t="e">
        <f>_xll.qlInterestRateIndexValueDate(Index,N2427)</f>
        <v>#VALUE!</v>
      </c>
      <c r="P2427" s="72" t="e">
        <v>#N/A</v>
      </c>
      <c r="Q2427" s="113" t="e">
        <v>#N/A</v>
      </c>
    </row>
    <row r="2428" spans="13:17" x14ac:dyDescent="0.2">
      <c r="M2428" s="49" t="s">
        <v>443</v>
      </c>
      <c r="N2428" s="75">
        <f>_xll.qlCalendarAdvance(Calendar,N2427,M2428,"Following",FALSE)</f>
        <v>56542</v>
      </c>
      <c r="O2428" s="75" t="e">
        <f>_xll.qlInterestRateIndexValueDate(Index,N2428)</f>
        <v>#VALUE!</v>
      </c>
      <c r="P2428" s="72" t="e">
        <v>#N/A</v>
      </c>
      <c r="Q2428" s="113" t="e">
        <v>#N/A</v>
      </c>
    </row>
    <row r="2429" spans="13:17" x14ac:dyDescent="0.2">
      <c r="M2429" s="49" t="s">
        <v>443</v>
      </c>
      <c r="N2429" s="75">
        <f>_xll.qlCalendarAdvance(Calendar,N2428,M2429,"Following",FALSE)</f>
        <v>56549</v>
      </c>
      <c r="O2429" s="75" t="e">
        <f>_xll.qlInterestRateIndexValueDate(Index,N2429)</f>
        <v>#VALUE!</v>
      </c>
      <c r="P2429" s="72" t="e">
        <v>#N/A</v>
      </c>
      <c r="Q2429" s="113" t="e">
        <v>#N/A</v>
      </c>
    </row>
    <row r="2430" spans="13:17" x14ac:dyDescent="0.2">
      <c r="M2430" s="49" t="s">
        <v>443</v>
      </c>
      <c r="N2430" s="75">
        <f>_xll.qlCalendarAdvance(Calendar,N2429,M2430,"Following",FALSE)</f>
        <v>56556</v>
      </c>
      <c r="O2430" s="75" t="e">
        <f>_xll.qlInterestRateIndexValueDate(Index,N2430)</f>
        <v>#VALUE!</v>
      </c>
      <c r="P2430" s="72" t="e">
        <v>#N/A</v>
      </c>
      <c r="Q2430" s="113" t="e">
        <v>#N/A</v>
      </c>
    </row>
    <row r="2431" spans="13:17" x14ac:dyDescent="0.2">
      <c r="M2431" s="49" t="s">
        <v>443</v>
      </c>
      <c r="N2431" s="75">
        <f>_xll.qlCalendarAdvance(Calendar,N2430,M2431,"Following",FALSE)</f>
        <v>56563</v>
      </c>
      <c r="O2431" s="75" t="e">
        <f>_xll.qlInterestRateIndexValueDate(Index,N2431)</f>
        <v>#VALUE!</v>
      </c>
      <c r="P2431" s="72" t="e">
        <v>#N/A</v>
      </c>
      <c r="Q2431" s="113" t="e">
        <v>#N/A</v>
      </c>
    </row>
    <row r="2432" spans="13:17" x14ac:dyDescent="0.2">
      <c r="M2432" s="49" t="s">
        <v>443</v>
      </c>
      <c r="N2432" s="75">
        <f>_xll.qlCalendarAdvance(Calendar,N2431,M2432,"Following",FALSE)</f>
        <v>56570</v>
      </c>
      <c r="O2432" s="75" t="e">
        <f>_xll.qlInterestRateIndexValueDate(Index,N2432)</f>
        <v>#VALUE!</v>
      </c>
      <c r="P2432" s="72" t="e">
        <v>#N/A</v>
      </c>
      <c r="Q2432" s="113" t="e">
        <v>#N/A</v>
      </c>
    </row>
    <row r="2433" spans="13:17" x14ac:dyDescent="0.2">
      <c r="M2433" s="49" t="s">
        <v>443</v>
      </c>
      <c r="N2433" s="75">
        <f>_xll.qlCalendarAdvance(Calendar,N2432,M2433,"Following",FALSE)</f>
        <v>56577</v>
      </c>
      <c r="O2433" s="75" t="e">
        <f>_xll.qlInterestRateIndexValueDate(Index,N2433)</f>
        <v>#VALUE!</v>
      </c>
      <c r="P2433" s="72" t="e">
        <v>#N/A</v>
      </c>
      <c r="Q2433" s="113" t="e">
        <v>#N/A</v>
      </c>
    </row>
    <row r="2434" spans="13:17" x14ac:dyDescent="0.2">
      <c r="M2434" s="49" t="s">
        <v>443</v>
      </c>
      <c r="N2434" s="75">
        <f>_xll.qlCalendarAdvance(Calendar,N2433,M2434,"Following",FALSE)</f>
        <v>56584</v>
      </c>
      <c r="O2434" s="75" t="e">
        <f>_xll.qlInterestRateIndexValueDate(Index,N2434)</f>
        <v>#VALUE!</v>
      </c>
      <c r="P2434" s="72" t="e">
        <v>#N/A</v>
      </c>
      <c r="Q2434" s="113" t="e">
        <v>#N/A</v>
      </c>
    </row>
    <row r="2435" spans="13:17" x14ac:dyDescent="0.2">
      <c r="M2435" s="49" t="s">
        <v>443</v>
      </c>
      <c r="N2435" s="75">
        <f>_xll.qlCalendarAdvance(Calendar,N2434,M2435,"Following",FALSE)</f>
        <v>56591</v>
      </c>
      <c r="O2435" s="75" t="e">
        <f>_xll.qlInterestRateIndexValueDate(Index,N2435)</f>
        <v>#VALUE!</v>
      </c>
      <c r="P2435" s="72" t="e">
        <v>#N/A</v>
      </c>
      <c r="Q2435" s="113" t="e">
        <v>#N/A</v>
      </c>
    </row>
    <row r="2436" spans="13:17" x14ac:dyDescent="0.2">
      <c r="M2436" s="49" t="s">
        <v>443</v>
      </c>
      <c r="N2436" s="75">
        <f>_xll.qlCalendarAdvance(Calendar,N2435,M2436,"Following",FALSE)</f>
        <v>56598</v>
      </c>
      <c r="O2436" s="75" t="e">
        <f>_xll.qlInterestRateIndexValueDate(Index,N2436)</f>
        <v>#VALUE!</v>
      </c>
      <c r="P2436" s="72" t="e">
        <v>#N/A</v>
      </c>
      <c r="Q2436" s="113" t="e">
        <v>#N/A</v>
      </c>
    </row>
    <row r="2437" spans="13:17" x14ac:dyDescent="0.2">
      <c r="M2437" s="49" t="s">
        <v>443</v>
      </c>
      <c r="N2437" s="75">
        <f>_xll.qlCalendarAdvance(Calendar,N2436,M2437,"Following",FALSE)</f>
        <v>56605</v>
      </c>
      <c r="O2437" s="75" t="e">
        <f>_xll.qlInterestRateIndexValueDate(Index,N2437)</f>
        <v>#VALUE!</v>
      </c>
      <c r="P2437" s="72" t="e">
        <v>#N/A</v>
      </c>
      <c r="Q2437" s="113" t="e">
        <v>#N/A</v>
      </c>
    </row>
    <row r="2438" spans="13:17" x14ac:dyDescent="0.2">
      <c r="M2438" s="49" t="s">
        <v>443</v>
      </c>
      <c r="N2438" s="75">
        <f>_xll.qlCalendarAdvance(Calendar,N2437,M2438,"Following",FALSE)</f>
        <v>56612</v>
      </c>
      <c r="O2438" s="75" t="e">
        <f>_xll.qlInterestRateIndexValueDate(Index,N2438)</f>
        <v>#VALUE!</v>
      </c>
      <c r="P2438" s="72" t="e">
        <v>#N/A</v>
      </c>
      <c r="Q2438" s="113" t="e">
        <v>#N/A</v>
      </c>
    </row>
    <row r="2439" spans="13:17" x14ac:dyDescent="0.2">
      <c r="M2439" s="49" t="s">
        <v>443</v>
      </c>
      <c r="N2439" s="75">
        <f>_xll.qlCalendarAdvance(Calendar,N2438,M2439,"Following",FALSE)</f>
        <v>56619</v>
      </c>
      <c r="O2439" s="75" t="e">
        <f>_xll.qlInterestRateIndexValueDate(Index,N2439)</f>
        <v>#VALUE!</v>
      </c>
      <c r="P2439" s="72" t="e">
        <v>#N/A</v>
      </c>
      <c r="Q2439" s="113" t="e">
        <v>#N/A</v>
      </c>
    </row>
    <row r="2440" spans="13:17" x14ac:dyDescent="0.2">
      <c r="M2440" s="49" t="s">
        <v>443</v>
      </c>
      <c r="N2440" s="75">
        <f>_xll.qlCalendarAdvance(Calendar,N2439,M2440,"Following",FALSE)</f>
        <v>56626</v>
      </c>
      <c r="O2440" s="75" t="e">
        <f>_xll.qlInterestRateIndexValueDate(Index,N2440)</f>
        <v>#VALUE!</v>
      </c>
      <c r="P2440" s="72" t="e">
        <v>#N/A</v>
      </c>
      <c r="Q2440" s="113" t="e">
        <v>#N/A</v>
      </c>
    </row>
    <row r="2441" spans="13:17" x14ac:dyDescent="0.2">
      <c r="M2441" s="49" t="s">
        <v>443</v>
      </c>
      <c r="N2441" s="75">
        <f>_xll.qlCalendarAdvance(Calendar,N2440,M2441,"Following",FALSE)</f>
        <v>56633</v>
      </c>
      <c r="O2441" s="75" t="e">
        <f>_xll.qlInterestRateIndexValueDate(Index,N2441)</f>
        <v>#VALUE!</v>
      </c>
      <c r="P2441" s="72" t="e">
        <v>#N/A</v>
      </c>
      <c r="Q2441" s="113" t="e">
        <v>#N/A</v>
      </c>
    </row>
    <row r="2442" spans="13:17" x14ac:dyDescent="0.2">
      <c r="M2442" s="49" t="s">
        <v>443</v>
      </c>
      <c r="N2442" s="75">
        <f>_xll.qlCalendarAdvance(Calendar,N2441,M2442,"Following",FALSE)</f>
        <v>56640</v>
      </c>
      <c r="O2442" s="75" t="e">
        <f>_xll.qlInterestRateIndexValueDate(Index,N2442)</f>
        <v>#VALUE!</v>
      </c>
      <c r="P2442" s="72" t="e">
        <v>#N/A</v>
      </c>
      <c r="Q2442" s="113" t="e">
        <v>#N/A</v>
      </c>
    </row>
    <row r="2443" spans="13:17" x14ac:dyDescent="0.2">
      <c r="M2443" s="49" t="s">
        <v>443</v>
      </c>
      <c r="N2443" s="75">
        <f>_xll.qlCalendarAdvance(Calendar,N2442,M2443,"Following",FALSE)</f>
        <v>56647</v>
      </c>
      <c r="O2443" s="75" t="e">
        <f>_xll.qlInterestRateIndexValueDate(Index,N2443)</f>
        <v>#VALUE!</v>
      </c>
      <c r="P2443" s="72" t="e">
        <v>#N/A</v>
      </c>
      <c r="Q2443" s="113" t="e">
        <v>#N/A</v>
      </c>
    </row>
    <row r="2444" spans="13:17" x14ac:dyDescent="0.2">
      <c r="M2444" s="49" t="s">
        <v>443</v>
      </c>
      <c r="N2444" s="75">
        <f>_xll.qlCalendarAdvance(Calendar,N2443,M2444,"Following",FALSE)</f>
        <v>56654</v>
      </c>
      <c r="O2444" s="75" t="e">
        <f>_xll.qlInterestRateIndexValueDate(Index,N2444)</f>
        <v>#VALUE!</v>
      </c>
      <c r="P2444" s="72" t="e">
        <v>#N/A</v>
      </c>
      <c r="Q2444" s="113" t="e">
        <v>#N/A</v>
      </c>
    </row>
    <row r="2445" spans="13:17" x14ac:dyDescent="0.2">
      <c r="M2445" s="49" t="s">
        <v>443</v>
      </c>
      <c r="N2445" s="75">
        <f>_xll.qlCalendarAdvance(Calendar,N2444,M2445,"Following",FALSE)</f>
        <v>56661</v>
      </c>
      <c r="O2445" s="75" t="e">
        <f>_xll.qlInterestRateIndexValueDate(Index,N2445)</f>
        <v>#VALUE!</v>
      </c>
      <c r="P2445" s="72" t="e">
        <v>#N/A</v>
      </c>
      <c r="Q2445" s="113" t="e">
        <v>#N/A</v>
      </c>
    </row>
    <row r="2446" spans="13:17" x14ac:dyDescent="0.2">
      <c r="M2446" s="49" t="s">
        <v>443</v>
      </c>
      <c r="N2446" s="75">
        <f>_xll.qlCalendarAdvance(Calendar,N2445,M2446,"Following",FALSE)</f>
        <v>56668</v>
      </c>
      <c r="O2446" s="75" t="e">
        <f>_xll.qlInterestRateIndexValueDate(Index,N2446)</f>
        <v>#VALUE!</v>
      </c>
      <c r="P2446" s="72" t="e">
        <v>#N/A</v>
      </c>
      <c r="Q2446" s="113" t="e">
        <v>#N/A</v>
      </c>
    </row>
    <row r="2447" spans="13:17" x14ac:dyDescent="0.2">
      <c r="M2447" s="49" t="s">
        <v>443</v>
      </c>
      <c r="N2447" s="75">
        <f>_xll.qlCalendarAdvance(Calendar,N2446,M2447,"Following",FALSE)</f>
        <v>56675</v>
      </c>
      <c r="O2447" s="75" t="e">
        <f>_xll.qlInterestRateIndexValueDate(Index,N2447)</f>
        <v>#VALUE!</v>
      </c>
      <c r="P2447" s="72" t="e">
        <v>#N/A</v>
      </c>
      <c r="Q2447" s="113" t="e">
        <v>#N/A</v>
      </c>
    </row>
    <row r="2448" spans="13:17" x14ac:dyDescent="0.2">
      <c r="M2448" s="49" t="s">
        <v>443</v>
      </c>
      <c r="N2448" s="75">
        <f>_xll.qlCalendarAdvance(Calendar,N2447,M2448,"Following",FALSE)</f>
        <v>56682</v>
      </c>
      <c r="O2448" s="75" t="e">
        <f>_xll.qlInterestRateIndexValueDate(Index,N2448)</f>
        <v>#VALUE!</v>
      </c>
      <c r="P2448" s="72" t="e">
        <v>#N/A</v>
      </c>
      <c r="Q2448" s="113" t="e">
        <v>#N/A</v>
      </c>
    </row>
    <row r="2449" spans="13:17" x14ac:dyDescent="0.2">
      <c r="M2449" s="49" t="s">
        <v>443</v>
      </c>
      <c r="N2449" s="75">
        <f>_xll.qlCalendarAdvance(Calendar,N2448,M2449,"Following",FALSE)</f>
        <v>56689</v>
      </c>
      <c r="O2449" s="75" t="e">
        <f>_xll.qlInterestRateIndexValueDate(Index,N2449)</f>
        <v>#VALUE!</v>
      </c>
      <c r="P2449" s="72" t="e">
        <v>#N/A</v>
      </c>
      <c r="Q2449" s="113" t="e">
        <v>#N/A</v>
      </c>
    </row>
    <row r="2450" spans="13:17" x14ac:dyDescent="0.2">
      <c r="M2450" s="49" t="s">
        <v>443</v>
      </c>
      <c r="N2450" s="75">
        <f>_xll.qlCalendarAdvance(Calendar,N2449,M2450,"Following",FALSE)</f>
        <v>56696</v>
      </c>
      <c r="O2450" s="75" t="e">
        <f>_xll.qlInterestRateIndexValueDate(Index,N2450)</f>
        <v>#VALUE!</v>
      </c>
      <c r="P2450" s="72" t="e">
        <v>#N/A</v>
      </c>
      <c r="Q2450" s="113" t="e">
        <v>#N/A</v>
      </c>
    </row>
    <row r="2451" spans="13:17" x14ac:dyDescent="0.2">
      <c r="M2451" s="49" t="s">
        <v>443</v>
      </c>
      <c r="N2451" s="75">
        <f>_xll.qlCalendarAdvance(Calendar,N2450,M2451,"Following",FALSE)</f>
        <v>56703</v>
      </c>
      <c r="O2451" s="75" t="e">
        <f>_xll.qlInterestRateIndexValueDate(Index,N2451)</f>
        <v>#VALUE!</v>
      </c>
      <c r="P2451" s="72" t="e">
        <v>#N/A</v>
      </c>
      <c r="Q2451" s="113" t="e">
        <v>#N/A</v>
      </c>
    </row>
    <row r="2452" spans="13:17" x14ac:dyDescent="0.2">
      <c r="M2452" s="49" t="s">
        <v>443</v>
      </c>
      <c r="N2452" s="75">
        <f>_xll.qlCalendarAdvance(Calendar,N2451,M2452,"Following",FALSE)</f>
        <v>56710</v>
      </c>
      <c r="O2452" s="75" t="e">
        <f>_xll.qlInterestRateIndexValueDate(Index,N2452)</f>
        <v>#VALUE!</v>
      </c>
      <c r="P2452" s="72" t="e">
        <v>#N/A</v>
      </c>
      <c r="Q2452" s="113" t="e">
        <v>#N/A</v>
      </c>
    </row>
    <row r="2453" spans="13:17" x14ac:dyDescent="0.2">
      <c r="M2453" s="49" t="s">
        <v>443</v>
      </c>
      <c r="N2453" s="75">
        <f>_xll.qlCalendarAdvance(Calendar,N2452,M2453,"Following",FALSE)</f>
        <v>56717</v>
      </c>
      <c r="O2453" s="75" t="e">
        <f>_xll.qlInterestRateIndexValueDate(Index,N2453)</f>
        <v>#VALUE!</v>
      </c>
      <c r="P2453" s="72" t="e">
        <v>#N/A</v>
      </c>
      <c r="Q2453" s="113" t="e">
        <v>#N/A</v>
      </c>
    </row>
    <row r="2454" spans="13:17" x14ac:dyDescent="0.2">
      <c r="M2454" s="49" t="s">
        <v>443</v>
      </c>
      <c r="N2454" s="75">
        <f>_xll.qlCalendarAdvance(Calendar,N2453,M2454,"Following",FALSE)</f>
        <v>56724</v>
      </c>
      <c r="O2454" s="75" t="e">
        <f>_xll.qlInterestRateIndexValueDate(Index,N2454)</f>
        <v>#VALUE!</v>
      </c>
      <c r="P2454" s="72" t="e">
        <v>#N/A</v>
      </c>
      <c r="Q2454" s="113" t="e">
        <v>#N/A</v>
      </c>
    </row>
    <row r="2455" spans="13:17" x14ac:dyDescent="0.2">
      <c r="M2455" s="49" t="s">
        <v>443</v>
      </c>
      <c r="N2455" s="75">
        <f>_xll.qlCalendarAdvance(Calendar,N2454,M2455,"Following",FALSE)</f>
        <v>56731</v>
      </c>
      <c r="O2455" s="75" t="e">
        <f>_xll.qlInterestRateIndexValueDate(Index,N2455)</f>
        <v>#VALUE!</v>
      </c>
      <c r="P2455" s="72" t="e">
        <v>#N/A</v>
      </c>
      <c r="Q2455" s="113" t="e">
        <v>#N/A</v>
      </c>
    </row>
    <row r="2456" spans="13:17" x14ac:dyDescent="0.2">
      <c r="M2456" s="49" t="s">
        <v>443</v>
      </c>
      <c r="N2456" s="75">
        <f>_xll.qlCalendarAdvance(Calendar,N2455,M2456,"Following",FALSE)</f>
        <v>56738</v>
      </c>
      <c r="O2456" s="75" t="e">
        <f>_xll.qlInterestRateIndexValueDate(Index,N2456)</f>
        <v>#VALUE!</v>
      </c>
      <c r="P2456" s="72" t="e">
        <v>#N/A</v>
      </c>
      <c r="Q2456" s="113" t="e">
        <v>#N/A</v>
      </c>
    </row>
    <row r="2457" spans="13:17" x14ac:dyDescent="0.2">
      <c r="M2457" s="49" t="s">
        <v>443</v>
      </c>
      <c r="N2457" s="75">
        <f>_xll.qlCalendarAdvance(Calendar,N2456,M2457,"Following",FALSE)</f>
        <v>56745</v>
      </c>
      <c r="O2457" s="75" t="e">
        <f>_xll.qlInterestRateIndexValueDate(Index,N2457)</f>
        <v>#VALUE!</v>
      </c>
      <c r="P2457" s="72" t="e">
        <v>#N/A</v>
      </c>
      <c r="Q2457" s="113" t="e">
        <v>#N/A</v>
      </c>
    </row>
    <row r="2458" spans="13:17" x14ac:dyDescent="0.2">
      <c r="M2458" s="49" t="s">
        <v>443</v>
      </c>
      <c r="N2458" s="75">
        <f>_xll.qlCalendarAdvance(Calendar,N2457,M2458,"Following",FALSE)</f>
        <v>56752</v>
      </c>
      <c r="O2458" s="75" t="e">
        <f>_xll.qlInterestRateIndexValueDate(Index,N2458)</f>
        <v>#VALUE!</v>
      </c>
      <c r="P2458" s="72" t="e">
        <v>#N/A</v>
      </c>
      <c r="Q2458" s="113" t="e">
        <v>#N/A</v>
      </c>
    </row>
    <row r="2459" spans="13:17" x14ac:dyDescent="0.2">
      <c r="M2459" s="49" t="s">
        <v>443</v>
      </c>
      <c r="N2459" s="75">
        <f>_xll.qlCalendarAdvance(Calendar,N2458,M2459,"Following",FALSE)</f>
        <v>56759</v>
      </c>
      <c r="O2459" s="75" t="e">
        <f>_xll.qlInterestRateIndexValueDate(Index,N2459)</f>
        <v>#VALUE!</v>
      </c>
      <c r="P2459" s="72" t="e">
        <v>#N/A</v>
      </c>
      <c r="Q2459" s="113" t="e">
        <v>#N/A</v>
      </c>
    </row>
    <row r="2460" spans="13:17" x14ac:dyDescent="0.2">
      <c r="M2460" s="49" t="s">
        <v>443</v>
      </c>
      <c r="N2460" s="75">
        <f>_xll.qlCalendarAdvance(Calendar,N2459,M2460,"Following",FALSE)</f>
        <v>56766</v>
      </c>
      <c r="O2460" s="75" t="e">
        <f>_xll.qlInterestRateIndexValueDate(Index,N2460)</f>
        <v>#VALUE!</v>
      </c>
      <c r="P2460" s="72" t="e">
        <v>#N/A</v>
      </c>
      <c r="Q2460" s="113" t="e">
        <v>#N/A</v>
      </c>
    </row>
    <row r="2461" spans="13:17" x14ac:dyDescent="0.2">
      <c r="M2461" s="49" t="s">
        <v>443</v>
      </c>
      <c r="N2461" s="75">
        <f>_xll.qlCalendarAdvance(Calendar,N2460,M2461,"Following",FALSE)</f>
        <v>56773</v>
      </c>
      <c r="O2461" s="75" t="e">
        <f>_xll.qlInterestRateIndexValueDate(Index,N2461)</f>
        <v>#VALUE!</v>
      </c>
      <c r="P2461" s="72" t="e">
        <v>#N/A</v>
      </c>
      <c r="Q2461" s="113" t="e">
        <v>#N/A</v>
      </c>
    </row>
    <row r="2462" spans="13:17" x14ac:dyDescent="0.2">
      <c r="M2462" s="49" t="s">
        <v>443</v>
      </c>
      <c r="N2462" s="75">
        <f>_xll.qlCalendarAdvance(Calendar,N2461,M2462,"Following",FALSE)</f>
        <v>56780</v>
      </c>
      <c r="O2462" s="75" t="e">
        <f>_xll.qlInterestRateIndexValueDate(Index,N2462)</f>
        <v>#VALUE!</v>
      </c>
      <c r="P2462" s="72" t="e">
        <v>#N/A</v>
      </c>
      <c r="Q2462" s="113" t="e">
        <v>#N/A</v>
      </c>
    </row>
    <row r="2463" spans="13:17" x14ac:dyDescent="0.2">
      <c r="M2463" s="49" t="s">
        <v>443</v>
      </c>
      <c r="N2463" s="75">
        <f>_xll.qlCalendarAdvance(Calendar,N2462,M2463,"Following",FALSE)</f>
        <v>56787</v>
      </c>
      <c r="O2463" s="75" t="e">
        <f>_xll.qlInterestRateIndexValueDate(Index,N2463)</f>
        <v>#VALUE!</v>
      </c>
      <c r="P2463" s="72" t="e">
        <v>#N/A</v>
      </c>
      <c r="Q2463" s="113" t="e">
        <v>#N/A</v>
      </c>
    </row>
    <row r="2464" spans="13:17" x14ac:dyDescent="0.2">
      <c r="M2464" s="49" t="s">
        <v>443</v>
      </c>
      <c r="N2464" s="75">
        <f>_xll.qlCalendarAdvance(Calendar,N2463,M2464,"Following",FALSE)</f>
        <v>56794</v>
      </c>
      <c r="O2464" s="75" t="e">
        <f>_xll.qlInterestRateIndexValueDate(Index,N2464)</f>
        <v>#VALUE!</v>
      </c>
      <c r="P2464" s="72" t="e">
        <v>#N/A</v>
      </c>
      <c r="Q2464" s="113" t="e">
        <v>#N/A</v>
      </c>
    </row>
    <row r="2465" spans="13:17" x14ac:dyDescent="0.2">
      <c r="M2465" s="49" t="s">
        <v>443</v>
      </c>
      <c r="N2465" s="75">
        <f>_xll.qlCalendarAdvance(Calendar,N2464,M2465,"Following",FALSE)</f>
        <v>56801</v>
      </c>
      <c r="O2465" s="75" t="e">
        <f>_xll.qlInterestRateIndexValueDate(Index,N2465)</f>
        <v>#VALUE!</v>
      </c>
      <c r="P2465" s="72" t="e">
        <v>#N/A</v>
      </c>
      <c r="Q2465" s="113" t="e">
        <v>#N/A</v>
      </c>
    </row>
    <row r="2466" spans="13:17" x14ac:dyDescent="0.2">
      <c r="M2466" s="49" t="s">
        <v>443</v>
      </c>
      <c r="N2466" s="75">
        <f>_xll.qlCalendarAdvance(Calendar,N2465,M2466,"Following",FALSE)</f>
        <v>56808</v>
      </c>
      <c r="O2466" s="75" t="e">
        <f>_xll.qlInterestRateIndexValueDate(Index,N2466)</f>
        <v>#VALUE!</v>
      </c>
      <c r="P2466" s="72" t="e">
        <v>#N/A</v>
      </c>
      <c r="Q2466" s="113" t="e">
        <v>#N/A</v>
      </c>
    </row>
    <row r="2467" spans="13:17" x14ac:dyDescent="0.2">
      <c r="M2467" s="49" t="s">
        <v>443</v>
      </c>
      <c r="N2467" s="75">
        <f>_xll.qlCalendarAdvance(Calendar,N2466,M2467,"Following",FALSE)</f>
        <v>56815</v>
      </c>
      <c r="O2467" s="75" t="e">
        <f>_xll.qlInterestRateIndexValueDate(Index,N2467)</f>
        <v>#VALUE!</v>
      </c>
      <c r="P2467" s="72" t="e">
        <v>#N/A</v>
      </c>
      <c r="Q2467" s="113" t="e">
        <v>#N/A</v>
      </c>
    </row>
    <row r="2468" spans="13:17" x14ac:dyDescent="0.2">
      <c r="M2468" s="49" t="s">
        <v>443</v>
      </c>
      <c r="N2468" s="75">
        <f>_xll.qlCalendarAdvance(Calendar,N2467,M2468,"Following",FALSE)</f>
        <v>56822</v>
      </c>
      <c r="O2468" s="75" t="e">
        <f>_xll.qlInterestRateIndexValueDate(Index,N2468)</f>
        <v>#VALUE!</v>
      </c>
      <c r="P2468" s="72" t="e">
        <v>#N/A</v>
      </c>
      <c r="Q2468" s="113" t="e">
        <v>#N/A</v>
      </c>
    </row>
    <row r="2469" spans="13:17" x14ac:dyDescent="0.2">
      <c r="M2469" s="49" t="s">
        <v>443</v>
      </c>
      <c r="N2469" s="75">
        <f>_xll.qlCalendarAdvance(Calendar,N2468,M2469,"Following",FALSE)</f>
        <v>56829</v>
      </c>
      <c r="O2469" s="75" t="e">
        <f>_xll.qlInterestRateIndexValueDate(Index,N2469)</f>
        <v>#VALUE!</v>
      </c>
      <c r="P2469" s="72" t="e">
        <v>#N/A</v>
      </c>
      <c r="Q2469" s="113" t="e">
        <v>#N/A</v>
      </c>
    </row>
    <row r="2470" spans="13:17" x14ac:dyDescent="0.2">
      <c r="M2470" s="49" t="s">
        <v>443</v>
      </c>
      <c r="N2470" s="75">
        <f>_xll.qlCalendarAdvance(Calendar,N2469,M2470,"Following",FALSE)</f>
        <v>56836</v>
      </c>
      <c r="O2470" s="75" t="e">
        <f>_xll.qlInterestRateIndexValueDate(Index,N2470)</f>
        <v>#VALUE!</v>
      </c>
      <c r="P2470" s="72" t="e">
        <v>#N/A</v>
      </c>
      <c r="Q2470" s="113" t="e">
        <v>#N/A</v>
      </c>
    </row>
    <row r="2471" spans="13:17" x14ac:dyDescent="0.2">
      <c r="M2471" s="49" t="s">
        <v>443</v>
      </c>
      <c r="N2471" s="75">
        <f>_xll.qlCalendarAdvance(Calendar,N2470,M2471,"Following",FALSE)</f>
        <v>56843</v>
      </c>
      <c r="O2471" s="75" t="e">
        <f>_xll.qlInterestRateIndexValueDate(Index,N2471)</f>
        <v>#VALUE!</v>
      </c>
      <c r="P2471" s="72" t="e">
        <v>#N/A</v>
      </c>
      <c r="Q2471" s="113" t="e">
        <v>#N/A</v>
      </c>
    </row>
    <row r="2472" spans="13:17" x14ac:dyDescent="0.2">
      <c r="M2472" s="49" t="s">
        <v>443</v>
      </c>
      <c r="N2472" s="75">
        <f>_xll.qlCalendarAdvance(Calendar,N2471,M2472,"Following",FALSE)</f>
        <v>56850</v>
      </c>
      <c r="O2472" s="75" t="e">
        <f>_xll.qlInterestRateIndexValueDate(Index,N2472)</f>
        <v>#VALUE!</v>
      </c>
      <c r="P2472" s="72" t="e">
        <v>#N/A</v>
      </c>
      <c r="Q2472" s="113" t="e">
        <v>#N/A</v>
      </c>
    </row>
    <row r="2473" spans="13:17" x14ac:dyDescent="0.2">
      <c r="M2473" s="49" t="s">
        <v>443</v>
      </c>
      <c r="N2473" s="75">
        <f>_xll.qlCalendarAdvance(Calendar,N2472,M2473,"Following",FALSE)</f>
        <v>56857</v>
      </c>
      <c r="O2473" s="75" t="e">
        <f>_xll.qlInterestRateIndexValueDate(Index,N2473)</f>
        <v>#VALUE!</v>
      </c>
      <c r="P2473" s="72" t="e">
        <v>#N/A</v>
      </c>
      <c r="Q2473" s="113" t="e">
        <v>#N/A</v>
      </c>
    </row>
    <row r="2474" spans="13:17" x14ac:dyDescent="0.2">
      <c r="M2474" s="49" t="s">
        <v>443</v>
      </c>
      <c r="N2474" s="75">
        <f>_xll.qlCalendarAdvance(Calendar,N2473,M2474,"Following",FALSE)</f>
        <v>56864</v>
      </c>
      <c r="O2474" s="75" t="e">
        <f>_xll.qlInterestRateIndexValueDate(Index,N2474)</f>
        <v>#VALUE!</v>
      </c>
      <c r="P2474" s="72" t="e">
        <v>#N/A</v>
      </c>
      <c r="Q2474" s="113" t="e">
        <v>#N/A</v>
      </c>
    </row>
    <row r="2475" spans="13:17" x14ac:dyDescent="0.2">
      <c r="M2475" s="49" t="s">
        <v>443</v>
      </c>
      <c r="N2475" s="75">
        <f>_xll.qlCalendarAdvance(Calendar,N2474,M2475,"Following",FALSE)</f>
        <v>56871</v>
      </c>
      <c r="O2475" s="75" t="e">
        <f>_xll.qlInterestRateIndexValueDate(Index,N2475)</f>
        <v>#VALUE!</v>
      </c>
      <c r="P2475" s="72" t="e">
        <v>#N/A</v>
      </c>
      <c r="Q2475" s="113" t="e">
        <v>#N/A</v>
      </c>
    </row>
    <row r="2476" spans="13:17" x14ac:dyDescent="0.2">
      <c r="M2476" s="49" t="s">
        <v>443</v>
      </c>
      <c r="N2476" s="75">
        <f>_xll.qlCalendarAdvance(Calendar,N2475,M2476,"Following",FALSE)</f>
        <v>56878</v>
      </c>
      <c r="O2476" s="75" t="e">
        <f>_xll.qlInterestRateIndexValueDate(Index,N2476)</f>
        <v>#VALUE!</v>
      </c>
      <c r="P2476" s="72" t="e">
        <v>#N/A</v>
      </c>
      <c r="Q2476" s="113" t="e">
        <v>#N/A</v>
      </c>
    </row>
    <row r="2477" spans="13:17" x14ac:dyDescent="0.2">
      <c r="M2477" s="49" t="s">
        <v>443</v>
      </c>
      <c r="N2477" s="75">
        <f>_xll.qlCalendarAdvance(Calendar,N2476,M2477,"Following",FALSE)</f>
        <v>56885</v>
      </c>
      <c r="O2477" s="75" t="e">
        <f>_xll.qlInterestRateIndexValueDate(Index,N2477)</f>
        <v>#VALUE!</v>
      </c>
      <c r="P2477" s="72" t="e">
        <v>#N/A</v>
      </c>
      <c r="Q2477" s="113" t="e">
        <v>#N/A</v>
      </c>
    </row>
    <row r="2478" spans="13:17" x14ac:dyDescent="0.2">
      <c r="M2478" s="49" t="s">
        <v>443</v>
      </c>
      <c r="N2478" s="75">
        <f>_xll.qlCalendarAdvance(Calendar,N2477,M2478,"Following",FALSE)</f>
        <v>56892</v>
      </c>
      <c r="O2478" s="75" t="e">
        <f>_xll.qlInterestRateIndexValueDate(Index,N2478)</f>
        <v>#VALUE!</v>
      </c>
      <c r="P2478" s="72" t="e">
        <v>#N/A</v>
      </c>
      <c r="Q2478" s="113" t="e">
        <v>#N/A</v>
      </c>
    </row>
    <row r="2479" spans="13:17" x14ac:dyDescent="0.2">
      <c r="M2479" s="49" t="s">
        <v>443</v>
      </c>
      <c r="N2479" s="75">
        <f>_xll.qlCalendarAdvance(Calendar,N2478,M2479,"Following",FALSE)</f>
        <v>56899</v>
      </c>
      <c r="O2479" s="75" t="e">
        <f>_xll.qlInterestRateIndexValueDate(Index,N2479)</f>
        <v>#VALUE!</v>
      </c>
      <c r="P2479" s="72" t="e">
        <v>#N/A</v>
      </c>
      <c r="Q2479" s="113" t="e">
        <v>#N/A</v>
      </c>
    </row>
    <row r="2480" spans="13:17" x14ac:dyDescent="0.2">
      <c r="M2480" s="49" t="s">
        <v>443</v>
      </c>
      <c r="N2480" s="75">
        <f>_xll.qlCalendarAdvance(Calendar,N2479,M2480,"Following",FALSE)</f>
        <v>56906</v>
      </c>
      <c r="O2480" s="75" t="e">
        <f>_xll.qlInterestRateIndexValueDate(Index,N2480)</f>
        <v>#VALUE!</v>
      </c>
      <c r="P2480" s="72" t="e">
        <v>#N/A</v>
      </c>
      <c r="Q2480" s="113" t="e">
        <v>#N/A</v>
      </c>
    </row>
    <row r="2481" spans="13:17" x14ac:dyDescent="0.2">
      <c r="M2481" s="49" t="s">
        <v>443</v>
      </c>
      <c r="N2481" s="75">
        <f>_xll.qlCalendarAdvance(Calendar,N2480,M2481,"Following",FALSE)</f>
        <v>56913</v>
      </c>
      <c r="O2481" s="75" t="e">
        <f>_xll.qlInterestRateIndexValueDate(Index,N2481)</f>
        <v>#VALUE!</v>
      </c>
      <c r="P2481" s="72" t="e">
        <v>#N/A</v>
      </c>
      <c r="Q2481" s="113" t="e">
        <v>#N/A</v>
      </c>
    </row>
    <row r="2482" spans="13:17" x14ac:dyDescent="0.2">
      <c r="M2482" s="49" t="s">
        <v>443</v>
      </c>
      <c r="N2482" s="75">
        <f>_xll.qlCalendarAdvance(Calendar,N2481,M2482,"Following",FALSE)</f>
        <v>56920</v>
      </c>
      <c r="O2482" s="75" t="e">
        <f>_xll.qlInterestRateIndexValueDate(Index,N2482)</f>
        <v>#VALUE!</v>
      </c>
      <c r="P2482" s="72" t="e">
        <v>#N/A</v>
      </c>
      <c r="Q2482" s="113" t="e">
        <v>#N/A</v>
      </c>
    </row>
    <row r="2483" spans="13:17" x14ac:dyDescent="0.2">
      <c r="M2483" s="49" t="s">
        <v>443</v>
      </c>
      <c r="N2483" s="75">
        <f>_xll.qlCalendarAdvance(Calendar,N2482,M2483,"Following",FALSE)</f>
        <v>56927</v>
      </c>
      <c r="O2483" s="75" t="e">
        <f>_xll.qlInterestRateIndexValueDate(Index,N2483)</f>
        <v>#VALUE!</v>
      </c>
      <c r="P2483" s="72" t="e">
        <v>#N/A</v>
      </c>
      <c r="Q2483" s="113" t="e">
        <v>#N/A</v>
      </c>
    </row>
    <row r="2484" spans="13:17" x14ac:dyDescent="0.2">
      <c r="M2484" s="49" t="s">
        <v>443</v>
      </c>
      <c r="N2484" s="75">
        <f>_xll.qlCalendarAdvance(Calendar,N2483,M2484,"Following",FALSE)</f>
        <v>56934</v>
      </c>
      <c r="O2484" s="75" t="e">
        <f>_xll.qlInterestRateIndexValueDate(Index,N2484)</f>
        <v>#VALUE!</v>
      </c>
      <c r="P2484" s="72" t="e">
        <v>#N/A</v>
      </c>
      <c r="Q2484" s="113" t="e">
        <v>#N/A</v>
      </c>
    </row>
    <row r="2485" spans="13:17" x14ac:dyDescent="0.2">
      <c r="M2485" s="49" t="s">
        <v>443</v>
      </c>
      <c r="N2485" s="75">
        <f>_xll.qlCalendarAdvance(Calendar,N2484,M2485,"Following",FALSE)</f>
        <v>56941</v>
      </c>
      <c r="O2485" s="75" t="e">
        <f>_xll.qlInterestRateIndexValueDate(Index,N2485)</f>
        <v>#VALUE!</v>
      </c>
      <c r="P2485" s="72" t="e">
        <v>#N/A</v>
      </c>
      <c r="Q2485" s="113" t="e">
        <v>#N/A</v>
      </c>
    </row>
    <row r="2486" spans="13:17" x14ac:dyDescent="0.2">
      <c r="M2486" s="49" t="s">
        <v>443</v>
      </c>
      <c r="N2486" s="75">
        <f>_xll.qlCalendarAdvance(Calendar,N2485,M2486,"Following",FALSE)</f>
        <v>56948</v>
      </c>
      <c r="O2486" s="75" t="e">
        <f>_xll.qlInterestRateIndexValueDate(Index,N2486)</f>
        <v>#VALUE!</v>
      </c>
      <c r="P2486" s="72" t="e">
        <v>#N/A</v>
      </c>
      <c r="Q2486" s="113" t="e">
        <v>#N/A</v>
      </c>
    </row>
    <row r="2487" spans="13:17" x14ac:dyDescent="0.2">
      <c r="M2487" s="49" t="s">
        <v>443</v>
      </c>
      <c r="N2487" s="75">
        <f>_xll.qlCalendarAdvance(Calendar,N2486,M2487,"Following",FALSE)</f>
        <v>56955</v>
      </c>
      <c r="O2487" s="75" t="e">
        <f>_xll.qlInterestRateIndexValueDate(Index,N2487)</f>
        <v>#VALUE!</v>
      </c>
      <c r="P2487" s="72" t="e">
        <v>#N/A</v>
      </c>
      <c r="Q2487" s="113" t="e">
        <v>#N/A</v>
      </c>
    </row>
    <row r="2488" spans="13:17" x14ac:dyDescent="0.2">
      <c r="M2488" s="49" t="s">
        <v>443</v>
      </c>
      <c r="N2488" s="75">
        <f>_xll.qlCalendarAdvance(Calendar,N2487,M2488,"Following",FALSE)</f>
        <v>56962</v>
      </c>
      <c r="O2488" s="75" t="e">
        <f>_xll.qlInterestRateIndexValueDate(Index,N2488)</f>
        <v>#VALUE!</v>
      </c>
      <c r="P2488" s="72" t="e">
        <v>#N/A</v>
      </c>
      <c r="Q2488" s="113" t="e">
        <v>#N/A</v>
      </c>
    </row>
    <row r="2489" spans="13:17" x14ac:dyDescent="0.2">
      <c r="M2489" s="49" t="s">
        <v>443</v>
      </c>
      <c r="N2489" s="75">
        <f>_xll.qlCalendarAdvance(Calendar,N2488,M2489,"Following",FALSE)</f>
        <v>56969</v>
      </c>
      <c r="O2489" s="75" t="e">
        <f>_xll.qlInterestRateIndexValueDate(Index,N2489)</f>
        <v>#VALUE!</v>
      </c>
      <c r="P2489" s="72" t="e">
        <v>#N/A</v>
      </c>
      <c r="Q2489" s="113" t="e">
        <v>#N/A</v>
      </c>
    </row>
    <row r="2490" spans="13:17" x14ac:dyDescent="0.2">
      <c r="M2490" s="49" t="s">
        <v>443</v>
      </c>
      <c r="N2490" s="75">
        <f>_xll.qlCalendarAdvance(Calendar,N2489,M2490,"Following",FALSE)</f>
        <v>56976</v>
      </c>
      <c r="O2490" s="75" t="e">
        <f>_xll.qlInterestRateIndexValueDate(Index,N2490)</f>
        <v>#VALUE!</v>
      </c>
      <c r="P2490" s="72" t="e">
        <v>#N/A</v>
      </c>
      <c r="Q2490" s="113" t="e">
        <v>#N/A</v>
      </c>
    </row>
    <row r="2491" spans="13:17" x14ac:dyDescent="0.2">
      <c r="M2491" s="49" t="s">
        <v>443</v>
      </c>
      <c r="N2491" s="75">
        <f>_xll.qlCalendarAdvance(Calendar,N2490,M2491,"Following",FALSE)</f>
        <v>56983</v>
      </c>
      <c r="O2491" s="75" t="e">
        <f>_xll.qlInterestRateIndexValueDate(Index,N2491)</f>
        <v>#VALUE!</v>
      </c>
      <c r="P2491" s="72" t="e">
        <v>#N/A</v>
      </c>
      <c r="Q2491" s="113" t="e">
        <v>#N/A</v>
      </c>
    </row>
    <row r="2492" spans="13:17" x14ac:dyDescent="0.2">
      <c r="M2492" s="49" t="s">
        <v>443</v>
      </c>
      <c r="N2492" s="75">
        <f>_xll.qlCalendarAdvance(Calendar,N2491,M2492,"Following",FALSE)</f>
        <v>56990</v>
      </c>
      <c r="O2492" s="75" t="e">
        <f>_xll.qlInterestRateIndexValueDate(Index,N2492)</f>
        <v>#VALUE!</v>
      </c>
      <c r="P2492" s="72" t="e">
        <v>#N/A</v>
      </c>
      <c r="Q2492" s="113" t="e">
        <v>#N/A</v>
      </c>
    </row>
    <row r="2493" spans="13:17" x14ac:dyDescent="0.2">
      <c r="M2493" s="49" t="s">
        <v>443</v>
      </c>
      <c r="N2493" s="75">
        <f>_xll.qlCalendarAdvance(Calendar,N2492,M2493,"Following",FALSE)</f>
        <v>56997</v>
      </c>
      <c r="O2493" s="75" t="e">
        <f>_xll.qlInterestRateIndexValueDate(Index,N2493)</f>
        <v>#VALUE!</v>
      </c>
      <c r="P2493" s="72" t="e">
        <v>#N/A</v>
      </c>
      <c r="Q2493" s="113" t="e">
        <v>#N/A</v>
      </c>
    </row>
    <row r="2494" spans="13:17" x14ac:dyDescent="0.2">
      <c r="M2494" s="49" t="s">
        <v>443</v>
      </c>
      <c r="N2494" s="75">
        <f>_xll.qlCalendarAdvance(Calendar,N2493,M2494,"Following",FALSE)</f>
        <v>57004</v>
      </c>
      <c r="O2494" s="75" t="e">
        <f>_xll.qlInterestRateIndexValueDate(Index,N2494)</f>
        <v>#VALUE!</v>
      </c>
      <c r="P2494" s="72" t="e">
        <v>#N/A</v>
      </c>
      <c r="Q2494" s="113" t="e">
        <v>#N/A</v>
      </c>
    </row>
    <row r="2495" spans="13:17" x14ac:dyDescent="0.2">
      <c r="M2495" s="49" t="s">
        <v>443</v>
      </c>
      <c r="N2495" s="75">
        <f>_xll.qlCalendarAdvance(Calendar,N2494,M2495,"Following",FALSE)</f>
        <v>57011</v>
      </c>
      <c r="O2495" s="75" t="e">
        <f>_xll.qlInterestRateIndexValueDate(Index,N2495)</f>
        <v>#VALUE!</v>
      </c>
      <c r="P2495" s="72" t="e">
        <v>#N/A</v>
      </c>
      <c r="Q2495" s="113" t="e">
        <v>#N/A</v>
      </c>
    </row>
    <row r="2496" spans="13:17" x14ac:dyDescent="0.2">
      <c r="M2496" s="49" t="s">
        <v>443</v>
      </c>
      <c r="N2496" s="75">
        <f>_xll.qlCalendarAdvance(Calendar,N2495,M2496,"Following",FALSE)</f>
        <v>57018</v>
      </c>
      <c r="O2496" s="75" t="e">
        <f>_xll.qlInterestRateIndexValueDate(Index,N2496)</f>
        <v>#VALUE!</v>
      </c>
      <c r="P2496" s="72" t="e">
        <v>#N/A</v>
      </c>
      <c r="Q2496" s="113" t="e">
        <v>#N/A</v>
      </c>
    </row>
    <row r="2497" spans="13:17" x14ac:dyDescent="0.2">
      <c r="M2497" s="49" t="s">
        <v>443</v>
      </c>
      <c r="N2497" s="75">
        <f>_xll.qlCalendarAdvance(Calendar,N2496,M2497,"Following",FALSE)</f>
        <v>57025</v>
      </c>
      <c r="O2497" s="75" t="e">
        <f>_xll.qlInterestRateIndexValueDate(Index,N2497)</f>
        <v>#VALUE!</v>
      </c>
      <c r="P2497" s="72" t="e">
        <v>#N/A</v>
      </c>
      <c r="Q2497" s="113" t="e">
        <v>#N/A</v>
      </c>
    </row>
    <row r="2498" spans="13:17" x14ac:dyDescent="0.2">
      <c r="M2498" s="49" t="s">
        <v>443</v>
      </c>
      <c r="N2498" s="75">
        <f>_xll.qlCalendarAdvance(Calendar,N2497,M2498,"Following",FALSE)</f>
        <v>57032</v>
      </c>
      <c r="O2498" s="75" t="e">
        <f>_xll.qlInterestRateIndexValueDate(Index,N2498)</f>
        <v>#VALUE!</v>
      </c>
      <c r="P2498" s="72" t="e">
        <v>#N/A</v>
      </c>
      <c r="Q2498" s="113" t="e">
        <v>#N/A</v>
      </c>
    </row>
    <row r="2499" spans="13:17" x14ac:dyDescent="0.2">
      <c r="M2499" s="49" t="s">
        <v>443</v>
      </c>
      <c r="N2499" s="75">
        <f>_xll.qlCalendarAdvance(Calendar,N2498,M2499,"Following",FALSE)</f>
        <v>57039</v>
      </c>
      <c r="O2499" s="75" t="e">
        <f>_xll.qlInterestRateIndexValueDate(Index,N2499)</f>
        <v>#VALUE!</v>
      </c>
      <c r="P2499" s="72" t="e">
        <v>#N/A</v>
      </c>
      <c r="Q2499" s="113" t="e">
        <v>#N/A</v>
      </c>
    </row>
    <row r="2500" spans="13:17" x14ac:dyDescent="0.2">
      <c r="M2500" s="49" t="s">
        <v>443</v>
      </c>
      <c r="N2500" s="75">
        <f>_xll.qlCalendarAdvance(Calendar,N2499,M2500,"Following",FALSE)</f>
        <v>57046</v>
      </c>
      <c r="O2500" s="75" t="e">
        <f>_xll.qlInterestRateIndexValueDate(Index,N2500)</f>
        <v>#VALUE!</v>
      </c>
      <c r="P2500" s="72" t="e">
        <v>#N/A</v>
      </c>
      <c r="Q2500" s="113" t="e">
        <v>#N/A</v>
      </c>
    </row>
    <row r="2501" spans="13:17" x14ac:dyDescent="0.2">
      <c r="M2501" s="49" t="s">
        <v>443</v>
      </c>
      <c r="N2501" s="75">
        <f>_xll.qlCalendarAdvance(Calendar,N2500,M2501,"Following",FALSE)</f>
        <v>57053</v>
      </c>
      <c r="O2501" s="75" t="e">
        <f>_xll.qlInterestRateIndexValueDate(Index,N2501)</f>
        <v>#VALUE!</v>
      </c>
      <c r="P2501" s="72" t="e">
        <v>#N/A</v>
      </c>
      <c r="Q2501" s="113" t="e">
        <v>#N/A</v>
      </c>
    </row>
    <row r="2502" spans="13:17" x14ac:dyDescent="0.2">
      <c r="M2502" s="49" t="s">
        <v>443</v>
      </c>
      <c r="N2502" s="75">
        <f>_xll.qlCalendarAdvance(Calendar,N2501,M2502,"Following",FALSE)</f>
        <v>57060</v>
      </c>
      <c r="O2502" s="75" t="e">
        <f>_xll.qlInterestRateIndexValueDate(Index,N2502)</f>
        <v>#VALUE!</v>
      </c>
      <c r="P2502" s="72" t="e">
        <v>#N/A</v>
      </c>
      <c r="Q2502" s="113" t="e">
        <v>#N/A</v>
      </c>
    </row>
    <row r="2503" spans="13:17" x14ac:dyDescent="0.2">
      <c r="M2503" s="49" t="s">
        <v>443</v>
      </c>
      <c r="N2503" s="75">
        <f>_xll.qlCalendarAdvance(Calendar,N2502,M2503,"Following",FALSE)</f>
        <v>57067</v>
      </c>
      <c r="O2503" s="75" t="e">
        <f>_xll.qlInterestRateIndexValueDate(Index,N2503)</f>
        <v>#VALUE!</v>
      </c>
      <c r="P2503" s="72" t="e">
        <v>#N/A</v>
      </c>
      <c r="Q2503" s="113" t="e">
        <v>#N/A</v>
      </c>
    </row>
    <row r="2504" spans="13:17" x14ac:dyDescent="0.2">
      <c r="M2504" s="49" t="s">
        <v>443</v>
      </c>
      <c r="N2504" s="75">
        <f>_xll.qlCalendarAdvance(Calendar,N2503,M2504,"Following",FALSE)</f>
        <v>57074</v>
      </c>
      <c r="O2504" s="75" t="e">
        <f>_xll.qlInterestRateIndexValueDate(Index,N2504)</f>
        <v>#VALUE!</v>
      </c>
      <c r="P2504" s="72" t="e">
        <v>#N/A</v>
      </c>
      <c r="Q2504" s="113" t="e">
        <v>#N/A</v>
      </c>
    </row>
    <row r="2505" spans="13:17" x14ac:dyDescent="0.2">
      <c r="M2505" s="49" t="s">
        <v>443</v>
      </c>
      <c r="N2505" s="75">
        <f>_xll.qlCalendarAdvance(Calendar,N2504,M2505,"Following",FALSE)</f>
        <v>57081</v>
      </c>
      <c r="O2505" s="75" t="e">
        <f>_xll.qlInterestRateIndexValueDate(Index,N2505)</f>
        <v>#VALUE!</v>
      </c>
      <c r="P2505" s="72" t="e">
        <v>#N/A</v>
      </c>
      <c r="Q2505" s="113" t="e">
        <v>#N/A</v>
      </c>
    </row>
    <row r="2506" spans="13:17" x14ac:dyDescent="0.2">
      <c r="M2506" s="49" t="s">
        <v>443</v>
      </c>
      <c r="N2506" s="75">
        <f>_xll.qlCalendarAdvance(Calendar,N2505,M2506,"Following",FALSE)</f>
        <v>57088</v>
      </c>
      <c r="O2506" s="75" t="e">
        <f>_xll.qlInterestRateIndexValueDate(Index,N2506)</f>
        <v>#VALUE!</v>
      </c>
      <c r="P2506" s="72" t="e">
        <v>#N/A</v>
      </c>
      <c r="Q2506" s="113" t="e">
        <v>#N/A</v>
      </c>
    </row>
    <row r="2507" spans="13:17" x14ac:dyDescent="0.2">
      <c r="M2507" s="49" t="s">
        <v>443</v>
      </c>
      <c r="N2507" s="75">
        <f>_xll.qlCalendarAdvance(Calendar,N2506,M2507,"Following",FALSE)</f>
        <v>57095</v>
      </c>
      <c r="O2507" s="75" t="e">
        <f>_xll.qlInterestRateIndexValueDate(Index,N2507)</f>
        <v>#VALUE!</v>
      </c>
      <c r="P2507" s="72" t="e">
        <v>#N/A</v>
      </c>
      <c r="Q2507" s="113" t="e">
        <v>#N/A</v>
      </c>
    </row>
    <row r="2508" spans="13:17" x14ac:dyDescent="0.2">
      <c r="M2508" s="49" t="s">
        <v>443</v>
      </c>
      <c r="N2508" s="75">
        <f>_xll.qlCalendarAdvance(Calendar,N2507,M2508,"Following",FALSE)</f>
        <v>57102</v>
      </c>
      <c r="O2508" s="75" t="e">
        <f>_xll.qlInterestRateIndexValueDate(Index,N2508)</f>
        <v>#VALUE!</v>
      </c>
      <c r="P2508" s="72" t="e">
        <v>#N/A</v>
      </c>
      <c r="Q2508" s="113" t="e">
        <v>#N/A</v>
      </c>
    </row>
    <row r="2509" spans="13:17" x14ac:dyDescent="0.2">
      <c r="M2509" s="49" t="s">
        <v>443</v>
      </c>
      <c r="N2509" s="75">
        <f>_xll.qlCalendarAdvance(Calendar,N2508,M2509,"Following",FALSE)</f>
        <v>57109</v>
      </c>
      <c r="O2509" s="75" t="e">
        <f>_xll.qlInterestRateIndexValueDate(Index,N2509)</f>
        <v>#VALUE!</v>
      </c>
      <c r="P2509" s="72" t="e">
        <v>#N/A</v>
      </c>
      <c r="Q2509" s="113" t="e">
        <v>#N/A</v>
      </c>
    </row>
    <row r="2510" spans="13:17" x14ac:dyDescent="0.2">
      <c r="M2510" s="49" t="s">
        <v>443</v>
      </c>
      <c r="N2510" s="75">
        <f>_xll.qlCalendarAdvance(Calendar,N2509,M2510,"Following",FALSE)</f>
        <v>57116</v>
      </c>
      <c r="O2510" s="75" t="e">
        <f>_xll.qlInterestRateIndexValueDate(Index,N2510)</f>
        <v>#VALUE!</v>
      </c>
      <c r="P2510" s="72" t="e">
        <v>#N/A</v>
      </c>
      <c r="Q2510" s="113" t="e">
        <v>#N/A</v>
      </c>
    </row>
    <row r="2511" spans="13:17" x14ac:dyDescent="0.2">
      <c r="M2511" s="49" t="s">
        <v>443</v>
      </c>
      <c r="N2511" s="75">
        <f>_xll.qlCalendarAdvance(Calendar,N2510,M2511,"Following",FALSE)</f>
        <v>57123</v>
      </c>
      <c r="O2511" s="75" t="e">
        <f>_xll.qlInterestRateIndexValueDate(Index,N2511)</f>
        <v>#VALUE!</v>
      </c>
      <c r="P2511" s="72" t="e">
        <v>#N/A</v>
      </c>
      <c r="Q2511" s="113" t="e">
        <v>#N/A</v>
      </c>
    </row>
    <row r="2512" spans="13:17" x14ac:dyDescent="0.2">
      <c r="M2512" s="49" t="s">
        <v>443</v>
      </c>
      <c r="N2512" s="75">
        <f>_xll.qlCalendarAdvance(Calendar,N2511,M2512,"Following",FALSE)</f>
        <v>57130</v>
      </c>
      <c r="O2512" s="75" t="e">
        <f>_xll.qlInterestRateIndexValueDate(Index,N2512)</f>
        <v>#VALUE!</v>
      </c>
      <c r="P2512" s="72" t="e">
        <v>#N/A</v>
      </c>
      <c r="Q2512" s="113" t="e">
        <v>#N/A</v>
      </c>
    </row>
    <row r="2513" spans="13:17" x14ac:dyDescent="0.2">
      <c r="M2513" s="49" t="s">
        <v>443</v>
      </c>
      <c r="N2513" s="75">
        <f>_xll.qlCalendarAdvance(Calendar,N2512,M2513,"Following",FALSE)</f>
        <v>57137</v>
      </c>
      <c r="O2513" s="75" t="e">
        <f>_xll.qlInterestRateIndexValueDate(Index,N2513)</f>
        <v>#VALUE!</v>
      </c>
      <c r="P2513" s="72" t="e">
        <v>#N/A</v>
      </c>
      <c r="Q2513" s="113" t="e">
        <v>#N/A</v>
      </c>
    </row>
    <row r="2514" spans="13:17" x14ac:dyDescent="0.2">
      <c r="M2514" s="49" t="s">
        <v>443</v>
      </c>
      <c r="N2514" s="75">
        <f>_xll.qlCalendarAdvance(Calendar,N2513,M2514,"Following",FALSE)</f>
        <v>57144</v>
      </c>
      <c r="O2514" s="75" t="e">
        <f>_xll.qlInterestRateIndexValueDate(Index,N2514)</f>
        <v>#VALUE!</v>
      </c>
      <c r="P2514" s="72" t="e">
        <v>#N/A</v>
      </c>
      <c r="Q2514" s="113" t="e">
        <v>#N/A</v>
      </c>
    </row>
    <row r="2515" spans="13:17" x14ac:dyDescent="0.2">
      <c r="M2515" s="49" t="s">
        <v>443</v>
      </c>
      <c r="N2515" s="75">
        <f>_xll.qlCalendarAdvance(Calendar,N2514,M2515,"Following",FALSE)</f>
        <v>57151</v>
      </c>
      <c r="O2515" s="75" t="e">
        <f>_xll.qlInterestRateIndexValueDate(Index,N2515)</f>
        <v>#VALUE!</v>
      </c>
      <c r="P2515" s="72" t="e">
        <v>#N/A</v>
      </c>
      <c r="Q2515" s="113" t="e">
        <v>#N/A</v>
      </c>
    </row>
    <row r="2516" spans="13:17" x14ac:dyDescent="0.2">
      <c r="M2516" s="49" t="s">
        <v>443</v>
      </c>
      <c r="N2516" s="75">
        <f>_xll.qlCalendarAdvance(Calendar,N2515,M2516,"Following",FALSE)</f>
        <v>57158</v>
      </c>
      <c r="O2516" s="75" t="e">
        <f>_xll.qlInterestRateIndexValueDate(Index,N2516)</f>
        <v>#VALUE!</v>
      </c>
      <c r="P2516" s="72" t="e">
        <v>#N/A</v>
      </c>
      <c r="Q2516" s="113" t="e">
        <v>#N/A</v>
      </c>
    </row>
    <row r="2517" spans="13:17" x14ac:dyDescent="0.2">
      <c r="M2517" s="49" t="s">
        <v>443</v>
      </c>
      <c r="N2517" s="75">
        <f>_xll.qlCalendarAdvance(Calendar,N2516,M2517,"Following",FALSE)</f>
        <v>57165</v>
      </c>
      <c r="O2517" s="75" t="e">
        <f>_xll.qlInterestRateIndexValueDate(Index,N2517)</f>
        <v>#VALUE!</v>
      </c>
      <c r="P2517" s="72" t="e">
        <v>#N/A</v>
      </c>
      <c r="Q2517" s="113" t="e">
        <v>#N/A</v>
      </c>
    </row>
    <row r="2518" spans="13:17" x14ac:dyDescent="0.2">
      <c r="M2518" s="49" t="s">
        <v>443</v>
      </c>
      <c r="N2518" s="75">
        <f>_xll.qlCalendarAdvance(Calendar,N2517,M2518,"Following",FALSE)</f>
        <v>57172</v>
      </c>
      <c r="O2518" s="75" t="e">
        <f>_xll.qlInterestRateIndexValueDate(Index,N2518)</f>
        <v>#VALUE!</v>
      </c>
      <c r="P2518" s="72" t="e">
        <v>#N/A</v>
      </c>
      <c r="Q2518" s="113" t="e">
        <v>#N/A</v>
      </c>
    </row>
    <row r="2519" spans="13:17" x14ac:dyDescent="0.2">
      <c r="M2519" s="49" t="s">
        <v>443</v>
      </c>
      <c r="N2519" s="75">
        <f>_xll.qlCalendarAdvance(Calendar,N2518,M2519,"Following",FALSE)</f>
        <v>57179</v>
      </c>
      <c r="O2519" s="75" t="e">
        <f>_xll.qlInterestRateIndexValueDate(Index,N2519)</f>
        <v>#VALUE!</v>
      </c>
      <c r="P2519" s="72" t="e">
        <v>#N/A</v>
      </c>
      <c r="Q2519" s="113" t="e">
        <v>#N/A</v>
      </c>
    </row>
    <row r="2520" spans="13:17" x14ac:dyDescent="0.2">
      <c r="M2520" s="49" t="s">
        <v>443</v>
      </c>
      <c r="N2520" s="75">
        <f>_xll.qlCalendarAdvance(Calendar,N2519,M2520,"Following",FALSE)</f>
        <v>57186</v>
      </c>
      <c r="O2520" s="75" t="e">
        <f>_xll.qlInterestRateIndexValueDate(Index,N2520)</f>
        <v>#VALUE!</v>
      </c>
      <c r="P2520" s="72" t="e">
        <v>#N/A</v>
      </c>
      <c r="Q2520" s="113" t="e">
        <v>#N/A</v>
      </c>
    </row>
    <row r="2521" spans="13:17" x14ac:dyDescent="0.2">
      <c r="M2521" s="49" t="s">
        <v>443</v>
      </c>
      <c r="N2521" s="75">
        <f>_xll.qlCalendarAdvance(Calendar,N2520,M2521,"Following",FALSE)</f>
        <v>57193</v>
      </c>
      <c r="O2521" s="75" t="e">
        <f>_xll.qlInterestRateIndexValueDate(Index,N2521)</f>
        <v>#VALUE!</v>
      </c>
      <c r="P2521" s="72" t="e">
        <v>#N/A</v>
      </c>
      <c r="Q2521" s="113" t="e">
        <v>#N/A</v>
      </c>
    </row>
    <row r="2522" spans="13:17" x14ac:dyDescent="0.2">
      <c r="M2522" s="49" t="s">
        <v>443</v>
      </c>
      <c r="N2522" s="75">
        <f>_xll.qlCalendarAdvance(Calendar,N2521,M2522,"Following",FALSE)</f>
        <v>57200</v>
      </c>
      <c r="O2522" s="75" t="e">
        <f>_xll.qlInterestRateIndexValueDate(Index,N2522)</f>
        <v>#VALUE!</v>
      </c>
      <c r="P2522" s="72" t="e">
        <v>#N/A</v>
      </c>
      <c r="Q2522" s="113" t="e">
        <v>#N/A</v>
      </c>
    </row>
    <row r="2523" spans="13:17" x14ac:dyDescent="0.2">
      <c r="M2523" s="49" t="s">
        <v>443</v>
      </c>
      <c r="N2523" s="75">
        <f>_xll.qlCalendarAdvance(Calendar,N2522,M2523,"Following",FALSE)</f>
        <v>57207</v>
      </c>
      <c r="O2523" s="75" t="e">
        <f>_xll.qlInterestRateIndexValueDate(Index,N2523)</f>
        <v>#VALUE!</v>
      </c>
      <c r="P2523" s="72" t="e">
        <v>#N/A</v>
      </c>
      <c r="Q2523" s="113" t="e">
        <v>#N/A</v>
      </c>
    </row>
    <row r="2524" spans="13:17" x14ac:dyDescent="0.2">
      <c r="M2524" s="49" t="s">
        <v>443</v>
      </c>
      <c r="N2524" s="75">
        <f>_xll.qlCalendarAdvance(Calendar,N2523,M2524,"Following",FALSE)</f>
        <v>57214</v>
      </c>
      <c r="O2524" s="75" t="e">
        <f>_xll.qlInterestRateIndexValueDate(Index,N2524)</f>
        <v>#VALUE!</v>
      </c>
      <c r="P2524" s="72" t="e">
        <v>#N/A</v>
      </c>
      <c r="Q2524" s="113" t="e">
        <v>#N/A</v>
      </c>
    </row>
    <row r="2525" spans="13:17" x14ac:dyDescent="0.2">
      <c r="M2525" s="49" t="s">
        <v>443</v>
      </c>
      <c r="N2525" s="75">
        <f>_xll.qlCalendarAdvance(Calendar,N2524,M2525,"Following",FALSE)</f>
        <v>57221</v>
      </c>
      <c r="O2525" s="75" t="e">
        <f>_xll.qlInterestRateIndexValueDate(Index,N2525)</f>
        <v>#VALUE!</v>
      </c>
      <c r="P2525" s="72" t="e">
        <v>#N/A</v>
      </c>
      <c r="Q2525" s="113" t="e">
        <v>#N/A</v>
      </c>
    </row>
    <row r="2526" spans="13:17" x14ac:dyDescent="0.2">
      <c r="M2526" s="49" t="s">
        <v>443</v>
      </c>
      <c r="N2526" s="75">
        <f>_xll.qlCalendarAdvance(Calendar,N2525,M2526,"Following",FALSE)</f>
        <v>57228</v>
      </c>
      <c r="O2526" s="75" t="e">
        <f>_xll.qlInterestRateIndexValueDate(Index,N2526)</f>
        <v>#VALUE!</v>
      </c>
      <c r="P2526" s="72" t="e">
        <v>#N/A</v>
      </c>
      <c r="Q2526" s="113" t="e">
        <v>#N/A</v>
      </c>
    </row>
    <row r="2527" spans="13:17" x14ac:dyDescent="0.2">
      <c r="M2527" s="49" t="s">
        <v>443</v>
      </c>
      <c r="N2527" s="75">
        <f>_xll.qlCalendarAdvance(Calendar,N2526,M2527,"Following",FALSE)</f>
        <v>57235</v>
      </c>
      <c r="O2527" s="75" t="e">
        <f>_xll.qlInterestRateIndexValueDate(Index,N2527)</f>
        <v>#VALUE!</v>
      </c>
      <c r="P2527" s="72" t="e">
        <v>#N/A</v>
      </c>
      <c r="Q2527" s="113" t="e">
        <v>#N/A</v>
      </c>
    </row>
    <row r="2528" spans="13:17" x14ac:dyDescent="0.2">
      <c r="M2528" s="49" t="s">
        <v>443</v>
      </c>
      <c r="N2528" s="75">
        <f>_xll.qlCalendarAdvance(Calendar,N2527,M2528,"Following",FALSE)</f>
        <v>57242</v>
      </c>
      <c r="O2528" s="75" t="e">
        <f>_xll.qlInterestRateIndexValueDate(Index,N2528)</f>
        <v>#VALUE!</v>
      </c>
      <c r="P2528" s="72" t="e">
        <v>#N/A</v>
      </c>
      <c r="Q2528" s="113" t="e">
        <v>#N/A</v>
      </c>
    </row>
    <row r="2529" spans="13:17" x14ac:dyDescent="0.2">
      <c r="M2529" s="49" t="s">
        <v>443</v>
      </c>
      <c r="N2529" s="75">
        <f>_xll.qlCalendarAdvance(Calendar,N2528,M2529,"Following",FALSE)</f>
        <v>57249</v>
      </c>
      <c r="O2529" s="75" t="e">
        <f>_xll.qlInterestRateIndexValueDate(Index,N2529)</f>
        <v>#VALUE!</v>
      </c>
      <c r="P2529" s="72" t="e">
        <v>#N/A</v>
      </c>
      <c r="Q2529" s="113" t="e">
        <v>#N/A</v>
      </c>
    </row>
    <row r="2530" spans="13:17" x14ac:dyDescent="0.2">
      <c r="M2530" s="49" t="s">
        <v>443</v>
      </c>
      <c r="N2530" s="75">
        <f>_xll.qlCalendarAdvance(Calendar,N2529,M2530,"Following",FALSE)</f>
        <v>57256</v>
      </c>
      <c r="O2530" s="75" t="e">
        <f>_xll.qlInterestRateIndexValueDate(Index,N2530)</f>
        <v>#VALUE!</v>
      </c>
      <c r="P2530" s="72" t="e">
        <v>#N/A</v>
      </c>
      <c r="Q2530" s="113" t="e">
        <v>#N/A</v>
      </c>
    </row>
    <row r="2531" spans="13:17" x14ac:dyDescent="0.2">
      <c r="M2531" s="49" t="s">
        <v>443</v>
      </c>
      <c r="N2531" s="75">
        <f>_xll.qlCalendarAdvance(Calendar,N2530,M2531,"Following",FALSE)</f>
        <v>57263</v>
      </c>
      <c r="O2531" s="75" t="e">
        <f>_xll.qlInterestRateIndexValueDate(Index,N2531)</f>
        <v>#VALUE!</v>
      </c>
      <c r="P2531" s="72" t="e">
        <v>#N/A</v>
      </c>
      <c r="Q2531" s="113" t="e">
        <v>#N/A</v>
      </c>
    </row>
    <row r="2532" spans="13:17" x14ac:dyDescent="0.2">
      <c r="M2532" s="49" t="s">
        <v>443</v>
      </c>
      <c r="N2532" s="75">
        <f>_xll.qlCalendarAdvance(Calendar,N2531,M2532,"Following",FALSE)</f>
        <v>57270</v>
      </c>
      <c r="O2532" s="75" t="e">
        <f>_xll.qlInterestRateIndexValueDate(Index,N2532)</f>
        <v>#VALUE!</v>
      </c>
      <c r="P2532" s="72" t="e">
        <v>#N/A</v>
      </c>
      <c r="Q2532" s="113" t="e">
        <v>#N/A</v>
      </c>
    </row>
    <row r="2533" spans="13:17" x14ac:dyDescent="0.2">
      <c r="M2533" s="49" t="s">
        <v>443</v>
      </c>
      <c r="N2533" s="75">
        <f>_xll.qlCalendarAdvance(Calendar,N2532,M2533,"Following",FALSE)</f>
        <v>57277</v>
      </c>
      <c r="O2533" s="75" t="e">
        <f>_xll.qlInterestRateIndexValueDate(Index,N2533)</f>
        <v>#VALUE!</v>
      </c>
      <c r="P2533" s="72" t="e">
        <v>#N/A</v>
      </c>
      <c r="Q2533" s="113" t="e">
        <v>#N/A</v>
      </c>
    </row>
    <row r="2534" spans="13:17" x14ac:dyDescent="0.2">
      <c r="M2534" s="49" t="s">
        <v>443</v>
      </c>
      <c r="N2534" s="75">
        <f>_xll.qlCalendarAdvance(Calendar,N2533,M2534,"Following",FALSE)</f>
        <v>57284</v>
      </c>
      <c r="O2534" s="75" t="e">
        <f>_xll.qlInterestRateIndexValueDate(Index,N2534)</f>
        <v>#VALUE!</v>
      </c>
      <c r="P2534" s="72" t="e">
        <v>#N/A</v>
      </c>
      <c r="Q2534" s="113" t="e">
        <v>#N/A</v>
      </c>
    </row>
    <row r="2535" spans="13:17" x14ac:dyDescent="0.2">
      <c r="M2535" s="49" t="s">
        <v>443</v>
      </c>
      <c r="N2535" s="75">
        <f>_xll.qlCalendarAdvance(Calendar,N2534,M2535,"Following",FALSE)</f>
        <v>57291</v>
      </c>
      <c r="O2535" s="75" t="e">
        <f>_xll.qlInterestRateIndexValueDate(Index,N2535)</f>
        <v>#VALUE!</v>
      </c>
      <c r="P2535" s="72" t="e">
        <v>#N/A</v>
      </c>
      <c r="Q2535" s="113" t="e">
        <v>#N/A</v>
      </c>
    </row>
    <row r="2536" spans="13:17" x14ac:dyDescent="0.2">
      <c r="M2536" s="49" t="s">
        <v>443</v>
      </c>
      <c r="N2536" s="75">
        <f>_xll.qlCalendarAdvance(Calendar,N2535,M2536,"Following",FALSE)</f>
        <v>57298</v>
      </c>
      <c r="O2536" s="75" t="e">
        <f>_xll.qlInterestRateIndexValueDate(Index,N2536)</f>
        <v>#VALUE!</v>
      </c>
      <c r="P2536" s="72" t="e">
        <v>#N/A</v>
      </c>
      <c r="Q2536" s="113" t="e">
        <v>#N/A</v>
      </c>
    </row>
    <row r="2537" spans="13:17" x14ac:dyDescent="0.2">
      <c r="M2537" s="49" t="s">
        <v>443</v>
      </c>
      <c r="N2537" s="75">
        <f>_xll.qlCalendarAdvance(Calendar,N2536,M2537,"Following",FALSE)</f>
        <v>57305</v>
      </c>
      <c r="O2537" s="75" t="e">
        <f>_xll.qlInterestRateIndexValueDate(Index,N2537)</f>
        <v>#VALUE!</v>
      </c>
      <c r="P2537" s="72" t="e">
        <v>#N/A</v>
      </c>
      <c r="Q2537" s="113" t="e">
        <v>#N/A</v>
      </c>
    </row>
    <row r="2538" spans="13:17" x14ac:dyDescent="0.2">
      <c r="M2538" s="49" t="s">
        <v>443</v>
      </c>
      <c r="N2538" s="75">
        <f>_xll.qlCalendarAdvance(Calendar,N2537,M2538,"Following",FALSE)</f>
        <v>57312</v>
      </c>
      <c r="O2538" s="75" t="e">
        <f>_xll.qlInterestRateIndexValueDate(Index,N2538)</f>
        <v>#VALUE!</v>
      </c>
      <c r="P2538" s="72" t="e">
        <v>#N/A</v>
      </c>
      <c r="Q2538" s="113" t="e">
        <v>#N/A</v>
      </c>
    </row>
    <row r="2539" spans="13:17" x14ac:dyDescent="0.2">
      <c r="M2539" s="49" t="s">
        <v>443</v>
      </c>
      <c r="N2539" s="75">
        <f>_xll.qlCalendarAdvance(Calendar,N2538,M2539,"Following",FALSE)</f>
        <v>57319</v>
      </c>
      <c r="O2539" s="75" t="e">
        <f>_xll.qlInterestRateIndexValueDate(Index,N2539)</f>
        <v>#VALUE!</v>
      </c>
      <c r="P2539" s="72" t="e">
        <v>#N/A</v>
      </c>
      <c r="Q2539" s="113" t="e">
        <v>#N/A</v>
      </c>
    </row>
    <row r="2540" spans="13:17" x14ac:dyDescent="0.2">
      <c r="M2540" s="49" t="s">
        <v>443</v>
      </c>
      <c r="N2540" s="75">
        <f>_xll.qlCalendarAdvance(Calendar,N2539,M2540,"Following",FALSE)</f>
        <v>57326</v>
      </c>
      <c r="O2540" s="75" t="e">
        <f>_xll.qlInterestRateIndexValueDate(Index,N2540)</f>
        <v>#VALUE!</v>
      </c>
      <c r="P2540" s="72" t="e">
        <v>#N/A</v>
      </c>
      <c r="Q2540" s="113" t="e">
        <v>#N/A</v>
      </c>
    </row>
    <row r="2541" spans="13:17" x14ac:dyDescent="0.2">
      <c r="M2541" s="49" t="s">
        <v>443</v>
      </c>
      <c r="N2541" s="75">
        <f>_xll.qlCalendarAdvance(Calendar,N2540,M2541,"Following",FALSE)</f>
        <v>57333</v>
      </c>
      <c r="O2541" s="75" t="e">
        <f>_xll.qlInterestRateIndexValueDate(Index,N2541)</f>
        <v>#VALUE!</v>
      </c>
      <c r="P2541" s="72" t="e">
        <v>#N/A</v>
      </c>
      <c r="Q2541" s="113" t="e">
        <v>#N/A</v>
      </c>
    </row>
    <row r="2542" spans="13:17" x14ac:dyDescent="0.2">
      <c r="M2542" s="49" t="s">
        <v>443</v>
      </c>
      <c r="N2542" s="75">
        <f>_xll.qlCalendarAdvance(Calendar,N2541,M2542,"Following",FALSE)</f>
        <v>57341</v>
      </c>
      <c r="O2542" s="75" t="e">
        <f>_xll.qlInterestRateIndexValueDate(Index,N2542)</f>
        <v>#VALUE!</v>
      </c>
      <c r="P2542" s="72" t="e">
        <v>#N/A</v>
      </c>
      <c r="Q2542" s="113" t="e">
        <v>#N/A</v>
      </c>
    </row>
    <row r="2543" spans="13:17" x14ac:dyDescent="0.2">
      <c r="M2543" s="49" t="s">
        <v>443</v>
      </c>
      <c r="N2543" s="75">
        <f>_xll.qlCalendarAdvance(Calendar,N2542,M2543,"Following",FALSE)</f>
        <v>57348</v>
      </c>
      <c r="O2543" s="75" t="e">
        <f>_xll.qlInterestRateIndexValueDate(Index,N2543)</f>
        <v>#VALUE!</v>
      </c>
      <c r="P2543" s="72" t="e">
        <v>#N/A</v>
      </c>
      <c r="Q2543" s="113" t="e">
        <v>#N/A</v>
      </c>
    </row>
    <row r="2544" spans="13:17" x14ac:dyDescent="0.2">
      <c r="M2544" s="49" t="s">
        <v>443</v>
      </c>
      <c r="N2544" s="75">
        <f>_xll.qlCalendarAdvance(Calendar,N2543,M2544,"Following",FALSE)</f>
        <v>57355</v>
      </c>
      <c r="O2544" s="75" t="e">
        <f>_xll.qlInterestRateIndexValueDate(Index,N2544)</f>
        <v>#VALUE!</v>
      </c>
      <c r="P2544" s="72" t="e">
        <v>#N/A</v>
      </c>
      <c r="Q2544" s="113" t="e">
        <v>#N/A</v>
      </c>
    </row>
    <row r="2545" spans="13:17" x14ac:dyDescent="0.2">
      <c r="M2545" s="49" t="s">
        <v>443</v>
      </c>
      <c r="N2545" s="75">
        <f>_xll.qlCalendarAdvance(Calendar,N2544,M2545,"Following",FALSE)</f>
        <v>57362</v>
      </c>
      <c r="O2545" s="75" t="e">
        <f>_xll.qlInterestRateIndexValueDate(Index,N2545)</f>
        <v>#VALUE!</v>
      </c>
      <c r="P2545" s="72" t="e">
        <v>#N/A</v>
      </c>
      <c r="Q2545" s="113" t="e">
        <v>#N/A</v>
      </c>
    </row>
    <row r="2546" spans="13:17" x14ac:dyDescent="0.2">
      <c r="M2546" s="49" t="s">
        <v>443</v>
      </c>
      <c r="N2546" s="75">
        <f>_xll.qlCalendarAdvance(Calendar,N2545,M2546,"Following",FALSE)</f>
        <v>57369</v>
      </c>
      <c r="O2546" s="75" t="e">
        <f>_xll.qlInterestRateIndexValueDate(Index,N2546)</f>
        <v>#VALUE!</v>
      </c>
      <c r="P2546" s="72" t="e">
        <v>#N/A</v>
      </c>
      <c r="Q2546" s="113" t="e">
        <v>#N/A</v>
      </c>
    </row>
    <row r="2547" spans="13:17" x14ac:dyDescent="0.2">
      <c r="M2547" s="49" t="s">
        <v>443</v>
      </c>
      <c r="N2547" s="75">
        <f>_xll.qlCalendarAdvance(Calendar,N2546,M2547,"Following",FALSE)</f>
        <v>57376</v>
      </c>
      <c r="O2547" s="75" t="e">
        <f>_xll.qlInterestRateIndexValueDate(Index,N2547)</f>
        <v>#VALUE!</v>
      </c>
      <c r="P2547" s="72" t="e">
        <v>#N/A</v>
      </c>
      <c r="Q2547" s="113" t="e">
        <v>#N/A</v>
      </c>
    </row>
    <row r="2548" spans="13:17" x14ac:dyDescent="0.2">
      <c r="M2548" s="49" t="s">
        <v>443</v>
      </c>
      <c r="N2548" s="75">
        <f>_xll.qlCalendarAdvance(Calendar,N2547,M2548,"Following",FALSE)</f>
        <v>57383</v>
      </c>
      <c r="O2548" s="75" t="e">
        <f>_xll.qlInterestRateIndexValueDate(Index,N2548)</f>
        <v>#VALUE!</v>
      </c>
      <c r="P2548" s="72" t="e">
        <v>#N/A</v>
      </c>
      <c r="Q2548" s="113" t="e">
        <v>#N/A</v>
      </c>
    </row>
    <row r="2549" spans="13:17" x14ac:dyDescent="0.2">
      <c r="M2549" s="49" t="s">
        <v>443</v>
      </c>
      <c r="N2549" s="75">
        <f>_xll.qlCalendarAdvance(Calendar,N2548,M2549,"Following",FALSE)</f>
        <v>57390</v>
      </c>
      <c r="O2549" s="75" t="e">
        <f>_xll.qlInterestRateIndexValueDate(Index,N2549)</f>
        <v>#VALUE!</v>
      </c>
      <c r="P2549" s="72" t="e">
        <v>#N/A</v>
      </c>
      <c r="Q2549" s="113" t="e">
        <v>#N/A</v>
      </c>
    </row>
    <row r="2550" spans="13:17" x14ac:dyDescent="0.2">
      <c r="M2550" s="49" t="s">
        <v>443</v>
      </c>
      <c r="N2550" s="75">
        <f>_xll.qlCalendarAdvance(Calendar,N2549,M2550,"Following",FALSE)</f>
        <v>57397</v>
      </c>
      <c r="O2550" s="75" t="e">
        <f>_xll.qlInterestRateIndexValueDate(Index,N2550)</f>
        <v>#VALUE!</v>
      </c>
      <c r="P2550" s="72" t="e">
        <v>#N/A</v>
      </c>
      <c r="Q2550" s="113" t="e">
        <v>#N/A</v>
      </c>
    </row>
    <row r="2551" spans="13:17" x14ac:dyDescent="0.2">
      <c r="M2551" s="49" t="s">
        <v>443</v>
      </c>
      <c r="N2551" s="75">
        <f>_xll.qlCalendarAdvance(Calendar,N2550,M2551,"Following",FALSE)</f>
        <v>57404</v>
      </c>
      <c r="O2551" s="75" t="e">
        <f>_xll.qlInterestRateIndexValueDate(Index,N2551)</f>
        <v>#VALUE!</v>
      </c>
      <c r="P2551" s="72" t="e">
        <v>#N/A</v>
      </c>
      <c r="Q2551" s="113" t="e">
        <v>#N/A</v>
      </c>
    </row>
    <row r="2552" spans="13:17" x14ac:dyDescent="0.2">
      <c r="M2552" s="49" t="s">
        <v>443</v>
      </c>
      <c r="N2552" s="75">
        <f>_xll.qlCalendarAdvance(Calendar,N2551,M2552,"Following",FALSE)</f>
        <v>57411</v>
      </c>
      <c r="O2552" s="75" t="e">
        <f>_xll.qlInterestRateIndexValueDate(Index,N2552)</f>
        <v>#VALUE!</v>
      </c>
      <c r="P2552" s="72" t="e">
        <v>#N/A</v>
      </c>
      <c r="Q2552" s="113" t="e">
        <v>#N/A</v>
      </c>
    </row>
    <row r="2553" spans="13:17" x14ac:dyDescent="0.2">
      <c r="M2553" s="49" t="s">
        <v>443</v>
      </c>
      <c r="N2553" s="75">
        <f>_xll.qlCalendarAdvance(Calendar,N2552,M2553,"Following",FALSE)</f>
        <v>57418</v>
      </c>
      <c r="O2553" s="75" t="e">
        <f>_xll.qlInterestRateIndexValueDate(Index,N2553)</f>
        <v>#VALUE!</v>
      </c>
      <c r="P2553" s="72" t="e">
        <v>#N/A</v>
      </c>
      <c r="Q2553" s="113" t="e">
        <v>#N/A</v>
      </c>
    </row>
    <row r="2554" spans="13:17" x14ac:dyDescent="0.2">
      <c r="M2554" s="49" t="s">
        <v>443</v>
      </c>
      <c r="N2554" s="75">
        <f>_xll.qlCalendarAdvance(Calendar,N2553,M2554,"Following",FALSE)</f>
        <v>57425</v>
      </c>
      <c r="O2554" s="75" t="e">
        <f>_xll.qlInterestRateIndexValueDate(Index,N2554)</f>
        <v>#VALUE!</v>
      </c>
      <c r="P2554" s="72" t="e">
        <v>#N/A</v>
      </c>
      <c r="Q2554" s="113" t="e">
        <v>#N/A</v>
      </c>
    </row>
    <row r="2555" spans="13:17" x14ac:dyDescent="0.2">
      <c r="M2555" s="49" t="s">
        <v>443</v>
      </c>
      <c r="N2555" s="75">
        <f>_xll.qlCalendarAdvance(Calendar,N2554,M2555,"Following",FALSE)</f>
        <v>57432</v>
      </c>
      <c r="O2555" s="75" t="e">
        <f>_xll.qlInterestRateIndexValueDate(Index,N2555)</f>
        <v>#VALUE!</v>
      </c>
      <c r="P2555" s="72" t="e">
        <v>#N/A</v>
      </c>
      <c r="Q2555" s="113" t="e">
        <v>#N/A</v>
      </c>
    </row>
    <row r="2556" spans="13:17" x14ac:dyDescent="0.2">
      <c r="M2556" s="49" t="s">
        <v>443</v>
      </c>
      <c r="N2556" s="75">
        <f>_xll.qlCalendarAdvance(Calendar,N2555,M2556,"Following",FALSE)</f>
        <v>57439</v>
      </c>
      <c r="O2556" s="75" t="e">
        <f>_xll.qlInterestRateIndexValueDate(Index,N2556)</f>
        <v>#VALUE!</v>
      </c>
      <c r="P2556" s="72" t="e">
        <v>#N/A</v>
      </c>
      <c r="Q2556" s="113" t="e">
        <v>#N/A</v>
      </c>
    </row>
    <row r="2557" spans="13:17" x14ac:dyDescent="0.2">
      <c r="M2557" s="49" t="s">
        <v>443</v>
      </c>
      <c r="N2557" s="75">
        <f>_xll.qlCalendarAdvance(Calendar,N2556,M2557,"Following",FALSE)</f>
        <v>57446</v>
      </c>
      <c r="O2557" s="75" t="e">
        <f>_xll.qlInterestRateIndexValueDate(Index,N2557)</f>
        <v>#VALUE!</v>
      </c>
      <c r="P2557" s="72" t="e">
        <v>#N/A</v>
      </c>
      <c r="Q2557" s="113" t="e">
        <v>#N/A</v>
      </c>
    </row>
    <row r="2558" spans="13:17" x14ac:dyDescent="0.2">
      <c r="M2558" s="49" t="s">
        <v>443</v>
      </c>
      <c r="N2558" s="75">
        <f>_xll.qlCalendarAdvance(Calendar,N2557,M2558,"Following",FALSE)</f>
        <v>57453</v>
      </c>
      <c r="O2558" s="75" t="e">
        <f>_xll.qlInterestRateIndexValueDate(Index,N2558)</f>
        <v>#VALUE!</v>
      </c>
      <c r="P2558" s="72" t="e">
        <v>#N/A</v>
      </c>
      <c r="Q2558" s="113" t="e">
        <v>#N/A</v>
      </c>
    </row>
    <row r="2559" spans="13:17" x14ac:dyDescent="0.2">
      <c r="M2559" s="49" t="s">
        <v>443</v>
      </c>
      <c r="N2559" s="75">
        <f>_xll.qlCalendarAdvance(Calendar,N2558,M2559,"Following",FALSE)</f>
        <v>57460</v>
      </c>
      <c r="O2559" s="75" t="e">
        <f>_xll.qlInterestRateIndexValueDate(Index,N2559)</f>
        <v>#VALUE!</v>
      </c>
      <c r="P2559" s="72" t="e">
        <v>#N/A</v>
      </c>
      <c r="Q2559" s="113" t="e">
        <v>#N/A</v>
      </c>
    </row>
    <row r="2560" spans="13:17" x14ac:dyDescent="0.2">
      <c r="M2560" s="49" t="s">
        <v>443</v>
      </c>
      <c r="N2560" s="75">
        <f>_xll.qlCalendarAdvance(Calendar,N2559,M2560,"Following",FALSE)</f>
        <v>57467</v>
      </c>
      <c r="O2560" s="75" t="e">
        <f>_xll.qlInterestRateIndexValueDate(Index,N2560)</f>
        <v>#VALUE!</v>
      </c>
      <c r="P2560" s="72" t="e">
        <v>#N/A</v>
      </c>
      <c r="Q2560" s="113" t="e">
        <v>#N/A</v>
      </c>
    </row>
    <row r="2561" spans="13:17" x14ac:dyDescent="0.2">
      <c r="M2561" s="49" t="s">
        <v>443</v>
      </c>
      <c r="N2561" s="75">
        <f>_xll.qlCalendarAdvance(Calendar,N2560,M2561,"Following",FALSE)</f>
        <v>57474</v>
      </c>
      <c r="O2561" s="75" t="e">
        <f>_xll.qlInterestRateIndexValueDate(Index,N2561)</f>
        <v>#VALUE!</v>
      </c>
      <c r="P2561" s="72" t="e">
        <v>#N/A</v>
      </c>
      <c r="Q2561" s="113" t="e">
        <v>#N/A</v>
      </c>
    </row>
    <row r="2562" spans="13:17" x14ac:dyDescent="0.2">
      <c r="M2562" s="49" t="s">
        <v>443</v>
      </c>
      <c r="N2562" s="75">
        <f>_xll.qlCalendarAdvance(Calendar,N2561,M2562,"Following",FALSE)</f>
        <v>57481</v>
      </c>
      <c r="O2562" s="75" t="e">
        <f>_xll.qlInterestRateIndexValueDate(Index,N2562)</f>
        <v>#VALUE!</v>
      </c>
      <c r="P2562" s="72" t="e">
        <v>#N/A</v>
      </c>
      <c r="Q2562" s="113" t="e">
        <v>#N/A</v>
      </c>
    </row>
    <row r="2563" spans="13:17" x14ac:dyDescent="0.2">
      <c r="M2563" s="49" t="s">
        <v>443</v>
      </c>
      <c r="N2563" s="75">
        <f>_xll.qlCalendarAdvance(Calendar,N2562,M2563,"Following",FALSE)</f>
        <v>57488</v>
      </c>
      <c r="O2563" s="75" t="e">
        <f>_xll.qlInterestRateIndexValueDate(Index,N2563)</f>
        <v>#VALUE!</v>
      </c>
      <c r="P2563" s="72" t="e">
        <v>#N/A</v>
      </c>
      <c r="Q2563" s="113" t="e">
        <v>#N/A</v>
      </c>
    </row>
    <row r="2564" spans="13:17" x14ac:dyDescent="0.2">
      <c r="M2564" s="49" t="s">
        <v>443</v>
      </c>
      <c r="N2564" s="75">
        <f>_xll.qlCalendarAdvance(Calendar,N2563,M2564,"Following",FALSE)</f>
        <v>57495</v>
      </c>
      <c r="O2564" s="75" t="e">
        <f>_xll.qlInterestRateIndexValueDate(Index,N2564)</f>
        <v>#VALUE!</v>
      </c>
      <c r="P2564" s="72" t="e">
        <v>#N/A</v>
      </c>
      <c r="Q2564" s="113" t="e">
        <v>#N/A</v>
      </c>
    </row>
    <row r="2565" spans="13:17" x14ac:dyDescent="0.2">
      <c r="M2565" s="49" t="s">
        <v>443</v>
      </c>
      <c r="N2565" s="75">
        <f>_xll.qlCalendarAdvance(Calendar,N2564,M2565,"Following",FALSE)</f>
        <v>57502</v>
      </c>
      <c r="O2565" s="75" t="e">
        <f>_xll.qlInterestRateIndexValueDate(Index,N2565)</f>
        <v>#VALUE!</v>
      </c>
      <c r="P2565" s="72" t="e">
        <v>#N/A</v>
      </c>
      <c r="Q2565" s="113" t="e">
        <v>#N/A</v>
      </c>
    </row>
    <row r="2566" spans="13:17" x14ac:dyDescent="0.2">
      <c r="M2566" s="49" t="s">
        <v>443</v>
      </c>
      <c r="N2566" s="75">
        <f>_xll.qlCalendarAdvance(Calendar,N2565,M2566,"Following",FALSE)</f>
        <v>57509</v>
      </c>
      <c r="O2566" s="75" t="e">
        <f>_xll.qlInterestRateIndexValueDate(Index,N2566)</f>
        <v>#VALUE!</v>
      </c>
      <c r="P2566" s="72" t="e">
        <v>#N/A</v>
      </c>
      <c r="Q2566" s="113" t="e">
        <v>#N/A</v>
      </c>
    </row>
    <row r="2567" spans="13:17" x14ac:dyDescent="0.2">
      <c r="M2567" s="49" t="s">
        <v>443</v>
      </c>
      <c r="N2567" s="75">
        <f>_xll.qlCalendarAdvance(Calendar,N2566,M2567,"Following",FALSE)</f>
        <v>57516</v>
      </c>
      <c r="O2567" s="75" t="e">
        <f>_xll.qlInterestRateIndexValueDate(Index,N2567)</f>
        <v>#VALUE!</v>
      </c>
      <c r="P2567" s="72" t="e">
        <v>#N/A</v>
      </c>
      <c r="Q2567" s="113" t="e">
        <v>#N/A</v>
      </c>
    </row>
    <row r="2568" spans="13:17" x14ac:dyDescent="0.2">
      <c r="M2568" s="49" t="s">
        <v>443</v>
      </c>
      <c r="N2568" s="75">
        <f>_xll.qlCalendarAdvance(Calendar,N2567,M2568,"Following",FALSE)</f>
        <v>57523</v>
      </c>
      <c r="O2568" s="75" t="e">
        <f>_xll.qlInterestRateIndexValueDate(Index,N2568)</f>
        <v>#VALUE!</v>
      </c>
      <c r="P2568" s="72" t="e">
        <v>#N/A</v>
      </c>
      <c r="Q2568" s="113" t="e">
        <v>#N/A</v>
      </c>
    </row>
    <row r="2569" spans="13:17" x14ac:dyDescent="0.2">
      <c r="M2569" s="49" t="s">
        <v>443</v>
      </c>
      <c r="N2569" s="75">
        <f>_xll.qlCalendarAdvance(Calendar,N2568,M2569,"Following",FALSE)</f>
        <v>57530</v>
      </c>
      <c r="O2569" s="75" t="e">
        <f>_xll.qlInterestRateIndexValueDate(Index,N2569)</f>
        <v>#VALUE!</v>
      </c>
      <c r="P2569" s="72" t="e">
        <v>#N/A</v>
      </c>
      <c r="Q2569" s="113" t="e">
        <v>#N/A</v>
      </c>
    </row>
    <row r="2570" spans="13:17" x14ac:dyDescent="0.2">
      <c r="M2570" s="49" t="s">
        <v>443</v>
      </c>
      <c r="N2570" s="75">
        <f>_xll.qlCalendarAdvance(Calendar,N2569,M2570,"Following",FALSE)</f>
        <v>57537</v>
      </c>
      <c r="O2570" s="75" t="e">
        <f>_xll.qlInterestRateIndexValueDate(Index,N2570)</f>
        <v>#VALUE!</v>
      </c>
      <c r="P2570" s="72" t="e">
        <v>#N/A</v>
      </c>
      <c r="Q2570" s="113" t="e">
        <v>#N/A</v>
      </c>
    </row>
    <row r="2571" spans="13:17" x14ac:dyDescent="0.2">
      <c r="M2571" s="49" t="s">
        <v>443</v>
      </c>
      <c r="N2571" s="75">
        <f>_xll.qlCalendarAdvance(Calendar,N2570,M2571,"Following",FALSE)</f>
        <v>57544</v>
      </c>
      <c r="O2571" s="75" t="e">
        <f>_xll.qlInterestRateIndexValueDate(Index,N2571)</f>
        <v>#VALUE!</v>
      </c>
      <c r="P2571" s="72" t="e">
        <v>#N/A</v>
      </c>
      <c r="Q2571" s="113" t="e">
        <v>#N/A</v>
      </c>
    </row>
    <row r="2572" spans="13:17" x14ac:dyDescent="0.2">
      <c r="M2572" s="49" t="s">
        <v>443</v>
      </c>
      <c r="N2572" s="75">
        <f>_xll.qlCalendarAdvance(Calendar,N2571,M2572,"Following",FALSE)</f>
        <v>57551</v>
      </c>
      <c r="O2572" s="75" t="e">
        <f>_xll.qlInterestRateIndexValueDate(Index,N2572)</f>
        <v>#VALUE!</v>
      </c>
      <c r="P2572" s="72" t="e">
        <v>#N/A</v>
      </c>
      <c r="Q2572" s="113" t="e">
        <v>#N/A</v>
      </c>
    </row>
    <row r="2573" spans="13:17" x14ac:dyDescent="0.2">
      <c r="M2573" s="49" t="s">
        <v>443</v>
      </c>
      <c r="N2573" s="75">
        <f>_xll.qlCalendarAdvance(Calendar,N2572,M2573,"Following",FALSE)</f>
        <v>57558</v>
      </c>
      <c r="O2573" s="75" t="e">
        <f>_xll.qlInterestRateIndexValueDate(Index,N2573)</f>
        <v>#VALUE!</v>
      </c>
      <c r="P2573" s="72" t="e">
        <v>#N/A</v>
      </c>
      <c r="Q2573" s="113" t="e">
        <v>#N/A</v>
      </c>
    </row>
    <row r="2574" spans="13:17" x14ac:dyDescent="0.2">
      <c r="M2574" s="49" t="s">
        <v>443</v>
      </c>
      <c r="N2574" s="75">
        <f>_xll.qlCalendarAdvance(Calendar,N2573,M2574,"Following",FALSE)</f>
        <v>57565</v>
      </c>
      <c r="O2574" s="75" t="e">
        <f>_xll.qlInterestRateIndexValueDate(Index,N2574)</f>
        <v>#VALUE!</v>
      </c>
      <c r="P2574" s="72" t="e">
        <v>#N/A</v>
      </c>
      <c r="Q2574" s="113" t="e">
        <v>#N/A</v>
      </c>
    </row>
    <row r="2575" spans="13:17" x14ac:dyDescent="0.2">
      <c r="M2575" s="49" t="s">
        <v>443</v>
      </c>
      <c r="N2575" s="75">
        <f>_xll.qlCalendarAdvance(Calendar,N2574,M2575,"Following",FALSE)</f>
        <v>57572</v>
      </c>
      <c r="O2575" s="75" t="e">
        <f>_xll.qlInterestRateIndexValueDate(Index,N2575)</f>
        <v>#VALUE!</v>
      </c>
      <c r="P2575" s="72" t="e">
        <v>#N/A</v>
      </c>
      <c r="Q2575" s="113" t="e">
        <v>#N/A</v>
      </c>
    </row>
    <row r="2576" spans="13:17" x14ac:dyDescent="0.2">
      <c r="M2576" s="49" t="s">
        <v>443</v>
      </c>
      <c r="N2576" s="75">
        <f>_xll.qlCalendarAdvance(Calendar,N2575,M2576,"Following",FALSE)</f>
        <v>57579</v>
      </c>
      <c r="O2576" s="75" t="e">
        <f>_xll.qlInterestRateIndexValueDate(Index,N2576)</f>
        <v>#VALUE!</v>
      </c>
      <c r="P2576" s="72" t="e">
        <v>#N/A</v>
      </c>
      <c r="Q2576" s="113" t="e">
        <v>#N/A</v>
      </c>
    </row>
    <row r="2577" spans="13:17" x14ac:dyDescent="0.2">
      <c r="M2577" s="49" t="s">
        <v>443</v>
      </c>
      <c r="N2577" s="75">
        <f>_xll.qlCalendarAdvance(Calendar,N2576,M2577,"Following",FALSE)</f>
        <v>57586</v>
      </c>
      <c r="O2577" s="75" t="e">
        <f>_xll.qlInterestRateIndexValueDate(Index,N2577)</f>
        <v>#VALUE!</v>
      </c>
      <c r="P2577" s="72" t="e">
        <v>#N/A</v>
      </c>
      <c r="Q2577" s="113" t="e">
        <v>#N/A</v>
      </c>
    </row>
    <row r="2578" spans="13:17" x14ac:dyDescent="0.2">
      <c r="M2578" s="49" t="s">
        <v>443</v>
      </c>
      <c r="N2578" s="75">
        <f>_xll.qlCalendarAdvance(Calendar,N2577,M2578,"Following",FALSE)</f>
        <v>57593</v>
      </c>
      <c r="O2578" s="75" t="e">
        <f>_xll.qlInterestRateIndexValueDate(Index,N2578)</f>
        <v>#VALUE!</v>
      </c>
      <c r="P2578" s="72" t="e">
        <v>#N/A</v>
      </c>
      <c r="Q2578" s="113" t="e">
        <v>#N/A</v>
      </c>
    </row>
    <row r="2579" spans="13:17" x14ac:dyDescent="0.2">
      <c r="M2579" s="49" t="s">
        <v>443</v>
      </c>
      <c r="N2579" s="75">
        <f>_xll.qlCalendarAdvance(Calendar,N2578,M2579,"Following",FALSE)</f>
        <v>57600</v>
      </c>
      <c r="O2579" s="75" t="e">
        <f>_xll.qlInterestRateIndexValueDate(Index,N2579)</f>
        <v>#VALUE!</v>
      </c>
      <c r="P2579" s="72" t="e">
        <v>#N/A</v>
      </c>
      <c r="Q2579" s="113" t="e">
        <v>#N/A</v>
      </c>
    </row>
    <row r="2580" spans="13:17" x14ac:dyDescent="0.2">
      <c r="M2580" s="49" t="s">
        <v>443</v>
      </c>
      <c r="N2580" s="75">
        <f>_xll.qlCalendarAdvance(Calendar,N2579,M2580,"Following",FALSE)</f>
        <v>57607</v>
      </c>
      <c r="O2580" s="75" t="e">
        <f>_xll.qlInterestRateIndexValueDate(Index,N2580)</f>
        <v>#VALUE!</v>
      </c>
      <c r="P2580" s="72" t="e">
        <v>#N/A</v>
      </c>
      <c r="Q2580" s="113" t="e">
        <v>#N/A</v>
      </c>
    </row>
    <row r="2581" spans="13:17" x14ac:dyDescent="0.2">
      <c r="M2581" s="49" t="s">
        <v>443</v>
      </c>
      <c r="N2581" s="75">
        <f>_xll.qlCalendarAdvance(Calendar,N2580,M2581,"Following",FALSE)</f>
        <v>57614</v>
      </c>
      <c r="O2581" s="75" t="e">
        <f>_xll.qlInterestRateIndexValueDate(Index,N2581)</f>
        <v>#VALUE!</v>
      </c>
      <c r="P2581" s="72" t="e">
        <v>#N/A</v>
      </c>
      <c r="Q2581" s="113" t="e">
        <v>#N/A</v>
      </c>
    </row>
    <row r="2582" spans="13:17" x14ac:dyDescent="0.2">
      <c r="M2582" s="49" t="s">
        <v>443</v>
      </c>
      <c r="N2582" s="75">
        <f>_xll.qlCalendarAdvance(Calendar,N2581,M2582,"Following",FALSE)</f>
        <v>57621</v>
      </c>
      <c r="O2582" s="75" t="e">
        <f>_xll.qlInterestRateIndexValueDate(Index,N2582)</f>
        <v>#VALUE!</v>
      </c>
      <c r="P2582" s="72" t="e">
        <v>#N/A</v>
      </c>
      <c r="Q2582" s="113" t="e">
        <v>#N/A</v>
      </c>
    </row>
    <row r="2583" spans="13:17" x14ac:dyDescent="0.2">
      <c r="M2583" s="49" t="s">
        <v>443</v>
      </c>
      <c r="N2583" s="75">
        <f>_xll.qlCalendarAdvance(Calendar,N2582,M2583,"Following",FALSE)</f>
        <v>57628</v>
      </c>
      <c r="O2583" s="75" t="e">
        <f>_xll.qlInterestRateIndexValueDate(Index,N2583)</f>
        <v>#VALUE!</v>
      </c>
      <c r="P2583" s="72" t="e">
        <v>#N/A</v>
      </c>
      <c r="Q2583" s="113" t="e">
        <v>#N/A</v>
      </c>
    </row>
    <row r="2584" spans="13:17" x14ac:dyDescent="0.2">
      <c r="M2584" s="49" t="s">
        <v>443</v>
      </c>
      <c r="N2584" s="75">
        <f>_xll.qlCalendarAdvance(Calendar,N2583,M2584,"Following",FALSE)</f>
        <v>57635</v>
      </c>
      <c r="O2584" s="75" t="e">
        <f>_xll.qlInterestRateIndexValueDate(Index,N2584)</f>
        <v>#VALUE!</v>
      </c>
      <c r="P2584" s="72" t="e">
        <v>#N/A</v>
      </c>
      <c r="Q2584" s="113" t="e">
        <v>#N/A</v>
      </c>
    </row>
    <row r="2585" spans="13:17" x14ac:dyDescent="0.2">
      <c r="M2585" s="49" t="s">
        <v>443</v>
      </c>
      <c r="N2585" s="75">
        <f>_xll.qlCalendarAdvance(Calendar,N2584,M2585,"Following",FALSE)</f>
        <v>57642</v>
      </c>
      <c r="O2585" s="75" t="e">
        <f>_xll.qlInterestRateIndexValueDate(Index,N2585)</f>
        <v>#VALUE!</v>
      </c>
      <c r="P2585" s="72" t="e">
        <v>#N/A</v>
      </c>
      <c r="Q2585" s="113" t="e">
        <v>#N/A</v>
      </c>
    </row>
    <row r="2586" spans="13:17" x14ac:dyDescent="0.2">
      <c r="M2586" s="49" t="s">
        <v>443</v>
      </c>
      <c r="N2586" s="75">
        <f>_xll.qlCalendarAdvance(Calendar,N2585,M2586,"Following",FALSE)</f>
        <v>57649</v>
      </c>
      <c r="O2586" s="75" t="e">
        <f>_xll.qlInterestRateIndexValueDate(Index,N2586)</f>
        <v>#VALUE!</v>
      </c>
      <c r="P2586" s="72" t="e">
        <v>#N/A</v>
      </c>
      <c r="Q2586" s="113" t="e">
        <v>#N/A</v>
      </c>
    </row>
    <row r="2587" spans="13:17" x14ac:dyDescent="0.2">
      <c r="M2587" s="49" t="s">
        <v>443</v>
      </c>
      <c r="N2587" s="75">
        <f>_xll.qlCalendarAdvance(Calendar,N2586,M2587,"Following",FALSE)</f>
        <v>57656</v>
      </c>
      <c r="O2587" s="75" t="e">
        <f>_xll.qlInterestRateIndexValueDate(Index,N2587)</f>
        <v>#VALUE!</v>
      </c>
      <c r="P2587" s="72" t="e">
        <v>#N/A</v>
      </c>
      <c r="Q2587" s="113" t="e">
        <v>#N/A</v>
      </c>
    </row>
    <row r="2588" spans="13:17" x14ac:dyDescent="0.2">
      <c r="M2588" s="49" t="s">
        <v>443</v>
      </c>
      <c r="N2588" s="75">
        <f>_xll.qlCalendarAdvance(Calendar,N2587,M2588,"Following",FALSE)</f>
        <v>57663</v>
      </c>
      <c r="O2588" s="75" t="e">
        <f>_xll.qlInterestRateIndexValueDate(Index,N2588)</f>
        <v>#VALUE!</v>
      </c>
      <c r="P2588" s="72" t="e">
        <v>#N/A</v>
      </c>
      <c r="Q2588" s="113" t="e">
        <v>#N/A</v>
      </c>
    </row>
    <row r="2589" spans="13:17" x14ac:dyDescent="0.2">
      <c r="M2589" s="49" t="s">
        <v>443</v>
      </c>
      <c r="N2589" s="75">
        <f>_xll.qlCalendarAdvance(Calendar,N2588,M2589,"Following",FALSE)</f>
        <v>57670</v>
      </c>
      <c r="O2589" s="75" t="e">
        <f>_xll.qlInterestRateIndexValueDate(Index,N2589)</f>
        <v>#VALUE!</v>
      </c>
      <c r="P2589" s="72" t="e">
        <v>#N/A</v>
      </c>
      <c r="Q2589" s="113" t="e">
        <v>#N/A</v>
      </c>
    </row>
    <row r="2590" spans="13:17" x14ac:dyDescent="0.2">
      <c r="M2590" s="49" t="s">
        <v>443</v>
      </c>
      <c r="N2590" s="75">
        <f>_xll.qlCalendarAdvance(Calendar,N2589,M2590,"Following",FALSE)</f>
        <v>57677</v>
      </c>
      <c r="O2590" s="75" t="e">
        <f>_xll.qlInterestRateIndexValueDate(Index,N2590)</f>
        <v>#VALUE!</v>
      </c>
      <c r="P2590" s="72" t="e">
        <v>#N/A</v>
      </c>
      <c r="Q2590" s="113" t="e">
        <v>#N/A</v>
      </c>
    </row>
    <row r="2591" spans="13:17" x14ac:dyDescent="0.2">
      <c r="M2591" s="49" t="s">
        <v>443</v>
      </c>
      <c r="N2591" s="75">
        <f>_xll.qlCalendarAdvance(Calendar,N2590,M2591,"Following",FALSE)</f>
        <v>57684</v>
      </c>
      <c r="O2591" s="75" t="e">
        <f>_xll.qlInterestRateIndexValueDate(Index,N2591)</f>
        <v>#VALUE!</v>
      </c>
      <c r="P2591" s="72" t="e">
        <v>#N/A</v>
      </c>
      <c r="Q2591" s="113" t="e">
        <v>#N/A</v>
      </c>
    </row>
    <row r="2592" spans="13:17" x14ac:dyDescent="0.2">
      <c r="M2592" s="49" t="s">
        <v>443</v>
      </c>
      <c r="N2592" s="75">
        <f>_xll.qlCalendarAdvance(Calendar,N2591,M2592,"Following",FALSE)</f>
        <v>57691</v>
      </c>
      <c r="O2592" s="75" t="e">
        <f>_xll.qlInterestRateIndexValueDate(Index,N2592)</f>
        <v>#VALUE!</v>
      </c>
      <c r="P2592" s="72" t="e">
        <v>#N/A</v>
      </c>
      <c r="Q2592" s="113" t="e">
        <v>#N/A</v>
      </c>
    </row>
    <row r="2593" spans="13:17" x14ac:dyDescent="0.2">
      <c r="M2593" s="49" t="s">
        <v>443</v>
      </c>
      <c r="N2593" s="75">
        <f>_xll.qlCalendarAdvance(Calendar,N2592,M2593,"Following",FALSE)</f>
        <v>57698</v>
      </c>
      <c r="O2593" s="75" t="e">
        <f>_xll.qlInterestRateIndexValueDate(Index,N2593)</f>
        <v>#VALUE!</v>
      </c>
      <c r="P2593" s="72" t="e">
        <v>#N/A</v>
      </c>
      <c r="Q2593" s="113" t="e">
        <v>#N/A</v>
      </c>
    </row>
    <row r="2594" spans="13:17" x14ac:dyDescent="0.2">
      <c r="M2594" s="49" t="s">
        <v>443</v>
      </c>
      <c r="N2594" s="75">
        <f>_xll.qlCalendarAdvance(Calendar,N2593,M2594,"Following",FALSE)</f>
        <v>57706</v>
      </c>
      <c r="O2594" s="75" t="e">
        <f>_xll.qlInterestRateIndexValueDate(Index,N2594)</f>
        <v>#VALUE!</v>
      </c>
      <c r="P2594" s="72" t="e">
        <v>#N/A</v>
      </c>
      <c r="Q2594" s="113" t="e">
        <v>#N/A</v>
      </c>
    </row>
    <row r="2595" spans="13:17" x14ac:dyDescent="0.2">
      <c r="M2595" s="49" t="s">
        <v>443</v>
      </c>
      <c r="N2595" s="75">
        <f>_xll.qlCalendarAdvance(Calendar,N2594,M2595,"Following",FALSE)</f>
        <v>57713</v>
      </c>
      <c r="O2595" s="75" t="e">
        <f>_xll.qlInterestRateIndexValueDate(Index,N2595)</f>
        <v>#VALUE!</v>
      </c>
      <c r="P2595" s="72" t="e">
        <v>#N/A</v>
      </c>
      <c r="Q2595" s="113" t="e">
        <v>#N/A</v>
      </c>
    </row>
    <row r="2596" spans="13:17" x14ac:dyDescent="0.2">
      <c r="M2596" s="49" t="s">
        <v>443</v>
      </c>
      <c r="N2596" s="75">
        <f>_xll.qlCalendarAdvance(Calendar,N2595,M2596,"Following",FALSE)</f>
        <v>57720</v>
      </c>
      <c r="O2596" s="75" t="e">
        <f>_xll.qlInterestRateIndexValueDate(Index,N2596)</f>
        <v>#VALUE!</v>
      </c>
      <c r="P2596" s="72" t="e">
        <v>#N/A</v>
      </c>
      <c r="Q2596" s="113" t="e">
        <v>#N/A</v>
      </c>
    </row>
    <row r="2597" spans="13:17" x14ac:dyDescent="0.2">
      <c r="M2597" s="49" t="s">
        <v>443</v>
      </c>
      <c r="N2597" s="75">
        <f>_xll.qlCalendarAdvance(Calendar,N2596,M2597,"Following",FALSE)</f>
        <v>57727</v>
      </c>
      <c r="O2597" s="75" t="e">
        <f>_xll.qlInterestRateIndexValueDate(Index,N2597)</f>
        <v>#VALUE!</v>
      </c>
      <c r="P2597" s="72" t="e">
        <v>#N/A</v>
      </c>
      <c r="Q2597" s="113" t="e">
        <v>#N/A</v>
      </c>
    </row>
    <row r="2598" spans="13:17" x14ac:dyDescent="0.2">
      <c r="M2598" s="49" t="s">
        <v>443</v>
      </c>
      <c r="N2598" s="75">
        <f>_xll.qlCalendarAdvance(Calendar,N2597,M2598,"Following",FALSE)</f>
        <v>57734</v>
      </c>
      <c r="O2598" s="75" t="e">
        <f>_xll.qlInterestRateIndexValueDate(Index,N2598)</f>
        <v>#VALUE!</v>
      </c>
      <c r="P2598" s="72" t="e">
        <v>#N/A</v>
      </c>
      <c r="Q2598" s="113" t="e">
        <v>#N/A</v>
      </c>
    </row>
    <row r="2599" spans="13:17" x14ac:dyDescent="0.2">
      <c r="M2599" s="49" t="s">
        <v>443</v>
      </c>
      <c r="N2599" s="75">
        <f>_xll.qlCalendarAdvance(Calendar,N2598,M2599,"Following",FALSE)</f>
        <v>57741</v>
      </c>
      <c r="O2599" s="75" t="e">
        <f>_xll.qlInterestRateIndexValueDate(Index,N2599)</f>
        <v>#VALUE!</v>
      </c>
      <c r="P2599" s="72" t="e">
        <v>#N/A</v>
      </c>
      <c r="Q2599" s="113" t="e">
        <v>#N/A</v>
      </c>
    </row>
    <row r="2600" spans="13:17" x14ac:dyDescent="0.2">
      <c r="M2600" s="49" t="s">
        <v>443</v>
      </c>
      <c r="N2600" s="75">
        <f>_xll.qlCalendarAdvance(Calendar,N2599,M2600,"Following",FALSE)</f>
        <v>57748</v>
      </c>
      <c r="O2600" s="75" t="e">
        <f>_xll.qlInterestRateIndexValueDate(Index,N2600)</f>
        <v>#VALUE!</v>
      </c>
      <c r="P2600" s="72" t="e">
        <v>#N/A</v>
      </c>
      <c r="Q2600" s="113" t="e">
        <v>#N/A</v>
      </c>
    </row>
    <row r="2601" spans="13:17" x14ac:dyDescent="0.2">
      <c r="M2601" s="49" t="s">
        <v>443</v>
      </c>
      <c r="N2601" s="75">
        <f>_xll.qlCalendarAdvance(Calendar,N2600,M2601,"Following",FALSE)</f>
        <v>57755</v>
      </c>
      <c r="O2601" s="75" t="e">
        <f>_xll.qlInterestRateIndexValueDate(Index,N2601)</f>
        <v>#VALUE!</v>
      </c>
      <c r="P2601" s="72" t="e">
        <v>#N/A</v>
      </c>
      <c r="Q2601" s="113" t="e">
        <v>#N/A</v>
      </c>
    </row>
    <row r="2602" spans="13:17" x14ac:dyDescent="0.2">
      <c r="M2602" s="49" t="s">
        <v>443</v>
      </c>
      <c r="N2602" s="75">
        <f>_xll.qlCalendarAdvance(Calendar,N2601,M2602,"Following",FALSE)</f>
        <v>57762</v>
      </c>
      <c r="O2602" s="75" t="e">
        <f>_xll.qlInterestRateIndexValueDate(Index,N2602)</f>
        <v>#VALUE!</v>
      </c>
      <c r="P2602" s="72" t="e">
        <v>#N/A</v>
      </c>
      <c r="Q2602" s="113" t="e">
        <v>#N/A</v>
      </c>
    </row>
    <row r="2603" spans="13:17" x14ac:dyDescent="0.2">
      <c r="M2603" s="49" t="s">
        <v>443</v>
      </c>
      <c r="N2603" s="75">
        <f>_xll.qlCalendarAdvance(Calendar,N2602,M2603,"Following",FALSE)</f>
        <v>57769</v>
      </c>
      <c r="O2603" s="75" t="e">
        <f>_xll.qlInterestRateIndexValueDate(Index,N2603)</f>
        <v>#VALUE!</v>
      </c>
      <c r="P2603" s="72" t="e">
        <v>#N/A</v>
      </c>
      <c r="Q2603" s="113" t="e">
        <v>#N/A</v>
      </c>
    </row>
    <row r="2604" spans="13:17" x14ac:dyDescent="0.2">
      <c r="M2604" s="49" t="s">
        <v>443</v>
      </c>
      <c r="N2604" s="75">
        <f>_xll.qlCalendarAdvance(Calendar,N2603,M2604,"Following",FALSE)</f>
        <v>57776</v>
      </c>
      <c r="O2604" s="75" t="e">
        <f>_xll.qlInterestRateIndexValueDate(Index,N2604)</f>
        <v>#VALUE!</v>
      </c>
      <c r="P2604" s="72" t="e">
        <v>#N/A</v>
      </c>
      <c r="Q2604" s="113" t="e">
        <v>#N/A</v>
      </c>
    </row>
    <row r="2605" spans="13:17" x14ac:dyDescent="0.2">
      <c r="M2605" s="49" t="s">
        <v>443</v>
      </c>
      <c r="N2605" s="75">
        <f>_xll.qlCalendarAdvance(Calendar,N2604,M2605,"Following",FALSE)</f>
        <v>57783</v>
      </c>
      <c r="O2605" s="75" t="e">
        <f>_xll.qlInterestRateIndexValueDate(Index,N2605)</f>
        <v>#VALUE!</v>
      </c>
      <c r="P2605" s="72" t="e">
        <v>#N/A</v>
      </c>
      <c r="Q2605" s="113" t="e">
        <v>#N/A</v>
      </c>
    </row>
    <row r="2606" spans="13:17" x14ac:dyDescent="0.2">
      <c r="M2606" s="49" t="s">
        <v>443</v>
      </c>
      <c r="N2606" s="75">
        <f>_xll.qlCalendarAdvance(Calendar,N2605,M2606,"Following",FALSE)</f>
        <v>57790</v>
      </c>
      <c r="O2606" s="75" t="e">
        <f>_xll.qlInterestRateIndexValueDate(Index,N2606)</f>
        <v>#VALUE!</v>
      </c>
      <c r="P2606" s="72" t="e">
        <v>#N/A</v>
      </c>
      <c r="Q2606" s="113" t="e">
        <v>#N/A</v>
      </c>
    </row>
    <row r="2607" spans="13:17" x14ac:dyDescent="0.2">
      <c r="M2607" s="49" t="s">
        <v>443</v>
      </c>
      <c r="N2607" s="75">
        <f>_xll.qlCalendarAdvance(Calendar,N2606,M2607,"Following",FALSE)</f>
        <v>57797</v>
      </c>
      <c r="O2607" s="75" t="e">
        <f>_xll.qlInterestRateIndexValueDate(Index,N2607)</f>
        <v>#VALUE!</v>
      </c>
      <c r="P2607" s="72" t="e">
        <v>#N/A</v>
      </c>
      <c r="Q2607" s="113" t="e">
        <v>#N/A</v>
      </c>
    </row>
    <row r="2608" spans="13:17" x14ac:dyDescent="0.2">
      <c r="M2608" s="49" t="s">
        <v>443</v>
      </c>
      <c r="N2608" s="75">
        <f>_xll.qlCalendarAdvance(Calendar,N2607,M2608,"Following",FALSE)</f>
        <v>57804</v>
      </c>
      <c r="O2608" s="75" t="e">
        <f>_xll.qlInterestRateIndexValueDate(Index,N2608)</f>
        <v>#VALUE!</v>
      </c>
      <c r="P2608" s="72" t="e">
        <v>#N/A</v>
      </c>
      <c r="Q2608" s="113" t="e">
        <v>#N/A</v>
      </c>
    </row>
    <row r="2609" spans="13:17" x14ac:dyDescent="0.2">
      <c r="M2609" s="49" t="s">
        <v>443</v>
      </c>
      <c r="N2609" s="75">
        <f>_xll.qlCalendarAdvance(Calendar,N2608,M2609,"Following",FALSE)</f>
        <v>57811</v>
      </c>
      <c r="O2609" s="75" t="e">
        <f>_xll.qlInterestRateIndexValueDate(Index,N2609)</f>
        <v>#VALUE!</v>
      </c>
      <c r="P2609" s="72" t="e">
        <v>#N/A</v>
      </c>
      <c r="Q2609" s="113" t="e">
        <v>#N/A</v>
      </c>
    </row>
    <row r="2610" spans="13:17" x14ac:dyDescent="0.2">
      <c r="M2610" s="49" t="s">
        <v>443</v>
      </c>
      <c r="N2610" s="75">
        <f>_xll.qlCalendarAdvance(Calendar,N2609,M2610,"Following",FALSE)</f>
        <v>57818</v>
      </c>
      <c r="O2610" s="75" t="e">
        <f>_xll.qlInterestRateIndexValueDate(Index,N2610)</f>
        <v>#VALUE!</v>
      </c>
      <c r="P2610" s="72" t="e">
        <v>#N/A</v>
      </c>
      <c r="Q2610" s="113" t="e">
        <v>#N/A</v>
      </c>
    </row>
    <row r="2611" spans="13:17" x14ac:dyDescent="0.2">
      <c r="M2611" s="49" t="s">
        <v>443</v>
      </c>
      <c r="N2611" s="75">
        <f>_xll.qlCalendarAdvance(Calendar,N2610,M2611,"Following",FALSE)</f>
        <v>57825</v>
      </c>
      <c r="O2611" s="75" t="e">
        <f>_xll.qlInterestRateIndexValueDate(Index,N2611)</f>
        <v>#VALUE!</v>
      </c>
      <c r="P2611" s="72" t="e">
        <v>#N/A</v>
      </c>
      <c r="Q2611" s="113" t="e">
        <v>#N/A</v>
      </c>
    </row>
    <row r="2612" spans="13:17" x14ac:dyDescent="0.2">
      <c r="M2612" s="49" t="s">
        <v>443</v>
      </c>
      <c r="N2612" s="75">
        <f>_xll.qlCalendarAdvance(Calendar,N2611,M2612,"Following",FALSE)</f>
        <v>57832</v>
      </c>
      <c r="O2612" s="75" t="e">
        <f>_xll.qlInterestRateIndexValueDate(Index,N2612)</f>
        <v>#VALUE!</v>
      </c>
      <c r="P2612" s="72" t="e">
        <v>#N/A</v>
      </c>
      <c r="Q2612" s="113" t="e">
        <v>#N/A</v>
      </c>
    </row>
    <row r="2613" spans="13:17" x14ac:dyDescent="0.2">
      <c r="M2613" s="49" t="s">
        <v>443</v>
      </c>
      <c r="N2613" s="75">
        <f>_xll.qlCalendarAdvance(Calendar,N2612,M2613,"Following",FALSE)</f>
        <v>57839</v>
      </c>
      <c r="O2613" s="75" t="e">
        <f>_xll.qlInterestRateIndexValueDate(Index,N2613)</f>
        <v>#VALUE!</v>
      </c>
      <c r="P2613" s="72" t="e">
        <v>#N/A</v>
      </c>
      <c r="Q2613" s="113" t="e">
        <v>#N/A</v>
      </c>
    </row>
    <row r="2614" spans="13:17" x14ac:dyDescent="0.2">
      <c r="M2614" s="49" t="s">
        <v>443</v>
      </c>
      <c r="N2614" s="75">
        <f>_xll.qlCalendarAdvance(Calendar,N2613,M2614,"Following",FALSE)</f>
        <v>57846</v>
      </c>
      <c r="O2614" s="75" t="e">
        <f>_xll.qlInterestRateIndexValueDate(Index,N2614)</f>
        <v>#VALUE!</v>
      </c>
      <c r="P2614" s="72" t="e">
        <v>#N/A</v>
      </c>
      <c r="Q2614" s="113" t="e">
        <v>#N/A</v>
      </c>
    </row>
    <row r="2615" spans="13:17" x14ac:dyDescent="0.2">
      <c r="M2615" s="49" t="s">
        <v>443</v>
      </c>
      <c r="N2615" s="75">
        <f>_xll.qlCalendarAdvance(Calendar,N2614,M2615,"Following",FALSE)</f>
        <v>57853</v>
      </c>
      <c r="O2615" s="75" t="e">
        <f>_xll.qlInterestRateIndexValueDate(Index,N2615)</f>
        <v>#VALUE!</v>
      </c>
      <c r="P2615" s="72" t="e">
        <v>#N/A</v>
      </c>
      <c r="Q2615" s="113" t="e">
        <v>#N/A</v>
      </c>
    </row>
    <row r="2616" spans="13:17" x14ac:dyDescent="0.2">
      <c r="M2616" s="49" t="s">
        <v>443</v>
      </c>
      <c r="N2616" s="75">
        <f>_xll.qlCalendarAdvance(Calendar,N2615,M2616,"Following",FALSE)</f>
        <v>57860</v>
      </c>
      <c r="O2616" s="75" t="e">
        <f>_xll.qlInterestRateIndexValueDate(Index,N2616)</f>
        <v>#VALUE!</v>
      </c>
      <c r="P2616" s="72" t="e">
        <v>#N/A</v>
      </c>
      <c r="Q2616" s="113" t="e">
        <v>#N/A</v>
      </c>
    </row>
    <row r="2617" spans="13:17" x14ac:dyDescent="0.2">
      <c r="M2617" s="49" t="s">
        <v>443</v>
      </c>
      <c r="N2617" s="75">
        <f>_xll.qlCalendarAdvance(Calendar,N2616,M2617,"Following",FALSE)</f>
        <v>57867</v>
      </c>
      <c r="O2617" s="75" t="e">
        <f>_xll.qlInterestRateIndexValueDate(Index,N2617)</f>
        <v>#VALUE!</v>
      </c>
      <c r="P2617" s="72" t="e">
        <v>#N/A</v>
      </c>
      <c r="Q2617" s="113" t="e">
        <v>#N/A</v>
      </c>
    </row>
    <row r="2618" spans="13:17" x14ac:dyDescent="0.2">
      <c r="M2618" s="49" t="s">
        <v>443</v>
      </c>
      <c r="N2618" s="75">
        <f>_xll.qlCalendarAdvance(Calendar,N2617,M2618,"Following",FALSE)</f>
        <v>57874</v>
      </c>
      <c r="O2618" s="75" t="e">
        <f>_xll.qlInterestRateIndexValueDate(Index,N2618)</f>
        <v>#VALUE!</v>
      </c>
      <c r="P2618" s="72" t="e">
        <v>#N/A</v>
      </c>
      <c r="Q2618" s="113" t="e">
        <v>#N/A</v>
      </c>
    </row>
    <row r="2619" spans="13:17" x14ac:dyDescent="0.2">
      <c r="M2619" s="49" t="s">
        <v>443</v>
      </c>
      <c r="N2619" s="75">
        <f>_xll.qlCalendarAdvance(Calendar,N2618,M2619,"Following",FALSE)</f>
        <v>57881</v>
      </c>
      <c r="O2619" s="75" t="e">
        <f>_xll.qlInterestRateIndexValueDate(Index,N2619)</f>
        <v>#VALUE!</v>
      </c>
      <c r="P2619" s="72" t="e">
        <v>#N/A</v>
      </c>
      <c r="Q2619" s="113" t="e">
        <v>#N/A</v>
      </c>
    </row>
    <row r="2620" spans="13:17" x14ac:dyDescent="0.2">
      <c r="M2620" s="49" t="s">
        <v>443</v>
      </c>
      <c r="N2620" s="75">
        <f>_xll.qlCalendarAdvance(Calendar,N2619,M2620,"Following",FALSE)</f>
        <v>57888</v>
      </c>
      <c r="O2620" s="75" t="e">
        <f>_xll.qlInterestRateIndexValueDate(Index,N2620)</f>
        <v>#VALUE!</v>
      </c>
      <c r="P2620" s="72" t="e">
        <v>#N/A</v>
      </c>
      <c r="Q2620" s="113" t="e">
        <v>#N/A</v>
      </c>
    </row>
    <row r="2621" spans="13:17" x14ac:dyDescent="0.2">
      <c r="M2621" s="49" t="s">
        <v>443</v>
      </c>
      <c r="N2621" s="75">
        <f>_xll.qlCalendarAdvance(Calendar,N2620,M2621,"Following",FALSE)</f>
        <v>57895</v>
      </c>
      <c r="O2621" s="75" t="e">
        <f>_xll.qlInterestRateIndexValueDate(Index,N2621)</f>
        <v>#VALUE!</v>
      </c>
      <c r="P2621" s="72" t="e">
        <v>#N/A</v>
      </c>
      <c r="Q2621" s="113" t="e">
        <v>#N/A</v>
      </c>
    </row>
    <row r="2622" spans="13:17" x14ac:dyDescent="0.2">
      <c r="M2622" s="49" t="s">
        <v>443</v>
      </c>
      <c r="N2622" s="75">
        <f>_xll.qlCalendarAdvance(Calendar,N2621,M2622,"Following",FALSE)</f>
        <v>57902</v>
      </c>
      <c r="O2622" s="75" t="e">
        <f>_xll.qlInterestRateIndexValueDate(Index,N2622)</f>
        <v>#VALUE!</v>
      </c>
      <c r="P2622" s="72" t="e">
        <v>#N/A</v>
      </c>
      <c r="Q2622" s="113" t="e">
        <v>#N/A</v>
      </c>
    </row>
    <row r="2623" spans="13:17" x14ac:dyDescent="0.2">
      <c r="M2623" s="49" t="s">
        <v>443</v>
      </c>
      <c r="N2623" s="75">
        <f>_xll.qlCalendarAdvance(Calendar,N2622,M2623,"Following",FALSE)</f>
        <v>57909</v>
      </c>
      <c r="O2623" s="75" t="e">
        <f>_xll.qlInterestRateIndexValueDate(Index,N2623)</f>
        <v>#VALUE!</v>
      </c>
      <c r="P2623" s="72" t="e">
        <v>#N/A</v>
      </c>
      <c r="Q2623" s="113" t="e">
        <v>#N/A</v>
      </c>
    </row>
    <row r="2624" spans="13:17" x14ac:dyDescent="0.2">
      <c r="M2624" s="49" t="s">
        <v>443</v>
      </c>
      <c r="N2624" s="75">
        <f>_xll.qlCalendarAdvance(Calendar,N2623,M2624,"Following",FALSE)</f>
        <v>57916</v>
      </c>
      <c r="O2624" s="75" t="e">
        <f>_xll.qlInterestRateIndexValueDate(Index,N2624)</f>
        <v>#VALUE!</v>
      </c>
      <c r="P2624" s="72" t="e">
        <v>#N/A</v>
      </c>
      <c r="Q2624" s="113" t="e">
        <v>#N/A</v>
      </c>
    </row>
    <row r="2625" spans="13:17" x14ac:dyDescent="0.2">
      <c r="M2625" s="49" t="s">
        <v>443</v>
      </c>
      <c r="N2625" s="75">
        <f>_xll.qlCalendarAdvance(Calendar,N2624,M2625,"Following",FALSE)</f>
        <v>57923</v>
      </c>
      <c r="O2625" s="75" t="e">
        <f>_xll.qlInterestRateIndexValueDate(Index,N2625)</f>
        <v>#VALUE!</v>
      </c>
      <c r="P2625" s="72" t="e">
        <v>#N/A</v>
      </c>
      <c r="Q2625" s="113" t="e">
        <v>#N/A</v>
      </c>
    </row>
    <row r="2626" spans="13:17" x14ac:dyDescent="0.2">
      <c r="M2626" s="49" t="s">
        <v>443</v>
      </c>
      <c r="N2626" s="75">
        <f>_xll.qlCalendarAdvance(Calendar,N2625,M2626,"Following",FALSE)</f>
        <v>57930</v>
      </c>
      <c r="O2626" s="75" t="e">
        <f>_xll.qlInterestRateIndexValueDate(Index,N2626)</f>
        <v>#VALUE!</v>
      </c>
      <c r="P2626" s="72" t="e">
        <v>#N/A</v>
      </c>
      <c r="Q2626" s="113" t="e">
        <v>#N/A</v>
      </c>
    </row>
    <row r="2627" spans="13:17" x14ac:dyDescent="0.2">
      <c r="M2627" s="49" t="s">
        <v>443</v>
      </c>
      <c r="N2627" s="75">
        <f>_xll.qlCalendarAdvance(Calendar,N2626,M2627,"Following",FALSE)</f>
        <v>57937</v>
      </c>
      <c r="O2627" s="75" t="e">
        <f>_xll.qlInterestRateIndexValueDate(Index,N2627)</f>
        <v>#VALUE!</v>
      </c>
      <c r="P2627" s="72" t="e">
        <v>#N/A</v>
      </c>
      <c r="Q2627" s="113" t="e">
        <v>#N/A</v>
      </c>
    </row>
    <row r="2628" spans="13:17" x14ac:dyDescent="0.2">
      <c r="M2628" s="49" t="s">
        <v>443</v>
      </c>
      <c r="N2628" s="75">
        <f>_xll.qlCalendarAdvance(Calendar,N2627,M2628,"Following",FALSE)</f>
        <v>57944</v>
      </c>
      <c r="O2628" s="75" t="e">
        <f>_xll.qlInterestRateIndexValueDate(Index,N2628)</f>
        <v>#VALUE!</v>
      </c>
      <c r="P2628" s="72" t="e">
        <v>#N/A</v>
      </c>
      <c r="Q2628" s="113" t="e">
        <v>#N/A</v>
      </c>
    </row>
    <row r="2629" spans="13:17" x14ac:dyDescent="0.2">
      <c r="M2629" s="49" t="s">
        <v>443</v>
      </c>
      <c r="N2629" s="75">
        <f>_xll.qlCalendarAdvance(Calendar,N2628,M2629,"Following",FALSE)</f>
        <v>57951</v>
      </c>
      <c r="O2629" s="75" t="e">
        <f>_xll.qlInterestRateIndexValueDate(Index,N2629)</f>
        <v>#VALUE!</v>
      </c>
      <c r="P2629" s="72" t="e">
        <v>#N/A</v>
      </c>
      <c r="Q2629" s="113" t="e">
        <v>#N/A</v>
      </c>
    </row>
    <row r="2630" spans="13:17" x14ac:dyDescent="0.2">
      <c r="M2630" s="49" t="s">
        <v>443</v>
      </c>
      <c r="N2630" s="75">
        <f>_xll.qlCalendarAdvance(Calendar,N2629,M2630,"Following",FALSE)</f>
        <v>57958</v>
      </c>
      <c r="O2630" s="75" t="e">
        <f>_xll.qlInterestRateIndexValueDate(Index,N2630)</f>
        <v>#VALUE!</v>
      </c>
      <c r="P2630" s="72" t="e">
        <v>#N/A</v>
      </c>
      <c r="Q2630" s="113" t="e">
        <v>#N/A</v>
      </c>
    </row>
    <row r="2631" spans="13:17" x14ac:dyDescent="0.2">
      <c r="M2631" s="49" t="s">
        <v>443</v>
      </c>
      <c r="N2631" s="75">
        <f>_xll.qlCalendarAdvance(Calendar,N2630,M2631,"Following",FALSE)</f>
        <v>57965</v>
      </c>
      <c r="O2631" s="75" t="e">
        <f>_xll.qlInterestRateIndexValueDate(Index,N2631)</f>
        <v>#VALUE!</v>
      </c>
      <c r="P2631" s="72" t="e">
        <v>#N/A</v>
      </c>
      <c r="Q2631" s="113" t="e">
        <v>#N/A</v>
      </c>
    </row>
    <row r="2632" spans="13:17" x14ac:dyDescent="0.2">
      <c r="M2632" s="49" t="s">
        <v>443</v>
      </c>
      <c r="N2632" s="75">
        <f>_xll.qlCalendarAdvance(Calendar,N2631,M2632,"Following",FALSE)</f>
        <v>57972</v>
      </c>
      <c r="O2632" s="75" t="e">
        <f>_xll.qlInterestRateIndexValueDate(Index,N2632)</f>
        <v>#VALUE!</v>
      </c>
      <c r="P2632" s="72" t="e">
        <v>#N/A</v>
      </c>
      <c r="Q2632" s="113" t="e">
        <v>#N/A</v>
      </c>
    </row>
    <row r="2633" spans="13:17" x14ac:dyDescent="0.2">
      <c r="M2633" s="49" t="s">
        <v>443</v>
      </c>
      <c r="N2633" s="75">
        <f>_xll.qlCalendarAdvance(Calendar,N2632,M2633,"Following",FALSE)</f>
        <v>57979</v>
      </c>
      <c r="O2633" s="75" t="e">
        <f>_xll.qlInterestRateIndexValueDate(Index,N2633)</f>
        <v>#VALUE!</v>
      </c>
      <c r="P2633" s="72" t="e">
        <v>#N/A</v>
      </c>
      <c r="Q2633" s="113" t="e">
        <v>#N/A</v>
      </c>
    </row>
    <row r="2634" spans="13:17" x14ac:dyDescent="0.2">
      <c r="M2634" s="49" t="s">
        <v>443</v>
      </c>
      <c r="N2634" s="75">
        <f>_xll.qlCalendarAdvance(Calendar,N2633,M2634,"Following",FALSE)</f>
        <v>57986</v>
      </c>
      <c r="O2634" s="75" t="e">
        <f>_xll.qlInterestRateIndexValueDate(Index,N2634)</f>
        <v>#VALUE!</v>
      </c>
      <c r="P2634" s="72" t="e">
        <v>#N/A</v>
      </c>
      <c r="Q2634" s="113" t="e">
        <v>#N/A</v>
      </c>
    </row>
    <row r="2635" spans="13:17" x14ac:dyDescent="0.2">
      <c r="M2635" s="49" t="s">
        <v>443</v>
      </c>
      <c r="N2635" s="75">
        <f>_xll.qlCalendarAdvance(Calendar,N2634,M2635,"Following",FALSE)</f>
        <v>57993</v>
      </c>
      <c r="O2635" s="75" t="e">
        <f>_xll.qlInterestRateIndexValueDate(Index,N2635)</f>
        <v>#VALUE!</v>
      </c>
      <c r="P2635" s="72" t="e">
        <v>#N/A</v>
      </c>
      <c r="Q2635" s="113" t="e">
        <v>#N/A</v>
      </c>
    </row>
    <row r="2636" spans="13:17" x14ac:dyDescent="0.2">
      <c r="M2636" s="49" t="s">
        <v>443</v>
      </c>
      <c r="N2636" s="75">
        <f>_xll.qlCalendarAdvance(Calendar,N2635,M2636,"Following",FALSE)</f>
        <v>58000</v>
      </c>
      <c r="O2636" s="75" t="e">
        <f>_xll.qlInterestRateIndexValueDate(Index,N2636)</f>
        <v>#VALUE!</v>
      </c>
      <c r="P2636" s="72" t="e">
        <v>#N/A</v>
      </c>
      <c r="Q2636" s="113" t="e">
        <v>#N/A</v>
      </c>
    </row>
    <row r="2637" spans="13:17" x14ac:dyDescent="0.2">
      <c r="M2637" s="49" t="s">
        <v>443</v>
      </c>
      <c r="N2637" s="75">
        <f>_xll.qlCalendarAdvance(Calendar,N2636,M2637,"Following",FALSE)</f>
        <v>58007</v>
      </c>
      <c r="O2637" s="75" t="e">
        <f>_xll.qlInterestRateIndexValueDate(Index,N2637)</f>
        <v>#VALUE!</v>
      </c>
      <c r="P2637" s="72" t="e">
        <v>#N/A</v>
      </c>
      <c r="Q2637" s="113" t="e">
        <v>#N/A</v>
      </c>
    </row>
    <row r="2638" spans="13:17" x14ac:dyDescent="0.2">
      <c r="M2638" s="49" t="s">
        <v>443</v>
      </c>
      <c r="N2638" s="75">
        <f>_xll.qlCalendarAdvance(Calendar,N2637,M2638,"Following",FALSE)</f>
        <v>58014</v>
      </c>
      <c r="O2638" s="75" t="e">
        <f>_xll.qlInterestRateIndexValueDate(Index,N2638)</f>
        <v>#VALUE!</v>
      </c>
      <c r="P2638" s="72" t="e">
        <v>#N/A</v>
      </c>
      <c r="Q2638" s="113" t="e">
        <v>#N/A</v>
      </c>
    </row>
    <row r="2639" spans="13:17" x14ac:dyDescent="0.2">
      <c r="M2639" s="49" t="s">
        <v>443</v>
      </c>
      <c r="N2639" s="75">
        <f>_xll.qlCalendarAdvance(Calendar,N2638,M2639,"Following",FALSE)</f>
        <v>58021</v>
      </c>
      <c r="O2639" s="75" t="e">
        <f>_xll.qlInterestRateIndexValueDate(Index,N2639)</f>
        <v>#VALUE!</v>
      </c>
      <c r="P2639" s="72" t="e">
        <v>#N/A</v>
      </c>
      <c r="Q2639" s="113" t="e">
        <v>#N/A</v>
      </c>
    </row>
    <row r="2640" spans="13:17" x14ac:dyDescent="0.2">
      <c r="M2640" s="49" t="s">
        <v>443</v>
      </c>
      <c r="N2640" s="75">
        <f>_xll.qlCalendarAdvance(Calendar,N2639,M2640,"Following",FALSE)</f>
        <v>58028</v>
      </c>
      <c r="O2640" s="75" t="e">
        <f>_xll.qlInterestRateIndexValueDate(Index,N2640)</f>
        <v>#VALUE!</v>
      </c>
      <c r="P2640" s="72" t="e">
        <v>#N/A</v>
      </c>
      <c r="Q2640" s="113" t="e">
        <v>#N/A</v>
      </c>
    </row>
    <row r="2641" spans="13:17" x14ac:dyDescent="0.2">
      <c r="M2641" s="49" t="s">
        <v>443</v>
      </c>
      <c r="N2641" s="75">
        <f>_xll.qlCalendarAdvance(Calendar,N2640,M2641,"Following",FALSE)</f>
        <v>58035</v>
      </c>
      <c r="O2641" s="75" t="e">
        <f>_xll.qlInterestRateIndexValueDate(Index,N2641)</f>
        <v>#VALUE!</v>
      </c>
      <c r="P2641" s="72" t="e">
        <v>#N/A</v>
      </c>
      <c r="Q2641" s="113" t="e">
        <v>#N/A</v>
      </c>
    </row>
    <row r="2642" spans="13:17" x14ac:dyDescent="0.2">
      <c r="M2642" s="49" t="s">
        <v>443</v>
      </c>
      <c r="N2642" s="75">
        <f>_xll.qlCalendarAdvance(Calendar,N2641,M2642,"Following",FALSE)</f>
        <v>58042</v>
      </c>
      <c r="O2642" s="75" t="e">
        <f>_xll.qlInterestRateIndexValueDate(Index,N2642)</f>
        <v>#VALUE!</v>
      </c>
      <c r="P2642" s="72" t="e">
        <v>#N/A</v>
      </c>
      <c r="Q2642" s="113" t="e">
        <v>#N/A</v>
      </c>
    </row>
    <row r="2643" spans="13:17" x14ac:dyDescent="0.2">
      <c r="M2643" s="49" t="s">
        <v>443</v>
      </c>
      <c r="N2643" s="75">
        <f>_xll.qlCalendarAdvance(Calendar,N2642,M2643,"Following",FALSE)</f>
        <v>58049</v>
      </c>
      <c r="O2643" s="75" t="e">
        <f>_xll.qlInterestRateIndexValueDate(Index,N2643)</f>
        <v>#VALUE!</v>
      </c>
      <c r="P2643" s="72" t="e">
        <v>#N/A</v>
      </c>
      <c r="Q2643" s="113" t="e">
        <v>#N/A</v>
      </c>
    </row>
    <row r="2644" spans="13:17" x14ac:dyDescent="0.2">
      <c r="M2644" s="49" t="s">
        <v>443</v>
      </c>
      <c r="N2644" s="75">
        <f>_xll.qlCalendarAdvance(Calendar,N2643,M2644,"Following",FALSE)</f>
        <v>58056</v>
      </c>
      <c r="O2644" s="75" t="e">
        <f>_xll.qlInterestRateIndexValueDate(Index,N2644)</f>
        <v>#VALUE!</v>
      </c>
      <c r="P2644" s="72" t="e">
        <v>#N/A</v>
      </c>
      <c r="Q2644" s="113" t="e">
        <v>#N/A</v>
      </c>
    </row>
    <row r="2645" spans="13:17" x14ac:dyDescent="0.2">
      <c r="M2645" s="49" t="s">
        <v>443</v>
      </c>
      <c r="N2645" s="75">
        <f>_xll.qlCalendarAdvance(Calendar,N2644,M2645,"Following",FALSE)</f>
        <v>58063</v>
      </c>
      <c r="O2645" s="75" t="e">
        <f>_xll.qlInterestRateIndexValueDate(Index,N2645)</f>
        <v>#VALUE!</v>
      </c>
      <c r="P2645" s="72" t="e">
        <v>#N/A</v>
      </c>
      <c r="Q2645" s="113" t="e">
        <v>#N/A</v>
      </c>
    </row>
    <row r="2646" spans="13:17" x14ac:dyDescent="0.2">
      <c r="M2646" s="49" t="s">
        <v>443</v>
      </c>
      <c r="N2646" s="75">
        <f>_xll.qlCalendarAdvance(Calendar,N2645,M2646,"Following",FALSE)</f>
        <v>58071</v>
      </c>
      <c r="O2646" s="75" t="e">
        <f>_xll.qlInterestRateIndexValueDate(Index,N2646)</f>
        <v>#VALUE!</v>
      </c>
      <c r="P2646" s="72" t="e">
        <v>#N/A</v>
      </c>
      <c r="Q2646" s="113" t="e">
        <v>#N/A</v>
      </c>
    </row>
    <row r="2647" spans="13:17" x14ac:dyDescent="0.2">
      <c r="M2647" s="49" t="s">
        <v>443</v>
      </c>
      <c r="N2647" s="75">
        <f>_xll.qlCalendarAdvance(Calendar,N2646,M2647,"Following",FALSE)</f>
        <v>58078</v>
      </c>
      <c r="O2647" s="75" t="e">
        <f>_xll.qlInterestRateIndexValueDate(Index,N2647)</f>
        <v>#VALUE!</v>
      </c>
      <c r="P2647" s="72" t="e">
        <v>#N/A</v>
      </c>
      <c r="Q2647" s="113" t="e">
        <v>#N/A</v>
      </c>
    </row>
    <row r="2648" spans="13:17" x14ac:dyDescent="0.2">
      <c r="M2648" s="49" t="s">
        <v>443</v>
      </c>
      <c r="N2648" s="75">
        <f>_xll.qlCalendarAdvance(Calendar,N2647,M2648,"Following",FALSE)</f>
        <v>58085</v>
      </c>
      <c r="O2648" s="75" t="e">
        <f>_xll.qlInterestRateIndexValueDate(Index,N2648)</f>
        <v>#VALUE!</v>
      </c>
      <c r="P2648" s="72" t="e">
        <v>#N/A</v>
      </c>
      <c r="Q2648" s="113" t="e">
        <v>#N/A</v>
      </c>
    </row>
    <row r="2649" spans="13:17" x14ac:dyDescent="0.2">
      <c r="M2649" s="49" t="s">
        <v>443</v>
      </c>
      <c r="N2649" s="75">
        <f>_xll.qlCalendarAdvance(Calendar,N2648,M2649,"Following",FALSE)</f>
        <v>58092</v>
      </c>
      <c r="O2649" s="75" t="e">
        <f>_xll.qlInterestRateIndexValueDate(Index,N2649)</f>
        <v>#VALUE!</v>
      </c>
      <c r="P2649" s="72" t="e">
        <v>#N/A</v>
      </c>
      <c r="Q2649" s="113" t="e">
        <v>#N/A</v>
      </c>
    </row>
    <row r="2650" spans="13:17" x14ac:dyDescent="0.2">
      <c r="M2650" s="49" t="s">
        <v>443</v>
      </c>
      <c r="N2650" s="75">
        <f>_xll.qlCalendarAdvance(Calendar,N2649,M2650,"Following",FALSE)</f>
        <v>58099</v>
      </c>
      <c r="O2650" s="75" t="e">
        <f>_xll.qlInterestRateIndexValueDate(Index,N2650)</f>
        <v>#VALUE!</v>
      </c>
      <c r="P2650" s="72" t="e">
        <v>#N/A</v>
      </c>
      <c r="Q2650" s="113" t="e">
        <v>#N/A</v>
      </c>
    </row>
    <row r="2651" spans="13:17" x14ac:dyDescent="0.2">
      <c r="M2651" s="49" t="s">
        <v>443</v>
      </c>
      <c r="N2651" s="75">
        <f>_xll.qlCalendarAdvance(Calendar,N2650,M2651,"Following",FALSE)</f>
        <v>58106</v>
      </c>
      <c r="O2651" s="75" t="e">
        <f>_xll.qlInterestRateIndexValueDate(Index,N2651)</f>
        <v>#VALUE!</v>
      </c>
      <c r="P2651" s="72" t="e">
        <v>#N/A</v>
      </c>
      <c r="Q2651" s="113" t="e">
        <v>#N/A</v>
      </c>
    </row>
    <row r="2652" spans="13:17" x14ac:dyDescent="0.2">
      <c r="M2652" s="49" t="s">
        <v>443</v>
      </c>
      <c r="N2652" s="75">
        <f>_xll.qlCalendarAdvance(Calendar,N2651,M2652,"Following",FALSE)</f>
        <v>58113</v>
      </c>
      <c r="O2652" s="75" t="e">
        <f>_xll.qlInterestRateIndexValueDate(Index,N2652)</f>
        <v>#VALUE!</v>
      </c>
      <c r="P2652" s="72" t="e">
        <v>#N/A</v>
      </c>
      <c r="Q2652" s="113" t="e">
        <v>#N/A</v>
      </c>
    </row>
    <row r="2653" spans="13:17" x14ac:dyDescent="0.2">
      <c r="M2653" s="49" t="s">
        <v>443</v>
      </c>
      <c r="N2653" s="75">
        <f>_xll.qlCalendarAdvance(Calendar,N2652,M2653,"Following",FALSE)</f>
        <v>58120</v>
      </c>
      <c r="O2653" s="75" t="e">
        <f>_xll.qlInterestRateIndexValueDate(Index,N2653)</f>
        <v>#VALUE!</v>
      </c>
      <c r="P2653" s="72" t="e">
        <v>#N/A</v>
      </c>
      <c r="Q2653" s="113" t="e">
        <v>#N/A</v>
      </c>
    </row>
    <row r="2654" spans="13:17" x14ac:dyDescent="0.2">
      <c r="M2654" s="49" t="s">
        <v>443</v>
      </c>
      <c r="N2654" s="75">
        <f>_xll.qlCalendarAdvance(Calendar,N2653,M2654,"Following",FALSE)</f>
        <v>58127</v>
      </c>
      <c r="O2654" s="75" t="e">
        <f>_xll.qlInterestRateIndexValueDate(Index,N2654)</f>
        <v>#VALUE!</v>
      </c>
      <c r="P2654" s="72" t="e">
        <v>#N/A</v>
      </c>
      <c r="Q2654" s="113" t="e">
        <v>#N/A</v>
      </c>
    </row>
    <row r="2655" spans="13:17" x14ac:dyDescent="0.2">
      <c r="M2655" s="49" t="s">
        <v>443</v>
      </c>
      <c r="N2655" s="75">
        <f>_xll.qlCalendarAdvance(Calendar,N2654,M2655,"Following",FALSE)</f>
        <v>58134</v>
      </c>
      <c r="O2655" s="75" t="e">
        <f>_xll.qlInterestRateIndexValueDate(Index,N2655)</f>
        <v>#VALUE!</v>
      </c>
      <c r="P2655" s="72" t="e">
        <v>#N/A</v>
      </c>
      <c r="Q2655" s="113" t="e">
        <v>#N/A</v>
      </c>
    </row>
    <row r="2656" spans="13:17" x14ac:dyDescent="0.2">
      <c r="M2656" s="49" t="s">
        <v>443</v>
      </c>
      <c r="N2656" s="75">
        <f>_xll.qlCalendarAdvance(Calendar,N2655,M2656,"Following",FALSE)</f>
        <v>58141</v>
      </c>
      <c r="O2656" s="75" t="e">
        <f>_xll.qlInterestRateIndexValueDate(Index,N2656)</f>
        <v>#VALUE!</v>
      </c>
      <c r="P2656" s="72" t="e">
        <v>#N/A</v>
      </c>
      <c r="Q2656" s="113" t="e">
        <v>#N/A</v>
      </c>
    </row>
    <row r="2657" spans="13:17" x14ac:dyDescent="0.2">
      <c r="M2657" s="49" t="s">
        <v>443</v>
      </c>
      <c r="N2657" s="75">
        <f>_xll.qlCalendarAdvance(Calendar,N2656,M2657,"Following",FALSE)</f>
        <v>58148</v>
      </c>
      <c r="O2657" s="75" t="e">
        <f>_xll.qlInterestRateIndexValueDate(Index,N2657)</f>
        <v>#VALUE!</v>
      </c>
      <c r="P2657" s="72" t="e">
        <v>#N/A</v>
      </c>
      <c r="Q2657" s="113" t="e">
        <v>#N/A</v>
      </c>
    </row>
    <row r="2658" spans="13:17" x14ac:dyDescent="0.2">
      <c r="M2658" s="49" t="s">
        <v>443</v>
      </c>
      <c r="N2658" s="75">
        <f>_xll.qlCalendarAdvance(Calendar,N2657,M2658,"Following",FALSE)</f>
        <v>58155</v>
      </c>
      <c r="O2658" s="75" t="e">
        <f>_xll.qlInterestRateIndexValueDate(Index,N2658)</f>
        <v>#VALUE!</v>
      </c>
      <c r="P2658" s="72" t="e">
        <v>#N/A</v>
      </c>
      <c r="Q2658" s="113" t="e">
        <v>#N/A</v>
      </c>
    </row>
    <row r="2659" spans="13:17" x14ac:dyDescent="0.2">
      <c r="M2659" s="49" t="s">
        <v>443</v>
      </c>
      <c r="N2659" s="75">
        <f>_xll.qlCalendarAdvance(Calendar,N2658,M2659,"Following",FALSE)</f>
        <v>58166</v>
      </c>
      <c r="O2659" s="75" t="e">
        <f>_xll.qlInterestRateIndexValueDate(Index,N2659)</f>
        <v>#VALUE!</v>
      </c>
      <c r="P2659" s="72" t="e">
        <v>#N/A</v>
      </c>
      <c r="Q2659" s="113" t="e">
        <v>#N/A</v>
      </c>
    </row>
    <row r="2660" spans="13:17" x14ac:dyDescent="0.2">
      <c r="M2660" s="49" t="s">
        <v>443</v>
      </c>
      <c r="N2660" s="75">
        <f>_xll.qlCalendarAdvance(Calendar,N2659,M2660,"Following",FALSE)</f>
        <v>58173</v>
      </c>
      <c r="O2660" s="75" t="e">
        <f>_xll.qlInterestRateIndexValueDate(Index,N2660)</f>
        <v>#VALUE!</v>
      </c>
      <c r="P2660" s="72" t="e">
        <v>#N/A</v>
      </c>
      <c r="Q2660" s="113" t="e">
        <v>#N/A</v>
      </c>
    </row>
    <row r="2661" spans="13:17" x14ac:dyDescent="0.2">
      <c r="M2661" s="49" t="s">
        <v>443</v>
      </c>
      <c r="N2661" s="75">
        <f>_xll.qlCalendarAdvance(Calendar,N2660,M2661,"Following",FALSE)</f>
        <v>58180</v>
      </c>
      <c r="O2661" s="75" t="e">
        <f>_xll.qlInterestRateIndexValueDate(Index,N2661)</f>
        <v>#VALUE!</v>
      </c>
      <c r="P2661" s="72" t="e">
        <v>#N/A</v>
      </c>
      <c r="Q2661" s="113" t="e">
        <v>#N/A</v>
      </c>
    </row>
    <row r="2662" spans="13:17" x14ac:dyDescent="0.2">
      <c r="M2662" s="49" t="s">
        <v>443</v>
      </c>
      <c r="N2662" s="75">
        <f>_xll.qlCalendarAdvance(Calendar,N2661,M2662,"Following",FALSE)</f>
        <v>58187</v>
      </c>
      <c r="O2662" s="75" t="e">
        <f>_xll.qlInterestRateIndexValueDate(Index,N2662)</f>
        <v>#VALUE!</v>
      </c>
      <c r="P2662" s="72" t="e">
        <v>#N/A</v>
      </c>
      <c r="Q2662" s="113" t="e">
        <v>#N/A</v>
      </c>
    </row>
    <row r="2663" spans="13:17" x14ac:dyDescent="0.2">
      <c r="M2663" s="49" t="s">
        <v>443</v>
      </c>
      <c r="N2663" s="75">
        <f>_xll.qlCalendarAdvance(Calendar,N2662,M2663,"Following",FALSE)</f>
        <v>58194</v>
      </c>
      <c r="O2663" s="75" t="e">
        <f>_xll.qlInterestRateIndexValueDate(Index,N2663)</f>
        <v>#VALUE!</v>
      </c>
      <c r="P2663" s="72" t="e">
        <v>#N/A</v>
      </c>
      <c r="Q2663" s="113" t="e">
        <v>#N/A</v>
      </c>
    </row>
    <row r="2664" spans="13:17" x14ac:dyDescent="0.2">
      <c r="M2664" s="49" t="s">
        <v>443</v>
      </c>
      <c r="N2664" s="75">
        <f>_xll.qlCalendarAdvance(Calendar,N2663,M2664,"Following",FALSE)</f>
        <v>58201</v>
      </c>
      <c r="O2664" s="75" t="e">
        <f>_xll.qlInterestRateIndexValueDate(Index,N2664)</f>
        <v>#VALUE!</v>
      </c>
      <c r="P2664" s="72" t="e">
        <v>#N/A</v>
      </c>
      <c r="Q2664" s="113" t="e">
        <v>#N/A</v>
      </c>
    </row>
    <row r="2665" spans="13:17" x14ac:dyDescent="0.2">
      <c r="M2665" s="49" t="s">
        <v>443</v>
      </c>
      <c r="N2665" s="75">
        <f>_xll.qlCalendarAdvance(Calendar,N2664,M2665,"Following",FALSE)</f>
        <v>58208</v>
      </c>
      <c r="O2665" s="75" t="e">
        <f>_xll.qlInterestRateIndexValueDate(Index,N2665)</f>
        <v>#VALUE!</v>
      </c>
      <c r="P2665" s="72" t="e">
        <v>#N/A</v>
      </c>
      <c r="Q2665" s="113" t="e">
        <v>#N/A</v>
      </c>
    </row>
    <row r="2666" spans="13:17" x14ac:dyDescent="0.2">
      <c r="M2666" s="49" t="s">
        <v>443</v>
      </c>
      <c r="N2666" s="75">
        <f>_xll.qlCalendarAdvance(Calendar,N2665,M2666,"Following",FALSE)</f>
        <v>58215</v>
      </c>
      <c r="O2666" s="75" t="e">
        <f>_xll.qlInterestRateIndexValueDate(Index,N2666)</f>
        <v>#VALUE!</v>
      </c>
      <c r="P2666" s="72" t="e">
        <v>#N/A</v>
      </c>
      <c r="Q2666" s="113" t="e">
        <v>#N/A</v>
      </c>
    </row>
    <row r="2667" spans="13:17" x14ac:dyDescent="0.2">
      <c r="M2667" s="49" t="s">
        <v>443</v>
      </c>
      <c r="N2667" s="75">
        <f>_xll.qlCalendarAdvance(Calendar,N2666,M2667,"Following",FALSE)</f>
        <v>58222</v>
      </c>
      <c r="O2667" s="75" t="e">
        <f>_xll.qlInterestRateIndexValueDate(Index,N2667)</f>
        <v>#VALUE!</v>
      </c>
      <c r="P2667" s="72" t="e">
        <v>#N/A</v>
      </c>
      <c r="Q2667" s="113" t="e">
        <v>#N/A</v>
      </c>
    </row>
    <row r="2668" spans="13:17" x14ac:dyDescent="0.2">
      <c r="M2668" s="49" t="s">
        <v>443</v>
      </c>
      <c r="N2668" s="75">
        <f>_xll.qlCalendarAdvance(Calendar,N2667,M2668,"Following",FALSE)</f>
        <v>58229</v>
      </c>
      <c r="O2668" s="75" t="e">
        <f>_xll.qlInterestRateIndexValueDate(Index,N2668)</f>
        <v>#VALUE!</v>
      </c>
      <c r="P2668" s="72" t="e">
        <v>#N/A</v>
      </c>
      <c r="Q2668" s="113" t="e">
        <v>#N/A</v>
      </c>
    </row>
    <row r="2669" spans="13:17" x14ac:dyDescent="0.2">
      <c r="M2669" s="49" t="s">
        <v>443</v>
      </c>
      <c r="N2669" s="75">
        <f>_xll.qlCalendarAdvance(Calendar,N2668,M2669,"Following",FALSE)</f>
        <v>58236</v>
      </c>
      <c r="O2669" s="75" t="e">
        <f>_xll.qlInterestRateIndexValueDate(Index,N2669)</f>
        <v>#VALUE!</v>
      </c>
      <c r="P2669" s="72" t="e">
        <v>#N/A</v>
      </c>
      <c r="Q2669" s="113" t="e">
        <v>#N/A</v>
      </c>
    </row>
    <row r="2670" spans="13:17" x14ac:dyDescent="0.2">
      <c r="M2670" s="49" t="s">
        <v>443</v>
      </c>
      <c r="N2670" s="75">
        <f>_xll.qlCalendarAdvance(Calendar,N2669,M2670,"Following",FALSE)</f>
        <v>58243</v>
      </c>
      <c r="O2670" s="75" t="e">
        <f>_xll.qlInterestRateIndexValueDate(Index,N2670)</f>
        <v>#VALUE!</v>
      </c>
      <c r="P2670" s="72" t="e">
        <v>#N/A</v>
      </c>
      <c r="Q2670" s="113" t="e">
        <v>#N/A</v>
      </c>
    </row>
    <row r="2671" spans="13:17" x14ac:dyDescent="0.2">
      <c r="M2671" s="49" t="s">
        <v>443</v>
      </c>
      <c r="N2671" s="75">
        <f>_xll.qlCalendarAdvance(Calendar,N2670,M2671,"Following",FALSE)</f>
        <v>58250</v>
      </c>
      <c r="O2671" s="75" t="e">
        <f>_xll.qlInterestRateIndexValueDate(Index,N2671)</f>
        <v>#VALUE!</v>
      </c>
      <c r="P2671" s="72" t="e">
        <v>#N/A</v>
      </c>
      <c r="Q2671" s="113" t="e">
        <v>#N/A</v>
      </c>
    </row>
    <row r="2672" spans="13:17" x14ac:dyDescent="0.2">
      <c r="M2672" s="49" t="s">
        <v>443</v>
      </c>
      <c r="N2672" s="75">
        <f>_xll.qlCalendarAdvance(Calendar,N2671,M2672,"Following",FALSE)</f>
        <v>58257</v>
      </c>
      <c r="O2672" s="75" t="e">
        <f>_xll.qlInterestRateIndexValueDate(Index,N2672)</f>
        <v>#VALUE!</v>
      </c>
      <c r="P2672" s="72" t="e">
        <v>#N/A</v>
      </c>
      <c r="Q2672" s="113" t="e">
        <v>#N/A</v>
      </c>
    </row>
    <row r="2673" spans="13:17" x14ac:dyDescent="0.2">
      <c r="M2673" s="49" t="s">
        <v>443</v>
      </c>
      <c r="N2673" s="75">
        <f>_xll.qlCalendarAdvance(Calendar,N2672,M2673,"Following",FALSE)</f>
        <v>58264</v>
      </c>
      <c r="O2673" s="75" t="e">
        <f>_xll.qlInterestRateIndexValueDate(Index,N2673)</f>
        <v>#VALUE!</v>
      </c>
      <c r="P2673" s="72" t="e">
        <v>#N/A</v>
      </c>
      <c r="Q2673" s="113" t="e">
        <v>#N/A</v>
      </c>
    </row>
    <row r="2674" spans="13:17" x14ac:dyDescent="0.2">
      <c r="M2674" s="49" t="s">
        <v>443</v>
      </c>
      <c r="N2674" s="75">
        <f>_xll.qlCalendarAdvance(Calendar,N2673,M2674,"Following",FALSE)</f>
        <v>58271</v>
      </c>
      <c r="O2674" s="75" t="e">
        <f>_xll.qlInterestRateIndexValueDate(Index,N2674)</f>
        <v>#VALUE!</v>
      </c>
      <c r="P2674" s="72" t="e">
        <v>#N/A</v>
      </c>
      <c r="Q2674" s="113" t="e">
        <v>#N/A</v>
      </c>
    </row>
    <row r="2675" spans="13:17" x14ac:dyDescent="0.2">
      <c r="M2675" s="49" t="s">
        <v>443</v>
      </c>
      <c r="N2675" s="75">
        <f>_xll.qlCalendarAdvance(Calendar,N2674,M2675,"Following",FALSE)</f>
        <v>58278</v>
      </c>
      <c r="O2675" s="75" t="e">
        <f>_xll.qlInterestRateIndexValueDate(Index,N2675)</f>
        <v>#VALUE!</v>
      </c>
      <c r="P2675" s="72" t="e">
        <v>#N/A</v>
      </c>
      <c r="Q2675" s="113" t="e">
        <v>#N/A</v>
      </c>
    </row>
    <row r="2676" spans="13:17" x14ac:dyDescent="0.2">
      <c r="M2676" s="49" t="s">
        <v>443</v>
      </c>
      <c r="N2676" s="75">
        <f>_xll.qlCalendarAdvance(Calendar,N2675,M2676,"Following",FALSE)</f>
        <v>58285</v>
      </c>
      <c r="O2676" s="75" t="e">
        <f>_xll.qlInterestRateIndexValueDate(Index,N2676)</f>
        <v>#VALUE!</v>
      </c>
      <c r="P2676" s="72" t="e">
        <v>#N/A</v>
      </c>
      <c r="Q2676" s="113" t="e">
        <v>#N/A</v>
      </c>
    </row>
    <row r="2677" spans="13:17" x14ac:dyDescent="0.2">
      <c r="M2677" s="49" t="s">
        <v>443</v>
      </c>
      <c r="N2677" s="75">
        <f>_xll.qlCalendarAdvance(Calendar,N2676,M2677,"Following",FALSE)</f>
        <v>58292</v>
      </c>
      <c r="O2677" s="75" t="e">
        <f>_xll.qlInterestRateIndexValueDate(Index,N2677)</f>
        <v>#VALUE!</v>
      </c>
      <c r="P2677" s="72" t="e">
        <v>#N/A</v>
      </c>
      <c r="Q2677" s="113" t="e">
        <v>#N/A</v>
      </c>
    </row>
    <row r="2678" spans="13:17" x14ac:dyDescent="0.2">
      <c r="M2678" s="49" t="s">
        <v>443</v>
      </c>
      <c r="N2678" s="75">
        <f>_xll.qlCalendarAdvance(Calendar,N2677,M2678,"Following",FALSE)</f>
        <v>58299</v>
      </c>
      <c r="O2678" s="75" t="e">
        <f>_xll.qlInterestRateIndexValueDate(Index,N2678)</f>
        <v>#VALUE!</v>
      </c>
      <c r="P2678" s="72" t="e">
        <v>#N/A</v>
      </c>
      <c r="Q2678" s="113" t="e">
        <v>#N/A</v>
      </c>
    </row>
    <row r="2679" spans="13:17" x14ac:dyDescent="0.2">
      <c r="M2679" s="49" t="s">
        <v>443</v>
      </c>
      <c r="N2679" s="75">
        <f>_xll.qlCalendarAdvance(Calendar,N2678,M2679,"Following",FALSE)</f>
        <v>58306</v>
      </c>
      <c r="O2679" s="75" t="e">
        <f>_xll.qlInterestRateIndexValueDate(Index,N2679)</f>
        <v>#VALUE!</v>
      </c>
      <c r="P2679" s="72" t="e">
        <v>#N/A</v>
      </c>
      <c r="Q2679" s="113" t="e">
        <v>#N/A</v>
      </c>
    </row>
    <row r="2680" spans="13:17" x14ac:dyDescent="0.2">
      <c r="M2680" s="49" t="s">
        <v>443</v>
      </c>
      <c r="N2680" s="75">
        <f>_xll.qlCalendarAdvance(Calendar,N2679,M2680,"Following",FALSE)</f>
        <v>58313</v>
      </c>
      <c r="O2680" s="75" t="e">
        <f>_xll.qlInterestRateIndexValueDate(Index,N2680)</f>
        <v>#VALUE!</v>
      </c>
      <c r="P2680" s="72" t="e">
        <v>#N/A</v>
      </c>
      <c r="Q2680" s="113" t="e">
        <v>#N/A</v>
      </c>
    </row>
    <row r="2681" spans="13:17" x14ac:dyDescent="0.2">
      <c r="M2681" s="49" t="s">
        <v>443</v>
      </c>
      <c r="N2681" s="75">
        <f>_xll.qlCalendarAdvance(Calendar,N2680,M2681,"Following",FALSE)</f>
        <v>58320</v>
      </c>
      <c r="O2681" s="75" t="e">
        <f>_xll.qlInterestRateIndexValueDate(Index,N2681)</f>
        <v>#VALUE!</v>
      </c>
      <c r="P2681" s="72" t="e">
        <v>#N/A</v>
      </c>
      <c r="Q2681" s="113" t="e">
        <v>#N/A</v>
      </c>
    </row>
    <row r="2682" spans="13:17" x14ac:dyDescent="0.2">
      <c r="M2682" s="49" t="s">
        <v>443</v>
      </c>
      <c r="N2682" s="75">
        <f>_xll.qlCalendarAdvance(Calendar,N2681,M2682,"Following",FALSE)</f>
        <v>58327</v>
      </c>
      <c r="O2682" s="75" t="e">
        <f>_xll.qlInterestRateIndexValueDate(Index,N2682)</f>
        <v>#VALUE!</v>
      </c>
      <c r="P2682" s="72" t="e">
        <v>#N/A</v>
      </c>
      <c r="Q2682" s="113" t="e">
        <v>#N/A</v>
      </c>
    </row>
    <row r="2683" spans="13:17" x14ac:dyDescent="0.2">
      <c r="M2683" s="49" t="s">
        <v>443</v>
      </c>
      <c r="N2683" s="75">
        <f>_xll.qlCalendarAdvance(Calendar,N2682,M2683,"Following",FALSE)</f>
        <v>58334</v>
      </c>
      <c r="O2683" s="75" t="e">
        <f>_xll.qlInterestRateIndexValueDate(Index,N2683)</f>
        <v>#VALUE!</v>
      </c>
      <c r="P2683" s="72" t="e">
        <v>#N/A</v>
      </c>
      <c r="Q2683" s="113" t="e">
        <v>#N/A</v>
      </c>
    </row>
    <row r="2684" spans="13:17" x14ac:dyDescent="0.2">
      <c r="M2684" s="49" t="s">
        <v>443</v>
      </c>
      <c r="N2684" s="75">
        <f>_xll.qlCalendarAdvance(Calendar,N2683,M2684,"Following",FALSE)</f>
        <v>58341</v>
      </c>
      <c r="O2684" s="75" t="e">
        <f>_xll.qlInterestRateIndexValueDate(Index,N2684)</f>
        <v>#VALUE!</v>
      </c>
      <c r="P2684" s="72" t="e">
        <v>#N/A</v>
      </c>
      <c r="Q2684" s="113" t="e">
        <v>#N/A</v>
      </c>
    </row>
    <row r="2685" spans="13:17" x14ac:dyDescent="0.2">
      <c r="M2685" s="49" t="s">
        <v>443</v>
      </c>
      <c r="N2685" s="75">
        <f>_xll.qlCalendarAdvance(Calendar,N2684,M2685,"Following",FALSE)</f>
        <v>58348</v>
      </c>
      <c r="O2685" s="75" t="e">
        <f>_xll.qlInterestRateIndexValueDate(Index,N2685)</f>
        <v>#VALUE!</v>
      </c>
      <c r="P2685" s="72" t="e">
        <v>#N/A</v>
      </c>
      <c r="Q2685" s="113" t="e">
        <v>#N/A</v>
      </c>
    </row>
    <row r="2686" spans="13:17" x14ac:dyDescent="0.2">
      <c r="M2686" s="49" t="s">
        <v>443</v>
      </c>
      <c r="N2686" s="75">
        <f>_xll.qlCalendarAdvance(Calendar,N2685,M2686,"Following",FALSE)</f>
        <v>58355</v>
      </c>
      <c r="O2686" s="75" t="e">
        <f>_xll.qlInterestRateIndexValueDate(Index,N2686)</f>
        <v>#VALUE!</v>
      </c>
      <c r="P2686" s="72" t="e">
        <v>#N/A</v>
      </c>
      <c r="Q2686" s="113" t="e">
        <v>#N/A</v>
      </c>
    </row>
    <row r="2687" spans="13:17" x14ac:dyDescent="0.2">
      <c r="M2687" s="49" t="s">
        <v>443</v>
      </c>
      <c r="N2687" s="75">
        <f>_xll.qlCalendarAdvance(Calendar,N2686,M2687,"Following",FALSE)</f>
        <v>58362</v>
      </c>
      <c r="O2687" s="75" t="e">
        <f>_xll.qlInterestRateIndexValueDate(Index,N2687)</f>
        <v>#VALUE!</v>
      </c>
      <c r="P2687" s="72" t="e">
        <v>#N/A</v>
      </c>
      <c r="Q2687" s="113" t="e">
        <v>#N/A</v>
      </c>
    </row>
    <row r="2688" spans="13:17" x14ac:dyDescent="0.2">
      <c r="M2688" s="49" t="s">
        <v>443</v>
      </c>
      <c r="N2688" s="75">
        <f>_xll.qlCalendarAdvance(Calendar,N2687,M2688,"Following",FALSE)</f>
        <v>58369</v>
      </c>
      <c r="O2688" s="75" t="e">
        <f>_xll.qlInterestRateIndexValueDate(Index,N2688)</f>
        <v>#VALUE!</v>
      </c>
      <c r="P2688" s="72" t="e">
        <v>#N/A</v>
      </c>
      <c r="Q2688" s="113" t="e">
        <v>#N/A</v>
      </c>
    </row>
    <row r="2689" spans="13:17" x14ac:dyDescent="0.2">
      <c r="M2689" s="49" t="s">
        <v>443</v>
      </c>
      <c r="N2689" s="75">
        <f>_xll.qlCalendarAdvance(Calendar,N2688,M2689,"Following",FALSE)</f>
        <v>58376</v>
      </c>
      <c r="O2689" s="75" t="e">
        <f>_xll.qlInterestRateIndexValueDate(Index,N2689)</f>
        <v>#VALUE!</v>
      </c>
      <c r="P2689" s="72" t="e">
        <v>#N/A</v>
      </c>
      <c r="Q2689" s="113" t="e">
        <v>#N/A</v>
      </c>
    </row>
    <row r="2690" spans="13:17" x14ac:dyDescent="0.2">
      <c r="M2690" s="49" t="s">
        <v>443</v>
      </c>
      <c r="N2690" s="75">
        <f>_xll.qlCalendarAdvance(Calendar,N2689,M2690,"Following",FALSE)</f>
        <v>58383</v>
      </c>
      <c r="O2690" s="75" t="e">
        <f>_xll.qlInterestRateIndexValueDate(Index,N2690)</f>
        <v>#VALUE!</v>
      </c>
      <c r="P2690" s="72" t="e">
        <v>#N/A</v>
      </c>
      <c r="Q2690" s="113" t="e">
        <v>#N/A</v>
      </c>
    </row>
    <row r="2691" spans="13:17" x14ac:dyDescent="0.2">
      <c r="M2691" s="49" t="s">
        <v>443</v>
      </c>
      <c r="N2691" s="75">
        <f>_xll.qlCalendarAdvance(Calendar,N2690,M2691,"Following",FALSE)</f>
        <v>58390</v>
      </c>
      <c r="O2691" s="75" t="e">
        <f>_xll.qlInterestRateIndexValueDate(Index,N2691)</f>
        <v>#VALUE!</v>
      </c>
      <c r="P2691" s="72" t="e">
        <v>#N/A</v>
      </c>
      <c r="Q2691" s="113" t="e">
        <v>#N/A</v>
      </c>
    </row>
    <row r="2692" spans="13:17" x14ac:dyDescent="0.2">
      <c r="M2692" s="49" t="s">
        <v>443</v>
      </c>
      <c r="N2692" s="75">
        <f>_xll.qlCalendarAdvance(Calendar,N2691,M2692,"Following",FALSE)</f>
        <v>58397</v>
      </c>
      <c r="O2692" s="75" t="e">
        <f>_xll.qlInterestRateIndexValueDate(Index,N2692)</f>
        <v>#VALUE!</v>
      </c>
      <c r="P2692" s="72" t="e">
        <v>#N/A</v>
      </c>
      <c r="Q2692" s="113" t="e">
        <v>#N/A</v>
      </c>
    </row>
    <row r="2693" spans="13:17" x14ac:dyDescent="0.2">
      <c r="M2693" s="49" t="s">
        <v>443</v>
      </c>
      <c r="N2693" s="75">
        <f>_xll.qlCalendarAdvance(Calendar,N2692,M2693,"Following",FALSE)</f>
        <v>58404</v>
      </c>
      <c r="O2693" s="75" t="e">
        <f>_xll.qlInterestRateIndexValueDate(Index,N2693)</f>
        <v>#VALUE!</v>
      </c>
      <c r="P2693" s="72" t="e">
        <v>#N/A</v>
      </c>
      <c r="Q2693" s="113" t="e">
        <v>#N/A</v>
      </c>
    </row>
    <row r="2694" spans="13:17" x14ac:dyDescent="0.2">
      <c r="M2694" s="49" t="s">
        <v>443</v>
      </c>
      <c r="N2694" s="75">
        <f>_xll.qlCalendarAdvance(Calendar,N2693,M2694,"Following",FALSE)</f>
        <v>58411</v>
      </c>
      <c r="O2694" s="75" t="e">
        <f>_xll.qlInterestRateIndexValueDate(Index,N2694)</f>
        <v>#VALUE!</v>
      </c>
      <c r="P2694" s="72" t="e">
        <v>#N/A</v>
      </c>
      <c r="Q2694" s="113" t="e">
        <v>#N/A</v>
      </c>
    </row>
    <row r="2695" spans="13:17" x14ac:dyDescent="0.2">
      <c r="M2695" s="49" t="s">
        <v>443</v>
      </c>
      <c r="N2695" s="75">
        <f>_xll.qlCalendarAdvance(Calendar,N2694,M2695,"Following",FALSE)</f>
        <v>58418</v>
      </c>
      <c r="O2695" s="75" t="e">
        <f>_xll.qlInterestRateIndexValueDate(Index,N2695)</f>
        <v>#VALUE!</v>
      </c>
      <c r="P2695" s="72" t="e">
        <v>#N/A</v>
      </c>
      <c r="Q2695" s="113" t="e">
        <v>#N/A</v>
      </c>
    </row>
    <row r="2696" spans="13:17" x14ac:dyDescent="0.2">
      <c r="M2696" s="49" t="s">
        <v>443</v>
      </c>
      <c r="N2696" s="75">
        <f>_xll.qlCalendarAdvance(Calendar,N2695,M2696,"Following",FALSE)</f>
        <v>58425</v>
      </c>
      <c r="O2696" s="75" t="e">
        <f>_xll.qlInterestRateIndexValueDate(Index,N2696)</f>
        <v>#VALUE!</v>
      </c>
      <c r="P2696" s="72" t="e">
        <v>#N/A</v>
      </c>
      <c r="Q2696" s="113" t="e">
        <v>#N/A</v>
      </c>
    </row>
    <row r="2697" spans="13:17" x14ac:dyDescent="0.2">
      <c r="M2697" s="49" t="s">
        <v>443</v>
      </c>
      <c r="N2697" s="75">
        <f>_xll.qlCalendarAdvance(Calendar,N2696,M2697,"Following",FALSE)</f>
        <v>58432</v>
      </c>
      <c r="O2697" s="75" t="e">
        <f>_xll.qlInterestRateIndexValueDate(Index,N2697)</f>
        <v>#VALUE!</v>
      </c>
      <c r="P2697" s="72" t="e">
        <v>#N/A</v>
      </c>
      <c r="Q2697" s="113" t="e">
        <v>#N/A</v>
      </c>
    </row>
    <row r="2698" spans="13:17" x14ac:dyDescent="0.2">
      <c r="M2698" s="49" t="s">
        <v>443</v>
      </c>
      <c r="N2698" s="75">
        <f>_xll.qlCalendarAdvance(Calendar,N2697,M2698,"Following",FALSE)</f>
        <v>58439</v>
      </c>
      <c r="O2698" s="75" t="e">
        <f>_xll.qlInterestRateIndexValueDate(Index,N2698)</f>
        <v>#VALUE!</v>
      </c>
      <c r="P2698" s="72" t="e">
        <v>#N/A</v>
      </c>
      <c r="Q2698" s="113" t="e">
        <v>#N/A</v>
      </c>
    </row>
    <row r="2699" spans="13:17" x14ac:dyDescent="0.2">
      <c r="M2699" s="49" t="s">
        <v>443</v>
      </c>
      <c r="N2699" s="75">
        <f>_xll.qlCalendarAdvance(Calendar,N2698,M2699,"Following",FALSE)</f>
        <v>58446</v>
      </c>
      <c r="O2699" s="75" t="e">
        <f>_xll.qlInterestRateIndexValueDate(Index,N2699)</f>
        <v>#VALUE!</v>
      </c>
      <c r="P2699" s="72" t="e">
        <v>#N/A</v>
      </c>
      <c r="Q2699" s="113" t="e">
        <v>#N/A</v>
      </c>
    </row>
    <row r="2700" spans="13:17" x14ac:dyDescent="0.2">
      <c r="M2700" s="49" t="s">
        <v>443</v>
      </c>
      <c r="N2700" s="75">
        <f>_xll.qlCalendarAdvance(Calendar,N2699,M2700,"Following",FALSE)</f>
        <v>58453</v>
      </c>
      <c r="O2700" s="75" t="e">
        <f>_xll.qlInterestRateIndexValueDate(Index,N2700)</f>
        <v>#VALUE!</v>
      </c>
      <c r="P2700" s="72" t="e">
        <v>#N/A</v>
      </c>
      <c r="Q2700" s="113" t="e">
        <v>#N/A</v>
      </c>
    </row>
    <row r="2701" spans="13:17" x14ac:dyDescent="0.2">
      <c r="M2701" s="49" t="s">
        <v>443</v>
      </c>
      <c r="N2701" s="75">
        <f>_xll.qlCalendarAdvance(Calendar,N2700,M2701,"Following",FALSE)</f>
        <v>58460</v>
      </c>
      <c r="O2701" s="75" t="e">
        <f>_xll.qlInterestRateIndexValueDate(Index,N2701)</f>
        <v>#VALUE!</v>
      </c>
      <c r="P2701" s="72" t="e">
        <v>#N/A</v>
      </c>
      <c r="Q2701" s="113" t="e">
        <v>#N/A</v>
      </c>
    </row>
    <row r="2702" spans="13:17" x14ac:dyDescent="0.2">
      <c r="M2702" s="49" t="s">
        <v>443</v>
      </c>
      <c r="N2702" s="75">
        <f>_xll.qlCalendarAdvance(Calendar,N2701,M2702,"Following",FALSE)</f>
        <v>58467</v>
      </c>
      <c r="O2702" s="75" t="e">
        <f>_xll.qlInterestRateIndexValueDate(Index,N2702)</f>
        <v>#VALUE!</v>
      </c>
      <c r="P2702" s="72" t="e">
        <v>#N/A</v>
      </c>
      <c r="Q2702" s="113" t="e">
        <v>#N/A</v>
      </c>
    </row>
    <row r="2703" spans="13:17" x14ac:dyDescent="0.2">
      <c r="M2703" s="49" t="s">
        <v>443</v>
      </c>
      <c r="N2703" s="75">
        <f>_xll.qlCalendarAdvance(Calendar,N2702,M2703,"Following",FALSE)</f>
        <v>58474</v>
      </c>
      <c r="O2703" s="75" t="e">
        <f>_xll.qlInterestRateIndexValueDate(Index,N2703)</f>
        <v>#VALUE!</v>
      </c>
      <c r="P2703" s="72" t="e">
        <v>#N/A</v>
      </c>
      <c r="Q2703" s="113" t="e">
        <v>#N/A</v>
      </c>
    </row>
    <row r="2704" spans="13:17" x14ac:dyDescent="0.2">
      <c r="M2704" s="49" t="s">
        <v>443</v>
      </c>
      <c r="N2704" s="75">
        <f>_xll.qlCalendarAdvance(Calendar,N2703,M2704,"Following",FALSE)</f>
        <v>58481</v>
      </c>
      <c r="O2704" s="75" t="e">
        <f>_xll.qlInterestRateIndexValueDate(Index,N2704)</f>
        <v>#VALUE!</v>
      </c>
      <c r="P2704" s="72" t="e">
        <v>#N/A</v>
      </c>
      <c r="Q2704" s="113" t="e">
        <v>#N/A</v>
      </c>
    </row>
    <row r="2705" spans="13:17" x14ac:dyDescent="0.2">
      <c r="M2705" s="49" t="s">
        <v>443</v>
      </c>
      <c r="N2705" s="75">
        <f>_xll.qlCalendarAdvance(Calendar,N2704,M2705,"Following",FALSE)</f>
        <v>58488</v>
      </c>
      <c r="O2705" s="75" t="e">
        <f>_xll.qlInterestRateIndexValueDate(Index,N2705)</f>
        <v>#VALUE!</v>
      </c>
      <c r="P2705" s="72" t="e">
        <v>#N/A</v>
      </c>
      <c r="Q2705" s="113" t="e">
        <v>#N/A</v>
      </c>
    </row>
    <row r="2706" spans="13:17" x14ac:dyDescent="0.2">
      <c r="M2706" s="49" t="s">
        <v>443</v>
      </c>
      <c r="N2706" s="75">
        <f>_xll.qlCalendarAdvance(Calendar,N2705,M2706,"Following",FALSE)</f>
        <v>58495</v>
      </c>
      <c r="O2706" s="75" t="e">
        <f>_xll.qlInterestRateIndexValueDate(Index,N2706)</f>
        <v>#VALUE!</v>
      </c>
      <c r="P2706" s="72" t="e">
        <v>#N/A</v>
      </c>
      <c r="Q2706" s="113" t="e">
        <v>#N/A</v>
      </c>
    </row>
    <row r="2707" spans="13:17" x14ac:dyDescent="0.2">
      <c r="M2707" s="49" t="s">
        <v>443</v>
      </c>
      <c r="N2707" s="75">
        <f>_xll.qlCalendarAdvance(Calendar,N2706,M2707,"Following",FALSE)</f>
        <v>58502</v>
      </c>
      <c r="O2707" s="75" t="e">
        <f>_xll.qlInterestRateIndexValueDate(Index,N2707)</f>
        <v>#VALUE!</v>
      </c>
      <c r="P2707" s="72" t="e">
        <v>#N/A</v>
      </c>
      <c r="Q2707" s="113" t="e">
        <v>#N/A</v>
      </c>
    </row>
    <row r="2708" spans="13:17" x14ac:dyDescent="0.2">
      <c r="M2708" s="49" t="s">
        <v>443</v>
      </c>
      <c r="N2708" s="75">
        <f>_xll.qlCalendarAdvance(Calendar,N2707,M2708,"Following",FALSE)</f>
        <v>58509</v>
      </c>
      <c r="O2708" s="75" t="e">
        <f>_xll.qlInterestRateIndexValueDate(Index,N2708)</f>
        <v>#VALUE!</v>
      </c>
      <c r="P2708" s="72" t="e">
        <v>#N/A</v>
      </c>
      <c r="Q2708" s="113" t="e">
        <v>#N/A</v>
      </c>
    </row>
    <row r="2709" spans="13:17" x14ac:dyDescent="0.2">
      <c r="M2709" s="49" t="s">
        <v>443</v>
      </c>
      <c r="N2709" s="75">
        <f>_xll.qlCalendarAdvance(Calendar,N2708,M2709,"Following",FALSE)</f>
        <v>58516</v>
      </c>
      <c r="O2709" s="75" t="e">
        <f>_xll.qlInterestRateIndexValueDate(Index,N2709)</f>
        <v>#VALUE!</v>
      </c>
      <c r="P2709" s="72" t="e">
        <v>#N/A</v>
      </c>
      <c r="Q2709" s="113" t="e">
        <v>#N/A</v>
      </c>
    </row>
    <row r="2710" spans="13:17" x14ac:dyDescent="0.2">
      <c r="M2710" s="49" t="s">
        <v>443</v>
      </c>
      <c r="N2710" s="75">
        <f>_xll.qlCalendarAdvance(Calendar,N2709,M2710,"Following",FALSE)</f>
        <v>58523</v>
      </c>
      <c r="O2710" s="75" t="e">
        <f>_xll.qlInterestRateIndexValueDate(Index,N2710)</f>
        <v>#VALUE!</v>
      </c>
      <c r="P2710" s="72" t="e">
        <v>#N/A</v>
      </c>
      <c r="Q2710" s="113" t="e">
        <v>#N/A</v>
      </c>
    </row>
    <row r="2711" spans="13:17" x14ac:dyDescent="0.2">
      <c r="M2711" s="49" t="s">
        <v>443</v>
      </c>
      <c r="N2711" s="75">
        <f>_xll.qlCalendarAdvance(Calendar,N2710,M2711,"Following",FALSE)</f>
        <v>58530</v>
      </c>
      <c r="O2711" s="75" t="e">
        <f>_xll.qlInterestRateIndexValueDate(Index,N2711)</f>
        <v>#VALUE!</v>
      </c>
      <c r="P2711" s="72" t="e">
        <v>#N/A</v>
      </c>
      <c r="Q2711" s="113" t="e">
        <v>#N/A</v>
      </c>
    </row>
    <row r="2712" spans="13:17" x14ac:dyDescent="0.2">
      <c r="M2712" s="49" t="s">
        <v>443</v>
      </c>
      <c r="N2712" s="75">
        <f>_xll.qlCalendarAdvance(Calendar,N2711,M2712,"Following",FALSE)</f>
        <v>58537</v>
      </c>
      <c r="O2712" s="75" t="e">
        <f>_xll.qlInterestRateIndexValueDate(Index,N2712)</f>
        <v>#VALUE!</v>
      </c>
      <c r="P2712" s="72" t="e">
        <v>#N/A</v>
      </c>
      <c r="Q2712" s="113" t="e">
        <v>#N/A</v>
      </c>
    </row>
    <row r="2713" spans="13:17" x14ac:dyDescent="0.2">
      <c r="M2713" s="49" t="s">
        <v>443</v>
      </c>
      <c r="N2713" s="75">
        <f>_xll.qlCalendarAdvance(Calendar,N2712,M2713,"Following",FALSE)</f>
        <v>58544</v>
      </c>
      <c r="O2713" s="75" t="e">
        <f>_xll.qlInterestRateIndexValueDate(Index,N2713)</f>
        <v>#VALUE!</v>
      </c>
      <c r="P2713" s="72" t="e">
        <v>#N/A</v>
      </c>
      <c r="Q2713" s="113" t="e">
        <v>#N/A</v>
      </c>
    </row>
    <row r="2714" spans="13:17" x14ac:dyDescent="0.2">
      <c r="M2714" s="49" t="s">
        <v>443</v>
      </c>
      <c r="N2714" s="75">
        <f>_xll.qlCalendarAdvance(Calendar,N2713,M2714,"Following",FALSE)</f>
        <v>58551</v>
      </c>
      <c r="O2714" s="75" t="e">
        <f>_xll.qlInterestRateIndexValueDate(Index,N2714)</f>
        <v>#VALUE!</v>
      </c>
      <c r="P2714" s="72" t="e">
        <v>#N/A</v>
      </c>
      <c r="Q2714" s="113" t="e">
        <v>#N/A</v>
      </c>
    </row>
    <row r="2715" spans="13:17" x14ac:dyDescent="0.2">
      <c r="M2715" s="49" t="s">
        <v>443</v>
      </c>
      <c r="N2715" s="75">
        <f>_xll.qlCalendarAdvance(Calendar,N2714,M2715,"Following",FALSE)</f>
        <v>58558</v>
      </c>
      <c r="O2715" s="75" t="e">
        <f>_xll.qlInterestRateIndexValueDate(Index,N2715)</f>
        <v>#VALUE!</v>
      </c>
      <c r="P2715" s="72" t="e">
        <v>#N/A</v>
      </c>
      <c r="Q2715" s="113" t="e">
        <v>#N/A</v>
      </c>
    </row>
    <row r="2716" spans="13:17" x14ac:dyDescent="0.2">
      <c r="M2716" s="49" t="s">
        <v>443</v>
      </c>
      <c r="N2716" s="75">
        <f>_xll.qlCalendarAdvance(Calendar,N2715,M2716,"Following",FALSE)</f>
        <v>58565</v>
      </c>
      <c r="O2716" s="75" t="e">
        <f>_xll.qlInterestRateIndexValueDate(Index,N2716)</f>
        <v>#VALUE!</v>
      </c>
      <c r="P2716" s="72" t="e">
        <v>#N/A</v>
      </c>
      <c r="Q2716" s="113" t="e">
        <v>#N/A</v>
      </c>
    </row>
    <row r="2717" spans="13:17" x14ac:dyDescent="0.2">
      <c r="M2717" s="49" t="s">
        <v>443</v>
      </c>
      <c r="N2717" s="75">
        <f>_xll.qlCalendarAdvance(Calendar,N2716,M2717,"Following",FALSE)</f>
        <v>58572</v>
      </c>
      <c r="O2717" s="75" t="e">
        <f>_xll.qlInterestRateIndexValueDate(Index,N2717)</f>
        <v>#VALUE!</v>
      </c>
      <c r="P2717" s="72" t="e">
        <v>#N/A</v>
      </c>
      <c r="Q2717" s="113" t="e">
        <v>#N/A</v>
      </c>
    </row>
    <row r="2718" spans="13:17" x14ac:dyDescent="0.2">
      <c r="M2718" s="49" t="s">
        <v>443</v>
      </c>
      <c r="N2718" s="75">
        <f>_xll.qlCalendarAdvance(Calendar,N2717,M2718,"Following",FALSE)</f>
        <v>58579</v>
      </c>
      <c r="O2718" s="75" t="e">
        <f>_xll.qlInterestRateIndexValueDate(Index,N2718)</f>
        <v>#VALUE!</v>
      </c>
      <c r="P2718" s="72" t="e">
        <v>#N/A</v>
      </c>
      <c r="Q2718" s="113" t="e">
        <v>#N/A</v>
      </c>
    </row>
    <row r="2719" spans="13:17" x14ac:dyDescent="0.2">
      <c r="M2719" s="49" t="s">
        <v>443</v>
      </c>
      <c r="N2719" s="75">
        <f>_xll.qlCalendarAdvance(Calendar,N2718,M2719,"Following",FALSE)</f>
        <v>58586</v>
      </c>
      <c r="O2719" s="75" t="e">
        <f>_xll.qlInterestRateIndexValueDate(Index,N2719)</f>
        <v>#VALUE!</v>
      </c>
      <c r="P2719" s="72" t="e">
        <v>#N/A</v>
      </c>
      <c r="Q2719" s="113" t="e">
        <v>#N/A</v>
      </c>
    </row>
    <row r="2720" spans="13:17" x14ac:dyDescent="0.2">
      <c r="M2720" s="49" t="s">
        <v>443</v>
      </c>
      <c r="N2720" s="75">
        <f>_xll.qlCalendarAdvance(Calendar,N2719,M2720,"Following",FALSE)</f>
        <v>58593</v>
      </c>
      <c r="O2720" s="75" t="e">
        <f>_xll.qlInterestRateIndexValueDate(Index,N2720)</f>
        <v>#VALUE!</v>
      </c>
      <c r="P2720" s="72" t="e">
        <v>#N/A</v>
      </c>
      <c r="Q2720" s="113" t="e">
        <v>#N/A</v>
      </c>
    </row>
    <row r="2721" spans="13:17" x14ac:dyDescent="0.2">
      <c r="M2721" s="49" t="s">
        <v>443</v>
      </c>
      <c r="N2721" s="75">
        <f>_xll.qlCalendarAdvance(Calendar,N2720,M2721,"Following",FALSE)</f>
        <v>58600</v>
      </c>
      <c r="O2721" s="75" t="e">
        <f>_xll.qlInterestRateIndexValueDate(Index,N2721)</f>
        <v>#VALUE!</v>
      </c>
      <c r="P2721" s="72" t="e">
        <v>#N/A</v>
      </c>
      <c r="Q2721" s="113" t="e">
        <v>#N/A</v>
      </c>
    </row>
    <row r="2722" spans="13:17" x14ac:dyDescent="0.2">
      <c r="M2722" s="49" t="s">
        <v>443</v>
      </c>
      <c r="N2722" s="75">
        <f>_xll.qlCalendarAdvance(Calendar,N2721,M2722,"Following",FALSE)</f>
        <v>58607</v>
      </c>
      <c r="O2722" s="75" t="e">
        <f>_xll.qlInterestRateIndexValueDate(Index,N2722)</f>
        <v>#VALUE!</v>
      </c>
      <c r="P2722" s="72" t="e">
        <v>#N/A</v>
      </c>
      <c r="Q2722" s="113" t="e">
        <v>#N/A</v>
      </c>
    </row>
    <row r="2723" spans="13:17" x14ac:dyDescent="0.2">
      <c r="M2723" s="49" t="s">
        <v>443</v>
      </c>
      <c r="N2723" s="75">
        <f>_xll.qlCalendarAdvance(Calendar,N2722,M2723,"Following",FALSE)</f>
        <v>58614</v>
      </c>
      <c r="O2723" s="75" t="e">
        <f>_xll.qlInterestRateIndexValueDate(Index,N2723)</f>
        <v>#VALUE!</v>
      </c>
      <c r="P2723" s="72" t="e">
        <v>#N/A</v>
      </c>
      <c r="Q2723" s="113" t="e">
        <v>#N/A</v>
      </c>
    </row>
    <row r="2724" spans="13:17" x14ac:dyDescent="0.2">
      <c r="M2724" s="49" t="s">
        <v>443</v>
      </c>
      <c r="N2724" s="75">
        <f>_xll.qlCalendarAdvance(Calendar,N2723,M2724,"Following",FALSE)</f>
        <v>58621</v>
      </c>
      <c r="O2724" s="75" t="e">
        <f>_xll.qlInterestRateIndexValueDate(Index,N2724)</f>
        <v>#VALUE!</v>
      </c>
      <c r="P2724" s="72" t="e">
        <v>#N/A</v>
      </c>
      <c r="Q2724" s="113" t="e">
        <v>#N/A</v>
      </c>
    </row>
    <row r="2725" spans="13:17" x14ac:dyDescent="0.2">
      <c r="M2725" s="49" t="s">
        <v>443</v>
      </c>
      <c r="N2725" s="75">
        <f>_xll.qlCalendarAdvance(Calendar,N2724,M2725,"Following",FALSE)</f>
        <v>58628</v>
      </c>
      <c r="O2725" s="75" t="e">
        <f>_xll.qlInterestRateIndexValueDate(Index,N2725)</f>
        <v>#VALUE!</v>
      </c>
      <c r="P2725" s="72" t="e">
        <v>#N/A</v>
      </c>
      <c r="Q2725" s="113" t="e">
        <v>#N/A</v>
      </c>
    </row>
    <row r="2726" spans="13:17" x14ac:dyDescent="0.2">
      <c r="M2726" s="49" t="s">
        <v>443</v>
      </c>
      <c r="N2726" s="75">
        <f>_xll.qlCalendarAdvance(Calendar,N2725,M2726,"Following",FALSE)</f>
        <v>58635</v>
      </c>
      <c r="O2726" s="75" t="e">
        <f>_xll.qlInterestRateIndexValueDate(Index,N2726)</f>
        <v>#VALUE!</v>
      </c>
      <c r="P2726" s="72" t="e">
        <v>#N/A</v>
      </c>
      <c r="Q2726" s="113" t="e">
        <v>#N/A</v>
      </c>
    </row>
    <row r="2727" spans="13:17" x14ac:dyDescent="0.2">
      <c r="M2727" s="49" t="s">
        <v>443</v>
      </c>
      <c r="N2727" s="75">
        <f>_xll.qlCalendarAdvance(Calendar,N2726,M2727,"Following",FALSE)</f>
        <v>58642</v>
      </c>
      <c r="O2727" s="75" t="e">
        <f>_xll.qlInterestRateIndexValueDate(Index,N2727)</f>
        <v>#VALUE!</v>
      </c>
      <c r="P2727" s="72" t="e">
        <v>#N/A</v>
      </c>
      <c r="Q2727" s="113" t="e">
        <v>#N/A</v>
      </c>
    </row>
    <row r="2728" spans="13:17" x14ac:dyDescent="0.2">
      <c r="M2728" s="49" t="s">
        <v>443</v>
      </c>
      <c r="N2728" s="75">
        <f>_xll.qlCalendarAdvance(Calendar,N2727,M2728,"Following",FALSE)</f>
        <v>58649</v>
      </c>
      <c r="O2728" s="75" t="e">
        <f>_xll.qlInterestRateIndexValueDate(Index,N2728)</f>
        <v>#VALUE!</v>
      </c>
      <c r="P2728" s="72" t="e">
        <v>#N/A</v>
      </c>
      <c r="Q2728" s="113" t="e">
        <v>#N/A</v>
      </c>
    </row>
    <row r="2729" spans="13:17" x14ac:dyDescent="0.2">
      <c r="M2729" s="49" t="s">
        <v>443</v>
      </c>
      <c r="N2729" s="75">
        <f>_xll.qlCalendarAdvance(Calendar,N2728,M2729,"Following",FALSE)</f>
        <v>58656</v>
      </c>
      <c r="O2729" s="75" t="e">
        <f>_xll.qlInterestRateIndexValueDate(Index,N2729)</f>
        <v>#VALUE!</v>
      </c>
      <c r="P2729" s="72" t="e">
        <v>#N/A</v>
      </c>
      <c r="Q2729" s="113" t="e">
        <v>#N/A</v>
      </c>
    </row>
    <row r="2730" spans="13:17" x14ac:dyDescent="0.2">
      <c r="M2730" s="49" t="s">
        <v>443</v>
      </c>
      <c r="N2730" s="75">
        <f>_xll.qlCalendarAdvance(Calendar,N2729,M2730,"Following",FALSE)</f>
        <v>58663</v>
      </c>
      <c r="O2730" s="75" t="e">
        <f>_xll.qlInterestRateIndexValueDate(Index,N2730)</f>
        <v>#VALUE!</v>
      </c>
      <c r="P2730" s="72" t="e">
        <v>#N/A</v>
      </c>
      <c r="Q2730" s="113" t="e">
        <v>#N/A</v>
      </c>
    </row>
    <row r="2731" spans="13:17" x14ac:dyDescent="0.2">
      <c r="M2731" s="49" t="s">
        <v>443</v>
      </c>
      <c r="N2731" s="75">
        <f>_xll.qlCalendarAdvance(Calendar,N2730,M2731,"Following",FALSE)</f>
        <v>58670</v>
      </c>
      <c r="O2731" s="75" t="e">
        <f>_xll.qlInterestRateIndexValueDate(Index,N2731)</f>
        <v>#VALUE!</v>
      </c>
      <c r="P2731" s="72" t="e">
        <v>#N/A</v>
      </c>
      <c r="Q2731" s="113" t="e">
        <v>#N/A</v>
      </c>
    </row>
    <row r="2732" spans="13:17" x14ac:dyDescent="0.2">
      <c r="M2732" s="49" t="s">
        <v>443</v>
      </c>
      <c r="N2732" s="75">
        <f>_xll.qlCalendarAdvance(Calendar,N2731,M2732,"Following",FALSE)</f>
        <v>58677</v>
      </c>
      <c r="O2732" s="75" t="e">
        <f>_xll.qlInterestRateIndexValueDate(Index,N2732)</f>
        <v>#VALUE!</v>
      </c>
      <c r="P2732" s="72" t="e">
        <v>#N/A</v>
      </c>
      <c r="Q2732" s="113" t="e">
        <v>#N/A</v>
      </c>
    </row>
    <row r="2733" spans="13:17" x14ac:dyDescent="0.2">
      <c r="M2733" s="49" t="s">
        <v>443</v>
      </c>
      <c r="N2733" s="75">
        <f>_xll.qlCalendarAdvance(Calendar,N2732,M2733,"Following",FALSE)</f>
        <v>58684</v>
      </c>
      <c r="O2733" s="75" t="e">
        <f>_xll.qlInterestRateIndexValueDate(Index,N2733)</f>
        <v>#VALUE!</v>
      </c>
      <c r="P2733" s="72" t="e">
        <v>#N/A</v>
      </c>
      <c r="Q2733" s="113" t="e">
        <v>#N/A</v>
      </c>
    </row>
    <row r="2734" spans="13:17" x14ac:dyDescent="0.2">
      <c r="M2734" s="49" t="s">
        <v>443</v>
      </c>
      <c r="N2734" s="75">
        <f>_xll.qlCalendarAdvance(Calendar,N2733,M2734,"Following",FALSE)</f>
        <v>58691</v>
      </c>
      <c r="O2734" s="75" t="e">
        <f>_xll.qlInterestRateIndexValueDate(Index,N2734)</f>
        <v>#VALUE!</v>
      </c>
      <c r="P2734" s="72" t="e">
        <v>#N/A</v>
      </c>
      <c r="Q2734" s="113" t="e">
        <v>#N/A</v>
      </c>
    </row>
    <row r="2735" spans="13:17" x14ac:dyDescent="0.2">
      <c r="M2735" s="49" t="s">
        <v>443</v>
      </c>
      <c r="N2735" s="75">
        <f>_xll.qlCalendarAdvance(Calendar,N2734,M2735,"Following",FALSE)</f>
        <v>58698</v>
      </c>
      <c r="O2735" s="75" t="e">
        <f>_xll.qlInterestRateIndexValueDate(Index,N2735)</f>
        <v>#VALUE!</v>
      </c>
      <c r="P2735" s="72" t="e">
        <v>#N/A</v>
      </c>
      <c r="Q2735" s="113" t="e">
        <v>#N/A</v>
      </c>
    </row>
    <row r="2736" spans="13:17" x14ac:dyDescent="0.2">
      <c r="M2736" s="49" t="s">
        <v>443</v>
      </c>
      <c r="N2736" s="75">
        <f>_xll.qlCalendarAdvance(Calendar,N2735,M2736,"Following",FALSE)</f>
        <v>58705</v>
      </c>
      <c r="O2736" s="75" t="e">
        <f>_xll.qlInterestRateIndexValueDate(Index,N2736)</f>
        <v>#VALUE!</v>
      </c>
      <c r="P2736" s="72" t="e">
        <v>#N/A</v>
      </c>
      <c r="Q2736" s="113" t="e">
        <v>#N/A</v>
      </c>
    </row>
    <row r="2737" spans="13:17" x14ac:dyDescent="0.2">
      <c r="M2737" s="49" t="s">
        <v>443</v>
      </c>
      <c r="N2737" s="75">
        <f>_xll.qlCalendarAdvance(Calendar,N2736,M2737,"Following",FALSE)</f>
        <v>58712</v>
      </c>
      <c r="O2737" s="75" t="e">
        <f>_xll.qlInterestRateIndexValueDate(Index,N2737)</f>
        <v>#VALUE!</v>
      </c>
      <c r="P2737" s="72" t="e">
        <v>#N/A</v>
      </c>
      <c r="Q2737" s="113" t="e">
        <v>#N/A</v>
      </c>
    </row>
    <row r="2738" spans="13:17" x14ac:dyDescent="0.2">
      <c r="M2738" s="49" t="s">
        <v>443</v>
      </c>
      <c r="N2738" s="75">
        <f>_xll.qlCalendarAdvance(Calendar,N2737,M2738,"Following",FALSE)</f>
        <v>58719</v>
      </c>
      <c r="O2738" s="75" t="e">
        <f>_xll.qlInterestRateIndexValueDate(Index,N2738)</f>
        <v>#VALUE!</v>
      </c>
      <c r="P2738" s="72" t="e">
        <v>#N/A</v>
      </c>
      <c r="Q2738" s="113" t="e">
        <v>#N/A</v>
      </c>
    </row>
    <row r="2739" spans="13:17" x14ac:dyDescent="0.2">
      <c r="M2739" s="49" t="s">
        <v>443</v>
      </c>
      <c r="N2739" s="75">
        <f>_xll.qlCalendarAdvance(Calendar,N2738,M2739,"Following",FALSE)</f>
        <v>58726</v>
      </c>
      <c r="O2739" s="75" t="e">
        <f>_xll.qlInterestRateIndexValueDate(Index,N2739)</f>
        <v>#VALUE!</v>
      </c>
      <c r="P2739" s="72" t="e">
        <v>#N/A</v>
      </c>
      <c r="Q2739" s="113" t="e">
        <v>#N/A</v>
      </c>
    </row>
    <row r="2740" spans="13:17" x14ac:dyDescent="0.2">
      <c r="M2740" s="49" t="s">
        <v>443</v>
      </c>
      <c r="N2740" s="75">
        <f>_xll.qlCalendarAdvance(Calendar,N2739,M2740,"Following",FALSE)</f>
        <v>58733</v>
      </c>
      <c r="O2740" s="75" t="e">
        <f>_xll.qlInterestRateIndexValueDate(Index,N2740)</f>
        <v>#VALUE!</v>
      </c>
      <c r="P2740" s="72" t="e">
        <v>#N/A</v>
      </c>
      <c r="Q2740" s="113" t="e">
        <v>#N/A</v>
      </c>
    </row>
    <row r="2741" spans="13:17" x14ac:dyDescent="0.2">
      <c r="M2741" s="49" t="s">
        <v>443</v>
      </c>
      <c r="N2741" s="75">
        <f>_xll.qlCalendarAdvance(Calendar,N2740,M2741,"Following",FALSE)</f>
        <v>58740</v>
      </c>
      <c r="O2741" s="75" t="e">
        <f>_xll.qlInterestRateIndexValueDate(Index,N2741)</f>
        <v>#VALUE!</v>
      </c>
      <c r="P2741" s="72" t="e">
        <v>#N/A</v>
      </c>
      <c r="Q2741" s="113" t="e">
        <v>#N/A</v>
      </c>
    </row>
    <row r="2742" spans="13:17" x14ac:dyDescent="0.2">
      <c r="M2742" s="49" t="s">
        <v>443</v>
      </c>
      <c r="N2742" s="75">
        <f>_xll.qlCalendarAdvance(Calendar,N2741,M2742,"Following",FALSE)</f>
        <v>58747</v>
      </c>
      <c r="O2742" s="75" t="e">
        <f>_xll.qlInterestRateIndexValueDate(Index,N2742)</f>
        <v>#VALUE!</v>
      </c>
      <c r="P2742" s="72" t="e">
        <v>#N/A</v>
      </c>
      <c r="Q2742" s="113" t="e">
        <v>#N/A</v>
      </c>
    </row>
    <row r="2743" spans="13:17" x14ac:dyDescent="0.2">
      <c r="M2743" s="49" t="s">
        <v>443</v>
      </c>
      <c r="N2743" s="75">
        <f>_xll.qlCalendarAdvance(Calendar,N2742,M2743,"Following",FALSE)</f>
        <v>58754</v>
      </c>
      <c r="O2743" s="75" t="e">
        <f>_xll.qlInterestRateIndexValueDate(Index,N2743)</f>
        <v>#VALUE!</v>
      </c>
      <c r="P2743" s="72" t="e">
        <v>#N/A</v>
      </c>
      <c r="Q2743" s="113" t="e">
        <v>#N/A</v>
      </c>
    </row>
    <row r="2744" spans="13:17" x14ac:dyDescent="0.2">
      <c r="M2744" s="49" t="s">
        <v>443</v>
      </c>
      <c r="N2744" s="75">
        <f>_xll.qlCalendarAdvance(Calendar,N2743,M2744,"Following",FALSE)</f>
        <v>58761</v>
      </c>
      <c r="O2744" s="75" t="e">
        <f>_xll.qlInterestRateIndexValueDate(Index,N2744)</f>
        <v>#VALUE!</v>
      </c>
      <c r="P2744" s="72" t="e">
        <v>#N/A</v>
      </c>
      <c r="Q2744" s="113" t="e">
        <v>#N/A</v>
      </c>
    </row>
    <row r="2745" spans="13:17" x14ac:dyDescent="0.2">
      <c r="M2745" s="49" t="s">
        <v>443</v>
      </c>
      <c r="N2745" s="75">
        <f>_xll.qlCalendarAdvance(Calendar,N2744,M2745,"Following",FALSE)</f>
        <v>58768</v>
      </c>
      <c r="O2745" s="75" t="e">
        <f>_xll.qlInterestRateIndexValueDate(Index,N2745)</f>
        <v>#VALUE!</v>
      </c>
      <c r="P2745" s="72" t="e">
        <v>#N/A</v>
      </c>
      <c r="Q2745" s="113" t="e">
        <v>#N/A</v>
      </c>
    </row>
    <row r="2746" spans="13:17" x14ac:dyDescent="0.2">
      <c r="M2746" s="49" t="s">
        <v>443</v>
      </c>
      <c r="N2746" s="75">
        <f>_xll.qlCalendarAdvance(Calendar,N2745,M2746,"Following",FALSE)</f>
        <v>58775</v>
      </c>
      <c r="O2746" s="75" t="e">
        <f>_xll.qlInterestRateIndexValueDate(Index,N2746)</f>
        <v>#VALUE!</v>
      </c>
      <c r="P2746" s="72" t="e">
        <v>#N/A</v>
      </c>
      <c r="Q2746" s="113" t="e">
        <v>#N/A</v>
      </c>
    </row>
    <row r="2747" spans="13:17" x14ac:dyDescent="0.2">
      <c r="M2747" s="49" t="s">
        <v>443</v>
      </c>
      <c r="N2747" s="75">
        <f>_xll.qlCalendarAdvance(Calendar,N2746,M2747,"Following",FALSE)</f>
        <v>58782</v>
      </c>
      <c r="O2747" s="75" t="e">
        <f>_xll.qlInterestRateIndexValueDate(Index,N2747)</f>
        <v>#VALUE!</v>
      </c>
      <c r="P2747" s="72" t="e">
        <v>#N/A</v>
      </c>
      <c r="Q2747" s="113" t="e">
        <v>#N/A</v>
      </c>
    </row>
    <row r="2748" spans="13:17" x14ac:dyDescent="0.2">
      <c r="M2748" s="49" t="s">
        <v>443</v>
      </c>
      <c r="N2748" s="75">
        <f>_xll.qlCalendarAdvance(Calendar,N2747,M2748,"Following",FALSE)</f>
        <v>58789</v>
      </c>
      <c r="O2748" s="75" t="e">
        <f>_xll.qlInterestRateIndexValueDate(Index,N2748)</f>
        <v>#VALUE!</v>
      </c>
      <c r="P2748" s="72" t="e">
        <v>#N/A</v>
      </c>
      <c r="Q2748" s="113" t="e">
        <v>#N/A</v>
      </c>
    </row>
    <row r="2749" spans="13:17" x14ac:dyDescent="0.2">
      <c r="M2749" s="49" t="s">
        <v>443</v>
      </c>
      <c r="N2749" s="75">
        <f>_xll.qlCalendarAdvance(Calendar,N2748,M2749,"Following",FALSE)</f>
        <v>58796</v>
      </c>
      <c r="O2749" s="75" t="e">
        <f>_xll.qlInterestRateIndexValueDate(Index,N2749)</f>
        <v>#VALUE!</v>
      </c>
      <c r="P2749" s="72" t="e">
        <v>#N/A</v>
      </c>
      <c r="Q2749" s="113" t="e">
        <v>#N/A</v>
      </c>
    </row>
    <row r="2750" spans="13:17" x14ac:dyDescent="0.2">
      <c r="M2750" s="49" t="s">
        <v>443</v>
      </c>
      <c r="N2750" s="75">
        <f>_xll.qlCalendarAdvance(Calendar,N2749,M2750,"Following",FALSE)</f>
        <v>58803</v>
      </c>
      <c r="O2750" s="75" t="e">
        <f>_xll.qlInterestRateIndexValueDate(Index,N2750)</f>
        <v>#VALUE!</v>
      </c>
      <c r="P2750" s="72" t="e">
        <v>#N/A</v>
      </c>
      <c r="Q2750" s="113" t="e">
        <v>#N/A</v>
      </c>
    </row>
    <row r="2751" spans="13:17" x14ac:dyDescent="0.2">
      <c r="M2751" s="49" t="s">
        <v>443</v>
      </c>
      <c r="N2751" s="75">
        <f>_xll.qlCalendarAdvance(Calendar,N2750,M2751,"Following",FALSE)</f>
        <v>58810</v>
      </c>
      <c r="O2751" s="75" t="e">
        <f>_xll.qlInterestRateIndexValueDate(Index,N2751)</f>
        <v>#VALUE!</v>
      </c>
      <c r="P2751" s="72" t="e">
        <v>#N/A</v>
      </c>
      <c r="Q2751" s="113" t="e">
        <v>#N/A</v>
      </c>
    </row>
    <row r="2752" spans="13:17" x14ac:dyDescent="0.2">
      <c r="M2752" s="49" t="s">
        <v>443</v>
      </c>
      <c r="N2752" s="75">
        <f>_xll.qlCalendarAdvance(Calendar,N2751,M2752,"Following",FALSE)</f>
        <v>58817</v>
      </c>
      <c r="O2752" s="75" t="e">
        <f>_xll.qlInterestRateIndexValueDate(Index,N2752)</f>
        <v>#VALUE!</v>
      </c>
      <c r="P2752" s="72" t="e">
        <v>#N/A</v>
      </c>
      <c r="Q2752" s="113" t="e">
        <v>#N/A</v>
      </c>
    </row>
    <row r="2753" spans="13:17" x14ac:dyDescent="0.2">
      <c r="M2753" s="49" t="s">
        <v>443</v>
      </c>
      <c r="N2753" s="75">
        <f>_xll.qlCalendarAdvance(Calendar,N2752,M2753,"Following",FALSE)</f>
        <v>58824</v>
      </c>
      <c r="O2753" s="75" t="e">
        <f>_xll.qlInterestRateIndexValueDate(Index,N2753)</f>
        <v>#VALUE!</v>
      </c>
      <c r="P2753" s="72" t="e">
        <v>#N/A</v>
      </c>
      <c r="Q2753" s="113" t="e">
        <v>#N/A</v>
      </c>
    </row>
    <row r="2754" spans="13:17" x14ac:dyDescent="0.2">
      <c r="M2754" s="49" t="s">
        <v>443</v>
      </c>
      <c r="N2754" s="75">
        <f>_xll.qlCalendarAdvance(Calendar,N2753,M2754,"Following",FALSE)</f>
        <v>58831</v>
      </c>
      <c r="O2754" s="75" t="e">
        <f>_xll.qlInterestRateIndexValueDate(Index,N2754)</f>
        <v>#VALUE!</v>
      </c>
      <c r="P2754" s="72" t="e">
        <v>#N/A</v>
      </c>
      <c r="Q2754" s="113" t="e">
        <v>#N/A</v>
      </c>
    </row>
    <row r="2755" spans="13:17" x14ac:dyDescent="0.2">
      <c r="M2755" s="49" t="s">
        <v>443</v>
      </c>
      <c r="N2755" s="75">
        <f>_xll.qlCalendarAdvance(Calendar,N2754,M2755,"Following",FALSE)</f>
        <v>58838</v>
      </c>
      <c r="O2755" s="75" t="e">
        <f>_xll.qlInterestRateIndexValueDate(Index,N2755)</f>
        <v>#VALUE!</v>
      </c>
      <c r="P2755" s="72" t="e">
        <v>#N/A</v>
      </c>
      <c r="Q2755" s="113" t="e">
        <v>#N/A</v>
      </c>
    </row>
    <row r="2756" spans="13:17" x14ac:dyDescent="0.2">
      <c r="M2756" s="49" t="s">
        <v>443</v>
      </c>
      <c r="N2756" s="75">
        <f>_xll.qlCalendarAdvance(Calendar,N2755,M2756,"Following",FALSE)</f>
        <v>58845</v>
      </c>
      <c r="O2756" s="75" t="e">
        <f>_xll.qlInterestRateIndexValueDate(Index,N2756)</f>
        <v>#VALUE!</v>
      </c>
      <c r="P2756" s="72" t="e">
        <v>#N/A</v>
      </c>
      <c r="Q2756" s="113" t="e">
        <v>#N/A</v>
      </c>
    </row>
    <row r="2757" spans="13:17" x14ac:dyDescent="0.2">
      <c r="M2757" s="49" t="s">
        <v>443</v>
      </c>
      <c r="N2757" s="75">
        <f>_xll.qlCalendarAdvance(Calendar,N2756,M2757,"Following",FALSE)</f>
        <v>58852</v>
      </c>
      <c r="O2757" s="75" t="e">
        <f>_xll.qlInterestRateIndexValueDate(Index,N2757)</f>
        <v>#VALUE!</v>
      </c>
      <c r="P2757" s="72" t="e">
        <v>#N/A</v>
      </c>
      <c r="Q2757" s="113" t="e">
        <v>#N/A</v>
      </c>
    </row>
    <row r="2758" spans="13:17" x14ac:dyDescent="0.2">
      <c r="M2758" s="49" t="s">
        <v>443</v>
      </c>
      <c r="N2758" s="75">
        <f>_xll.qlCalendarAdvance(Calendar,N2757,M2758,"Following",FALSE)</f>
        <v>58859</v>
      </c>
      <c r="O2758" s="75" t="e">
        <f>_xll.qlInterestRateIndexValueDate(Index,N2758)</f>
        <v>#VALUE!</v>
      </c>
      <c r="P2758" s="72" t="e">
        <v>#N/A</v>
      </c>
      <c r="Q2758" s="113" t="e">
        <v>#N/A</v>
      </c>
    </row>
    <row r="2759" spans="13:17" x14ac:dyDescent="0.2">
      <c r="M2759" s="49" t="s">
        <v>443</v>
      </c>
      <c r="N2759" s="75">
        <f>_xll.qlCalendarAdvance(Calendar,N2758,M2759,"Following",FALSE)</f>
        <v>58866</v>
      </c>
      <c r="O2759" s="75" t="e">
        <f>_xll.qlInterestRateIndexValueDate(Index,N2759)</f>
        <v>#VALUE!</v>
      </c>
      <c r="P2759" s="72" t="e">
        <v>#N/A</v>
      </c>
      <c r="Q2759" s="113" t="e">
        <v>#N/A</v>
      </c>
    </row>
    <row r="2760" spans="13:17" x14ac:dyDescent="0.2">
      <c r="M2760" s="49" t="s">
        <v>443</v>
      </c>
      <c r="N2760" s="75">
        <f>_xll.qlCalendarAdvance(Calendar,N2759,M2760,"Following",FALSE)</f>
        <v>58873</v>
      </c>
      <c r="O2760" s="75" t="e">
        <f>_xll.qlInterestRateIndexValueDate(Index,N2760)</f>
        <v>#VALUE!</v>
      </c>
      <c r="P2760" s="72" t="e">
        <v>#N/A</v>
      </c>
      <c r="Q2760" s="113" t="e">
        <v>#N/A</v>
      </c>
    </row>
    <row r="2761" spans="13:17" x14ac:dyDescent="0.2">
      <c r="M2761" s="49" t="s">
        <v>443</v>
      </c>
      <c r="N2761" s="75">
        <f>_xll.qlCalendarAdvance(Calendar,N2760,M2761,"Following",FALSE)</f>
        <v>58880</v>
      </c>
      <c r="O2761" s="75" t="e">
        <f>_xll.qlInterestRateIndexValueDate(Index,N2761)</f>
        <v>#VALUE!</v>
      </c>
      <c r="P2761" s="72" t="e">
        <v>#N/A</v>
      </c>
      <c r="Q2761" s="113" t="e">
        <v>#N/A</v>
      </c>
    </row>
    <row r="2762" spans="13:17" x14ac:dyDescent="0.2">
      <c r="M2762" s="49" t="s">
        <v>443</v>
      </c>
      <c r="N2762" s="75">
        <f>_xll.qlCalendarAdvance(Calendar,N2761,M2762,"Following",FALSE)</f>
        <v>58887</v>
      </c>
      <c r="O2762" s="75" t="e">
        <f>_xll.qlInterestRateIndexValueDate(Index,N2762)</f>
        <v>#VALUE!</v>
      </c>
      <c r="P2762" s="72" t="e">
        <v>#N/A</v>
      </c>
      <c r="Q2762" s="113" t="e">
        <v>#N/A</v>
      </c>
    </row>
    <row r="2763" spans="13:17" x14ac:dyDescent="0.2">
      <c r="M2763" s="49" t="s">
        <v>443</v>
      </c>
      <c r="N2763" s="75">
        <f>_xll.qlCalendarAdvance(Calendar,N2762,M2763,"Following",FALSE)</f>
        <v>58894</v>
      </c>
      <c r="O2763" s="75" t="e">
        <f>_xll.qlInterestRateIndexValueDate(Index,N2763)</f>
        <v>#VALUE!</v>
      </c>
      <c r="P2763" s="72" t="e">
        <v>#N/A</v>
      </c>
      <c r="Q2763" s="113" t="e">
        <v>#N/A</v>
      </c>
    </row>
    <row r="2764" spans="13:17" x14ac:dyDescent="0.2">
      <c r="M2764" s="49" t="s">
        <v>443</v>
      </c>
      <c r="N2764" s="75">
        <f>_xll.qlCalendarAdvance(Calendar,N2763,M2764,"Following",FALSE)</f>
        <v>58901</v>
      </c>
      <c r="O2764" s="75" t="e">
        <f>_xll.qlInterestRateIndexValueDate(Index,N2764)</f>
        <v>#VALUE!</v>
      </c>
      <c r="P2764" s="72" t="e">
        <v>#N/A</v>
      </c>
      <c r="Q2764" s="113" t="e">
        <v>#N/A</v>
      </c>
    </row>
    <row r="2765" spans="13:17" x14ac:dyDescent="0.2">
      <c r="M2765" s="49" t="s">
        <v>443</v>
      </c>
      <c r="N2765" s="75">
        <f>_xll.qlCalendarAdvance(Calendar,N2764,M2765,"Following",FALSE)</f>
        <v>58908</v>
      </c>
      <c r="O2765" s="75" t="e">
        <f>_xll.qlInterestRateIndexValueDate(Index,N2765)</f>
        <v>#VALUE!</v>
      </c>
      <c r="P2765" s="72" t="e">
        <v>#N/A</v>
      </c>
      <c r="Q2765" s="113" t="e">
        <v>#N/A</v>
      </c>
    </row>
    <row r="2766" spans="13:17" x14ac:dyDescent="0.2">
      <c r="M2766" s="49" t="s">
        <v>443</v>
      </c>
      <c r="N2766" s="75">
        <f>_xll.qlCalendarAdvance(Calendar,N2765,M2766,"Following",FALSE)</f>
        <v>58915</v>
      </c>
      <c r="O2766" s="75" t="e">
        <f>_xll.qlInterestRateIndexValueDate(Index,N2766)</f>
        <v>#VALUE!</v>
      </c>
      <c r="P2766" s="72" t="e">
        <v>#N/A</v>
      </c>
      <c r="Q2766" s="113" t="e">
        <v>#N/A</v>
      </c>
    </row>
    <row r="2767" spans="13:17" x14ac:dyDescent="0.2">
      <c r="M2767" s="49" t="s">
        <v>443</v>
      </c>
      <c r="N2767" s="75">
        <f>_xll.qlCalendarAdvance(Calendar,N2766,M2767,"Following",FALSE)</f>
        <v>58922</v>
      </c>
      <c r="O2767" s="75" t="e">
        <f>_xll.qlInterestRateIndexValueDate(Index,N2767)</f>
        <v>#VALUE!</v>
      </c>
      <c r="P2767" s="72" t="e">
        <v>#N/A</v>
      </c>
      <c r="Q2767" s="113" t="e">
        <v>#N/A</v>
      </c>
    </row>
    <row r="2768" spans="13:17" x14ac:dyDescent="0.2">
      <c r="M2768" s="49" t="s">
        <v>443</v>
      </c>
      <c r="N2768" s="75">
        <f>_xll.qlCalendarAdvance(Calendar,N2767,M2768,"Following",FALSE)</f>
        <v>58929</v>
      </c>
      <c r="O2768" s="75" t="e">
        <f>_xll.qlInterestRateIndexValueDate(Index,N2768)</f>
        <v>#VALUE!</v>
      </c>
      <c r="P2768" s="72" t="e">
        <v>#N/A</v>
      </c>
      <c r="Q2768" s="113" t="e">
        <v>#N/A</v>
      </c>
    </row>
    <row r="2769" spans="13:17" x14ac:dyDescent="0.2">
      <c r="M2769" s="49" t="s">
        <v>443</v>
      </c>
      <c r="N2769" s="75">
        <f>_xll.qlCalendarAdvance(Calendar,N2768,M2769,"Following",FALSE)</f>
        <v>58936</v>
      </c>
      <c r="O2769" s="75" t="e">
        <f>_xll.qlInterestRateIndexValueDate(Index,N2769)</f>
        <v>#VALUE!</v>
      </c>
      <c r="P2769" s="72" t="e">
        <v>#N/A</v>
      </c>
      <c r="Q2769" s="113" t="e">
        <v>#N/A</v>
      </c>
    </row>
    <row r="2770" spans="13:17" x14ac:dyDescent="0.2">
      <c r="M2770" s="49" t="s">
        <v>443</v>
      </c>
      <c r="N2770" s="75">
        <f>_xll.qlCalendarAdvance(Calendar,N2769,M2770,"Following",FALSE)</f>
        <v>58943</v>
      </c>
      <c r="O2770" s="75" t="e">
        <f>_xll.qlInterestRateIndexValueDate(Index,N2770)</f>
        <v>#VALUE!</v>
      </c>
      <c r="P2770" s="72" t="e">
        <v>#N/A</v>
      </c>
      <c r="Q2770" s="113" t="e">
        <v>#N/A</v>
      </c>
    </row>
    <row r="2771" spans="13:17" x14ac:dyDescent="0.2">
      <c r="M2771" s="49" t="s">
        <v>443</v>
      </c>
      <c r="N2771" s="75">
        <f>_xll.qlCalendarAdvance(Calendar,N2770,M2771,"Following",FALSE)</f>
        <v>58950</v>
      </c>
      <c r="O2771" s="75" t="e">
        <f>_xll.qlInterestRateIndexValueDate(Index,N2771)</f>
        <v>#VALUE!</v>
      </c>
      <c r="P2771" s="72" t="e">
        <v>#N/A</v>
      </c>
      <c r="Q2771" s="113" t="e">
        <v>#N/A</v>
      </c>
    </row>
    <row r="2772" spans="13:17" x14ac:dyDescent="0.2">
      <c r="M2772" s="49" t="s">
        <v>443</v>
      </c>
      <c r="N2772" s="75">
        <f>_xll.qlCalendarAdvance(Calendar,N2771,M2772,"Following",FALSE)</f>
        <v>58957</v>
      </c>
      <c r="O2772" s="75" t="e">
        <f>_xll.qlInterestRateIndexValueDate(Index,N2772)</f>
        <v>#VALUE!</v>
      </c>
      <c r="P2772" s="72" t="e">
        <v>#N/A</v>
      </c>
      <c r="Q2772" s="113" t="e">
        <v>#N/A</v>
      </c>
    </row>
    <row r="2773" spans="13:17" x14ac:dyDescent="0.2">
      <c r="M2773" s="49" t="s">
        <v>443</v>
      </c>
      <c r="N2773" s="75">
        <f>_xll.qlCalendarAdvance(Calendar,N2772,M2773,"Following",FALSE)</f>
        <v>58964</v>
      </c>
      <c r="O2773" s="75" t="e">
        <f>_xll.qlInterestRateIndexValueDate(Index,N2773)</f>
        <v>#VALUE!</v>
      </c>
      <c r="P2773" s="72" t="e">
        <v>#N/A</v>
      </c>
      <c r="Q2773" s="113" t="e">
        <v>#N/A</v>
      </c>
    </row>
    <row r="2774" spans="13:17" x14ac:dyDescent="0.2">
      <c r="M2774" s="49" t="s">
        <v>443</v>
      </c>
      <c r="N2774" s="75">
        <f>_xll.qlCalendarAdvance(Calendar,N2773,M2774,"Following",FALSE)</f>
        <v>58971</v>
      </c>
      <c r="O2774" s="75" t="e">
        <f>_xll.qlInterestRateIndexValueDate(Index,N2774)</f>
        <v>#VALUE!</v>
      </c>
      <c r="P2774" s="72" t="e">
        <v>#N/A</v>
      </c>
      <c r="Q2774" s="113" t="e">
        <v>#N/A</v>
      </c>
    </row>
    <row r="2775" spans="13:17" x14ac:dyDescent="0.2">
      <c r="M2775" s="49" t="s">
        <v>443</v>
      </c>
      <c r="N2775" s="75">
        <f>_xll.qlCalendarAdvance(Calendar,N2774,M2775,"Following",FALSE)</f>
        <v>58978</v>
      </c>
      <c r="O2775" s="75" t="e">
        <f>_xll.qlInterestRateIndexValueDate(Index,N2775)</f>
        <v>#VALUE!</v>
      </c>
      <c r="P2775" s="72" t="e">
        <v>#N/A</v>
      </c>
      <c r="Q2775" s="113" t="e">
        <v>#N/A</v>
      </c>
    </row>
    <row r="2776" spans="13:17" x14ac:dyDescent="0.2">
      <c r="M2776" s="49" t="s">
        <v>443</v>
      </c>
      <c r="N2776" s="75">
        <f>_xll.qlCalendarAdvance(Calendar,N2775,M2776,"Following",FALSE)</f>
        <v>58985</v>
      </c>
      <c r="O2776" s="75" t="e">
        <f>_xll.qlInterestRateIndexValueDate(Index,N2776)</f>
        <v>#VALUE!</v>
      </c>
      <c r="P2776" s="72" t="e">
        <v>#N/A</v>
      </c>
      <c r="Q2776" s="113" t="e">
        <v>#N/A</v>
      </c>
    </row>
    <row r="2777" spans="13:17" x14ac:dyDescent="0.2">
      <c r="M2777" s="49" t="s">
        <v>443</v>
      </c>
      <c r="N2777" s="75">
        <f>_xll.qlCalendarAdvance(Calendar,N2776,M2777,"Following",FALSE)</f>
        <v>58992</v>
      </c>
      <c r="O2777" s="75" t="e">
        <f>_xll.qlInterestRateIndexValueDate(Index,N2777)</f>
        <v>#VALUE!</v>
      </c>
      <c r="P2777" s="72" t="e">
        <v>#N/A</v>
      </c>
      <c r="Q2777" s="113" t="e">
        <v>#N/A</v>
      </c>
    </row>
    <row r="2778" spans="13:17" x14ac:dyDescent="0.2">
      <c r="M2778" s="49" t="s">
        <v>443</v>
      </c>
      <c r="N2778" s="75">
        <f>_xll.qlCalendarAdvance(Calendar,N2777,M2778,"Following",FALSE)</f>
        <v>58999</v>
      </c>
      <c r="O2778" s="75" t="e">
        <f>_xll.qlInterestRateIndexValueDate(Index,N2778)</f>
        <v>#VALUE!</v>
      </c>
      <c r="P2778" s="72" t="e">
        <v>#N/A</v>
      </c>
      <c r="Q2778" s="113" t="e">
        <v>#N/A</v>
      </c>
    </row>
    <row r="2779" spans="13:17" x14ac:dyDescent="0.2">
      <c r="M2779" s="49" t="s">
        <v>443</v>
      </c>
      <c r="N2779" s="75">
        <f>_xll.qlCalendarAdvance(Calendar,N2778,M2779,"Following",FALSE)</f>
        <v>59006</v>
      </c>
      <c r="O2779" s="75" t="e">
        <f>_xll.qlInterestRateIndexValueDate(Index,N2779)</f>
        <v>#VALUE!</v>
      </c>
      <c r="P2779" s="72" t="e">
        <v>#N/A</v>
      </c>
      <c r="Q2779" s="113" t="e">
        <v>#N/A</v>
      </c>
    </row>
    <row r="2780" spans="13:17" x14ac:dyDescent="0.2">
      <c r="M2780" s="49" t="s">
        <v>443</v>
      </c>
      <c r="N2780" s="75">
        <f>_xll.qlCalendarAdvance(Calendar,N2779,M2780,"Following",FALSE)</f>
        <v>59013</v>
      </c>
      <c r="O2780" s="75" t="e">
        <f>_xll.qlInterestRateIndexValueDate(Index,N2780)</f>
        <v>#VALUE!</v>
      </c>
      <c r="P2780" s="72" t="e">
        <v>#N/A</v>
      </c>
      <c r="Q2780" s="113" t="e">
        <v>#N/A</v>
      </c>
    </row>
    <row r="2781" spans="13:17" x14ac:dyDescent="0.2">
      <c r="M2781" s="49" t="s">
        <v>443</v>
      </c>
      <c r="N2781" s="75">
        <f>_xll.qlCalendarAdvance(Calendar,N2780,M2781,"Following",FALSE)</f>
        <v>59020</v>
      </c>
      <c r="O2781" s="75" t="e">
        <f>_xll.qlInterestRateIndexValueDate(Index,N2781)</f>
        <v>#VALUE!</v>
      </c>
      <c r="P2781" s="72" t="e">
        <v>#N/A</v>
      </c>
      <c r="Q2781" s="113" t="e">
        <v>#N/A</v>
      </c>
    </row>
    <row r="2782" spans="13:17" x14ac:dyDescent="0.2">
      <c r="M2782" s="49" t="s">
        <v>443</v>
      </c>
      <c r="N2782" s="75">
        <f>_xll.qlCalendarAdvance(Calendar,N2781,M2782,"Following",FALSE)</f>
        <v>59027</v>
      </c>
      <c r="O2782" s="75" t="e">
        <f>_xll.qlInterestRateIndexValueDate(Index,N2782)</f>
        <v>#VALUE!</v>
      </c>
      <c r="P2782" s="72" t="e">
        <v>#N/A</v>
      </c>
      <c r="Q2782" s="113" t="e">
        <v>#N/A</v>
      </c>
    </row>
    <row r="2783" spans="13:17" x14ac:dyDescent="0.2">
      <c r="M2783" s="49" t="s">
        <v>443</v>
      </c>
      <c r="N2783" s="75">
        <f>_xll.qlCalendarAdvance(Calendar,N2782,M2783,"Following",FALSE)</f>
        <v>59034</v>
      </c>
      <c r="O2783" s="75" t="e">
        <f>_xll.qlInterestRateIndexValueDate(Index,N2783)</f>
        <v>#VALUE!</v>
      </c>
      <c r="P2783" s="72" t="e">
        <v>#N/A</v>
      </c>
      <c r="Q2783" s="113" t="e">
        <v>#N/A</v>
      </c>
    </row>
    <row r="2784" spans="13:17" x14ac:dyDescent="0.2">
      <c r="M2784" s="49" t="s">
        <v>443</v>
      </c>
      <c r="N2784" s="75">
        <f>_xll.qlCalendarAdvance(Calendar,N2783,M2784,"Following",FALSE)</f>
        <v>59041</v>
      </c>
      <c r="O2784" s="75" t="e">
        <f>_xll.qlInterestRateIndexValueDate(Index,N2784)</f>
        <v>#VALUE!</v>
      </c>
      <c r="P2784" s="72" t="e">
        <v>#N/A</v>
      </c>
      <c r="Q2784" s="113" t="e">
        <v>#N/A</v>
      </c>
    </row>
    <row r="2785" spans="13:17" x14ac:dyDescent="0.2">
      <c r="M2785" s="49" t="s">
        <v>443</v>
      </c>
      <c r="N2785" s="75">
        <f>_xll.qlCalendarAdvance(Calendar,N2784,M2785,"Following",FALSE)</f>
        <v>59048</v>
      </c>
      <c r="O2785" s="75" t="e">
        <f>_xll.qlInterestRateIndexValueDate(Index,N2785)</f>
        <v>#VALUE!</v>
      </c>
      <c r="P2785" s="72" t="e">
        <v>#N/A</v>
      </c>
      <c r="Q2785" s="113" t="e">
        <v>#N/A</v>
      </c>
    </row>
    <row r="2786" spans="13:17" x14ac:dyDescent="0.2">
      <c r="M2786" s="49" t="s">
        <v>443</v>
      </c>
      <c r="N2786" s="75">
        <f>_xll.qlCalendarAdvance(Calendar,N2785,M2786,"Following",FALSE)</f>
        <v>59055</v>
      </c>
      <c r="O2786" s="75" t="e">
        <f>_xll.qlInterestRateIndexValueDate(Index,N2786)</f>
        <v>#VALUE!</v>
      </c>
      <c r="P2786" s="72" t="e">
        <v>#N/A</v>
      </c>
      <c r="Q2786" s="113" t="e">
        <v>#N/A</v>
      </c>
    </row>
    <row r="2787" spans="13:17" x14ac:dyDescent="0.2">
      <c r="M2787" s="49" t="s">
        <v>443</v>
      </c>
      <c r="N2787" s="75">
        <f>_xll.qlCalendarAdvance(Calendar,N2786,M2787,"Following",FALSE)</f>
        <v>59062</v>
      </c>
      <c r="O2787" s="75" t="e">
        <f>_xll.qlInterestRateIndexValueDate(Index,N2787)</f>
        <v>#VALUE!</v>
      </c>
      <c r="P2787" s="72" t="e">
        <v>#N/A</v>
      </c>
      <c r="Q2787" s="113" t="e">
        <v>#N/A</v>
      </c>
    </row>
    <row r="2788" spans="13:17" x14ac:dyDescent="0.2">
      <c r="M2788" s="49" t="s">
        <v>443</v>
      </c>
      <c r="N2788" s="75">
        <f>_xll.qlCalendarAdvance(Calendar,N2787,M2788,"Following",FALSE)</f>
        <v>59069</v>
      </c>
      <c r="O2788" s="75" t="e">
        <f>_xll.qlInterestRateIndexValueDate(Index,N2788)</f>
        <v>#VALUE!</v>
      </c>
      <c r="P2788" s="72" t="e">
        <v>#N/A</v>
      </c>
      <c r="Q2788" s="113" t="e">
        <v>#N/A</v>
      </c>
    </row>
    <row r="2789" spans="13:17" x14ac:dyDescent="0.2">
      <c r="M2789" s="49" t="s">
        <v>443</v>
      </c>
      <c r="N2789" s="75">
        <f>_xll.qlCalendarAdvance(Calendar,N2788,M2789,"Following",FALSE)</f>
        <v>59076</v>
      </c>
      <c r="O2789" s="75" t="e">
        <f>_xll.qlInterestRateIndexValueDate(Index,N2789)</f>
        <v>#VALUE!</v>
      </c>
      <c r="P2789" s="72" t="e">
        <v>#N/A</v>
      </c>
      <c r="Q2789" s="113" t="e">
        <v>#N/A</v>
      </c>
    </row>
    <row r="2790" spans="13:17" x14ac:dyDescent="0.2">
      <c r="M2790" s="49" t="s">
        <v>443</v>
      </c>
      <c r="N2790" s="75">
        <f>_xll.qlCalendarAdvance(Calendar,N2789,M2790,"Following",FALSE)</f>
        <v>59083</v>
      </c>
      <c r="O2790" s="75" t="e">
        <f>_xll.qlInterestRateIndexValueDate(Index,N2790)</f>
        <v>#VALUE!</v>
      </c>
      <c r="P2790" s="72" t="e">
        <v>#N/A</v>
      </c>
      <c r="Q2790" s="113" t="e">
        <v>#N/A</v>
      </c>
    </row>
    <row r="2791" spans="13:17" x14ac:dyDescent="0.2">
      <c r="M2791" s="49" t="s">
        <v>443</v>
      </c>
      <c r="N2791" s="75">
        <f>_xll.qlCalendarAdvance(Calendar,N2790,M2791,"Following",FALSE)</f>
        <v>59090</v>
      </c>
      <c r="O2791" s="75" t="e">
        <f>_xll.qlInterestRateIndexValueDate(Index,N2791)</f>
        <v>#VALUE!</v>
      </c>
      <c r="P2791" s="72" t="e">
        <v>#N/A</v>
      </c>
      <c r="Q2791" s="113" t="e">
        <v>#N/A</v>
      </c>
    </row>
    <row r="2792" spans="13:17" x14ac:dyDescent="0.2">
      <c r="M2792" s="49" t="s">
        <v>443</v>
      </c>
      <c r="N2792" s="75">
        <f>_xll.qlCalendarAdvance(Calendar,N2791,M2792,"Following",FALSE)</f>
        <v>59097</v>
      </c>
      <c r="O2792" s="75" t="e">
        <f>_xll.qlInterestRateIndexValueDate(Index,N2792)</f>
        <v>#VALUE!</v>
      </c>
      <c r="P2792" s="72" t="e">
        <v>#N/A</v>
      </c>
      <c r="Q2792" s="113" t="e">
        <v>#N/A</v>
      </c>
    </row>
    <row r="2793" spans="13:17" x14ac:dyDescent="0.2">
      <c r="M2793" s="49" t="s">
        <v>443</v>
      </c>
      <c r="N2793" s="75">
        <f>_xll.qlCalendarAdvance(Calendar,N2792,M2793,"Following",FALSE)</f>
        <v>59104</v>
      </c>
      <c r="O2793" s="75" t="e">
        <f>_xll.qlInterestRateIndexValueDate(Index,N2793)</f>
        <v>#VALUE!</v>
      </c>
      <c r="P2793" s="72" t="e">
        <v>#N/A</v>
      </c>
      <c r="Q2793" s="113" t="e">
        <v>#N/A</v>
      </c>
    </row>
    <row r="2794" spans="13:17" x14ac:dyDescent="0.2">
      <c r="M2794" s="49" t="s">
        <v>443</v>
      </c>
      <c r="N2794" s="75">
        <f>_xll.qlCalendarAdvance(Calendar,N2793,M2794,"Following",FALSE)</f>
        <v>59111</v>
      </c>
      <c r="O2794" s="75" t="e">
        <f>_xll.qlInterestRateIndexValueDate(Index,N2794)</f>
        <v>#VALUE!</v>
      </c>
      <c r="P2794" s="72" t="e">
        <v>#N/A</v>
      </c>
      <c r="Q2794" s="113" t="e">
        <v>#N/A</v>
      </c>
    </row>
    <row r="2795" spans="13:17" x14ac:dyDescent="0.2">
      <c r="M2795" s="49" t="s">
        <v>443</v>
      </c>
      <c r="N2795" s="75">
        <f>_xll.qlCalendarAdvance(Calendar,N2794,M2795,"Following",FALSE)</f>
        <v>59118</v>
      </c>
      <c r="O2795" s="75" t="e">
        <f>_xll.qlInterestRateIndexValueDate(Index,N2795)</f>
        <v>#VALUE!</v>
      </c>
      <c r="P2795" s="72" t="e">
        <v>#N/A</v>
      </c>
      <c r="Q2795" s="113" t="e">
        <v>#N/A</v>
      </c>
    </row>
    <row r="2796" spans="13:17" x14ac:dyDescent="0.2">
      <c r="M2796" s="49" t="s">
        <v>443</v>
      </c>
      <c r="N2796" s="75">
        <f>_xll.qlCalendarAdvance(Calendar,N2795,M2796,"Following",FALSE)</f>
        <v>59125</v>
      </c>
      <c r="O2796" s="75" t="e">
        <f>_xll.qlInterestRateIndexValueDate(Index,N2796)</f>
        <v>#VALUE!</v>
      </c>
      <c r="P2796" s="72" t="e">
        <v>#N/A</v>
      </c>
      <c r="Q2796" s="113" t="e">
        <v>#N/A</v>
      </c>
    </row>
    <row r="2797" spans="13:17" x14ac:dyDescent="0.2">
      <c r="M2797" s="49" t="s">
        <v>443</v>
      </c>
      <c r="N2797" s="75">
        <f>_xll.qlCalendarAdvance(Calendar,N2796,M2797,"Following",FALSE)</f>
        <v>59132</v>
      </c>
      <c r="O2797" s="75" t="e">
        <f>_xll.qlInterestRateIndexValueDate(Index,N2797)</f>
        <v>#VALUE!</v>
      </c>
      <c r="P2797" s="72" t="e">
        <v>#N/A</v>
      </c>
      <c r="Q2797" s="113" t="e">
        <v>#N/A</v>
      </c>
    </row>
    <row r="2798" spans="13:17" x14ac:dyDescent="0.2">
      <c r="M2798" s="49" t="s">
        <v>443</v>
      </c>
      <c r="N2798" s="75">
        <f>_xll.qlCalendarAdvance(Calendar,N2797,M2798,"Following",FALSE)</f>
        <v>59139</v>
      </c>
      <c r="O2798" s="75" t="e">
        <f>_xll.qlInterestRateIndexValueDate(Index,N2798)</f>
        <v>#VALUE!</v>
      </c>
      <c r="P2798" s="72" t="e">
        <v>#N/A</v>
      </c>
      <c r="Q2798" s="113" t="e">
        <v>#N/A</v>
      </c>
    </row>
    <row r="2799" spans="13:17" x14ac:dyDescent="0.2">
      <c r="M2799" s="49" t="s">
        <v>443</v>
      </c>
      <c r="N2799" s="75">
        <f>_xll.qlCalendarAdvance(Calendar,N2798,M2799,"Following",FALSE)</f>
        <v>59146</v>
      </c>
      <c r="O2799" s="75" t="e">
        <f>_xll.qlInterestRateIndexValueDate(Index,N2799)</f>
        <v>#VALUE!</v>
      </c>
      <c r="P2799" s="72" t="e">
        <v>#N/A</v>
      </c>
      <c r="Q2799" s="113" t="e">
        <v>#N/A</v>
      </c>
    </row>
    <row r="2800" spans="13:17" x14ac:dyDescent="0.2">
      <c r="M2800" s="49" t="s">
        <v>443</v>
      </c>
      <c r="N2800" s="75">
        <f>_xll.qlCalendarAdvance(Calendar,N2799,M2800,"Following",FALSE)</f>
        <v>59153</v>
      </c>
      <c r="O2800" s="75" t="e">
        <f>_xll.qlInterestRateIndexValueDate(Index,N2800)</f>
        <v>#VALUE!</v>
      </c>
      <c r="P2800" s="72" t="e">
        <v>#N/A</v>
      </c>
      <c r="Q2800" s="113" t="e">
        <v>#N/A</v>
      </c>
    </row>
    <row r="2801" spans="13:17" x14ac:dyDescent="0.2">
      <c r="M2801" s="49" t="s">
        <v>443</v>
      </c>
      <c r="N2801" s="75">
        <f>_xll.qlCalendarAdvance(Calendar,N2800,M2801,"Following",FALSE)</f>
        <v>59160</v>
      </c>
      <c r="O2801" s="75" t="e">
        <f>_xll.qlInterestRateIndexValueDate(Index,N2801)</f>
        <v>#VALUE!</v>
      </c>
      <c r="P2801" s="72" t="e">
        <v>#N/A</v>
      </c>
      <c r="Q2801" s="113" t="e">
        <v>#N/A</v>
      </c>
    </row>
    <row r="2802" spans="13:17" x14ac:dyDescent="0.2">
      <c r="M2802" s="49" t="s">
        <v>443</v>
      </c>
      <c r="N2802" s="75">
        <f>_xll.qlCalendarAdvance(Calendar,N2801,M2802,"Following",FALSE)</f>
        <v>59167</v>
      </c>
      <c r="O2802" s="75" t="e">
        <f>_xll.qlInterestRateIndexValueDate(Index,N2802)</f>
        <v>#VALUE!</v>
      </c>
      <c r="P2802" s="72" t="e">
        <v>#N/A</v>
      </c>
      <c r="Q2802" s="113" t="e">
        <v>#N/A</v>
      </c>
    </row>
    <row r="2803" spans="13:17" x14ac:dyDescent="0.2">
      <c r="M2803" s="49" t="s">
        <v>443</v>
      </c>
      <c r="N2803" s="75">
        <f>_xll.qlCalendarAdvance(Calendar,N2802,M2803,"Following",FALSE)</f>
        <v>59174</v>
      </c>
      <c r="O2803" s="75" t="e">
        <f>_xll.qlInterestRateIndexValueDate(Index,N2803)</f>
        <v>#VALUE!</v>
      </c>
      <c r="P2803" s="72" t="e">
        <v>#N/A</v>
      </c>
      <c r="Q2803" s="113" t="e">
        <v>#N/A</v>
      </c>
    </row>
    <row r="2804" spans="13:17" x14ac:dyDescent="0.2">
      <c r="M2804" s="49" t="s">
        <v>443</v>
      </c>
      <c r="N2804" s="75">
        <f>_xll.qlCalendarAdvance(Calendar,N2803,M2804,"Following",FALSE)</f>
        <v>59181</v>
      </c>
      <c r="O2804" s="75" t="e">
        <f>_xll.qlInterestRateIndexValueDate(Index,N2804)</f>
        <v>#VALUE!</v>
      </c>
      <c r="P2804" s="72" t="e">
        <v>#N/A</v>
      </c>
      <c r="Q2804" s="113" t="e">
        <v>#N/A</v>
      </c>
    </row>
    <row r="2805" spans="13:17" x14ac:dyDescent="0.2">
      <c r="M2805" s="49" t="s">
        <v>443</v>
      </c>
      <c r="N2805" s="75">
        <f>_xll.qlCalendarAdvance(Calendar,N2804,M2805,"Following",FALSE)</f>
        <v>59188</v>
      </c>
      <c r="O2805" s="75" t="e">
        <f>_xll.qlInterestRateIndexValueDate(Index,N2805)</f>
        <v>#VALUE!</v>
      </c>
      <c r="P2805" s="72" t="e">
        <v>#N/A</v>
      </c>
      <c r="Q2805" s="113" t="e">
        <v>#N/A</v>
      </c>
    </row>
    <row r="2806" spans="13:17" x14ac:dyDescent="0.2">
      <c r="M2806" s="49" t="s">
        <v>443</v>
      </c>
      <c r="N2806" s="75">
        <f>_xll.qlCalendarAdvance(Calendar,N2805,M2806,"Following",FALSE)</f>
        <v>59195</v>
      </c>
      <c r="O2806" s="75" t="e">
        <f>_xll.qlInterestRateIndexValueDate(Index,N2806)</f>
        <v>#VALUE!</v>
      </c>
      <c r="P2806" s="72" t="e">
        <v>#N/A</v>
      </c>
      <c r="Q2806" s="113" t="e">
        <v>#N/A</v>
      </c>
    </row>
    <row r="2807" spans="13:17" x14ac:dyDescent="0.2">
      <c r="M2807" s="49" t="s">
        <v>443</v>
      </c>
      <c r="N2807" s="75">
        <f>_xll.qlCalendarAdvance(Calendar,N2806,M2807,"Following",FALSE)</f>
        <v>59202</v>
      </c>
      <c r="O2807" s="75" t="e">
        <f>_xll.qlInterestRateIndexValueDate(Index,N2807)</f>
        <v>#VALUE!</v>
      </c>
      <c r="P2807" s="72" t="e">
        <v>#N/A</v>
      </c>
      <c r="Q2807" s="113" t="e">
        <v>#N/A</v>
      </c>
    </row>
    <row r="2808" spans="13:17" x14ac:dyDescent="0.2">
      <c r="M2808" s="49" t="s">
        <v>443</v>
      </c>
      <c r="N2808" s="75">
        <f>_xll.qlCalendarAdvance(Calendar,N2807,M2808,"Following",FALSE)</f>
        <v>59209</v>
      </c>
      <c r="O2808" s="75" t="e">
        <f>_xll.qlInterestRateIndexValueDate(Index,N2808)</f>
        <v>#VALUE!</v>
      </c>
      <c r="P2808" s="72" t="e">
        <v>#N/A</v>
      </c>
      <c r="Q2808" s="113" t="e">
        <v>#N/A</v>
      </c>
    </row>
    <row r="2809" spans="13:17" x14ac:dyDescent="0.2">
      <c r="M2809" s="49" t="s">
        <v>443</v>
      </c>
      <c r="N2809" s="75">
        <f>_xll.qlCalendarAdvance(Calendar,N2808,M2809,"Following",FALSE)</f>
        <v>59216</v>
      </c>
      <c r="O2809" s="75" t="e">
        <f>_xll.qlInterestRateIndexValueDate(Index,N2809)</f>
        <v>#VALUE!</v>
      </c>
      <c r="P2809" s="72" t="e">
        <v>#N/A</v>
      </c>
      <c r="Q2809" s="113" t="e">
        <v>#N/A</v>
      </c>
    </row>
    <row r="2810" spans="13:17" x14ac:dyDescent="0.2">
      <c r="M2810" s="49" t="s">
        <v>443</v>
      </c>
      <c r="N2810" s="75">
        <f>_xll.qlCalendarAdvance(Calendar,N2809,M2810,"Following",FALSE)</f>
        <v>59223</v>
      </c>
      <c r="O2810" s="75" t="e">
        <f>_xll.qlInterestRateIndexValueDate(Index,N2810)</f>
        <v>#VALUE!</v>
      </c>
      <c r="P2810" s="72" t="e">
        <v>#N/A</v>
      </c>
      <c r="Q2810" s="113" t="e">
        <v>#N/A</v>
      </c>
    </row>
    <row r="2811" spans="13:17" x14ac:dyDescent="0.2">
      <c r="M2811" s="49" t="s">
        <v>443</v>
      </c>
      <c r="N2811" s="75">
        <f>_xll.qlCalendarAdvance(Calendar,N2810,M2811,"Following",FALSE)</f>
        <v>59230</v>
      </c>
      <c r="O2811" s="75" t="e">
        <f>_xll.qlInterestRateIndexValueDate(Index,N2811)</f>
        <v>#VALUE!</v>
      </c>
      <c r="P2811" s="72" t="e">
        <v>#N/A</v>
      </c>
      <c r="Q2811" s="113" t="e">
        <v>#N/A</v>
      </c>
    </row>
    <row r="2812" spans="13:17" x14ac:dyDescent="0.2">
      <c r="M2812" s="49" t="s">
        <v>443</v>
      </c>
      <c r="N2812" s="75">
        <f>_xll.qlCalendarAdvance(Calendar,N2811,M2812,"Following",FALSE)</f>
        <v>59237</v>
      </c>
      <c r="O2812" s="75" t="e">
        <f>_xll.qlInterestRateIndexValueDate(Index,N2812)</f>
        <v>#VALUE!</v>
      </c>
      <c r="P2812" s="72" t="e">
        <v>#N/A</v>
      </c>
      <c r="Q2812" s="113" t="e">
        <v>#N/A</v>
      </c>
    </row>
    <row r="2813" spans="13:17" x14ac:dyDescent="0.2">
      <c r="M2813" s="49" t="s">
        <v>443</v>
      </c>
      <c r="N2813" s="75">
        <f>_xll.qlCalendarAdvance(Calendar,N2812,M2813,"Following",FALSE)</f>
        <v>59244</v>
      </c>
      <c r="O2813" s="75" t="e">
        <f>_xll.qlInterestRateIndexValueDate(Index,N2813)</f>
        <v>#VALUE!</v>
      </c>
      <c r="P2813" s="72" t="e">
        <v>#N/A</v>
      </c>
      <c r="Q2813" s="113" t="e">
        <v>#N/A</v>
      </c>
    </row>
    <row r="2814" spans="13:17" x14ac:dyDescent="0.2">
      <c r="M2814" s="49" t="s">
        <v>443</v>
      </c>
      <c r="N2814" s="75">
        <f>_xll.qlCalendarAdvance(Calendar,N2813,M2814,"Following",FALSE)</f>
        <v>59251</v>
      </c>
      <c r="O2814" s="75" t="e">
        <f>_xll.qlInterestRateIndexValueDate(Index,N2814)</f>
        <v>#VALUE!</v>
      </c>
      <c r="P2814" s="72" t="e">
        <v>#N/A</v>
      </c>
      <c r="Q2814" s="113" t="e">
        <v>#N/A</v>
      </c>
    </row>
    <row r="2815" spans="13:17" x14ac:dyDescent="0.2">
      <c r="M2815" s="49" t="s">
        <v>443</v>
      </c>
      <c r="N2815" s="75">
        <f>_xll.qlCalendarAdvance(Calendar,N2814,M2815,"Following",FALSE)</f>
        <v>59258</v>
      </c>
      <c r="O2815" s="75" t="e">
        <f>_xll.qlInterestRateIndexValueDate(Index,N2815)</f>
        <v>#VALUE!</v>
      </c>
      <c r="P2815" s="72" t="e">
        <v>#N/A</v>
      </c>
      <c r="Q2815" s="113" t="e">
        <v>#N/A</v>
      </c>
    </row>
    <row r="2816" spans="13:17" x14ac:dyDescent="0.2">
      <c r="M2816" s="49" t="s">
        <v>443</v>
      </c>
      <c r="N2816" s="75">
        <f>_xll.qlCalendarAdvance(Calendar,N2815,M2816,"Following",FALSE)</f>
        <v>59265</v>
      </c>
      <c r="O2816" s="75" t="e">
        <f>_xll.qlInterestRateIndexValueDate(Index,N2816)</f>
        <v>#VALUE!</v>
      </c>
      <c r="P2816" s="72" t="e">
        <v>#N/A</v>
      </c>
      <c r="Q2816" s="113" t="e">
        <v>#N/A</v>
      </c>
    </row>
    <row r="2817" spans="13:17" x14ac:dyDescent="0.2">
      <c r="M2817" s="49" t="s">
        <v>443</v>
      </c>
      <c r="N2817" s="75">
        <f>_xll.qlCalendarAdvance(Calendar,N2816,M2817,"Following",FALSE)</f>
        <v>59272</v>
      </c>
      <c r="O2817" s="75" t="e">
        <f>_xll.qlInterestRateIndexValueDate(Index,N2817)</f>
        <v>#VALUE!</v>
      </c>
      <c r="P2817" s="72" t="e">
        <v>#N/A</v>
      </c>
      <c r="Q2817" s="113" t="e">
        <v>#N/A</v>
      </c>
    </row>
    <row r="2818" spans="13:17" x14ac:dyDescent="0.2">
      <c r="M2818" s="49" t="s">
        <v>443</v>
      </c>
      <c r="N2818" s="75">
        <f>_xll.qlCalendarAdvance(Calendar,N2817,M2818,"Following",FALSE)</f>
        <v>59279</v>
      </c>
      <c r="O2818" s="75" t="e">
        <f>_xll.qlInterestRateIndexValueDate(Index,N2818)</f>
        <v>#VALUE!</v>
      </c>
      <c r="P2818" s="72" t="e">
        <v>#N/A</v>
      </c>
      <c r="Q2818" s="113" t="e">
        <v>#N/A</v>
      </c>
    </row>
    <row r="2819" spans="13:17" x14ac:dyDescent="0.2">
      <c r="M2819" s="49" t="s">
        <v>443</v>
      </c>
      <c r="N2819" s="75">
        <f>_xll.qlCalendarAdvance(Calendar,N2818,M2819,"Following",FALSE)</f>
        <v>59286</v>
      </c>
      <c r="O2819" s="75" t="e">
        <f>_xll.qlInterestRateIndexValueDate(Index,N2819)</f>
        <v>#VALUE!</v>
      </c>
      <c r="P2819" s="72" t="e">
        <v>#N/A</v>
      </c>
      <c r="Q2819" s="113" t="e">
        <v>#N/A</v>
      </c>
    </row>
    <row r="2820" spans="13:17" x14ac:dyDescent="0.2">
      <c r="M2820" s="49" t="s">
        <v>443</v>
      </c>
      <c r="N2820" s="75">
        <f>_xll.qlCalendarAdvance(Calendar,N2819,M2820,"Following",FALSE)</f>
        <v>59293</v>
      </c>
      <c r="O2820" s="75" t="e">
        <f>_xll.qlInterestRateIndexValueDate(Index,N2820)</f>
        <v>#VALUE!</v>
      </c>
      <c r="P2820" s="72" t="e">
        <v>#N/A</v>
      </c>
      <c r="Q2820" s="113" t="e">
        <v>#N/A</v>
      </c>
    </row>
    <row r="2821" spans="13:17" x14ac:dyDescent="0.2">
      <c r="M2821" s="49" t="s">
        <v>443</v>
      </c>
      <c r="N2821" s="75">
        <f>_xll.qlCalendarAdvance(Calendar,N2820,M2821,"Following",FALSE)</f>
        <v>59300</v>
      </c>
      <c r="O2821" s="75" t="e">
        <f>_xll.qlInterestRateIndexValueDate(Index,N2821)</f>
        <v>#VALUE!</v>
      </c>
      <c r="P2821" s="72" t="e">
        <v>#N/A</v>
      </c>
      <c r="Q2821" s="113" t="e">
        <v>#N/A</v>
      </c>
    </row>
    <row r="2822" spans="13:17" x14ac:dyDescent="0.2">
      <c r="M2822" s="49" t="s">
        <v>443</v>
      </c>
      <c r="N2822" s="75">
        <f>_xll.qlCalendarAdvance(Calendar,N2821,M2822,"Following",FALSE)</f>
        <v>59307</v>
      </c>
      <c r="O2822" s="75" t="e">
        <f>_xll.qlInterestRateIndexValueDate(Index,N2822)</f>
        <v>#VALUE!</v>
      </c>
      <c r="P2822" s="72" t="e">
        <v>#N/A</v>
      </c>
      <c r="Q2822" s="113" t="e">
        <v>#N/A</v>
      </c>
    </row>
    <row r="2823" spans="13:17" x14ac:dyDescent="0.2">
      <c r="M2823" s="49" t="s">
        <v>443</v>
      </c>
      <c r="N2823" s="75">
        <f>_xll.qlCalendarAdvance(Calendar,N2822,M2823,"Following",FALSE)</f>
        <v>59314</v>
      </c>
      <c r="O2823" s="75" t="e">
        <f>_xll.qlInterestRateIndexValueDate(Index,N2823)</f>
        <v>#VALUE!</v>
      </c>
      <c r="P2823" s="72" t="e">
        <v>#N/A</v>
      </c>
      <c r="Q2823" s="113" t="e">
        <v>#N/A</v>
      </c>
    </row>
    <row r="2824" spans="13:17" x14ac:dyDescent="0.2">
      <c r="M2824" s="49" t="s">
        <v>443</v>
      </c>
      <c r="N2824" s="75">
        <f>_xll.qlCalendarAdvance(Calendar,N2823,M2824,"Following",FALSE)</f>
        <v>59321</v>
      </c>
      <c r="O2824" s="75" t="e">
        <f>_xll.qlInterestRateIndexValueDate(Index,N2824)</f>
        <v>#VALUE!</v>
      </c>
      <c r="P2824" s="72" t="e">
        <v>#N/A</v>
      </c>
      <c r="Q2824" s="113" t="e">
        <v>#N/A</v>
      </c>
    </row>
    <row r="2825" spans="13:17" x14ac:dyDescent="0.2">
      <c r="M2825" s="49" t="s">
        <v>443</v>
      </c>
      <c r="N2825" s="75">
        <f>_xll.qlCalendarAdvance(Calendar,N2824,M2825,"Following",FALSE)</f>
        <v>59328</v>
      </c>
      <c r="O2825" s="75" t="e">
        <f>_xll.qlInterestRateIndexValueDate(Index,N2825)</f>
        <v>#VALUE!</v>
      </c>
      <c r="P2825" s="72" t="e">
        <v>#N/A</v>
      </c>
      <c r="Q2825" s="113" t="e">
        <v>#N/A</v>
      </c>
    </row>
    <row r="2826" spans="13:17" x14ac:dyDescent="0.2">
      <c r="M2826" s="49" t="s">
        <v>443</v>
      </c>
      <c r="N2826" s="75">
        <f>_xll.qlCalendarAdvance(Calendar,N2825,M2826,"Following",FALSE)</f>
        <v>59335</v>
      </c>
      <c r="O2826" s="75" t="e">
        <f>_xll.qlInterestRateIndexValueDate(Index,N2826)</f>
        <v>#VALUE!</v>
      </c>
      <c r="P2826" s="72" t="e">
        <v>#N/A</v>
      </c>
      <c r="Q2826" s="113" t="e">
        <v>#N/A</v>
      </c>
    </row>
    <row r="2827" spans="13:17" x14ac:dyDescent="0.2">
      <c r="M2827" s="49" t="s">
        <v>443</v>
      </c>
      <c r="N2827" s="75">
        <f>_xll.qlCalendarAdvance(Calendar,N2826,M2827,"Following",FALSE)</f>
        <v>59342</v>
      </c>
      <c r="O2827" s="75" t="e">
        <f>_xll.qlInterestRateIndexValueDate(Index,N2827)</f>
        <v>#VALUE!</v>
      </c>
      <c r="P2827" s="72" t="e">
        <v>#N/A</v>
      </c>
      <c r="Q2827" s="113" t="e">
        <v>#N/A</v>
      </c>
    </row>
    <row r="2828" spans="13:17" x14ac:dyDescent="0.2">
      <c r="M2828" s="49" t="s">
        <v>443</v>
      </c>
      <c r="N2828" s="75">
        <f>_xll.qlCalendarAdvance(Calendar,N2827,M2828,"Following",FALSE)</f>
        <v>59349</v>
      </c>
      <c r="O2828" s="75" t="e">
        <f>_xll.qlInterestRateIndexValueDate(Index,N2828)</f>
        <v>#VALUE!</v>
      </c>
      <c r="P2828" s="72" t="e">
        <v>#N/A</v>
      </c>
      <c r="Q2828" s="113" t="e">
        <v>#N/A</v>
      </c>
    </row>
    <row r="2829" spans="13:17" x14ac:dyDescent="0.2">
      <c r="M2829" s="49" t="s">
        <v>443</v>
      </c>
      <c r="N2829" s="75">
        <f>_xll.qlCalendarAdvance(Calendar,N2828,M2829,"Following",FALSE)</f>
        <v>59356</v>
      </c>
      <c r="O2829" s="75" t="e">
        <f>_xll.qlInterestRateIndexValueDate(Index,N2829)</f>
        <v>#VALUE!</v>
      </c>
      <c r="P2829" s="72" t="e">
        <v>#N/A</v>
      </c>
      <c r="Q2829" s="113" t="e">
        <v>#N/A</v>
      </c>
    </row>
    <row r="2830" spans="13:17" x14ac:dyDescent="0.2">
      <c r="M2830" s="49" t="s">
        <v>443</v>
      </c>
      <c r="N2830" s="75">
        <f>_xll.qlCalendarAdvance(Calendar,N2829,M2830,"Following",FALSE)</f>
        <v>59363</v>
      </c>
      <c r="O2830" s="75" t="e">
        <f>_xll.qlInterestRateIndexValueDate(Index,N2830)</f>
        <v>#VALUE!</v>
      </c>
      <c r="P2830" s="72" t="e">
        <v>#N/A</v>
      </c>
      <c r="Q2830" s="113" t="e">
        <v>#N/A</v>
      </c>
    </row>
    <row r="2831" spans="13:17" x14ac:dyDescent="0.2">
      <c r="M2831" s="49" t="s">
        <v>443</v>
      </c>
      <c r="N2831" s="75">
        <f>_xll.qlCalendarAdvance(Calendar,N2830,M2831,"Following",FALSE)</f>
        <v>59370</v>
      </c>
      <c r="O2831" s="75" t="e">
        <f>_xll.qlInterestRateIndexValueDate(Index,N2831)</f>
        <v>#VALUE!</v>
      </c>
      <c r="P2831" s="72" t="e">
        <v>#N/A</v>
      </c>
      <c r="Q2831" s="113" t="e">
        <v>#N/A</v>
      </c>
    </row>
    <row r="2832" spans="13:17" x14ac:dyDescent="0.2">
      <c r="M2832" s="49" t="s">
        <v>443</v>
      </c>
      <c r="N2832" s="75">
        <f>_xll.qlCalendarAdvance(Calendar,N2831,M2832,"Following",FALSE)</f>
        <v>59377</v>
      </c>
      <c r="O2832" s="75" t="e">
        <f>_xll.qlInterestRateIndexValueDate(Index,N2832)</f>
        <v>#VALUE!</v>
      </c>
      <c r="P2832" s="72" t="e">
        <v>#N/A</v>
      </c>
      <c r="Q2832" s="113" t="e">
        <v>#N/A</v>
      </c>
    </row>
    <row r="2833" spans="13:17" x14ac:dyDescent="0.2">
      <c r="M2833" s="49" t="s">
        <v>443</v>
      </c>
      <c r="N2833" s="75">
        <f>_xll.qlCalendarAdvance(Calendar,N2832,M2833,"Following",FALSE)</f>
        <v>59384</v>
      </c>
      <c r="O2833" s="75" t="e">
        <f>_xll.qlInterestRateIndexValueDate(Index,N2833)</f>
        <v>#VALUE!</v>
      </c>
      <c r="P2833" s="72" t="e">
        <v>#N/A</v>
      </c>
      <c r="Q2833" s="113" t="e">
        <v>#N/A</v>
      </c>
    </row>
    <row r="2834" spans="13:17" x14ac:dyDescent="0.2">
      <c r="M2834" s="49" t="s">
        <v>443</v>
      </c>
      <c r="N2834" s="75">
        <f>_xll.qlCalendarAdvance(Calendar,N2833,M2834,"Following",FALSE)</f>
        <v>59391</v>
      </c>
      <c r="O2834" s="75" t="e">
        <f>_xll.qlInterestRateIndexValueDate(Index,N2834)</f>
        <v>#VALUE!</v>
      </c>
      <c r="P2834" s="72" t="e">
        <v>#N/A</v>
      </c>
      <c r="Q2834" s="113" t="e">
        <v>#N/A</v>
      </c>
    </row>
    <row r="2835" spans="13:17" x14ac:dyDescent="0.2">
      <c r="M2835" s="49" t="s">
        <v>443</v>
      </c>
      <c r="N2835" s="75">
        <f>_xll.qlCalendarAdvance(Calendar,N2834,M2835,"Following",FALSE)</f>
        <v>59398</v>
      </c>
      <c r="O2835" s="75" t="e">
        <f>_xll.qlInterestRateIndexValueDate(Index,N2835)</f>
        <v>#VALUE!</v>
      </c>
      <c r="P2835" s="72" t="e">
        <v>#N/A</v>
      </c>
      <c r="Q2835" s="113" t="e">
        <v>#N/A</v>
      </c>
    </row>
    <row r="2836" spans="13:17" x14ac:dyDescent="0.2">
      <c r="M2836" s="49" t="s">
        <v>443</v>
      </c>
      <c r="N2836" s="75">
        <f>_xll.qlCalendarAdvance(Calendar,N2835,M2836,"Following",FALSE)</f>
        <v>59405</v>
      </c>
      <c r="O2836" s="75" t="e">
        <f>_xll.qlInterestRateIndexValueDate(Index,N2836)</f>
        <v>#VALUE!</v>
      </c>
      <c r="P2836" s="72" t="e">
        <v>#N/A</v>
      </c>
      <c r="Q2836" s="113" t="e">
        <v>#N/A</v>
      </c>
    </row>
    <row r="2837" spans="13:17" x14ac:dyDescent="0.2">
      <c r="M2837" s="49" t="s">
        <v>443</v>
      </c>
      <c r="N2837" s="75">
        <f>_xll.qlCalendarAdvance(Calendar,N2836,M2837,"Following",FALSE)</f>
        <v>59412</v>
      </c>
      <c r="O2837" s="75" t="e">
        <f>_xll.qlInterestRateIndexValueDate(Index,N2837)</f>
        <v>#VALUE!</v>
      </c>
      <c r="P2837" s="72" t="e">
        <v>#N/A</v>
      </c>
      <c r="Q2837" s="113" t="e">
        <v>#N/A</v>
      </c>
    </row>
    <row r="2838" spans="13:17" x14ac:dyDescent="0.2">
      <c r="M2838" s="49" t="s">
        <v>443</v>
      </c>
      <c r="N2838" s="75">
        <f>_xll.qlCalendarAdvance(Calendar,N2837,M2838,"Following",FALSE)</f>
        <v>59419</v>
      </c>
      <c r="O2838" s="75" t="e">
        <f>_xll.qlInterestRateIndexValueDate(Index,N2838)</f>
        <v>#VALUE!</v>
      </c>
      <c r="P2838" s="72" t="e">
        <v>#N/A</v>
      </c>
      <c r="Q2838" s="113" t="e">
        <v>#N/A</v>
      </c>
    </row>
    <row r="2839" spans="13:17" x14ac:dyDescent="0.2">
      <c r="M2839" s="49" t="s">
        <v>443</v>
      </c>
      <c r="N2839" s="75">
        <f>_xll.qlCalendarAdvance(Calendar,N2838,M2839,"Following",FALSE)</f>
        <v>59426</v>
      </c>
      <c r="O2839" s="75" t="e">
        <f>_xll.qlInterestRateIndexValueDate(Index,N2839)</f>
        <v>#VALUE!</v>
      </c>
      <c r="P2839" s="72" t="e">
        <v>#N/A</v>
      </c>
      <c r="Q2839" s="113" t="e">
        <v>#N/A</v>
      </c>
    </row>
    <row r="2840" spans="13:17" x14ac:dyDescent="0.2">
      <c r="M2840" s="49" t="s">
        <v>443</v>
      </c>
      <c r="N2840" s="75">
        <f>_xll.qlCalendarAdvance(Calendar,N2839,M2840,"Following",FALSE)</f>
        <v>59433</v>
      </c>
      <c r="O2840" s="75" t="e">
        <f>_xll.qlInterestRateIndexValueDate(Index,N2840)</f>
        <v>#VALUE!</v>
      </c>
      <c r="P2840" s="72" t="e">
        <v>#N/A</v>
      </c>
      <c r="Q2840" s="113" t="e">
        <v>#N/A</v>
      </c>
    </row>
    <row r="2841" spans="13:17" x14ac:dyDescent="0.2">
      <c r="M2841" s="49" t="s">
        <v>443</v>
      </c>
      <c r="N2841" s="75">
        <f>_xll.qlCalendarAdvance(Calendar,N2840,M2841,"Following",FALSE)</f>
        <v>59440</v>
      </c>
      <c r="O2841" s="75" t="e">
        <f>_xll.qlInterestRateIndexValueDate(Index,N2841)</f>
        <v>#VALUE!</v>
      </c>
      <c r="P2841" s="72" t="e">
        <v>#N/A</v>
      </c>
      <c r="Q2841" s="113" t="e">
        <v>#N/A</v>
      </c>
    </row>
    <row r="2842" spans="13:17" x14ac:dyDescent="0.2">
      <c r="M2842" s="49" t="s">
        <v>443</v>
      </c>
      <c r="N2842" s="75">
        <f>_xll.qlCalendarAdvance(Calendar,N2841,M2842,"Following",FALSE)</f>
        <v>59447</v>
      </c>
      <c r="O2842" s="75" t="e">
        <f>_xll.qlInterestRateIndexValueDate(Index,N2842)</f>
        <v>#VALUE!</v>
      </c>
      <c r="P2842" s="72" t="e">
        <v>#N/A</v>
      </c>
      <c r="Q2842" s="113" t="e">
        <v>#N/A</v>
      </c>
    </row>
    <row r="2843" spans="13:17" x14ac:dyDescent="0.2">
      <c r="M2843" s="49" t="s">
        <v>443</v>
      </c>
      <c r="N2843" s="75">
        <f>_xll.qlCalendarAdvance(Calendar,N2842,M2843,"Following",FALSE)</f>
        <v>59454</v>
      </c>
      <c r="O2843" s="75" t="e">
        <f>_xll.qlInterestRateIndexValueDate(Index,N2843)</f>
        <v>#VALUE!</v>
      </c>
      <c r="P2843" s="72" t="e">
        <v>#N/A</v>
      </c>
      <c r="Q2843" s="113" t="e">
        <v>#N/A</v>
      </c>
    </row>
    <row r="2844" spans="13:17" x14ac:dyDescent="0.2">
      <c r="M2844" s="49" t="s">
        <v>443</v>
      </c>
      <c r="N2844" s="75">
        <f>_xll.qlCalendarAdvance(Calendar,N2843,M2844,"Following",FALSE)</f>
        <v>59461</v>
      </c>
      <c r="O2844" s="75" t="e">
        <f>_xll.qlInterestRateIndexValueDate(Index,N2844)</f>
        <v>#VALUE!</v>
      </c>
      <c r="P2844" s="72" t="e">
        <v>#N/A</v>
      </c>
      <c r="Q2844" s="113" t="e">
        <v>#N/A</v>
      </c>
    </row>
    <row r="2845" spans="13:17" x14ac:dyDescent="0.2">
      <c r="M2845" s="49" t="s">
        <v>443</v>
      </c>
      <c r="N2845" s="75">
        <f>_xll.qlCalendarAdvance(Calendar,N2844,M2845,"Following",FALSE)</f>
        <v>59468</v>
      </c>
      <c r="O2845" s="75" t="e">
        <f>_xll.qlInterestRateIndexValueDate(Index,N2845)</f>
        <v>#VALUE!</v>
      </c>
      <c r="P2845" s="72" t="e">
        <v>#N/A</v>
      </c>
      <c r="Q2845" s="113" t="e">
        <v>#N/A</v>
      </c>
    </row>
    <row r="2846" spans="13:17" x14ac:dyDescent="0.2">
      <c r="M2846" s="49" t="s">
        <v>443</v>
      </c>
      <c r="N2846" s="75">
        <f>_xll.qlCalendarAdvance(Calendar,N2845,M2846,"Following",FALSE)</f>
        <v>59475</v>
      </c>
      <c r="O2846" s="75" t="e">
        <f>_xll.qlInterestRateIndexValueDate(Index,N2846)</f>
        <v>#VALUE!</v>
      </c>
      <c r="P2846" s="72" t="e">
        <v>#N/A</v>
      </c>
      <c r="Q2846" s="113" t="e">
        <v>#N/A</v>
      </c>
    </row>
    <row r="2847" spans="13:17" x14ac:dyDescent="0.2">
      <c r="M2847" s="49" t="s">
        <v>443</v>
      </c>
      <c r="N2847" s="75">
        <f>_xll.qlCalendarAdvance(Calendar,N2846,M2847,"Following",FALSE)</f>
        <v>59482</v>
      </c>
      <c r="O2847" s="75" t="e">
        <f>_xll.qlInterestRateIndexValueDate(Index,N2847)</f>
        <v>#VALUE!</v>
      </c>
      <c r="P2847" s="72" t="e">
        <v>#N/A</v>
      </c>
      <c r="Q2847" s="113" t="e">
        <v>#N/A</v>
      </c>
    </row>
    <row r="2848" spans="13:17" x14ac:dyDescent="0.2">
      <c r="M2848" s="49" t="s">
        <v>443</v>
      </c>
      <c r="N2848" s="75">
        <f>_xll.qlCalendarAdvance(Calendar,N2847,M2848,"Following",FALSE)</f>
        <v>59489</v>
      </c>
      <c r="O2848" s="75" t="e">
        <f>_xll.qlInterestRateIndexValueDate(Index,N2848)</f>
        <v>#VALUE!</v>
      </c>
      <c r="P2848" s="72" t="e">
        <v>#N/A</v>
      </c>
      <c r="Q2848" s="113" t="e">
        <v>#N/A</v>
      </c>
    </row>
    <row r="2849" spans="13:17" x14ac:dyDescent="0.2">
      <c r="M2849" s="49" t="s">
        <v>443</v>
      </c>
      <c r="N2849" s="75">
        <f>_xll.qlCalendarAdvance(Calendar,N2848,M2849,"Following",FALSE)</f>
        <v>59496</v>
      </c>
      <c r="O2849" s="75" t="e">
        <f>_xll.qlInterestRateIndexValueDate(Index,N2849)</f>
        <v>#VALUE!</v>
      </c>
      <c r="P2849" s="72" t="e">
        <v>#N/A</v>
      </c>
      <c r="Q2849" s="113" t="e">
        <v>#N/A</v>
      </c>
    </row>
    <row r="2850" spans="13:17" x14ac:dyDescent="0.2">
      <c r="M2850" s="49" t="s">
        <v>443</v>
      </c>
      <c r="N2850" s="75">
        <f>_xll.qlCalendarAdvance(Calendar,N2849,M2850,"Following",FALSE)</f>
        <v>59503</v>
      </c>
      <c r="O2850" s="75" t="e">
        <f>_xll.qlInterestRateIndexValueDate(Index,N2850)</f>
        <v>#VALUE!</v>
      </c>
      <c r="P2850" s="72" t="e">
        <v>#N/A</v>
      </c>
      <c r="Q2850" s="113" t="e">
        <v>#N/A</v>
      </c>
    </row>
    <row r="2851" spans="13:17" x14ac:dyDescent="0.2">
      <c r="M2851" s="49" t="s">
        <v>443</v>
      </c>
      <c r="N2851" s="75">
        <f>_xll.qlCalendarAdvance(Calendar,N2850,M2851,"Following",FALSE)</f>
        <v>59510</v>
      </c>
      <c r="O2851" s="75" t="e">
        <f>_xll.qlInterestRateIndexValueDate(Index,N2851)</f>
        <v>#VALUE!</v>
      </c>
      <c r="P2851" s="72" t="e">
        <v>#N/A</v>
      </c>
      <c r="Q2851" s="113" t="e">
        <v>#N/A</v>
      </c>
    </row>
    <row r="2852" spans="13:17" x14ac:dyDescent="0.2">
      <c r="M2852" s="49" t="s">
        <v>443</v>
      </c>
      <c r="N2852" s="75">
        <f>_xll.qlCalendarAdvance(Calendar,N2851,M2852,"Following",FALSE)</f>
        <v>59517</v>
      </c>
      <c r="O2852" s="75" t="e">
        <f>_xll.qlInterestRateIndexValueDate(Index,N2852)</f>
        <v>#VALUE!</v>
      </c>
      <c r="P2852" s="72" t="e">
        <v>#N/A</v>
      </c>
      <c r="Q2852" s="113" t="e">
        <v>#N/A</v>
      </c>
    </row>
    <row r="2853" spans="13:17" x14ac:dyDescent="0.2">
      <c r="M2853" s="49" t="s">
        <v>443</v>
      </c>
      <c r="N2853" s="75">
        <f>_xll.qlCalendarAdvance(Calendar,N2852,M2853,"Following",FALSE)</f>
        <v>59524</v>
      </c>
      <c r="O2853" s="75" t="e">
        <f>_xll.qlInterestRateIndexValueDate(Index,N2853)</f>
        <v>#VALUE!</v>
      </c>
      <c r="P2853" s="72" t="e">
        <v>#N/A</v>
      </c>
      <c r="Q2853" s="113" t="e">
        <v>#N/A</v>
      </c>
    </row>
    <row r="2854" spans="13:17" x14ac:dyDescent="0.2">
      <c r="M2854" s="49" t="s">
        <v>443</v>
      </c>
      <c r="N2854" s="75">
        <f>_xll.qlCalendarAdvance(Calendar,N2853,M2854,"Following",FALSE)</f>
        <v>59532</v>
      </c>
      <c r="O2854" s="75" t="e">
        <f>_xll.qlInterestRateIndexValueDate(Index,N2854)</f>
        <v>#VALUE!</v>
      </c>
      <c r="P2854" s="72" t="e">
        <v>#N/A</v>
      </c>
      <c r="Q2854" s="113" t="e">
        <v>#N/A</v>
      </c>
    </row>
    <row r="2855" spans="13:17" x14ac:dyDescent="0.2">
      <c r="M2855" s="49" t="s">
        <v>443</v>
      </c>
      <c r="N2855" s="75">
        <f>_xll.qlCalendarAdvance(Calendar,N2854,M2855,"Following",FALSE)</f>
        <v>59539</v>
      </c>
      <c r="O2855" s="75" t="e">
        <f>_xll.qlInterestRateIndexValueDate(Index,N2855)</f>
        <v>#VALUE!</v>
      </c>
      <c r="P2855" s="72" t="e">
        <v>#N/A</v>
      </c>
      <c r="Q2855" s="113" t="e">
        <v>#N/A</v>
      </c>
    </row>
    <row r="2856" spans="13:17" x14ac:dyDescent="0.2">
      <c r="M2856" s="49" t="s">
        <v>443</v>
      </c>
      <c r="N2856" s="75">
        <f>_xll.qlCalendarAdvance(Calendar,N2855,M2856,"Following",FALSE)</f>
        <v>59546</v>
      </c>
      <c r="O2856" s="75" t="e">
        <f>_xll.qlInterestRateIndexValueDate(Index,N2856)</f>
        <v>#VALUE!</v>
      </c>
      <c r="P2856" s="72" t="e">
        <v>#N/A</v>
      </c>
      <c r="Q2856" s="113" t="e">
        <v>#N/A</v>
      </c>
    </row>
    <row r="2857" spans="13:17" x14ac:dyDescent="0.2">
      <c r="M2857" s="49" t="s">
        <v>443</v>
      </c>
      <c r="N2857" s="75">
        <f>_xll.qlCalendarAdvance(Calendar,N2856,M2857,"Following",FALSE)</f>
        <v>59553</v>
      </c>
      <c r="O2857" s="75" t="e">
        <f>_xll.qlInterestRateIndexValueDate(Index,N2857)</f>
        <v>#VALUE!</v>
      </c>
      <c r="P2857" s="72" t="e">
        <v>#N/A</v>
      </c>
      <c r="Q2857" s="113" t="e">
        <v>#N/A</v>
      </c>
    </row>
    <row r="2858" spans="13:17" x14ac:dyDescent="0.2">
      <c r="M2858" s="49" t="s">
        <v>443</v>
      </c>
      <c r="N2858" s="75">
        <f>_xll.qlCalendarAdvance(Calendar,N2857,M2858,"Following",FALSE)</f>
        <v>59560</v>
      </c>
      <c r="O2858" s="75" t="e">
        <f>_xll.qlInterestRateIndexValueDate(Index,N2858)</f>
        <v>#VALUE!</v>
      </c>
      <c r="P2858" s="72" t="e">
        <v>#N/A</v>
      </c>
      <c r="Q2858" s="113" t="e">
        <v>#N/A</v>
      </c>
    </row>
    <row r="2859" spans="13:17" x14ac:dyDescent="0.2">
      <c r="M2859" s="49" t="s">
        <v>443</v>
      </c>
      <c r="N2859" s="75">
        <f>_xll.qlCalendarAdvance(Calendar,N2858,M2859,"Following",FALSE)</f>
        <v>59567</v>
      </c>
      <c r="O2859" s="75" t="e">
        <f>_xll.qlInterestRateIndexValueDate(Index,N2859)</f>
        <v>#VALUE!</v>
      </c>
      <c r="P2859" s="72" t="e">
        <v>#N/A</v>
      </c>
      <c r="Q2859" s="113" t="e">
        <v>#N/A</v>
      </c>
    </row>
    <row r="2860" spans="13:17" x14ac:dyDescent="0.2">
      <c r="M2860" s="49" t="s">
        <v>443</v>
      </c>
      <c r="N2860" s="75">
        <f>_xll.qlCalendarAdvance(Calendar,N2859,M2860,"Following",FALSE)</f>
        <v>59574</v>
      </c>
      <c r="O2860" s="75" t="e">
        <f>_xll.qlInterestRateIndexValueDate(Index,N2860)</f>
        <v>#VALUE!</v>
      </c>
      <c r="P2860" s="72" t="e">
        <v>#N/A</v>
      </c>
      <c r="Q2860" s="113" t="e">
        <v>#N/A</v>
      </c>
    </row>
    <row r="2861" spans="13:17" x14ac:dyDescent="0.2">
      <c r="M2861" s="49" t="s">
        <v>443</v>
      </c>
      <c r="N2861" s="75">
        <f>_xll.qlCalendarAdvance(Calendar,N2860,M2861,"Following",FALSE)</f>
        <v>59581</v>
      </c>
      <c r="O2861" s="75" t="e">
        <f>_xll.qlInterestRateIndexValueDate(Index,N2861)</f>
        <v>#VALUE!</v>
      </c>
      <c r="P2861" s="72" t="e">
        <v>#N/A</v>
      </c>
      <c r="Q2861" s="113" t="e">
        <v>#N/A</v>
      </c>
    </row>
    <row r="2862" spans="13:17" x14ac:dyDescent="0.2">
      <c r="M2862" s="49" t="s">
        <v>443</v>
      </c>
      <c r="N2862" s="75">
        <f>_xll.qlCalendarAdvance(Calendar,N2861,M2862,"Following",FALSE)</f>
        <v>59588</v>
      </c>
      <c r="O2862" s="75" t="e">
        <f>_xll.qlInterestRateIndexValueDate(Index,N2862)</f>
        <v>#VALUE!</v>
      </c>
      <c r="P2862" s="72" t="e">
        <v>#N/A</v>
      </c>
      <c r="Q2862" s="113" t="e">
        <v>#N/A</v>
      </c>
    </row>
    <row r="2863" spans="13:17" x14ac:dyDescent="0.2">
      <c r="M2863" s="49" t="s">
        <v>443</v>
      </c>
      <c r="N2863" s="75">
        <f>_xll.qlCalendarAdvance(Calendar,N2862,M2863,"Following",FALSE)</f>
        <v>59595</v>
      </c>
      <c r="O2863" s="75" t="e">
        <f>_xll.qlInterestRateIndexValueDate(Index,N2863)</f>
        <v>#VALUE!</v>
      </c>
      <c r="P2863" s="72" t="e">
        <v>#N/A</v>
      </c>
      <c r="Q2863" s="113" t="e">
        <v>#N/A</v>
      </c>
    </row>
    <row r="2864" spans="13:17" x14ac:dyDescent="0.2">
      <c r="M2864" s="49" t="s">
        <v>443</v>
      </c>
      <c r="N2864" s="75">
        <f>_xll.qlCalendarAdvance(Calendar,N2863,M2864,"Following",FALSE)</f>
        <v>59602</v>
      </c>
      <c r="O2864" s="75" t="e">
        <f>_xll.qlInterestRateIndexValueDate(Index,N2864)</f>
        <v>#VALUE!</v>
      </c>
      <c r="P2864" s="72" t="e">
        <v>#N/A</v>
      </c>
      <c r="Q2864" s="113" t="e">
        <v>#N/A</v>
      </c>
    </row>
    <row r="2865" spans="13:17" x14ac:dyDescent="0.2">
      <c r="M2865" s="49" t="s">
        <v>443</v>
      </c>
      <c r="N2865" s="75">
        <f>_xll.qlCalendarAdvance(Calendar,N2864,M2865,"Following",FALSE)</f>
        <v>59609</v>
      </c>
      <c r="O2865" s="75" t="e">
        <f>_xll.qlInterestRateIndexValueDate(Index,N2865)</f>
        <v>#VALUE!</v>
      </c>
      <c r="P2865" s="72" t="e">
        <v>#N/A</v>
      </c>
      <c r="Q2865" s="113" t="e">
        <v>#N/A</v>
      </c>
    </row>
    <row r="2866" spans="13:17" x14ac:dyDescent="0.2">
      <c r="M2866" s="49" t="s">
        <v>443</v>
      </c>
      <c r="N2866" s="75">
        <f>_xll.qlCalendarAdvance(Calendar,N2865,M2866,"Following",FALSE)</f>
        <v>59616</v>
      </c>
      <c r="O2866" s="75" t="e">
        <f>_xll.qlInterestRateIndexValueDate(Index,N2866)</f>
        <v>#VALUE!</v>
      </c>
      <c r="P2866" s="72" t="e">
        <v>#N/A</v>
      </c>
      <c r="Q2866" s="113" t="e">
        <v>#N/A</v>
      </c>
    </row>
    <row r="2867" spans="13:17" x14ac:dyDescent="0.2">
      <c r="M2867" s="49" t="s">
        <v>443</v>
      </c>
      <c r="N2867" s="75">
        <f>_xll.qlCalendarAdvance(Calendar,N2866,M2867,"Following",FALSE)</f>
        <v>59623</v>
      </c>
      <c r="O2867" s="75" t="e">
        <f>_xll.qlInterestRateIndexValueDate(Index,N2867)</f>
        <v>#VALUE!</v>
      </c>
      <c r="P2867" s="72" t="e">
        <v>#N/A</v>
      </c>
      <c r="Q2867" s="113" t="e">
        <v>#N/A</v>
      </c>
    </row>
    <row r="2868" spans="13:17" x14ac:dyDescent="0.2">
      <c r="M2868" s="49" t="s">
        <v>443</v>
      </c>
      <c r="N2868" s="75">
        <f>_xll.qlCalendarAdvance(Calendar,N2867,M2868,"Following",FALSE)</f>
        <v>59630</v>
      </c>
      <c r="O2868" s="75" t="e">
        <f>_xll.qlInterestRateIndexValueDate(Index,N2868)</f>
        <v>#VALUE!</v>
      </c>
      <c r="P2868" s="72" t="e">
        <v>#N/A</v>
      </c>
      <c r="Q2868" s="113" t="e">
        <v>#N/A</v>
      </c>
    </row>
    <row r="2869" spans="13:17" x14ac:dyDescent="0.2">
      <c r="M2869" s="49" t="s">
        <v>443</v>
      </c>
      <c r="N2869" s="75">
        <f>_xll.qlCalendarAdvance(Calendar,N2868,M2869,"Following",FALSE)</f>
        <v>59637</v>
      </c>
      <c r="O2869" s="75" t="e">
        <f>_xll.qlInterestRateIndexValueDate(Index,N2869)</f>
        <v>#VALUE!</v>
      </c>
      <c r="P2869" s="72" t="e">
        <v>#N/A</v>
      </c>
      <c r="Q2869" s="113" t="e">
        <v>#N/A</v>
      </c>
    </row>
    <row r="2870" spans="13:17" x14ac:dyDescent="0.2">
      <c r="M2870" s="49" t="s">
        <v>443</v>
      </c>
      <c r="N2870" s="75">
        <f>_xll.qlCalendarAdvance(Calendar,N2869,M2870,"Following",FALSE)</f>
        <v>59644</v>
      </c>
      <c r="O2870" s="75" t="e">
        <f>_xll.qlInterestRateIndexValueDate(Index,N2870)</f>
        <v>#VALUE!</v>
      </c>
      <c r="P2870" s="72" t="e">
        <v>#N/A</v>
      </c>
      <c r="Q2870" s="113" t="e">
        <v>#N/A</v>
      </c>
    </row>
    <row r="2871" spans="13:17" x14ac:dyDescent="0.2">
      <c r="M2871" s="49" t="s">
        <v>443</v>
      </c>
      <c r="N2871" s="75">
        <f>_xll.qlCalendarAdvance(Calendar,N2870,M2871,"Following",FALSE)</f>
        <v>59651</v>
      </c>
      <c r="O2871" s="75" t="e">
        <f>_xll.qlInterestRateIndexValueDate(Index,N2871)</f>
        <v>#VALUE!</v>
      </c>
      <c r="P2871" s="72" t="e">
        <v>#N/A</v>
      </c>
      <c r="Q2871" s="113" t="e">
        <v>#N/A</v>
      </c>
    </row>
    <row r="2872" spans="13:17" x14ac:dyDescent="0.2">
      <c r="M2872" s="49" t="s">
        <v>443</v>
      </c>
      <c r="N2872" s="75">
        <f>_xll.qlCalendarAdvance(Calendar,N2871,M2872,"Following",FALSE)</f>
        <v>59658</v>
      </c>
      <c r="O2872" s="75" t="e">
        <f>_xll.qlInterestRateIndexValueDate(Index,N2872)</f>
        <v>#VALUE!</v>
      </c>
      <c r="P2872" s="72" t="e">
        <v>#N/A</v>
      </c>
      <c r="Q2872" s="113" t="e">
        <v>#N/A</v>
      </c>
    </row>
    <row r="2873" spans="13:17" x14ac:dyDescent="0.2">
      <c r="M2873" s="49" t="s">
        <v>443</v>
      </c>
      <c r="N2873" s="75">
        <f>_xll.qlCalendarAdvance(Calendar,N2872,M2873,"Following",FALSE)</f>
        <v>59665</v>
      </c>
      <c r="O2873" s="75" t="e">
        <f>_xll.qlInterestRateIndexValueDate(Index,N2873)</f>
        <v>#VALUE!</v>
      </c>
      <c r="P2873" s="72" t="e">
        <v>#N/A</v>
      </c>
      <c r="Q2873" s="113" t="e">
        <v>#N/A</v>
      </c>
    </row>
    <row r="2874" spans="13:17" x14ac:dyDescent="0.2">
      <c r="M2874" s="49" t="s">
        <v>443</v>
      </c>
      <c r="N2874" s="75">
        <f>_xll.qlCalendarAdvance(Calendar,N2873,M2874,"Following",FALSE)</f>
        <v>59672</v>
      </c>
      <c r="O2874" s="75" t="e">
        <f>_xll.qlInterestRateIndexValueDate(Index,N2874)</f>
        <v>#VALUE!</v>
      </c>
      <c r="P2874" s="72" t="e">
        <v>#N/A</v>
      </c>
      <c r="Q2874" s="113" t="e">
        <v>#N/A</v>
      </c>
    </row>
    <row r="2875" spans="13:17" x14ac:dyDescent="0.2">
      <c r="M2875" s="49" t="s">
        <v>443</v>
      </c>
      <c r="N2875" s="75">
        <f>_xll.qlCalendarAdvance(Calendar,N2874,M2875,"Following",FALSE)</f>
        <v>59679</v>
      </c>
      <c r="O2875" s="75" t="e">
        <f>_xll.qlInterestRateIndexValueDate(Index,N2875)</f>
        <v>#VALUE!</v>
      </c>
      <c r="P2875" s="72" t="e">
        <v>#N/A</v>
      </c>
      <c r="Q2875" s="113" t="e">
        <v>#N/A</v>
      </c>
    </row>
    <row r="2876" spans="13:17" x14ac:dyDescent="0.2">
      <c r="M2876" s="49" t="s">
        <v>443</v>
      </c>
      <c r="N2876" s="75">
        <f>_xll.qlCalendarAdvance(Calendar,N2875,M2876,"Following",FALSE)</f>
        <v>59686</v>
      </c>
      <c r="O2876" s="75" t="e">
        <f>_xll.qlInterestRateIndexValueDate(Index,N2876)</f>
        <v>#VALUE!</v>
      </c>
      <c r="P2876" s="72" t="e">
        <v>#N/A</v>
      </c>
      <c r="Q2876" s="113" t="e">
        <v>#N/A</v>
      </c>
    </row>
    <row r="2877" spans="13:17" x14ac:dyDescent="0.2">
      <c r="M2877" s="49" t="s">
        <v>443</v>
      </c>
      <c r="N2877" s="75">
        <f>_xll.qlCalendarAdvance(Calendar,N2876,M2877,"Following",FALSE)</f>
        <v>59693</v>
      </c>
      <c r="O2877" s="75" t="e">
        <f>_xll.qlInterestRateIndexValueDate(Index,N2877)</f>
        <v>#VALUE!</v>
      </c>
      <c r="P2877" s="72" t="e">
        <v>#N/A</v>
      </c>
      <c r="Q2877" s="113" t="e">
        <v>#N/A</v>
      </c>
    </row>
    <row r="2878" spans="13:17" x14ac:dyDescent="0.2">
      <c r="M2878" s="49" t="s">
        <v>443</v>
      </c>
      <c r="N2878" s="75">
        <f>_xll.qlCalendarAdvance(Calendar,N2877,M2878,"Following",FALSE)</f>
        <v>59700</v>
      </c>
      <c r="O2878" s="75" t="e">
        <f>_xll.qlInterestRateIndexValueDate(Index,N2878)</f>
        <v>#VALUE!</v>
      </c>
      <c r="P2878" s="72" t="e">
        <v>#N/A</v>
      </c>
      <c r="Q2878" s="113" t="e">
        <v>#N/A</v>
      </c>
    </row>
    <row r="2879" spans="13:17" x14ac:dyDescent="0.2">
      <c r="M2879" s="49" t="s">
        <v>443</v>
      </c>
      <c r="N2879" s="75">
        <f>_xll.qlCalendarAdvance(Calendar,N2878,M2879,"Following",FALSE)</f>
        <v>59707</v>
      </c>
      <c r="O2879" s="75" t="e">
        <f>_xll.qlInterestRateIndexValueDate(Index,N2879)</f>
        <v>#VALUE!</v>
      </c>
      <c r="P2879" s="72" t="e">
        <v>#N/A</v>
      </c>
      <c r="Q2879" s="113" t="e">
        <v>#N/A</v>
      </c>
    </row>
    <row r="2880" spans="13:17" x14ac:dyDescent="0.2">
      <c r="M2880" s="49" t="s">
        <v>443</v>
      </c>
      <c r="N2880" s="75">
        <f>_xll.qlCalendarAdvance(Calendar,N2879,M2880,"Following",FALSE)</f>
        <v>59714</v>
      </c>
      <c r="O2880" s="75" t="e">
        <f>_xll.qlInterestRateIndexValueDate(Index,N2880)</f>
        <v>#VALUE!</v>
      </c>
      <c r="P2880" s="72" t="e">
        <v>#N/A</v>
      </c>
      <c r="Q2880" s="113" t="e">
        <v>#N/A</v>
      </c>
    </row>
    <row r="2881" spans="13:17" x14ac:dyDescent="0.2">
      <c r="M2881" s="49" t="s">
        <v>443</v>
      </c>
      <c r="N2881" s="75">
        <f>_xll.qlCalendarAdvance(Calendar,N2880,M2881,"Following",FALSE)</f>
        <v>59721</v>
      </c>
      <c r="O2881" s="75" t="e">
        <f>_xll.qlInterestRateIndexValueDate(Index,N2881)</f>
        <v>#VALUE!</v>
      </c>
      <c r="P2881" s="72" t="e">
        <v>#N/A</v>
      </c>
      <c r="Q2881" s="113" t="e">
        <v>#N/A</v>
      </c>
    </row>
    <row r="2882" spans="13:17" x14ac:dyDescent="0.2">
      <c r="M2882" s="49" t="s">
        <v>443</v>
      </c>
      <c r="N2882" s="75">
        <f>_xll.qlCalendarAdvance(Calendar,N2881,M2882,"Following",FALSE)</f>
        <v>59728</v>
      </c>
      <c r="O2882" s="75" t="e">
        <f>_xll.qlInterestRateIndexValueDate(Index,N2882)</f>
        <v>#VALUE!</v>
      </c>
      <c r="P2882" s="72" t="e">
        <v>#N/A</v>
      </c>
      <c r="Q2882" s="113" t="e">
        <v>#N/A</v>
      </c>
    </row>
    <row r="2883" spans="13:17" x14ac:dyDescent="0.2">
      <c r="M2883" s="49" t="s">
        <v>443</v>
      </c>
      <c r="N2883" s="75">
        <f>_xll.qlCalendarAdvance(Calendar,N2882,M2883,"Following",FALSE)</f>
        <v>59735</v>
      </c>
      <c r="O2883" s="75" t="e">
        <f>_xll.qlInterestRateIndexValueDate(Index,N2883)</f>
        <v>#VALUE!</v>
      </c>
      <c r="P2883" s="72" t="e">
        <v>#N/A</v>
      </c>
      <c r="Q2883" s="113" t="e">
        <v>#N/A</v>
      </c>
    </row>
    <row r="2884" spans="13:17" x14ac:dyDescent="0.2">
      <c r="M2884" s="49" t="s">
        <v>443</v>
      </c>
      <c r="N2884" s="75">
        <f>_xll.qlCalendarAdvance(Calendar,N2883,M2884,"Following",FALSE)</f>
        <v>59742</v>
      </c>
      <c r="O2884" s="75" t="e">
        <f>_xll.qlInterestRateIndexValueDate(Index,N2884)</f>
        <v>#VALUE!</v>
      </c>
      <c r="P2884" s="72" t="e">
        <v>#N/A</v>
      </c>
      <c r="Q2884" s="113" t="e">
        <v>#N/A</v>
      </c>
    </row>
    <row r="2885" spans="13:17" x14ac:dyDescent="0.2">
      <c r="M2885" s="49" t="s">
        <v>443</v>
      </c>
      <c r="N2885" s="75">
        <f>_xll.qlCalendarAdvance(Calendar,N2884,M2885,"Following",FALSE)</f>
        <v>59749</v>
      </c>
      <c r="O2885" s="75" t="e">
        <f>_xll.qlInterestRateIndexValueDate(Index,N2885)</f>
        <v>#VALUE!</v>
      </c>
      <c r="P2885" s="72" t="e">
        <v>#N/A</v>
      </c>
      <c r="Q2885" s="113" t="e">
        <v>#N/A</v>
      </c>
    </row>
    <row r="2886" spans="13:17" x14ac:dyDescent="0.2">
      <c r="M2886" s="49" t="s">
        <v>443</v>
      </c>
      <c r="N2886" s="75">
        <f>_xll.qlCalendarAdvance(Calendar,N2885,M2886,"Following",FALSE)</f>
        <v>59756</v>
      </c>
      <c r="O2886" s="75" t="e">
        <f>_xll.qlInterestRateIndexValueDate(Index,N2886)</f>
        <v>#VALUE!</v>
      </c>
      <c r="P2886" s="72" t="e">
        <v>#N/A</v>
      </c>
      <c r="Q2886" s="113" t="e">
        <v>#N/A</v>
      </c>
    </row>
    <row r="2887" spans="13:17" x14ac:dyDescent="0.2">
      <c r="M2887" s="49" t="s">
        <v>443</v>
      </c>
      <c r="N2887" s="75">
        <f>_xll.qlCalendarAdvance(Calendar,N2886,M2887,"Following",FALSE)</f>
        <v>59763</v>
      </c>
      <c r="O2887" s="75" t="e">
        <f>_xll.qlInterestRateIndexValueDate(Index,N2887)</f>
        <v>#VALUE!</v>
      </c>
      <c r="P2887" s="72" t="e">
        <v>#N/A</v>
      </c>
      <c r="Q2887" s="113" t="e">
        <v>#N/A</v>
      </c>
    </row>
    <row r="2888" spans="13:17" x14ac:dyDescent="0.2">
      <c r="M2888" s="49" t="s">
        <v>443</v>
      </c>
      <c r="N2888" s="75">
        <f>_xll.qlCalendarAdvance(Calendar,N2887,M2888,"Following",FALSE)</f>
        <v>59770</v>
      </c>
      <c r="O2888" s="75" t="e">
        <f>_xll.qlInterestRateIndexValueDate(Index,N2888)</f>
        <v>#VALUE!</v>
      </c>
      <c r="P2888" s="72" t="e">
        <v>#N/A</v>
      </c>
      <c r="Q2888" s="113" t="e">
        <v>#N/A</v>
      </c>
    </row>
    <row r="2889" spans="13:17" x14ac:dyDescent="0.2">
      <c r="M2889" s="49" t="s">
        <v>443</v>
      </c>
      <c r="N2889" s="75">
        <f>_xll.qlCalendarAdvance(Calendar,N2888,M2889,"Following",FALSE)</f>
        <v>59777</v>
      </c>
      <c r="O2889" s="75" t="e">
        <f>_xll.qlInterestRateIndexValueDate(Index,N2889)</f>
        <v>#VALUE!</v>
      </c>
      <c r="P2889" s="72" t="e">
        <v>#N/A</v>
      </c>
      <c r="Q2889" s="113" t="e">
        <v>#N/A</v>
      </c>
    </row>
    <row r="2890" spans="13:17" x14ac:dyDescent="0.2">
      <c r="M2890" s="49" t="s">
        <v>443</v>
      </c>
      <c r="N2890" s="75">
        <f>_xll.qlCalendarAdvance(Calendar,N2889,M2890,"Following",FALSE)</f>
        <v>59784</v>
      </c>
      <c r="O2890" s="75" t="e">
        <f>_xll.qlInterestRateIndexValueDate(Index,N2890)</f>
        <v>#VALUE!</v>
      </c>
      <c r="P2890" s="72" t="e">
        <v>#N/A</v>
      </c>
      <c r="Q2890" s="113" t="e">
        <v>#N/A</v>
      </c>
    </row>
    <row r="2891" spans="13:17" x14ac:dyDescent="0.2">
      <c r="M2891" s="49" t="s">
        <v>443</v>
      </c>
      <c r="N2891" s="75">
        <f>_xll.qlCalendarAdvance(Calendar,N2890,M2891,"Following",FALSE)</f>
        <v>59791</v>
      </c>
      <c r="O2891" s="75" t="e">
        <f>_xll.qlInterestRateIndexValueDate(Index,N2891)</f>
        <v>#VALUE!</v>
      </c>
      <c r="P2891" s="72" t="e">
        <v>#N/A</v>
      </c>
      <c r="Q2891" s="113" t="e">
        <v>#N/A</v>
      </c>
    </row>
    <row r="2892" spans="13:17" x14ac:dyDescent="0.2">
      <c r="M2892" s="49" t="s">
        <v>443</v>
      </c>
      <c r="N2892" s="75">
        <f>_xll.qlCalendarAdvance(Calendar,N2891,M2892,"Following",FALSE)</f>
        <v>59798</v>
      </c>
      <c r="O2892" s="75" t="e">
        <f>_xll.qlInterestRateIndexValueDate(Index,N2892)</f>
        <v>#VALUE!</v>
      </c>
      <c r="P2892" s="72" t="e">
        <v>#N/A</v>
      </c>
      <c r="Q2892" s="113" t="e">
        <v>#N/A</v>
      </c>
    </row>
    <row r="2893" spans="13:17" x14ac:dyDescent="0.2">
      <c r="M2893" s="49" t="s">
        <v>443</v>
      </c>
      <c r="N2893" s="75">
        <f>_xll.qlCalendarAdvance(Calendar,N2892,M2893,"Following",FALSE)</f>
        <v>59805</v>
      </c>
      <c r="O2893" s="75" t="e">
        <f>_xll.qlInterestRateIndexValueDate(Index,N2893)</f>
        <v>#VALUE!</v>
      </c>
      <c r="P2893" s="72" t="e">
        <v>#N/A</v>
      </c>
      <c r="Q2893" s="113" t="e">
        <v>#N/A</v>
      </c>
    </row>
    <row r="2894" spans="13:17" x14ac:dyDescent="0.2">
      <c r="M2894" s="49" t="s">
        <v>443</v>
      </c>
      <c r="N2894" s="75">
        <f>_xll.qlCalendarAdvance(Calendar,N2893,M2894,"Following",FALSE)</f>
        <v>59812</v>
      </c>
      <c r="O2894" s="75" t="e">
        <f>_xll.qlInterestRateIndexValueDate(Index,N2894)</f>
        <v>#VALUE!</v>
      </c>
      <c r="P2894" s="72" t="e">
        <v>#N/A</v>
      </c>
      <c r="Q2894" s="113" t="e">
        <v>#N/A</v>
      </c>
    </row>
    <row r="2895" spans="13:17" x14ac:dyDescent="0.2">
      <c r="M2895" s="49" t="s">
        <v>443</v>
      </c>
      <c r="N2895" s="75">
        <f>_xll.qlCalendarAdvance(Calendar,N2894,M2895,"Following",FALSE)</f>
        <v>59819</v>
      </c>
      <c r="O2895" s="75" t="e">
        <f>_xll.qlInterestRateIndexValueDate(Index,N2895)</f>
        <v>#VALUE!</v>
      </c>
      <c r="P2895" s="72" t="e">
        <v>#N/A</v>
      </c>
      <c r="Q2895" s="113" t="e">
        <v>#N/A</v>
      </c>
    </row>
    <row r="2896" spans="13:17" x14ac:dyDescent="0.2">
      <c r="M2896" s="49" t="s">
        <v>443</v>
      </c>
      <c r="N2896" s="75">
        <f>_xll.qlCalendarAdvance(Calendar,N2895,M2896,"Following",FALSE)</f>
        <v>59826</v>
      </c>
      <c r="O2896" s="75" t="e">
        <f>_xll.qlInterestRateIndexValueDate(Index,N2896)</f>
        <v>#VALUE!</v>
      </c>
      <c r="P2896" s="72" t="e">
        <v>#N/A</v>
      </c>
      <c r="Q2896" s="113" t="e">
        <v>#N/A</v>
      </c>
    </row>
    <row r="2897" spans="13:17" x14ac:dyDescent="0.2">
      <c r="M2897" s="49" t="s">
        <v>443</v>
      </c>
      <c r="N2897" s="75">
        <f>_xll.qlCalendarAdvance(Calendar,N2896,M2897,"Following",FALSE)</f>
        <v>59833</v>
      </c>
      <c r="O2897" s="75" t="e">
        <f>_xll.qlInterestRateIndexValueDate(Index,N2897)</f>
        <v>#VALUE!</v>
      </c>
      <c r="P2897" s="72" t="e">
        <v>#N/A</v>
      </c>
      <c r="Q2897" s="113" t="e">
        <v>#N/A</v>
      </c>
    </row>
    <row r="2898" spans="13:17" x14ac:dyDescent="0.2">
      <c r="M2898" s="49" t="s">
        <v>443</v>
      </c>
      <c r="N2898" s="75">
        <f>_xll.qlCalendarAdvance(Calendar,N2897,M2898,"Following",FALSE)</f>
        <v>59840</v>
      </c>
      <c r="O2898" s="75" t="e">
        <f>_xll.qlInterestRateIndexValueDate(Index,N2898)</f>
        <v>#VALUE!</v>
      </c>
      <c r="P2898" s="72" t="e">
        <v>#N/A</v>
      </c>
      <c r="Q2898" s="113" t="e">
        <v>#N/A</v>
      </c>
    </row>
    <row r="2899" spans="13:17" x14ac:dyDescent="0.2">
      <c r="M2899" s="49" t="s">
        <v>443</v>
      </c>
      <c r="N2899" s="75">
        <f>_xll.qlCalendarAdvance(Calendar,N2898,M2899,"Following",FALSE)</f>
        <v>59847</v>
      </c>
      <c r="O2899" s="75" t="e">
        <f>_xll.qlInterestRateIndexValueDate(Index,N2899)</f>
        <v>#VALUE!</v>
      </c>
      <c r="P2899" s="72" t="e">
        <v>#N/A</v>
      </c>
      <c r="Q2899" s="113" t="e">
        <v>#N/A</v>
      </c>
    </row>
    <row r="2900" spans="13:17" x14ac:dyDescent="0.2">
      <c r="M2900" s="49" t="s">
        <v>443</v>
      </c>
      <c r="N2900" s="75">
        <f>_xll.qlCalendarAdvance(Calendar,N2899,M2900,"Following",FALSE)</f>
        <v>59854</v>
      </c>
      <c r="O2900" s="75" t="e">
        <f>_xll.qlInterestRateIndexValueDate(Index,N2900)</f>
        <v>#VALUE!</v>
      </c>
      <c r="P2900" s="72" t="e">
        <v>#N/A</v>
      </c>
      <c r="Q2900" s="113" t="e">
        <v>#N/A</v>
      </c>
    </row>
    <row r="2901" spans="13:17" x14ac:dyDescent="0.2">
      <c r="M2901" s="49" t="s">
        <v>443</v>
      </c>
      <c r="N2901" s="75">
        <f>_xll.qlCalendarAdvance(Calendar,N2900,M2901,"Following",FALSE)</f>
        <v>59861</v>
      </c>
      <c r="O2901" s="75" t="e">
        <f>_xll.qlInterestRateIndexValueDate(Index,N2901)</f>
        <v>#VALUE!</v>
      </c>
      <c r="P2901" s="72" t="e">
        <v>#N/A</v>
      </c>
      <c r="Q2901" s="113" t="e">
        <v>#N/A</v>
      </c>
    </row>
    <row r="2902" spans="13:17" x14ac:dyDescent="0.2">
      <c r="M2902" s="49" t="s">
        <v>443</v>
      </c>
      <c r="N2902" s="75">
        <f>_xll.qlCalendarAdvance(Calendar,N2901,M2902,"Following",FALSE)</f>
        <v>59868</v>
      </c>
      <c r="O2902" s="75" t="e">
        <f>_xll.qlInterestRateIndexValueDate(Index,N2902)</f>
        <v>#VALUE!</v>
      </c>
      <c r="P2902" s="72" t="e">
        <v>#N/A</v>
      </c>
      <c r="Q2902" s="113" t="e">
        <v>#N/A</v>
      </c>
    </row>
    <row r="2903" spans="13:17" x14ac:dyDescent="0.2">
      <c r="M2903" s="49" t="s">
        <v>443</v>
      </c>
      <c r="N2903" s="75">
        <f>_xll.qlCalendarAdvance(Calendar,N2902,M2903,"Following",FALSE)</f>
        <v>59875</v>
      </c>
      <c r="O2903" s="75" t="e">
        <f>_xll.qlInterestRateIndexValueDate(Index,N2903)</f>
        <v>#VALUE!</v>
      </c>
      <c r="P2903" s="72" t="e">
        <v>#N/A</v>
      </c>
      <c r="Q2903" s="113" t="e">
        <v>#N/A</v>
      </c>
    </row>
    <row r="2904" spans="13:17" x14ac:dyDescent="0.2">
      <c r="M2904" s="49" t="s">
        <v>443</v>
      </c>
      <c r="N2904" s="75">
        <f>_xll.qlCalendarAdvance(Calendar,N2903,M2904,"Following",FALSE)</f>
        <v>59882</v>
      </c>
      <c r="O2904" s="75" t="e">
        <f>_xll.qlInterestRateIndexValueDate(Index,N2904)</f>
        <v>#VALUE!</v>
      </c>
      <c r="P2904" s="72" t="e">
        <v>#N/A</v>
      </c>
      <c r="Q2904" s="113" t="e">
        <v>#N/A</v>
      </c>
    </row>
    <row r="2905" spans="13:17" x14ac:dyDescent="0.2">
      <c r="M2905" s="49" t="s">
        <v>443</v>
      </c>
      <c r="N2905" s="75">
        <f>_xll.qlCalendarAdvance(Calendar,N2904,M2905,"Following",FALSE)</f>
        <v>59889</v>
      </c>
      <c r="O2905" s="75" t="e">
        <f>_xll.qlInterestRateIndexValueDate(Index,N2905)</f>
        <v>#VALUE!</v>
      </c>
      <c r="P2905" s="72" t="e">
        <v>#N/A</v>
      </c>
      <c r="Q2905" s="113" t="e">
        <v>#N/A</v>
      </c>
    </row>
    <row r="2906" spans="13:17" x14ac:dyDescent="0.2">
      <c r="M2906" s="49" t="s">
        <v>443</v>
      </c>
      <c r="N2906" s="75">
        <f>_xll.qlCalendarAdvance(Calendar,N2905,M2906,"Following",FALSE)</f>
        <v>59897</v>
      </c>
      <c r="O2906" s="75" t="e">
        <f>_xll.qlInterestRateIndexValueDate(Index,N2906)</f>
        <v>#VALUE!</v>
      </c>
      <c r="P2906" s="72" t="e">
        <v>#N/A</v>
      </c>
      <c r="Q2906" s="113" t="e">
        <v>#N/A</v>
      </c>
    </row>
    <row r="2907" spans="13:17" x14ac:dyDescent="0.2">
      <c r="M2907" s="49" t="s">
        <v>443</v>
      </c>
      <c r="N2907" s="75">
        <f>_xll.qlCalendarAdvance(Calendar,N2906,M2907,"Following",FALSE)</f>
        <v>59904</v>
      </c>
      <c r="O2907" s="75" t="e">
        <f>_xll.qlInterestRateIndexValueDate(Index,N2907)</f>
        <v>#VALUE!</v>
      </c>
      <c r="P2907" s="72" t="e">
        <v>#N/A</v>
      </c>
      <c r="Q2907" s="113" t="e">
        <v>#N/A</v>
      </c>
    </row>
    <row r="2908" spans="13:17" x14ac:dyDescent="0.2">
      <c r="M2908" s="49" t="s">
        <v>443</v>
      </c>
      <c r="N2908" s="75">
        <f>_xll.qlCalendarAdvance(Calendar,N2907,M2908,"Following",FALSE)</f>
        <v>59911</v>
      </c>
      <c r="O2908" s="75" t="e">
        <f>_xll.qlInterestRateIndexValueDate(Index,N2908)</f>
        <v>#VALUE!</v>
      </c>
      <c r="P2908" s="72" t="e">
        <v>#N/A</v>
      </c>
      <c r="Q2908" s="113" t="e">
        <v>#N/A</v>
      </c>
    </row>
    <row r="2909" spans="13:17" x14ac:dyDescent="0.2">
      <c r="M2909" s="49" t="s">
        <v>443</v>
      </c>
      <c r="N2909" s="75">
        <f>_xll.qlCalendarAdvance(Calendar,N2908,M2909,"Following",FALSE)</f>
        <v>59918</v>
      </c>
      <c r="O2909" s="75" t="e">
        <f>_xll.qlInterestRateIndexValueDate(Index,N2909)</f>
        <v>#VALUE!</v>
      </c>
      <c r="P2909" s="72" t="e">
        <v>#N/A</v>
      </c>
      <c r="Q2909" s="113" t="e">
        <v>#N/A</v>
      </c>
    </row>
    <row r="2910" spans="13:17" x14ac:dyDescent="0.2">
      <c r="M2910" s="49" t="s">
        <v>443</v>
      </c>
      <c r="N2910" s="75">
        <f>_xll.qlCalendarAdvance(Calendar,N2909,M2910,"Following",FALSE)</f>
        <v>59925</v>
      </c>
      <c r="O2910" s="75" t="e">
        <f>_xll.qlInterestRateIndexValueDate(Index,N2910)</f>
        <v>#VALUE!</v>
      </c>
      <c r="P2910" s="72" t="e">
        <v>#N/A</v>
      </c>
      <c r="Q2910" s="113" t="e">
        <v>#N/A</v>
      </c>
    </row>
    <row r="2911" spans="13:17" x14ac:dyDescent="0.2">
      <c r="M2911" s="49" t="s">
        <v>443</v>
      </c>
      <c r="N2911" s="75">
        <f>_xll.qlCalendarAdvance(Calendar,N2910,M2911,"Following",FALSE)</f>
        <v>59932</v>
      </c>
      <c r="O2911" s="75" t="e">
        <f>_xll.qlInterestRateIndexValueDate(Index,N2911)</f>
        <v>#VALUE!</v>
      </c>
      <c r="P2911" s="72" t="e">
        <v>#N/A</v>
      </c>
      <c r="Q2911" s="113" t="e">
        <v>#N/A</v>
      </c>
    </row>
    <row r="2912" spans="13:17" x14ac:dyDescent="0.2">
      <c r="M2912" s="49" t="s">
        <v>443</v>
      </c>
      <c r="N2912" s="75">
        <f>_xll.qlCalendarAdvance(Calendar,N2911,M2912,"Following",FALSE)</f>
        <v>59939</v>
      </c>
      <c r="O2912" s="75" t="e">
        <f>_xll.qlInterestRateIndexValueDate(Index,N2912)</f>
        <v>#VALUE!</v>
      </c>
      <c r="P2912" s="72" t="e">
        <v>#N/A</v>
      </c>
      <c r="Q2912" s="113" t="e">
        <v>#N/A</v>
      </c>
    </row>
    <row r="2913" spans="13:17" x14ac:dyDescent="0.2">
      <c r="M2913" s="49" t="s">
        <v>443</v>
      </c>
      <c r="N2913" s="75">
        <f>_xll.qlCalendarAdvance(Calendar,N2912,M2913,"Following",FALSE)</f>
        <v>59946</v>
      </c>
      <c r="O2913" s="75" t="e">
        <f>_xll.qlInterestRateIndexValueDate(Index,N2913)</f>
        <v>#VALUE!</v>
      </c>
      <c r="P2913" s="72" t="e">
        <v>#N/A</v>
      </c>
      <c r="Q2913" s="113" t="e">
        <v>#N/A</v>
      </c>
    </row>
    <row r="2914" spans="13:17" x14ac:dyDescent="0.2">
      <c r="M2914" s="49" t="s">
        <v>443</v>
      </c>
      <c r="N2914" s="75">
        <f>_xll.qlCalendarAdvance(Calendar,N2913,M2914,"Following",FALSE)</f>
        <v>59953</v>
      </c>
      <c r="O2914" s="75" t="e">
        <f>_xll.qlInterestRateIndexValueDate(Index,N2914)</f>
        <v>#VALUE!</v>
      </c>
      <c r="P2914" s="72" t="e">
        <v>#N/A</v>
      </c>
      <c r="Q2914" s="113" t="e">
        <v>#N/A</v>
      </c>
    </row>
    <row r="2915" spans="13:17" x14ac:dyDescent="0.2">
      <c r="M2915" s="49" t="s">
        <v>443</v>
      </c>
      <c r="N2915" s="75">
        <f>_xll.qlCalendarAdvance(Calendar,N2914,M2915,"Following",FALSE)</f>
        <v>59960</v>
      </c>
      <c r="O2915" s="75" t="e">
        <f>_xll.qlInterestRateIndexValueDate(Index,N2915)</f>
        <v>#VALUE!</v>
      </c>
      <c r="P2915" s="72" t="e">
        <v>#N/A</v>
      </c>
      <c r="Q2915" s="113" t="e">
        <v>#N/A</v>
      </c>
    </row>
    <row r="2916" spans="13:17" x14ac:dyDescent="0.2">
      <c r="M2916" s="49" t="s">
        <v>443</v>
      </c>
      <c r="N2916" s="75">
        <f>_xll.qlCalendarAdvance(Calendar,N2915,M2916,"Following",FALSE)</f>
        <v>59967</v>
      </c>
      <c r="O2916" s="75" t="e">
        <f>_xll.qlInterestRateIndexValueDate(Index,N2916)</f>
        <v>#VALUE!</v>
      </c>
      <c r="P2916" s="72" t="e">
        <v>#N/A</v>
      </c>
      <c r="Q2916" s="113" t="e">
        <v>#N/A</v>
      </c>
    </row>
    <row r="2917" spans="13:17" x14ac:dyDescent="0.2">
      <c r="M2917" s="49" t="s">
        <v>443</v>
      </c>
      <c r="N2917" s="75">
        <f>_xll.qlCalendarAdvance(Calendar,N2916,M2917,"Following",FALSE)</f>
        <v>59974</v>
      </c>
      <c r="O2917" s="75" t="e">
        <f>_xll.qlInterestRateIndexValueDate(Index,N2917)</f>
        <v>#VALUE!</v>
      </c>
      <c r="P2917" s="72" t="e">
        <v>#N/A</v>
      </c>
      <c r="Q2917" s="113" t="e">
        <v>#N/A</v>
      </c>
    </row>
    <row r="2918" spans="13:17" x14ac:dyDescent="0.2">
      <c r="M2918" s="49" t="s">
        <v>443</v>
      </c>
      <c r="N2918" s="75">
        <f>_xll.qlCalendarAdvance(Calendar,N2917,M2918,"Following",FALSE)</f>
        <v>59981</v>
      </c>
      <c r="O2918" s="75" t="e">
        <f>_xll.qlInterestRateIndexValueDate(Index,N2918)</f>
        <v>#VALUE!</v>
      </c>
      <c r="P2918" s="72" t="e">
        <v>#N/A</v>
      </c>
      <c r="Q2918" s="113" t="e">
        <v>#N/A</v>
      </c>
    </row>
    <row r="2919" spans="13:17" x14ac:dyDescent="0.2">
      <c r="M2919" s="49" t="s">
        <v>443</v>
      </c>
      <c r="N2919" s="75">
        <f>_xll.qlCalendarAdvance(Calendar,N2918,M2919,"Following",FALSE)</f>
        <v>59988</v>
      </c>
      <c r="O2919" s="75" t="e">
        <f>_xll.qlInterestRateIndexValueDate(Index,N2919)</f>
        <v>#VALUE!</v>
      </c>
      <c r="P2919" s="72" t="e">
        <v>#N/A</v>
      </c>
      <c r="Q2919" s="113" t="e">
        <v>#N/A</v>
      </c>
    </row>
    <row r="2920" spans="13:17" x14ac:dyDescent="0.2">
      <c r="M2920" s="49" t="s">
        <v>443</v>
      </c>
      <c r="N2920" s="75">
        <f>_xll.qlCalendarAdvance(Calendar,N2919,M2920,"Following",FALSE)</f>
        <v>59995</v>
      </c>
      <c r="O2920" s="75" t="e">
        <f>_xll.qlInterestRateIndexValueDate(Index,N2920)</f>
        <v>#VALUE!</v>
      </c>
      <c r="P2920" s="72" t="e">
        <v>#N/A</v>
      </c>
      <c r="Q2920" s="113" t="e">
        <v>#N/A</v>
      </c>
    </row>
    <row r="2921" spans="13:17" x14ac:dyDescent="0.2">
      <c r="M2921" s="49" t="s">
        <v>443</v>
      </c>
      <c r="N2921" s="75">
        <f>_xll.qlCalendarAdvance(Calendar,N2920,M2921,"Following",FALSE)</f>
        <v>60002</v>
      </c>
      <c r="O2921" s="75" t="e">
        <f>_xll.qlInterestRateIndexValueDate(Index,N2921)</f>
        <v>#VALUE!</v>
      </c>
      <c r="P2921" s="72" t="e">
        <v>#N/A</v>
      </c>
      <c r="Q2921" s="113" t="e">
        <v>#N/A</v>
      </c>
    </row>
    <row r="2922" spans="13:17" x14ac:dyDescent="0.2">
      <c r="M2922" s="49" t="s">
        <v>443</v>
      </c>
      <c r="N2922" s="75">
        <f>_xll.qlCalendarAdvance(Calendar,N2921,M2922,"Following",FALSE)</f>
        <v>60009</v>
      </c>
      <c r="O2922" s="75" t="e">
        <f>_xll.qlInterestRateIndexValueDate(Index,N2922)</f>
        <v>#VALUE!</v>
      </c>
      <c r="P2922" s="72" t="e">
        <v>#N/A</v>
      </c>
      <c r="Q2922" s="113" t="e">
        <v>#N/A</v>
      </c>
    </row>
    <row r="2923" spans="13:17" x14ac:dyDescent="0.2">
      <c r="M2923" s="49" t="s">
        <v>443</v>
      </c>
      <c r="N2923" s="75">
        <f>_xll.qlCalendarAdvance(Calendar,N2922,M2923,"Following",FALSE)</f>
        <v>60016</v>
      </c>
      <c r="O2923" s="75" t="e">
        <f>_xll.qlInterestRateIndexValueDate(Index,N2923)</f>
        <v>#VALUE!</v>
      </c>
      <c r="P2923" s="72" t="e">
        <v>#N/A</v>
      </c>
      <c r="Q2923" s="113" t="e">
        <v>#N/A</v>
      </c>
    </row>
    <row r="2924" spans="13:17" x14ac:dyDescent="0.2">
      <c r="M2924" s="49" t="s">
        <v>443</v>
      </c>
      <c r="N2924" s="75">
        <f>_xll.qlCalendarAdvance(Calendar,N2923,M2924,"Following",FALSE)</f>
        <v>60024</v>
      </c>
      <c r="O2924" s="75" t="e">
        <f>_xll.qlInterestRateIndexValueDate(Index,N2924)</f>
        <v>#VALUE!</v>
      </c>
      <c r="P2924" s="72" t="e">
        <v>#N/A</v>
      </c>
      <c r="Q2924" s="113" t="e">
        <v>#N/A</v>
      </c>
    </row>
    <row r="2925" spans="13:17" x14ac:dyDescent="0.2">
      <c r="M2925" s="49" t="s">
        <v>443</v>
      </c>
      <c r="N2925" s="75">
        <f>_xll.qlCalendarAdvance(Calendar,N2924,M2925,"Following",FALSE)</f>
        <v>60031</v>
      </c>
      <c r="O2925" s="75" t="e">
        <f>_xll.qlInterestRateIndexValueDate(Index,N2925)</f>
        <v>#VALUE!</v>
      </c>
      <c r="P2925" s="72" t="e">
        <v>#N/A</v>
      </c>
      <c r="Q2925" s="113" t="e">
        <v>#N/A</v>
      </c>
    </row>
    <row r="2926" spans="13:17" x14ac:dyDescent="0.2">
      <c r="M2926" s="49" t="s">
        <v>443</v>
      </c>
      <c r="N2926" s="75">
        <f>_xll.qlCalendarAdvance(Calendar,N2925,M2926,"Following",FALSE)</f>
        <v>60038</v>
      </c>
      <c r="O2926" s="75" t="e">
        <f>_xll.qlInterestRateIndexValueDate(Index,N2926)</f>
        <v>#VALUE!</v>
      </c>
      <c r="P2926" s="72" t="e">
        <v>#N/A</v>
      </c>
      <c r="Q2926" s="113" t="e">
        <v>#N/A</v>
      </c>
    </row>
    <row r="2927" spans="13:17" x14ac:dyDescent="0.2">
      <c r="M2927" s="49" t="s">
        <v>443</v>
      </c>
      <c r="N2927" s="75">
        <f>_xll.qlCalendarAdvance(Calendar,N2926,M2927,"Following",FALSE)</f>
        <v>60045</v>
      </c>
      <c r="O2927" s="75" t="e">
        <f>_xll.qlInterestRateIndexValueDate(Index,N2927)</f>
        <v>#VALUE!</v>
      </c>
      <c r="P2927" s="72" t="e">
        <v>#N/A</v>
      </c>
      <c r="Q2927" s="113" t="e">
        <v>#N/A</v>
      </c>
    </row>
    <row r="2928" spans="13:17" x14ac:dyDescent="0.2">
      <c r="M2928" s="49" t="s">
        <v>443</v>
      </c>
      <c r="N2928" s="75">
        <f>_xll.qlCalendarAdvance(Calendar,N2927,M2928,"Following",FALSE)</f>
        <v>60052</v>
      </c>
      <c r="O2928" s="75" t="e">
        <f>_xll.qlInterestRateIndexValueDate(Index,N2928)</f>
        <v>#VALUE!</v>
      </c>
      <c r="P2928" s="72" t="e">
        <v>#N/A</v>
      </c>
      <c r="Q2928" s="113" t="e">
        <v>#N/A</v>
      </c>
    </row>
    <row r="2929" spans="13:17" x14ac:dyDescent="0.2">
      <c r="M2929" s="49" t="s">
        <v>443</v>
      </c>
      <c r="N2929" s="75">
        <f>_xll.qlCalendarAdvance(Calendar,N2928,M2929,"Following",FALSE)</f>
        <v>60059</v>
      </c>
      <c r="O2929" s="75" t="e">
        <f>_xll.qlInterestRateIndexValueDate(Index,N2929)</f>
        <v>#VALUE!</v>
      </c>
      <c r="P2929" s="72" t="e">
        <v>#N/A</v>
      </c>
      <c r="Q2929" s="113" t="e">
        <v>#N/A</v>
      </c>
    </row>
    <row r="2930" spans="13:17" x14ac:dyDescent="0.2">
      <c r="M2930" s="49" t="s">
        <v>443</v>
      </c>
      <c r="N2930" s="75">
        <f>_xll.qlCalendarAdvance(Calendar,N2929,M2930,"Following",FALSE)</f>
        <v>60066</v>
      </c>
      <c r="O2930" s="75" t="e">
        <f>_xll.qlInterestRateIndexValueDate(Index,N2930)</f>
        <v>#VALUE!</v>
      </c>
      <c r="P2930" s="72" t="e">
        <v>#N/A</v>
      </c>
      <c r="Q2930" s="113" t="e">
        <v>#N/A</v>
      </c>
    </row>
    <row r="2931" spans="13:17" x14ac:dyDescent="0.2">
      <c r="M2931" s="49" t="s">
        <v>443</v>
      </c>
      <c r="N2931" s="75">
        <f>_xll.qlCalendarAdvance(Calendar,N2930,M2931,"Following",FALSE)</f>
        <v>60073</v>
      </c>
      <c r="O2931" s="75" t="e">
        <f>_xll.qlInterestRateIndexValueDate(Index,N2931)</f>
        <v>#VALUE!</v>
      </c>
      <c r="P2931" s="72" t="e">
        <v>#N/A</v>
      </c>
      <c r="Q2931" s="113" t="e">
        <v>#N/A</v>
      </c>
    </row>
    <row r="2932" spans="13:17" x14ac:dyDescent="0.2">
      <c r="M2932" s="49" t="s">
        <v>443</v>
      </c>
      <c r="N2932" s="75">
        <f>_xll.qlCalendarAdvance(Calendar,N2931,M2932,"Following",FALSE)</f>
        <v>60080</v>
      </c>
      <c r="O2932" s="75" t="e">
        <f>_xll.qlInterestRateIndexValueDate(Index,N2932)</f>
        <v>#VALUE!</v>
      </c>
      <c r="P2932" s="72" t="e">
        <v>#N/A</v>
      </c>
      <c r="Q2932" s="113" t="e">
        <v>#N/A</v>
      </c>
    </row>
    <row r="2933" spans="13:17" x14ac:dyDescent="0.2">
      <c r="M2933" s="49" t="s">
        <v>443</v>
      </c>
      <c r="N2933" s="75">
        <f>_xll.qlCalendarAdvance(Calendar,N2932,M2933,"Following",FALSE)</f>
        <v>60087</v>
      </c>
      <c r="O2933" s="75" t="e">
        <f>_xll.qlInterestRateIndexValueDate(Index,N2933)</f>
        <v>#VALUE!</v>
      </c>
      <c r="P2933" s="72" t="e">
        <v>#N/A</v>
      </c>
      <c r="Q2933" s="113" t="e">
        <v>#N/A</v>
      </c>
    </row>
    <row r="2934" spans="13:17" x14ac:dyDescent="0.2">
      <c r="M2934" s="49" t="s">
        <v>443</v>
      </c>
      <c r="N2934" s="75">
        <f>_xll.qlCalendarAdvance(Calendar,N2933,M2934,"Following",FALSE)</f>
        <v>60094</v>
      </c>
      <c r="O2934" s="75" t="e">
        <f>_xll.qlInterestRateIndexValueDate(Index,N2934)</f>
        <v>#VALUE!</v>
      </c>
      <c r="P2934" s="72" t="e">
        <v>#N/A</v>
      </c>
      <c r="Q2934" s="113" t="e">
        <v>#N/A</v>
      </c>
    </row>
    <row r="2935" spans="13:17" x14ac:dyDescent="0.2">
      <c r="M2935" s="49" t="s">
        <v>443</v>
      </c>
      <c r="N2935" s="75">
        <f>_xll.qlCalendarAdvance(Calendar,N2934,M2935,"Following",FALSE)</f>
        <v>60101</v>
      </c>
      <c r="O2935" s="75" t="e">
        <f>_xll.qlInterestRateIndexValueDate(Index,N2935)</f>
        <v>#VALUE!</v>
      </c>
      <c r="P2935" s="72" t="e">
        <v>#N/A</v>
      </c>
      <c r="Q2935" s="113" t="e">
        <v>#N/A</v>
      </c>
    </row>
    <row r="2936" spans="13:17" x14ac:dyDescent="0.2">
      <c r="M2936" s="49" t="s">
        <v>443</v>
      </c>
      <c r="N2936" s="75">
        <f>_xll.qlCalendarAdvance(Calendar,N2935,M2936,"Following",FALSE)</f>
        <v>60108</v>
      </c>
      <c r="O2936" s="75" t="e">
        <f>_xll.qlInterestRateIndexValueDate(Index,N2936)</f>
        <v>#VALUE!</v>
      </c>
      <c r="P2936" s="72" t="e">
        <v>#N/A</v>
      </c>
      <c r="Q2936" s="113" t="e">
        <v>#N/A</v>
      </c>
    </row>
    <row r="2937" spans="13:17" x14ac:dyDescent="0.2">
      <c r="M2937" s="49" t="s">
        <v>443</v>
      </c>
      <c r="N2937" s="75">
        <f>_xll.qlCalendarAdvance(Calendar,N2936,M2937,"Following",FALSE)</f>
        <v>60115</v>
      </c>
      <c r="O2937" s="75" t="e">
        <f>_xll.qlInterestRateIndexValueDate(Index,N2937)</f>
        <v>#VALUE!</v>
      </c>
      <c r="P2937" s="72" t="e">
        <v>#N/A</v>
      </c>
      <c r="Q2937" s="113" t="e">
        <v>#N/A</v>
      </c>
    </row>
    <row r="2938" spans="13:17" x14ac:dyDescent="0.2">
      <c r="M2938" s="49" t="s">
        <v>443</v>
      </c>
      <c r="N2938" s="75">
        <f>_xll.qlCalendarAdvance(Calendar,N2937,M2938,"Following",FALSE)</f>
        <v>60122</v>
      </c>
      <c r="O2938" s="75" t="e">
        <f>_xll.qlInterestRateIndexValueDate(Index,N2938)</f>
        <v>#VALUE!</v>
      </c>
      <c r="P2938" s="72" t="e">
        <v>#N/A</v>
      </c>
      <c r="Q2938" s="113" t="e">
        <v>#N/A</v>
      </c>
    </row>
    <row r="2939" spans="13:17" x14ac:dyDescent="0.2">
      <c r="M2939" s="49" t="s">
        <v>443</v>
      </c>
      <c r="N2939" s="75">
        <f>_xll.qlCalendarAdvance(Calendar,N2938,M2939,"Following",FALSE)</f>
        <v>60129</v>
      </c>
      <c r="O2939" s="75" t="e">
        <f>_xll.qlInterestRateIndexValueDate(Index,N2939)</f>
        <v>#VALUE!</v>
      </c>
      <c r="P2939" s="72" t="e">
        <v>#N/A</v>
      </c>
      <c r="Q2939" s="113" t="e">
        <v>#N/A</v>
      </c>
    </row>
    <row r="2940" spans="13:17" x14ac:dyDescent="0.2">
      <c r="M2940" s="49" t="s">
        <v>443</v>
      </c>
      <c r="N2940" s="75">
        <f>_xll.qlCalendarAdvance(Calendar,N2939,M2940,"Following",FALSE)</f>
        <v>60136</v>
      </c>
      <c r="O2940" s="75" t="e">
        <f>_xll.qlInterestRateIndexValueDate(Index,N2940)</f>
        <v>#VALUE!</v>
      </c>
      <c r="P2940" s="72" t="e">
        <v>#N/A</v>
      </c>
      <c r="Q2940" s="113" t="e">
        <v>#N/A</v>
      </c>
    </row>
    <row r="2941" spans="13:17" x14ac:dyDescent="0.2">
      <c r="M2941" s="49" t="s">
        <v>443</v>
      </c>
      <c r="N2941" s="75">
        <f>_xll.qlCalendarAdvance(Calendar,N2940,M2941,"Following",FALSE)</f>
        <v>60143</v>
      </c>
      <c r="O2941" s="75" t="e">
        <f>_xll.qlInterestRateIndexValueDate(Index,N2941)</f>
        <v>#VALUE!</v>
      </c>
      <c r="P2941" s="72" t="e">
        <v>#N/A</v>
      </c>
      <c r="Q2941" s="113" t="e">
        <v>#N/A</v>
      </c>
    </row>
    <row r="2942" spans="13:17" x14ac:dyDescent="0.2">
      <c r="M2942" s="49" t="s">
        <v>443</v>
      </c>
      <c r="N2942" s="75">
        <f>_xll.qlCalendarAdvance(Calendar,N2941,M2942,"Following",FALSE)</f>
        <v>60150</v>
      </c>
      <c r="O2942" s="75" t="e">
        <f>_xll.qlInterestRateIndexValueDate(Index,N2942)</f>
        <v>#VALUE!</v>
      </c>
      <c r="P2942" s="72" t="e">
        <v>#N/A</v>
      </c>
      <c r="Q2942" s="113" t="e">
        <v>#N/A</v>
      </c>
    </row>
    <row r="2943" spans="13:17" x14ac:dyDescent="0.2">
      <c r="M2943" s="49" t="s">
        <v>443</v>
      </c>
      <c r="N2943" s="75">
        <f>_xll.qlCalendarAdvance(Calendar,N2942,M2943,"Following",FALSE)</f>
        <v>60157</v>
      </c>
      <c r="O2943" s="75" t="e">
        <f>_xll.qlInterestRateIndexValueDate(Index,N2943)</f>
        <v>#VALUE!</v>
      </c>
      <c r="P2943" s="72" t="e">
        <v>#N/A</v>
      </c>
      <c r="Q2943" s="113" t="e">
        <v>#N/A</v>
      </c>
    </row>
    <row r="2944" spans="13:17" x14ac:dyDescent="0.2">
      <c r="M2944" s="49" t="s">
        <v>443</v>
      </c>
      <c r="N2944" s="75">
        <f>_xll.qlCalendarAdvance(Calendar,N2943,M2944,"Following",FALSE)</f>
        <v>60164</v>
      </c>
      <c r="O2944" s="75" t="e">
        <f>_xll.qlInterestRateIndexValueDate(Index,N2944)</f>
        <v>#VALUE!</v>
      </c>
      <c r="P2944" s="72" t="e">
        <v>#N/A</v>
      </c>
      <c r="Q2944" s="113" t="e">
        <v>#N/A</v>
      </c>
    </row>
    <row r="2945" spans="13:17" x14ac:dyDescent="0.2">
      <c r="M2945" s="49" t="s">
        <v>443</v>
      </c>
      <c r="N2945" s="75">
        <f>_xll.qlCalendarAdvance(Calendar,N2944,M2945,"Following",FALSE)</f>
        <v>60171</v>
      </c>
      <c r="O2945" s="75" t="e">
        <f>_xll.qlInterestRateIndexValueDate(Index,N2945)</f>
        <v>#VALUE!</v>
      </c>
      <c r="P2945" s="72" t="e">
        <v>#N/A</v>
      </c>
      <c r="Q2945" s="113" t="e">
        <v>#N/A</v>
      </c>
    </row>
    <row r="2946" spans="13:17" x14ac:dyDescent="0.2">
      <c r="M2946" s="49" t="s">
        <v>443</v>
      </c>
      <c r="N2946" s="75">
        <f>_xll.qlCalendarAdvance(Calendar,N2945,M2946,"Following",FALSE)</f>
        <v>60178</v>
      </c>
      <c r="O2946" s="75" t="e">
        <f>_xll.qlInterestRateIndexValueDate(Index,N2946)</f>
        <v>#VALUE!</v>
      </c>
      <c r="P2946" s="72" t="e">
        <v>#N/A</v>
      </c>
      <c r="Q2946" s="113" t="e">
        <v>#N/A</v>
      </c>
    </row>
    <row r="2947" spans="13:17" x14ac:dyDescent="0.2">
      <c r="M2947" s="49" t="s">
        <v>443</v>
      </c>
      <c r="N2947" s="75">
        <f>_xll.qlCalendarAdvance(Calendar,N2946,M2947,"Following",FALSE)</f>
        <v>60185</v>
      </c>
      <c r="O2947" s="75" t="e">
        <f>_xll.qlInterestRateIndexValueDate(Index,N2947)</f>
        <v>#VALUE!</v>
      </c>
      <c r="P2947" s="72" t="e">
        <v>#N/A</v>
      </c>
      <c r="Q2947" s="113" t="e">
        <v>#N/A</v>
      </c>
    </row>
    <row r="2948" spans="13:17" x14ac:dyDescent="0.2">
      <c r="M2948" s="49" t="s">
        <v>443</v>
      </c>
      <c r="N2948" s="75">
        <f>_xll.qlCalendarAdvance(Calendar,N2947,M2948,"Following",FALSE)</f>
        <v>60192</v>
      </c>
      <c r="O2948" s="75" t="e">
        <f>_xll.qlInterestRateIndexValueDate(Index,N2948)</f>
        <v>#VALUE!</v>
      </c>
      <c r="P2948" s="72" t="e">
        <v>#N/A</v>
      </c>
      <c r="Q2948" s="113" t="e">
        <v>#N/A</v>
      </c>
    </row>
    <row r="2949" spans="13:17" x14ac:dyDescent="0.2">
      <c r="M2949" s="49" t="s">
        <v>443</v>
      </c>
      <c r="N2949" s="75">
        <f>_xll.qlCalendarAdvance(Calendar,N2948,M2949,"Following",FALSE)</f>
        <v>60199</v>
      </c>
      <c r="O2949" s="75" t="e">
        <f>_xll.qlInterestRateIndexValueDate(Index,N2949)</f>
        <v>#VALUE!</v>
      </c>
      <c r="P2949" s="72" t="e">
        <v>#N/A</v>
      </c>
      <c r="Q2949" s="113" t="e">
        <v>#N/A</v>
      </c>
    </row>
    <row r="2950" spans="13:17" x14ac:dyDescent="0.2">
      <c r="M2950" s="49" t="s">
        <v>443</v>
      </c>
      <c r="N2950" s="75">
        <f>_xll.qlCalendarAdvance(Calendar,N2949,M2950,"Following",FALSE)</f>
        <v>60206</v>
      </c>
      <c r="O2950" s="75" t="e">
        <f>_xll.qlInterestRateIndexValueDate(Index,N2950)</f>
        <v>#VALUE!</v>
      </c>
      <c r="P2950" s="72" t="e">
        <v>#N/A</v>
      </c>
      <c r="Q2950" s="113" t="e">
        <v>#N/A</v>
      </c>
    </row>
    <row r="2951" spans="13:17" x14ac:dyDescent="0.2">
      <c r="M2951" s="49" t="s">
        <v>443</v>
      </c>
      <c r="N2951" s="75">
        <f>_xll.qlCalendarAdvance(Calendar,N2950,M2951,"Following",FALSE)</f>
        <v>60213</v>
      </c>
      <c r="O2951" s="75" t="e">
        <f>_xll.qlInterestRateIndexValueDate(Index,N2951)</f>
        <v>#VALUE!</v>
      </c>
      <c r="P2951" s="72" t="e">
        <v>#N/A</v>
      </c>
      <c r="Q2951" s="113" t="e">
        <v>#N/A</v>
      </c>
    </row>
    <row r="2952" spans="13:17" x14ac:dyDescent="0.2">
      <c r="M2952" s="49" t="s">
        <v>443</v>
      </c>
      <c r="N2952" s="75">
        <f>_xll.qlCalendarAdvance(Calendar,N2951,M2952,"Following",FALSE)</f>
        <v>60220</v>
      </c>
      <c r="O2952" s="75" t="e">
        <f>_xll.qlInterestRateIndexValueDate(Index,N2952)</f>
        <v>#VALUE!</v>
      </c>
      <c r="P2952" s="72" t="e">
        <v>#N/A</v>
      </c>
      <c r="Q2952" s="113" t="e">
        <v>#N/A</v>
      </c>
    </row>
    <row r="2953" spans="13:17" x14ac:dyDescent="0.2">
      <c r="M2953" s="49" t="s">
        <v>443</v>
      </c>
      <c r="N2953" s="75">
        <f>_xll.qlCalendarAdvance(Calendar,N2952,M2953,"Following",FALSE)</f>
        <v>60227</v>
      </c>
      <c r="O2953" s="75" t="e">
        <f>_xll.qlInterestRateIndexValueDate(Index,N2953)</f>
        <v>#VALUE!</v>
      </c>
      <c r="P2953" s="72" t="e">
        <v>#N/A</v>
      </c>
      <c r="Q2953" s="113" t="e">
        <v>#N/A</v>
      </c>
    </row>
    <row r="2954" spans="13:17" x14ac:dyDescent="0.2">
      <c r="M2954" s="49" t="s">
        <v>443</v>
      </c>
      <c r="N2954" s="75">
        <f>_xll.qlCalendarAdvance(Calendar,N2953,M2954,"Following",FALSE)</f>
        <v>60234</v>
      </c>
      <c r="O2954" s="75" t="e">
        <f>_xll.qlInterestRateIndexValueDate(Index,N2954)</f>
        <v>#VALUE!</v>
      </c>
      <c r="P2954" s="72" t="e">
        <v>#N/A</v>
      </c>
      <c r="Q2954" s="113" t="e">
        <v>#N/A</v>
      </c>
    </row>
    <row r="2955" spans="13:17" x14ac:dyDescent="0.2">
      <c r="M2955" s="49" t="s">
        <v>443</v>
      </c>
      <c r="N2955" s="75">
        <f>_xll.qlCalendarAdvance(Calendar,N2954,M2955,"Following",FALSE)</f>
        <v>60241</v>
      </c>
      <c r="O2955" s="75" t="e">
        <f>_xll.qlInterestRateIndexValueDate(Index,N2955)</f>
        <v>#VALUE!</v>
      </c>
      <c r="P2955" s="72" t="e">
        <v>#N/A</v>
      </c>
      <c r="Q2955" s="113" t="e">
        <v>#N/A</v>
      </c>
    </row>
    <row r="2956" spans="13:17" x14ac:dyDescent="0.2">
      <c r="M2956" s="49" t="s">
        <v>443</v>
      </c>
      <c r="N2956" s="75">
        <f>_xll.qlCalendarAdvance(Calendar,N2955,M2956,"Following",FALSE)</f>
        <v>60248</v>
      </c>
      <c r="O2956" s="75" t="e">
        <f>_xll.qlInterestRateIndexValueDate(Index,N2956)</f>
        <v>#VALUE!</v>
      </c>
      <c r="P2956" s="72" t="e">
        <v>#N/A</v>
      </c>
      <c r="Q2956" s="113" t="e">
        <v>#N/A</v>
      </c>
    </row>
    <row r="2957" spans="13:17" x14ac:dyDescent="0.2">
      <c r="M2957" s="49" t="s">
        <v>443</v>
      </c>
      <c r="N2957" s="75">
        <f>_xll.qlCalendarAdvance(Calendar,N2956,M2957,"Following",FALSE)</f>
        <v>60255</v>
      </c>
      <c r="O2957" s="75" t="e">
        <f>_xll.qlInterestRateIndexValueDate(Index,N2957)</f>
        <v>#VALUE!</v>
      </c>
      <c r="P2957" s="72" t="e">
        <v>#N/A</v>
      </c>
      <c r="Q2957" s="113" t="e">
        <v>#N/A</v>
      </c>
    </row>
    <row r="2958" spans="13:17" x14ac:dyDescent="0.2">
      <c r="M2958" s="49" t="s">
        <v>443</v>
      </c>
      <c r="N2958" s="75">
        <f>_xll.qlCalendarAdvance(Calendar,N2957,M2958,"Following",FALSE)</f>
        <v>60265</v>
      </c>
      <c r="O2958" s="75" t="e">
        <f>_xll.qlInterestRateIndexValueDate(Index,N2958)</f>
        <v>#VALUE!</v>
      </c>
      <c r="P2958" s="72" t="e">
        <v>#N/A</v>
      </c>
      <c r="Q2958" s="113" t="e">
        <v>#N/A</v>
      </c>
    </row>
    <row r="2959" spans="13:17" x14ac:dyDescent="0.2">
      <c r="M2959" s="49" t="s">
        <v>443</v>
      </c>
      <c r="N2959" s="75">
        <f>_xll.qlCalendarAdvance(Calendar,N2958,M2959,"Following",FALSE)</f>
        <v>60272</v>
      </c>
      <c r="O2959" s="75" t="e">
        <f>_xll.qlInterestRateIndexValueDate(Index,N2959)</f>
        <v>#VALUE!</v>
      </c>
      <c r="P2959" s="72" t="e">
        <v>#N/A</v>
      </c>
      <c r="Q2959" s="113" t="e">
        <v>#N/A</v>
      </c>
    </row>
    <row r="2960" spans="13:17" x14ac:dyDescent="0.2">
      <c r="M2960" s="49" t="s">
        <v>443</v>
      </c>
      <c r="N2960" s="75">
        <f>_xll.qlCalendarAdvance(Calendar,N2959,M2960,"Following",FALSE)</f>
        <v>60279</v>
      </c>
      <c r="O2960" s="75" t="e">
        <f>_xll.qlInterestRateIndexValueDate(Index,N2960)</f>
        <v>#VALUE!</v>
      </c>
      <c r="P2960" s="72" t="e">
        <v>#N/A</v>
      </c>
      <c r="Q2960" s="113" t="e">
        <v>#N/A</v>
      </c>
    </row>
    <row r="2961" spans="13:17" x14ac:dyDescent="0.2">
      <c r="M2961" s="49" t="s">
        <v>443</v>
      </c>
      <c r="N2961" s="75">
        <f>_xll.qlCalendarAdvance(Calendar,N2960,M2961,"Following",FALSE)</f>
        <v>60286</v>
      </c>
      <c r="O2961" s="75" t="e">
        <f>_xll.qlInterestRateIndexValueDate(Index,N2961)</f>
        <v>#VALUE!</v>
      </c>
      <c r="P2961" s="72" t="e">
        <v>#N/A</v>
      </c>
      <c r="Q2961" s="113" t="e">
        <v>#N/A</v>
      </c>
    </row>
    <row r="2962" spans="13:17" x14ac:dyDescent="0.2">
      <c r="M2962" s="49" t="s">
        <v>443</v>
      </c>
      <c r="N2962" s="75">
        <f>_xll.qlCalendarAdvance(Calendar,N2961,M2962,"Following",FALSE)</f>
        <v>60293</v>
      </c>
      <c r="O2962" s="75" t="e">
        <f>_xll.qlInterestRateIndexValueDate(Index,N2962)</f>
        <v>#VALUE!</v>
      </c>
      <c r="P2962" s="72" t="e">
        <v>#N/A</v>
      </c>
      <c r="Q2962" s="113" t="e">
        <v>#N/A</v>
      </c>
    </row>
    <row r="2963" spans="13:17" x14ac:dyDescent="0.2">
      <c r="M2963" s="49" t="s">
        <v>443</v>
      </c>
      <c r="N2963" s="75">
        <f>_xll.qlCalendarAdvance(Calendar,N2962,M2963,"Following",FALSE)</f>
        <v>60300</v>
      </c>
      <c r="O2963" s="75" t="e">
        <f>_xll.qlInterestRateIndexValueDate(Index,N2963)</f>
        <v>#VALUE!</v>
      </c>
      <c r="P2963" s="72" t="e">
        <v>#N/A</v>
      </c>
      <c r="Q2963" s="113" t="e">
        <v>#N/A</v>
      </c>
    </row>
    <row r="2964" spans="13:17" x14ac:dyDescent="0.2">
      <c r="M2964" s="49" t="s">
        <v>443</v>
      </c>
      <c r="N2964" s="75">
        <f>_xll.qlCalendarAdvance(Calendar,N2963,M2964,"Following",FALSE)</f>
        <v>60307</v>
      </c>
      <c r="O2964" s="75" t="e">
        <f>_xll.qlInterestRateIndexValueDate(Index,N2964)</f>
        <v>#VALUE!</v>
      </c>
      <c r="P2964" s="72" t="e">
        <v>#N/A</v>
      </c>
      <c r="Q2964" s="113" t="e">
        <v>#N/A</v>
      </c>
    </row>
    <row r="2965" spans="13:17" x14ac:dyDescent="0.2">
      <c r="M2965" s="49" t="s">
        <v>443</v>
      </c>
      <c r="N2965" s="75">
        <f>_xll.qlCalendarAdvance(Calendar,N2964,M2965,"Following",FALSE)</f>
        <v>60314</v>
      </c>
      <c r="O2965" s="75" t="e">
        <f>_xll.qlInterestRateIndexValueDate(Index,N2965)</f>
        <v>#VALUE!</v>
      </c>
      <c r="P2965" s="72" t="e">
        <v>#N/A</v>
      </c>
      <c r="Q2965" s="113" t="e">
        <v>#N/A</v>
      </c>
    </row>
    <row r="2966" spans="13:17" x14ac:dyDescent="0.2">
      <c r="M2966" s="49" t="s">
        <v>443</v>
      </c>
      <c r="N2966" s="75">
        <f>_xll.qlCalendarAdvance(Calendar,N2965,M2966,"Following",FALSE)</f>
        <v>60321</v>
      </c>
      <c r="O2966" s="75" t="e">
        <f>_xll.qlInterestRateIndexValueDate(Index,N2966)</f>
        <v>#VALUE!</v>
      </c>
      <c r="P2966" s="72" t="e">
        <v>#N/A</v>
      </c>
      <c r="Q2966" s="113" t="e">
        <v>#N/A</v>
      </c>
    </row>
    <row r="2967" spans="13:17" x14ac:dyDescent="0.2">
      <c r="M2967" s="49" t="s">
        <v>443</v>
      </c>
      <c r="N2967" s="75">
        <f>_xll.qlCalendarAdvance(Calendar,N2966,M2967,"Following",FALSE)</f>
        <v>60328</v>
      </c>
      <c r="O2967" s="75" t="e">
        <f>_xll.qlInterestRateIndexValueDate(Index,N2967)</f>
        <v>#VALUE!</v>
      </c>
      <c r="P2967" s="72" t="e">
        <v>#N/A</v>
      </c>
      <c r="Q2967" s="113" t="e">
        <v>#N/A</v>
      </c>
    </row>
    <row r="2968" spans="13:17" x14ac:dyDescent="0.2">
      <c r="M2968" s="49" t="s">
        <v>443</v>
      </c>
      <c r="N2968" s="75">
        <f>_xll.qlCalendarAdvance(Calendar,N2967,M2968,"Following",FALSE)</f>
        <v>60335</v>
      </c>
      <c r="O2968" s="75" t="e">
        <f>_xll.qlInterestRateIndexValueDate(Index,N2968)</f>
        <v>#VALUE!</v>
      </c>
      <c r="P2968" s="72" t="e">
        <v>#N/A</v>
      </c>
      <c r="Q2968" s="113" t="e">
        <v>#N/A</v>
      </c>
    </row>
    <row r="2969" spans="13:17" x14ac:dyDescent="0.2">
      <c r="M2969" s="49" t="s">
        <v>443</v>
      </c>
      <c r="N2969" s="75">
        <f>_xll.qlCalendarAdvance(Calendar,N2968,M2969,"Following",FALSE)</f>
        <v>60342</v>
      </c>
      <c r="O2969" s="75" t="e">
        <f>_xll.qlInterestRateIndexValueDate(Index,N2969)</f>
        <v>#VALUE!</v>
      </c>
      <c r="P2969" s="72" t="e">
        <v>#N/A</v>
      </c>
      <c r="Q2969" s="113" t="e">
        <v>#N/A</v>
      </c>
    </row>
    <row r="2970" spans="13:17" x14ac:dyDescent="0.2">
      <c r="M2970" s="49" t="s">
        <v>443</v>
      </c>
      <c r="N2970" s="75">
        <f>_xll.qlCalendarAdvance(Calendar,N2969,M2970,"Following",FALSE)</f>
        <v>60349</v>
      </c>
      <c r="O2970" s="75" t="e">
        <f>_xll.qlInterestRateIndexValueDate(Index,N2970)</f>
        <v>#VALUE!</v>
      </c>
      <c r="P2970" s="72" t="e">
        <v>#N/A</v>
      </c>
      <c r="Q2970" s="113" t="e">
        <v>#N/A</v>
      </c>
    </row>
    <row r="2971" spans="13:17" x14ac:dyDescent="0.2">
      <c r="M2971" s="49" t="s">
        <v>443</v>
      </c>
      <c r="N2971" s="75">
        <f>_xll.qlCalendarAdvance(Calendar,N2970,M2971,"Following",FALSE)</f>
        <v>60357</v>
      </c>
      <c r="O2971" s="75" t="e">
        <f>_xll.qlInterestRateIndexValueDate(Index,N2971)</f>
        <v>#VALUE!</v>
      </c>
      <c r="P2971" s="72" t="e">
        <v>#N/A</v>
      </c>
      <c r="Q2971" s="113" t="e">
        <v>#N/A</v>
      </c>
    </row>
    <row r="2972" spans="13:17" x14ac:dyDescent="0.2">
      <c r="M2972" s="49" t="s">
        <v>443</v>
      </c>
      <c r="N2972" s="75">
        <f>_xll.qlCalendarAdvance(Calendar,N2971,M2972,"Following",FALSE)</f>
        <v>60364</v>
      </c>
      <c r="O2972" s="75" t="e">
        <f>_xll.qlInterestRateIndexValueDate(Index,N2972)</f>
        <v>#VALUE!</v>
      </c>
      <c r="P2972" s="72" t="e">
        <v>#N/A</v>
      </c>
      <c r="Q2972" s="113" t="e">
        <v>#N/A</v>
      </c>
    </row>
    <row r="2973" spans="13:17" x14ac:dyDescent="0.2">
      <c r="M2973" s="49" t="s">
        <v>443</v>
      </c>
      <c r="N2973" s="75">
        <f>_xll.qlCalendarAdvance(Calendar,N2972,M2973,"Following",FALSE)</f>
        <v>60371</v>
      </c>
      <c r="O2973" s="75" t="e">
        <f>_xll.qlInterestRateIndexValueDate(Index,N2973)</f>
        <v>#VALUE!</v>
      </c>
      <c r="P2973" s="72" t="e">
        <v>#N/A</v>
      </c>
      <c r="Q2973" s="113" t="e">
        <v>#N/A</v>
      </c>
    </row>
    <row r="2974" spans="13:17" x14ac:dyDescent="0.2">
      <c r="M2974" s="49" t="s">
        <v>443</v>
      </c>
      <c r="N2974" s="75">
        <f>_xll.qlCalendarAdvance(Calendar,N2973,M2974,"Following",FALSE)</f>
        <v>60378</v>
      </c>
      <c r="O2974" s="75" t="e">
        <f>_xll.qlInterestRateIndexValueDate(Index,N2974)</f>
        <v>#VALUE!</v>
      </c>
      <c r="P2974" s="72" t="e">
        <v>#N/A</v>
      </c>
      <c r="Q2974" s="113" t="e">
        <v>#N/A</v>
      </c>
    </row>
    <row r="2975" spans="13:17" x14ac:dyDescent="0.2">
      <c r="M2975" s="49" t="s">
        <v>443</v>
      </c>
      <c r="N2975" s="75">
        <f>_xll.qlCalendarAdvance(Calendar,N2974,M2975,"Following",FALSE)</f>
        <v>60385</v>
      </c>
      <c r="O2975" s="75" t="e">
        <f>_xll.qlInterestRateIndexValueDate(Index,N2975)</f>
        <v>#VALUE!</v>
      </c>
      <c r="P2975" s="72" t="e">
        <v>#N/A</v>
      </c>
      <c r="Q2975" s="113" t="e">
        <v>#N/A</v>
      </c>
    </row>
    <row r="2976" spans="13:17" x14ac:dyDescent="0.2">
      <c r="M2976" s="49" t="s">
        <v>443</v>
      </c>
      <c r="N2976" s="75">
        <f>_xll.qlCalendarAdvance(Calendar,N2975,M2976,"Following",FALSE)</f>
        <v>60392</v>
      </c>
      <c r="O2976" s="75" t="e">
        <f>_xll.qlInterestRateIndexValueDate(Index,N2976)</f>
        <v>#VALUE!</v>
      </c>
      <c r="P2976" s="72" t="e">
        <v>#N/A</v>
      </c>
      <c r="Q2976" s="113" t="e">
        <v>#N/A</v>
      </c>
    </row>
    <row r="2977" spans="13:17" x14ac:dyDescent="0.2">
      <c r="M2977" s="49" t="s">
        <v>443</v>
      </c>
      <c r="N2977" s="75">
        <f>_xll.qlCalendarAdvance(Calendar,N2976,M2977,"Following",FALSE)</f>
        <v>60399</v>
      </c>
      <c r="O2977" s="75" t="e">
        <f>_xll.qlInterestRateIndexValueDate(Index,N2977)</f>
        <v>#VALUE!</v>
      </c>
      <c r="P2977" s="72" t="e">
        <v>#N/A</v>
      </c>
      <c r="Q2977" s="113" t="e">
        <v>#N/A</v>
      </c>
    </row>
    <row r="2978" spans="13:17" x14ac:dyDescent="0.2">
      <c r="M2978" s="49" t="s">
        <v>443</v>
      </c>
      <c r="N2978" s="75">
        <f>_xll.qlCalendarAdvance(Calendar,N2977,M2978,"Following",FALSE)</f>
        <v>60406</v>
      </c>
      <c r="O2978" s="75" t="e">
        <f>_xll.qlInterestRateIndexValueDate(Index,N2978)</f>
        <v>#VALUE!</v>
      </c>
      <c r="P2978" s="72" t="e">
        <v>#N/A</v>
      </c>
      <c r="Q2978" s="113" t="e">
        <v>#N/A</v>
      </c>
    </row>
    <row r="2979" spans="13:17" x14ac:dyDescent="0.2">
      <c r="M2979" s="49" t="s">
        <v>443</v>
      </c>
      <c r="N2979" s="75">
        <f>_xll.qlCalendarAdvance(Calendar,N2978,M2979,"Following",FALSE)</f>
        <v>60413</v>
      </c>
      <c r="O2979" s="75" t="e">
        <f>_xll.qlInterestRateIndexValueDate(Index,N2979)</f>
        <v>#VALUE!</v>
      </c>
      <c r="P2979" s="72" t="e">
        <v>#N/A</v>
      </c>
      <c r="Q2979" s="113" t="e">
        <v>#N/A</v>
      </c>
    </row>
    <row r="2980" spans="13:17" x14ac:dyDescent="0.2">
      <c r="M2980" s="49" t="s">
        <v>443</v>
      </c>
      <c r="N2980" s="75">
        <f>_xll.qlCalendarAdvance(Calendar,N2979,M2980,"Following",FALSE)</f>
        <v>60420</v>
      </c>
      <c r="O2980" s="75" t="e">
        <f>_xll.qlInterestRateIndexValueDate(Index,N2980)</f>
        <v>#VALUE!</v>
      </c>
      <c r="P2980" s="72" t="e">
        <v>#N/A</v>
      </c>
      <c r="Q2980" s="113" t="e">
        <v>#N/A</v>
      </c>
    </row>
    <row r="2981" spans="13:17" x14ac:dyDescent="0.2">
      <c r="M2981" s="49" t="s">
        <v>443</v>
      </c>
      <c r="N2981" s="75">
        <f>_xll.qlCalendarAdvance(Calendar,N2980,M2981,"Following",FALSE)</f>
        <v>60427</v>
      </c>
      <c r="O2981" s="75" t="e">
        <f>_xll.qlInterestRateIndexValueDate(Index,N2981)</f>
        <v>#VALUE!</v>
      </c>
      <c r="P2981" s="72" t="e">
        <v>#N/A</v>
      </c>
      <c r="Q2981" s="113" t="e">
        <v>#N/A</v>
      </c>
    </row>
    <row r="2982" spans="13:17" x14ac:dyDescent="0.2">
      <c r="M2982" s="49" t="s">
        <v>443</v>
      </c>
      <c r="N2982" s="75">
        <f>_xll.qlCalendarAdvance(Calendar,N2981,M2982,"Following",FALSE)</f>
        <v>60434</v>
      </c>
      <c r="O2982" s="75" t="e">
        <f>_xll.qlInterestRateIndexValueDate(Index,N2982)</f>
        <v>#VALUE!</v>
      </c>
      <c r="P2982" s="72" t="e">
        <v>#N/A</v>
      </c>
      <c r="Q2982" s="113" t="e">
        <v>#N/A</v>
      </c>
    </row>
    <row r="2983" spans="13:17" x14ac:dyDescent="0.2">
      <c r="M2983" s="49" t="s">
        <v>443</v>
      </c>
      <c r="N2983" s="75">
        <f>_xll.qlCalendarAdvance(Calendar,N2982,M2983,"Following",FALSE)</f>
        <v>60441</v>
      </c>
      <c r="O2983" s="75" t="e">
        <f>_xll.qlInterestRateIndexValueDate(Index,N2983)</f>
        <v>#VALUE!</v>
      </c>
      <c r="P2983" s="72" t="e">
        <v>#N/A</v>
      </c>
      <c r="Q2983" s="113" t="e">
        <v>#N/A</v>
      </c>
    </row>
    <row r="2984" spans="13:17" x14ac:dyDescent="0.2">
      <c r="M2984" s="49" t="s">
        <v>443</v>
      </c>
      <c r="N2984" s="75">
        <f>_xll.qlCalendarAdvance(Calendar,N2983,M2984,"Following",FALSE)</f>
        <v>60448</v>
      </c>
      <c r="O2984" s="75" t="e">
        <f>_xll.qlInterestRateIndexValueDate(Index,N2984)</f>
        <v>#VALUE!</v>
      </c>
      <c r="P2984" s="72" t="e">
        <v>#N/A</v>
      </c>
      <c r="Q2984" s="113" t="e">
        <v>#N/A</v>
      </c>
    </row>
    <row r="2985" spans="13:17" x14ac:dyDescent="0.2">
      <c r="M2985" s="49" t="s">
        <v>443</v>
      </c>
      <c r="N2985" s="75">
        <f>_xll.qlCalendarAdvance(Calendar,N2984,M2985,"Following",FALSE)</f>
        <v>60455</v>
      </c>
      <c r="O2985" s="75" t="e">
        <f>_xll.qlInterestRateIndexValueDate(Index,N2985)</f>
        <v>#VALUE!</v>
      </c>
      <c r="P2985" s="72" t="e">
        <v>#N/A</v>
      </c>
      <c r="Q2985" s="113" t="e">
        <v>#N/A</v>
      </c>
    </row>
    <row r="2986" spans="13:17" x14ac:dyDescent="0.2">
      <c r="M2986" s="49" t="s">
        <v>443</v>
      </c>
      <c r="N2986" s="75">
        <f>_xll.qlCalendarAdvance(Calendar,N2985,M2986,"Following",FALSE)</f>
        <v>60462</v>
      </c>
      <c r="O2986" s="75" t="e">
        <f>_xll.qlInterestRateIndexValueDate(Index,N2986)</f>
        <v>#VALUE!</v>
      </c>
      <c r="P2986" s="72" t="e">
        <v>#N/A</v>
      </c>
      <c r="Q2986" s="113" t="e">
        <v>#N/A</v>
      </c>
    </row>
    <row r="2987" spans="13:17" x14ac:dyDescent="0.2">
      <c r="M2987" s="49" t="s">
        <v>443</v>
      </c>
      <c r="N2987" s="75">
        <f>_xll.qlCalendarAdvance(Calendar,N2986,M2987,"Following",FALSE)</f>
        <v>60469</v>
      </c>
      <c r="O2987" s="75" t="e">
        <f>_xll.qlInterestRateIndexValueDate(Index,N2987)</f>
        <v>#VALUE!</v>
      </c>
      <c r="P2987" s="72" t="e">
        <v>#N/A</v>
      </c>
      <c r="Q2987" s="113" t="e">
        <v>#N/A</v>
      </c>
    </row>
    <row r="2988" spans="13:17" x14ac:dyDescent="0.2">
      <c r="M2988" s="49" t="s">
        <v>443</v>
      </c>
      <c r="N2988" s="75">
        <f>_xll.qlCalendarAdvance(Calendar,N2987,M2988,"Following",FALSE)</f>
        <v>60476</v>
      </c>
      <c r="O2988" s="75" t="e">
        <f>_xll.qlInterestRateIndexValueDate(Index,N2988)</f>
        <v>#VALUE!</v>
      </c>
      <c r="P2988" s="72" t="e">
        <v>#N/A</v>
      </c>
      <c r="Q2988" s="113" t="e">
        <v>#N/A</v>
      </c>
    </row>
    <row r="2989" spans="13:17" x14ac:dyDescent="0.2">
      <c r="M2989" s="49" t="s">
        <v>443</v>
      </c>
      <c r="N2989" s="75">
        <f>_xll.qlCalendarAdvance(Calendar,N2988,M2989,"Following",FALSE)</f>
        <v>60483</v>
      </c>
      <c r="O2989" s="75" t="e">
        <f>_xll.qlInterestRateIndexValueDate(Index,N2989)</f>
        <v>#VALUE!</v>
      </c>
      <c r="P2989" s="72" t="e">
        <v>#N/A</v>
      </c>
      <c r="Q2989" s="113" t="e">
        <v>#N/A</v>
      </c>
    </row>
    <row r="2990" spans="13:17" x14ac:dyDescent="0.2">
      <c r="M2990" s="49" t="s">
        <v>443</v>
      </c>
      <c r="N2990" s="75">
        <f>_xll.qlCalendarAdvance(Calendar,N2989,M2990,"Following",FALSE)</f>
        <v>60490</v>
      </c>
      <c r="O2990" s="75" t="e">
        <f>_xll.qlInterestRateIndexValueDate(Index,N2990)</f>
        <v>#VALUE!</v>
      </c>
      <c r="P2990" s="72" t="e">
        <v>#N/A</v>
      </c>
      <c r="Q2990" s="113" t="e">
        <v>#N/A</v>
      </c>
    </row>
    <row r="2991" spans="13:17" x14ac:dyDescent="0.2">
      <c r="M2991" s="49" t="s">
        <v>443</v>
      </c>
      <c r="N2991" s="75">
        <f>_xll.qlCalendarAdvance(Calendar,N2990,M2991,"Following",FALSE)</f>
        <v>60497</v>
      </c>
      <c r="O2991" s="75" t="e">
        <f>_xll.qlInterestRateIndexValueDate(Index,N2991)</f>
        <v>#VALUE!</v>
      </c>
      <c r="P2991" s="72" t="e">
        <v>#N/A</v>
      </c>
      <c r="Q2991" s="113" t="e">
        <v>#N/A</v>
      </c>
    </row>
    <row r="2992" spans="13:17" x14ac:dyDescent="0.2">
      <c r="M2992" s="49" t="s">
        <v>443</v>
      </c>
      <c r="N2992" s="75">
        <f>_xll.qlCalendarAdvance(Calendar,N2991,M2992,"Following",FALSE)</f>
        <v>60504</v>
      </c>
      <c r="O2992" s="75" t="e">
        <f>_xll.qlInterestRateIndexValueDate(Index,N2992)</f>
        <v>#VALUE!</v>
      </c>
      <c r="P2992" s="72" t="e">
        <v>#N/A</v>
      </c>
      <c r="Q2992" s="113" t="e">
        <v>#N/A</v>
      </c>
    </row>
    <row r="2993" spans="13:17" x14ac:dyDescent="0.2">
      <c r="M2993" s="49" t="s">
        <v>443</v>
      </c>
      <c r="N2993" s="75">
        <f>_xll.qlCalendarAdvance(Calendar,N2992,M2993,"Following",FALSE)</f>
        <v>60511</v>
      </c>
      <c r="O2993" s="75" t="e">
        <f>_xll.qlInterestRateIndexValueDate(Index,N2993)</f>
        <v>#VALUE!</v>
      </c>
      <c r="P2993" s="72" t="e">
        <v>#N/A</v>
      </c>
      <c r="Q2993" s="113" t="e">
        <v>#N/A</v>
      </c>
    </row>
    <row r="2994" spans="13:17" x14ac:dyDescent="0.2">
      <c r="M2994" s="49" t="s">
        <v>443</v>
      </c>
      <c r="N2994" s="75">
        <f>_xll.qlCalendarAdvance(Calendar,N2993,M2994,"Following",FALSE)</f>
        <v>60518</v>
      </c>
      <c r="O2994" s="75" t="e">
        <f>_xll.qlInterestRateIndexValueDate(Index,N2994)</f>
        <v>#VALUE!</v>
      </c>
      <c r="P2994" s="72" t="e">
        <v>#N/A</v>
      </c>
      <c r="Q2994" s="113" t="e">
        <v>#N/A</v>
      </c>
    </row>
    <row r="2995" spans="13:17" x14ac:dyDescent="0.2">
      <c r="M2995" s="49" t="s">
        <v>443</v>
      </c>
      <c r="N2995" s="75">
        <f>_xll.qlCalendarAdvance(Calendar,N2994,M2995,"Following",FALSE)</f>
        <v>60525</v>
      </c>
      <c r="O2995" s="75" t="e">
        <f>_xll.qlInterestRateIndexValueDate(Index,N2995)</f>
        <v>#VALUE!</v>
      </c>
      <c r="P2995" s="72" t="e">
        <v>#N/A</v>
      </c>
      <c r="Q2995" s="113" t="e">
        <v>#N/A</v>
      </c>
    </row>
    <row r="2996" spans="13:17" x14ac:dyDescent="0.2">
      <c r="M2996" s="49" t="s">
        <v>443</v>
      </c>
      <c r="N2996" s="75">
        <f>_xll.qlCalendarAdvance(Calendar,N2995,M2996,"Following",FALSE)</f>
        <v>60532</v>
      </c>
      <c r="O2996" s="75" t="e">
        <f>_xll.qlInterestRateIndexValueDate(Index,N2996)</f>
        <v>#VALUE!</v>
      </c>
      <c r="P2996" s="72" t="e">
        <v>#N/A</v>
      </c>
      <c r="Q2996" s="113" t="e">
        <v>#N/A</v>
      </c>
    </row>
    <row r="2997" spans="13:17" x14ac:dyDescent="0.2">
      <c r="M2997" s="49" t="s">
        <v>443</v>
      </c>
      <c r="N2997" s="75">
        <f>_xll.qlCalendarAdvance(Calendar,N2996,M2997,"Following",FALSE)</f>
        <v>60539</v>
      </c>
      <c r="O2997" s="75" t="e">
        <f>_xll.qlInterestRateIndexValueDate(Index,N2997)</f>
        <v>#VALUE!</v>
      </c>
      <c r="P2997" s="72" t="e">
        <v>#N/A</v>
      </c>
      <c r="Q2997" s="113" t="e">
        <v>#N/A</v>
      </c>
    </row>
    <row r="2998" spans="13:17" x14ac:dyDescent="0.2">
      <c r="M2998" s="49" t="s">
        <v>443</v>
      </c>
      <c r="N2998" s="75">
        <f>_xll.qlCalendarAdvance(Calendar,N2997,M2998,"Following",FALSE)</f>
        <v>60546</v>
      </c>
      <c r="O2998" s="75" t="e">
        <f>_xll.qlInterestRateIndexValueDate(Index,N2998)</f>
        <v>#VALUE!</v>
      </c>
      <c r="P2998" s="72" t="e">
        <v>#N/A</v>
      </c>
      <c r="Q2998" s="113" t="e">
        <v>#N/A</v>
      </c>
    </row>
    <row r="2999" spans="13:17" x14ac:dyDescent="0.2">
      <c r="M2999" s="49" t="s">
        <v>443</v>
      </c>
      <c r="N2999" s="75">
        <f>_xll.qlCalendarAdvance(Calendar,N2998,M2999,"Following",FALSE)</f>
        <v>60553</v>
      </c>
      <c r="O2999" s="75" t="e">
        <f>_xll.qlInterestRateIndexValueDate(Index,N2999)</f>
        <v>#VALUE!</v>
      </c>
      <c r="P2999" s="72" t="e">
        <v>#N/A</v>
      </c>
      <c r="Q2999" s="113" t="e">
        <v>#N/A</v>
      </c>
    </row>
    <row r="3000" spans="13:17" x14ac:dyDescent="0.2">
      <c r="M3000" s="49" t="s">
        <v>443</v>
      </c>
      <c r="N3000" s="75">
        <f>_xll.qlCalendarAdvance(Calendar,N2999,M3000,"Following",FALSE)</f>
        <v>60560</v>
      </c>
      <c r="O3000" s="75" t="e">
        <f>_xll.qlInterestRateIndexValueDate(Index,N3000)</f>
        <v>#VALUE!</v>
      </c>
      <c r="P3000" s="72" t="e">
        <v>#N/A</v>
      </c>
      <c r="Q3000" s="113" t="e">
        <v>#N/A</v>
      </c>
    </row>
    <row r="3001" spans="13:17" x14ac:dyDescent="0.2">
      <c r="M3001" s="49" t="s">
        <v>443</v>
      </c>
      <c r="N3001" s="75">
        <f>_xll.qlCalendarAdvance(Calendar,N3000,M3001,"Following",FALSE)</f>
        <v>60567</v>
      </c>
      <c r="O3001" s="75" t="e">
        <f>_xll.qlInterestRateIndexValueDate(Index,N3001)</f>
        <v>#VALUE!</v>
      </c>
      <c r="P3001" s="72" t="e">
        <v>#N/A</v>
      </c>
      <c r="Q3001" s="113" t="e">
        <v>#N/A</v>
      </c>
    </row>
    <row r="3002" spans="13:17" x14ac:dyDescent="0.2">
      <c r="M3002" s="49" t="s">
        <v>443</v>
      </c>
      <c r="N3002" s="75">
        <f>_xll.qlCalendarAdvance(Calendar,N3001,M3002,"Following",FALSE)</f>
        <v>60574</v>
      </c>
      <c r="O3002" s="75" t="e">
        <f>_xll.qlInterestRateIndexValueDate(Index,N3002)</f>
        <v>#VALUE!</v>
      </c>
      <c r="P3002" s="72" t="e">
        <v>#N/A</v>
      </c>
      <c r="Q3002" s="113" t="e">
        <v>#N/A</v>
      </c>
    </row>
    <row r="3003" spans="13:17" x14ac:dyDescent="0.2">
      <c r="M3003" s="49" t="s">
        <v>443</v>
      </c>
      <c r="N3003" s="75">
        <f>_xll.qlCalendarAdvance(Calendar,N3002,M3003,"Following",FALSE)</f>
        <v>60581</v>
      </c>
      <c r="O3003" s="75" t="e">
        <f>_xll.qlInterestRateIndexValueDate(Index,N3003)</f>
        <v>#VALUE!</v>
      </c>
      <c r="P3003" s="72" t="e">
        <v>#N/A</v>
      </c>
      <c r="Q3003" s="113" t="e">
        <v>#N/A</v>
      </c>
    </row>
    <row r="3004" spans="13:17" x14ac:dyDescent="0.2">
      <c r="M3004" s="49" t="s">
        <v>443</v>
      </c>
      <c r="N3004" s="75">
        <f>_xll.qlCalendarAdvance(Calendar,N3003,M3004,"Following",FALSE)</f>
        <v>60588</v>
      </c>
      <c r="O3004" s="75" t="e">
        <f>_xll.qlInterestRateIndexValueDate(Index,N3004)</f>
        <v>#VALUE!</v>
      </c>
      <c r="P3004" s="72" t="e">
        <v>#N/A</v>
      </c>
      <c r="Q3004" s="113" t="e">
        <v>#N/A</v>
      </c>
    </row>
    <row r="3005" spans="13:17" x14ac:dyDescent="0.2">
      <c r="M3005" s="49" t="s">
        <v>443</v>
      </c>
      <c r="N3005" s="75">
        <f>_xll.qlCalendarAdvance(Calendar,N3004,M3005,"Following",FALSE)</f>
        <v>60595</v>
      </c>
      <c r="O3005" s="75" t="e">
        <f>_xll.qlInterestRateIndexValueDate(Index,N3005)</f>
        <v>#VALUE!</v>
      </c>
      <c r="P3005" s="72" t="e">
        <v>#N/A</v>
      </c>
      <c r="Q3005" s="113" t="e">
        <v>#N/A</v>
      </c>
    </row>
    <row r="3006" spans="13:17" x14ac:dyDescent="0.2">
      <c r="M3006" s="49" t="s">
        <v>443</v>
      </c>
      <c r="N3006" s="75">
        <f>_xll.qlCalendarAdvance(Calendar,N3005,M3006,"Following",FALSE)</f>
        <v>60602</v>
      </c>
      <c r="O3006" s="75" t="e">
        <f>_xll.qlInterestRateIndexValueDate(Index,N3006)</f>
        <v>#VALUE!</v>
      </c>
      <c r="P3006" s="72" t="e">
        <v>#N/A</v>
      </c>
      <c r="Q3006" s="113" t="e">
        <v>#N/A</v>
      </c>
    </row>
    <row r="3007" spans="13:17" x14ac:dyDescent="0.2">
      <c r="M3007" s="49" t="s">
        <v>443</v>
      </c>
      <c r="N3007" s="75">
        <f>_xll.qlCalendarAdvance(Calendar,N3006,M3007,"Following",FALSE)</f>
        <v>60609</v>
      </c>
      <c r="O3007" s="75" t="e">
        <f>_xll.qlInterestRateIndexValueDate(Index,N3007)</f>
        <v>#VALUE!</v>
      </c>
      <c r="P3007" s="72" t="e">
        <v>#N/A</v>
      </c>
      <c r="Q3007" s="113" t="e">
        <v>#N/A</v>
      </c>
    </row>
    <row r="3008" spans="13:17" x14ac:dyDescent="0.2">
      <c r="M3008" s="49" t="s">
        <v>443</v>
      </c>
      <c r="N3008" s="75">
        <f>_xll.qlCalendarAdvance(Calendar,N3007,M3008,"Following",FALSE)</f>
        <v>60616</v>
      </c>
      <c r="O3008" s="75" t="e">
        <f>_xll.qlInterestRateIndexValueDate(Index,N3008)</f>
        <v>#VALUE!</v>
      </c>
      <c r="P3008" s="72" t="e">
        <v>#N/A</v>
      </c>
      <c r="Q3008" s="113" t="e">
        <v>#N/A</v>
      </c>
    </row>
    <row r="3009" spans="13:17" x14ac:dyDescent="0.2">
      <c r="M3009" s="49" t="s">
        <v>443</v>
      </c>
      <c r="N3009" s="75">
        <f>_xll.qlCalendarAdvance(Calendar,N3008,M3009,"Following",FALSE)</f>
        <v>60623</v>
      </c>
      <c r="O3009" s="75" t="e">
        <f>_xll.qlInterestRateIndexValueDate(Index,N3009)</f>
        <v>#VALUE!</v>
      </c>
      <c r="P3009" s="72" t="e">
        <v>#N/A</v>
      </c>
      <c r="Q3009" s="113" t="e">
        <v>#N/A</v>
      </c>
    </row>
    <row r="3010" spans="13:17" x14ac:dyDescent="0.2">
      <c r="M3010" s="49" t="s">
        <v>443</v>
      </c>
      <c r="N3010" s="75">
        <f>_xll.qlCalendarAdvance(Calendar,N3009,M3010,"Following",FALSE)</f>
        <v>60630</v>
      </c>
      <c r="O3010" s="75" t="e">
        <f>_xll.qlInterestRateIndexValueDate(Index,N3010)</f>
        <v>#VALUE!</v>
      </c>
      <c r="P3010" s="72" t="e">
        <v>#N/A</v>
      </c>
      <c r="Q3010" s="113" t="e">
        <v>#N/A</v>
      </c>
    </row>
    <row r="3011" spans="13:17" x14ac:dyDescent="0.2">
      <c r="M3011" s="49" t="s">
        <v>443</v>
      </c>
      <c r="N3011" s="75">
        <f>_xll.qlCalendarAdvance(Calendar,N3010,M3011,"Following",FALSE)</f>
        <v>60637</v>
      </c>
      <c r="O3011" s="75" t="e">
        <f>_xll.qlInterestRateIndexValueDate(Index,N3011)</f>
        <v>#VALUE!</v>
      </c>
      <c r="P3011" s="72" t="e">
        <v>#N/A</v>
      </c>
      <c r="Q3011" s="113" t="e">
        <v>#N/A</v>
      </c>
    </row>
    <row r="3012" spans="13:17" x14ac:dyDescent="0.2">
      <c r="M3012" s="49" t="s">
        <v>443</v>
      </c>
      <c r="N3012" s="75">
        <f>_xll.qlCalendarAdvance(Calendar,N3011,M3012,"Following",FALSE)</f>
        <v>60644</v>
      </c>
      <c r="O3012" s="75" t="e">
        <f>_xll.qlInterestRateIndexValueDate(Index,N3012)</f>
        <v>#VALUE!</v>
      </c>
      <c r="P3012" s="72" t="e">
        <v>#N/A</v>
      </c>
      <c r="Q3012" s="113" t="e">
        <v>#N/A</v>
      </c>
    </row>
    <row r="3013" spans="13:17" x14ac:dyDescent="0.2">
      <c r="M3013" s="49" t="s">
        <v>443</v>
      </c>
      <c r="N3013" s="75">
        <f>_xll.qlCalendarAdvance(Calendar,N3012,M3013,"Following",FALSE)</f>
        <v>60651</v>
      </c>
      <c r="O3013" s="75" t="e">
        <f>_xll.qlInterestRateIndexValueDate(Index,N3013)</f>
        <v>#VALUE!</v>
      </c>
      <c r="P3013" s="72" t="e">
        <v>#N/A</v>
      </c>
      <c r="Q3013" s="113" t="e">
        <v>#N/A</v>
      </c>
    </row>
    <row r="3014" spans="13:17" x14ac:dyDescent="0.2">
      <c r="M3014" s="49" t="s">
        <v>443</v>
      </c>
      <c r="N3014" s="75">
        <f>_xll.qlCalendarAdvance(Calendar,N3013,M3014,"Following",FALSE)</f>
        <v>60658</v>
      </c>
      <c r="O3014" s="75" t="e">
        <f>_xll.qlInterestRateIndexValueDate(Index,N3014)</f>
        <v>#VALUE!</v>
      </c>
      <c r="P3014" s="72" t="e">
        <v>#N/A</v>
      </c>
      <c r="Q3014" s="113" t="e">
        <v>#N/A</v>
      </c>
    </row>
    <row r="3015" spans="13:17" x14ac:dyDescent="0.2">
      <c r="M3015" s="49" t="s">
        <v>443</v>
      </c>
      <c r="N3015" s="75">
        <f>_xll.qlCalendarAdvance(Calendar,N3014,M3015,"Following",FALSE)</f>
        <v>60665</v>
      </c>
      <c r="O3015" s="75" t="e">
        <f>_xll.qlInterestRateIndexValueDate(Index,N3015)</f>
        <v>#VALUE!</v>
      </c>
      <c r="P3015" s="72" t="e">
        <v>#N/A</v>
      </c>
      <c r="Q3015" s="113" t="e">
        <v>#N/A</v>
      </c>
    </row>
    <row r="3016" spans="13:17" x14ac:dyDescent="0.2">
      <c r="M3016" s="49" t="s">
        <v>443</v>
      </c>
      <c r="N3016" s="75">
        <f>_xll.qlCalendarAdvance(Calendar,N3015,M3016,"Following",FALSE)</f>
        <v>60672</v>
      </c>
      <c r="O3016" s="75" t="e">
        <f>_xll.qlInterestRateIndexValueDate(Index,N3016)</f>
        <v>#VALUE!</v>
      </c>
      <c r="P3016" s="72" t="e">
        <v>#N/A</v>
      </c>
      <c r="Q3016" s="113" t="e">
        <v>#N/A</v>
      </c>
    </row>
    <row r="3017" spans="13:17" x14ac:dyDescent="0.2">
      <c r="M3017" s="49" t="s">
        <v>443</v>
      </c>
      <c r="N3017" s="75">
        <f>_xll.qlCalendarAdvance(Calendar,N3016,M3017,"Following",FALSE)</f>
        <v>60679</v>
      </c>
      <c r="O3017" s="75" t="e">
        <f>_xll.qlInterestRateIndexValueDate(Index,N3017)</f>
        <v>#VALUE!</v>
      </c>
      <c r="P3017" s="72" t="e">
        <v>#N/A</v>
      </c>
      <c r="Q3017" s="113" t="e">
        <v>#N/A</v>
      </c>
    </row>
    <row r="3018" spans="13:17" x14ac:dyDescent="0.2">
      <c r="M3018" s="49" t="s">
        <v>443</v>
      </c>
      <c r="N3018" s="75">
        <f>_xll.qlCalendarAdvance(Calendar,N3017,M3018,"Following",FALSE)</f>
        <v>60686</v>
      </c>
      <c r="O3018" s="75" t="e">
        <f>_xll.qlInterestRateIndexValueDate(Index,N3018)</f>
        <v>#VALUE!</v>
      </c>
      <c r="P3018" s="72" t="e">
        <v>#N/A</v>
      </c>
      <c r="Q3018" s="113" t="e">
        <v>#N/A</v>
      </c>
    </row>
    <row r="3019" spans="13:17" x14ac:dyDescent="0.2">
      <c r="M3019" s="49" t="s">
        <v>443</v>
      </c>
      <c r="N3019" s="75">
        <f>_xll.qlCalendarAdvance(Calendar,N3018,M3019,"Following",FALSE)</f>
        <v>60693</v>
      </c>
      <c r="O3019" s="75" t="e">
        <f>_xll.qlInterestRateIndexValueDate(Index,N3019)</f>
        <v>#VALUE!</v>
      </c>
      <c r="P3019" s="72" t="e">
        <v>#N/A</v>
      </c>
      <c r="Q3019" s="113" t="e">
        <v>#N/A</v>
      </c>
    </row>
    <row r="3020" spans="13:17" x14ac:dyDescent="0.2">
      <c r="M3020" s="49" t="s">
        <v>443</v>
      </c>
      <c r="N3020" s="75">
        <f>_xll.qlCalendarAdvance(Calendar,N3019,M3020,"Following",FALSE)</f>
        <v>60700</v>
      </c>
      <c r="O3020" s="75" t="e">
        <f>_xll.qlInterestRateIndexValueDate(Index,N3020)</f>
        <v>#VALUE!</v>
      </c>
      <c r="P3020" s="72" t="e">
        <v>#N/A</v>
      </c>
      <c r="Q3020" s="113" t="e">
        <v>#N/A</v>
      </c>
    </row>
    <row r="3021" spans="13:17" x14ac:dyDescent="0.2">
      <c r="M3021" s="49" t="s">
        <v>443</v>
      </c>
      <c r="N3021" s="75">
        <f>_xll.qlCalendarAdvance(Calendar,N3020,M3021,"Following",FALSE)</f>
        <v>60707</v>
      </c>
      <c r="O3021" s="75" t="e">
        <f>_xll.qlInterestRateIndexValueDate(Index,N3021)</f>
        <v>#VALUE!</v>
      </c>
      <c r="P3021" s="72" t="e">
        <v>#N/A</v>
      </c>
      <c r="Q3021" s="113" t="e">
        <v>#N/A</v>
      </c>
    </row>
    <row r="3022" spans="13:17" x14ac:dyDescent="0.2">
      <c r="M3022" s="49" t="s">
        <v>443</v>
      </c>
      <c r="N3022" s="75">
        <f>_xll.qlCalendarAdvance(Calendar,N3021,M3022,"Following",FALSE)</f>
        <v>60714</v>
      </c>
      <c r="O3022" s="75" t="e">
        <f>_xll.qlInterestRateIndexValueDate(Index,N3022)</f>
        <v>#VALUE!</v>
      </c>
      <c r="P3022" s="72" t="e">
        <v>#N/A</v>
      </c>
      <c r="Q3022" s="113" t="e">
        <v>#N/A</v>
      </c>
    </row>
    <row r="3023" spans="13:17" x14ac:dyDescent="0.2">
      <c r="M3023" s="49" t="s">
        <v>443</v>
      </c>
      <c r="N3023" s="75">
        <f>_xll.qlCalendarAdvance(Calendar,N3022,M3023,"Following",FALSE)</f>
        <v>60721</v>
      </c>
      <c r="O3023" s="75" t="e">
        <f>_xll.qlInterestRateIndexValueDate(Index,N3023)</f>
        <v>#VALUE!</v>
      </c>
      <c r="P3023" s="72" t="e">
        <v>#N/A</v>
      </c>
      <c r="Q3023" s="113" t="e">
        <v>#N/A</v>
      </c>
    </row>
    <row r="3024" spans="13:17" x14ac:dyDescent="0.2">
      <c r="M3024" s="49" t="s">
        <v>443</v>
      </c>
      <c r="N3024" s="75">
        <f>_xll.qlCalendarAdvance(Calendar,N3023,M3024,"Following",FALSE)</f>
        <v>60728</v>
      </c>
      <c r="O3024" s="75" t="e">
        <f>_xll.qlInterestRateIndexValueDate(Index,N3024)</f>
        <v>#VALUE!</v>
      </c>
      <c r="P3024" s="72" t="e">
        <v>#N/A</v>
      </c>
      <c r="Q3024" s="113" t="e">
        <v>#N/A</v>
      </c>
    </row>
    <row r="3025" spans="13:17" x14ac:dyDescent="0.2">
      <c r="M3025" s="49" t="s">
        <v>443</v>
      </c>
      <c r="N3025" s="75">
        <f>_xll.qlCalendarAdvance(Calendar,N3024,M3025,"Following",FALSE)</f>
        <v>60735</v>
      </c>
      <c r="O3025" s="75" t="e">
        <f>_xll.qlInterestRateIndexValueDate(Index,N3025)</f>
        <v>#VALUE!</v>
      </c>
      <c r="P3025" s="72" t="e">
        <v>#N/A</v>
      </c>
      <c r="Q3025" s="113" t="e">
        <v>#N/A</v>
      </c>
    </row>
    <row r="3026" spans="13:17" x14ac:dyDescent="0.2">
      <c r="M3026" s="49" t="s">
        <v>443</v>
      </c>
      <c r="N3026" s="75">
        <f>_xll.qlCalendarAdvance(Calendar,N3025,M3026,"Following",FALSE)</f>
        <v>60742</v>
      </c>
      <c r="O3026" s="75" t="e">
        <f>_xll.qlInterestRateIndexValueDate(Index,N3026)</f>
        <v>#VALUE!</v>
      </c>
      <c r="P3026" s="72" t="e">
        <v>#N/A</v>
      </c>
      <c r="Q3026" s="113" t="e">
        <v>#N/A</v>
      </c>
    </row>
    <row r="3027" spans="13:17" x14ac:dyDescent="0.2">
      <c r="M3027" s="49" t="s">
        <v>443</v>
      </c>
      <c r="N3027" s="75">
        <f>_xll.qlCalendarAdvance(Calendar,N3026,M3027,"Following",FALSE)</f>
        <v>60749</v>
      </c>
      <c r="O3027" s="75" t="e">
        <f>_xll.qlInterestRateIndexValueDate(Index,N3027)</f>
        <v>#VALUE!</v>
      </c>
      <c r="P3027" s="72" t="e">
        <v>#N/A</v>
      </c>
      <c r="Q3027" s="113" t="e">
        <v>#N/A</v>
      </c>
    </row>
    <row r="3028" spans="13:17" x14ac:dyDescent="0.2">
      <c r="M3028" s="49" t="s">
        <v>443</v>
      </c>
      <c r="N3028" s="75">
        <f>_xll.qlCalendarAdvance(Calendar,N3027,M3028,"Following",FALSE)</f>
        <v>60756</v>
      </c>
      <c r="O3028" s="75" t="e">
        <f>_xll.qlInterestRateIndexValueDate(Index,N3028)</f>
        <v>#VALUE!</v>
      </c>
      <c r="P3028" s="72" t="e">
        <v>#N/A</v>
      </c>
      <c r="Q3028" s="113" t="e">
        <v>#N/A</v>
      </c>
    </row>
    <row r="3029" spans="13:17" x14ac:dyDescent="0.2">
      <c r="M3029" s="49" t="s">
        <v>443</v>
      </c>
      <c r="N3029" s="75">
        <f>_xll.qlCalendarAdvance(Calendar,N3028,M3029,"Following",FALSE)</f>
        <v>60763</v>
      </c>
      <c r="O3029" s="75" t="e">
        <f>_xll.qlInterestRateIndexValueDate(Index,N3029)</f>
        <v>#VALUE!</v>
      </c>
      <c r="P3029" s="72" t="e">
        <v>#N/A</v>
      </c>
      <c r="Q3029" s="113" t="e">
        <v>#N/A</v>
      </c>
    </row>
    <row r="3030" spans="13:17" x14ac:dyDescent="0.2">
      <c r="M3030" s="49" t="s">
        <v>443</v>
      </c>
      <c r="N3030" s="75">
        <f>_xll.qlCalendarAdvance(Calendar,N3029,M3030,"Following",FALSE)</f>
        <v>60770</v>
      </c>
      <c r="O3030" s="75" t="e">
        <f>_xll.qlInterestRateIndexValueDate(Index,N3030)</f>
        <v>#VALUE!</v>
      </c>
      <c r="P3030" s="72" t="e">
        <v>#N/A</v>
      </c>
      <c r="Q3030" s="113" t="e">
        <v>#N/A</v>
      </c>
    </row>
    <row r="3031" spans="13:17" x14ac:dyDescent="0.2">
      <c r="M3031" s="49" t="s">
        <v>443</v>
      </c>
      <c r="N3031" s="75">
        <f>_xll.qlCalendarAdvance(Calendar,N3030,M3031,"Following",FALSE)</f>
        <v>60777</v>
      </c>
      <c r="O3031" s="75" t="e">
        <f>_xll.qlInterestRateIndexValueDate(Index,N3031)</f>
        <v>#VALUE!</v>
      </c>
      <c r="P3031" s="72" t="e">
        <v>#N/A</v>
      </c>
      <c r="Q3031" s="113" t="e">
        <v>#N/A</v>
      </c>
    </row>
    <row r="3032" spans="13:17" x14ac:dyDescent="0.2">
      <c r="M3032" s="49" t="s">
        <v>443</v>
      </c>
      <c r="N3032" s="75">
        <f>_xll.qlCalendarAdvance(Calendar,N3031,M3032,"Following",FALSE)</f>
        <v>60784</v>
      </c>
      <c r="O3032" s="75" t="e">
        <f>_xll.qlInterestRateIndexValueDate(Index,N3032)</f>
        <v>#VALUE!</v>
      </c>
      <c r="P3032" s="72" t="e">
        <v>#N/A</v>
      </c>
      <c r="Q3032" s="113" t="e">
        <v>#N/A</v>
      </c>
    </row>
    <row r="3033" spans="13:17" x14ac:dyDescent="0.2">
      <c r="M3033" s="49" t="s">
        <v>443</v>
      </c>
      <c r="N3033" s="75">
        <f>_xll.qlCalendarAdvance(Calendar,N3032,M3033,"Following",FALSE)</f>
        <v>60791</v>
      </c>
      <c r="O3033" s="75" t="e">
        <f>_xll.qlInterestRateIndexValueDate(Index,N3033)</f>
        <v>#VALUE!</v>
      </c>
      <c r="P3033" s="72" t="e">
        <v>#N/A</v>
      </c>
      <c r="Q3033" s="113" t="e">
        <v>#N/A</v>
      </c>
    </row>
    <row r="3034" spans="13:17" x14ac:dyDescent="0.2">
      <c r="M3034" s="49" t="s">
        <v>443</v>
      </c>
      <c r="N3034" s="75">
        <f>_xll.qlCalendarAdvance(Calendar,N3033,M3034,"Following",FALSE)</f>
        <v>60798</v>
      </c>
      <c r="O3034" s="75" t="e">
        <f>_xll.qlInterestRateIndexValueDate(Index,N3034)</f>
        <v>#VALUE!</v>
      </c>
      <c r="P3034" s="72" t="e">
        <v>#N/A</v>
      </c>
      <c r="Q3034" s="113" t="e">
        <v>#N/A</v>
      </c>
    </row>
    <row r="3035" spans="13:17" x14ac:dyDescent="0.2">
      <c r="M3035" s="49" t="s">
        <v>443</v>
      </c>
      <c r="N3035" s="75">
        <f>_xll.qlCalendarAdvance(Calendar,N3034,M3035,"Following",FALSE)</f>
        <v>60805</v>
      </c>
      <c r="O3035" s="75" t="e">
        <f>_xll.qlInterestRateIndexValueDate(Index,N3035)</f>
        <v>#VALUE!</v>
      </c>
      <c r="P3035" s="72" t="e">
        <v>#N/A</v>
      </c>
      <c r="Q3035" s="113" t="e">
        <v>#N/A</v>
      </c>
    </row>
    <row r="3036" spans="13:17" x14ac:dyDescent="0.2">
      <c r="M3036" s="49" t="s">
        <v>443</v>
      </c>
      <c r="N3036" s="75">
        <f>_xll.qlCalendarAdvance(Calendar,N3035,M3036,"Following",FALSE)</f>
        <v>60812</v>
      </c>
      <c r="O3036" s="75" t="e">
        <f>_xll.qlInterestRateIndexValueDate(Index,N3036)</f>
        <v>#VALUE!</v>
      </c>
      <c r="P3036" s="72" t="e">
        <v>#N/A</v>
      </c>
      <c r="Q3036" s="113" t="e">
        <v>#N/A</v>
      </c>
    </row>
    <row r="3037" spans="13:17" x14ac:dyDescent="0.2">
      <c r="M3037" s="49" t="s">
        <v>443</v>
      </c>
      <c r="N3037" s="75">
        <f>_xll.qlCalendarAdvance(Calendar,N3036,M3037,"Following",FALSE)</f>
        <v>60819</v>
      </c>
      <c r="O3037" s="75" t="e">
        <f>_xll.qlInterestRateIndexValueDate(Index,N3037)</f>
        <v>#VALUE!</v>
      </c>
      <c r="P3037" s="72" t="e">
        <v>#N/A</v>
      </c>
      <c r="Q3037" s="113" t="e">
        <v>#N/A</v>
      </c>
    </row>
    <row r="3038" spans="13:17" x14ac:dyDescent="0.2">
      <c r="M3038" s="49" t="s">
        <v>443</v>
      </c>
      <c r="N3038" s="75">
        <f>_xll.qlCalendarAdvance(Calendar,N3037,M3038,"Following",FALSE)</f>
        <v>60826</v>
      </c>
      <c r="O3038" s="75" t="e">
        <f>_xll.qlInterestRateIndexValueDate(Index,N3038)</f>
        <v>#VALUE!</v>
      </c>
      <c r="P3038" s="72" t="e">
        <v>#N/A</v>
      </c>
      <c r="Q3038" s="113" t="e">
        <v>#N/A</v>
      </c>
    </row>
    <row r="3039" spans="13:17" x14ac:dyDescent="0.2">
      <c r="M3039" s="49" t="s">
        <v>443</v>
      </c>
      <c r="N3039" s="75">
        <f>_xll.qlCalendarAdvance(Calendar,N3038,M3039,"Following",FALSE)</f>
        <v>60833</v>
      </c>
      <c r="O3039" s="75" t="e">
        <f>_xll.qlInterestRateIndexValueDate(Index,N3039)</f>
        <v>#VALUE!</v>
      </c>
      <c r="P3039" s="72" t="e">
        <v>#N/A</v>
      </c>
      <c r="Q3039" s="113" t="e">
        <v>#N/A</v>
      </c>
    </row>
    <row r="3040" spans="13:17" x14ac:dyDescent="0.2">
      <c r="M3040" s="49" t="s">
        <v>443</v>
      </c>
      <c r="N3040" s="75">
        <f>_xll.qlCalendarAdvance(Calendar,N3039,M3040,"Following",FALSE)</f>
        <v>60840</v>
      </c>
      <c r="O3040" s="75" t="e">
        <f>_xll.qlInterestRateIndexValueDate(Index,N3040)</f>
        <v>#VALUE!</v>
      </c>
      <c r="P3040" s="72" t="e">
        <v>#N/A</v>
      </c>
      <c r="Q3040" s="113" t="e">
        <v>#N/A</v>
      </c>
    </row>
    <row r="3041" spans="13:17" x14ac:dyDescent="0.2">
      <c r="M3041" s="49" t="s">
        <v>443</v>
      </c>
      <c r="N3041" s="75">
        <f>_xll.qlCalendarAdvance(Calendar,N3040,M3041,"Following",FALSE)</f>
        <v>60847</v>
      </c>
      <c r="O3041" s="75" t="e">
        <f>_xll.qlInterestRateIndexValueDate(Index,N3041)</f>
        <v>#VALUE!</v>
      </c>
      <c r="P3041" s="72" t="e">
        <v>#N/A</v>
      </c>
      <c r="Q3041" s="113" t="e">
        <v>#N/A</v>
      </c>
    </row>
    <row r="3042" spans="13:17" x14ac:dyDescent="0.2">
      <c r="M3042" s="49" t="s">
        <v>443</v>
      </c>
      <c r="N3042" s="75">
        <f>_xll.qlCalendarAdvance(Calendar,N3041,M3042,"Following",FALSE)</f>
        <v>60854</v>
      </c>
      <c r="O3042" s="75" t="e">
        <f>_xll.qlInterestRateIndexValueDate(Index,N3042)</f>
        <v>#VALUE!</v>
      </c>
      <c r="P3042" s="72" t="e">
        <v>#N/A</v>
      </c>
      <c r="Q3042" s="113" t="e">
        <v>#N/A</v>
      </c>
    </row>
    <row r="3043" spans="13:17" x14ac:dyDescent="0.2">
      <c r="M3043" s="49" t="s">
        <v>443</v>
      </c>
      <c r="N3043" s="75">
        <f>_xll.qlCalendarAdvance(Calendar,N3042,M3043,"Following",FALSE)</f>
        <v>60861</v>
      </c>
      <c r="O3043" s="75" t="e">
        <f>_xll.qlInterestRateIndexValueDate(Index,N3043)</f>
        <v>#VALUE!</v>
      </c>
      <c r="P3043" s="72" t="e">
        <v>#N/A</v>
      </c>
      <c r="Q3043" s="113" t="e">
        <v>#N/A</v>
      </c>
    </row>
    <row r="3044" spans="13:17" x14ac:dyDescent="0.2">
      <c r="M3044" s="49" t="s">
        <v>443</v>
      </c>
      <c r="N3044" s="75">
        <f>_xll.qlCalendarAdvance(Calendar,N3043,M3044,"Following",FALSE)</f>
        <v>60868</v>
      </c>
      <c r="O3044" s="75" t="e">
        <f>_xll.qlInterestRateIndexValueDate(Index,N3044)</f>
        <v>#VALUE!</v>
      </c>
      <c r="P3044" s="72" t="e">
        <v>#N/A</v>
      </c>
      <c r="Q3044" s="113" t="e">
        <v>#N/A</v>
      </c>
    </row>
    <row r="3045" spans="13:17" x14ac:dyDescent="0.2">
      <c r="M3045" s="49" t="s">
        <v>443</v>
      </c>
      <c r="N3045" s="75">
        <f>_xll.qlCalendarAdvance(Calendar,N3044,M3045,"Following",FALSE)</f>
        <v>60875</v>
      </c>
      <c r="O3045" s="75" t="e">
        <f>_xll.qlInterestRateIndexValueDate(Index,N3045)</f>
        <v>#VALUE!</v>
      </c>
      <c r="P3045" s="72" t="e">
        <v>#N/A</v>
      </c>
      <c r="Q3045" s="113" t="e">
        <v>#N/A</v>
      </c>
    </row>
    <row r="3046" spans="13:17" x14ac:dyDescent="0.2">
      <c r="M3046" s="49" t="s">
        <v>443</v>
      </c>
      <c r="N3046" s="75">
        <f>_xll.qlCalendarAdvance(Calendar,N3045,M3046,"Following",FALSE)</f>
        <v>60882</v>
      </c>
      <c r="O3046" s="75" t="e">
        <f>_xll.qlInterestRateIndexValueDate(Index,N3046)</f>
        <v>#VALUE!</v>
      </c>
      <c r="P3046" s="72" t="e">
        <v>#N/A</v>
      </c>
      <c r="Q3046" s="113" t="e">
        <v>#N/A</v>
      </c>
    </row>
    <row r="3047" spans="13:17" x14ac:dyDescent="0.2">
      <c r="M3047" s="49" t="s">
        <v>443</v>
      </c>
      <c r="N3047" s="75">
        <f>_xll.qlCalendarAdvance(Calendar,N3046,M3047,"Following",FALSE)</f>
        <v>60889</v>
      </c>
      <c r="O3047" s="75" t="e">
        <f>_xll.qlInterestRateIndexValueDate(Index,N3047)</f>
        <v>#VALUE!</v>
      </c>
      <c r="P3047" s="72" t="e">
        <v>#N/A</v>
      </c>
      <c r="Q3047" s="113" t="e">
        <v>#N/A</v>
      </c>
    </row>
    <row r="3048" spans="13:17" x14ac:dyDescent="0.2">
      <c r="M3048" s="49" t="s">
        <v>443</v>
      </c>
      <c r="N3048" s="75">
        <f>_xll.qlCalendarAdvance(Calendar,N3047,M3048,"Following",FALSE)</f>
        <v>60896</v>
      </c>
      <c r="O3048" s="75" t="e">
        <f>_xll.qlInterestRateIndexValueDate(Index,N3048)</f>
        <v>#VALUE!</v>
      </c>
      <c r="P3048" s="72" t="e">
        <v>#N/A</v>
      </c>
      <c r="Q3048" s="113" t="e">
        <v>#N/A</v>
      </c>
    </row>
    <row r="3049" spans="13:17" x14ac:dyDescent="0.2">
      <c r="M3049" s="49" t="s">
        <v>443</v>
      </c>
      <c r="N3049" s="75">
        <f>_xll.qlCalendarAdvance(Calendar,N3048,M3049,"Following",FALSE)</f>
        <v>60903</v>
      </c>
      <c r="O3049" s="75" t="e">
        <f>_xll.qlInterestRateIndexValueDate(Index,N3049)</f>
        <v>#VALUE!</v>
      </c>
      <c r="P3049" s="72" t="e">
        <v>#N/A</v>
      </c>
      <c r="Q3049" s="113" t="e">
        <v>#N/A</v>
      </c>
    </row>
    <row r="3050" spans="13:17" x14ac:dyDescent="0.2">
      <c r="M3050" s="49" t="s">
        <v>443</v>
      </c>
      <c r="N3050" s="75">
        <f>_xll.qlCalendarAdvance(Calendar,N3049,M3050,"Following",FALSE)</f>
        <v>60910</v>
      </c>
      <c r="O3050" s="75" t="e">
        <f>_xll.qlInterestRateIndexValueDate(Index,N3050)</f>
        <v>#VALUE!</v>
      </c>
      <c r="P3050" s="72" t="e">
        <v>#N/A</v>
      </c>
      <c r="Q3050" s="113" t="e">
        <v>#N/A</v>
      </c>
    </row>
    <row r="3051" spans="13:17" x14ac:dyDescent="0.2">
      <c r="M3051" s="49" t="s">
        <v>443</v>
      </c>
      <c r="N3051" s="75">
        <f>_xll.qlCalendarAdvance(Calendar,N3050,M3051,"Following",FALSE)</f>
        <v>60917</v>
      </c>
      <c r="O3051" s="75" t="e">
        <f>_xll.qlInterestRateIndexValueDate(Index,N3051)</f>
        <v>#VALUE!</v>
      </c>
      <c r="P3051" s="72" t="e">
        <v>#N/A</v>
      </c>
      <c r="Q3051" s="113" t="e">
        <v>#N/A</v>
      </c>
    </row>
    <row r="3052" spans="13:17" x14ac:dyDescent="0.2">
      <c r="M3052" s="49" t="s">
        <v>443</v>
      </c>
      <c r="N3052" s="75">
        <f>_xll.qlCalendarAdvance(Calendar,N3051,M3052,"Following",FALSE)</f>
        <v>60924</v>
      </c>
      <c r="O3052" s="75" t="e">
        <f>_xll.qlInterestRateIndexValueDate(Index,N3052)</f>
        <v>#VALUE!</v>
      </c>
      <c r="P3052" s="72" t="e">
        <v>#N/A</v>
      </c>
      <c r="Q3052" s="113" t="e">
        <v>#N/A</v>
      </c>
    </row>
    <row r="3053" spans="13:17" x14ac:dyDescent="0.2">
      <c r="M3053" s="49" t="s">
        <v>443</v>
      </c>
      <c r="N3053" s="75">
        <f>_xll.qlCalendarAdvance(Calendar,N3052,M3053,"Following",FALSE)</f>
        <v>60931</v>
      </c>
      <c r="O3053" s="75" t="e">
        <f>_xll.qlInterestRateIndexValueDate(Index,N3053)</f>
        <v>#VALUE!</v>
      </c>
      <c r="P3053" s="72" t="e">
        <v>#N/A</v>
      </c>
      <c r="Q3053" s="113" t="e">
        <v>#N/A</v>
      </c>
    </row>
    <row r="3054" spans="13:17" x14ac:dyDescent="0.2">
      <c r="M3054" s="49" t="s">
        <v>443</v>
      </c>
      <c r="N3054" s="75">
        <f>_xll.qlCalendarAdvance(Calendar,N3053,M3054,"Following",FALSE)</f>
        <v>60938</v>
      </c>
      <c r="O3054" s="75" t="e">
        <f>_xll.qlInterestRateIndexValueDate(Index,N3054)</f>
        <v>#VALUE!</v>
      </c>
      <c r="P3054" s="72" t="e">
        <v>#N/A</v>
      </c>
      <c r="Q3054" s="113" t="e">
        <v>#N/A</v>
      </c>
    </row>
    <row r="3055" spans="13:17" x14ac:dyDescent="0.2">
      <c r="M3055" s="49" t="s">
        <v>443</v>
      </c>
      <c r="N3055" s="75">
        <f>_xll.qlCalendarAdvance(Calendar,N3054,M3055,"Following",FALSE)</f>
        <v>60945</v>
      </c>
      <c r="O3055" s="75" t="e">
        <f>_xll.qlInterestRateIndexValueDate(Index,N3055)</f>
        <v>#VALUE!</v>
      </c>
      <c r="P3055" s="72" t="e">
        <v>#N/A</v>
      </c>
      <c r="Q3055" s="113" t="e">
        <v>#N/A</v>
      </c>
    </row>
    <row r="3056" spans="13:17" x14ac:dyDescent="0.2">
      <c r="M3056" s="49" t="s">
        <v>443</v>
      </c>
      <c r="N3056" s="75">
        <f>_xll.qlCalendarAdvance(Calendar,N3055,M3056,"Following",FALSE)</f>
        <v>60952</v>
      </c>
      <c r="O3056" s="75" t="e">
        <f>_xll.qlInterestRateIndexValueDate(Index,N3056)</f>
        <v>#VALUE!</v>
      </c>
      <c r="P3056" s="72" t="e">
        <v>#N/A</v>
      </c>
      <c r="Q3056" s="113" t="e">
        <v>#N/A</v>
      </c>
    </row>
    <row r="3057" spans="13:17" x14ac:dyDescent="0.2">
      <c r="M3057" s="49" t="s">
        <v>443</v>
      </c>
      <c r="N3057" s="75">
        <f>_xll.qlCalendarAdvance(Calendar,N3056,M3057,"Following",FALSE)</f>
        <v>60959</v>
      </c>
      <c r="O3057" s="75" t="e">
        <f>_xll.qlInterestRateIndexValueDate(Index,N3057)</f>
        <v>#VALUE!</v>
      </c>
      <c r="P3057" s="72" t="e">
        <v>#N/A</v>
      </c>
      <c r="Q3057" s="113" t="e">
        <v>#N/A</v>
      </c>
    </row>
    <row r="3058" spans="13:17" x14ac:dyDescent="0.2">
      <c r="M3058" s="49" t="s">
        <v>443</v>
      </c>
      <c r="N3058" s="75">
        <f>_xll.qlCalendarAdvance(Calendar,N3057,M3058,"Following",FALSE)</f>
        <v>60966</v>
      </c>
      <c r="O3058" s="75" t="e">
        <f>_xll.qlInterestRateIndexValueDate(Index,N3058)</f>
        <v>#VALUE!</v>
      </c>
      <c r="P3058" s="72" t="e">
        <v>#N/A</v>
      </c>
      <c r="Q3058" s="113" t="e">
        <v>#N/A</v>
      </c>
    </row>
    <row r="3059" spans="13:17" x14ac:dyDescent="0.2">
      <c r="M3059" s="49" t="s">
        <v>443</v>
      </c>
      <c r="N3059" s="75">
        <f>_xll.qlCalendarAdvance(Calendar,N3058,M3059,"Following",FALSE)</f>
        <v>60973</v>
      </c>
      <c r="O3059" s="75" t="e">
        <f>_xll.qlInterestRateIndexValueDate(Index,N3059)</f>
        <v>#VALUE!</v>
      </c>
      <c r="P3059" s="72" t="e">
        <v>#N/A</v>
      </c>
      <c r="Q3059" s="113" t="e">
        <v>#N/A</v>
      </c>
    </row>
    <row r="3060" spans="13:17" x14ac:dyDescent="0.2">
      <c r="M3060" s="49" t="s">
        <v>443</v>
      </c>
      <c r="N3060" s="75">
        <f>_xll.qlCalendarAdvance(Calendar,N3059,M3060,"Following",FALSE)</f>
        <v>60980</v>
      </c>
      <c r="O3060" s="75" t="e">
        <f>_xll.qlInterestRateIndexValueDate(Index,N3060)</f>
        <v>#VALUE!</v>
      </c>
      <c r="P3060" s="72" t="e">
        <v>#N/A</v>
      </c>
      <c r="Q3060" s="113" t="e">
        <v>#N/A</v>
      </c>
    </row>
    <row r="3061" spans="13:17" x14ac:dyDescent="0.2">
      <c r="M3061" s="49" t="s">
        <v>443</v>
      </c>
      <c r="N3061" s="75">
        <f>_xll.qlCalendarAdvance(Calendar,N3060,M3061,"Following",FALSE)</f>
        <v>60987</v>
      </c>
      <c r="O3061" s="75" t="e">
        <f>_xll.qlInterestRateIndexValueDate(Index,N3061)</f>
        <v>#VALUE!</v>
      </c>
      <c r="P3061" s="72" t="e">
        <v>#N/A</v>
      </c>
      <c r="Q3061" s="113" t="e">
        <v>#N/A</v>
      </c>
    </row>
    <row r="3062" spans="13:17" x14ac:dyDescent="0.2">
      <c r="M3062" s="49" t="s">
        <v>443</v>
      </c>
      <c r="N3062" s="75">
        <f>_xll.qlCalendarAdvance(Calendar,N3061,M3062,"Following",FALSE)</f>
        <v>60994</v>
      </c>
      <c r="O3062" s="75" t="e">
        <f>_xll.qlInterestRateIndexValueDate(Index,N3062)</f>
        <v>#VALUE!</v>
      </c>
      <c r="P3062" s="72" t="e">
        <v>#N/A</v>
      </c>
      <c r="Q3062" s="113" t="e">
        <v>#N/A</v>
      </c>
    </row>
    <row r="3063" spans="13:17" x14ac:dyDescent="0.2">
      <c r="M3063" s="49" t="s">
        <v>443</v>
      </c>
      <c r="N3063" s="75">
        <f>_xll.qlCalendarAdvance(Calendar,N3062,M3063,"Following",FALSE)</f>
        <v>61001</v>
      </c>
      <c r="O3063" s="75" t="e">
        <f>_xll.qlInterestRateIndexValueDate(Index,N3063)</f>
        <v>#VALUE!</v>
      </c>
      <c r="P3063" s="72" t="e">
        <v>#N/A</v>
      </c>
      <c r="Q3063" s="113" t="e">
        <v>#N/A</v>
      </c>
    </row>
    <row r="3064" spans="13:17" x14ac:dyDescent="0.2">
      <c r="M3064" s="49" t="s">
        <v>443</v>
      </c>
      <c r="N3064" s="75">
        <f>_xll.qlCalendarAdvance(Calendar,N3063,M3064,"Following",FALSE)</f>
        <v>61008</v>
      </c>
      <c r="O3064" s="75" t="e">
        <f>_xll.qlInterestRateIndexValueDate(Index,N3064)</f>
        <v>#VALUE!</v>
      </c>
      <c r="P3064" s="72" t="e">
        <v>#N/A</v>
      </c>
      <c r="Q3064" s="113" t="e">
        <v>#N/A</v>
      </c>
    </row>
    <row r="3065" spans="13:17" x14ac:dyDescent="0.2">
      <c r="M3065" s="49" t="s">
        <v>443</v>
      </c>
      <c r="N3065" s="75">
        <f>_xll.qlCalendarAdvance(Calendar,N3064,M3065,"Following",FALSE)</f>
        <v>61015</v>
      </c>
      <c r="O3065" s="75" t="e">
        <f>_xll.qlInterestRateIndexValueDate(Index,N3065)</f>
        <v>#VALUE!</v>
      </c>
      <c r="P3065" s="72" t="e">
        <v>#N/A</v>
      </c>
      <c r="Q3065" s="113" t="e">
        <v>#N/A</v>
      </c>
    </row>
    <row r="3066" spans="13:17" x14ac:dyDescent="0.2">
      <c r="M3066" s="49" t="s">
        <v>443</v>
      </c>
      <c r="N3066" s="75">
        <f>_xll.qlCalendarAdvance(Calendar,N3065,M3066,"Following",FALSE)</f>
        <v>61022</v>
      </c>
      <c r="O3066" s="75" t="e">
        <f>_xll.qlInterestRateIndexValueDate(Index,N3066)</f>
        <v>#VALUE!</v>
      </c>
      <c r="P3066" s="72" t="e">
        <v>#N/A</v>
      </c>
      <c r="Q3066" s="113" t="e">
        <v>#N/A</v>
      </c>
    </row>
    <row r="3067" spans="13:17" x14ac:dyDescent="0.2">
      <c r="M3067" s="49" t="s">
        <v>443</v>
      </c>
      <c r="N3067" s="75">
        <f>_xll.qlCalendarAdvance(Calendar,N3066,M3067,"Following",FALSE)</f>
        <v>61029</v>
      </c>
      <c r="O3067" s="75" t="e">
        <f>_xll.qlInterestRateIndexValueDate(Index,N3067)</f>
        <v>#VALUE!</v>
      </c>
      <c r="P3067" s="72" t="e">
        <v>#N/A</v>
      </c>
      <c r="Q3067" s="113" t="e">
        <v>#N/A</v>
      </c>
    </row>
    <row r="3068" spans="13:17" x14ac:dyDescent="0.2">
      <c r="M3068" s="49" t="s">
        <v>443</v>
      </c>
      <c r="N3068" s="75">
        <f>_xll.qlCalendarAdvance(Calendar,N3067,M3068,"Following",FALSE)</f>
        <v>61036</v>
      </c>
      <c r="O3068" s="75" t="e">
        <f>_xll.qlInterestRateIndexValueDate(Index,N3068)</f>
        <v>#VALUE!</v>
      </c>
      <c r="P3068" s="72" t="e">
        <v>#N/A</v>
      </c>
      <c r="Q3068" s="113" t="e">
        <v>#N/A</v>
      </c>
    </row>
    <row r="3069" spans="13:17" x14ac:dyDescent="0.2">
      <c r="M3069" s="49" t="s">
        <v>443</v>
      </c>
      <c r="N3069" s="75">
        <f>_xll.qlCalendarAdvance(Calendar,N3068,M3069,"Following",FALSE)</f>
        <v>61043</v>
      </c>
      <c r="O3069" s="75" t="e">
        <f>_xll.qlInterestRateIndexValueDate(Index,N3069)</f>
        <v>#VALUE!</v>
      </c>
      <c r="P3069" s="72" t="e">
        <v>#N/A</v>
      </c>
      <c r="Q3069" s="113" t="e">
        <v>#N/A</v>
      </c>
    </row>
    <row r="3070" spans="13:17" x14ac:dyDescent="0.2">
      <c r="M3070" s="49" t="s">
        <v>443</v>
      </c>
      <c r="N3070" s="75">
        <f>_xll.qlCalendarAdvance(Calendar,N3069,M3070,"Following",FALSE)</f>
        <v>61050</v>
      </c>
      <c r="O3070" s="75" t="e">
        <f>_xll.qlInterestRateIndexValueDate(Index,N3070)</f>
        <v>#VALUE!</v>
      </c>
      <c r="P3070" s="72" t="e">
        <v>#N/A</v>
      </c>
      <c r="Q3070" s="113" t="e">
        <v>#N/A</v>
      </c>
    </row>
    <row r="3071" spans="13:17" x14ac:dyDescent="0.2">
      <c r="M3071" s="49" t="s">
        <v>443</v>
      </c>
      <c r="N3071" s="75">
        <f>_xll.qlCalendarAdvance(Calendar,N3070,M3071,"Following",FALSE)</f>
        <v>61057</v>
      </c>
      <c r="O3071" s="75" t="e">
        <f>_xll.qlInterestRateIndexValueDate(Index,N3071)</f>
        <v>#VALUE!</v>
      </c>
      <c r="P3071" s="72" t="e">
        <v>#N/A</v>
      </c>
      <c r="Q3071" s="113" t="e">
        <v>#N/A</v>
      </c>
    </row>
    <row r="3072" spans="13:17" x14ac:dyDescent="0.2">
      <c r="M3072" s="49" t="s">
        <v>443</v>
      </c>
      <c r="N3072" s="75">
        <f>_xll.qlCalendarAdvance(Calendar,N3071,M3072,"Following",FALSE)</f>
        <v>61064</v>
      </c>
      <c r="O3072" s="75" t="e">
        <f>_xll.qlInterestRateIndexValueDate(Index,N3072)</f>
        <v>#VALUE!</v>
      </c>
      <c r="P3072" s="72" t="e">
        <v>#N/A</v>
      </c>
      <c r="Q3072" s="113" t="e">
        <v>#N/A</v>
      </c>
    </row>
    <row r="3073" spans="13:17" x14ac:dyDescent="0.2">
      <c r="M3073" s="49" t="s">
        <v>443</v>
      </c>
      <c r="N3073" s="75">
        <f>_xll.qlCalendarAdvance(Calendar,N3072,M3073,"Following",FALSE)</f>
        <v>61071</v>
      </c>
      <c r="O3073" s="75" t="e">
        <f>_xll.qlInterestRateIndexValueDate(Index,N3073)</f>
        <v>#VALUE!</v>
      </c>
      <c r="P3073" s="72" t="e">
        <v>#N/A</v>
      </c>
      <c r="Q3073" s="113" t="e">
        <v>#N/A</v>
      </c>
    </row>
    <row r="3074" spans="13:17" x14ac:dyDescent="0.2">
      <c r="M3074" s="49" t="s">
        <v>443</v>
      </c>
      <c r="N3074" s="75">
        <f>_xll.qlCalendarAdvance(Calendar,N3073,M3074,"Following",FALSE)</f>
        <v>61078</v>
      </c>
      <c r="O3074" s="75" t="e">
        <f>_xll.qlInterestRateIndexValueDate(Index,N3074)</f>
        <v>#VALUE!</v>
      </c>
      <c r="P3074" s="72" t="e">
        <v>#N/A</v>
      </c>
      <c r="Q3074" s="113" t="e">
        <v>#N/A</v>
      </c>
    </row>
    <row r="3075" spans="13:17" x14ac:dyDescent="0.2">
      <c r="M3075" s="49" t="s">
        <v>443</v>
      </c>
      <c r="N3075" s="75">
        <f>_xll.qlCalendarAdvance(Calendar,N3074,M3075,"Following",FALSE)</f>
        <v>61085</v>
      </c>
      <c r="O3075" s="75" t="e">
        <f>_xll.qlInterestRateIndexValueDate(Index,N3075)</f>
        <v>#VALUE!</v>
      </c>
      <c r="P3075" s="72" t="e">
        <v>#N/A</v>
      </c>
      <c r="Q3075" s="113" t="e">
        <v>#N/A</v>
      </c>
    </row>
    <row r="3076" spans="13:17" x14ac:dyDescent="0.2">
      <c r="M3076" s="49" t="s">
        <v>443</v>
      </c>
      <c r="N3076" s="75">
        <f>_xll.qlCalendarAdvance(Calendar,N3075,M3076,"Following",FALSE)</f>
        <v>61092</v>
      </c>
      <c r="O3076" s="75" t="e">
        <f>_xll.qlInterestRateIndexValueDate(Index,N3076)</f>
        <v>#VALUE!</v>
      </c>
      <c r="P3076" s="72" t="e">
        <v>#N/A</v>
      </c>
      <c r="Q3076" s="113" t="e">
        <v>#N/A</v>
      </c>
    </row>
    <row r="3077" spans="13:17" x14ac:dyDescent="0.2">
      <c r="M3077" s="49" t="s">
        <v>443</v>
      </c>
      <c r="N3077" s="75">
        <f>_xll.qlCalendarAdvance(Calendar,N3076,M3077,"Following",FALSE)</f>
        <v>61099</v>
      </c>
      <c r="O3077" s="75" t="e">
        <f>_xll.qlInterestRateIndexValueDate(Index,N3077)</f>
        <v>#VALUE!</v>
      </c>
      <c r="P3077" s="72" t="e">
        <v>#N/A</v>
      </c>
      <c r="Q3077" s="113" t="e">
        <v>#N/A</v>
      </c>
    </row>
    <row r="3078" spans="13:17" x14ac:dyDescent="0.2">
      <c r="M3078" s="49" t="s">
        <v>443</v>
      </c>
      <c r="N3078" s="75">
        <f>_xll.qlCalendarAdvance(Calendar,N3077,M3078,"Following",FALSE)</f>
        <v>61106</v>
      </c>
      <c r="O3078" s="75" t="e">
        <f>_xll.qlInterestRateIndexValueDate(Index,N3078)</f>
        <v>#VALUE!</v>
      </c>
      <c r="P3078" s="72" t="e">
        <v>#N/A</v>
      </c>
      <c r="Q3078" s="113" t="e">
        <v>#N/A</v>
      </c>
    </row>
    <row r="3079" spans="13:17" x14ac:dyDescent="0.2">
      <c r="M3079" s="49" t="s">
        <v>443</v>
      </c>
      <c r="N3079" s="75">
        <f>_xll.qlCalendarAdvance(Calendar,N3078,M3079,"Following",FALSE)</f>
        <v>61113</v>
      </c>
      <c r="O3079" s="75" t="e">
        <f>_xll.qlInterestRateIndexValueDate(Index,N3079)</f>
        <v>#VALUE!</v>
      </c>
      <c r="P3079" s="72" t="e">
        <v>#N/A</v>
      </c>
      <c r="Q3079" s="113" t="e">
        <v>#N/A</v>
      </c>
    </row>
    <row r="3080" spans="13:17" x14ac:dyDescent="0.2">
      <c r="M3080" s="49" t="s">
        <v>443</v>
      </c>
      <c r="N3080" s="75">
        <f>_xll.qlCalendarAdvance(Calendar,N3079,M3080,"Following",FALSE)</f>
        <v>61120</v>
      </c>
      <c r="O3080" s="75" t="e">
        <f>_xll.qlInterestRateIndexValueDate(Index,N3080)</f>
        <v>#VALUE!</v>
      </c>
      <c r="P3080" s="72" t="e">
        <v>#N/A</v>
      </c>
      <c r="Q3080" s="113" t="e">
        <v>#N/A</v>
      </c>
    </row>
    <row r="3081" spans="13:17" x14ac:dyDescent="0.2">
      <c r="M3081" s="49" t="s">
        <v>443</v>
      </c>
      <c r="N3081" s="75">
        <f>_xll.qlCalendarAdvance(Calendar,N3080,M3081,"Following",FALSE)</f>
        <v>61127</v>
      </c>
      <c r="O3081" s="75" t="e">
        <f>_xll.qlInterestRateIndexValueDate(Index,N3081)</f>
        <v>#VALUE!</v>
      </c>
      <c r="P3081" s="72" t="e">
        <v>#N/A</v>
      </c>
      <c r="Q3081" s="113" t="e">
        <v>#N/A</v>
      </c>
    </row>
    <row r="3082" spans="13:17" x14ac:dyDescent="0.2">
      <c r="M3082" s="49" t="s">
        <v>443</v>
      </c>
      <c r="N3082" s="75">
        <f>_xll.qlCalendarAdvance(Calendar,N3081,M3082,"Following",FALSE)</f>
        <v>61134</v>
      </c>
      <c r="O3082" s="75" t="e">
        <f>_xll.qlInterestRateIndexValueDate(Index,N3082)</f>
        <v>#VALUE!</v>
      </c>
      <c r="P3082" s="72" t="e">
        <v>#N/A</v>
      </c>
      <c r="Q3082" s="113" t="e">
        <v>#N/A</v>
      </c>
    </row>
    <row r="3083" spans="13:17" x14ac:dyDescent="0.2">
      <c r="M3083" s="49" t="s">
        <v>443</v>
      </c>
      <c r="N3083" s="75">
        <f>_xll.qlCalendarAdvance(Calendar,N3082,M3083,"Following",FALSE)</f>
        <v>61141</v>
      </c>
      <c r="O3083" s="75" t="e">
        <f>_xll.qlInterestRateIndexValueDate(Index,N3083)</f>
        <v>#VALUE!</v>
      </c>
      <c r="P3083" s="72" t="e">
        <v>#N/A</v>
      </c>
      <c r="Q3083" s="113" t="e">
        <v>#N/A</v>
      </c>
    </row>
    <row r="3084" spans="13:17" x14ac:dyDescent="0.2">
      <c r="M3084" s="49" t="s">
        <v>443</v>
      </c>
      <c r="N3084" s="75">
        <f>_xll.qlCalendarAdvance(Calendar,N3083,M3084,"Following",FALSE)</f>
        <v>61148</v>
      </c>
      <c r="O3084" s="75" t="e">
        <f>_xll.qlInterestRateIndexValueDate(Index,N3084)</f>
        <v>#VALUE!</v>
      </c>
      <c r="P3084" s="72" t="e">
        <v>#N/A</v>
      </c>
      <c r="Q3084" s="113" t="e">
        <v>#N/A</v>
      </c>
    </row>
    <row r="3085" spans="13:17" x14ac:dyDescent="0.2">
      <c r="M3085" s="49" t="s">
        <v>443</v>
      </c>
      <c r="N3085" s="75">
        <f>_xll.qlCalendarAdvance(Calendar,N3084,M3085,"Following",FALSE)</f>
        <v>61155</v>
      </c>
      <c r="O3085" s="75" t="e">
        <f>_xll.qlInterestRateIndexValueDate(Index,N3085)</f>
        <v>#VALUE!</v>
      </c>
      <c r="P3085" s="72" t="e">
        <v>#N/A</v>
      </c>
      <c r="Q3085" s="113" t="e">
        <v>#N/A</v>
      </c>
    </row>
    <row r="3086" spans="13:17" x14ac:dyDescent="0.2">
      <c r="M3086" s="49" t="s">
        <v>443</v>
      </c>
      <c r="N3086" s="75">
        <f>_xll.qlCalendarAdvance(Calendar,N3085,M3086,"Following",FALSE)</f>
        <v>61162</v>
      </c>
      <c r="O3086" s="75" t="e">
        <f>_xll.qlInterestRateIndexValueDate(Index,N3086)</f>
        <v>#VALUE!</v>
      </c>
      <c r="P3086" s="72" t="e">
        <v>#N/A</v>
      </c>
      <c r="Q3086" s="113" t="e">
        <v>#N/A</v>
      </c>
    </row>
    <row r="3087" spans="13:17" x14ac:dyDescent="0.2">
      <c r="M3087" s="49" t="s">
        <v>443</v>
      </c>
      <c r="N3087" s="75">
        <f>_xll.qlCalendarAdvance(Calendar,N3086,M3087,"Following",FALSE)</f>
        <v>61169</v>
      </c>
      <c r="O3087" s="75" t="e">
        <f>_xll.qlInterestRateIndexValueDate(Index,N3087)</f>
        <v>#VALUE!</v>
      </c>
      <c r="P3087" s="72" t="e">
        <v>#N/A</v>
      </c>
      <c r="Q3087" s="113" t="e">
        <v>#N/A</v>
      </c>
    </row>
    <row r="3088" spans="13:17" x14ac:dyDescent="0.2">
      <c r="M3088" s="49" t="s">
        <v>443</v>
      </c>
      <c r="N3088" s="75">
        <f>_xll.qlCalendarAdvance(Calendar,N3087,M3088,"Following",FALSE)</f>
        <v>61176</v>
      </c>
      <c r="O3088" s="75" t="e">
        <f>_xll.qlInterestRateIndexValueDate(Index,N3088)</f>
        <v>#VALUE!</v>
      </c>
      <c r="P3088" s="72" t="e">
        <v>#N/A</v>
      </c>
      <c r="Q3088" s="113" t="e">
        <v>#N/A</v>
      </c>
    </row>
    <row r="3089" spans="13:17" x14ac:dyDescent="0.2">
      <c r="M3089" s="49" t="s">
        <v>443</v>
      </c>
      <c r="N3089" s="75">
        <f>_xll.qlCalendarAdvance(Calendar,N3088,M3089,"Following",FALSE)</f>
        <v>61183</v>
      </c>
      <c r="O3089" s="75" t="e">
        <f>_xll.qlInterestRateIndexValueDate(Index,N3089)</f>
        <v>#VALUE!</v>
      </c>
      <c r="P3089" s="72" t="e">
        <v>#N/A</v>
      </c>
      <c r="Q3089" s="113" t="e">
        <v>#N/A</v>
      </c>
    </row>
    <row r="3090" spans="13:17" x14ac:dyDescent="0.2">
      <c r="M3090" s="49" t="s">
        <v>443</v>
      </c>
      <c r="N3090" s="75">
        <f>_xll.qlCalendarAdvance(Calendar,N3089,M3090,"Following",FALSE)</f>
        <v>61190</v>
      </c>
      <c r="O3090" s="75" t="e">
        <f>_xll.qlInterestRateIndexValueDate(Index,N3090)</f>
        <v>#VALUE!</v>
      </c>
      <c r="P3090" s="72" t="e">
        <v>#N/A</v>
      </c>
      <c r="Q3090" s="113" t="e">
        <v>#N/A</v>
      </c>
    </row>
    <row r="3091" spans="13:17" x14ac:dyDescent="0.2">
      <c r="M3091" s="49" t="s">
        <v>443</v>
      </c>
      <c r="N3091" s="75">
        <f>_xll.qlCalendarAdvance(Calendar,N3090,M3091,"Following",FALSE)</f>
        <v>61197</v>
      </c>
      <c r="O3091" s="75" t="e">
        <f>_xll.qlInterestRateIndexValueDate(Index,N3091)</f>
        <v>#VALUE!</v>
      </c>
      <c r="P3091" s="72" t="e">
        <v>#N/A</v>
      </c>
      <c r="Q3091" s="113" t="e">
        <v>#N/A</v>
      </c>
    </row>
    <row r="3092" spans="13:17" x14ac:dyDescent="0.2">
      <c r="M3092" s="49" t="s">
        <v>443</v>
      </c>
      <c r="N3092" s="75">
        <f>_xll.qlCalendarAdvance(Calendar,N3091,M3092,"Following",FALSE)</f>
        <v>61204</v>
      </c>
      <c r="O3092" s="75" t="e">
        <f>_xll.qlInterestRateIndexValueDate(Index,N3092)</f>
        <v>#VALUE!</v>
      </c>
      <c r="P3092" s="72" t="e">
        <v>#N/A</v>
      </c>
      <c r="Q3092" s="113" t="e">
        <v>#N/A</v>
      </c>
    </row>
    <row r="3093" spans="13:17" x14ac:dyDescent="0.2">
      <c r="M3093" s="49" t="s">
        <v>443</v>
      </c>
      <c r="N3093" s="75">
        <f>_xll.qlCalendarAdvance(Calendar,N3092,M3093,"Following",FALSE)</f>
        <v>61211</v>
      </c>
      <c r="O3093" s="75" t="e">
        <f>_xll.qlInterestRateIndexValueDate(Index,N3093)</f>
        <v>#VALUE!</v>
      </c>
      <c r="P3093" s="72" t="e">
        <v>#N/A</v>
      </c>
      <c r="Q3093" s="113" t="e">
        <v>#N/A</v>
      </c>
    </row>
    <row r="3094" spans="13:17" x14ac:dyDescent="0.2">
      <c r="M3094" s="49" t="s">
        <v>443</v>
      </c>
      <c r="N3094" s="75">
        <f>_xll.qlCalendarAdvance(Calendar,N3093,M3094,"Following",FALSE)</f>
        <v>61218</v>
      </c>
      <c r="O3094" s="75" t="e">
        <f>_xll.qlInterestRateIndexValueDate(Index,N3094)</f>
        <v>#VALUE!</v>
      </c>
      <c r="P3094" s="72" t="e">
        <v>#N/A</v>
      </c>
      <c r="Q3094" s="113" t="e">
        <v>#N/A</v>
      </c>
    </row>
    <row r="3095" spans="13:17" x14ac:dyDescent="0.2">
      <c r="M3095" s="49" t="s">
        <v>443</v>
      </c>
      <c r="N3095" s="75">
        <f>_xll.qlCalendarAdvance(Calendar,N3094,M3095,"Following",FALSE)</f>
        <v>61225</v>
      </c>
      <c r="O3095" s="75" t="e">
        <f>_xll.qlInterestRateIndexValueDate(Index,N3095)</f>
        <v>#VALUE!</v>
      </c>
      <c r="P3095" s="72" t="e">
        <v>#N/A</v>
      </c>
      <c r="Q3095" s="113" t="e">
        <v>#N/A</v>
      </c>
    </row>
    <row r="3096" spans="13:17" x14ac:dyDescent="0.2">
      <c r="M3096" s="49" t="s">
        <v>443</v>
      </c>
      <c r="N3096" s="75">
        <f>_xll.qlCalendarAdvance(Calendar,N3095,M3096,"Following",FALSE)</f>
        <v>61232</v>
      </c>
      <c r="O3096" s="75" t="e">
        <f>_xll.qlInterestRateIndexValueDate(Index,N3096)</f>
        <v>#VALUE!</v>
      </c>
      <c r="P3096" s="72" t="e">
        <v>#N/A</v>
      </c>
      <c r="Q3096" s="113" t="e">
        <v>#N/A</v>
      </c>
    </row>
    <row r="3097" spans="13:17" x14ac:dyDescent="0.2">
      <c r="M3097" s="49" t="s">
        <v>443</v>
      </c>
      <c r="N3097" s="75">
        <f>_xll.qlCalendarAdvance(Calendar,N3096,M3097,"Following",FALSE)</f>
        <v>61239</v>
      </c>
      <c r="O3097" s="75" t="e">
        <f>_xll.qlInterestRateIndexValueDate(Index,N3097)</f>
        <v>#VALUE!</v>
      </c>
      <c r="P3097" s="72" t="e">
        <v>#N/A</v>
      </c>
      <c r="Q3097" s="113" t="e">
        <v>#N/A</v>
      </c>
    </row>
    <row r="3098" spans="13:17" x14ac:dyDescent="0.2">
      <c r="M3098" s="49" t="s">
        <v>443</v>
      </c>
      <c r="N3098" s="75">
        <f>_xll.qlCalendarAdvance(Calendar,N3097,M3098,"Following",FALSE)</f>
        <v>61246</v>
      </c>
      <c r="O3098" s="75" t="e">
        <f>_xll.qlInterestRateIndexValueDate(Index,N3098)</f>
        <v>#VALUE!</v>
      </c>
      <c r="P3098" s="72" t="e">
        <v>#N/A</v>
      </c>
      <c r="Q3098" s="113" t="e">
        <v>#N/A</v>
      </c>
    </row>
    <row r="3099" spans="13:17" x14ac:dyDescent="0.2">
      <c r="M3099" s="49" t="s">
        <v>443</v>
      </c>
      <c r="N3099" s="75">
        <f>_xll.qlCalendarAdvance(Calendar,N3098,M3099,"Following",FALSE)</f>
        <v>61253</v>
      </c>
      <c r="O3099" s="75" t="e">
        <f>_xll.qlInterestRateIndexValueDate(Index,N3099)</f>
        <v>#VALUE!</v>
      </c>
      <c r="P3099" s="72" t="e">
        <v>#N/A</v>
      </c>
      <c r="Q3099" s="113" t="e">
        <v>#N/A</v>
      </c>
    </row>
    <row r="3100" spans="13:17" x14ac:dyDescent="0.2">
      <c r="M3100" s="49" t="s">
        <v>443</v>
      </c>
      <c r="N3100" s="75">
        <f>_xll.qlCalendarAdvance(Calendar,N3099,M3100,"Following",FALSE)</f>
        <v>61260</v>
      </c>
      <c r="O3100" s="75" t="e">
        <f>_xll.qlInterestRateIndexValueDate(Index,N3100)</f>
        <v>#VALUE!</v>
      </c>
      <c r="P3100" s="72" t="e">
        <v>#N/A</v>
      </c>
      <c r="Q3100" s="113" t="e">
        <v>#N/A</v>
      </c>
    </row>
    <row r="3101" spans="13:17" x14ac:dyDescent="0.2">
      <c r="M3101" s="49" t="s">
        <v>443</v>
      </c>
      <c r="N3101" s="75">
        <f>_xll.qlCalendarAdvance(Calendar,N3100,M3101,"Following",FALSE)</f>
        <v>61267</v>
      </c>
      <c r="O3101" s="75" t="e">
        <f>_xll.qlInterestRateIndexValueDate(Index,N3101)</f>
        <v>#VALUE!</v>
      </c>
      <c r="P3101" s="72" t="e">
        <v>#N/A</v>
      </c>
      <c r="Q3101" s="113" t="e">
        <v>#N/A</v>
      </c>
    </row>
    <row r="3102" spans="13:17" x14ac:dyDescent="0.2">
      <c r="M3102" s="49" t="s">
        <v>443</v>
      </c>
      <c r="N3102" s="75">
        <f>_xll.qlCalendarAdvance(Calendar,N3101,M3102,"Following",FALSE)</f>
        <v>61274</v>
      </c>
      <c r="O3102" s="75" t="e">
        <f>_xll.qlInterestRateIndexValueDate(Index,N3102)</f>
        <v>#VALUE!</v>
      </c>
      <c r="P3102" s="72" t="e">
        <v>#N/A</v>
      </c>
      <c r="Q3102" s="113" t="e">
        <v>#N/A</v>
      </c>
    </row>
    <row r="3103" spans="13:17" x14ac:dyDescent="0.2">
      <c r="M3103" s="49" t="s">
        <v>443</v>
      </c>
      <c r="N3103" s="75">
        <f>_xll.qlCalendarAdvance(Calendar,N3102,M3103,"Following",FALSE)</f>
        <v>61281</v>
      </c>
      <c r="O3103" s="75" t="e">
        <f>_xll.qlInterestRateIndexValueDate(Index,N3103)</f>
        <v>#VALUE!</v>
      </c>
      <c r="P3103" s="72" t="e">
        <v>#N/A</v>
      </c>
      <c r="Q3103" s="113" t="e">
        <v>#N/A</v>
      </c>
    </row>
    <row r="3104" spans="13:17" x14ac:dyDescent="0.2">
      <c r="M3104" s="49" t="s">
        <v>443</v>
      </c>
      <c r="N3104" s="75">
        <f>_xll.qlCalendarAdvance(Calendar,N3103,M3104,"Following",FALSE)</f>
        <v>61288</v>
      </c>
      <c r="O3104" s="75" t="e">
        <f>_xll.qlInterestRateIndexValueDate(Index,N3104)</f>
        <v>#VALUE!</v>
      </c>
      <c r="P3104" s="72" t="e">
        <v>#N/A</v>
      </c>
      <c r="Q3104" s="113" t="e">
        <v>#N/A</v>
      </c>
    </row>
    <row r="3105" spans="13:17" x14ac:dyDescent="0.2">
      <c r="M3105" s="49" t="s">
        <v>443</v>
      </c>
      <c r="N3105" s="75">
        <f>_xll.qlCalendarAdvance(Calendar,N3104,M3105,"Following",FALSE)</f>
        <v>61295</v>
      </c>
      <c r="O3105" s="75" t="e">
        <f>_xll.qlInterestRateIndexValueDate(Index,N3105)</f>
        <v>#VALUE!</v>
      </c>
      <c r="P3105" s="72" t="e">
        <v>#N/A</v>
      </c>
      <c r="Q3105" s="113" t="e">
        <v>#N/A</v>
      </c>
    </row>
    <row r="3106" spans="13:17" x14ac:dyDescent="0.2">
      <c r="M3106" s="49" t="s">
        <v>443</v>
      </c>
      <c r="N3106" s="75">
        <f>_xll.qlCalendarAdvance(Calendar,N3105,M3106,"Following",FALSE)</f>
        <v>61302</v>
      </c>
      <c r="O3106" s="75" t="e">
        <f>_xll.qlInterestRateIndexValueDate(Index,N3106)</f>
        <v>#VALUE!</v>
      </c>
      <c r="P3106" s="72" t="e">
        <v>#N/A</v>
      </c>
      <c r="Q3106" s="113" t="e">
        <v>#N/A</v>
      </c>
    </row>
    <row r="3107" spans="13:17" x14ac:dyDescent="0.2">
      <c r="M3107" s="49" t="s">
        <v>443</v>
      </c>
      <c r="N3107" s="75">
        <f>_xll.qlCalendarAdvance(Calendar,N3106,M3107,"Following",FALSE)</f>
        <v>61309</v>
      </c>
      <c r="O3107" s="75" t="e">
        <f>_xll.qlInterestRateIndexValueDate(Index,N3107)</f>
        <v>#VALUE!</v>
      </c>
      <c r="P3107" s="72" t="e">
        <v>#N/A</v>
      </c>
      <c r="Q3107" s="113" t="e">
        <v>#N/A</v>
      </c>
    </row>
    <row r="3108" spans="13:17" x14ac:dyDescent="0.2">
      <c r="M3108" s="49" t="s">
        <v>443</v>
      </c>
      <c r="N3108" s="75">
        <f>_xll.qlCalendarAdvance(Calendar,N3107,M3108,"Following",FALSE)</f>
        <v>61316</v>
      </c>
      <c r="O3108" s="75" t="e">
        <f>_xll.qlInterestRateIndexValueDate(Index,N3108)</f>
        <v>#VALUE!</v>
      </c>
      <c r="P3108" s="72" t="e">
        <v>#N/A</v>
      </c>
      <c r="Q3108" s="113" t="e">
        <v>#N/A</v>
      </c>
    </row>
    <row r="3109" spans="13:17" x14ac:dyDescent="0.2">
      <c r="M3109" s="49" t="s">
        <v>443</v>
      </c>
      <c r="N3109" s="75">
        <f>_xll.qlCalendarAdvance(Calendar,N3108,M3109,"Following",FALSE)</f>
        <v>61323</v>
      </c>
      <c r="O3109" s="75" t="e">
        <f>_xll.qlInterestRateIndexValueDate(Index,N3109)</f>
        <v>#VALUE!</v>
      </c>
      <c r="P3109" s="72" t="e">
        <v>#N/A</v>
      </c>
      <c r="Q3109" s="113" t="e">
        <v>#N/A</v>
      </c>
    </row>
    <row r="3110" spans="13:17" x14ac:dyDescent="0.2">
      <c r="M3110" s="49" t="s">
        <v>443</v>
      </c>
      <c r="N3110" s="75">
        <f>_xll.qlCalendarAdvance(Calendar,N3109,M3110,"Following",FALSE)</f>
        <v>61330</v>
      </c>
      <c r="O3110" s="75" t="e">
        <f>_xll.qlInterestRateIndexValueDate(Index,N3110)</f>
        <v>#VALUE!</v>
      </c>
      <c r="P3110" s="72" t="e">
        <v>#N/A</v>
      </c>
      <c r="Q3110" s="113" t="e">
        <v>#N/A</v>
      </c>
    </row>
    <row r="3111" spans="13:17" x14ac:dyDescent="0.2">
      <c r="M3111" s="49" t="s">
        <v>443</v>
      </c>
      <c r="N3111" s="75">
        <f>_xll.qlCalendarAdvance(Calendar,N3110,M3111,"Following",FALSE)</f>
        <v>61337</v>
      </c>
      <c r="O3111" s="75" t="e">
        <f>_xll.qlInterestRateIndexValueDate(Index,N3111)</f>
        <v>#VALUE!</v>
      </c>
      <c r="P3111" s="72" t="e">
        <v>#N/A</v>
      </c>
      <c r="Q3111" s="113" t="e">
        <v>#N/A</v>
      </c>
    </row>
    <row r="3112" spans="13:17" x14ac:dyDescent="0.2">
      <c r="M3112" s="49" t="s">
        <v>443</v>
      </c>
      <c r="N3112" s="75">
        <f>_xll.qlCalendarAdvance(Calendar,N3111,M3112,"Following",FALSE)</f>
        <v>61344</v>
      </c>
      <c r="O3112" s="75" t="e">
        <f>_xll.qlInterestRateIndexValueDate(Index,N3112)</f>
        <v>#VALUE!</v>
      </c>
      <c r="P3112" s="72" t="e">
        <v>#N/A</v>
      </c>
      <c r="Q3112" s="113" t="e">
        <v>#N/A</v>
      </c>
    </row>
    <row r="3113" spans="13:17" x14ac:dyDescent="0.2">
      <c r="M3113" s="49" t="s">
        <v>443</v>
      </c>
      <c r="N3113" s="75">
        <f>_xll.qlCalendarAdvance(Calendar,N3112,M3113,"Following",FALSE)</f>
        <v>61351</v>
      </c>
      <c r="O3113" s="75" t="e">
        <f>_xll.qlInterestRateIndexValueDate(Index,N3113)</f>
        <v>#VALUE!</v>
      </c>
      <c r="P3113" s="72" t="e">
        <v>#N/A</v>
      </c>
      <c r="Q3113" s="113" t="e">
        <v>#N/A</v>
      </c>
    </row>
    <row r="3114" spans="13:17" x14ac:dyDescent="0.2">
      <c r="M3114" s="49" t="s">
        <v>443</v>
      </c>
      <c r="N3114" s="75">
        <f>_xll.qlCalendarAdvance(Calendar,N3113,M3114,"Following",FALSE)</f>
        <v>61358</v>
      </c>
      <c r="O3114" s="75" t="e">
        <f>_xll.qlInterestRateIndexValueDate(Index,N3114)</f>
        <v>#VALUE!</v>
      </c>
      <c r="P3114" s="72" t="e">
        <v>#N/A</v>
      </c>
      <c r="Q3114" s="113" t="e">
        <v>#N/A</v>
      </c>
    </row>
    <row r="3115" spans="13:17" x14ac:dyDescent="0.2">
      <c r="M3115" s="49" t="s">
        <v>443</v>
      </c>
      <c r="N3115" s="75">
        <f>_xll.qlCalendarAdvance(Calendar,N3114,M3115,"Following",FALSE)</f>
        <v>61365</v>
      </c>
      <c r="O3115" s="75" t="e">
        <f>_xll.qlInterestRateIndexValueDate(Index,N3115)</f>
        <v>#VALUE!</v>
      </c>
      <c r="P3115" s="72" t="e">
        <v>#N/A</v>
      </c>
      <c r="Q3115" s="113" t="e">
        <v>#N/A</v>
      </c>
    </row>
    <row r="3116" spans="13:17" x14ac:dyDescent="0.2">
      <c r="M3116" s="49" t="s">
        <v>443</v>
      </c>
      <c r="N3116" s="75">
        <f>_xll.qlCalendarAdvance(Calendar,N3115,M3116,"Following",FALSE)</f>
        <v>61372</v>
      </c>
      <c r="O3116" s="75" t="e">
        <f>_xll.qlInterestRateIndexValueDate(Index,N3116)</f>
        <v>#VALUE!</v>
      </c>
      <c r="P3116" s="72" t="e">
        <v>#N/A</v>
      </c>
      <c r="Q3116" s="113" t="e">
        <v>#N/A</v>
      </c>
    </row>
    <row r="3117" spans="13:17" x14ac:dyDescent="0.2">
      <c r="M3117" s="49" t="s">
        <v>443</v>
      </c>
      <c r="N3117" s="75">
        <f>_xll.qlCalendarAdvance(Calendar,N3116,M3117,"Following",FALSE)</f>
        <v>61379</v>
      </c>
      <c r="O3117" s="75" t="e">
        <f>_xll.qlInterestRateIndexValueDate(Index,N3117)</f>
        <v>#VALUE!</v>
      </c>
      <c r="P3117" s="72" t="e">
        <v>#N/A</v>
      </c>
      <c r="Q3117" s="113" t="e">
        <v>#N/A</v>
      </c>
    </row>
    <row r="3118" spans="13:17" x14ac:dyDescent="0.2">
      <c r="M3118" s="49" t="s">
        <v>443</v>
      </c>
      <c r="N3118" s="75">
        <f>_xll.qlCalendarAdvance(Calendar,N3117,M3118,"Following",FALSE)</f>
        <v>61386</v>
      </c>
      <c r="O3118" s="75" t="e">
        <f>_xll.qlInterestRateIndexValueDate(Index,N3118)</f>
        <v>#VALUE!</v>
      </c>
      <c r="P3118" s="72" t="e">
        <v>#N/A</v>
      </c>
      <c r="Q3118" s="113" t="e">
        <v>#N/A</v>
      </c>
    </row>
    <row r="3119" spans="13:17" x14ac:dyDescent="0.2">
      <c r="M3119" s="49" t="s">
        <v>443</v>
      </c>
      <c r="N3119" s="75">
        <f>_xll.qlCalendarAdvance(Calendar,N3118,M3119,"Following",FALSE)</f>
        <v>61393</v>
      </c>
      <c r="O3119" s="75" t="e">
        <f>_xll.qlInterestRateIndexValueDate(Index,N3119)</f>
        <v>#VALUE!</v>
      </c>
      <c r="P3119" s="72" t="e">
        <v>#N/A</v>
      </c>
      <c r="Q3119" s="113" t="e">
        <v>#N/A</v>
      </c>
    </row>
    <row r="3120" spans="13:17" x14ac:dyDescent="0.2">
      <c r="M3120" s="49" t="s">
        <v>443</v>
      </c>
      <c r="N3120" s="75">
        <f>_xll.qlCalendarAdvance(Calendar,N3119,M3120,"Following",FALSE)</f>
        <v>61400</v>
      </c>
      <c r="O3120" s="75" t="e">
        <f>_xll.qlInterestRateIndexValueDate(Index,N3120)</f>
        <v>#VALUE!</v>
      </c>
      <c r="P3120" s="72" t="e">
        <v>#N/A</v>
      </c>
      <c r="Q3120" s="113" t="e">
        <v>#N/A</v>
      </c>
    </row>
    <row r="3121" spans="13:17" x14ac:dyDescent="0.2">
      <c r="M3121" s="49" t="s">
        <v>443</v>
      </c>
      <c r="N3121" s="75">
        <f>_xll.qlCalendarAdvance(Calendar,N3120,M3121,"Following",FALSE)</f>
        <v>61407</v>
      </c>
      <c r="O3121" s="75" t="e">
        <f>_xll.qlInterestRateIndexValueDate(Index,N3121)</f>
        <v>#VALUE!</v>
      </c>
      <c r="P3121" s="72" t="e">
        <v>#N/A</v>
      </c>
      <c r="Q3121" s="113" t="e">
        <v>#N/A</v>
      </c>
    </row>
    <row r="3122" spans="13:17" x14ac:dyDescent="0.2">
      <c r="M3122" s="49" t="s">
        <v>443</v>
      </c>
      <c r="N3122" s="75">
        <f>_xll.qlCalendarAdvance(Calendar,N3121,M3122,"Following",FALSE)</f>
        <v>61414</v>
      </c>
      <c r="O3122" s="75" t="e">
        <f>_xll.qlInterestRateIndexValueDate(Index,N3122)</f>
        <v>#VALUE!</v>
      </c>
      <c r="P3122" s="72" t="e">
        <v>#N/A</v>
      </c>
      <c r="Q3122" s="113" t="e">
        <v>#N/A</v>
      </c>
    </row>
    <row r="3123" spans="13:17" x14ac:dyDescent="0.2">
      <c r="M3123" s="49" t="s">
        <v>443</v>
      </c>
      <c r="N3123" s="75">
        <f>_xll.qlCalendarAdvance(Calendar,N3122,M3123,"Following",FALSE)</f>
        <v>61421</v>
      </c>
      <c r="O3123" s="75" t="e">
        <f>_xll.qlInterestRateIndexValueDate(Index,N3123)</f>
        <v>#VALUE!</v>
      </c>
      <c r="P3123" s="72" t="e">
        <v>#N/A</v>
      </c>
      <c r="Q3123" s="113" t="e">
        <v>#N/A</v>
      </c>
    </row>
    <row r="3124" spans="13:17" x14ac:dyDescent="0.2">
      <c r="M3124" s="49" t="s">
        <v>443</v>
      </c>
      <c r="N3124" s="75">
        <f>_xll.qlCalendarAdvance(Calendar,N3123,M3124,"Following",FALSE)</f>
        <v>61428</v>
      </c>
      <c r="O3124" s="75" t="e">
        <f>_xll.qlInterestRateIndexValueDate(Index,N3124)</f>
        <v>#VALUE!</v>
      </c>
      <c r="P3124" s="72" t="e">
        <v>#N/A</v>
      </c>
      <c r="Q3124" s="113" t="e">
        <v>#N/A</v>
      </c>
    </row>
    <row r="3125" spans="13:17" x14ac:dyDescent="0.2">
      <c r="M3125" s="49" t="s">
        <v>443</v>
      </c>
      <c r="N3125" s="75">
        <f>_xll.qlCalendarAdvance(Calendar,N3124,M3125,"Following",FALSE)</f>
        <v>61435</v>
      </c>
      <c r="O3125" s="75" t="e">
        <f>_xll.qlInterestRateIndexValueDate(Index,N3125)</f>
        <v>#VALUE!</v>
      </c>
      <c r="P3125" s="72" t="e">
        <v>#N/A</v>
      </c>
      <c r="Q3125" s="113" t="e">
        <v>#N/A</v>
      </c>
    </row>
    <row r="3126" spans="13:17" x14ac:dyDescent="0.2">
      <c r="M3126" s="49" t="s">
        <v>443</v>
      </c>
      <c r="N3126" s="75">
        <f>_xll.qlCalendarAdvance(Calendar,N3125,M3126,"Following",FALSE)</f>
        <v>61442</v>
      </c>
      <c r="O3126" s="75" t="e">
        <f>_xll.qlInterestRateIndexValueDate(Index,N3126)</f>
        <v>#VALUE!</v>
      </c>
      <c r="P3126" s="72" t="e">
        <v>#N/A</v>
      </c>
      <c r="Q3126" s="113" t="e">
        <v>#N/A</v>
      </c>
    </row>
    <row r="3127" spans="13:17" x14ac:dyDescent="0.2">
      <c r="M3127" s="49" t="s">
        <v>443</v>
      </c>
      <c r="N3127" s="75">
        <f>_xll.qlCalendarAdvance(Calendar,N3126,M3127,"Following",FALSE)</f>
        <v>61449</v>
      </c>
      <c r="O3127" s="75" t="e">
        <f>_xll.qlInterestRateIndexValueDate(Index,N3127)</f>
        <v>#VALUE!</v>
      </c>
      <c r="P3127" s="72" t="e">
        <v>#N/A</v>
      </c>
      <c r="Q3127" s="113" t="e">
        <v>#N/A</v>
      </c>
    </row>
    <row r="3128" spans="13:17" x14ac:dyDescent="0.2">
      <c r="M3128" s="49" t="s">
        <v>443</v>
      </c>
      <c r="N3128" s="75">
        <f>_xll.qlCalendarAdvance(Calendar,N3127,M3128,"Following",FALSE)</f>
        <v>61456</v>
      </c>
      <c r="O3128" s="75" t="e">
        <f>_xll.qlInterestRateIndexValueDate(Index,N3128)</f>
        <v>#VALUE!</v>
      </c>
      <c r="P3128" s="72" t="e">
        <v>#N/A</v>
      </c>
      <c r="Q3128" s="113" t="e">
        <v>#N/A</v>
      </c>
    </row>
    <row r="3129" spans="13:17" x14ac:dyDescent="0.2">
      <c r="M3129" s="49" t="s">
        <v>443</v>
      </c>
      <c r="N3129" s="75">
        <f>_xll.qlCalendarAdvance(Calendar,N3128,M3129,"Following",FALSE)</f>
        <v>61463</v>
      </c>
      <c r="O3129" s="75" t="e">
        <f>_xll.qlInterestRateIndexValueDate(Index,N3129)</f>
        <v>#VALUE!</v>
      </c>
      <c r="P3129" s="72" t="e">
        <v>#N/A</v>
      </c>
      <c r="Q3129" s="113" t="e">
        <v>#N/A</v>
      </c>
    </row>
    <row r="3130" spans="13:17" x14ac:dyDescent="0.2">
      <c r="M3130" s="49" t="s">
        <v>443</v>
      </c>
      <c r="N3130" s="75">
        <f>_xll.qlCalendarAdvance(Calendar,N3129,M3130,"Following",FALSE)</f>
        <v>61470</v>
      </c>
      <c r="O3130" s="75" t="e">
        <f>_xll.qlInterestRateIndexValueDate(Index,N3130)</f>
        <v>#VALUE!</v>
      </c>
      <c r="P3130" s="72" t="e">
        <v>#N/A</v>
      </c>
      <c r="Q3130" s="113" t="e">
        <v>#N/A</v>
      </c>
    </row>
    <row r="3131" spans="13:17" x14ac:dyDescent="0.2">
      <c r="M3131" s="49" t="s">
        <v>443</v>
      </c>
      <c r="N3131" s="75">
        <f>_xll.qlCalendarAdvance(Calendar,N3130,M3131,"Following",FALSE)</f>
        <v>61477</v>
      </c>
      <c r="O3131" s="75" t="e">
        <f>_xll.qlInterestRateIndexValueDate(Index,N3131)</f>
        <v>#VALUE!</v>
      </c>
      <c r="P3131" s="72" t="e">
        <v>#N/A</v>
      </c>
      <c r="Q3131" s="113" t="e">
        <v>#N/A</v>
      </c>
    </row>
    <row r="3132" spans="13:17" x14ac:dyDescent="0.2">
      <c r="M3132" s="49" t="s">
        <v>443</v>
      </c>
      <c r="N3132" s="75">
        <f>_xll.qlCalendarAdvance(Calendar,N3131,M3132,"Following",FALSE)</f>
        <v>61485</v>
      </c>
      <c r="O3132" s="75" t="e">
        <f>_xll.qlInterestRateIndexValueDate(Index,N3132)</f>
        <v>#VALUE!</v>
      </c>
      <c r="P3132" s="72" t="e">
        <v>#N/A</v>
      </c>
      <c r="Q3132" s="113" t="e">
        <v>#N/A</v>
      </c>
    </row>
    <row r="3133" spans="13:17" x14ac:dyDescent="0.2">
      <c r="M3133" s="49" t="s">
        <v>443</v>
      </c>
      <c r="N3133" s="75">
        <f>_xll.qlCalendarAdvance(Calendar,N3132,M3133,"Following",FALSE)</f>
        <v>61492</v>
      </c>
      <c r="O3133" s="75" t="e">
        <f>_xll.qlInterestRateIndexValueDate(Index,N3133)</f>
        <v>#VALUE!</v>
      </c>
      <c r="P3133" s="72" t="e">
        <v>#N/A</v>
      </c>
      <c r="Q3133" s="113" t="e">
        <v>#N/A</v>
      </c>
    </row>
    <row r="3134" spans="13:17" x14ac:dyDescent="0.2">
      <c r="M3134" s="49" t="s">
        <v>443</v>
      </c>
      <c r="N3134" s="75">
        <f>_xll.qlCalendarAdvance(Calendar,N3133,M3134,"Following",FALSE)</f>
        <v>61499</v>
      </c>
      <c r="O3134" s="75" t="e">
        <f>_xll.qlInterestRateIndexValueDate(Index,N3134)</f>
        <v>#VALUE!</v>
      </c>
      <c r="P3134" s="72" t="e">
        <v>#N/A</v>
      </c>
      <c r="Q3134" s="113" t="e">
        <v>#N/A</v>
      </c>
    </row>
    <row r="3135" spans="13:17" x14ac:dyDescent="0.2">
      <c r="M3135" s="49" t="s">
        <v>443</v>
      </c>
      <c r="N3135" s="75">
        <f>_xll.qlCalendarAdvance(Calendar,N3134,M3135,"Following",FALSE)</f>
        <v>61506</v>
      </c>
      <c r="O3135" s="75" t="e">
        <f>_xll.qlInterestRateIndexValueDate(Index,N3135)</f>
        <v>#VALUE!</v>
      </c>
      <c r="P3135" s="72" t="e">
        <v>#N/A</v>
      </c>
      <c r="Q3135" s="113" t="e">
        <v>#N/A</v>
      </c>
    </row>
    <row r="3136" spans="13:17" x14ac:dyDescent="0.2">
      <c r="M3136" s="49" t="s">
        <v>443</v>
      </c>
      <c r="N3136" s="75">
        <f>_xll.qlCalendarAdvance(Calendar,N3135,M3136,"Following",FALSE)</f>
        <v>61513</v>
      </c>
      <c r="O3136" s="75" t="e">
        <f>_xll.qlInterestRateIndexValueDate(Index,N3136)</f>
        <v>#VALUE!</v>
      </c>
      <c r="P3136" s="72" t="e">
        <v>#N/A</v>
      </c>
      <c r="Q3136" s="113" t="e">
        <v>#N/A</v>
      </c>
    </row>
    <row r="3137" spans="13:17" x14ac:dyDescent="0.2">
      <c r="M3137" s="49" t="s">
        <v>443</v>
      </c>
      <c r="N3137" s="75">
        <f>_xll.qlCalendarAdvance(Calendar,N3136,M3137,"Following",FALSE)</f>
        <v>61520</v>
      </c>
      <c r="O3137" s="75" t="e">
        <f>_xll.qlInterestRateIndexValueDate(Index,N3137)</f>
        <v>#VALUE!</v>
      </c>
      <c r="P3137" s="72" t="e">
        <v>#N/A</v>
      </c>
      <c r="Q3137" s="113" t="e">
        <v>#N/A</v>
      </c>
    </row>
    <row r="3138" spans="13:17" x14ac:dyDescent="0.2">
      <c r="M3138" s="49" t="s">
        <v>443</v>
      </c>
      <c r="N3138" s="75">
        <f>_xll.qlCalendarAdvance(Calendar,N3137,M3138,"Following",FALSE)</f>
        <v>61527</v>
      </c>
      <c r="O3138" s="75" t="e">
        <f>_xll.qlInterestRateIndexValueDate(Index,N3138)</f>
        <v>#VALUE!</v>
      </c>
      <c r="P3138" s="72" t="e">
        <v>#N/A</v>
      </c>
      <c r="Q3138" s="113" t="e">
        <v>#N/A</v>
      </c>
    </row>
    <row r="3139" spans="13:17" x14ac:dyDescent="0.2">
      <c r="M3139" s="49" t="s">
        <v>443</v>
      </c>
      <c r="N3139" s="75">
        <f>_xll.qlCalendarAdvance(Calendar,N3138,M3139,"Following",FALSE)</f>
        <v>61534</v>
      </c>
      <c r="O3139" s="75" t="e">
        <f>_xll.qlInterestRateIndexValueDate(Index,N3139)</f>
        <v>#VALUE!</v>
      </c>
      <c r="P3139" s="72" t="e">
        <v>#N/A</v>
      </c>
      <c r="Q3139" s="113" t="e">
        <v>#N/A</v>
      </c>
    </row>
    <row r="3140" spans="13:17" x14ac:dyDescent="0.2">
      <c r="M3140" s="49" t="s">
        <v>443</v>
      </c>
      <c r="N3140" s="75">
        <f>_xll.qlCalendarAdvance(Calendar,N3139,M3140,"Following",FALSE)</f>
        <v>61541</v>
      </c>
      <c r="O3140" s="75" t="e">
        <f>_xll.qlInterestRateIndexValueDate(Index,N3140)</f>
        <v>#VALUE!</v>
      </c>
      <c r="P3140" s="72" t="e">
        <v>#N/A</v>
      </c>
      <c r="Q3140" s="113" t="e">
        <v>#N/A</v>
      </c>
    </row>
    <row r="3141" spans="13:17" x14ac:dyDescent="0.2">
      <c r="M3141" s="49" t="s">
        <v>443</v>
      </c>
      <c r="N3141" s="75">
        <f>_xll.qlCalendarAdvance(Calendar,N3140,M3141,"Following",FALSE)</f>
        <v>61548</v>
      </c>
      <c r="O3141" s="75" t="e">
        <f>_xll.qlInterestRateIndexValueDate(Index,N3141)</f>
        <v>#VALUE!</v>
      </c>
      <c r="P3141" s="72" t="e">
        <v>#N/A</v>
      </c>
      <c r="Q3141" s="113" t="e">
        <v>#N/A</v>
      </c>
    </row>
    <row r="3142" spans="13:17" x14ac:dyDescent="0.2">
      <c r="M3142" s="49" t="s">
        <v>443</v>
      </c>
      <c r="N3142" s="75">
        <f>_xll.qlCalendarAdvance(Calendar,N3141,M3142,"Following",FALSE)</f>
        <v>61555</v>
      </c>
      <c r="O3142" s="75" t="e">
        <f>_xll.qlInterestRateIndexValueDate(Index,N3142)</f>
        <v>#VALUE!</v>
      </c>
      <c r="P3142" s="72" t="e">
        <v>#N/A</v>
      </c>
      <c r="Q3142" s="113" t="e">
        <v>#N/A</v>
      </c>
    </row>
    <row r="3143" spans="13:17" x14ac:dyDescent="0.2">
      <c r="M3143" s="49" t="s">
        <v>443</v>
      </c>
      <c r="N3143" s="75">
        <f>_xll.qlCalendarAdvance(Calendar,N3142,M3143,"Following",FALSE)</f>
        <v>61562</v>
      </c>
      <c r="O3143" s="75" t="e">
        <f>_xll.qlInterestRateIndexValueDate(Index,N3143)</f>
        <v>#VALUE!</v>
      </c>
      <c r="P3143" s="72" t="e">
        <v>#N/A</v>
      </c>
      <c r="Q3143" s="113" t="e">
        <v>#N/A</v>
      </c>
    </row>
    <row r="3144" spans="13:17" x14ac:dyDescent="0.2">
      <c r="M3144" s="49" t="s">
        <v>443</v>
      </c>
      <c r="N3144" s="75">
        <f>_xll.qlCalendarAdvance(Calendar,N3143,M3144,"Following",FALSE)</f>
        <v>61569</v>
      </c>
      <c r="O3144" s="75" t="e">
        <f>_xll.qlInterestRateIndexValueDate(Index,N3144)</f>
        <v>#VALUE!</v>
      </c>
      <c r="P3144" s="72" t="e">
        <v>#N/A</v>
      </c>
      <c r="Q3144" s="113" t="e">
        <v>#N/A</v>
      </c>
    </row>
    <row r="3145" spans="13:17" x14ac:dyDescent="0.2">
      <c r="M3145" s="49" t="s">
        <v>443</v>
      </c>
      <c r="N3145" s="75">
        <f>_xll.qlCalendarAdvance(Calendar,N3144,M3145,"Following",FALSE)</f>
        <v>61576</v>
      </c>
      <c r="O3145" s="75" t="e">
        <f>_xll.qlInterestRateIndexValueDate(Index,N3145)</f>
        <v>#VALUE!</v>
      </c>
      <c r="P3145" s="72" t="e">
        <v>#N/A</v>
      </c>
      <c r="Q3145" s="113" t="e">
        <v>#N/A</v>
      </c>
    </row>
    <row r="3146" spans="13:17" x14ac:dyDescent="0.2">
      <c r="M3146" s="49" t="s">
        <v>443</v>
      </c>
      <c r="N3146" s="75">
        <f>_xll.qlCalendarAdvance(Calendar,N3145,M3146,"Following",FALSE)</f>
        <v>61583</v>
      </c>
      <c r="O3146" s="75" t="e">
        <f>_xll.qlInterestRateIndexValueDate(Index,N3146)</f>
        <v>#VALUE!</v>
      </c>
      <c r="P3146" s="72" t="e">
        <v>#N/A</v>
      </c>
      <c r="Q3146" s="113" t="e">
        <v>#N/A</v>
      </c>
    </row>
    <row r="3147" spans="13:17" x14ac:dyDescent="0.2">
      <c r="M3147" s="49" t="s">
        <v>443</v>
      </c>
      <c r="N3147" s="75">
        <f>_xll.qlCalendarAdvance(Calendar,N3146,M3147,"Following",FALSE)</f>
        <v>61590</v>
      </c>
      <c r="O3147" s="75" t="e">
        <f>_xll.qlInterestRateIndexValueDate(Index,N3147)</f>
        <v>#VALUE!</v>
      </c>
      <c r="P3147" s="72" t="e">
        <v>#N/A</v>
      </c>
      <c r="Q3147" s="113" t="e">
        <v>#N/A</v>
      </c>
    </row>
    <row r="3148" spans="13:17" x14ac:dyDescent="0.2">
      <c r="M3148" s="49" t="s">
        <v>443</v>
      </c>
      <c r="N3148" s="75">
        <f>_xll.qlCalendarAdvance(Calendar,N3147,M3148,"Following",FALSE)</f>
        <v>61597</v>
      </c>
      <c r="O3148" s="75" t="e">
        <f>_xll.qlInterestRateIndexValueDate(Index,N3148)</f>
        <v>#VALUE!</v>
      </c>
      <c r="P3148" s="72" t="e">
        <v>#N/A</v>
      </c>
      <c r="Q3148" s="113" t="e">
        <v>#N/A</v>
      </c>
    </row>
    <row r="3149" spans="13:17" x14ac:dyDescent="0.2">
      <c r="M3149" s="49" t="s">
        <v>443</v>
      </c>
      <c r="N3149" s="75">
        <f>_xll.qlCalendarAdvance(Calendar,N3148,M3149,"Following",FALSE)</f>
        <v>61604</v>
      </c>
      <c r="O3149" s="75" t="e">
        <f>_xll.qlInterestRateIndexValueDate(Index,N3149)</f>
        <v>#VALUE!</v>
      </c>
      <c r="P3149" s="72" t="e">
        <v>#N/A</v>
      </c>
      <c r="Q3149" s="113" t="e">
        <v>#N/A</v>
      </c>
    </row>
    <row r="3150" spans="13:17" x14ac:dyDescent="0.2">
      <c r="M3150" s="49" t="s">
        <v>443</v>
      </c>
      <c r="N3150" s="75">
        <f>_xll.qlCalendarAdvance(Calendar,N3149,M3150,"Following",FALSE)</f>
        <v>61611</v>
      </c>
      <c r="O3150" s="75" t="e">
        <f>_xll.qlInterestRateIndexValueDate(Index,N3150)</f>
        <v>#VALUE!</v>
      </c>
      <c r="P3150" s="72" t="e">
        <v>#N/A</v>
      </c>
      <c r="Q3150" s="113" t="e">
        <v>#N/A</v>
      </c>
    </row>
    <row r="3151" spans="13:17" x14ac:dyDescent="0.2">
      <c r="M3151" s="49" t="s">
        <v>443</v>
      </c>
      <c r="N3151" s="75">
        <f>_xll.qlCalendarAdvance(Calendar,N3150,M3151,"Following",FALSE)</f>
        <v>61618</v>
      </c>
      <c r="O3151" s="75" t="e">
        <f>_xll.qlInterestRateIndexValueDate(Index,N3151)</f>
        <v>#VALUE!</v>
      </c>
      <c r="P3151" s="72" t="e">
        <v>#N/A</v>
      </c>
      <c r="Q3151" s="113" t="e">
        <v>#N/A</v>
      </c>
    </row>
    <row r="3152" spans="13:17" x14ac:dyDescent="0.2">
      <c r="M3152" s="49" t="s">
        <v>443</v>
      </c>
      <c r="N3152" s="75">
        <f>_xll.qlCalendarAdvance(Calendar,N3151,M3152,"Following",FALSE)</f>
        <v>61625</v>
      </c>
      <c r="O3152" s="75" t="e">
        <f>_xll.qlInterestRateIndexValueDate(Index,N3152)</f>
        <v>#VALUE!</v>
      </c>
      <c r="P3152" s="72" t="e">
        <v>#N/A</v>
      </c>
      <c r="Q3152" s="113" t="e">
        <v>#N/A</v>
      </c>
    </row>
    <row r="3153" spans="13:17" x14ac:dyDescent="0.2">
      <c r="M3153" s="49" t="s">
        <v>443</v>
      </c>
      <c r="N3153" s="75">
        <f>_xll.qlCalendarAdvance(Calendar,N3152,M3153,"Following",FALSE)</f>
        <v>61632</v>
      </c>
      <c r="O3153" s="75" t="e">
        <f>_xll.qlInterestRateIndexValueDate(Index,N3153)</f>
        <v>#VALUE!</v>
      </c>
      <c r="P3153" s="72" t="e">
        <v>#N/A</v>
      </c>
      <c r="Q3153" s="113" t="e">
        <v>#N/A</v>
      </c>
    </row>
    <row r="3154" spans="13:17" x14ac:dyDescent="0.2">
      <c r="M3154" s="49" t="s">
        <v>443</v>
      </c>
      <c r="N3154" s="75">
        <f>_xll.qlCalendarAdvance(Calendar,N3153,M3154,"Following",FALSE)</f>
        <v>61639</v>
      </c>
      <c r="O3154" s="75" t="e">
        <f>_xll.qlInterestRateIndexValueDate(Index,N3154)</f>
        <v>#VALUE!</v>
      </c>
      <c r="P3154" s="72" t="e">
        <v>#N/A</v>
      </c>
      <c r="Q3154" s="113" t="e">
        <v>#N/A</v>
      </c>
    </row>
    <row r="3155" spans="13:17" x14ac:dyDescent="0.2">
      <c r="M3155" s="49" t="s">
        <v>443</v>
      </c>
      <c r="N3155" s="75">
        <f>_xll.qlCalendarAdvance(Calendar,N3154,M3155,"Following",FALSE)</f>
        <v>61646</v>
      </c>
      <c r="O3155" s="75" t="e">
        <f>_xll.qlInterestRateIndexValueDate(Index,N3155)</f>
        <v>#VALUE!</v>
      </c>
      <c r="P3155" s="72" t="e">
        <v>#N/A</v>
      </c>
      <c r="Q3155" s="113" t="e">
        <v>#N/A</v>
      </c>
    </row>
    <row r="3156" spans="13:17" x14ac:dyDescent="0.2">
      <c r="M3156" s="49" t="s">
        <v>443</v>
      </c>
      <c r="N3156" s="75">
        <f>_xll.qlCalendarAdvance(Calendar,N3155,M3156,"Following",FALSE)</f>
        <v>61653</v>
      </c>
      <c r="O3156" s="75" t="e">
        <f>_xll.qlInterestRateIndexValueDate(Index,N3156)</f>
        <v>#VALUE!</v>
      </c>
      <c r="P3156" s="72" t="e">
        <v>#N/A</v>
      </c>
      <c r="Q3156" s="113" t="e">
        <v>#N/A</v>
      </c>
    </row>
    <row r="3157" spans="13:17" x14ac:dyDescent="0.2">
      <c r="M3157" s="49" t="s">
        <v>443</v>
      </c>
      <c r="N3157" s="75">
        <f>_xll.qlCalendarAdvance(Calendar,N3156,M3157,"Following",FALSE)</f>
        <v>61660</v>
      </c>
      <c r="O3157" s="75" t="e">
        <f>_xll.qlInterestRateIndexValueDate(Index,N3157)</f>
        <v>#VALUE!</v>
      </c>
      <c r="P3157" s="72" t="e">
        <v>#N/A</v>
      </c>
      <c r="Q3157" s="113" t="e">
        <v>#N/A</v>
      </c>
    </row>
    <row r="3158" spans="13:17" x14ac:dyDescent="0.2">
      <c r="M3158" s="49" t="s">
        <v>443</v>
      </c>
      <c r="N3158" s="75">
        <f>_xll.qlCalendarAdvance(Calendar,N3157,M3158,"Following",FALSE)</f>
        <v>61667</v>
      </c>
      <c r="O3158" s="75" t="e">
        <f>_xll.qlInterestRateIndexValueDate(Index,N3158)</f>
        <v>#VALUE!</v>
      </c>
      <c r="P3158" s="72" t="e">
        <v>#N/A</v>
      </c>
      <c r="Q3158" s="113" t="e">
        <v>#N/A</v>
      </c>
    </row>
    <row r="3159" spans="13:17" x14ac:dyDescent="0.2">
      <c r="M3159" s="49" t="s">
        <v>443</v>
      </c>
      <c r="N3159" s="75">
        <f>_xll.qlCalendarAdvance(Calendar,N3158,M3159,"Following",FALSE)</f>
        <v>61674</v>
      </c>
      <c r="O3159" s="75" t="e">
        <f>_xll.qlInterestRateIndexValueDate(Index,N3159)</f>
        <v>#VALUE!</v>
      </c>
      <c r="P3159" s="72" t="e">
        <v>#N/A</v>
      </c>
      <c r="Q3159" s="113" t="e">
        <v>#N/A</v>
      </c>
    </row>
    <row r="3160" spans="13:17" x14ac:dyDescent="0.2">
      <c r="M3160" s="49" t="s">
        <v>443</v>
      </c>
      <c r="N3160" s="75">
        <f>_xll.qlCalendarAdvance(Calendar,N3159,M3160,"Following",FALSE)</f>
        <v>61681</v>
      </c>
      <c r="O3160" s="75" t="e">
        <f>_xll.qlInterestRateIndexValueDate(Index,N3160)</f>
        <v>#VALUE!</v>
      </c>
      <c r="P3160" s="72" t="e">
        <v>#N/A</v>
      </c>
      <c r="Q3160" s="113" t="e">
        <v>#N/A</v>
      </c>
    </row>
    <row r="3161" spans="13:17" x14ac:dyDescent="0.2">
      <c r="M3161" s="49" t="s">
        <v>443</v>
      </c>
      <c r="N3161" s="75">
        <f>_xll.qlCalendarAdvance(Calendar,N3160,M3161,"Following",FALSE)</f>
        <v>61688</v>
      </c>
      <c r="O3161" s="75" t="e">
        <f>_xll.qlInterestRateIndexValueDate(Index,N3161)</f>
        <v>#VALUE!</v>
      </c>
      <c r="P3161" s="72" t="e">
        <v>#N/A</v>
      </c>
      <c r="Q3161" s="113" t="e">
        <v>#N/A</v>
      </c>
    </row>
    <row r="3162" spans="13:17" x14ac:dyDescent="0.2">
      <c r="M3162" s="49" t="s">
        <v>443</v>
      </c>
      <c r="N3162" s="75">
        <f>_xll.qlCalendarAdvance(Calendar,N3161,M3162,"Following",FALSE)</f>
        <v>61695</v>
      </c>
      <c r="O3162" s="75" t="e">
        <f>_xll.qlInterestRateIndexValueDate(Index,N3162)</f>
        <v>#VALUE!</v>
      </c>
      <c r="P3162" s="72" t="e">
        <v>#N/A</v>
      </c>
      <c r="Q3162" s="113" t="e">
        <v>#N/A</v>
      </c>
    </row>
    <row r="3163" spans="13:17" x14ac:dyDescent="0.2">
      <c r="M3163" s="49" t="s">
        <v>443</v>
      </c>
      <c r="N3163" s="75">
        <f>_xll.qlCalendarAdvance(Calendar,N3162,M3163,"Following",FALSE)</f>
        <v>61702</v>
      </c>
      <c r="O3163" s="75" t="e">
        <f>_xll.qlInterestRateIndexValueDate(Index,N3163)</f>
        <v>#VALUE!</v>
      </c>
      <c r="P3163" s="72" t="e">
        <v>#N/A</v>
      </c>
      <c r="Q3163" s="113" t="e">
        <v>#N/A</v>
      </c>
    </row>
    <row r="3164" spans="13:17" x14ac:dyDescent="0.2">
      <c r="M3164" s="49" t="s">
        <v>443</v>
      </c>
      <c r="N3164" s="75">
        <f>_xll.qlCalendarAdvance(Calendar,N3163,M3164,"Following",FALSE)</f>
        <v>61709</v>
      </c>
      <c r="O3164" s="75" t="e">
        <f>_xll.qlInterestRateIndexValueDate(Index,N3164)</f>
        <v>#VALUE!</v>
      </c>
      <c r="P3164" s="72" t="e">
        <v>#N/A</v>
      </c>
      <c r="Q3164" s="113" t="e">
        <v>#N/A</v>
      </c>
    </row>
    <row r="3165" spans="13:17" x14ac:dyDescent="0.2">
      <c r="M3165" s="49" t="s">
        <v>443</v>
      </c>
      <c r="N3165" s="75">
        <f>_xll.qlCalendarAdvance(Calendar,N3164,M3165,"Following",FALSE)</f>
        <v>61716</v>
      </c>
      <c r="O3165" s="75" t="e">
        <f>_xll.qlInterestRateIndexValueDate(Index,N3165)</f>
        <v>#VALUE!</v>
      </c>
      <c r="P3165" s="72" t="e">
        <v>#N/A</v>
      </c>
      <c r="Q3165" s="113" t="e">
        <v>#N/A</v>
      </c>
    </row>
    <row r="3166" spans="13:17" x14ac:dyDescent="0.2">
      <c r="M3166" s="49" t="s">
        <v>443</v>
      </c>
      <c r="N3166" s="75">
        <f>_xll.qlCalendarAdvance(Calendar,N3165,M3166,"Following",FALSE)</f>
        <v>61724</v>
      </c>
      <c r="O3166" s="75" t="e">
        <f>_xll.qlInterestRateIndexValueDate(Index,N3166)</f>
        <v>#VALUE!</v>
      </c>
      <c r="P3166" s="72" t="e">
        <v>#N/A</v>
      </c>
      <c r="Q3166" s="113" t="e">
        <v>#N/A</v>
      </c>
    </row>
    <row r="3167" spans="13:17" x14ac:dyDescent="0.2">
      <c r="M3167" s="49" t="s">
        <v>443</v>
      </c>
      <c r="N3167" s="75">
        <f>_xll.qlCalendarAdvance(Calendar,N3166,M3167,"Following",FALSE)</f>
        <v>61731</v>
      </c>
      <c r="O3167" s="75" t="e">
        <f>_xll.qlInterestRateIndexValueDate(Index,N3167)</f>
        <v>#VALUE!</v>
      </c>
      <c r="P3167" s="72" t="e">
        <v>#N/A</v>
      </c>
      <c r="Q3167" s="113" t="e">
        <v>#N/A</v>
      </c>
    </row>
    <row r="3168" spans="13:17" x14ac:dyDescent="0.2">
      <c r="M3168" s="49" t="s">
        <v>443</v>
      </c>
      <c r="N3168" s="75">
        <f>_xll.qlCalendarAdvance(Calendar,N3167,M3168,"Following",FALSE)</f>
        <v>61738</v>
      </c>
      <c r="O3168" s="75" t="e">
        <f>_xll.qlInterestRateIndexValueDate(Index,N3168)</f>
        <v>#VALUE!</v>
      </c>
      <c r="P3168" s="72" t="e">
        <v>#N/A</v>
      </c>
      <c r="Q3168" s="113" t="e">
        <v>#N/A</v>
      </c>
    </row>
    <row r="3169" spans="13:17" x14ac:dyDescent="0.2">
      <c r="M3169" s="49" t="s">
        <v>443</v>
      </c>
      <c r="N3169" s="75">
        <f>_xll.qlCalendarAdvance(Calendar,N3168,M3169,"Following",FALSE)</f>
        <v>61745</v>
      </c>
      <c r="O3169" s="75" t="e">
        <f>_xll.qlInterestRateIndexValueDate(Index,N3169)</f>
        <v>#VALUE!</v>
      </c>
      <c r="P3169" s="72" t="e">
        <v>#N/A</v>
      </c>
      <c r="Q3169" s="113" t="e">
        <v>#N/A</v>
      </c>
    </row>
    <row r="3170" spans="13:17" x14ac:dyDescent="0.2">
      <c r="M3170" s="49" t="s">
        <v>443</v>
      </c>
      <c r="N3170" s="75">
        <f>_xll.qlCalendarAdvance(Calendar,N3169,M3170,"Following",FALSE)</f>
        <v>61752</v>
      </c>
      <c r="O3170" s="75" t="e">
        <f>_xll.qlInterestRateIndexValueDate(Index,N3170)</f>
        <v>#VALUE!</v>
      </c>
      <c r="P3170" s="72" t="e">
        <v>#N/A</v>
      </c>
      <c r="Q3170" s="113" t="e">
        <v>#N/A</v>
      </c>
    </row>
    <row r="3171" spans="13:17" x14ac:dyDescent="0.2">
      <c r="M3171" s="49" t="s">
        <v>443</v>
      </c>
      <c r="N3171" s="75">
        <f>_xll.qlCalendarAdvance(Calendar,N3170,M3171,"Following",FALSE)</f>
        <v>61759</v>
      </c>
      <c r="O3171" s="75" t="e">
        <f>_xll.qlInterestRateIndexValueDate(Index,N3171)</f>
        <v>#VALUE!</v>
      </c>
      <c r="P3171" s="72" t="e">
        <v>#N/A</v>
      </c>
      <c r="Q3171" s="113" t="e">
        <v>#N/A</v>
      </c>
    </row>
    <row r="3172" spans="13:17" x14ac:dyDescent="0.2">
      <c r="M3172" s="49" t="s">
        <v>443</v>
      </c>
      <c r="N3172" s="75">
        <f>_xll.qlCalendarAdvance(Calendar,N3171,M3172,"Following",FALSE)</f>
        <v>61766</v>
      </c>
      <c r="O3172" s="75" t="e">
        <f>_xll.qlInterestRateIndexValueDate(Index,N3172)</f>
        <v>#VALUE!</v>
      </c>
      <c r="P3172" s="72" t="e">
        <v>#N/A</v>
      </c>
      <c r="Q3172" s="113" t="e">
        <v>#N/A</v>
      </c>
    </row>
    <row r="3173" spans="13:17" x14ac:dyDescent="0.2">
      <c r="M3173" s="49" t="s">
        <v>443</v>
      </c>
      <c r="N3173" s="75">
        <f>_xll.qlCalendarAdvance(Calendar,N3172,M3173,"Following",FALSE)</f>
        <v>61773</v>
      </c>
      <c r="O3173" s="75" t="e">
        <f>_xll.qlInterestRateIndexValueDate(Index,N3173)</f>
        <v>#VALUE!</v>
      </c>
      <c r="P3173" s="72" t="e">
        <v>#N/A</v>
      </c>
      <c r="Q3173" s="113" t="e">
        <v>#N/A</v>
      </c>
    </row>
    <row r="3174" spans="13:17" x14ac:dyDescent="0.2">
      <c r="M3174" s="49" t="s">
        <v>443</v>
      </c>
      <c r="N3174" s="75">
        <f>_xll.qlCalendarAdvance(Calendar,N3173,M3174,"Following",FALSE)</f>
        <v>61780</v>
      </c>
      <c r="O3174" s="75" t="e">
        <f>_xll.qlInterestRateIndexValueDate(Index,N3174)</f>
        <v>#VALUE!</v>
      </c>
      <c r="P3174" s="72" t="e">
        <v>#N/A</v>
      </c>
      <c r="Q3174" s="113" t="e">
        <v>#N/A</v>
      </c>
    </row>
    <row r="3175" spans="13:17" x14ac:dyDescent="0.2">
      <c r="M3175" s="49" t="s">
        <v>443</v>
      </c>
      <c r="N3175" s="75">
        <f>_xll.qlCalendarAdvance(Calendar,N3174,M3175,"Following",FALSE)</f>
        <v>61787</v>
      </c>
      <c r="O3175" s="75" t="e">
        <f>_xll.qlInterestRateIndexValueDate(Index,N3175)</f>
        <v>#VALUE!</v>
      </c>
      <c r="P3175" s="72" t="e">
        <v>#N/A</v>
      </c>
      <c r="Q3175" s="113" t="e">
        <v>#N/A</v>
      </c>
    </row>
    <row r="3176" spans="13:17" x14ac:dyDescent="0.2">
      <c r="M3176" s="49" t="s">
        <v>443</v>
      </c>
      <c r="N3176" s="75">
        <f>_xll.qlCalendarAdvance(Calendar,N3175,M3176,"Following",FALSE)</f>
        <v>61794</v>
      </c>
      <c r="O3176" s="75" t="e">
        <f>_xll.qlInterestRateIndexValueDate(Index,N3176)</f>
        <v>#VALUE!</v>
      </c>
      <c r="P3176" s="72" t="e">
        <v>#N/A</v>
      </c>
      <c r="Q3176" s="113" t="e">
        <v>#N/A</v>
      </c>
    </row>
    <row r="3177" spans="13:17" x14ac:dyDescent="0.2">
      <c r="M3177" s="49" t="s">
        <v>443</v>
      </c>
      <c r="N3177" s="75">
        <f>_xll.qlCalendarAdvance(Calendar,N3176,M3177,"Following",FALSE)</f>
        <v>61801</v>
      </c>
      <c r="O3177" s="75" t="e">
        <f>_xll.qlInterestRateIndexValueDate(Index,N3177)</f>
        <v>#VALUE!</v>
      </c>
      <c r="P3177" s="72" t="e">
        <v>#N/A</v>
      </c>
      <c r="Q3177" s="113" t="e">
        <v>#N/A</v>
      </c>
    </row>
    <row r="3178" spans="13:17" x14ac:dyDescent="0.2">
      <c r="M3178" s="49" t="s">
        <v>443</v>
      </c>
      <c r="N3178" s="75">
        <f>_xll.qlCalendarAdvance(Calendar,N3177,M3178,"Following",FALSE)</f>
        <v>61808</v>
      </c>
      <c r="O3178" s="75" t="e">
        <f>_xll.qlInterestRateIndexValueDate(Index,N3178)</f>
        <v>#VALUE!</v>
      </c>
      <c r="P3178" s="72" t="e">
        <v>#N/A</v>
      </c>
      <c r="Q3178" s="113" t="e">
        <v>#N/A</v>
      </c>
    </row>
    <row r="3179" spans="13:17" x14ac:dyDescent="0.2">
      <c r="M3179" s="49" t="s">
        <v>443</v>
      </c>
      <c r="N3179" s="75">
        <f>_xll.qlCalendarAdvance(Calendar,N3178,M3179,"Following",FALSE)</f>
        <v>61815</v>
      </c>
      <c r="O3179" s="75" t="e">
        <f>_xll.qlInterestRateIndexValueDate(Index,N3179)</f>
        <v>#VALUE!</v>
      </c>
      <c r="P3179" s="72" t="e">
        <v>#N/A</v>
      </c>
      <c r="Q3179" s="113" t="e">
        <v>#N/A</v>
      </c>
    </row>
    <row r="3180" spans="13:17" x14ac:dyDescent="0.2">
      <c r="M3180" s="49" t="s">
        <v>443</v>
      </c>
      <c r="N3180" s="75">
        <f>_xll.qlCalendarAdvance(Calendar,N3179,M3180,"Following",FALSE)</f>
        <v>61822</v>
      </c>
      <c r="O3180" s="75" t="e">
        <f>_xll.qlInterestRateIndexValueDate(Index,N3180)</f>
        <v>#VALUE!</v>
      </c>
      <c r="P3180" s="72" t="e">
        <v>#N/A</v>
      </c>
      <c r="Q3180" s="113" t="e">
        <v>#N/A</v>
      </c>
    </row>
    <row r="3181" spans="13:17" x14ac:dyDescent="0.2">
      <c r="M3181" s="49" t="s">
        <v>443</v>
      </c>
      <c r="N3181" s="75">
        <f>_xll.qlCalendarAdvance(Calendar,N3180,M3181,"Following",FALSE)</f>
        <v>61829</v>
      </c>
      <c r="O3181" s="75" t="e">
        <f>_xll.qlInterestRateIndexValueDate(Index,N3181)</f>
        <v>#VALUE!</v>
      </c>
      <c r="P3181" s="72" t="e">
        <v>#N/A</v>
      </c>
      <c r="Q3181" s="113" t="e">
        <v>#N/A</v>
      </c>
    </row>
    <row r="3182" spans="13:17" x14ac:dyDescent="0.2">
      <c r="M3182" s="49" t="s">
        <v>443</v>
      </c>
      <c r="N3182" s="75">
        <f>_xll.qlCalendarAdvance(Calendar,N3181,M3182,"Following",FALSE)</f>
        <v>61836</v>
      </c>
      <c r="O3182" s="75" t="e">
        <f>_xll.qlInterestRateIndexValueDate(Index,N3182)</f>
        <v>#VALUE!</v>
      </c>
      <c r="P3182" s="72" t="e">
        <v>#N/A</v>
      </c>
      <c r="Q3182" s="113" t="e">
        <v>#N/A</v>
      </c>
    </row>
    <row r="3183" spans="13:17" x14ac:dyDescent="0.2">
      <c r="M3183" s="49" t="s">
        <v>443</v>
      </c>
      <c r="N3183" s="75">
        <f>_xll.qlCalendarAdvance(Calendar,N3182,M3183,"Following",FALSE)</f>
        <v>61843</v>
      </c>
      <c r="O3183" s="75" t="e">
        <f>_xll.qlInterestRateIndexValueDate(Index,N3183)</f>
        <v>#VALUE!</v>
      </c>
      <c r="P3183" s="72" t="e">
        <v>#N/A</v>
      </c>
      <c r="Q3183" s="113" t="e">
        <v>#N/A</v>
      </c>
    </row>
    <row r="3184" spans="13:17" x14ac:dyDescent="0.2">
      <c r="M3184" s="49" t="s">
        <v>443</v>
      </c>
      <c r="N3184" s="75">
        <f>_xll.qlCalendarAdvance(Calendar,N3183,M3184,"Following",FALSE)</f>
        <v>61850</v>
      </c>
      <c r="O3184" s="75" t="e">
        <f>_xll.qlInterestRateIndexValueDate(Index,N3184)</f>
        <v>#VALUE!</v>
      </c>
      <c r="P3184" s="72" t="e">
        <v>#N/A</v>
      </c>
      <c r="Q3184" s="113" t="e">
        <v>#N/A</v>
      </c>
    </row>
    <row r="3185" spans="13:17" x14ac:dyDescent="0.2">
      <c r="M3185" s="49" t="s">
        <v>443</v>
      </c>
      <c r="N3185" s="75">
        <f>_xll.qlCalendarAdvance(Calendar,N3184,M3185,"Following",FALSE)</f>
        <v>61857</v>
      </c>
      <c r="O3185" s="75" t="e">
        <f>_xll.qlInterestRateIndexValueDate(Index,N3185)</f>
        <v>#VALUE!</v>
      </c>
      <c r="P3185" s="72" t="e">
        <v>#N/A</v>
      </c>
      <c r="Q3185" s="113" t="e">
        <v>#N/A</v>
      </c>
    </row>
    <row r="3186" spans="13:17" x14ac:dyDescent="0.2">
      <c r="M3186" s="49" t="s">
        <v>443</v>
      </c>
      <c r="N3186" s="75">
        <f>_xll.qlCalendarAdvance(Calendar,N3185,M3186,"Following",FALSE)</f>
        <v>61864</v>
      </c>
      <c r="O3186" s="75" t="e">
        <f>_xll.qlInterestRateIndexValueDate(Index,N3186)</f>
        <v>#VALUE!</v>
      </c>
      <c r="P3186" s="72" t="e">
        <v>#N/A</v>
      </c>
      <c r="Q3186" s="113" t="e">
        <v>#N/A</v>
      </c>
    </row>
    <row r="3187" spans="13:17" x14ac:dyDescent="0.2">
      <c r="M3187" s="49" t="s">
        <v>443</v>
      </c>
      <c r="N3187" s="75">
        <f>_xll.qlCalendarAdvance(Calendar,N3186,M3187,"Following",FALSE)</f>
        <v>61871</v>
      </c>
      <c r="O3187" s="75" t="e">
        <f>_xll.qlInterestRateIndexValueDate(Index,N3187)</f>
        <v>#VALUE!</v>
      </c>
      <c r="P3187" s="72" t="e">
        <v>#N/A</v>
      </c>
      <c r="Q3187" s="113" t="e">
        <v>#N/A</v>
      </c>
    </row>
    <row r="3188" spans="13:17" x14ac:dyDescent="0.2">
      <c r="M3188" s="49" t="s">
        <v>443</v>
      </c>
      <c r="N3188" s="75">
        <f>_xll.qlCalendarAdvance(Calendar,N3187,M3188,"Following",FALSE)</f>
        <v>61878</v>
      </c>
      <c r="O3188" s="75" t="e">
        <f>_xll.qlInterestRateIndexValueDate(Index,N3188)</f>
        <v>#VALUE!</v>
      </c>
      <c r="P3188" s="72" t="e">
        <v>#N/A</v>
      </c>
      <c r="Q3188" s="113" t="e">
        <v>#N/A</v>
      </c>
    </row>
    <row r="3189" spans="13:17" x14ac:dyDescent="0.2">
      <c r="M3189" s="49" t="s">
        <v>443</v>
      </c>
      <c r="N3189" s="75">
        <f>_xll.qlCalendarAdvance(Calendar,N3188,M3189,"Following",FALSE)</f>
        <v>61885</v>
      </c>
      <c r="O3189" s="75" t="e">
        <f>_xll.qlInterestRateIndexValueDate(Index,N3189)</f>
        <v>#VALUE!</v>
      </c>
      <c r="P3189" s="72" t="e">
        <v>#N/A</v>
      </c>
      <c r="Q3189" s="113" t="e">
        <v>#N/A</v>
      </c>
    </row>
    <row r="3190" spans="13:17" x14ac:dyDescent="0.2">
      <c r="M3190" s="49" t="s">
        <v>443</v>
      </c>
      <c r="N3190" s="75">
        <f>_xll.qlCalendarAdvance(Calendar,N3189,M3190,"Following",FALSE)</f>
        <v>61892</v>
      </c>
      <c r="O3190" s="75" t="e">
        <f>_xll.qlInterestRateIndexValueDate(Index,N3190)</f>
        <v>#VALUE!</v>
      </c>
      <c r="P3190" s="72" t="e">
        <v>#N/A</v>
      </c>
      <c r="Q3190" s="113" t="e">
        <v>#N/A</v>
      </c>
    </row>
    <row r="3191" spans="13:17" x14ac:dyDescent="0.2">
      <c r="M3191" s="49" t="s">
        <v>443</v>
      </c>
      <c r="N3191" s="75">
        <f>_xll.qlCalendarAdvance(Calendar,N3190,M3191,"Following",FALSE)</f>
        <v>61899</v>
      </c>
      <c r="O3191" s="75" t="e">
        <f>_xll.qlInterestRateIndexValueDate(Index,N3191)</f>
        <v>#VALUE!</v>
      </c>
      <c r="P3191" s="72" t="e">
        <v>#N/A</v>
      </c>
      <c r="Q3191" s="113" t="e">
        <v>#N/A</v>
      </c>
    </row>
    <row r="3192" spans="13:17" x14ac:dyDescent="0.2">
      <c r="M3192" s="49" t="s">
        <v>443</v>
      </c>
      <c r="N3192" s="75">
        <f>_xll.qlCalendarAdvance(Calendar,N3191,M3192,"Following",FALSE)</f>
        <v>61906</v>
      </c>
      <c r="O3192" s="75" t="e">
        <f>_xll.qlInterestRateIndexValueDate(Index,N3192)</f>
        <v>#VALUE!</v>
      </c>
      <c r="P3192" s="72" t="e">
        <v>#N/A</v>
      </c>
      <c r="Q3192" s="113" t="e">
        <v>#N/A</v>
      </c>
    </row>
    <row r="3193" spans="13:17" x14ac:dyDescent="0.2">
      <c r="M3193" s="49" t="s">
        <v>443</v>
      </c>
      <c r="N3193" s="75">
        <f>_xll.qlCalendarAdvance(Calendar,N3192,M3193,"Following",FALSE)</f>
        <v>61913</v>
      </c>
      <c r="O3193" s="75" t="e">
        <f>_xll.qlInterestRateIndexValueDate(Index,N3193)</f>
        <v>#VALUE!</v>
      </c>
      <c r="P3193" s="72" t="e">
        <v>#N/A</v>
      </c>
      <c r="Q3193" s="113" t="e">
        <v>#N/A</v>
      </c>
    </row>
    <row r="3194" spans="13:17" x14ac:dyDescent="0.2">
      <c r="M3194" s="49" t="s">
        <v>443</v>
      </c>
      <c r="N3194" s="75">
        <f>_xll.qlCalendarAdvance(Calendar,N3193,M3194,"Following",FALSE)</f>
        <v>61920</v>
      </c>
      <c r="O3194" s="75" t="e">
        <f>_xll.qlInterestRateIndexValueDate(Index,N3194)</f>
        <v>#VALUE!</v>
      </c>
      <c r="P3194" s="72" t="e">
        <v>#N/A</v>
      </c>
      <c r="Q3194" s="113" t="e">
        <v>#N/A</v>
      </c>
    </row>
    <row r="3195" spans="13:17" x14ac:dyDescent="0.2">
      <c r="M3195" s="49" t="s">
        <v>443</v>
      </c>
      <c r="N3195" s="75">
        <f>_xll.qlCalendarAdvance(Calendar,N3194,M3195,"Following",FALSE)</f>
        <v>61927</v>
      </c>
      <c r="O3195" s="75" t="e">
        <f>_xll.qlInterestRateIndexValueDate(Index,N3195)</f>
        <v>#VALUE!</v>
      </c>
      <c r="P3195" s="72" t="e">
        <v>#N/A</v>
      </c>
      <c r="Q3195" s="113" t="e">
        <v>#N/A</v>
      </c>
    </row>
    <row r="3196" spans="13:17" x14ac:dyDescent="0.2">
      <c r="M3196" s="49" t="s">
        <v>443</v>
      </c>
      <c r="N3196" s="75">
        <f>_xll.qlCalendarAdvance(Calendar,N3195,M3196,"Following",FALSE)</f>
        <v>61934</v>
      </c>
      <c r="O3196" s="75" t="e">
        <f>_xll.qlInterestRateIndexValueDate(Index,N3196)</f>
        <v>#VALUE!</v>
      </c>
      <c r="P3196" s="72" t="e">
        <v>#N/A</v>
      </c>
      <c r="Q3196" s="113" t="e">
        <v>#N/A</v>
      </c>
    </row>
    <row r="3197" spans="13:17" x14ac:dyDescent="0.2">
      <c r="M3197" s="49" t="s">
        <v>443</v>
      </c>
      <c r="N3197" s="75">
        <f>_xll.qlCalendarAdvance(Calendar,N3196,M3197,"Following",FALSE)</f>
        <v>61941</v>
      </c>
      <c r="O3197" s="75" t="e">
        <f>_xll.qlInterestRateIndexValueDate(Index,N3197)</f>
        <v>#VALUE!</v>
      </c>
      <c r="P3197" s="72" t="e">
        <v>#N/A</v>
      </c>
      <c r="Q3197" s="113" t="e">
        <v>#N/A</v>
      </c>
    </row>
    <row r="3198" spans="13:17" x14ac:dyDescent="0.2">
      <c r="M3198" s="49" t="s">
        <v>443</v>
      </c>
      <c r="N3198" s="75">
        <f>_xll.qlCalendarAdvance(Calendar,N3197,M3198,"Following",FALSE)</f>
        <v>61948</v>
      </c>
      <c r="O3198" s="75" t="e">
        <f>_xll.qlInterestRateIndexValueDate(Index,N3198)</f>
        <v>#VALUE!</v>
      </c>
      <c r="P3198" s="72" t="e">
        <v>#N/A</v>
      </c>
      <c r="Q3198" s="113" t="e">
        <v>#N/A</v>
      </c>
    </row>
    <row r="3199" spans="13:17" x14ac:dyDescent="0.2">
      <c r="M3199" s="49" t="s">
        <v>443</v>
      </c>
      <c r="N3199" s="75">
        <f>_xll.qlCalendarAdvance(Calendar,N3198,M3199,"Following",FALSE)</f>
        <v>61955</v>
      </c>
      <c r="O3199" s="75" t="e">
        <f>_xll.qlInterestRateIndexValueDate(Index,N3199)</f>
        <v>#VALUE!</v>
      </c>
      <c r="P3199" s="72" t="e">
        <v>#N/A</v>
      </c>
      <c r="Q3199" s="113" t="e">
        <v>#N/A</v>
      </c>
    </row>
    <row r="3200" spans="13:17" x14ac:dyDescent="0.2">
      <c r="M3200" s="49" t="s">
        <v>443</v>
      </c>
      <c r="N3200" s="75">
        <f>_xll.qlCalendarAdvance(Calendar,N3199,M3200,"Following",FALSE)</f>
        <v>61962</v>
      </c>
      <c r="O3200" s="75" t="e">
        <f>_xll.qlInterestRateIndexValueDate(Index,N3200)</f>
        <v>#VALUE!</v>
      </c>
      <c r="P3200" s="72" t="e">
        <v>#N/A</v>
      </c>
      <c r="Q3200" s="113" t="e">
        <v>#N/A</v>
      </c>
    </row>
    <row r="3201" spans="13:17" x14ac:dyDescent="0.2">
      <c r="M3201" s="49" t="s">
        <v>443</v>
      </c>
      <c r="N3201" s="75">
        <f>_xll.qlCalendarAdvance(Calendar,N3200,M3201,"Following",FALSE)</f>
        <v>61969</v>
      </c>
      <c r="O3201" s="75" t="e">
        <f>_xll.qlInterestRateIndexValueDate(Index,N3201)</f>
        <v>#VALUE!</v>
      </c>
      <c r="P3201" s="72" t="e">
        <v>#N/A</v>
      </c>
      <c r="Q3201" s="113" t="e">
        <v>#N/A</v>
      </c>
    </row>
    <row r="3202" spans="13:17" x14ac:dyDescent="0.2">
      <c r="M3202" s="49" t="s">
        <v>443</v>
      </c>
      <c r="N3202" s="75">
        <f>_xll.qlCalendarAdvance(Calendar,N3201,M3202,"Following",FALSE)</f>
        <v>61976</v>
      </c>
      <c r="O3202" s="75" t="e">
        <f>_xll.qlInterestRateIndexValueDate(Index,N3202)</f>
        <v>#VALUE!</v>
      </c>
      <c r="P3202" s="72" t="e">
        <v>#N/A</v>
      </c>
      <c r="Q3202" s="113" t="e">
        <v>#N/A</v>
      </c>
    </row>
    <row r="3203" spans="13:17" x14ac:dyDescent="0.2">
      <c r="M3203" s="49" t="s">
        <v>443</v>
      </c>
      <c r="N3203" s="75">
        <f>_xll.qlCalendarAdvance(Calendar,N3202,M3203,"Following",FALSE)</f>
        <v>61983</v>
      </c>
      <c r="O3203" s="75" t="e">
        <f>_xll.qlInterestRateIndexValueDate(Index,N3203)</f>
        <v>#VALUE!</v>
      </c>
      <c r="P3203" s="72" t="e">
        <v>#N/A</v>
      </c>
      <c r="Q3203" s="113" t="e">
        <v>#N/A</v>
      </c>
    </row>
    <row r="3204" spans="13:17" x14ac:dyDescent="0.2">
      <c r="M3204" s="49" t="s">
        <v>443</v>
      </c>
      <c r="N3204" s="75">
        <f>_xll.qlCalendarAdvance(Calendar,N3203,M3204,"Following",FALSE)</f>
        <v>61990</v>
      </c>
      <c r="O3204" s="75" t="e">
        <f>_xll.qlInterestRateIndexValueDate(Index,N3204)</f>
        <v>#VALUE!</v>
      </c>
      <c r="P3204" s="72" t="e">
        <v>#N/A</v>
      </c>
      <c r="Q3204" s="113" t="e">
        <v>#N/A</v>
      </c>
    </row>
    <row r="3205" spans="13:17" x14ac:dyDescent="0.2">
      <c r="M3205" s="49" t="s">
        <v>443</v>
      </c>
      <c r="N3205" s="75">
        <f>_xll.qlCalendarAdvance(Calendar,N3204,M3205,"Following",FALSE)</f>
        <v>61997</v>
      </c>
      <c r="O3205" s="75" t="e">
        <f>_xll.qlInterestRateIndexValueDate(Index,N3205)</f>
        <v>#VALUE!</v>
      </c>
      <c r="P3205" s="72" t="e">
        <v>#N/A</v>
      </c>
      <c r="Q3205" s="113" t="e">
        <v>#N/A</v>
      </c>
    </row>
    <row r="3206" spans="13:17" x14ac:dyDescent="0.2">
      <c r="M3206" s="49" t="s">
        <v>443</v>
      </c>
      <c r="N3206" s="75">
        <f>_xll.qlCalendarAdvance(Calendar,N3205,M3206,"Following",FALSE)</f>
        <v>62004</v>
      </c>
      <c r="O3206" s="75" t="e">
        <f>_xll.qlInterestRateIndexValueDate(Index,N3206)</f>
        <v>#VALUE!</v>
      </c>
      <c r="P3206" s="72" t="e">
        <v>#N/A</v>
      </c>
      <c r="Q3206" s="113" t="e">
        <v>#N/A</v>
      </c>
    </row>
    <row r="3207" spans="13:17" x14ac:dyDescent="0.2">
      <c r="M3207" s="49" t="s">
        <v>443</v>
      </c>
      <c r="N3207" s="75">
        <f>_xll.qlCalendarAdvance(Calendar,N3206,M3207,"Following",FALSE)</f>
        <v>62011</v>
      </c>
      <c r="O3207" s="75" t="e">
        <f>_xll.qlInterestRateIndexValueDate(Index,N3207)</f>
        <v>#VALUE!</v>
      </c>
      <c r="P3207" s="72" t="e">
        <v>#N/A</v>
      </c>
      <c r="Q3207" s="113" t="e">
        <v>#N/A</v>
      </c>
    </row>
    <row r="3208" spans="13:17" x14ac:dyDescent="0.2">
      <c r="M3208" s="49" t="s">
        <v>443</v>
      </c>
      <c r="N3208" s="75">
        <f>_xll.qlCalendarAdvance(Calendar,N3207,M3208,"Following",FALSE)</f>
        <v>62018</v>
      </c>
      <c r="O3208" s="75" t="e">
        <f>_xll.qlInterestRateIndexValueDate(Index,N3208)</f>
        <v>#VALUE!</v>
      </c>
      <c r="P3208" s="72" t="e">
        <v>#N/A</v>
      </c>
      <c r="Q3208" s="113" t="e">
        <v>#N/A</v>
      </c>
    </row>
    <row r="3209" spans="13:17" x14ac:dyDescent="0.2">
      <c r="M3209" s="49" t="s">
        <v>443</v>
      </c>
      <c r="N3209" s="75">
        <f>_xll.qlCalendarAdvance(Calendar,N3208,M3209,"Following",FALSE)</f>
        <v>62025</v>
      </c>
      <c r="O3209" s="75" t="e">
        <f>_xll.qlInterestRateIndexValueDate(Index,N3209)</f>
        <v>#VALUE!</v>
      </c>
      <c r="P3209" s="72" t="e">
        <v>#N/A</v>
      </c>
      <c r="Q3209" s="113" t="e">
        <v>#N/A</v>
      </c>
    </row>
    <row r="3210" spans="13:17" x14ac:dyDescent="0.2">
      <c r="M3210" s="49" t="s">
        <v>443</v>
      </c>
      <c r="N3210" s="75">
        <f>_xll.qlCalendarAdvance(Calendar,N3209,M3210,"Following",FALSE)</f>
        <v>62032</v>
      </c>
      <c r="O3210" s="75" t="e">
        <f>_xll.qlInterestRateIndexValueDate(Index,N3210)</f>
        <v>#VALUE!</v>
      </c>
      <c r="P3210" s="72" t="e">
        <v>#N/A</v>
      </c>
      <c r="Q3210" s="113" t="e">
        <v>#N/A</v>
      </c>
    </row>
    <row r="3211" spans="13:17" x14ac:dyDescent="0.2">
      <c r="M3211" s="49" t="s">
        <v>443</v>
      </c>
      <c r="N3211" s="75">
        <f>_xll.qlCalendarAdvance(Calendar,N3210,M3211,"Following",FALSE)</f>
        <v>62039</v>
      </c>
      <c r="O3211" s="75" t="e">
        <f>_xll.qlInterestRateIndexValueDate(Index,N3211)</f>
        <v>#VALUE!</v>
      </c>
      <c r="P3211" s="72" t="e">
        <v>#N/A</v>
      </c>
      <c r="Q3211" s="113" t="e">
        <v>#N/A</v>
      </c>
    </row>
    <row r="3212" spans="13:17" x14ac:dyDescent="0.2">
      <c r="M3212" s="49" t="s">
        <v>443</v>
      </c>
      <c r="N3212" s="75">
        <f>_xll.qlCalendarAdvance(Calendar,N3211,M3212,"Following",FALSE)</f>
        <v>62046</v>
      </c>
      <c r="O3212" s="75" t="e">
        <f>_xll.qlInterestRateIndexValueDate(Index,N3212)</f>
        <v>#VALUE!</v>
      </c>
      <c r="P3212" s="72" t="e">
        <v>#N/A</v>
      </c>
      <c r="Q3212" s="113" t="e">
        <v>#N/A</v>
      </c>
    </row>
    <row r="3213" spans="13:17" x14ac:dyDescent="0.2">
      <c r="M3213" s="49" t="s">
        <v>443</v>
      </c>
      <c r="N3213" s="75">
        <f>_xll.qlCalendarAdvance(Calendar,N3212,M3213,"Following",FALSE)</f>
        <v>62053</v>
      </c>
      <c r="O3213" s="75" t="e">
        <f>_xll.qlInterestRateIndexValueDate(Index,N3213)</f>
        <v>#VALUE!</v>
      </c>
      <c r="P3213" s="72" t="e">
        <v>#N/A</v>
      </c>
      <c r="Q3213" s="113" t="e">
        <v>#N/A</v>
      </c>
    </row>
    <row r="3214" spans="13:17" x14ac:dyDescent="0.2">
      <c r="M3214" s="49" t="s">
        <v>443</v>
      </c>
      <c r="N3214" s="75">
        <f>_xll.qlCalendarAdvance(Calendar,N3213,M3214,"Following",FALSE)</f>
        <v>62060</v>
      </c>
      <c r="O3214" s="75" t="e">
        <f>_xll.qlInterestRateIndexValueDate(Index,N3214)</f>
        <v>#VALUE!</v>
      </c>
      <c r="P3214" s="72" t="e">
        <v>#N/A</v>
      </c>
      <c r="Q3214" s="113" t="e">
        <v>#N/A</v>
      </c>
    </row>
    <row r="3215" spans="13:17" x14ac:dyDescent="0.2">
      <c r="M3215" s="49" t="s">
        <v>443</v>
      </c>
      <c r="N3215" s="75">
        <f>_xll.qlCalendarAdvance(Calendar,N3214,M3215,"Following",FALSE)</f>
        <v>62067</v>
      </c>
      <c r="O3215" s="75" t="e">
        <f>_xll.qlInterestRateIndexValueDate(Index,N3215)</f>
        <v>#VALUE!</v>
      </c>
      <c r="P3215" s="72" t="e">
        <v>#N/A</v>
      </c>
      <c r="Q3215" s="113" t="e">
        <v>#N/A</v>
      </c>
    </row>
    <row r="3216" spans="13:17" x14ac:dyDescent="0.2">
      <c r="M3216" s="49" t="s">
        <v>443</v>
      </c>
      <c r="N3216" s="75">
        <f>_xll.qlCalendarAdvance(Calendar,N3215,M3216,"Following",FALSE)</f>
        <v>62074</v>
      </c>
      <c r="O3216" s="75" t="e">
        <f>_xll.qlInterestRateIndexValueDate(Index,N3216)</f>
        <v>#VALUE!</v>
      </c>
      <c r="P3216" s="72" t="e">
        <v>#N/A</v>
      </c>
      <c r="Q3216" s="113" t="e">
        <v>#N/A</v>
      </c>
    </row>
    <row r="3217" spans="13:17" x14ac:dyDescent="0.2">
      <c r="M3217" s="49" t="s">
        <v>443</v>
      </c>
      <c r="N3217" s="75">
        <f>_xll.qlCalendarAdvance(Calendar,N3216,M3217,"Following",FALSE)</f>
        <v>62081</v>
      </c>
      <c r="O3217" s="75" t="e">
        <f>_xll.qlInterestRateIndexValueDate(Index,N3217)</f>
        <v>#VALUE!</v>
      </c>
      <c r="P3217" s="72" t="e">
        <v>#N/A</v>
      </c>
      <c r="Q3217" s="113" t="e">
        <v>#N/A</v>
      </c>
    </row>
    <row r="3218" spans="13:17" x14ac:dyDescent="0.2">
      <c r="M3218" s="49" t="s">
        <v>443</v>
      </c>
      <c r="N3218" s="75">
        <f>_xll.qlCalendarAdvance(Calendar,N3217,M3218,"Following",FALSE)</f>
        <v>62089</v>
      </c>
      <c r="O3218" s="75" t="e">
        <f>_xll.qlInterestRateIndexValueDate(Index,N3218)</f>
        <v>#VALUE!</v>
      </c>
      <c r="P3218" s="72" t="e">
        <v>#N/A</v>
      </c>
      <c r="Q3218" s="113" t="e">
        <v>#N/A</v>
      </c>
    </row>
    <row r="3219" spans="13:17" x14ac:dyDescent="0.2">
      <c r="M3219" s="49" t="s">
        <v>443</v>
      </c>
      <c r="N3219" s="75">
        <f>_xll.qlCalendarAdvance(Calendar,N3218,M3219,"Following",FALSE)</f>
        <v>62096</v>
      </c>
      <c r="O3219" s="75" t="e">
        <f>_xll.qlInterestRateIndexValueDate(Index,N3219)</f>
        <v>#VALUE!</v>
      </c>
      <c r="P3219" s="72" t="e">
        <v>#N/A</v>
      </c>
      <c r="Q3219" s="113" t="e">
        <v>#N/A</v>
      </c>
    </row>
    <row r="3220" spans="13:17" x14ac:dyDescent="0.2">
      <c r="M3220" s="49" t="s">
        <v>443</v>
      </c>
      <c r="N3220" s="75">
        <f>_xll.qlCalendarAdvance(Calendar,N3219,M3220,"Following",FALSE)</f>
        <v>62103</v>
      </c>
      <c r="O3220" s="75" t="e">
        <f>_xll.qlInterestRateIndexValueDate(Index,N3220)</f>
        <v>#VALUE!</v>
      </c>
      <c r="P3220" s="72" t="e">
        <v>#N/A</v>
      </c>
      <c r="Q3220" s="113" t="e">
        <v>#N/A</v>
      </c>
    </row>
    <row r="3221" spans="13:17" x14ac:dyDescent="0.2">
      <c r="M3221" s="49" t="s">
        <v>443</v>
      </c>
      <c r="N3221" s="75">
        <f>_xll.qlCalendarAdvance(Calendar,N3220,M3221,"Following",FALSE)</f>
        <v>62110</v>
      </c>
      <c r="O3221" s="75" t="e">
        <f>_xll.qlInterestRateIndexValueDate(Index,N3221)</f>
        <v>#VALUE!</v>
      </c>
      <c r="P3221" s="72" t="e">
        <v>#N/A</v>
      </c>
      <c r="Q3221" s="113" t="e">
        <v>#N/A</v>
      </c>
    </row>
    <row r="3222" spans="13:17" x14ac:dyDescent="0.2">
      <c r="M3222" s="49" t="s">
        <v>443</v>
      </c>
      <c r="N3222" s="75">
        <f>_xll.qlCalendarAdvance(Calendar,N3221,M3222,"Following",FALSE)</f>
        <v>62117</v>
      </c>
      <c r="O3222" s="75" t="e">
        <f>_xll.qlInterestRateIndexValueDate(Index,N3222)</f>
        <v>#VALUE!</v>
      </c>
      <c r="P3222" s="72" t="e">
        <v>#N/A</v>
      </c>
      <c r="Q3222" s="113" t="e">
        <v>#N/A</v>
      </c>
    </row>
    <row r="3223" spans="13:17" x14ac:dyDescent="0.2">
      <c r="M3223" s="49" t="s">
        <v>443</v>
      </c>
      <c r="N3223" s="75">
        <f>_xll.qlCalendarAdvance(Calendar,N3222,M3223,"Following",FALSE)</f>
        <v>62124</v>
      </c>
      <c r="O3223" s="75" t="e">
        <f>_xll.qlInterestRateIndexValueDate(Index,N3223)</f>
        <v>#VALUE!</v>
      </c>
      <c r="P3223" s="72" t="e">
        <v>#N/A</v>
      </c>
      <c r="Q3223" s="113" t="e">
        <v>#N/A</v>
      </c>
    </row>
    <row r="3224" spans="13:17" x14ac:dyDescent="0.2">
      <c r="M3224" s="49" t="s">
        <v>443</v>
      </c>
      <c r="N3224" s="75">
        <f>_xll.qlCalendarAdvance(Calendar,N3223,M3224,"Following",FALSE)</f>
        <v>62131</v>
      </c>
      <c r="O3224" s="75" t="e">
        <f>_xll.qlInterestRateIndexValueDate(Index,N3224)</f>
        <v>#VALUE!</v>
      </c>
      <c r="P3224" s="72" t="e">
        <v>#N/A</v>
      </c>
      <c r="Q3224" s="113" t="e">
        <v>#N/A</v>
      </c>
    </row>
    <row r="3225" spans="13:17" x14ac:dyDescent="0.2">
      <c r="M3225" s="49" t="s">
        <v>443</v>
      </c>
      <c r="N3225" s="75">
        <f>_xll.qlCalendarAdvance(Calendar,N3224,M3225,"Following",FALSE)</f>
        <v>62138</v>
      </c>
      <c r="O3225" s="75" t="e">
        <f>_xll.qlInterestRateIndexValueDate(Index,N3225)</f>
        <v>#VALUE!</v>
      </c>
      <c r="P3225" s="72" t="e">
        <v>#N/A</v>
      </c>
      <c r="Q3225" s="113" t="e">
        <v>#N/A</v>
      </c>
    </row>
    <row r="3226" spans="13:17" x14ac:dyDescent="0.2">
      <c r="M3226" s="49" t="s">
        <v>443</v>
      </c>
      <c r="N3226" s="75">
        <f>_xll.qlCalendarAdvance(Calendar,N3225,M3226,"Following",FALSE)</f>
        <v>62145</v>
      </c>
      <c r="O3226" s="75" t="e">
        <f>_xll.qlInterestRateIndexValueDate(Index,N3226)</f>
        <v>#VALUE!</v>
      </c>
      <c r="P3226" s="72" t="e">
        <v>#N/A</v>
      </c>
      <c r="Q3226" s="113" t="e">
        <v>#N/A</v>
      </c>
    </row>
    <row r="3227" spans="13:17" x14ac:dyDescent="0.2">
      <c r="M3227" s="49" t="s">
        <v>443</v>
      </c>
      <c r="N3227" s="75">
        <f>_xll.qlCalendarAdvance(Calendar,N3226,M3227,"Following",FALSE)</f>
        <v>62152</v>
      </c>
      <c r="O3227" s="75" t="e">
        <f>_xll.qlInterestRateIndexValueDate(Index,N3227)</f>
        <v>#VALUE!</v>
      </c>
      <c r="P3227" s="72" t="e">
        <v>#N/A</v>
      </c>
      <c r="Q3227" s="113" t="e">
        <v>#N/A</v>
      </c>
    </row>
    <row r="3228" spans="13:17" x14ac:dyDescent="0.2">
      <c r="M3228" s="49" t="s">
        <v>443</v>
      </c>
      <c r="N3228" s="75">
        <f>_xll.qlCalendarAdvance(Calendar,N3227,M3228,"Following",FALSE)</f>
        <v>62159</v>
      </c>
      <c r="O3228" s="75" t="e">
        <f>_xll.qlInterestRateIndexValueDate(Index,N3228)</f>
        <v>#VALUE!</v>
      </c>
      <c r="P3228" s="72" t="e">
        <v>#N/A</v>
      </c>
      <c r="Q3228" s="113" t="e">
        <v>#N/A</v>
      </c>
    </row>
    <row r="3229" spans="13:17" x14ac:dyDescent="0.2">
      <c r="M3229" s="49" t="s">
        <v>443</v>
      </c>
      <c r="N3229" s="75">
        <f>_xll.qlCalendarAdvance(Calendar,N3228,M3229,"Following",FALSE)</f>
        <v>62166</v>
      </c>
      <c r="O3229" s="75" t="e">
        <f>_xll.qlInterestRateIndexValueDate(Index,N3229)</f>
        <v>#VALUE!</v>
      </c>
      <c r="P3229" s="72" t="e">
        <v>#N/A</v>
      </c>
      <c r="Q3229" s="113" t="e">
        <v>#N/A</v>
      </c>
    </row>
    <row r="3230" spans="13:17" x14ac:dyDescent="0.2">
      <c r="M3230" s="49" t="s">
        <v>443</v>
      </c>
      <c r="N3230" s="75">
        <f>_xll.qlCalendarAdvance(Calendar,N3229,M3230,"Following",FALSE)</f>
        <v>62173</v>
      </c>
      <c r="O3230" s="75" t="e">
        <f>_xll.qlInterestRateIndexValueDate(Index,N3230)</f>
        <v>#VALUE!</v>
      </c>
      <c r="P3230" s="72" t="e">
        <v>#N/A</v>
      </c>
      <c r="Q3230" s="113" t="e">
        <v>#N/A</v>
      </c>
    </row>
    <row r="3231" spans="13:17" x14ac:dyDescent="0.2">
      <c r="M3231" s="49" t="s">
        <v>443</v>
      </c>
      <c r="N3231" s="75">
        <f>_xll.qlCalendarAdvance(Calendar,N3230,M3231,"Following",FALSE)</f>
        <v>62184</v>
      </c>
      <c r="O3231" s="75" t="e">
        <f>_xll.qlInterestRateIndexValueDate(Index,N3231)</f>
        <v>#VALUE!</v>
      </c>
      <c r="P3231" s="72" t="e">
        <v>#N/A</v>
      </c>
      <c r="Q3231" s="113" t="e">
        <v>#N/A</v>
      </c>
    </row>
    <row r="3232" spans="13:17" x14ac:dyDescent="0.2">
      <c r="M3232" s="49" t="s">
        <v>443</v>
      </c>
      <c r="N3232" s="75">
        <f>_xll.qlCalendarAdvance(Calendar,N3231,M3232,"Following",FALSE)</f>
        <v>62191</v>
      </c>
      <c r="O3232" s="75" t="e">
        <f>_xll.qlInterestRateIndexValueDate(Index,N3232)</f>
        <v>#VALUE!</v>
      </c>
      <c r="P3232" s="72" t="e">
        <v>#N/A</v>
      </c>
      <c r="Q3232" s="113" t="e">
        <v>#N/A</v>
      </c>
    </row>
    <row r="3233" spans="13:17" x14ac:dyDescent="0.2">
      <c r="M3233" s="49" t="s">
        <v>443</v>
      </c>
      <c r="N3233" s="75">
        <f>_xll.qlCalendarAdvance(Calendar,N3232,M3233,"Following",FALSE)</f>
        <v>62198</v>
      </c>
      <c r="O3233" s="75" t="e">
        <f>_xll.qlInterestRateIndexValueDate(Index,N3233)</f>
        <v>#VALUE!</v>
      </c>
      <c r="P3233" s="72" t="e">
        <v>#N/A</v>
      </c>
      <c r="Q3233" s="113" t="e">
        <v>#N/A</v>
      </c>
    </row>
    <row r="3234" spans="13:17" x14ac:dyDescent="0.2">
      <c r="M3234" s="49" t="s">
        <v>443</v>
      </c>
      <c r="N3234" s="75">
        <f>_xll.qlCalendarAdvance(Calendar,N3233,M3234,"Following",FALSE)</f>
        <v>62205</v>
      </c>
      <c r="O3234" s="75" t="e">
        <f>_xll.qlInterestRateIndexValueDate(Index,N3234)</f>
        <v>#VALUE!</v>
      </c>
      <c r="P3234" s="72" t="e">
        <v>#N/A</v>
      </c>
      <c r="Q3234" s="113" t="e">
        <v>#N/A</v>
      </c>
    </row>
    <row r="3235" spans="13:17" x14ac:dyDescent="0.2">
      <c r="M3235" s="49" t="s">
        <v>443</v>
      </c>
      <c r="N3235" s="75">
        <f>_xll.qlCalendarAdvance(Calendar,N3234,M3235,"Following",FALSE)</f>
        <v>62212</v>
      </c>
      <c r="O3235" s="75" t="e">
        <f>_xll.qlInterestRateIndexValueDate(Index,N3235)</f>
        <v>#VALUE!</v>
      </c>
      <c r="P3235" s="72" t="e">
        <v>#N/A</v>
      </c>
      <c r="Q3235" s="113" t="e">
        <v>#N/A</v>
      </c>
    </row>
    <row r="3236" spans="13:17" x14ac:dyDescent="0.2">
      <c r="M3236" s="49" t="s">
        <v>443</v>
      </c>
      <c r="N3236" s="75">
        <f>_xll.qlCalendarAdvance(Calendar,N3235,M3236,"Following",FALSE)</f>
        <v>62219</v>
      </c>
      <c r="O3236" s="75" t="e">
        <f>_xll.qlInterestRateIndexValueDate(Index,N3236)</f>
        <v>#VALUE!</v>
      </c>
      <c r="P3236" s="72" t="e">
        <v>#N/A</v>
      </c>
      <c r="Q3236" s="113" t="e">
        <v>#N/A</v>
      </c>
    </row>
    <row r="3237" spans="13:17" x14ac:dyDescent="0.2">
      <c r="M3237" s="49" t="s">
        <v>443</v>
      </c>
      <c r="N3237" s="75">
        <f>_xll.qlCalendarAdvance(Calendar,N3236,M3237,"Following",FALSE)</f>
        <v>62226</v>
      </c>
      <c r="O3237" s="75" t="e">
        <f>_xll.qlInterestRateIndexValueDate(Index,N3237)</f>
        <v>#VALUE!</v>
      </c>
      <c r="P3237" s="72" t="e">
        <v>#N/A</v>
      </c>
      <c r="Q3237" s="113" t="e">
        <v>#N/A</v>
      </c>
    </row>
    <row r="3238" spans="13:17" x14ac:dyDescent="0.2">
      <c r="M3238" s="49" t="s">
        <v>443</v>
      </c>
      <c r="N3238" s="75">
        <f>_xll.qlCalendarAdvance(Calendar,N3237,M3238,"Following",FALSE)</f>
        <v>62233</v>
      </c>
      <c r="O3238" s="75" t="e">
        <f>_xll.qlInterestRateIndexValueDate(Index,N3238)</f>
        <v>#VALUE!</v>
      </c>
      <c r="P3238" s="72" t="e">
        <v>#N/A</v>
      </c>
      <c r="Q3238" s="113" t="e">
        <v>#N/A</v>
      </c>
    </row>
    <row r="3239" spans="13:17" x14ac:dyDescent="0.2">
      <c r="M3239" s="49" t="s">
        <v>443</v>
      </c>
      <c r="N3239" s="75">
        <f>_xll.qlCalendarAdvance(Calendar,N3238,M3239,"Following",FALSE)</f>
        <v>62240</v>
      </c>
      <c r="O3239" s="75" t="e">
        <f>_xll.qlInterestRateIndexValueDate(Index,N3239)</f>
        <v>#VALUE!</v>
      </c>
      <c r="P3239" s="72" t="e">
        <v>#N/A</v>
      </c>
      <c r="Q3239" s="113" t="e">
        <v>#N/A</v>
      </c>
    </row>
    <row r="3240" spans="13:17" x14ac:dyDescent="0.2">
      <c r="M3240" s="49" t="s">
        <v>443</v>
      </c>
      <c r="N3240" s="75">
        <f>_xll.qlCalendarAdvance(Calendar,N3239,M3240,"Following",FALSE)</f>
        <v>62247</v>
      </c>
      <c r="O3240" s="75" t="e">
        <f>_xll.qlInterestRateIndexValueDate(Index,N3240)</f>
        <v>#VALUE!</v>
      </c>
      <c r="P3240" s="72" t="e">
        <v>#N/A</v>
      </c>
      <c r="Q3240" s="113" t="e">
        <v>#N/A</v>
      </c>
    </row>
    <row r="3241" spans="13:17" x14ac:dyDescent="0.2">
      <c r="M3241" s="49" t="s">
        <v>443</v>
      </c>
      <c r="N3241" s="75">
        <f>_xll.qlCalendarAdvance(Calendar,N3240,M3241,"Following",FALSE)</f>
        <v>62254</v>
      </c>
      <c r="O3241" s="75" t="e">
        <f>_xll.qlInterestRateIndexValueDate(Index,N3241)</f>
        <v>#VALUE!</v>
      </c>
      <c r="P3241" s="72" t="e">
        <v>#N/A</v>
      </c>
      <c r="Q3241" s="113" t="e">
        <v>#N/A</v>
      </c>
    </row>
    <row r="3242" spans="13:17" x14ac:dyDescent="0.2">
      <c r="M3242" s="49" t="s">
        <v>443</v>
      </c>
      <c r="N3242" s="75">
        <f>_xll.qlCalendarAdvance(Calendar,N3241,M3242,"Following",FALSE)</f>
        <v>62261</v>
      </c>
      <c r="O3242" s="75" t="e">
        <f>_xll.qlInterestRateIndexValueDate(Index,N3242)</f>
        <v>#VALUE!</v>
      </c>
      <c r="P3242" s="72" t="e">
        <v>#N/A</v>
      </c>
      <c r="Q3242" s="113" t="e">
        <v>#N/A</v>
      </c>
    </row>
    <row r="3243" spans="13:17" x14ac:dyDescent="0.2">
      <c r="M3243" s="49" t="s">
        <v>443</v>
      </c>
      <c r="N3243" s="75">
        <f>_xll.qlCalendarAdvance(Calendar,N3242,M3243,"Following",FALSE)</f>
        <v>62268</v>
      </c>
      <c r="O3243" s="75" t="e">
        <f>_xll.qlInterestRateIndexValueDate(Index,N3243)</f>
        <v>#VALUE!</v>
      </c>
      <c r="P3243" s="72" t="e">
        <v>#N/A</v>
      </c>
      <c r="Q3243" s="113" t="e">
        <v>#N/A</v>
      </c>
    </row>
    <row r="3244" spans="13:17" x14ac:dyDescent="0.2">
      <c r="M3244" s="49" t="s">
        <v>443</v>
      </c>
      <c r="N3244" s="75">
        <f>_xll.qlCalendarAdvance(Calendar,N3243,M3244,"Following",FALSE)</f>
        <v>62275</v>
      </c>
      <c r="O3244" s="75" t="e">
        <f>_xll.qlInterestRateIndexValueDate(Index,N3244)</f>
        <v>#VALUE!</v>
      </c>
      <c r="P3244" s="72" t="e">
        <v>#N/A</v>
      </c>
      <c r="Q3244" s="113" t="e">
        <v>#N/A</v>
      </c>
    </row>
    <row r="3245" spans="13:17" x14ac:dyDescent="0.2">
      <c r="M3245" s="49" t="s">
        <v>443</v>
      </c>
      <c r="N3245" s="75">
        <f>_xll.qlCalendarAdvance(Calendar,N3244,M3245,"Following",FALSE)</f>
        <v>62282</v>
      </c>
      <c r="O3245" s="75" t="e">
        <f>_xll.qlInterestRateIndexValueDate(Index,N3245)</f>
        <v>#VALUE!</v>
      </c>
      <c r="P3245" s="72" t="e">
        <v>#N/A</v>
      </c>
      <c r="Q3245" s="113" t="e">
        <v>#N/A</v>
      </c>
    </row>
    <row r="3246" spans="13:17" x14ac:dyDescent="0.2">
      <c r="M3246" s="49" t="s">
        <v>443</v>
      </c>
      <c r="N3246" s="75">
        <f>_xll.qlCalendarAdvance(Calendar,N3245,M3246,"Following",FALSE)</f>
        <v>62289</v>
      </c>
      <c r="O3246" s="75" t="e">
        <f>_xll.qlInterestRateIndexValueDate(Index,N3246)</f>
        <v>#VALUE!</v>
      </c>
      <c r="P3246" s="72" t="e">
        <v>#N/A</v>
      </c>
      <c r="Q3246" s="113" t="e">
        <v>#N/A</v>
      </c>
    </row>
    <row r="3247" spans="13:17" x14ac:dyDescent="0.2">
      <c r="M3247" s="49" t="s">
        <v>443</v>
      </c>
      <c r="N3247" s="75">
        <f>_xll.qlCalendarAdvance(Calendar,N3246,M3247,"Following",FALSE)</f>
        <v>62296</v>
      </c>
      <c r="O3247" s="75" t="e">
        <f>_xll.qlInterestRateIndexValueDate(Index,N3247)</f>
        <v>#VALUE!</v>
      </c>
      <c r="P3247" s="72" t="e">
        <v>#N/A</v>
      </c>
      <c r="Q3247" s="113" t="e">
        <v>#N/A</v>
      </c>
    </row>
    <row r="3248" spans="13:17" x14ac:dyDescent="0.2">
      <c r="M3248" s="49" t="s">
        <v>443</v>
      </c>
      <c r="N3248" s="75">
        <f>_xll.qlCalendarAdvance(Calendar,N3247,M3248,"Following",FALSE)</f>
        <v>62303</v>
      </c>
      <c r="O3248" s="75" t="e">
        <f>_xll.qlInterestRateIndexValueDate(Index,N3248)</f>
        <v>#VALUE!</v>
      </c>
      <c r="P3248" s="72" t="e">
        <v>#N/A</v>
      </c>
      <c r="Q3248" s="113" t="e">
        <v>#N/A</v>
      </c>
    </row>
    <row r="3249" spans="13:17" x14ac:dyDescent="0.2">
      <c r="M3249" s="49" t="s">
        <v>443</v>
      </c>
      <c r="N3249" s="75">
        <f>_xll.qlCalendarAdvance(Calendar,N3248,M3249,"Following",FALSE)</f>
        <v>62310</v>
      </c>
      <c r="O3249" s="75" t="e">
        <f>_xll.qlInterestRateIndexValueDate(Index,N3249)</f>
        <v>#VALUE!</v>
      </c>
      <c r="P3249" s="72" t="e">
        <v>#N/A</v>
      </c>
      <c r="Q3249" s="113" t="e">
        <v>#N/A</v>
      </c>
    </row>
    <row r="3250" spans="13:17" x14ac:dyDescent="0.2">
      <c r="M3250" s="49" t="s">
        <v>443</v>
      </c>
      <c r="N3250" s="75">
        <f>_xll.qlCalendarAdvance(Calendar,N3249,M3250,"Following",FALSE)</f>
        <v>62317</v>
      </c>
      <c r="O3250" s="75" t="e">
        <f>_xll.qlInterestRateIndexValueDate(Index,N3250)</f>
        <v>#VALUE!</v>
      </c>
      <c r="P3250" s="72" t="e">
        <v>#N/A</v>
      </c>
      <c r="Q3250" s="113" t="e">
        <v>#N/A</v>
      </c>
    </row>
    <row r="3251" spans="13:17" x14ac:dyDescent="0.2">
      <c r="M3251" s="49" t="s">
        <v>443</v>
      </c>
      <c r="N3251" s="75">
        <f>_xll.qlCalendarAdvance(Calendar,N3250,M3251,"Following",FALSE)</f>
        <v>62324</v>
      </c>
      <c r="O3251" s="75" t="e">
        <f>_xll.qlInterestRateIndexValueDate(Index,N3251)</f>
        <v>#VALUE!</v>
      </c>
      <c r="P3251" s="72" t="e">
        <v>#N/A</v>
      </c>
      <c r="Q3251" s="113" t="e">
        <v>#N/A</v>
      </c>
    </row>
    <row r="3252" spans="13:17" x14ac:dyDescent="0.2">
      <c r="M3252" s="49" t="s">
        <v>443</v>
      </c>
      <c r="N3252" s="75">
        <f>_xll.qlCalendarAdvance(Calendar,N3251,M3252,"Following",FALSE)</f>
        <v>62331</v>
      </c>
      <c r="O3252" s="75" t="e">
        <f>_xll.qlInterestRateIndexValueDate(Index,N3252)</f>
        <v>#VALUE!</v>
      </c>
      <c r="P3252" s="72" t="e">
        <v>#N/A</v>
      </c>
      <c r="Q3252" s="113" t="e">
        <v>#N/A</v>
      </c>
    </row>
    <row r="3253" spans="13:17" x14ac:dyDescent="0.2">
      <c r="M3253" s="49" t="s">
        <v>443</v>
      </c>
      <c r="N3253" s="75">
        <f>_xll.qlCalendarAdvance(Calendar,N3252,M3253,"Following",FALSE)</f>
        <v>62338</v>
      </c>
      <c r="O3253" s="75" t="e">
        <f>_xll.qlInterestRateIndexValueDate(Index,N3253)</f>
        <v>#VALUE!</v>
      </c>
      <c r="P3253" s="72" t="e">
        <v>#N/A</v>
      </c>
      <c r="Q3253" s="113" t="e">
        <v>#N/A</v>
      </c>
    </row>
    <row r="3254" spans="13:17" x14ac:dyDescent="0.2">
      <c r="M3254" s="49" t="s">
        <v>443</v>
      </c>
      <c r="N3254" s="75">
        <f>_xll.qlCalendarAdvance(Calendar,N3253,M3254,"Following",FALSE)</f>
        <v>62345</v>
      </c>
      <c r="O3254" s="75" t="e">
        <f>_xll.qlInterestRateIndexValueDate(Index,N3254)</f>
        <v>#VALUE!</v>
      </c>
      <c r="P3254" s="72" t="e">
        <v>#N/A</v>
      </c>
      <c r="Q3254" s="113" t="e">
        <v>#N/A</v>
      </c>
    </row>
    <row r="3255" spans="13:17" x14ac:dyDescent="0.2">
      <c r="M3255" s="49" t="s">
        <v>443</v>
      </c>
      <c r="N3255" s="75">
        <f>_xll.qlCalendarAdvance(Calendar,N3254,M3255,"Following",FALSE)</f>
        <v>62352</v>
      </c>
      <c r="O3255" s="75" t="e">
        <f>_xll.qlInterestRateIndexValueDate(Index,N3255)</f>
        <v>#VALUE!</v>
      </c>
      <c r="P3255" s="72" t="e">
        <v>#N/A</v>
      </c>
      <c r="Q3255" s="113" t="e">
        <v>#N/A</v>
      </c>
    </row>
    <row r="3256" spans="13:17" x14ac:dyDescent="0.2">
      <c r="M3256" s="49" t="s">
        <v>443</v>
      </c>
      <c r="N3256" s="75">
        <f>_xll.qlCalendarAdvance(Calendar,N3255,M3256,"Following",FALSE)</f>
        <v>62359</v>
      </c>
      <c r="O3256" s="75" t="e">
        <f>_xll.qlInterestRateIndexValueDate(Index,N3256)</f>
        <v>#VALUE!</v>
      </c>
      <c r="P3256" s="72" t="e">
        <v>#N/A</v>
      </c>
      <c r="Q3256" s="113" t="e">
        <v>#N/A</v>
      </c>
    </row>
    <row r="3257" spans="13:17" x14ac:dyDescent="0.2">
      <c r="M3257" s="49" t="s">
        <v>443</v>
      </c>
      <c r="N3257" s="75">
        <f>_xll.qlCalendarAdvance(Calendar,N3256,M3257,"Following",FALSE)</f>
        <v>62366</v>
      </c>
      <c r="O3257" s="75" t="e">
        <f>_xll.qlInterestRateIndexValueDate(Index,N3257)</f>
        <v>#VALUE!</v>
      </c>
      <c r="P3257" s="72" t="e">
        <v>#N/A</v>
      </c>
      <c r="Q3257" s="113" t="e">
        <v>#N/A</v>
      </c>
    </row>
    <row r="3258" spans="13:17" x14ac:dyDescent="0.2">
      <c r="M3258" s="49" t="s">
        <v>443</v>
      </c>
      <c r="N3258" s="75">
        <f>_xll.qlCalendarAdvance(Calendar,N3257,M3258,"Following",FALSE)</f>
        <v>62373</v>
      </c>
      <c r="O3258" s="75" t="e">
        <f>_xll.qlInterestRateIndexValueDate(Index,N3258)</f>
        <v>#VALUE!</v>
      </c>
      <c r="P3258" s="72" t="e">
        <v>#N/A</v>
      </c>
      <c r="Q3258" s="113" t="e">
        <v>#N/A</v>
      </c>
    </row>
    <row r="3259" spans="13:17" x14ac:dyDescent="0.2">
      <c r="M3259" s="49" t="s">
        <v>443</v>
      </c>
      <c r="N3259" s="75">
        <f>_xll.qlCalendarAdvance(Calendar,N3258,M3259,"Following",FALSE)</f>
        <v>62380</v>
      </c>
      <c r="O3259" s="75" t="e">
        <f>_xll.qlInterestRateIndexValueDate(Index,N3259)</f>
        <v>#VALUE!</v>
      </c>
      <c r="P3259" s="72" t="e">
        <v>#N/A</v>
      </c>
      <c r="Q3259" s="113" t="e">
        <v>#N/A</v>
      </c>
    </row>
    <row r="3260" spans="13:17" x14ac:dyDescent="0.2">
      <c r="M3260" s="49" t="s">
        <v>443</v>
      </c>
      <c r="N3260" s="75">
        <f>_xll.qlCalendarAdvance(Calendar,N3259,M3260,"Following",FALSE)</f>
        <v>62387</v>
      </c>
      <c r="O3260" s="75" t="e">
        <f>_xll.qlInterestRateIndexValueDate(Index,N3260)</f>
        <v>#VALUE!</v>
      </c>
      <c r="P3260" s="72" t="e">
        <v>#N/A</v>
      </c>
      <c r="Q3260" s="113" t="e">
        <v>#N/A</v>
      </c>
    </row>
    <row r="3261" spans="13:17" x14ac:dyDescent="0.2">
      <c r="M3261" s="49" t="s">
        <v>443</v>
      </c>
      <c r="N3261" s="75">
        <f>_xll.qlCalendarAdvance(Calendar,N3260,M3261,"Following",FALSE)</f>
        <v>62394</v>
      </c>
      <c r="O3261" s="75" t="e">
        <f>_xll.qlInterestRateIndexValueDate(Index,N3261)</f>
        <v>#VALUE!</v>
      </c>
      <c r="P3261" s="72" t="e">
        <v>#N/A</v>
      </c>
      <c r="Q3261" s="113" t="e">
        <v>#N/A</v>
      </c>
    </row>
    <row r="3262" spans="13:17" x14ac:dyDescent="0.2">
      <c r="M3262" s="49" t="s">
        <v>443</v>
      </c>
      <c r="N3262" s="75">
        <f>_xll.qlCalendarAdvance(Calendar,N3261,M3262,"Following",FALSE)</f>
        <v>62401</v>
      </c>
      <c r="O3262" s="75" t="e">
        <f>_xll.qlInterestRateIndexValueDate(Index,N3262)</f>
        <v>#VALUE!</v>
      </c>
      <c r="P3262" s="72" t="e">
        <v>#N/A</v>
      </c>
      <c r="Q3262" s="113" t="e">
        <v>#N/A</v>
      </c>
    </row>
    <row r="3263" spans="13:17" x14ac:dyDescent="0.2">
      <c r="M3263" s="49" t="s">
        <v>443</v>
      </c>
      <c r="N3263" s="75">
        <f>_xll.qlCalendarAdvance(Calendar,N3262,M3263,"Following",FALSE)</f>
        <v>62408</v>
      </c>
      <c r="O3263" s="75" t="e">
        <f>_xll.qlInterestRateIndexValueDate(Index,N3263)</f>
        <v>#VALUE!</v>
      </c>
      <c r="P3263" s="72" t="e">
        <v>#N/A</v>
      </c>
      <c r="Q3263" s="113" t="e">
        <v>#N/A</v>
      </c>
    </row>
    <row r="3264" spans="13:17" x14ac:dyDescent="0.2">
      <c r="M3264" s="49" t="s">
        <v>443</v>
      </c>
      <c r="N3264" s="75">
        <f>_xll.qlCalendarAdvance(Calendar,N3263,M3264,"Following",FALSE)</f>
        <v>62415</v>
      </c>
      <c r="O3264" s="75" t="e">
        <f>_xll.qlInterestRateIndexValueDate(Index,N3264)</f>
        <v>#VALUE!</v>
      </c>
      <c r="P3264" s="72" t="e">
        <v>#N/A</v>
      </c>
      <c r="Q3264" s="113" t="e">
        <v>#N/A</v>
      </c>
    </row>
    <row r="3265" spans="13:17" x14ac:dyDescent="0.2">
      <c r="M3265" s="49" t="s">
        <v>443</v>
      </c>
      <c r="N3265" s="75">
        <f>_xll.qlCalendarAdvance(Calendar,N3264,M3265,"Following",FALSE)</f>
        <v>62422</v>
      </c>
      <c r="O3265" s="75" t="e">
        <f>_xll.qlInterestRateIndexValueDate(Index,N3265)</f>
        <v>#VALUE!</v>
      </c>
      <c r="P3265" s="72" t="e">
        <v>#N/A</v>
      </c>
      <c r="Q3265" s="113" t="e">
        <v>#N/A</v>
      </c>
    </row>
    <row r="3266" spans="13:17" x14ac:dyDescent="0.2">
      <c r="M3266" s="49" t="s">
        <v>443</v>
      </c>
      <c r="N3266" s="75">
        <f>_xll.qlCalendarAdvance(Calendar,N3265,M3266,"Following",FALSE)</f>
        <v>62429</v>
      </c>
      <c r="O3266" s="75" t="e">
        <f>_xll.qlInterestRateIndexValueDate(Index,N3266)</f>
        <v>#VALUE!</v>
      </c>
      <c r="P3266" s="72" t="e">
        <v>#N/A</v>
      </c>
      <c r="Q3266" s="113" t="e">
        <v>#N/A</v>
      </c>
    </row>
    <row r="3267" spans="13:17" x14ac:dyDescent="0.2">
      <c r="M3267" s="49" t="s">
        <v>443</v>
      </c>
      <c r="N3267" s="75">
        <f>_xll.qlCalendarAdvance(Calendar,N3266,M3267,"Following",FALSE)</f>
        <v>62436</v>
      </c>
      <c r="O3267" s="75" t="e">
        <f>_xll.qlInterestRateIndexValueDate(Index,N3267)</f>
        <v>#VALUE!</v>
      </c>
      <c r="P3267" s="72" t="e">
        <v>#N/A</v>
      </c>
      <c r="Q3267" s="113" t="e">
        <v>#N/A</v>
      </c>
    </row>
    <row r="3268" spans="13:17" x14ac:dyDescent="0.2">
      <c r="M3268" s="49" t="s">
        <v>443</v>
      </c>
      <c r="N3268" s="75">
        <f>_xll.qlCalendarAdvance(Calendar,N3267,M3268,"Following",FALSE)</f>
        <v>62443</v>
      </c>
      <c r="O3268" s="75" t="e">
        <f>_xll.qlInterestRateIndexValueDate(Index,N3268)</f>
        <v>#VALUE!</v>
      </c>
      <c r="P3268" s="72" t="e">
        <v>#N/A</v>
      </c>
      <c r="Q3268" s="113" t="e">
        <v>#N/A</v>
      </c>
    </row>
    <row r="3269" spans="13:17" x14ac:dyDescent="0.2">
      <c r="M3269" s="49" t="s">
        <v>443</v>
      </c>
      <c r="N3269" s="75">
        <f>_xll.qlCalendarAdvance(Calendar,N3268,M3269,"Following",FALSE)</f>
        <v>62450</v>
      </c>
      <c r="O3269" s="75" t="e">
        <f>_xll.qlInterestRateIndexValueDate(Index,N3269)</f>
        <v>#VALUE!</v>
      </c>
      <c r="P3269" s="72" t="e">
        <v>#N/A</v>
      </c>
      <c r="Q3269" s="113" t="e">
        <v>#N/A</v>
      </c>
    </row>
    <row r="3270" spans="13:17" x14ac:dyDescent="0.2">
      <c r="M3270" s="49" t="s">
        <v>443</v>
      </c>
      <c r="N3270" s="75">
        <f>_xll.qlCalendarAdvance(Calendar,N3269,M3270,"Following",FALSE)</f>
        <v>62457</v>
      </c>
      <c r="O3270" s="75" t="e">
        <f>_xll.qlInterestRateIndexValueDate(Index,N3270)</f>
        <v>#VALUE!</v>
      </c>
      <c r="P3270" s="72" t="e">
        <v>#N/A</v>
      </c>
      <c r="Q3270" s="113" t="e">
        <v>#N/A</v>
      </c>
    </row>
    <row r="3271" spans="13:17" x14ac:dyDescent="0.2">
      <c r="M3271" s="49" t="s">
        <v>443</v>
      </c>
      <c r="N3271" s="75">
        <f>_xll.qlCalendarAdvance(Calendar,N3270,M3271,"Following",FALSE)</f>
        <v>62464</v>
      </c>
      <c r="O3271" s="75" t="e">
        <f>_xll.qlInterestRateIndexValueDate(Index,N3271)</f>
        <v>#VALUE!</v>
      </c>
      <c r="P3271" s="72" t="e">
        <v>#N/A</v>
      </c>
      <c r="Q3271" s="113" t="e">
        <v>#N/A</v>
      </c>
    </row>
    <row r="3272" spans="13:17" x14ac:dyDescent="0.2">
      <c r="M3272" s="49" t="s">
        <v>443</v>
      </c>
      <c r="N3272" s="75">
        <f>_xll.qlCalendarAdvance(Calendar,N3271,M3272,"Following",FALSE)</f>
        <v>62471</v>
      </c>
      <c r="O3272" s="75" t="e">
        <f>_xll.qlInterestRateIndexValueDate(Index,N3272)</f>
        <v>#VALUE!</v>
      </c>
      <c r="P3272" s="72" t="e">
        <v>#N/A</v>
      </c>
      <c r="Q3272" s="113" t="e">
        <v>#N/A</v>
      </c>
    </row>
    <row r="3273" spans="13:17" x14ac:dyDescent="0.2">
      <c r="M3273" s="49" t="s">
        <v>443</v>
      </c>
      <c r="N3273" s="75">
        <f>_xll.qlCalendarAdvance(Calendar,N3272,M3273,"Following",FALSE)</f>
        <v>62478</v>
      </c>
      <c r="O3273" s="75" t="e">
        <f>_xll.qlInterestRateIndexValueDate(Index,N3273)</f>
        <v>#VALUE!</v>
      </c>
      <c r="P3273" s="72" t="e">
        <v>#N/A</v>
      </c>
      <c r="Q3273" s="113" t="e">
        <v>#N/A</v>
      </c>
    </row>
    <row r="3274" spans="13:17" x14ac:dyDescent="0.2">
      <c r="M3274" s="49" t="s">
        <v>443</v>
      </c>
      <c r="N3274" s="75">
        <f>_xll.qlCalendarAdvance(Calendar,N3273,M3274,"Following",FALSE)</f>
        <v>62485</v>
      </c>
      <c r="O3274" s="75" t="e">
        <f>_xll.qlInterestRateIndexValueDate(Index,N3274)</f>
        <v>#VALUE!</v>
      </c>
      <c r="P3274" s="72" t="e">
        <v>#N/A</v>
      </c>
      <c r="Q3274" s="113" t="e">
        <v>#N/A</v>
      </c>
    </row>
    <row r="3275" spans="13:17" x14ac:dyDescent="0.2">
      <c r="M3275" s="49" t="s">
        <v>443</v>
      </c>
      <c r="N3275" s="75">
        <f>_xll.qlCalendarAdvance(Calendar,N3274,M3275,"Following",FALSE)</f>
        <v>62492</v>
      </c>
      <c r="O3275" s="75" t="e">
        <f>_xll.qlInterestRateIndexValueDate(Index,N3275)</f>
        <v>#VALUE!</v>
      </c>
      <c r="P3275" s="72" t="e">
        <v>#N/A</v>
      </c>
      <c r="Q3275" s="113" t="e">
        <v>#N/A</v>
      </c>
    </row>
    <row r="3276" spans="13:17" x14ac:dyDescent="0.2">
      <c r="M3276" s="49" t="s">
        <v>443</v>
      </c>
      <c r="N3276" s="75">
        <f>_xll.qlCalendarAdvance(Calendar,N3275,M3276,"Following",FALSE)</f>
        <v>62499</v>
      </c>
      <c r="O3276" s="75" t="e">
        <f>_xll.qlInterestRateIndexValueDate(Index,N3276)</f>
        <v>#VALUE!</v>
      </c>
      <c r="P3276" s="72" t="e">
        <v>#N/A</v>
      </c>
      <c r="Q3276" s="113" t="e">
        <v>#N/A</v>
      </c>
    </row>
    <row r="3277" spans="13:17" x14ac:dyDescent="0.2">
      <c r="M3277" s="49" t="s">
        <v>443</v>
      </c>
      <c r="N3277" s="75">
        <f>_xll.qlCalendarAdvance(Calendar,N3276,M3277,"Following",FALSE)</f>
        <v>62506</v>
      </c>
      <c r="O3277" s="75" t="e">
        <f>_xll.qlInterestRateIndexValueDate(Index,N3277)</f>
        <v>#VALUE!</v>
      </c>
      <c r="P3277" s="72" t="e">
        <v>#N/A</v>
      </c>
      <c r="Q3277" s="113" t="e">
        <v>#N/A</v>
      </c>
    </row>
    <row r="3278" spans="13:17" x14ac:dyDescent="0.2">
      <c r="M3278" s="49" t="s">
        <v>443</v>
      </c>
      <c r="N3278" s="75">
        <f>_xll.qlCalendarAdvance(Calendar,N3277,M3278,"Following",FALSE)</f>
        <v>62513</v>
      </c>
      <c r="O3278" s="75" t="e">
        <f>_xll.qlInterestRateIndexValueDate(Index,N3278)</f>
        <v>#VALUE!</v>
      </c>
      <c r="P3278" s="72" t="e">
        <v>#N/A</v>
      </c>
      <c r="Q3278" s="113" t="e">
        <v>#N/A</v>
      </c>
    </row>
    <row r="3279" spans="13:17" x14ac:dyDescent="0.2">
      <c r="M3279" s="49" t="s">
        <v>443</v>
      </c>
      <c r="N3279" s="75">
        <f>_xll.qlCalendarAdvance(Calendar,N3278,M3279,"Following",FALSE)</f>
        <v>62520</v>
      </c>
      <c r="O3279" s="75" t="e">
        <f>_xll.qlInterestRateIndexValueDate(Index,N3279)</f>
        <v>#VALUE!</v>
      </c>
      <c r="P3279" s="72" t="e">
        <v>#N/A</v>
      </c>
      <c r="Q3279" s="113" t="e">
        <v>#N/A</v>
      </c>
    </row>
    <row r="3280" spans="13:17" x14ac:dyDescent="0.2">
      <c r="M3280" s="49" t="s">
        <v>443</v>
      </c>
      <c r="N3280" s="75">
        <f>_xll.qlCalendarAdvance(Calendar,N3279,M3280,"Following",FALSE)</f>
        <v>62527</v>
      </c>
      <c r="O3280" s="75" t="e">
        <f>_xll.qlInterestRateIndexValueDate(Index,N3280)</f>
        <v>#VALUE!</v>
      </c>
      <c r="P3280" s="72" t="e">
        <v>#N/A</v>
      </c>
      <c r="Q3280" s="113" t="e">
        <v>#N/A</v>
      </c>
    </row>
    <row r="3281" spans="13:17" x14ac:dyDescent="0.2">
      <c r="M3281" s="49" t="s">
        <v>443</v>
      </c>
      <c r="N3281" s="75">
        <f>_xll.qlCalendarAdvance(Calendar,N3280,M3281,"Following",FALSE)</f>
        <v>62534</v>
      </c>
      <c r="O3281" s="75" t="e">
        <f>_xll.qlInterestRateIndexValueDate(Index,N3281)</f>
        <v>#VALUE!</v>
      </c>
      <c r="P3281" s="72" t="e">
        <v>#N/A</v>
      </c>
      <c r="Q3281" s="113" t="e">
        <v>#N/A</v>
      </c>
    </row>
    <row r="3282" spans="13:17" x14ac:dyDescent="0.2">
      <c r="M3282" s="49" t="s">
        <v>443</v>
      </c>
      <c r="N3282" s="75">
        <f>_xll.qlCalendarAdvance(Calendar,N3281,M3282,"Following",FALSE)</f>
        <v>62541</v>
      </c>
      <c r="O3282" s="75" t="e">
        <f>_xll.qlInterestRateIndexValueDate(Index,N3282)</f>
        <v>#VALUE!</v>
      </c>
      <c r="P3282" s="72" t="e">
        <v>#N/A</v>
      </c>
      <c r="Q3282" s="113" t="e">
        <v>#N/A</v>
      </c>
    </row>
    <row r="3283" spans="13:17" x14ac:dyDescent="0.2">
      <c r="M3283" s="49" t="s">
        <v>443</v>
      </c>
      <c r="N3283" s="75">
        <f>_xll.qlCalendarAdvance(Calendar,N3282,M3283,"Following",FALSE)</f>
        <v>62548</v>
      </c>
      <c r="O3283" s="75" t="e">
        <f>_xll.qlInterestRateIndexValueDate(Index,N3283)</f>
        <v>#VALUE!</v>
      </c>
      <c r="P3283" s="72" t="e">
        <v>#N/A</v>
      </c>
      <c r="Q3283" s="113" t="e">
        <v>#N/A</v>
      </c>
    </row>
    <row r="3284" spans="13:17" x14ac:dyDescent="0.2">
      <c r="M3284" s="49" t="s">
        <v>443</v>
      </c>
      <c r="N3284" s="75">
        <f>_xll.qlCalendarAdvance(Calendar,N3283,M3284,"Following",FALSE)</f>
        <v>62555</v>
      </c>
      <c r="O3284" s="75" t="e">
        <f>_xll.qlInterestRateIndexValueDate(Index,N3284)</f>
        <v>#VALUE!</v>
      </c>
      <c r="P3284" s="72" t="e">
        <v>#N/A</v>
      </c>
      <c r="Q3284" s="113" t="e">
        <v>#N/A</v>
      </c>
    </row>
    <row r="3285" spans="13:17" x14ac:dyDescent="0.2">
      <c r="M3285" s="49" t="s">
        <v>443</v>
      </c>
      <c r="N3285" s="75">
        <f>_xll.qlCalendarAdvance(Calendar,N3284,M3285,"Following",FALSE)</f>
        <v>62562</v>
      </c>
      <c r="O3285" s="75" t="e">
        <f>_xll.qlInterestRateIndexValueDate(Index,N3285)</f>
        <v>#VALUE!</v>
      </c>
      <c r="P3285" s="72" t="e">
        <v>#N/A</v>
      </c>
      <c r="Q3285" s="113" t="e">
        <v>#N/A</v>
      </c>
    </row>
    <row r="3286" spans="13:17" x14ac:dyDescent="0.2">
      <c r="M3286" s="49" t="s">
        <v>443</v>
      </c>
      <c r="N3286" s="75">
        <f>_xll.qlCalendarAdvance(Calendar,N3285,M3286,"Following",FALSE)</f>
        <v>62569</v>
      </c>
      <c r="O3286" s="75" t="e">
        <f>_xll.qlInterestRateIndexValueDate(Index,N3286)</f>
        <v>#VALUE!</v>
      </c>
      <c r="P3286" s="72" t="e">
        <v>#N/A</v>
      </c>
      <c r="Q3286" s="113" t="e">
        <v>#N/A</v>
      </c>
    </row>
    <row r="3287" spans="13:17" x14ac:dyDescent="0.2">
      <c r="M3287" s="49" t="s">
        <v>443</v>
      </c>
      <c r="N3287" s="75">
        <f>_xll.qlCalendarAdvance(Calendar,N3286,M3287,"Following",FALSE)</f>
        <v>62576</v>
      </c>
      <c r="O3287" s="75" t="e">
        <f>_xll.qlInterestRateIndexValueDate(Index,N3287)</f>
        <v>#VALUE!</v>
      </c>
      <c r="P3287" s="72" t="e">
        <v>#N/A</v>
      </c>
      <c r="Q3287" s="113" t="e">
        <v>#N/A</v>
      </c>
    </row>
    <row r="3288" spans="13:17" x14ac:dyDescent="0.2">
      <c r="M3288" s="49" t="s">
        <v>443</v>
      </c>
      <c r="N3288" s="75">
        <f>_xll.qlCalendarAdvance(Calendar,N3287,M3288,"Following",FALSE)</f>
        <v>62583</v>
      </c>
      <c r="O3288" s="75" t="e">
        <f>_xll.qlInterestRateIndexValueDate(Index,N3288)</f>
        <v>#VALUE!</v>
      </c>
      <c r="P3288" s="72" t="e">
        <v>#N/A</v>
      </c>
      <c r="Q3288" s="113" t="e">
        <v>#N/A</v>
      </c>
    </row>
    <row r="3289" spans="13:17" x14ac:dyDescent="0.2">
      <c r="M3289" s="49" t="s">
        <v>443</v>
      </c>
      <c r="N3289" s="75">
        <f>_xll.qlCalendarAdvance(Calendar,N3288,M3289,"Following",FALSE)</f>
        <v>62590</v>
      </c>
      <c r="O3289" s="75" t="e">
        <f>_xll.qlInterestRateIndexValueDate(Index,N3289)</f>
        <v>#VALUE!</v>
      </c>
      <c r="P3289" s="72" t="e">
        <v>#N/A</v>
      </c>
      <c r="Q3289" s="113" t="e">
        <v>#N/A</v>
      </c>
    </row>
    <row r="3290" spans="13:17" x14ac:dyDescent="0.2">
      <c r="M3290" s="49" t="s">
        <v>443</v>
      </c>
      <c r="N3290" s="75">
        <f>_xll.qlCalendarAdvance(Calendar,N3289,M3290,"Following",FALSE)</f>
        <v>62597</v>
      </c>
      <c r="O3290" s="75" t="e">
        <f>_xll.qlInterestRateIndexValueDate(Index,N3290)</f>
        <v>#VALUE!</v>
      </c>
      <c r="P3290" s="72" t="e">
        <v>#N/A</v>
      </c>
      <c r="Q3290" s="113" t="e">
        <v>#N/A</v>
      </c>
    </row>
    <row r="3291" spans="13:17" x14ac:dyDescent="0.2">
      <c r="M3291" s="49" t="s">
        <v>443</v>
      </c>
      <c r="N3291" s="75">
        <f>_xll.qlCalendarAdvance(Calendar,N3290,M3291,"Following",FALSE)</f>
        <v>62604</v>
      </c>
      <c r="O3291" s="75" t="e">
        <f>_xll.qlInterestRateIndexValueDate(Index,N3291)</f>
        <v>#VALUE!</v>
      </c>
      <c r="P3291" s="72" t="e">
        <v>#N/A</v>
      </c>
      <c r="Q3291" s="113" t="e">
        <v>#N/A</v>
      </c>
    </row>
    <row r="3292" spans="13:17" x14ac:dyDescent="0.2">
      <c r="M3292" s="49" t="s">
        <v>443</v>
      </c>
      <c r="N3292" s="75">
        <f>_xll.qlCalendarAdvance(Calendar,N3291,M3292,"Following",FALSE)</f>
        <v>62611</v>
      </c>
      <c r="O3292" s="75" t="e">
        <f>_xll.qlInterestRateIndexValueDate(Index,N3292)</f>
        <v>#VALUE!</v>
      </c>
      <c r="P3292" s="72" t="e">
        <v>#N/A</v>
      </c>
      <c r="Q3292" s="113" t="e">
        <v>#N/A</v>
      </c>
    </row>
    <row r="3293" spans="13:17" x14ac:dyDescent="0.2">
      <c r="M3293" s="49" t="s">
        <v>443</v>
      </c>
      <c r="N3293" s="75">
        <f>_xll.qlCalendarAdvance(Calendar,N3292,M3293,"Following",FALSE)</f>
        <v>62618</v>
      </c>
      <c r="O3293" s="75" t="e">
        <f>_xll.qlInterestRateIndexValueDate(Index,N3293)</f>
        <v>#VALUE!</v>
      </c>
      <c r="P3293" s="72" t="e">
        <v>#N/A</v>
      </c>
      <c r="Q3293" s="113" t="e">
        <v>#N/A</v>
      </c>
    </row>
    <row r="3294" spans="13:17" x14ac:dyDescent="0.2">
      <c r="M3294" s="49" t="s">
        <v>443</v>
      </c>
      <c r="N3294" s="75">
        <f>_xll.qlCalendarAdvance(Calendar,N3293,M3294,"Following",FALSE)</f>
        <v>62625</v>
      </c>
      <c r="O3294" s="75" t="e">
        <f>_xll.qlInterestRateIndexValueDate(Index,N3294)</f>
        <v>#VALUE!</v>
      </c>
      <c r="P3294" s="72" t="e">
        <v>#N/A</v>
      </c>
      <c r="Q3294" s="113" t="e">
        <v>#N/A</v>
      </c>
    </row>
    <row r="3295" spans="13:17" x14ac:dyDescent="0.2">
      <c r="M3295" s="49" t="s">
        <v>443</v>
      </c>
      <c r="N3295" s="75">
        <f>_xll.qlCalendarAdvance(Calendar,N3294,M3295,"Following",FALSE)</f>
        <v>62632</v>
      </c>
      <c r="O3295" s="75" t="e">
        <f>_xll.qlInterestRateIndexValueDate(Index,N3295)</f>
        <v>#VALUE!</v>
      </c>
      <c r="P3295" s="72" t="e">
        <v>#N/A</v>
      </c>
      <c r="Q3295" s="113" t="e">
        <v>#N/A</v>
      </c>
    </row>
    <row r="3296" spans="13:17" x14ac:dyDescent="0.2">
      <c r="M3296" s="49" t="s">
        <v>443</v>
      </c>
      <c r="N3296" s="75">
        <f>_xll.qlCalendarAdvance(Calendar,N3295,M3296,"Following",FALSE)</f>
        <v>62639</v>
      </c>
      <c r="O3296" s="75" t="e">
        <f>_xll.qlInterestRateIndexValueDate(Index,N3296)</f>
        <v>#VALUE!</v>
      </c>
      <c r="P3296" s="72" t="e">
        <v>#N/A</v>
      </c>
      <c r="Q3296" s="113" t="e">
        <v>#N/A</v>
      </c>
    </row>
    <row r="3297" spans="13:17" x14ac:dyDescent="0.2">
      <c r="M3297" s="49" t="s">
        <v>443</v>
      </c>
      <c r="N3297" s="75">
        <f>_xll.qlCalendarAdvance(Calendar,N3296,M3297,"Following",FALSE)</f>
        <v>62646</v>
      </c>
      <c r="O3297" s="75" t="e">
        <f>_xll.qlInterestRateIndexValueDate(Index,N3297)</f>
        <v>#VALUE!</v>
      </c>
      <c r="P3297" s="72" t="e">
        <v>#N/A</v>
      </c>
      <c r="Q3297" s="113" t="e">
        <v>#N/A</v>
      </c>
    </row>
    <row r="3298" spans="13:17" x14ac:dyDescent="0.2">
      <c r="M3298" s="49" t="s">
        <v>443</v>
      </c>
      <c r="N3298" s="75">
        <f>_xll.qlCalendarAdvance(Calendar,N3297,M3298,"Following",FALSE)</f>
        <v>62653</v>
      </c>
      <c r="O3298" s="75" t="e">
        <f>_xll.qlInterestRateIndexValueDate(Index,N3298)</f>
        <v>#VALUE!</v>
      </c>
      <c r="P3298" s="72" t="e">
        <v>#N/A</v>
      </c>
      <c r="Q3298" s="113" t="e">
        <v>#N/A</v>
      </c>
    </row>
    <row r="3299" spans="13:17" x14ac:dyDescent="0.2">
      <c r="M3299" s="49" t="s">
        <v>443</v>
      </c>
      <c r="N3299" s="75">
        <f>_xll.qlCalendarAdvance(Calendar,N3298,M3299,"Following",FALSE)</f>
        <v>62660</v>
      </c>
      <c r="O3299" s="75" t="e">
        <f>_xll.qlInterestRateIndexValueDate(Index,N3299)</f>
        <v>#VALUE!</v>
      </c>
      <c r="P3299" s="72" t="e">
        <v>#N/A</v>
      </c>
      <c r="Q3299" s="113" t="e">
        <v>#N/A</v>
      </c>
    </row>
    <row r="3300" spans="13:17" x14ac:dyDescent="0.2">
      <c r="M3300" s="49" t="s">
        <v>443</v>
      </c>
      <c r="N3300" s="75">
        <f>_xll.qlCalendarAdvance(Calendar,N3299,M3300,"Following",FALSE)</f>
        <v>62667</v>
      </c>
      <c r="O3300" s="75" t="e">
        <f>_xll.qlInterestRateIndexValueDate(Index,N3300)</f>
        <v>#VALUE!</v>
      </c>
      <c r="P3300" s="72" t="e">
        <v>#N/A</v>
      </c>
      <c r="Q3300" s="113" t="e">
        <v>#N/A</v>
      </c>
    </row>
    <row r="3301" spans="13:17" x14ac:dyDescent="0.2">
      <c r="M3301" s="49" t="s">
        <v>443</v>
      </c>
      <c r="N3301" s="75">
        <f>_xll.qlCalendarAdvance(Calendar,N3300,M3301,"Following",FALSE)</f>
        <v>62674</v>
      </c>
      <c r="O3301" s="75" t="e">
        <f>_xll.qlInterestRateIndexValueDate(Index,N3301)</f>
        <v>#VALUE!</v>
      </c>
      <c r="P3301" s="72" t="e">
        <v>#N/A</v>
      </c>
      <c r="Q3301" s="113" t="e">
        <v>#N/A</v>
      </c>
    </row>
    <row r="3302" spans="13:17" x14ac:dyDescent="0.2">
      <c r="M3302" s="49" t="s">
        <v>443</v>
      </c>
      <c r="N3302" s="75">
        <f>_xll.qlCalendarAdvance(Calendar,N3301,M3302,"Following",FALSE)</f>
        <v>62681</v>
      </c>
      <c r="O3302" s="75" t="e">
        <f>_xll.qlInterestRateIndexValueDate(Index,N3302)</f>
        <v>#VALUE!</v>
      </c>
      <c r="P3302" s="72" t="e">
        <v>#N/A</v>
      </c>
      <c r="Q3302" s="113" t="e">
        <v>#N/A</v>
      </c>
    </row>
    <row r="3303" spans="13:17" x14ac:dyDescent="0.2">
      <c r="M3303" s="49" t="s">
        <v>443</v>
      </c>
      <c r="N3303" s="75">
        <f>_xll.qlCalendarAdvance(Calendar,N3302,M3303,"Following",FALSE)</f>
        <v>62688</v>
      </c>
      <c r="O3303" s="75" t="e">
        <f>_xll.qlInterestRateIndexValueDate(Index,N3303)</f>
        <v>#VALUE!</v>
      </c>
      <c r="P3303" s="72" t="e">
        <v>#N/A</v>
      </c>
      <c r="Q3303" s="113" t="e">
        <v>#N/A</v>
      </c>
    </row>
    <row r="3304" spans="13:17" x14ac:dyDescent="0.2">
      <c r="M3304" s="49" t="s">
        <v>443</v>
      </c>
      <c r="N3304" s="75">
        <f>_xll.qlCalendarAdvance(Calendar,N3303,M3304,"Following",FALSE)</f>
        <v>62695</v>
      </c>
      <c r="O3304" s="75" t="e">
        <f>_xll.qlInterestRateIndexValueDate(Index,N3304)</f>
        <v>#VALUE!</v>
      </c>
      <c r="P3304" s="72" t="e">
        <v>#N/A</v>
      </c>
      <c r="Q3304" s="113" t="e">
        <v>#N/A</v>
      </c>
    </row>
    <row r="3305" spans="13:17" x14ac:dyDescent="0.2">
      <c r="M3305" s="49" t="s">
        <v>443</v>
      </c>
      <c r="N3305" s="75">
        <f>_xll.qlCalendarAdvance(Calendar,N3304,M3305,"Following",FALSE)</f>
        <v>62702</v>
      </c>
      <c r="O3305" s="75" t="e">
        <f>_xll.qlInterestRateIndexValueDate(Index,N3305)</f>
        <v>#VALUE!</v>
      </c>
      <c r="P3305" s="72" t="e">
        <v>#N/A</v>
      </c>
      <c r="Q3305" s="113" t="e">
        <v>#N/A</v>
      </c>
    </row>
    <row r="3306" spans="13:17" x14ac:dyDescent="0.2">
      <c r="M3306" s="49" t="s">
        <v>443</v>
      </c>
      <c r="N3306" s="75">
        <f>_xll.qlCalendarAdvance(Calendar,N3305,M3306,"Following",FALSE)</f>
        <v>62709</v>
      </c>
      <c r="O3306" s="75" t="e">
        <f>_xll.qlInterestRateIndexValueDate(Index,N3306)</f>
        <v>#VALUE!</v>
      </c>
      <c r="P3306" s="72" t="e">
        <v>#N/A</v>
      </c>
      <c r="Q3306" s="113" t="e">
        <v>#N/A</v>
      </c>
    </row>
    <row r="3307" spans="13:17" x14ac:dyDescent="0.2">
      <c r="M3307" s="49" t="s">
        <v>443</v>
      </c>
      <c r="N3307" s="75">
        <f>_xll.qlCalendarAdvance(Calendar,N3306,M3307,"Following",FALSE)</f>
        <v>62716</v>
      </c>
      <c r="O3307" s="75" t="e">
        <f>_xll.qlInterestRateIndexValueDate(Index,N3307)</f>
        <v>#VALUE!</v>
      </c>
      <c r="P3307" s="72" t="e">
        <v>#N/A</v>
      </c>
      <c r="Q3307" s="113" t="e">
        <v>#N/A</v>
      </c>
    </row>
    <row r="3308" spans="13:17" x14ac:dyDescent="0.2">
      <c r="M3308" s="49" t="s">
        <v>443</v>
      </c>
      <c r="N3308" s="75">
        <f>_xll.qlCalendarAdvance(Calendar,N3307,M3308,"Following",FALSE)</f>
        <v>62723</v>
      </c>
      <c r="O3308" s="75" t="e">
        <f>_xll.qlInterestRateIndexValueDate(Index,N3308)</f>
        <v>#VALUE!</v>
      </c>
      <c r="P3308" s="72" t="e">
        <v>#N/A</v>
      </c>
      <c r="Q3308" s="113" t="e">
        <v>#N/A</v>
      </c>
    </row>
    <row r="3309" spans="13:17" x14ac:dyDescent="0.2">
      <c r="M3309" s="49" t="s">
        <v>443</v>
      </c>
      <c r="N3309" s="75">
        <f>_xll.qlCalendarAdvance(Calendar,N3308,M3309,"Following",FALSE)</f>
        <v>62730</v>
      </c>
      <c r="O3309" s="75" t="e">
        <f>_xll.qlInterestRateIndexValueDate(Index,N3309)</f>
        <v>#VALUE!</v>
      </c>
      <c r="P3309" s="72" t="e">
        <v>#N/A</v>
      </c>
      <c r="Q3309" s="113" t="e">
        <v>#N/A</v>
      </c>
    </row>
    <row r="3310" spans="13:17" x14ac:dyDescent="0.2">
      <c r="M3310" s="49" t="s">
        <v>443</v>
      </c>
      <c r="N3310" s="75">
        <f>_xll.qlCalendarAdvance(Calendar,N3309,M3310,"Following",FALSE)</f>
        <v>62737</v>
      </c>
      <c r="O3310" s="75" t="e">
        <f>_xll.qlInterestRateIndexValueDate(Index,N3310)</f>
        <v>#VALUE!</v>
      </c>
      <c r="P3310" s="72" t="e">
        <v>#N/A</v>
      </c>
      <c r="Q3310" s="113" t="e">
        <v>#N/A</v>
      </c>
    </row>
    <row r="3311" spans="13:17" x14ac:dyDescent="0.2">
      <c r="M3311" s="49" t="s">
        <v>443</v>
      </c>
      <c r="N3311" s="75">
        <f>_xll.qlCalendarAdvance(Calendar,N3310,M3311,"Following",FALSE)</f>
        <v>62744</v>
      </c>
      <c r="O3311" s="75" t="e">
        <f>_xll.qlInterestRateIndexValueDate(Index,N3311)</f>
        <v>#VALUE!</v>
      </c>
      <c r="P3311" s="72" t="e">
        <v>#N/A</v>
      </c>
      <c r="Q3311" s="113" t="e">
        <v>#N/A</v>
      </c>
    </row>
    <row r="3312" spans="13:17" x14ac:dyDescent="0.2">
      <c r="M3312" s="49" t="s">
        <v>443</v>
      </c>
      <c r="N3312" s="75">
        <f>_xll.qlCalendarAdvance(Calendar,N3311,M3312,"Following",FALSE)</f>
        <v>62751</v>
      </c>
      <c r="O3312" s="75" t="e">
        <f>_xll.qlInterestRateIndexValueDate(Index,N3312)</f>
        <v>#VALUE!</v>
      </c>
      <c r="P3312" s="72" t="e">
        <v>#N/A</v>
      </c>
      <c r="Q3312" s="113" t="e">
        <v>#N/A</v>
      </c>
    </row>
    <row r="3313" spans="13:17" x14ac:dyDescent="0.2">
      <c r="M3313" s="49" t="s">
        <v>443</v>
      </c>
      <c r="N3313" s="75">
        <f>_xll.qlCalendarAdvance(Calendar,N3312,M3313,"Following",FALSE)</f>
        <v>62758</v>
      </c>
      <c r="O3313" s="75" t="e">
        <f>_xll.qlInterestRateIndexValueDate(Index,N3313)</f>
        <v>#VALUE!</v>
      </c>
      <c r="P3313" s="72" t="e">
        <v>#N/A</v>
      </c>
      <c r="Q3313" s="113" t="e">
        <v>#N/A</v>
      </c>
    </row>
    <row r="3314" spans="13:17" x14ac:dyDescent="0.2">
      <c r="M3314" s="49" t="s">
        <v>443</v>
      </c>
      <c r="N3314" s="75">
        <f>_xll.qlCalendarAdvance(Calendar,N3313,M3314,"Following",FALSE)</f>
        <v>62765</v>
      </c>
      <c r="O3314" s="75" t="e">
        <f>_xll.qlInterestRateIndexValueDate(Index,N3314)</f>
        <v>#VALUE!</v>
      </c>
      <c r="P3314" s="72" t="e">
        <v>#N/A</v>
      </c>
      <c r="Q3314" s="113" t="e">
        <v>#N/A</v>
      </c>
    </row>
    <row r="3315" spans="13:17" x14ac:dyDescent="0.2">
      <c r="M3315" s="49" t="s">
        <v>443</v>
      </c>
      <c r="N3315" s="75">
        <f>_xll.qlCalendarAdvance(Calendar,N3314,M3315,"Following",FALSE)</f>
        <v>62772</v>
      </c>
      <c r="O3315" s="75" t="e">
        <f>_xll.qlInterestRateIndexValueDate(Index,N3315)</f>
        <v>#VALUE!</v>
      </c>
      <c r="P3315" s="72" t="e">
        <v>#N/A</v>
      </c>
      <c r="Q3315" s="113" t="e">
        <v>#N/A</v>
      </c>
    </row>
    <row r="3316" spans="13:17" x14ac:dyDescent="0.2">
      <c r="M3316" s="49" t="s">
        <v>443</v>
      </c>
      <c r="N3316" s="75">
        <f>_xll.qlCalendarAdvance(Calendar,N3315,M3316,"Following",FALSE)</f>
        <v>62779</v>
      </c>
      <c r="O3316" s="75" t="e">
        <f>_xll.qlInterestRateIndexValueDate(Index,N3316)</f>
        <v>#VALUE!</v>
      </c>
      <c r="P3316" s="72" t="e">
        <v>#N/A</v>
      </c>
      <c r="Q3316" s="113" t="e">
        <v>#N/A</v>
      </c>
    </row>
    <row r="3317" spans="13:17" x14ac:dyDescent="0.2">
      <c r="M3317" s="49" t="s">
        <v>443</v>
      </c>
      <c r="N3317" s="75">
        <f>_xll.qlCalendarAdvance(Calendar,N3316,M3317,"Following",FALSE)</f>
        <v>62786</v>
      </c>
      <c r="O3317" s="75" t="e">
        <f>_xll.qlInterestRateIndexValueDate(Index,N3317)</f>
        <v>#VALUE!</v>
      </c>
      <c r="P3317" s="72" t="e">
        <v>#N/A</v>
      </c>
      <c r="Q3317" s="113" t="e">
        <v>#N/A</v>
      </c>
    </row>
    <row r="3318" spans="13:17" x14ac:dyDescent="0.2">
      <c r="M3318" s="49" t="s">
        <v>443</v>
      </c>
      <c r="N3318" s="75">
        <f>_xll.qlCalendarAdvance(Calendar,N3317,M3318,"Following",FALSE)</f>
        <v>62793</v>
      </c>
      <c r="O3318" s="75" t="e">
        <f>_xll.qlInterestRateIndexValueDate(Index,N3318)</f>
        <v>#VALUE!</v>
      </c>
      <c r="P3318" s="72" t="e">
        <v>#N/A</v>
      </c>
      <c r="Q3318" s="113" t="e">
        <v>#N/A</v>
      </c>
    </row>
    <row r="3319" spans="13:17" x14ac:dyDescent="0.2">
      <c r="M3319" s="49" t="s">
        <v>443</v>
      </c>
      <c r="N3319" s="75">
        <f>_xll.qlCalendarAdvance(Calendar,N3318,M3319,"Following",FALSE)</f>
        <v>62800</v>
      </c>
      <c r="O3319" s="75" t="e">
        <f>_xll.qlInterestRateIndexValueDate(Index,N3319)</f>
        <v>#VALUE!</v>
      </c>
      <c r="P3319" s="72" t="e">
        <v>#N/A</v>
      </c>
      <c r="Q3319" s="113" t="e">
        <v>#N/A</v>
      </c>
    </row>
    <row r="3320" spans="13:17" x14ac:dyDescent="0.2">
      <c r="M3320" s="49" t="s">
        <v>443</v>
      </c>
      <c r="N3320" s="75">
        <f>_xll.qlCalendarAdvance(Calendar,N3319,M3320,"Following",FALSE)</f>
        <v>62807</v>
      </c>
      <c r="O3320" s="75" t="e">
        <f>_xll.qlInterestRateIndexValueDate(Index,N3320)</f>
        <v>#VALUE!</v>
      </c>
      <c r="P3320" s="72" t="e">
        <v>#N/A</v>
      </c>
      <c r="Q3320" s="113" t="e">
        <v>#N/A</v>
      </c>
    </row>
    <row r="3321" spans="13:17" x14ac:dyDescent="0.2">
      <c r="M3321" s="49" t="s">
        <v>443</v>
      </c>
      <c r="N3321" s="75">
        <f>_xll.qlCalendarAdvance(Calendar,N3320,M3321,"Following",FALSE)</f>
        <v>62814</v>
      </c>
      <c r="O3321" s="75" t="e">
        <f>_xll.qlInterestRateIndexValueDate(Index,N3321)</f>
        <v>#VALUE!</v>
      </c>
      <c r="P3321" s="72" t="e">
        <v>#N/A</v>
      </c>
      <c r="Q3321" s="113" t="e">
        <v>#N/A</v>
      </c>
    </row>
    <row r="3322" spans="13:17" x14ac:dyDescent="0.2">
      <c r="M3322" s="49" t="s">
        <v>443</v>
      </c>
      <c r="N3322" s="75">
        <f>_xll.qlCalendarAdvance(Calendar,N3321,M3322,"Following",FALSE)</f>
        <v>62821</v>
      </c>
      <c r="O3322" s="75" t="e">
        <f>_xll.qlInterestRateIndexValueDate(Index,N3322)</f>
        <v>#VALUE!</v>
      </c>
      <c r="P3322" s="72" t="e">
        <v>#N/A</v>
      </c>
      <c r="Q3322" s="113" t="e">
        <v>#N/A</v>
      </c>
    </row>
    <row r="3323" spans="13:17" x14ac:dyDescent="0.2">
      <c r="M3323" s="49" t="s">
        <v>443</v>
      </c>
      <c r="N3323" s="75">
        <f>_xll.qlCalendarAdvance(Calendar,N3322,M3323,"Following",FALSE)</f>
        <v>62828</v>
      </c>
      <c r="O3323" s="75" t="e">
        <f>_xll.qlInterestRateIndexValueDate(Index,N3323)</f>
        <v>#VALUE!</v>
      </c>
      <c r="P3323" s="72" t="e">
        <v>#N/A</v>
      </c>
      <c r="Q3323" s="113" t="e">
        <v>#N/A</v>
      </c>
    </row>
    <row r="3324" spans="13:17" x14ac:dyDescent="0.2">
      <c r="M3324" s="49" t="s">
        <v>443</v>
      </c>
      <c r="N3324" s="75">
        <f>_xll.qlCalendarAdvance(Calendar,N3323,M3324,"Following",FALSE)</f>
        <v>62835</v>
      </c>
      <c r="O3324" s="75" t="e">
        <f>_xll.qlInterestRateIndexValueDate(Index,N3324)</f>
        <v>#VALUE!</v>
      </c>
      <c r="P3324" s="72" t="e">
        <v>#N/A</v>
      </c>
      <c r="Q3324" s="113" t="e">
        <v>#N/A</v>
      </c>
    </row>
    <row r="3325" spans="13:17" x14ac:dyDescent="0.2">
      <c r="M3325" s="49" t="s">
        <v>443</v>
      </c>
      <c r="N3325" s="75">
        <f>_xll.qlCalendarAdvance(Calendar,N3324,M3325,"Following",FALSE)</f>
        <v>62842</v>
      </c>
      <c r="O3325" s="75" t="e">
        <f>_xll.qlInterestRateIndexValueDate(Index,N3325)</f>
        <v>#VALUE!</v>
      </c>
      <c r="P3325" s="72" t="e">
        <v>#N/A</v>
      </c>
      <c r="Q3325" s="113" t="e">
        <v>#N/A</v>
      </c>
    </row>
    <row r="3326" spans="13:17" x14ac:dyDescent="0.2">
      <c r="M3326" s="49" t="s">
        <v>443</v>
      </c>
      <c r="N3326" s="75">
        <f>_xll.qlCalendarAdvance(Calendar,N3325,M3326,"Following",FALSE)</f>
        <v>62849</v>
      </c>
      <c r="O3326" s="75" t="e">
        <f>_xll.qlInterestRateIndexValueDate(Index,N3326)</f>
        <v>#VALUE!</v>
      </c>
      <c r="P3326" s="72" t="e">
        <v>#N/A</v>
      </c>
      <c r="Q3326" s="113" t="e">
        <v>#N/A</v>
      </c>
    </row>
    <row r="3327" spans="13:17" x14ac:dyDescent="0.2">
      <c r="M3327" s="49" t="s">
        <v>443</v>
      </c>
      <c r="N3327" s="75">
        <f>_xll.qlCalendarAdvance(Calendar,N3326,M3327,"Following",FALSE)</f>
        <v>62856</v>
      </c>
      <c r="O3327" s="75" t="e">
        <f>_xll.qlInterestRateIndexValueDate(Index,N3327)</f>
        <v>#VALUE!</v>
      </c>
      <c r="P3327" s="72" t="e">
        <v>#N/A</v>
      </c>
      <c r="Q3327" s="113" t="e">
        <v>#N/A</v>
      </c>
    </row>
    <row r="3328" spans="13:17" x14ac:dyDescent="0.2">
      <c r="M3328" s="49" t="s">
        <v>443</v>
      </c>
      <c r="N3328" s="75">
        <f>_xll.qlCalendarAdvance(Calendar,N3327,M3328,"Following",FALSE)</f>
        <v>62863</v>
      </c>
      <c r="O3328" s="75" t="e">
        <f>_xll.qlInterestRateIndexValueDate(Index,N3328)</f>
        <v>#VALUE!</v>
      </c>
      <c r="P3328" s="72" t="e">
        <v>#N/A</v>
      </c>
      <c r="Q3328" s="113" t="e">
        <v>#N/A</v>
      </c>
    </row>
    <row r="3329" spans="13:17" x14ac:dyDescent="0.2">
      <c r="M3329" s="49" t="s">
        <v>443</v>
      </c>
      <c r="N3329" s="75">
        <f>_xll.qlCalendarAdvance(Calendar,N3328,M3329,"Following",FALSE)</f>
        <v>62870</v>
      </c>
      <c r="O3329" s="75" t="e">
        <f>_xll.qlInterestRateIndexValueDate(Index,N3329)</f>
        <v>#VALUE!</v>
      </c>
      <c r="P3329" s="72" t="e">
        <v>#N/A</v>
      </c>
      <c r="Q3329" s="113" t="e">
        <v>#N/A</v>
      </c>
    </row>
    <row r="3330" spans="13:17" x14ac:dyDescent="0.2">
      <c r="M3330" s="49" t="s">
        <v>443</v>
      </c>
      <c r="N3330" s="75">
        <f>_xll.qlCalendarAdvance(Calendar,N3329,M3330,"Following",FALSE)</f>
        <v>62877</v>
      </c>
      <c r="O3330" s="75" t="e">
        <f>_xll.qlInterestRateIndexValueDate(Index,N3330)</f>
        <v>#VALUE!</v>
      </c>
      <c r="P3330" s="72" t="e">
        <v>#N/A</v>
      </c>
      <c r="Q3330" s="113" t="e">
        <v>#N/A</v>
      </c>
    </row>
    <row r="3331" spans="13:17" x14ac:dyDescent="0.2">
      <c r="M3331" s="49" t="s">
        <v>443</v>
      </c>
      <c r="N3331" s="75">
        <f>_xll.qlCalendarAdvance(Calendar,N3330,M3331,"Following",FALSE)</f>
        <v>62884</v>
      </c>
      <c r="O3331" s="75" t="e">
        <f>_xll.qlInterestRateIndexValueDate(Index,N3331)</f>
        <v>#VALUE!</v>
      </c>
      <c r="P3331" s="72" t="e">
        <v>#N/A</v>
      </c>
      <c r="Q3331" s="113" t="e">
        <v>#N/A</v>
      </c>
    </row>
    <row r="3332" spans="13:17" x14ac:dyDescent="0.2">
      <c r="M3332" s="49" t="s">
        <v>443</v>
      </c>
      <c r="N3332" s="75">
        <f>_xll.qlCalendarAdvance(Calendar,N3331,M3332,"Following",FALSE)</f>
        <v>62891</v>
      </c>
      <c r="O3332" s="75" t="e">
        <f>_xll.qlInterestRateIndexValueDate(Index,N3332)</f>
        <v>#VALUE!</v>
      </c>
      <c r="P3332" s="72" t="e">
        <v>#N/A</v>
      </c>
      <c r="Q3332" s="113" t="e">
        <v>#N/A</v>
      </c>
    </row>
    <row r="3333" spans="13:17" x14ac:dyDescent="0.2">
      <c r="M3333" s="49" t="s">
        <v>443</v>
      </c>
      <c r="N3333" s="75">
        <f>_xll.qlCalendarAdvance(Calendar,N3332,M3333,"Following",FALSE)</f>
        <v>62898</v>
      </c>
      <c r="O3333" s="75" t="e">
        <f>_xll.qlInterestRateIndexValueDate(Index,N3333)</f>
        <v>#VALUE!</v>
      </c>
      <c r="P3333" s="72" t="e">
        <v>#N/A</v>
      </c>
      <c r="Q3333" s="113" t="e">
        <v>#N/A</v>
      </c>
    </row>
    <row r="3334" spans="13:17" x14ac:dyDescent="0.2">
      <c r="M3334" s="49" t="s">
        <v>443</v>
      </c>
      <c r="N3334" s="75">
        <f>_xll.qlCalendarAdvance(Calendar,N3333,M3334,"Following",FALSE)</f>
        <v>62905</v>
      </c>
      <c r="O3334" s="75" t="e">
        <f>_xll.qlInterestRateIndexValueDate(Index,N3334)</f>
        <v>#VALUE!</v>
      </c>
      <c r="P3334" s="72" t="e">
        <v>#N/A</v>
      </c>
      <c r="Q3334" s="113" t="e">
        <v>#N/A</v>
      </c>
    </row>
    <row r="3335" spans="13:17" x14ac:dyDescent="0.2">
      <c r="M3335" s="49" t="s">
        <v>443</v>
      </c>
      <c r="N3335" s="75">
        <f>_xll.qlCalendarAdvance(Calendar,N3334,M3335,"Following",FALSE)</f>
        <v>62912</v>
      </c>
      <c r="O3335" s="75" t="e">
        <f>_xll.qlInterestRateIndexValueDate(Index,N3335)</f>
        <v>#VALUE!</v>
      </c>
      <c r="P3335" s="72" t="e">
        <v>#N/A</v>
      </c>
      <c r="Q3335" s="113" t="e">
        <v>#N/A</v>
      </c>
    </row>
    <row r="3336" spans="13:17" x14ac:dyDescent="0.2">
      <c r="M3336" s="49" t="s">
        <v>443</v>
      </c>
      <c r="N3336" s="75">
        <f>_xll.qlCalendarAdvance(Calendar,N3335,M3336,"Following",FALSE)</f>
        <v>62919</v>
      </c>
      <c r="O3336" s="75" t="e">
        <f>_xll.qlInterestRateIndexValueDate(Index,N3336)</f>
        <v>#VALUE!</v>
      </c>
      <c r="P3336" s="72" t="e">
        <v>#N/A</v>
      </c>
      <c r="Q3336" s="113" t="e">
        <v>#N/A</v>
      </c>
    </row>
    <row r="3337" spans="13:17" x14ac:dyDescent="0.2">
      <c r="M3337" s="49" t="s">
        <v>443</v>
      </c>
      <c r="N3337" s="75">
        <f>_xll.qlCalendarAdvance(Calendar,N3336,M3337,"Following",FALSE)</f>
        <v>62926</v>
      </c>
      <c r="O3337" s="75" t="e">
        <f>_xll.qlInterestRateIndexValueDate(Index,N3337)</f>
        <v>#VALUE!</v>
      </c>
      <c r="P3337" s="72" t="e">
        <v>#N/A</v>
      </c>
      <c r="Q3337" s="113" t="e">
        <v>#N/A</v>
      </c>
    </row>
    <row r="3338" spans="13:17" x14ac:dyDescent="0.2">
      <c r="M3338" s="49" t="s">
        <v>443</v>
      </c>
      <c r="N3338" s="75">
        <f>_xll.qlCalendarAdvance(Calendar,N3337,M3338,"Following",FALSE)</f>
        <v>62933</v>
      </c>
      <c r="O3338" s="75" t="e">
        <f>_xll.qlInterestRateIndexValueDate(Index,N3338)</f>
        <v>#VALUE!</v>
      </c>
      <c r="P3338" s="72" t="e">
        <v>#N/A</v>
      </c>
      <c r="Q3338" s="113" t="e">
        <v>#N/A</v>
      </c>
    </row>
    <row r="3339" spans="13:17" x14ac:dyDescent="0.2">
      <c r="M3339" s="49" t="s">
        <v>443</v>
      </c>
      <c r="N3339" s="75">
        <f>_xll.qlCalendarAdvance(Calendar,N3338,M3339,"Following",FALSE)</f>
        <v>62940</v>
      </c>
      <c r="O3339" s="75" t="e">
        <f>_xll.qlInterestRateIndexValueDate(Index,N3339)</f>
        <v>#VALUE!</v>
      </c>
      <c r="P3339" s="72" t="e">
        <v>#N/A</v>
      </c>
      <c r="Q3339" s="113" t="e">
        <v>#N/A</v>
      </c>
    </row>
    <row r="3340" spans="13:17" x14ac:dyDescent="0.2">
      <c r="M3340" s="49" t="s">
        <v>443</v>
      </c>
      <c r="N3340" s="75">
        <f>_xll.qlCalendarAdvance(Calendar,N3339,M3340,"Following",FALSE)</f>
        <v>62947</v>
      </c>
      <c r="O3340" s="75" t="e">
        <f>_xll.qlInterestRateIndexValueDate(Index,N3340)</f>
        <v>#VALUE!</v>
      </c>
      <c r="P3340" s="72" t="e">
        <v>#N/A</v>
      </c>
      <c r="Q3340" s="113" t="e">
        <v>#N/A</v>
      </c>
    </row>
    <row r="3341" spans="13:17" x14ac:dyDescent="0.2">
      <c r="M3341" s="49" t="s">
        <v>443</v>
      </c>
      <c r="N3341" s="75">
        <f>_xll.qlCalendarAdvance(Calendar,N3340,M3341,"Following",FALSE)</f>
        <v>62954</v>
      </c>
      <c r="O3341" s="75" t="e">
        <f>_xll.qlInterestRateIndexValueDate(Index,N3341)</f>
        <v>#VALUE!</v>
      </c>
      <c r="P3341" s="72" t="e">
        <v>#N/A</v>
      </c>
      <c r="Q3341" s="113" t="e">
        <v>#N/A</v>
      </c>
    </row>
    <row r="3342" spans="13:17" x14ac:dyDescent="0.2">
      <c r="M3342" s="49" t="s">
        <v>443</v>
      </c>
      <c r="N3342" s="75">
        <f>_xll.qlCalendarAdvance(Calendar,N3341,M3342,"Following",FALSE)</f>
        <v>62961</v>
      </c>
      <c r="O3342" s="75" t="e">
        <f>_xll.qlInterestRateIndexValueDate(Index,N3342)</f>
        <v>#VALUE!</v>
      </c>
      <c r="P3342" s="72" t="e">
        <v>#N/A</v>
      </c>
      <c r="Q3342" s="113" t="e">
        <v>#N/A</v>
      </c>
    </row>
    <row r="3343" spans="13:17" x14ac:dyDescent="0.2">
      <c r="M3343" s="49" t="s">
        <v>443</v>
      </c>
      <c r="N3343" s="75">
        <f>_xll.qlCalendarAdvance(Calendar,N3342,M3343,"Following",FALSE)</f>
        <v>62968</v>
      </c>
      <c r="O3343" s="75" t="e">
        <f>_xll.qlInterestRateIndexValueDate(Index,N3343)</f>
        <v>#VALUE!</v>
      </c>
      <c r="P3343" s="72" t="e">
        <v>#N/A</v>
      </c>
      <c r="Q3343" s="113" t="e">
        <v>#N/A</v>
      </c>
    </row>
    <row r="3344" spans="13:17" x14ac:dyDescent="0.2">
      <c r="M3344" s="49" t="s">
        <v>443</v>
      </c>
      <c r="N3344" s="75">
        <f>_xll.qlCalendarAdvance(Calendar,N3343,M3344,"Following",FALSE)</f>
        <v>62975</v>
      </c>
      <c r="O3344" s="75" t="e">
        <f>_xll.qlInterestRateIndexValueDate(Index,N3344)</f>
        <v>#VALUE!</v>
      </c>
      <c r="P3344" s="72" t="e">
        <v>#N/A</v>
      </c>
      <c r="Q3344" s="113" t="e">
        <v>#N/A</v>
      </c>
    </row>
    <row r="3345" spans="13:17" x14ac:dyDescent="0.2">
      <c r="M3345" s="49" t="s">
        <v>443</v>
      </c>
      <c r="N3345" s="75">
        <f>_xll.qlCalendarAdvance(Calendar,N3344,M3345,"Following",FALSE)</f>
        <v>62982</v>
      </c>
      <c r="O3345" s="75" t="e">
        <f>_xll.qlInterestRateIndexValueDate(Index,N3345)</f>
        <v>#VALUE!</v>
      </c>
      <c r="P3345" s="72" t="e">
        <v>#N/A</v>
      </c>
      <c r="Q3345" s="113" t="e">
        <v>#N/A</v>
      </c>
    </row>
    <row r="3346" spans="13:17" x14ac:dyDescent="0.2">
      <c r="M3346" s="49" t="s">
        <v>443</v>
      </c>
      <c r="N3346" s="75">
        <f>_xll.qlCalendarAdvance(Calendar,N3345,M3346,"Following",FALSE)</f>
        <v>62989</v>
      </c>
      <c r="O3346" s="75" t="e">
        <f>_xll.qlInterestRateIndexValueDate(Index,N3346)</f>
        <v>#VALUE!</v>
      </c>
      <c r="P3346" s="72" t="e">
        <v>#N/A</v>
      </c>
      <c r="Q3346" s="113" t="e">
        <v>#N/A</v>
      </c>
    </row>
    <row r="3347" spans="13:17" x14ac:dyDescent="0.2">
      <c r="M3347" s="49" t="s">
        <v>443</v>
      </c>
      <c r="N3347" s="75">
        <f>_xll.qlCalendarAdvance(Calendar,N3346,M3347,"Following",FALSE)</f>
        <v>62996</v>
      </c>
      <c r="O3347" s="75" t="e">
        <f>_xll.qlInterestRateIndexValueDate(Index,N3347)</f>
        <v>#VALUE!</v>
      </c>
      <c r="P3347" s="72" t="e">
        <v>#N/A</v>
      </c>
      <c r="Q3347" s="113" t="e">
        <v>#N/A</v>
      </c>
    </row>
    <row r="3348" spans="13:17" x14ac:dyDescent="0.2">
      <c r="M3348" s="49" t="s">
        <v>443</v>
      </c>
      <c r="N3348" s="75">
        <f>_xll.qlCalendarAdvance(Calendar,N3347,M3348,"Following",FALSE)</f>
        <v>63003</v>
      </c>
      <c r="O3348" s="75" t="e">
        <f>_xll.qlInterestRateIndexValueDate(Index,N3348)</f>
        <v>#VALUE!</v>
      </c>
      <c r="P3348" s="72" t="e">
        <v>#N/A</v>
      </c>
      <c r="Q3348" s="113" t="e">
        <v>#N/A</v>
      </c>
    </row>
    <row r="3349" spans="13:17" x14ac:dyDescent="0.2">
      <c r="M3349" s="49" t="s">
        <v>443</v>
      </c>
      <c r="N3349" s="75">
        <f>_xll.qlCalendarAdvance(Calendar,N3348,M3349,"Following",FALSE)</f>
        <v>63010</v>
      </c>
      <c r="O3349" s="75" t="e">
        <f>_xll.qlInterestRateIndexValueDate(Index,N3349)</f>
        <v>#VALUE!</v>
      </c>
      <c r="P3349" s="72" t="e">
        <v>#N/A</v>
      </c>
      <c r="Q3349" s="113" t="e">
        <v>#N/A</v>
      </c>
    </row>
    <row r="3350" spans="13:17" x14ac:dyDescent="0.2">
      <c r="M3350" s="49" t="s">
        <v>443</v>
      </c>
      <c r="N3350" s="75">
        <f>_xll.qlCalendarAdvance(Calendar,N3349,M3350,"Following",FALSE)</f>
        <v>63017</v>
      </c>
      <c r="O3350" s="75" t="e">
        <f>_xll.qlInterestRateIndexValueDate(Index,N3350)</f>
        <v>#VALUE!</v>
      </c>
      <c r="P3350" s="72" t="e">
        <v>#N/A</v>
      </c>
      <c r="Q3350" s="113" t="e">
        <v>#N/A</v>
      </c>
    </row>
    <row r="3351" spans="13:17" x14ac:dyDescent="0.2">
      <c r="M3351" s="49" t="s">
        <v>443</v>
      </c>
      <c r="N3351" s="75">
        <f>_xll.qlCalendarAdvance(Calendar,N3350,M3351,"Following",FALSE)</f>
        <v>63024</v>
      </c>
      <c r="O3351" s="75" t="e">
        <f>_xll.qlInterestRateIndexValueDate(Index,N3351)</f>
        <v>#VALUE!</v>
      </c>
      <c r="P3351" s="72" t="e">
        <v>#N/A</v>
      </c>
      <c r="Q3351" s="113" t="e">
        <v>#N/A</v>
      </c>
    </row>
    <row r="3352" spans="13:17" x14ac:dyDescent="0.2">
      <c r="M3352" s="49" t="s">
        <v>443</v>
      </c>
      <c r="N3352" s="75">
        <f>_xll.qlCalendarAdvance(Calendar,N3351,M3352,"Following",FALSE)</f>
        <v>63031</v>
      </c>
      <c r="O3352" s="75" t="e">
        <f>_xll.qlInterestRateIndexValueDate(Index,N3352)</f>
        <v>#VALUE!</v>
      </c>
      <c r="P3352" s="72" t="e">
        <v>#N/A</v>
      </c>
      <c r="Q3352" s="113" t="e">
        <v>#N/A</v>
      </c>
    </row>
    <row r="3353" spans="13:17" x14ac:dyDescent="0.2">
      <c r="M3353" s="49" t="s">
        <v>443</v>
      </c>
      <c r="N3353" s="75">
        <f>_xll.qlCalendarAdvance(Calendar,N3352,M3353,"Following",FALSE)</f>
        <v>63038</v>
      </c>
      <c r="O3353" s="75" t="e">
        <f>_xll.qlInterestRateIndexValueDate(Index,N3353)</f>
        <v>#VALUE!</v>
      </c>
      <c r="P3353" s="72" t="e">
        <v>#N/A</v>
      </c>
      <c r="Q3353" s="113" t="e">
        <v>#N/A</v>
      </c>
    </row>
    <row r="3354" spans="13:17" x14ac:dyDescent="0.2">
      <c r="M3354" s="49" t="s">
        <v>443</v>
      </c>
      <c r="N3354" s="75">
        <f>_xll.qlCalendarAdvance(Calendar,N3353,M3354,"Following",FALSE)</f>
        <v>63045</v>
      </c>
      <c r="O3354" s="75" t="e">
        <f>_xll.qlInterestRateIndexValueDate(Index,N3354)</f>
        <v>#VALUE!</v>
      </c>
      <c r="P3354" s="72" t="e">
        <v>#N/A</v>
      </c>
      <c r="Q3354" s="113" t="e">
        <v>#N/A</v>
      </c>
    </row>
    <row r="3355" spans="13:17" x14ac:dyDescent="0.2">
      <c r="M3355" s="49" t="s">
        <v>443</v>
      </c>
      <c r="N3355" s="75">
        <f>_xll.qlCalendarAdvance(Calendar,N3354,M3355,"Following",FALSE)</f>
        <v>63052</v>
      </c>
      <c r="O3355" s="75" t="e">
        <f>_xll.qlInterestRateIndexValueDate(Index,N3355)</f>
        <v>#VALUE!</v>
      </c>
      <c r="P3355" s="72" t="e">
        <v>#N/A</v>
      </c>
      <c r="Q3355" s="113" t="e">
        <v>#N/A</v>
      </c>
    </row>
    <row r="3356" spans="13:17" x14ac:dyDescent="0.2">
      <c r="M3356" s="49" t="s">
        <v>443</v>
      </c>
      <c r="N3356" s="75">
        <f>_xll.qlCalendarAdvance(Calendar,N3355,M3356,"Following",FALSE)</f>
        <v>63059</v>
      </c>
      <c r="O3356" s="75" t="e">
        <f>_xll.qlInterestRateIndexValueDate(Index,N3356)</f>
        <v>#VALUE!</v>
      </c>
      <c r="P3356" s="72" t="e">
        <v>#N/A</v>
      </c>
      <c r="Q3356" s="113" t="e">
        <v>#N/A</v>
      </c>
    </row>
    <row r="3357" spans="13:17" x14ac:dyDescent="0.2">
      <c r="M3357" s="49" t="s">
        <v>443</v>
      </c>
      <c r="N3357" s="75">
        <f>_xll.qlCalendarAdvance(Calendar,N3356,M3357,"Following",FALSE)</f>
        <v>63066</v>
      </c>
      <c r="O3357" s="75" t="e">
        <f>_xll.qlInterestRateIndexValueDate(Index,N3357)</f>
        <v>#VALUE!</v>
      </c>
      <c r="P3357" s="72" t="e">
        <v>#N/A</v>
      </c>
      <c r="Q3357" s="113" t="e">
        <v>#N/A</v>
      </c>
    </row>
    <row r="3358" spans="13:17" x14ac:dyDescent="0.2">
      <c r="M3358" s="49" t="s">
        <v>443</v>
      </c>
      <c r="N3358" s="75">
        <f>_xll.qlCalendarAdvance(Calendar,N3357,M3358,"Following",FALSE)</f>
        <v>63073</v>
      </c>
      <c r="O3358" s="75" t="e">
        <f>_xll.qlInterestRateIndexValueDate(Index,N3358)</f>
        <v>#VALUE!</v>
      </c>
      <c r="P3358" s="72" t="e">
        <v>#N/A</v>
      </c>
      <c r="Q3358" s="113" t="e">
        <v>#N/A</v>
      </c>
    </row>
    <row r="3359" spans="13:17" x14ac:dyDescent="0.2">
      <c r="M3359" s="49" t="s">
        <v>443</v>
      </c>
      <c r="N3359" s="75">
        <f>_xll.qlCalendarAdvance(Calendar,N3358,M3359,"Following",FALSE)</f>
        <v>63080</v>
      </c>
      <c r="O3359" s="75" t="e">
        <f>_xll.qlInterestRateIndexValueDate(Index,N3359)</f>
        <v>#VALUE!</v>
      </c>
      <c r="P3359" s="72" t="e">
        <v>#N/A</v>
      </c>
      <c r="Q3359" s="113" t="e">
        <v>#N/A</v>
      </c>
    </row>
    <row r="3360" spans="13:17" x14ac:dyDescent="0.2">
      <c r="M3360" s="49" t="s">
        <v>443</v>
      </c>
      <c r="N3360" s="75">
        <f>_xll.qlCalendarAdvance(Calendar,N3359,M3360,"Following",FALSE)</f>
        <v>63087</v>
      </c>
      <c r="O3360" s="75" t="e">
        <f>_xll.qlInterestRateIndexValueDate(Index,N3360)</f>
        <v>#VALUE!</v>
      </c>
      <c r="P3360" s="72" t="e">
        <v>#N/A</v>
      </c>
      <c r="Q3360" s="113" t="e">
        <v>#N/A</v>
      </c>
    </row>
    <row r="3361" spans="13:17" x14ac:dyDescent="0.2">
      <c r="M3361" s="49" t="s">
        <v>443</v>
      </c>
      <c r="N3361" s="75">
        <f>_xll.qlCalendarAdvance(Calendar,N3360,M3361,"Following",FALSE)</f>
        <v>63094</v>
      </c>
      <c r="O3361" s="75" t="e">
        <f>_xll.qlInterestRateIndexValueDate(Index,N3361)</f>
        <v>#VALUE!</v>
      </c>
      <c r="P3361" s="72" t="e">
        <v>#N/A</v>
      </c>
      <c r="Q3361" s="113" t="e">
        <v>#N/A</v>
      </c>
    </row>
    <row r="3362" spans="13:17" x14ac:dyDescent="0.2">
      <c r="M3362" s="49" t="s">
        <v>443</v>
      </c>
      <c r="N3362" s="75">
        <f>_xll.qlCalendarAdvance(Calendar,N3361,M3362,"Following",FALSE)</f>
        <v>63101</v>
      </c>
      <c r="O3362" s="75" t="e">
        <f>_xll.qlInterestRateIndexValueDate(Index,N3362)</f>
        <v>#VALUE!</v>
      </c>
      <c r="P3362" s="72" t="e">
        <v>#N/A</v>
      </c>
      <c r="Q3362" s="113" t="e">
        <v>#N/A</v>
      </c>
    </row>
    <row r="3363" spans="13:17" x14ac:dyDescent="0.2">
      <c r="M3363" s="49" t="s">
        <v>443</v>
      </c>
      <c r="N3363" s="75">
        <f>_xll.qlCalendarAdvance(Calendar,N3362,M3363,"Following",FALSE)</f>
        <v>63108</v>
      </c>
      <c r="O3363" s="75" t="e">
        <f>_xll.qlInterestRateIndexValueDate(Index,N3363)</f>
        <v>#VALUE!</v>
      </c>
      <c r="P3363" s="72" t="e">
        <v>#N/A</v>
      </c>
      <c r="Q3363" s="113" t="e">
        <v>#N/A</v>
      </c>
    </row>
    <row r="3364" spans="13:17" x14ac:dyDescent="0.2">
      <c r="M3364" s="49" t="s">
        <v>443</v>
      </c>
      <c r="N3364" s="75">
        <f>_xll.qlCalendarAdvance(Calendar,N3363,M3364,"Following",FALSE)</f>
        <v>63115</v>
      </c>
      <c r="O3364" s="75" t="e">
        <f>_xll.qlInterestRateIndexValueDate(Index,N3364)</f>
        <v>#VALUE!</v>
      </c>
      <c r="P3364" s="72" t="e">
        <v>#N/A</v>
      </c>
      <c r="Q3364" s="113" t="e">
        <v>#N/A</v>
      </c>
    </row>
    <row r="3365" spans="13:17" x14ac:dyDescent="0.2">
      <c r="M3365" s="49" t="s">
        <v>443</v>
      </c>
      <c r="N3365" s="75">
        <f>_xll.qlCalendarAdvance(Calendar,N3364,M3365,"Following",FALSE)</f>
        <v>63122</v>
      </c>
      <c r="O3365" s="75" t="e">
        <f>_xll.qlInterestRateIndexValueDate(Index,N3365)</f>
        <v>#VALUE!</v>
      </c>
      <c r="P3365" s="72" t="e">
        <v>#N/A</v>
      </c>
      <c r="Q3365" s="113" t="e">
        <v>#N/A</v>
      </c>
    </row>
    <row r="3366" spans="13:17" x14ac:dyDescent="0.2">
      <c r="M3366" s="49" t="s">
        <v>443</v>
      </c>
      <c r="N3366" s="75">
        <f>_xll.qlCalendarAdvance(Calendar,N3365,M3366,"Following",FALSE)</f>
        <v>63129</v>
      </c>
      <c r="O3366" s="75" t="e">
        <f>_xll.qlInterestRateIndexValueDate(Index,N3366)</f>
        <v>#VALUE!</v>
      </c>
      <c r="P3366" s="72" t="e">
        <v>#N/A</v>
      </c>
      <c r="Q3366" s="113" t="e">
        <v>#N/A</v>
      </c>
    </row>
    <row r="3367" spans="13:17" x14ac:dyDescent="0.2">
      <c r="M3367" s="49" t="s">
        <v>443</v>
      </c>
      <c r="N3367" s="75">
        <f>_xll.qlCalendarAdvance(Calendar,N3366,M3367,"Following",FALSE)</f>
        <v>63136</v>
      </c>
      <c r="O3367" s="75" t="e">
        <f>_xll.qlInterestRateIndexValueDate(Index,N3367)</f>
        <v>#VALUE!</v>
      </c>
      <c r="P3367" s="72" t="e">
        <v>#N/A</v>
      </c>
      <c r="Q3367" s="113" t="e">
        <v>#N/A</v>
      </c>
    </row>
    <row r="3368" spans="13:17" x14ac:dyDescent="0.2">
      <c r="M3368" s="49" t="s">
        <v>443</v>
      </c>
      <c r="N3368" s="75">
        <f>_xll.qlCalendarAdvance(Calendar,N3367,M3368,"Following",FALSE)</f>
        <v>63143</v>
      </c>
      <c r="O3368" s="75" t="e">
        <f>_xll.qlInterestRateIndexValueDate(Index,N3368)</f>
        <v>#VALUE!</v>
      </c>
      <c r="P3368" s="72" t="e">
        <v>#N/A</v>
      </c>
      <c r="Q3368" s="113" t="e">
        <v>#N/A</v>
      </c>
    </row>
    <row r="3369" spans="13:17" x14ac:dyDescent="0.2">
      <c r="M3369" s="49" t="s">
        <v>443</v>
      </c>
      <c r="N3369" s="75">
        <f>_xll.qlCalendarAdvance(Calendar,N3368,M3369,"Following",FALSE)</f>
        <v>63150</v>
      </c>
      <c r="O3369" s="75" t="e">
        <f>_xll.qlInterestRateIndexValueDate(Index,N3369)</f>
        <v>#VALUE!</v>
      </c>
      <c r="P3369" s="72" t="e">
        <v>#N/A</v>
      </c>
      <c r="Q3369" s="113" t="e">
        <v>#N/A</v>
      </c>
    </row>
    <row r="3370" spans="13:17" x14ac:dyDescent="0.2">
      <c r="M3370" s="49" t="s">
        <v>443</v>
      </c>
      <c r="N3370" s="75">
        <f>_xll.qlCalendarAdvance(Calendar,N3369,M3370,"Following",FALSE)</f>
        <v>63157</v>
      </c>
      <c r="O3370" s="75" t="e">
        <f>_xll.qlInterestRateIndexValueDate(Index,N3370)</f>
        <v>#VALUE!</v>
      </c>
      <c r="P3370" s="72" t="e">
        <v>#N/A</v>
      </c>
      <c r="Q3370" s="113" t="e">
        <v>#N/A</v>
      </c>
    </row>
    <row r="3371" spans="13:17" x14ac:dyDescent="0.2">
      <c r="M3371" s="49" t="s">
        <v>443</v>
      </c>
      <c r="N3371" s="75">
        <f>_xll.qlCalendarAdvance(Calendar,N3370,M3371,"Following",FALSE)</f>
        <v>63164</v>
      </c>
      <c r="O3371" s="75" t="e">
        <f>_xll.qlInterestRateIndexValueDate(Index,N3371)</f>
        <v>#VALUE!</v>
      </c>
      <c r="P3371" s="72" t="e">
        <v>#N/A</v>
      </c>
      <c r="Q3371" s="113" t="e">
        <v>#N/A</v>
      </c>
    </row>
    <row r="3372" spans="13:17" x14ac:dyDescent="0.2">
      <c r="M3372" s="49" t="s">
        <v>443</v>
      </c>
      <c r="N3372" s="75">
        <f>_xll.qlCalendarAdvance(Calendar,N3371,M3372,"Following",FALSE)</f>
        <v>63171</v>
      </c>
      <c r="O3372" s="75" t="e">
        <f>_xll.qlInterestRateIndexValueDate(Index,N3372)</f>
        <v>#VALUE!</v>
      </c>
      <c r="P3372" s="72" t="e">
        <v>#N/A</v>
      </c>
      <c r="Q3372" s="113" t="e">
        <v>#N/A</v>
      </c>
    </row>
    <row r="3373" spans="13:17" x14ac:dyDescent="0.2">
      <c r="M3373" s="49" t="s">
        <v>443</v>
      </c>
      <c r="N3373" s="75">
        <f>_xll.qlCalendarAdvance(Calendar,N3372,M3373,"Following",FALSE)</f>
        <v>63178</v>
      </c>
      <c r="O3373" s="75" t="e">
        <f>_xll.qlInterestRateIndexValueDate(Index,N3373)</f>
        <v>#VALUE!</v>
      </c>
      <c r="P3373" s="72" t="e">
        <v>#N/A</v>
      </c>
      <c r="Q3373" s="113" t="e">
        <v>#N/A</v>
      </c>
    </row>
    <row r="3374" spans="13:17" x14ac:dyDescent="0.2">
      <c r="M3374" s="49" t="s">
        <v>443</v>
      </c>
      <c r="N3374" s="75">
        <f>_xll.qlCalendarAdvance(Calendar,N3373,M3374,"Following",FALSE)</f>
        <v>63185</v>
      </c>
      <c r="O3374" s="75" t="e">
        <f>_xll.qlInterestRateIndexValueDate(Index,N3374)</f>
        <v>#VALUE!</v>
      </c>
      <c r="P3374" s="72" t="e">
        <v>#N/A</v>
      </c>
      <c r="Q3374" s="113" t="e">
        <v>#N/A</v>
      </c>
    </row>
    <row r="3375" spans="13:17" x14ac:dyDescent="0.2">
      <c r="M3375" s="49" t="s">
        <v>443</v>
      </c>
      <c r="N3375" s="75">
        <f>_xll.qlCalendarAdvance(Calendar,N3374,M3375,"Following",FALSE)</f>
        <v>63192</v>
      </c>
      <c r="O3375" s="75" t="e">
        <f>_xll.qlInterestRateIndexValueDate(Index,N3375)</f>
        <v>#VALUE!</v>
      </c>
      <c r="P3375" s="72" t="e">
        <v>#N/A</v>
      </c>
      <c r="Q3375" s="113" t="e">
        <v>#N/A</v>
      </c>
    </row>
    <row r="3376" spans="13:17" x14ac:dyDescent="0.2">
      <c r="M3376" s="49" t="s">
        <v>443</v>
      </c>
      <c r="N3376" s="75">
        <f>_xll.qlCalendarAdvance(Calendar,N3375,M3376,"Following",FALSE)</f>
        <v>63199</v>
      </c>
      <c r="O3376" s="75" t="e">
        <f>_xll.qlInterestRateIndexValueDate(Index,N3376)</f>
        <v>#VALUE!</v>
      </c>
      <c r="P3376" s="72" t="e">
        <v>#N/A</v>
      </c>
      <c r="Q3376" s="113" t="e">
        <v>#N/A</v>
      </c>
    </row>
    <row r="3377" spans="13:17" x14ac:dyDescent="0.2">
      <c r="M3377" s="49" t="s">
        <v>443</v>
      </c>
      <c r="N3377" s="75">
        <f>_xll.qlCalendarAdvance(Calendar,N3376,M3377,"Following",FALSE)</f>
        <v>63206</v>
      </c>
      <c r="O3377" s="75" t="e">
        <f>_xll.qlInterestRateIndexValueDate(Index,N3377)</f>
        <v>#VALUE!</v>
      </c>
      <c r="P3377" s="72" t="e">
        <v>#N/A</v>
      </c>
      <c r="Q3377" s="113" t="e">
        <v>#N/A</v>
      </c>
    </row>
    <row r="3378" spans="13:17" x14ac:dyDescent="0.2">
      <c r="M3378" s="49" t="s">
        <v>443</v>
      </c>
      <c r="N3378" s="75">
        <f>_xll.qlCalendarAdvance(Calendar,N3377,M3378,"Following",FALSE)</f>
        <v>63213</v>
      </c>
      <c r="O3378" s="75" t="e">
        <f>_xll.qlInterestRateIndexValueDate(Index,N3378)</f>
        <v>#VALUE!</v>
      </c>
      <c r="P3378" s="72" t="e">
        <v>#N/A</v>
      </c>
      <c r="Q3378" s="113" t="e">
        <v>#N/A</v>
      </c>
    </row>
    <row r="3379" spans="13:17" x14ac:dyDescent="0.2">
      <c r="M3379" s="49" t="s">
        <v>443</v>
      </c>
      <c r="N3379" s="75">
        <f>_xll.qlCalendarAdvance(Calendar,N3378,M3379,"Following",FALSE)</f>
        <v>63220</v>
      </c>
      <c r="O3379" s="75" t="e">
        <f>_xll.qlInterestRateIndexValueDate(Index,N3379)</f>
        <v>#VALUE!</v>
      </c>
      <c r="P3379" s="72" t="e">
        <v>#N/A</v>
      </c>
      <c r="Q3379" s="113" t="e">
        <v>#N/A</v>
      </c>
    </row>
    <row r="3380" spans="13:17" x14ac:dyDescent="0.2">
      <c r="M3380" s="49" t="s">
        <v>443</v>
      </c>
      <c r="N3380" s="75">
        <f>_xll.qlCalendarAdvance(Calendar,N3379,M3380,"Following",FALSE)</f>
        <v>63227</v>
      </c>
      <c r="O3380" s="75" t="e">
        <f>_xll.qlInterestRateIndexValueDate(Index,N3380)</f>
        <v>#VALUE!</v>
      </c>
      <c r="P3380" s="72" t="e">
        <v>#N/A</v>
      </c>
      <c r="Q3380" s="113" t="e">
        <v>#N/A</v>
      </c>
    </row>
    <row r="3381" spans="13:17" x14ac:dyDescent="0.2">
      <c r="M3381" s="49" t="s">
        <v>443</v>
      </c>
      <c r="N3381" s="75">
        <f>_xll.qlCalendarAdvance(Calendar,N3380,M3381,"Following",FALSE)</f>
        <v>63234</v>
      </c>
      <c r="O3381" s="75" t="e">
        <f>_xll.qlInterestRateIndexValueDate(Index,N3381)</f>
        <v>#VALUE!</v>
      </c>
      <c r="P3381" s="72" t="e">
        <v>#N/A</v>
      </c>
      <c r="Q3381" s="113" t="e">
        <v>#N/A</v>
      </c>
    </row>
    <row r="3382" spans="13:17" x14ac:dyDescent="0.2">
      <c r="M3382" s="49" t="s">
        <v>443</v>
      </c>
      <c r="N3382" s="75">
        <f>_xll.qlCalendarAdvance(Calendar,N3381,M3382,"Following",FALSE)</f>
        <v>63241</v>
      </c>
      <c r="O3382" s="75" t="e">
        <f>_xll.qlInterestRateIndexValueDate(Index,N3382)</f>
        <v>#VALUE!</v>
      </c>
      <c r="P3382" s="72" t="e">
        <v>#N/A</v>
      </c>
      <c r="Q3382" s="113" t="e">
        <v>#N/A</v>
      </c>
    </row>
    <row r="3383" spans="13:17" x14ac:dyDescent="0.2">
      <c r="M3383" s="49" t="s">
        <v>443</v>
      </c>
      <c r="N3383" s="75">
        <f>_xll.qlCalendarAdvance(Calendar,N3382,M3383,"Following",FALSE)</f>
        <v>63248</v>
      </c>
      <c r="O3383" s="75" t="e">
        <f>_xll.qlInterestRateIndexValueDate(Index,N3383)</f>
        <v>#VALUE!</v>
      </c>
      <c r="P3383" s="72" t="e">
        <v>#N/A</v>
      </c>
      <c r="Q3383" s="113" t="e">
        <v>#N/A</v>
      </c>
    </row>
    <row r="3384" spans="13:17" x14ac:dyDescent="0.2">
      <c r="M3384" s="49" t="s">
        <v>443</v>
      </c>
      <c r="N3384" s="75">
        <f>_xll.qlCalendarAdvance(Calendar,N3383,M3384,"Following",FALSE)</f>
        <v>63255</v>
      </c>
      <c r="O3384" s="75" t="e">
        <f>_xll.qlInterestRateIndexValueDate(Index,N3384)</f>
        <v>#VALUE!</v>
      </c>
      <c r="P3384" s="72" t="e">
        <v>#N/A</v>
      </c>
      <c r="Q3384" s="113" t="e">
        <v>#N/A</v>
      </c>
    </row>
    <row r="3385" spans="13:17" x14ac:dyDescent="0.2">
      <c r="M3385" s="49" t="s">
        <v>443</v>
      </c>
      <c r="N3385" s="75">
        <f>_xll.qlCalendarAdvance(Calendar,N3384,M3385,"Following",FALSE)</f>
        <v>63262</v>
      </c>
      <c r="O3385" s="75" t="e">
        <f>_xll.qlInterestRateIndexValueDate(Index,N3385)</f>
        <v>#VALUE!</v>
      </c>
      <c r="P3385" s="72" t="e">
        <v>#N/A</v>
      </c>
      <c r="Q3385" s="113" t="e">
        <v>#N/A</v>
      </c>
    </row>
    <row r="3386" spans="13:17" x14ac:dyDescent="0.2">
      <c r="M3386" s="49" t="s">
        <v>443</v>
      </c>
      <c r="N3386" s="75">
        <f>_xll.qlCalendarAdvance(Calendar,N3385,M3386,"Following",FALSE)</f>
        <v>63269</v>
      </c>
      <c r="O3386" s="75" t="e">
        <f>_xll.qlInterestRateIndexValueDate(Index,N3386)</f>
        <v>#VALUE!</v>
      </c>
      <c r="P3386" s="72" t="e">
        <v>#N/A</v>
      </c>
      <c r="Q3386" s="113" t="e">
        <v>#N/A</v>
      </c>
    </row>
    <row r="3387" spans="13:17" x14ac:dyDescent="0.2">
      <c r="M3387" s="49" t="s">
        <v>443</v>
      </c>
      <c r="N3387" s="75">
        <f>_xll.qlCalendarAdvance(Calendar,N3386,M3387,"Following",FALSE)</f>
        <v>63276</v>
      </c>
      <c r="O3387" s="75" t="e">
        <f>_xll.qlInterestRateIndexValueDate(Index,N3387)</f>
        <v>#VALUE!</v>
      </c>
      <c r="P3387" s="72" t="e">
        <v>#N/A</v>
      </c>
      <c r="Q3387" s="113" t="e">
        <v>#N/A</v>
      </c>
    </row>
    <row r="3388" spans="13:17" x14ac:dyDescent="0.2">
      <c r="M3388" s="49" t="s">
        <v>443</v>
      </c>
      <c r="N3388" s="75">
        <f>_xll.qlCalendarAdvance(Calendar,N3387,M3388,"Following",FALSE)</f>
        <v>63283</v>
      </c>
      <c r="O3388" s="75" t="e">
        <f>_xll.qlInterestRateIndexValueDate(Index,N3388)</f>
        <v>#VALUE!</v>
      </c>
      <c r="P3388" s="72" t="e">
        <v>#N/A</v>
      </c>
      <c r="Q3388" s="113" t="e">
        <v>#N/A</v>
      </c>
    </row>
    <row r="3389" spans="13:17" x14ac:dyDescent="0.2">
      <c r="M3389" s="49" t="s">
        <v>443</v>
      </c>
      <c r="N3389" s="75">
        <f>_xll.qlCalendarAdvance(Calendar,N3388,M3389,"Following",FALSE)</f>
        <v>63290</v>
      </c>
      <c r="O3389" s="75" t="e">
        <f>_xll.qlInterestRateIndexValueDate(Index,N3389)</f>
        <v>#VALUE!</v>
      </c>
      <c r="P3389" s="72" t="e">
        <v>#N/A</v>
      </c>
      <c r="Q3389" s="113" t="e">
        <v>#N/A</v>
      </c>
    </row>
    <row r="3390" spans="13:17" x14ac:dyDescent="0.2">
      <c r="M3390" s="49" t="s">
        <v>443</v>
      </c>
      <c r="N3390" s="75">
        <f>_xll.qlCalendarAdvance(Calendar,N3389,M3390,"Following",FALSE)</f>
        <v>63297</v>
      </c>
      <c r="O3390" s="75" t="e">
        <f>_xll.qlInterestRateIndexValueDate(Index,N3390)</f>
        <v>#VALUE!</v>
      </c>
      <c r="P3390" s="72" t="e">
        <v>#N/A</v>
      </c>
      <c r="Q3390" s="113" t="e">
        <v>#N/A</v>
      </c>
    </row>
    <row r="3391" spans="13:17" x14ac:dyDescent="0.2">
      <c r="M3391" s="49" t="s">
        <v>443</v>
      </c>
      <c r="N3391" s="75">
        <f>_xll.qlCalendarAdvance(Calendar,N3390,M3391,"Following",FALSE)</f>
        <v>63304</v>
      </c>
      <c r="O3391" s="75" t="e">
        <f>_xll.qlInterestRateIndexValueDate(Index,N3391)</f>
        <v>#VALUE!</v>
      </c>
      <c r="P3391" s="72" t="e">
        <v>#N/A</v>
      </c>
      <c r="Q3391" s="113" t="e">
        <v>#N/A</v>
      </c>
    </row>
    <row r="3392" spans="13:17" x14ac:dyDescent="0.2">
      <c r="M3392" s="49" t="s">
        <v>443</v>
      </c>
      <c r="N3392" s="75">
        <f>_xll.qlCalendarAdvance(Calendar,N3391,M3392,"Following",FALSE)</f>
        <v>63311</v>
      </c>
      <c r="O3392" s="75" t="e">
        <f>_xll.qlInterestRateIndexValueDate(Index,N3392)</f>
        <v>#VALUE!</v>
      </c>
      <c r="P3392" s="72" t="e">
        <v>#N/A</v>
      </c>
      <c r="Q3392" s="113" t="e">
        <v>#N/A</v>
      </c>
    </row>
    <row r="3393" spans="13:17" x14ac:dyDescent="0.2">
      <c r="M3393" s="49" t="s">
        <v>443</v>
      </c>
      <c r="N3393" s="75">
        <f>_xll.qlCalendarAdvance(Calendar,N3392,M3393,"Following",FALSE)</f>
        <v>63318</v>
      </c>
      <c r="O3393" s="75" t="e">
        <f>_xll.qlInterestRateIndexValueDate(Index,N3393)</f>
        <v>#VALUE!</v>
      </c>
      <c r="P3393" s="72" t="e">
        <v>#N/A</v>
      </c>
      <c r="Q3393" s="113" t="e">
        <v>#N/A</v>
      </c>
    </row>
    <row r="3394" spans="13:17" x14ac:dyDescent="0.2">
      <c r="M3394" s="49" t="s">
        <v>443</v>
      </c>
      <c r="N3394" s="75">
        <f>_xll.qlCalendarAdvance(Calendar,N3393,M3394,"Following",FALSE)</f>
        <v>63325</v>
      </c>
      <c r="O3394" s="75" t="e">
        <f>_xll.qlInterestRateIndexValueDate(Index,N3394)</f>
        <v>#VALUE!</v>
      </c>
      <c r="P3394" s="72" t="e">
        <v>#N/A</v>
      </c>
      <c r="Q3394" s="113" t="e">
        <v>#N/A</v>
      </c>
    </row>
    <row r="3395" spans="13:17" x14ac:dyDescent="0.2">
      <c r="M3395" s="49" t="s">
        <v>443</v>
      </c>
      <c r="N3395" s="75">
        <f>_xll.qlCalendarAdvance(Calendar,N3394,M3395,"Following",FALSE)</f>
        <v>63332</v>
      </c>
      <c r="O3395" s="75" t="e">
        <f>_xll.qlInterestRateIndexValueDate(Index,N3395)</f>
        <v>#VALUE!</v>
      </c>
      <c r="P3395" s="72" t="e">
        <v>#N/A</v>
      </c>
      <c r="Q3395" s="113" t="e">
        <v>#N/A</v>
      </c>
    </row>
    <row r="3396" spans="13:17" x14ac:dyDescent="0.2">
      <c r="M3396" s="49" t="s">
        <v>443</v>
      </c>
      <c r="N3396" s="75">
        <f>_xll.qlCalendarAdvance(Calendar,N3395,M3396,"Following",FALSE)</f>
        <v>63339</v>
      </c>
      <c r="O3396" s="75" t="e">
        <f>_xll.qlInterestRateIndexValueDate(Index,N3396)</f>
        <v>#VALUE!</v>
      </c>
      <c r="P3396" s="72" t="e">
        <v>#N/A</v>
      </c>
      <c r="Q3396" s="113" t="e">
        <v>#N/A</v>
      </c>
    </row>
    <row r="3397" spans="13:17" x14ac:dyDescent="0.2">
      <c r="M3397" s="49" t="s">
        <v>443</v>
      </c>
      <c r="N3397" s="75">
        <f>_xll.qlCalendarAdvance(Calendar,N3396,M3397,"Following",FALSE)</f>
        <v>63346</v>
      </c>
      <c r="O3397" s="75" t="e">
        <f>_xll.qlInterestRateIndexValueDate(Index,N3397)</f>
        <v>#VALUE!</v>
      </c>
      <c r="P3397" s="72" t="e">
        <v>#N/A</v>
      </c>
      <c r="Q3397" s="113" t="e">
        <v>#N/A</v>
      </c>
    </row>
    <row r="3398" spans="13:17" x14ac:dyDescent="0.2">
      <c r="M3398" s="49" t="s">
        <v>443</v>
      </c>
      <c r="N3398" s="75">
        <f>_xll.qlCalendarAdvance(Calendar,N3397,M3398,"Following",FALSE)</f>
        <v>63353</v>
      </c>
      <c r="O3398" s="75" t="e">
        <f>_xll.qlInterestRateIndexValueDate(Index,N3398)</f>
        <v>#VALUE!</v>
      </c>
      <c r="P3398" s="72" t="e">
        <v>#N/A</v>
      </c>
      <c r="Q3398" s="113" t="e">
        <v>#N/A</v>
      </c>
    </row>
    <row r="3399" spans="13:17" x14ac:dyDescent="0.2">
      <c r="M3399" s="49" t="s">
        <v>443</v>
      </c>
      <c r="N3399" s="75">
        <f>_xll.qlCalendarAdvance(Calendar,N3398,M3399,"Following",FALSE)</f>
        <v>63360</v>
      </c>
      <c r="O3399" s="75" t="e">
        <f>_xll.qlInterestRateIndexValueDate(Index,N3399)</f>
        <v>#VALUE!</v>
      </c>
      <c r="P3399" s="72" t="e">
        <v>#N/A</v>
      </c>
      <c r="Q3399" s="113" t="e">
        <v>#N/A</v>
      </c>
    </row>
    <row r="3400" spans="13:17" x14ac:dyDescent="0.2">
      <c r="M3400" s="49" t="s">
        <v>443</v>
      </c>
      <c r="N3400" s="75">
        <f>_xll.qlCalendarAdvance(Calendar,N3399,M3400,"Following",FALSE)</f>
        <v>63367</v>
      </c>
      <c r="O3400" s="75" t="e">
        <f>_xll.qlInterestRateIndexValueDate(Index,N3400)</f>
        <v>#VALUE!</v>
      </c>
      <c r="P3400" s="72" t="e">
        <v>#N/A</v>
      </c>
      <c r="Q3400" s="113" t="e">
        <v>#N/A</v>
      </c>
    </row>
    <row r="3401" spans="13:17" x14ac:dyDescent="0.2">
      <c r="M3401" s="49" t="s">
        <v>443</v>
      </c>
      <c r="N3401" s="75">
        <f>_xll.qlCalendarAdvance(Calendar,N3400,M3401,"Following",FALSE)</f>
        <v>63374</v>
      </c>
      <c r="O3401" s="75" t="e">
        <f>_xll.qlInterestRateIndexValueDate(Index,N3401)</f>
        <v>#VALUE!</v>
      </c>
      <c r="P3401" s="72" t="e">
        <v>#N/A</v>
      </c>
      <c r="Q3401" s="113" t="e">
        <v>#N/A</v>
      </c>
    </row>
    <row r="3402" spans="13:17" x14ac:dyDescent="0.2">
      <c r="M3402" s="49" t="s">
        <v>443</v>
      </c>
      <c r="N3402" s="75">
        <f>_xll.qlCalendarAdvance(Calendar,N3401,M3402,"Following",FALSE)</f>
        <v>63381</v>
      </c>
      <c r="O3402" s="75" t="e">
        <f>_xll.qlInterestRateIndexValueDate(Index,N3402)</f>
        <v>#VALUE!</v>
      </c>
      <c r="P3402" s="72" t="e">
        <v>#N/A</v>
      </c>
      <c r="Q3402" s="113" t="e">
        <v>#N/A</v>
      </c>
    </row>
    <row r="3403" spans="13:17" x14ac:dyDescent="0.2">
      <c r="M3403" s="49" t="s">
        <v>443</v>
      </c>
      <c r="N3403" s="75">
        <f>_xll.qlCalendarAdvance(Calendar,N3402,M3403,"Following",FALSE)</f>
        <v>63388</v>
      </c>
      <c r="O3403" s="75" t="e">
        <f>_xll.qlInterestRateIndexValueDate(Index,N3403)</f>
        <v>#VALUE!</v>
      </c>
      <c r="P3403" s="72" t="e">
        <v>#N/A</v>
      </c>
      <c r="Q3403" s="113" t="e">
        <v>#N/A</v>
      </c>
    </row>
    <row r="3404" spans="13:17" x14ac:dyDescent="0.2">
      <c r="M3404" s="49" t="s">
        <v>443</v>
      </c>
      <c r="N3404" s="75">
        <f>_xll.qlCalendarAdvance(Calendar,N3403,M3404,"Following",FALSE)</f>
        <v>63395</v>
      </c>
      <c r="O3404" s="75" t="e">
        <f>_xll.qlInterestRateIndexValueDate(Index,N3404)</f>
        <v>#VALUE!</v>
      </c>
      <c r="P3404" s="72" t="e">
        <v>#N/A</v>
      </c>
      <c r="Q3404" s="113" t="e">
        <v>#N/A</v>
      </c>
    </row>
    <row r="3405" spans="13:17" x14ac:dyDescent="0.2">
      <c r="M3405" s="49" t="s">
        <v>443</v>
      </c>
      <c r="N3405" s="75">
        <f>_xll.qlCalendarAdvance(Calendar,N3404,M3405,"Following",FALSE)</f>
        <v>63402</v>
      </c>
      <c r="O3405" s="75" t="e">
        <f>_xll.qlInterestRateIndexValueDate(Index,N3405)</f>
        <v>#VALUE!</v>
      </c>
      <c r="P3405" s="72" t="e">
        <v>#N/A</v>
      </c>
      <c r="Q3405" s="113" t="e">
        <v>#N/A</v>
      </c>
    </row>
    <row r="3406" spans="13:17" x14ac:dyDescent="0.2">
      <c r="M3406" s="49" t="s">
        <v>443</v>
      </c>
      <c r="N3406" s="75">
        <f>_xll.qlCalendarAdvance(Calendar,N3405,M3406,"Following",FALSE)</f>
        <v>63409</v>
      </c>
      <c r="O3406" s="75" t="e">
        <f>_xll.qlInterestRateIndexValueDate(Index,N3406)</f>
        <v>#VALUE!</v>
      </c>
      <c r="P3406" s="72" t="e">
        <v>#N/A</v>
      </c>
      <c r="Q3406" s="113" t="e">
        <v>#N/A</v>
      </c>
    </row>
    <row r="3407" spans="13:17" x14ac:dyDescent="0.2">
      <c r="M3407" s="49" t="s">
        <v>443</v>
      </c>
      <c r="N3407" s="75">
        <f>_xll.qlCalendarAdvance(Calendar,N3406,M3407,"Following",FALSE)</f>
        <v>63416</v>
      </c>
      <c r="O3407" s="75" t="e">
        <f>_xll.qlInterestRateIndexValueDate(Index,N3407)</f>
        <v>#VALUE!</v>
      </c>
      <c r="P3407" s="72" t="e">
        <v>#N/A</v>
      </c>
      <c r="Q3407" s="113" t="e">
        <v>#N/A</v>
      </c>
    </row>
    <row r="3408" spans="13:17" x14ac:dyDescent="0.2">
      <c r="M3408" s="49" t="s">
        <v>443</v>
      </c>
      <c r="N3408" s="75">
        <f>_xll.qlCalendarAdvance(Calendar,N3407,M3408,"Following",FALSE)</f>
        <v>63423</v>
      </c>
      <c r="O3408" s="75" t="e">
        <f>_xll.qlInterestRateIndexValueDate(Index,N3408)</f>
        <v>#VALUE!</v>
      </c>
      <c r="P3408" s="72" t="e">
        <v>#N/A</v>
      </c>
      <c r="Q3408" s="113" t="e">
        <v>#N/A</v>
      </c>
    </row>
    <row r="3409" spans="13:17" x14ac:dyDescent="0.2">
      <c r="M3409" s="49" t="s">
        <v>443</v>
      </c>
      <c r="N3409" s="75">
        <f>_xll.qlCalendarAdvance(Calendar,N3408,M3409,"Following",FALSE)</f>
        <v>63430</v>
      </c>
      <c r="O3409" s="75" t="e">
        <f>_xll.qlInterestRateIndexValueDate(Index,N3409)</f>
        <v>#VALUE!</v>
      </c>
      <c r="P3409" s="72" t="e">
        <v>#N/A</v>
      </c>
      <c r="Q3409" s="113" t="e">
        <v>#N/A</v>
      </c>
    </row>
    <row r="3410" spans="13:17" x14ac:dyDescent="0.2">
      <c r="M3410" s="49" t="s">
        <v>443</v>
      </c>
      <c r="N3410" s="75">
        <f>_xll.qlCalendarAdvance(Calendar,N3409,M3410,"Following",FALSE)</f>
        <v>63437</v>
      </c>
      <c r="O3410" s="75" t="e">
        <f>_xll.qlInterestRateIndexValueDate(Index,N3410)</f>
        <v>#VALUE!</v>
      </c>
      <c r="P3410" s="72" t="e">
        <v>#N/A</v>
      </c>
      <c r="Q3410" s="113" t="e">
        <v>#N/A</v>
      </c>
    </row>
    <row r="3411" spans="13:17" x14ac:dyDescent="0.2">
      <c r="M3411" s="49" t="s">
        <v>443</v>
      </c>
      <c r="N3411" s="75">
        <f>_xll.qlCalendarAdvance(Calendar,N3410,M3411,"Following",FALSE)</f>
        <v>63444</v>
      </c>
      <c r="O3411" s="75" t="e">
        <f>_xll.qlInterestRateIndexValueDate(Index,N3411)</f>
        <v>#VALUE!</v>
      </c>
      <c r="P3411" s="72" t="e">
        <v>#N/A</v>
      </c>
      <c r="Q3411" s="113" t="e">
        <v>#N/A</v>
      </c>
    </row>
    <row r="3412" spans="13:17" x14ac:dyDescent="0.2">
      <c r="M3412" s="49" t="s">
        <v>443</v>
      </c>
      <c r="N3412" s="75">
        <f>_xll.qlCalendarAdvance(Calendar,N3411,M3412,"Following",FALSE)</f>
        <v>63451</v>
      </c>
      <c r="O3412" s="75" t="e">
        <f>_xll.qlInterestRateIndexValueDate(Index,N3412)</f>
        <v>#VALUE!</v>
      </c>
      <c r="P3412" s="72" t="e">
        <v>#N/A</v>
      </c>
      <c r="Q3412" s="113" t="e">
        <v>#N/A</v>
      </c>
    </row>
    <row r="3413" spans="13:17" x14ac:dyDescent="0.2">
      <c r="M3413" s="49" t="s">
        <v>443</v>
      </c>
      <c r="N3413" s="75">
        <f>_xll.qlCalendarAdvance(Calendar,N3412,M3413,"Following",FALSE)</f>
        <v>63458</v>
      </c>
      <c r="O3413" s="75" t="e">
        <f>_xll.qlInterestRateIndexValueDate(Index,N3413)</f>
        <v>#VALUE!</v>
      </c>
      <c r="P3413" s="72" t="e">
        <v>#N/A</v>
      </c>
      <c r="Q3413" s="113" t="e">
        <v>#N/A</v>
      </c>
    </row>
    <row r="3414" spans="13:17" x14ac:dyDescent="0.2">
      <c r="M3414" s="49" t="s">
        <v>443</v>
      </c>
      <c r="N3414" s="75">
        <f>_xll.qlCalendarAdvance(Calendar,N3413,M3414,"Following",FALSE)</f>
        <v>63465</v>
      </c>
      <c r="O3414" s="75" t="e">
        <f>_xll.qlInterestRateIndexValueDate(Index,N3414)</f>
        <v>#VALUE!</v>
      </c>
      <c r="P3414" s="72" t="e">
        <v>#N/A</v>
      </c>
      <c r="Q3414" s="113" t="e">
        <v>#N/A</v>
      </c>
    </row>
    <row r="3415" spans="13:17" x14ac:dyDescent="0.2">
      <c r="M3415" s="49" t="s">
        <v>443</v>
      </c>
      <c r="N3415" s="75">
        <f>_xll.qlCalendarAdvance(Calendar,N3414,M3415,"Following",FALSE)</f>
        <v>63472</v>
      </c>
      <c r="O3415" s="75" t="e">
        <f>_xll.qlInterestRateIndexValueDate(Index,N3415)</f>
        <v>#VALUE!</v>
      </c>
      <c r="P3415" s="72" t="e">
        <v>#N/A</v>
      </c>
      <c r="Q3415" s="113" t="e">
        <v>#N/A</v>
      </c>
    </row>
    <row r="3416" spans="13:17" x14ac:dyDescent="0.2">
      <c r="M3416" s="49" t="s">
        <v>443</v>
      </c>
      <c r="N3416" s="75">
        <f>_xll.qlCalendarAdvance(Calendar,N3415,M3416,"Following",FALSE)</f>
        <v>63479</v>
      </c>
      <c r="O3416" s="75" t="e">
        <f>_xll.qlInterestRateIndexValueDate(Index,N3416)</f>
        <v>#VALUE!</v>
      </c>
      <c r="P3416" s="72" t="e">
        <v>#N/A</v>
      </c>
      <c r="Q3416" s="113" t="e">
        <v>#N/A</v>
      </c>
    </row>
    <row r="3417" spans="13:17" x14ac:dyDescent="0.2">
      <c r="M3417" s="49" t="s">
        <v>443</v>
      </c>
      <c r="N3417" s="75">
        <f>_xll.qlCalendarAdvance(Calendar,N3416,M3417,"Following",FALSE)</f>
        <v>63486</v>
      </c>
      <c r="O3417" s="75" t="e">
        <f>_xll.qlInterestRateIndexValueDate(Index,N3417)</f>
        <v>#VALUE!</v>
      </c>
      <c r="P3417" s="72" t="e">
        <v>#N/A</v>
      </c>
      <c r="Q3417" s="113" t="e">
        <v>#N/A</v>
      </c>
    </row>
    <row r="3418" spans="13:17" x14ac:dyDescent="0.2">
      <c r="M3418" s="49" t="s">
        <v>443</v>
      </c>
      <c r="N3418" s="75">
        <f>_xll.qlCalendarAdvance(Calendar,N3417,M3418,"Following",FALSE)</f>
        <v>63493</v>
      </c>
      <c r="O3418" s="75" t="e">
        <f>_xll.qlInterestRateIndexValueDate(Index,N3418)</f>
        <v>#VALUE!</v>
      </c>
      <c r="P3418" s="72" t="e">
        <v>#N/A</v>
      </c>
      <c r="Q3418" s="113" t="e">
        <v>#N/A</v>
      </c>
    </row>
    <row r="3419" spans="13:17" x14ac:dyDescent="0.2">
      <c r="M3419" s="49" t="s">
        <v>443</v>
      </c>
      <c r="N3419" s="75">
        <f>_xll.qlCalendarAdvance(Calendar,N3418,M3419,"Following",FALSE)</f>
        <v>63500</v>
      </c>
      <c r="O3419" s="75" t="e">
        <f>_xll.qlInterestRateIndexValueDate(Index,N3419)</f>
        <v>#VALUE!</v>
      </c>
      <c r="P3419" s="72" t="e">
        <v>#N/A</v>
      </c>
      <c r="Q3419" s="113" t="e">
        <v>#N/A</v>
      </c>
    </row>
    <row r="3420" spans="13:17" x14ac:dyDescent="0.2">
      <c r="M3420" s="49" t="s">
        <v>443</v>
      </c>
      <c r="N3420" s="75">
        <f>_xll.qlCalendarAdvance(Calendar,N3419,M3420,"Following",FALSE)</f>
        <v>63507</v>
      </c>
      <c r="O3420" s="75" t="e">
        <f>_xll.qlInterestRateIndexValueDate(Index,N3420)</f>
        <v>#VALUE!</v>
      </c>
      <c r="P3420" s="72" t="e">
        <v>#N/A</v>
      </c>
      <c r="Q3420" s="113" t="e">
        <v>#N/A</v>
      </c>
    </row>
    <row r="3421" spans="13:17" x14ac:dyDescent="0.2">
      <c r="M3421" s="49" t="s">
        <v>443</v>
      </c>
      <c r="N3421" s="75">
        <f>_xll.qlCalendarAdvance(Calendar,N3420,M3421,"Following",FALSE)</f>
        <v>63514</v>
      </c>
      <c r="O3421" s="75" t="e">
        <f>_xll.qlInterestRateIndexValueDate(Index,N3421)</f>
        <v>#VALUE!</v>
      </c>
      <c r="P3421" s="72" t="e">
        <v>#N/A</v>
      </c>
      <c r="Q3421" s="113" t="e">
        <v>#N/A</v>
      </c>
    </row>
    <row r="3422" spans="13:17" x14ac:dyDescent="0.2">
      <c r="M3422" s="49" t="s">
        <v>443</v>
      </c>
      <c r="N3422" s="75">
        <f>_xll.qlCalendarAdvance(Calendar,N3421,M3422,"Following",FALSE)</f>
        <v>63521</v>
      </c>
      <c r="O3422" s="75" t="e">
        <f>_xll.qlInterestRateIndexValueDate(Index,N3422)</f>
        <v>#VALUE!</v>
      </c>
      <c r="P3422" s="72" t="e">
        <v>#N/A</v>
      </c>
      <c r="Q3422" s="113" t="e">
        <v>#N/A</v>
      </c>
    </row>
    <row r="3423" spans="13:17" x14ac:dyDescent="0.2">
      <c r="M3423" s="49" t="s">
        <v>443</v>
      </c>
      <c r="N3423" s="75">
        <f>_xll.qlCalendarAdvance(Calendar,N3422,M3423,"Following",FALSE)</f>
        <v>63528</v>
      </c>
      <c r="O3423" s="75" t="e">
        <f>_xll.qlInterestRateIndexValueDate(Index,N3423)</f>
        <v>#VALUE!</v>
      </c>
      <c r="P3423" s="72" t="e">
        <v>#N/A</v>
      </c>
      <c r="Q3423" s="113" t="e">
        <v>#N/A</v>
      </c>
    </row>
    <row r="3424" spans="13:17" x14ac:dyDescent="0.2">
      <c r="M3424" s="49" t="s">
        <v>443</v>
      </c>
      <c r="N3424" s="75">
        <f>_xll.qlCalendarAdvance(Calendar,N3423,M3424,"Following",FALSE)</f>
        <v>63535</v>
      </c>
      <c r="O3424" s="75" t="e">
        <f>_xll.qlInterestRateIndexValueDate(Index,N3424)</f>
        <v>#VALUE!</v>
      </c>
      <c r="P3424" s="72" t="e">
        <v>#N/A</v>
      </c>
      <c r="Q3424" s="113" t="e">
        <v>#N/A</v>
      </c>
    </row>
    <row r="3425" spans="13:17" x14ac:dyDescent="0.2">
      <c r="M3425" s="49" t="s">
        <v>443</v>
      </c>
      <c r="N3425" s="75">
        <f>_xll.qlCalendarAdvance(Calendar,N3424,M3425,"Following",FALSE)</f>
        <v>63542</v>
      </c>
      <c r="O3425" s="75" t="e">
        <f>_xll.qlInterestRateIndexValueDate(Index,N3425)</f>
        <v>#VALUE!</v>
      </c>
      <c r="P3425" s="72" t="e">
        <v>#N/A</v>
      </c>
      <c r="Q3425" s="113" t="e">
        <v>#N/A</v>
      </c>
    </row>
    <row r="3426" spans="13:17" x14ac:dyDescent="0.2">
      <c r="M3426" s="49" t="s">
        <v>443</v>
      </c>
      <c r="N3426" s="75">
        <f>_xll.qlCalendarAdvance(Calendar,N3425,M3426,"Following",FALSE)</f>
        <v>63550</v>
      </c>
      <c r="O3426" s="75" t="e">
        <f>_xll.qlInterestRateIndexValueDate(Index,N3426)</f>
        <v>#VALUE!</v>
      </c>
      <c r="P3426" s="72" t="e">
        <v>#N/A</v>
      </c>
      <c r="Q3426" s="113" t="e">
        <v>#N/A</v>
      </c>
    </row>
    <row r="3427" spans="13:17" x14ac:dyDescent="0.2">
      <c r="M3427" s="49" t="s">
        <v>443</v>
      </c>
      <c r="N3427" s="75">
        <f>_xll.qlCalendarAdvance(Calendar,N3426,M3427,"Following",FALSE)</f>
        <v>63557</v>
      </c>
      <c r="O3427" s="75" t="e">
        <f>_xll.qlInterestRateIndexValueDate(Index,N3427)</f>
        <v>#VALUE!</v>
      </c>
      <c r="P3427" s="72" t="e">
        <v>#N/A</v>
      </c>
      <c r="Q3427" s="113" t="e">
        <v>#N/A</v>
      </c>
    </row>
    <row r="3428" spans="13:17" x14ac:dyDescent="0.2">
      <c r="M3428" s="49" t="s">
        <v>443</v>
      </c>
      <c r="N3428" s="75">
        <f>_xll.qlCalendarAdvance(Calendar,N3427,M3428,"Following",FALSE)</f>
        <v>63564</v>
      </c>
      <c r="O3428" s="75" t="e">
        <f>_xll.qlInterestRateIndexValueDate(Index,N3428)</f>
        <v>#VALUE!</v>
      </c>
      <c r="P3428" s="72" t="e">
        <v>#N/A</v>
      </c>
      <c r="Q3428" s="113" t="e">
        <v>#N/A</v>
      </c>
    </row>
    <row r="3429" spans="13:17" x14ac:dyDescent="0.2">
      <c r="M3429" s="49" t="s">
        <v>443</v>
      </c>
      <c r="N3429" s="75">
        <f>_xll.qlCalendarAdvance(Calendar,N3428,M3429,"Following",FALSE)</f>
        <v>63571</v>
      </c>
      <c r="O3429" s="75" t="e">
        <f>_xll.qlInterestRateIndexValueDate(Index,N3429)</f>
        <v>#VALUE!</v>
      </c>
      <c r="P3429" s="72" t="e">
        <v>#N/A</v>
      </c>
      <c r="Q3429" s="113" t="e">
        <v>#N/A</v>
      </c>
    </row>
    <row r="3430" spans="13:17" x14ac:dyDescent="0.2">
      <c r="M3430" s="49" t="s">
        <v>443</v>
      </c>
      <c r="N3430" s="75">
        <f>_xll.qlCalendarAdvance(Calendar,N3429,M3430,"Following",FALSE)</f>
        <v>63578</v>
      </c>
      <c r="O3430" s="75" t="e">
        <f>_xll.qlInterestRateIndexValueDate(Index,N3430)</f>
        <v>#VALUE!</v>
      </c>
      <c r="P3430" s="72" t="e">
        <v>#N/A</v>
      </c>
      <c r="Q3430" s="113" t="e">
        <v>#N/A</v>
      </c>
    </row>
    <row r="3431" spans="13:17" x14ac:dyDescent="0.2">
      <c r="M3431" s="49" t="s">
        <v>443</v>
      </c>
      <c r="N3431" s="75">
        <f>_xll.qlCalendarAdvance(Calendar,N3430,M3431,"Following",FALSE)</f>
        <v>63585</v>
      </c>
      <c r="O3431" s="75" t="e">
        <f>_xll.qlInterestRateIndexValueDate(Index,N3431)</f>
        <v>#VALUE!</v>
      </c>
      <c r="P3431" s="72" t="e">
        <v>#N/A</v>
      </c>
      <c r="Q3431" s="113" t="e">
        <v>#N/A</v>
      </c>
    </row>
    <row r="3432" spans="13:17" x14ac:dyDescent="0.2">
      <c r="M3432" s="49" t="s">
        <v>443</v>
      </c>
      <c r="N3432" s="75">
        <f>_xll.qlCalendarAdvance(Calendar,N3431,M3432,"Following",FALSE)</f>
        <v>63592</v>
      </c>
      <c r="O3432" s="75" t="e">
        <f>_xll.qlInterestRateIndexValueDate(Index,N3432)</f>
        <v>#VALUE!</v>
      </c>
      <c r="P3432" s="72" t="e">
        <v>#N/A</v>
      </c>
      <c r="Q3432" s="113" t="e">
        <v>#N/A</v>
      </c>
    </row>
    <row r="3433" spans="13:17" x14ac:dyDescent="0.2">
      <c r="M3433" s="49" t="s">
        <v>443</v>
      </c>
      <c r="N3433" s="75">
        <f>_xll.qlCalendarAdvance(Calendar,N3432,M3433,"Following",FALSE)</f>
        <v>63599</v>
      </c>
      <c r="O3433" s="75" t="e">
        <f>_xll.qlInterestRateIndexValueDate(Index,N3433)</f>
        <v>#VALUE!</v>
      </c>
      <c r="P3433" s="72" t="e">
        <v>#N/A</v>
      </c>
      <c r="Q3433" s="113" t="e">
        <v>#N/A</v>
      </c>
    </row>
    <row r="3434" spans="13:17" x14ac:dyDescent="0.2">
      <c r="M3434" s="49" t="s">
        <v>443</v>
      </c>
      <c r="N3434" s="75">
        <f>_xll.qlCalendarAdvance(Calendar,N3433,M3434,"Following",FALSE)</f>
        <v>63606</v>
      </c>
      <c r="O3434" s="75" t="e">
        <f>_xll.qlInterestRateIndexValueDate(Index,N3434)</f>
        <v>#VALUE!</v>
      </c>
      <c r="P3434" s="72" t="e">
        <v>#N/A</v>
      </c>
      <c r="Q3434" s="113" t="e">
        <v>#N/A</v>
      </c>
    </row>
    <row r="3435" spans="13:17" x14ac:dyDescent="0.2">
      <c r="M3435" s="49" t="s">
        <v>443</v>
      </c>
      <c r="N3435" s="75">
        <f>_xll.qlCalendarAdvance(Calendar,N3434,M3435,"Following",FALSE)</f>
        <v>63613</v>
      </c>
      <c r="O3435" s="75" t="e">
        <f>_xll.qlInterestRateIndexValueDate(Index,N3435)</f>
        <v>#VALUE!</v>
      </c>
      <c r="P3435" s="72" t="e">
        <v>#N/A</v>
      </c>
      <c r="Q3435" s="113" t="e">
        <v>#N/A</v>
      </c>
    </row>
    <row r="3436" spans="13:17" x14ac:dyDescent="0.2">
      <c r="M3436" s="49" t="s">
        <v>443</v>
      </c>
      <c r="N3436" s="75">
        <f>_xll.qlCalendarAdvance(Calendar,N3435,M3436,"Following",FALSE)</f>
        <v>63620</v>
      </c>
      <c r="O3436" s="75" t="e">
        <f>_xll.qlInterestRateIndexValueDate(Index,N3436)</f>
        <v>#VALUE!</v>
      </c>
      <c r="P3436" s="72" t="e">
        <v>#N/A</v>
      </c>
      <c r="Q3436" s="113" t="e">
        <v>#N/A</v>
      </c>
    </row>
    <row r="3437" spans="13:17" x14ac:dyDescent="0.2">
      <c r="M3437" s="49" t="s">
        <v>443</v>
      </c>
      <c r="N3437" s="75">
        <f>_xll.qlCalendarAdvance(Calendar,N3436,M3437,"Following",FALSE)</f>
        <v>63627</v>
      </c>
      <c r="O3437" s="75" t="e">
        <f>_xll.qlInterestRateIndexValueDate(Index,N3437)</f>
        <v>#VALUE!</v>
      </c>
      <c r="P3437" s="72" t="e">
        <v>#N/A</v>
      </c>
      <c r="Q3437" s="113" t="e">
        <v>#N/A</v>
      </c>
    </row>
    <row r="3438" spans="13:17" x14ac:dyDescent="0.2">
      <c r="M3438" s="49" t="s">
        <v>443</v>
      </c>
      <c r="N3438" s="75">
        <f>_xll.qlCalendarAdvance(Calendar,N3437,M3438,"Following",FALSE)</f>
        <v>63634</v>
      </c>
      <c r="O3438" s="75" t="e">
        <f>_xll.qlInterestRateIndexValueDate(Index,N3438)</f>
        <v>#VALUE!</v>
      </c>
      <c r="P3438" s="72" t="e">
        <v>#N/A</v>
      </c>
      <c r="Q3438" s="113" t="e">
        <v>#N/A</v>
      </c>
    </row>
    <row r="3439" spans="13:17" x14ac:dyDescent="0.2">
      <c r="M3439" s="49" t="s">
        <v>443</v>
      </c>
      <c r="N3439" s="75">
        <f>_xll.qlCalendarAdvance(Calendar,N3438,M3439,"Following",FALSE)</f>
        <v>63641</v>
      </c>
      <c r="O3439" s="75" t="e">
        <f>_xll.qlInterestRateIndexValueDate(Index,N3439)</f>
        <v>#VALUE!</v>
      </c>
      <c r="P3439" s="72" t="e">
        <v>#N/A</v>
      </c>
      <c r="Q3439" s="113" t="e">
        <v>#N/A</v>
      </c>
    </row>
    <row r="3440" spans="13:17" x14ac:dyDescent="0.2">
      <c r="M3440" s="49" t="s">
        <v>443</v>
      </c>
      <c r="N3440" s="75">
        <f>_xll.qlCalendarAdvance(Calendar,N3439,M3440,"Following",FALSE)</f>
        <v>63648</v>
      </c>
      <c r="O3440" s="75" t="e">
        <f>_xll.qlInterestRateIndexValueDate(Index,N3440)</f>
        <v>#VALUE!</v>
      </c>
      <c r="P3440" s="72" t="e">
        <v>#N/A</v>
      </c>
      <c r="Q3440" s="113" t="e">
        <v>#N/A</v>
      </c>
    </row>
    <row r="3441" spans="13:17" x14ac:dyDescent="0.2">
      <c r="M3441" s="49" t="s">
        <v>443</v>
      </c>
      <c r="N3441" s="75">
        <f>_xll.qlCalendarAdvance(Calendar,N3440,M3441,"Following",FALSE)</f>
        <v>63655</v>
      </c>
      <c r="O3441" s="75" t="e">
        <f>_xll.qlInterestRateIndexValueDate(Index,N3441)</f>
        <v>#VALUE!</v>
      </c>
      <c r="P3441" s="72" t="e">
        <v>#N/A</v>
      </c>
      <c r="Q3441" s="113" t="e">
        <v>#N/A</v>
      </c>
    </row>
    <row r="3442" spans="13:17" x14ac:dyDescent="0.2">
      <c r="M3442" s="49" t="s">
        <v>443</v>
      </c>
      <c r="N3442" s="75">
        <f>_xll.qlCalendarAdvance(Calendar,N3441,M3442,"Following",FALSE)</f>
        <v>63662</v>
      </c>
      <c r="O3442" s="75" t="e">
        <f>_xll.qlInterestRateIndexValueDate(Index,N3442)</f>
        <v>#VALUE!</v>
      </c>
      <c r="P3442" s="72" t="e">
        <v>#N/A</v>
      </c>
      <c r="Q3442" s="113" t="e">
        <v>#N/A</v>
      </c>
    </row>
    <row r="3443" spans="13:17" x14ac:dyDescent="0.2">
      <c r="M3443" s="49" t="s">
        <v>443</v>
      </c>
      <c r="N3443" s="75">
        <f>_xll.qlCalendarAdvance(Calendar,N3442,M3443,"Following",FALSE)</f>
        <v>63669</v>
      </c>
      <c r="O3443" s="75" t="e">
        <f>_xll.qlInterestRateIndexValueDate(Index,N3443)</f>
        <v>#VALUE!</v>
      </c>
      <c r="P3443" s="72" t="e">
        <v>#N/A</v>
      </c>
      <c r="Q3443" s="113" t="e">
        <v>#N/A</v>
      </c>
    </row>
    <row r="3444" spans="13:17" x14ac:dyDescent="0.2">
      <c r="M3444" s="49" t="s">
        <v>443</v>
      </c>
      <c r="N3444" s="75">
        <f>_xll.qlCalendarAdvance(Calendar,N3443,M3444,"Following",FALSE)</f>
        <v>63676</v>
      </c>
      <c r="O3444" s="75" t="e">
        <f>_xll.qlInterestRateIndexValueDate(Index,N3444)</f>
        <v>#VALUE!</v>
      </c>
      <c r="P3444" s="72" t="e">
        <v>#N/A</v>
      </c>
      <c r="Q3444" s="113" t="e">
        <v>#N/A</v>
      </c>
    </row>
    <row r="3445" spans="13:17" x14ac:dyDescent="0.2">
      <c r="M3445" s="49" t="s">
        <v>443</v>
      </c>
      <c r="N3445" s="75">
        <f>_xll.qlCalendarAdvance(Calendar,N3444,M3445,"Following",FALSE)</f>
        <v>63683</v>
      </c>
      <c r="O3445" s="75" t="e">
        <f>_xll.qlInterestRateIndexValueDate(Index,N3445)</f>
        <v>#VALUE!</v>
      </c>
      <c r="P3445" s="72" t="e">
        <v>#N/A</v>
      </c>
      <c r="Q3445" s="113" t="e">
        <v>#N/A</v>
      </c>
    </row>
    <row r="3446" spans="13:17" x14ac:dyDescent="0.2">
      <c r="M3446" s="49" t="s">
        <v>443</v>
      </c>
      <c r="N3446" s="75">
        <f>_xll.qlCalendarAdvance(Calendar,N3445,M3446,"Following",FALSE)</f>
        <v>63690</v>
      </c>
      <c r="O3446" s="75" t="e">
        <f>_xll.qlInterestRateIndexValueDate(Index,N3446)</f>
        <v>#VALUE!</v>
      </c>
      <c r="P3446" s="72" t="e">
        <v>#N/A</v>
      </c>
      <c r="Q3446" s="113" t="e">
        <v>#N/A</v>
      </c>
    </row>
    <row r="3447" spans="13:17" x14ac:dyDescent="0.2">
      <c r="M3447" s="49" t="s">
        <v>443</v>
      </c>
      <c r="N3447" s="75">
        <f>_xll.qlCalendarAdvance(Calendar,N3446,M3447,"Following",FALSE)</f>
        <v>63697</v>
      </c>
      <c r="O3447" s="75" t="e">
        <f>_xll.qlInterestRateIndexValueDate(Index,N3447)</f>
        <v>#VALUE!</v>
      </c>
      <c r="P3447" s="72" t="e">
        <v>#N/A</v>
      </c>
      <c r="Q3447" s="113" t="e">
        <v>#N/A</v>
      </c>
    </row>
    <row r="3448" spans="13:17" x14ac:dyDescent="0.2">
      <c r="M3448" s="49" t="s">
        <v>443</v>
      </c>
      <c r="N3448" s="75">
        <f>_xll.qlCalendarAdvance(Calendar,N3447,M3448,"Following",FALSE)</f>
        <v>63704</v>
      </c>
      <c r="O3448" s="75" t="e">
        <f>_xll.qlInterestRateIndexValueDate(Index,N3448)</f>
        <v>#VALUE!</v>
      </c>
      <c r="P3448" s="72" t="e">
        <v>#N/A</v>
      </c>
      <c r="Q3448" s="113" t="e">
        <v>#N/A</v>
      </c>
    </row>
    <row r="3449" spans="13:17" x14ac:dyDescent="0.2">
      <c r="M3449" s="49" t="s">
        <v>443</v>
      </c>
      <c r="N3449" s="75">
        <f>_xll.qlCalendarAdvance(Calendar,N3448,M3449,"Following",FALSE)</f>
        <v>63711</v>
      </c>
      <c r="O3449" s="75" t="e">
        <f>_xll.qlInterestRateIndexValueDate(Index,N3449)</f>
        <v>#VALUE!</v>
      </c>
      <c r="P3449" s="72" t="e">
        <v>#N/A</v>
      </c>
      <c r="Q3449" s="113" t="e">
        <v>#N/A</v>
      </c>
    </row>
    <row r="3450" spans="13:17" x14ac:dyDescent="0.2">
      <c r="M3450" s="49" t="s">
        <v>443</v>
      </c>
      <c r="N3450" s="75">
        <f>_xll.qlCalendarAdvance(Calendar,N3449,M3450,"Following",FALSE)</f>
        <v>63718</v>
      </c>
      <c r="O3450" s="75" t="e">
        <f>_xll.qlInterestRateIndexValueDate(Index,N3450)</f>
        <v>#VALUE!</v>
      </c>
      <c r="P3450" s="72" t="e">
        <v>#N/A</v>
      </c>
      <c r="Q3450" s="113" t="e">
        <v>#N/A</v>
      </c>
    </row>
    <row r="3451" spans="13:17" x14ac:dyDescent="0.2">
      <c r="M3451" s="49" t="s">
        <v>443</v>
      </c>
      <c r="N3451" s="75">
        <f>_xll.qlCalendarAdvance(Calendar,N3450,M3451,"Following",FALSE)</f>
        <v>63725</v>
      </c>
      <c r="O3451" s="75" t="e">
        <f>_xll.qlInterestRateIndexValueDate(Index,N3451)</f>
        <v>#VALUE!</v>
      </c>
      <c r="P3451" s="72" t="e">
        <v>#N/A</v>
      </c>
      <c r="Q3451" s="113" t="e">
        <v>#N/A</v>
      </c>
    </row>
    <row r="3452" spans="13:17" x14ac:dyDescent="0.2">
      <c r="M3452" s="49" t="s">
        <v>443</v>
      </c>
      <c r="N3452" s="75">
        <f>_xll.qlCalendarAdvance(Calendar,N3451,M3452,"Following",FALSE)</f>
        <v>63732</v>
      </c>
      <c r="O3452" s="75" t="e">
        <f>_xll.qlInterestRateIndexValueDate(Index,N3452)</f>
        <v>#VALUE!</v>
      </c>
      <c r="P3452" s="72" t="e">
        <v>#N/A</v>
      </c>
      <c r="Q3452" s="113" t="e">
        <v>#N/A</v>
      </c>
    </row>
    <row r="3453" spans="13:17" x14ac:dyDescent="0.2">
      <c r="M3453" s="49" t="s">
        <v>443</v>
      </c>
      <c r="N3453" s="75">
        <f>_xll.qlCalendarAdvance(Calendar,N3452,M3453,"Following",FALSE)</f>
        <v>63739</v>
      </c>
      <c r="O3453" s="75" t="e">
        <f>_xll.qlInterestRateIndexValueDate(Index,N3453)</f>
        <v>#VALUE!</v>
      </c>
      <c r="P3453" s="72" t="e">
        <v>#N/A</v>
      </c>
      <c r="Q3453" s="113" t="e">
        <v>#N/A</v>
      </c>
    </row>
    <row r="3454" spans="13:17" x14ac:dyDescent="0.2">
      <c r="M3454" s="49" t="s">
        <v>443</v>
      </c>
      <c r="N3454" s="75">
        <f>_xll.qlCalendarAdvance(Calendar,N3453,M3454,"Following",FALSE)</f>
        <v>63746</v>
      </c>
      <c r="O3454" s="75" t="e">
        <f>_xll.qlInterestRateIndexValueDate(Index,N3454)</f>
        <v>#VALUE!</v>
      </c>
      <c r="P3454" s="72" t="e">
        <v>#N/A</v>
      </c>
      <c r="Q3454" s="113" t="e">
        <v>#N/A</v>
      </c>
    </row>
    <row r="3455" spans="13:17" x14ac:dyDescent="0.2">
      <c r="M3455" s="49" t="s">
        <v>443</v>
      </c>
      <c r="N3455" s="75">
        <f>_xll.qlCalendarAdvance(Calendar,N3454,M3455,"Following",FALSE)</f>
        <v>63753</v>
      </c>
      <c r="O3455" s="75" t="e">
        <f>_xll.qlInterestRateIndexValueDate(Index,N3455)</f>
        <v>#VALUE!</v>
      </c>
      <c r="P3455" s="72" t="e">
        <v>#N/A</v>
      </c>
      <c r="Q3455" s="113" t="e">
        <v>#N/A</v>
      </c>
    </row>
    <row r="3456" spans="13:17" x14ac:dyDescent="0.2">
      <c r="M3456" s="49" t="s">
        <v>443</v>
      </c>
      <c r="N3456" s="75">
        <f>_xll.qlCalendarAdvance(Calendar,N3455,M3456,"Following",FALSE)</f>
        <v>63760</v>
      </c>
      <c r="O3456" s="75" t="e">
        <f>_xll.qlInterestRateIndexValueDate(Index,N3456)</f>
        <v>#VALUE!</v>
      </c>
      <c r="P3456" s="72" t="e">
        <v>#N/A</v>
      </c>
      <c r="Q3456" s="113" t="e">
        <v>#N/A</v>
      </c>
    </row>
    <row r="3457" spans="13:17" x14ac:dyDescent="0.2">
      <c r="M3457" s="49" t="s">
        <v>443</v>
      </c>
      <c r="N3457" s="75">
        <f>_xll.qlCalendarAdvance(Calendar,N3456,M3457,"Following",FALSE)</f>
        <v>63767</v>
      </c>
      <c r="O3457" s="75" t="e">
        <f>_xll.qlInterestRateIndexValueDate(Index,N3457)</f>
        <v>#VALUE!</v>
      </c>
      <c r="P3457" s="72" t="e">
        <v>#N/A</v>
      </c>
      <c r="Q3457" s="113" t="e">
        <v>#N/A</v>
      </c>
    </row>
    <row r="3458" spans="13:17" x14ac:dyDescent="0.2">
      <c r="M3458" s="49" t="s">
        <v>443</v>
      </c>
      <c r="N3458" s="75">
        <f>_xll.qlCalendarAdvance(Calendar,N3457,M3458,"Following",FALSE)</f>
        <v>63774</v>
      </c>
      <c r="O3458" s="75" t="e">
        <f>_xll.qlInterestRateIndexValueDate(Index,N3458)</f>
        <v>#VALUE!</v>
      </c>
      <c r="P3458" s="72" t="e">
        <v>#N/A</v>
      </c>
      <c r="Q3458" s="113" t="e">
        <v>#N/A</v>
      </c>
    </row>
    <row r="3459" spans="13:17" x14ac:dyDescent="0.2">
      <c r="M3459" s="49" t="s">
        <v>443</v>
      </c>
      <c r="N3459" s="75">
        <f>_xll.qlCalendarAdvance(Calendar,N3458,M3459,"Following",FALSE)</f>
        <v>63781</v>
      </c>
      <c r="O3459" s="75" t="e">
        <f>_xll.qlInterestRateIndexValueDate(Index,N3459)</f>
        <v>#VALUE!</v>
      </c>
      <c r="P3459" s="72" t="e">
        <v>#N/A</v>
      </c>
      <c r="Q3459" s="113" t="e">
        <v>#N/A</v>
      </c>
    </row>
    <row r="3460" spans="13:17" x14ac:dyDescent="0.2">
      <c r="M3460" s="49" t="s">
        <v>443</v>
      </c>
      <c r="N3460" s="75">
        <f>_xll.qlCalendarAdvance(Calendar,N3459,M3460,"Following",FALSE)</f>
        <v>63788</v>
      </c>
      <c r="O3460" s="75" t="e">
        <f>_xll.qlInterestRateIndexValueDate(Index,N3460)</f>
        <v>#VALUE!</v>
      </c>
      <c r="P3460" s="72" t="e">
        <v>#N/A</v>
      </c>
      <c r="Q3460" s="113" t="e">
        <v>#N/A</v>
      </c>
    </row>
    <row r="3461" spans="13:17" x14ac:dyDescent="0.2">
      <c r="M3461" s="49" t="s">
        <v>443</v>
      </c>
      <c r="N3461" s="75">
        <f>_xll.qlCalendarAdvance(Calendar,N3460,M3461,"Following",FALSE)</f>
        <v>63795</v>
      </c>
      <c r="O3461" s="75" t="e">
        <f>_xll.qlInterestRateIndexValueDate(Index,N3461)</f>
        <v>#VALUE!</v>
      </c>
      <c r="P3461" s="72" t="e">
        <v>#N/A</v>
      </c>
      <c r="Q3461" s="113" t="e">
        <v>#N/A</v>
      </c>
    </row>
    <row r="3462" spans="13:17" x14ac:dyDescent="0.2">
      <c r="M3462" s="49" t="s">
        <v>443</v>
      </c>
      <c r="N3462" s="75">
        <f>_xll.qlCalendarAdvance(Calendar,N3461,M3462,"Following",FALSE)</f>
        <v>63802</v>
      </c>
      <c r="O3462" s="75" t="e">
        <f>_xll.qlInterestRateIndexValueDate(Index,N3462)</f>
        <v>#VALUE!</v>
      </c>
      <c r="P3462" s="72" t="e">
        <v>#N/A</v>
      </c>
      <c r="Q3462" s="113" t="e">
        <v>#N/A</v>
      </c>
    </row>
    <row r="3463" spans="13:17" x14ac:dyDescent="0.2">
      <c r="M3463" s="49" t="s">
        <v>443</v>
      </c>
      <c r="N3463" s="75">
        <f>_xll.qlCalendarAdvance(Calendar,N3462,M3463,"Following",FALSE)</f>
        <v>63809</v>
      </c>
      <c r="O3463" s="75" t="e">
        <f>_xll.qlInterestRateIndexValueDate(Index,N3463)</f>
        <v>#VALUE!</v>
      </c>
      <c r="P3463" s="72" t="e">
        <v>#N/A</v>
      </c>
      <c r="Q3463" s="113" t="e">
        <v>#N/A</v>
      </c>
    </row>
    <row r="3464" spans="13:17" x14ac:dyDescent="0.2">
      <c r="M3464" s="49" t="s">
        <v>443</v>
      </c>
      <c r="N3464" s="75">
        <f>_xll.qlCalendarAdvance(Calendar,N3463,M3464,"Following",FALSE)</f>
        <v>63816</v>
      </c>
      <c r="O3464" s="75" t="e">
        <f>_xll.qlInterestRateIndexValueDate(Index,N3464)</f>
        <v>#VALUE!</v>
      </c>
      <c r="P3464" s="72" t="e">
        <v>#N/A</v>
      </c>
      <c r="Q3464" s="113" t="e">
        <v>#N/A</v>
      </c>
    </row>
    <row r="3465" spans="13:17" x14ac:dyDescent="0.2">
      <c r="M3465" s="49" t="s">
        <v>443</v>
      </c>
      <c r="N3465" s="75">
        <f>_xll.qlCalendarAdvance(Calendar,N3464,M3465,"Following",FALSE)</f>
        <v>63823</v>
      </c>
      <c r="O3465" s="75" t="e">
        <f>_xll.qlInterestRateIndexValueDate(Index,N3465)</f>
        <v>#VALUE!</v>
      </c>
      <c r="P3465" s="72" t="e">
        <v>#N/A</v>
      </c>
      <c r="Q3465" s="113" t="e">
        <v>#N/A</v>
      </c>
    </row>
    <row r="3466" spans="13:17" x14ac:dyDescent="0.2">
      <c r="M3466" s="49" t="s">
        <v>443</v>
      </c>
      <c r="N3466" s="75">
        <f>_xll.qlCalendarAdvance(Calendar,N3465,M3466,"Following",FALSE)</f>
        <v>63830</v>
      </c>
      <c r="O3466" s="75" t="e">
        <f>_xll.qlInterestRateIndexValueDate(Index,N3466)</f>
        <v>#VALUE!</v>
      </c>
      <c r="P3466" s="72" t="e">
        <v>#N/A</v>
      </c>
      <c r="Q3466" s="113" t="e">
        <v>#N/A</v>
      </c>
    </row>
    <row r="3467" spans="13:17" x14ac:dyDescent="0.2">
      <c r="M3467" s="49" t="s">
        <v>443</v>
      </c>
      <c r="N3467" s="75">
        <f>_xll.qlCalendarAdvance(Calendar,N3466,M3467,"Following",FALSE)</f>
        <v>63837</v>
      </c>
      <c r="O3467" s="75" t="e">
        <f>_xll.qlInterestRateIndexValueDate(Index,N3467)</f>
        <v>#VALUE!</v>
      </c>
      <c r="P3467" s="72" t="e">
        <v>#N/A</v>
      </c>
      <c r="Q3467" s="113" t="e">
        <v>#N/A</v>
      </c>
    </row>
    <row r="3468" spans="13:17" x14ac:dyDescent="0.2">
      <c r="M3468" s="49" t="s">
        <v>443</v>
      </c>
      <c r="N3468" s="75">
        <f>_xll.qlCalendarAdvance(Calendar,N3467,M3468,"Following",FALSE)</f>
        <v>63844</v>
      </c>
      <c r="O3468" s="75" t="e">
        <f>_xll.qlInterestRateIndexValueDate(Index,N3468)</f>
        <v>#VALUE!</v>
      </c>
      <c r="P3468" s="72" t="e">
        <v>#N/A</v>
      </c>
      <c r="Q3468" s="113" t="e">
        <v>#N/A</v>
      </c>
    </row>
    <row r="3469" spans="13:17" x14ac:dyDescent="0.2">
      <c r="M3469" s="49" t="s">
        <v>443</v>
      </c>
      <c r="N3469" s="75">
        <f>_xll.qlCalendarAdvance(Calendar,N3468,M3469,"Following",FALSE)</f>
        <v>63851</v>
      </c>
      <c r="O3469" s="75" t="e">
        <f>_xll.qlInterestRateIndexValueDate(Index,N3469)</f>
        <v>#VALUE!</v>
      </c>
      <c r="P3469" s="72" t="e">
        <v>#N/A</v>
      </c>
      <c r="Q3469" s="113" t="e">
        <v>#N/A</v>
      </c>
    </row>
    <row r="3470" spans="13:17" x14ac:dyDescent="0.2">
      <c r="M3470" s="49" t="s">
        <v>443</v>
      </c>
      <c r="N3470" s="75">
        <f>_xll.qlCalendarAdvance(Calendar,N3469,M3470,"Following",FALSE)</f>
        <v>63858</v>
      </c>
      <c r="O3470" s="75" t="e">
        <f>_xll.qlInterestRateIndexValueDate(Index,N3470)</f>
        <v>#VALUE!</v>
      </c>
      <c r="P3470" s="72" t="e">
        <v>#N/A</v>
      </c>
      <c r="Q3470" s="113" t="e">
        <v>#N/A</v>
      </c>
    </row>
    <row r="3471" spans="13:17" x14ac:dyDescent="0.2">
      <c r="M3471" s="49" t="s">
        <v>443</v>
      </c>
      <c r="N3471" s="75">
        <f>_xll.qlCalendarAdvance(Calendar,N3470,M3471,"Following",FALSE)</f>
        <v>63865</v>
      </c>
      <c r="O3471" s="75" t="e">
        <f>_xll.qlInterestRateIndexValueDate(Index,N3471)</f>
        <v>#VALUE!</v>
      </c>
      <c r="P3471" s="72" t="e">
        <v>#N/A</v>
      </c>
      <c r="Q3471" s="113" t="e">
        <v>#N/A</v>
      </c>
    </row>
    <row r="3472" spans="13:17" x14ac:dyDescent="0.2">
      <c r="M3472" s="49" t="s">
        <v>443</v>
      </c>
      <c r="N3472" s="75">
        <f>_xll.qlCalendarAdvance(Calendar,N3471,M3472,"Following",FALSE)</f>
        <v>63872</v>
      </c>
      <c r="O3472" s="75" t="e">
        <f>_xll.qlInterestRateIndexValueDate(Index,N3472)</f>
        <v>#VALUE!</v>
      </c>
      <c r="P3472" s="72" t="e">
        <v>#N/A</v>
      </c>
      <c r="Q3472" s="113" t="e">
        <v>#N/A</v>
      </c>
    </row>
    <row r="3473" spans="13:17" x14ac:dyDescent="0.2">
      <c r="M3473" s="49" t="s">
        <v>443</v>
      </c>
      <c r="N3473" s="75">
        <f>_xll.qlCalendarAdvance(Calendar,N3472,M3473,"Following",FALSE)</f>
        <v>63879</v>
      </c>
      <c r="O3473" s="75" t="e">
        <f>_xll.qlInterestRateIndexValueDate(Index,N3473)</f>
        <v>#VALUE!</v>
      </c>
      <c r="P3473" s="72" t="e">
        <v>#N/A</v>
      </c>
      <c r="Q3473" s="113" t="e">
        <v>#N/A</v>
      </c>
    </row>
    <row r="3474" spans="13:17" x14ac:dyDescent="0.2">
      <c r="M3474" s="49" t="s">
        <v>443</v>
      </c>
      <c r="N3474" s="75">
        <f>_xll.qlCalendarAdvance(Calendar,N3473,M3474,"Following",FALSE)</f>
        <v>63886</v>
      </c>
      <c r="O3474" s="75" t="e">
        <f>_xll.qlInterestRateIndexValueDate(Index,N3474)</f>
        <v>#VALUE!</v>
      </c>
      <c r="P3474" s="72" t="e">
        <v>#N/A</v>
      </c>
      <c r="Q3474" s="113" t="e">
        <v>#N/A</v>
      </c>
    </row>
    <row r="3475" spans="13:17" x14ac:dyDescent="0.2">
      <c r="M3475" s="49" t="s">
        <v>443</v>
      </c>
      <c r="N3475" s="75">
        <f>_xll.qlCalendarAdvance(Calendar,N3474,M3475,"Following",FALSE)</f>
        <v>63893</v>
      </c>
      <c r="O3475" s="75" t="e">
        <f>_xll.qlInterestRateIndexValueDate(Index,N3475)</f>
        <v>#VALUE!</v>
      </c>
      <c r="P3475" s="72" t="e">
        <v>#N/A</v>
      </c>
      <c r="Q3475" s="113" t="e">
        <v>#N/A</v>
      </c>
    </row>
    <row r="3476" spans="13:17" x14ac:dyDescent="0.2">
      <c r="M3476" s="49" t="s">
        <v>443</v>
      </c>
      <c r="N3476" s="75">
        <f>_xll.qlCalendarAdvance(Calendar,N3475,M3476,"Following",FALSE)</f>
        <v>63900</v>
      </c>
      <c r="O3476" s="75" t="e">
        <f>_xll.qlInterestRateIndexValueDate(Index,N3476)</f>
        <v>#VALUE!</v>
      </c>
      <c r="P3476" s="72" t="e">
        <v>#N/A</v>
      </c>
      <c r="Q3476" s="113" t="e">
        <v>#N/A</v>
      </c>
    </row>
    <row r="3477" spans="13:17" x14ac:dyDescent="0.2">
      <c r="M3477" s="49" t="s">
        <v>443</v>
      </c>
      <c r="N3477" s="75">
        <f>_xll.qlCalendarAdvance(Calendar,N3476,M3477,"Following",FALSE)</f>
        <v>63907</v>
      </c>
      <c r="O3477" s="75" t="e">
        <f>_xll.qlInterestRateIndexValueDate(Index,N3477)</f>
        <v>#VALUE!</v>
      </c>
      <c r="P3477" s="72" t="e">
        <v>#N/A</v>
      </c>
      <c r="Q3477" s="113" t="e">
        <v>#N/A</v>
      </c>
    </row>
    <row r="3478" spans="13:17" x14ac:dyDescent="0.2">
      <c r="M3478" s="49" t="s">
        <v>443</v>
      </c>
      <c r="N3478" s="75">
        <f>_xll.qlCalendarAdvance(Calendar,N3477,M3478,"Following",FALSE)</f>
        <v>63915</v>
      </c>
      <c r="O3478" s="75" t="e">
        <f>_xll.qlInterestRateIndexValueDate(Index,N3478)</f>
        <v>#VALUE!</v>
      </c>
      <c r="P3478" s="72" t="e">
        <v>#N/A</v>
      </c>
      <c r="Q3478" s="113" t="e">
        <v>#N/A</v>
      </c>
    </row>
    <row r="3479" spans="13:17" x14ac:dyDescent="0.2">
      <c r="M3479" s="49" t="s">
        <v>443</v>
      </c>
      <c r="N3479" s="75">
        <f>_xll.qlCalendarAdvance(Calendar,N3478,M3479,"Following",FALSE)</f>
        <v>63922</v>
      </c>
      <c r="O3479" s="75" t="e">
        <f>_xll.qlInterestRateIndexValueDate(Index,N3479)</f>
        <v>#VALUE!</v>
      </c>
      <c r="P3479" s="72" t="e">
        <v>#N/A</v>
      </c>
      <c r="Q3479" s="113" t="e">
        <v>#N/A</v>
      </c>
    </row>
    <row r="3480" spans="13:17" x14ac:dyDescent="0.2">
      <c r="M3480" s="49" t="s">
        <v>443</v>
      </c>
      <c r="N3480" s="75">
        <f>_xll.qlCalendarAdvance(Calendar,N3479,M3480,"Following",FALSE)</f>
        <v>63929</v>
      </c>
      <c r="O3480" s="75" t="e">
        <f>_xll.qlInterestRateIndexValueDate(Index,N3480)</f>
        <v>#VALUE!</v>
      </c>
      <c r="P3480" s="72" t="e">
        <v>#N/A</v>
      </c>
      <c r="Q3480" s="113" t="e">
        <v>#N/A</v>
      </c>
    </row>
    <row r="3481" spans="13:17" x14ac:dyDescent="0.2">
      <c r="M3481" s="49" t="s">
        <v>443</v>
      </c>
      <c r="N3481" s="75">
        <f>_xll.qlCalendarAdvance(Calendar,N3480,M3481,"Following",FALSE)</f>
        <v>63936</v>
      </c>
      <c r="O3481" s="75" t="e">
        <f>_xll.qlInterestRateIndexValueDate(Index,N3481)</f>
        <v>#VALUE!</v>
      </c>
      <c r="P3481" s="72" t="e">
        <v>#N/A</v>
      </c>
      <c r="Q3481" s="113" t="e">
        <v>#N/A</v>
      </c>
    </row>
    <row r="3482" spans="13:17" x14ac:dyDescent="0.2">
      <c r="M3482" s="49" t="s">
        <v>443</v>
      </c>
      <c r="N3482" s="75">
        <f>_xll.qlCalendarAdvance(Calendar,N3481,M3482,"Following",FALSE)</f>
        <v>63943</v>
      </c>
      <c r="O3482" s="75" t="e">
        <f>_xll.qlInterestRateIndexValueDate(Index,N3482)</f>
        <v>#VALUE!</v>
      </c>
      <c r="P3482" s="72" t="e">
        <v>#N/A</v>
      </c>
      <c r="Q3482" s="113" t="e">
        <v>#N/A</v>
      </c>
    </row>
    <row r="3483" spans="13:17" x14ac:dyDescent="0.2">
      <c r="M3483" s="49" t="s">
        <v>443</v>
      </c>
      <c r="N3483" s="75">
        <f>_xll.qlCalendarAdvance(Calendar,N3482,M3483,"Following",FALSE)</f>
        <v>63950</v>
      </c>
      <c r="O3483" s="75" t="e">
        <f>_xll.qlInterestRateIndexValueDate(Index,N3483)</f>
        <v>#VALUE!</v>
      </c>
      <c r="P3483" s="72" t="e">
        <v>#N/A</v>
      </c>
      <c r="Q3483" s="113" t="e">
        <v>#N/A</v>
      </c>
    </row>
    <row r="3484" spans="13:17" x14ac:dyDescent="0.2">
      <c r="M3484" s="49" t="s">
        <v>443</v>
      </c>
      <c r="N3484" s="75">
        <f>_xll.qlCalendarAdvance(Calendar,N3483,M3484,"Following",FALSE)</f>
        <v>63957</v>
      </c>
      <c r="O3484" s="75" t="e">
        <f>_xll.qlInterestRateIndexValueDate(Index,N3484)</f>
        <v>#VALUE!</v>
      </c>
      <c r="P3484" s="72" t="e">
        <v>#N/A</v>
      </c>
      <c r="Q3484" s="113" t="e">
        <v>#N/A</v>
      </c>
    </row>
    <row r="3485" spans="13:17" x14ac:dyDescent="0.2">
      <c r="M3485" s="49" t="s">
        <v>443</v>
      </c>
      <c r="N3485" s="75">
        <f>_xll.qlCalendarAdvance(Calendar,N3484,M3485,"Following",FALSE)</f>
        <v>63964</v>
      </c>
      <c r="O3485" s="75" t="e">
        <f>_xll.qlInterestRateIndexValueDate(Index,N3485)</f>
        <v>#VALUE!</v>
      </c>
      <c r="P3485" s="72" t="e">
        <v>#N/A</v>
      </c>
      <c r="Q3485" s="113" t="e">
        <v>#N/A</v>
      </c>
    </row>
    <row r="3486" spans="13:17" x14ac:dyDescent="0.2">
      <c r="M3486" s="49" t="s">
        <v>443</v>
      </c>
      <c r="N3486" s="75">
        <f>_xll.qlCalendarAdvance(Calendar,N3485,M3486,"Following",FALSE)</f>
        <v>63971</v>
      </c>
      <c r="O3486" s="75" t="e">
        <f>_xll.qlInterestRateIndexValueDate(Index,N3486)</f>
        <v>#VALUE!</v>
      </c>
      <c r="P3486" s="72" t="e">
        <v>#N/A</v>
      </c>
      <c r="Q3486" s="113" t="e">
        <v>#N/A</v>
      </c>
    </row>
    <row r="3487" spans="13:17" x14ac:dyDescent="0.2">
      <c r="M3487" s="49" t="s">
        <v>443</v>
      </c>
      <c r="N3487" s="75">
        <f>_xll.qlCalendarAdvance(Calendar,N3486,M3487,"Following",FALSE)</f>
        <v>63978</v>
      </c>
      <c r="O3487" s="75" t="e">
        <f>_xll.qlInterestRateIndexValueDate(Index,N3487)</f>
        <v>#VALUE!</v>
      </c>
      <c r="P3487" s="72" t="e">
        <v>#N/A</v>
      </c>
      <c r="Q3487" s="113" t="e">
        <v>#N/A</v>
      </c>
    </row>
    <row r="3488" spans="13:17" x14ac:dyDescent="0.2">
      <c r="M3488" s="49" t="s">
        <v>443</v>
      </c>
      <c r="N3488" s="75">
        <f>_xll.qlCalendarAdvance(Calendar,N3487,M3488,"Following",FALSE)</f>
        <v>63985</v>
      </c>
      <c r="O3488" s="75" t="e">
        <f>_xll.qlInterestRateIndexValueDate(Index,N3488)</f>
        <v>#VALUE!</v>
      </c>
      <c r="P3488" s="72" t="e">
        <v>#N/A</v>
      </c>
      <c r="Q3488" s="113" t="e">
        <v>#N/A</v>
      </c>
    </row>
    <row r="3489" spans="13:17" x14ac:dyDescent="0.2">
      <c r="M3489" s="49" t="s">
        <v>443</v>
      </c>
      <c r="N3489" s="75">
        <f>_xll.qlCalendarAdvance(Calendar,N3488,M3489,"Following",FALSE)</f>
        <v>63992</v>
      </c>
      <c r="O3489" s="75" t="e">
        <f>_xll.qlInterestRateIndexValueDate(Index,N3489)</f>
        <v>#VALUE!</v>
      </c>
      <c r="P3489" s="72" t="e">
        <v>#N/A</v>
      </c>
      <c r="Q3489" s="113" t="e">
        <v>#N/A</v>
      </c>
    </row>
    <row r="3490" spans="13:17" x14ac:dyDescent="0.2">
      <c r="M3490" s="49" t="s">
        <v>443</v>
      </c>
      <c r="N3490" s="75">
        <f>_xll.qlCalendarAdvance(Calendar,N3489,M3490,"Following",FALSE)</f>
        <v>63999</v>
      </c>
      <c r="O3490" s="75" t="e">
        <f>_xll.qlInterestRateIndexValueDate(Index,N3490)</f>
        <v>#VALUE!</v>
      </c>
      <c r="P3490" s="72" t="e">
        <v>#N/A</v>
      </c>
      <c r="Q3490" s="113" t="e">
        <v>#N/A</v>
      </c>
    </row>
    <row r="3491" spans="13:17" x14ac:dyDescent="0.2">
      <c r="M3491" s="49" t="s">
        <v>443</v>
      </c>
      <c r="N3491" s="75">
        <f>_xll.qlCalendarAdvance(Calendar,N3490,M3491,"Following",FALSE)</f>
        <v>64006</v>
      </c>
      <c r="O3491" s="75" t="e">
        <f>_xll.qlInterestRateIndexValueDate(Index,N3491)</f>
        <v>#VALUE!</v>
      </c>
      <c r="P3491" s="72" t="e">
        <v>#N/A</v>
      </c>
      <c r="Q3491" s="113" t="e">
        <v>#N/A</v>
      </c>
    </row>
    <row r="3492" spans="13:17" x14ac:dyDescent="0.2">
      <c r="M3492" s="49" t="s">
        <v>443</v>
      </c>
      <c r="N3492" s="75">
        <f>_xll.qlCalendarAdvance(Calendar,N3491,M3492,"Following",FALSE)</f>
        <v>64013</v>
      </c>
      <c r="O3492" s="75" t="e">
        <f>_xll.qlInterestRateIndexValueDate(Index,N3492)</f>
        <v>#VALUE!</v>
      </c>
      <c r="P3492" s="72" t="e">
        <v>#N/A</v>
      </c>
      <c r="Q3492" s="113" t="e">
        <v>#N/A</v>
      </c>
    </row>
    <row r="3493" spans="13:17" x14ac:dyDescent="0.2">
      <c r="M3493" s="49" t="s">
        <v>443</v>
      </c>
      <c r="N3493" s="75">
        <f>_xll.qlCalendarAdvance(Calendar,N3492,M3493,"Following",FALSE)</f>
        <v>64020</v>
      </c>
      <c r="O3493" s="75" t="e">
        <f>_xll.qlInterestRateIndexValueDate(Index,N3493)</f>
        <v>#VALUE!</v>
      </c>
      <c r="P3493" s="72" t="e">
        <v>#N/A</v>
      </c>
      <c r="Q3493" s="113" t="e">
        <v>#N/A</v>
      </c>
    </row>
    <row r="3494" spans="13:17" x14ac:dyDescent="0.2">
      <c r="M3494" s="49" t="s">
        <v>443</v>
      </c>
      <c r="N3494" s="75">
        <f>_xll.qlCalendarAdvance(Calendar,N3493,M3494,"Following",FALSE)</f>
        <v>64027</v>
      </c>
      <c r="O3494" s="75" t="e">
        <f>_xll.qlInterestRateIndexValueDate(Index,N3494)</f>
        <v>#VALUE!</v>
      </c>
      <c r="P3494" s="72" t="e">
        <v>#N/A</v>
      </c>
      <c r="Q3494" s="113" t="e">
        <v>#N/A</v>
      </c>
    </row>
    <row r="3495" spans="13:17" x14ac:dyDescent="0.2">
      <c r="M3495" s="49" t="s">
        <v>443</v>
      </c>
      <c r="N3495" s="75">
        <f>_xll.qlCalendarAdvance(Calendar,N3494,M3495,"Following",FALSE)</f>
        <v>64034</v>
      </c>
      <c r="O3495" s="75" t="e">
        <f>_xll.qlInterestRateIndexValueDate(Index,N3495)</f>
        <v>#VALUE!</v>
      </c>
      <c r="P3495" s="72" t="e">
        <v>#N/A</v>
      </c>
      <c r="Q3495" s="113" t="e">
        <v>#N/A</v>
      </c>
    </row>
    <row r="3496" spans="13:17" x14ac:dyDescent="0.2">
      <c r="M3496" s="49" t="s">
        <v>443</v>
      </c>
      <c r="N3496" s="75">
        <f>_xll.qlCalendarAdvance(Calendar,N3495,M3496,"Following",FALSE)</f>
        <v>64041</v>
      </c>
      <c r="O3496" s="75" t="e">
        <f>_xll.qlInterestRateIndexValueDate(Index,N3496)</f>
        <v>#VALUE!</v>
      </c>
      <c r="P3496" s="72" t="e">
        <v>#N/A</v>
      </c>
      <c r="Q3496" s="113" t="e">
        <v>#N/A</v>
      </c>
    </row>
    <row r="3497" spans="13:17" x14ac:dyDescent="0.2">
      <c r="M3497" s="49" t="s">
        <v>443</v>
      </c>
      <c r="N3497" s="75">
        <f>_xll.qlCalendarAdvance(Calendar,N3496,M3497,"Following",FALSE)</f>
        <v>64048</v>
      </c>
      <c r="O3497" s="75" t="e">
        <f>_xll.qlInterestRateIndexValueDate(Index,N3497)</f>
        <v>#VALUE!</v>
      </c>
      <c r="P3497" s="72" t="e">
        <v>#N/A</v>
      </c>
      <c r="Q3497" s="113" t="e">
        <v>#N/A</v>
      </c>
    </row>
    <row r="3498" spans="13:17" x14ac:dyDescent="0.2">
      <c r="M3498" s="49" t="s">
        <v>443</v>
      </c>
      <c r="N3498" s="75">
        <f>_xll.qlCalendarAdvance(Calendar,N3497,M3498,"Following",FALSE)</f>
        <v>64055</v>
      </c>
      <c r="O3498" s="75" t="e">
        <f>_xll.qlInterestRateIndexValueDate(Index,N3498)</f>
        <v>#VALUE!</v>
      </c>
      <c r="P3498" s="72" t="e">
        <v>#N/A</v>
      </c>
      <c r="Q3498" s="113" t="e">
        <v>#N/A</v>
      </c>
    </row>
    <row r="3499" spans="13:17" x14ac:dyDescent="0.2">
      <c r="M3499" s="49" t="s">
        <v>443</v>
      </c>
      <c r="N3499" s="75">
        <f>_xll.qlCalendarAdvance(Calendar,N3498,M3499,"Following",FALSE)</f>
        <v>64062</v>
      </c>
      <c r="O3499" s="75" t="e">
        <f>_xll.qlInterestRateIndexValueDate(Index,N3499)</f>
        <v>#VALUE!</v>
      </c>
      <c r="P3499" s="72" t="e">
        <v>#N/A</v>
      </c>
      <c r="Q3499" s="113" t="e">
        <v>#N/A</v>
      </c>
    </row>
    <row r="3500" spans="13:17" x14ac:dyDescent="0.2">
      <c r="M3500" s="49" t="s">
        <v>443</v>
      </c>
      <c r="N3500" s="75">
        <f>_xll.qlCalendarAdvance(Calendar,N3499,M3500,"Following",FALSE)</f>
        <v>64069</v>
      </c>
      <c r="O3500" s="75" t="e">
        <f>_xll.qlInterestRateIndexValueDate(Index,N3500)</f>
        <v>#VALUE!</v>
      </c>
      <c r="P3500" s="72" t="e">
        <v>#N/A</v>
      </c>
      <c r="Q3500" s="113" t="e">
        <v>#N/A</v>
      </c>
    </row>
    <row r="3501" spans="13:17" x14ac:dyDescent="0.2">
      <c r="M3501" s="49" t="s">
        <v>443</v>
      </c>
      <c r="N3501" s="75">
        <f>_xll.qlCalendarAdvance(Calendar,N3500,M3501,"Following",FALSE)</f>
        <v>64076</v>
      </c>
      <c r="O3501" s="75" t="e">
        <f>_xll.qlInterestRateIndexValueDate(Index,N3501)</f>
        <v>#VALUE!</v>
      </c>
      <c r="P3501" s="72" t="e">
        <v>#N/A</v>
      </c>
      <c r="Q3501" s="113" t="e">
        <v>#N/A</v>
      </c>
    </row>
    <row r="3502" spans="13:17" x14ac:dyDescent="0.2">
      <c r="M3502" s="49" t="s">
        <v>443</v>
      </c>
      <c r="N3502" s="75">
        <f>_xll.qlCalendarAdvance(Calendar,N3501,M3502,"Following",FALSE)</f>
        <v>64083</v>
      </c>
      <c r="O3502" s="75" t="e">
        <f>_xll.qlInterestRateIndexValueDate(Index,N3502)</f>
        <v>#VALUE!</v>
      </c>
      <c r="P3502" s="72" t="e">
        <v>#N/A</v>
      </c>
      <c r="Q3502" s="113" t="e">
        <v>#N/A</v>
      </c>
    </row>
    <row r="3503" spans="13:17" x14ac:dyDescent="0.2">
      <c r="M3503" s="49" t="s">
        <v>443</v>
      </c>
      <c r="N3503" s="75">
        <f>_xll.qlCalendarAdvance(Calendar,N3502,M3503,"Following",FALSE)</f>
        <v>64090</v>
      </c>
      <c r="O3503" s="75" t="e">
        <f>_xll.qlInterestRateIndexValueDate(Index,N3503)</f>
        <v>#VALUE!</v>
      </c>
      <c r="P3503" s="72" t="e">
        <v>#N/A</v>
      </c>
      <c r="Q3503" s="113" t="e">
        <v>#N/A</v>
      </c>
    </row>
    <row r="3504" spans="13:17" x14ac:dyDescent="0.2">
      <c r="M3504" s="49" t="s">
        <v>443</v>
      </c>
      <c r="N3504" s="75">
        <f>_xll.qlCalendarAdvance(Calendar,N3503,M3504,"Following",FALSE)</f>
        <v>64097</v>
      </c>
      <c r="O3504" s="75" t="e">
        <f>_xll.qlInterestRateIndexValueDate(Index,N3504)</f>
        <v>#VALUE!</v>
      </c>
      <c r="P3504" s="72" t="e">
        <v>#N/A</v>
      </c>
      <c r="Q3504" s="113" t="e">
        <v>#N/A</v>
      </c>
    </row>
    <row r="3505" spans="13:17" x14ac:dyDescent="0.2">
      <c r="M3505" s="49" t="s">
        <v>443</v>
      </c>
      <c r="N3505" s="75">
        <f>_xll.qlCalendarAdvance(Calendar,N3504,M3505,"Following",FALSE)</f>
        <v>64104</v>
      </c>
      <c r="O3505" s="75" t="e">
        <f>_xll.qlInterestRateIndexValueDate(Index,N3505)</f>
        <v>#VALUE!</v>
      </c>
      <c r="P3505" s="72" t="e">
        <v>#N/A</v>
      </c>
      <c r="Q3505" s="113" t="e">
        <v>#N/A</v>
      </c>
    </row>
    <row r="3506" spans="13:17" x14ac:dyDescent="0.2">
      <c r="M3506" s="49" t="s">
        <v>443</v>
      </c>
      <c r="N3506" s="75">
        <f>_xll.qlCalendarAdvance(Calendar,N3505,M3506,"Following",FALSE)</f>
        <v>64111</v>
      </c>
      <c r="O3506" s="75" t="e">
        <f>_xll.qlInterestRateIndexValueDate(Index,N3506)</f>
        <v>#VALUE!</v>
      </c>
      <c r="P3506" s="72" t="e">
        <v>#N/A</v>
      </c>
      <c r="Q3506" s="113" t="e">
        <v>#N/A</v>
      </c>
    </row>
    <row r="3507" spans="13:17" x14ac:dyDescent="0.2">
      <c r="M3507" s="49" t="s">
        <v>443</v>
      </c>
      <c r="N3507" s="75">
        <f>_xll.qlCalendarAdvance(Calendar,N3506,M3507,"Following",FALSE)</f>
        <v>64118</v>
      </c>
      <c r="O3507" s="75" t="e">
        <f>_xll.qlInterestRateIndexValueDate(Index,N3507)</f>
        <v>#VALUE!</v>
      </c>
      <c r="P3507" s="72" t="e">
        <v>#N/A</v>
      </c>
      <c r="Q3507" s="113" t="e">
        <v>#N/A</v>
      </c>
    </row>
    <row r="3508" spans="13:17" x14ac:dyDescent="0.2">
      <c r="M3508" s="49" t="s">
        <v>443</v>
      </c>
      <c r="N3508" s="75">
        <f>_xll.qlCalendarAdvance(Calendar,N3507,M3508,"Following",FALSE)</f>
        <v>64125</v>
      </c>
      <c r="O3508" s="75" t="e">
        <f>_xll.qlInterestRateIndexValueDate(Index,N3508)</f>
        <v>#VALUE!</v>
      </c>
      <c r="P3508" s="72" t="e">
        <v>#N/A</v>
      </c>
      <c r="Q3508" s="113" t="e">
        <v>#N/A</v>
      </c>
    </row>
    <row r="3509" spans="13:17" x14ac:dyDescent="0.2">
      <c r="M3509" s="49" t="s">
        <v>443</v>
      </c>
      <c r="N3509" s="75">
        <f>_xll.qlCalendarAdvance(Calendar,N3508,M3509,"Following",FALSE)</f>
        <v>64132</v>
      </c>
      <c r="O3509" s="75" t="e">
        <f>_xll.qlInterestRateIndexValueDate(Index,N3509)</f>
        <v>#VALUE!</v>
      </c>
      <c r="P3509" s="72" t="e">
        <v>#N/A</v>
      </c>
      <c r="Q3509" s="113" t="e">
        <v>#N/A</v>
      </c>
    </row>
    <row r="3510" spans="13:17" x14ac:dyDescent="0.2">
      <c r="M3510" s="49" t="s">
        <v>443</v>
      </c>
      <c r="N3510" s="75">
        <f>_xll.qlCalendarAdvance(Calendar,N3509,M3510,"Following",FALSE)</f>
        <v>64139</v>
      </c>
      <c r="O3510" s="75" t="e">
        <f>_xll.qlInterestRateIndexValueDate(Index,N3510)</f>
        <v>#VALUE!</v>
      </c>
      <c r="P3510" s="72" t="e">
        <v>#N/A</v>
      </c>
      <c r="Q3510" s="113" t="e">
        <v>#N/A</v>
      </c>
    </row>
    <row r="3511" spans="13:17" x14ac:dyDescent="0.2">
      <c r="M3511" s="49" t="s">
        <v>443</v>
      </c>
      <c r="N3511" s="75">
        <f>_xll.qlCalendarAdvance(Calendar,N3510,M3511,"Following",FALSE)</f>
        <v>64146</v>
      </c>
      <c r="O3511" s="75" t="e">
        <f>_xll.qlInterestRateIndexValueDate(Index,N3511)</f>
        <v>#VALUE!</v>
      </c>
      <c r="P3511" s="72" t="e">
        <v>#N/A</v>
      </c>
      <c r="Q3511" s="113" t="e">
        <v>#N/A</v>
      </c>
    </row>
    <row r="3512" spans="13:17" x14ac:dyDescent="0.2">
      <c r="M3512" s="49" t="s">
        <v>443</v>
      </c>
      <c r="N3512" s="75">
        <f>_xll.qlCalendarAdvance(Calendar,N3511,M3512,"Following",FALSE)</f>
        <v>64153</v>
      </c>
      <c r="O3512" s="75" t="e">
        <f>_xll.qlInterestRateIndexValueDate(Index,N3512)</f>
        <v>#VALUE!</v>
      </c>
      <c r="P3512" s="72" t="e">
        <v>#N/A</v>
      </c>
      <c r="Q3512" s="113" t="e">
        <v>#N/A</v>
      </c>
    </row>
    <row r="3513" spans="13:17" x14ac:dyDescent="0.2">
      <c r="M3513" s="49" t="s">
        <v>443</v>
      </c>
      <c r="N3513" s="75">
        <f>_xll.qlCalendarAdvance(Calendar,N3512,M3513,"Following",FALSE)</f>
        <v>64160</v>
      </c>
      <c r="O3513" s="75" t="e">
        <f>_xll.qlInterestRateIndexValueDate(Index,N3513)</f>
        <v>#VALUE!</v>
      </c>
      <c r="P3513" s="72" t="e">
        <v>#N/A</v>
      </c>
      <c r="Q3513" s="113" t="e">
        <v>#N/A</v>
      </c>
    </row>
    <row r="3514" spans="13:17" x14ac:dyDescent="0.2">
      <c r="M3514" s="49" t="s">
        <v>443</v>
      </c>
      <c r="N3514" s="75">
        <f>_xll.qlCalendarAdvance(Calendar,N3513,M3514,"Following",FALSE)</f>
        <v>64167</v>
      </c>
      <c r="O3514" s="75" t="e">
        <f>_xll.qlInterestRateIndexValueDate(Index,N3514)</f>
        <v>#VALUE!</v>
      </c>
      <c r="P3514" s="72" t="e">
        <v>#N/A</v>
      </c>
      <c r="Q3514" s="113" t="e">
        <v>#N/A</v>
      </c>
    </row>
    <row r="3515" spans="13:17" x14ac:dyDescent="0.2">
      <c r="M3515" s="49" t="s">
        <v>443</v>
      </c>
      <c r="N3515" s="75">
        <f>_xll.qlCalendarAdvance(Calendar,N3514,M3515,"Following",FALSE)</f>
        <v>64174</v>
      </c>
      <c r="O3515" s="75" t="e">
        <f>_xll.qlInterestRateIndexValueDate(Index,N3515)</f>
        <v>#VALUE!</v>
      </c>
      <c r="P3515" s="72" t="e">
        <v>#N/A</v>
      </c>
      <c r="Q3515" s="113" t="e">
        <v>#N/A</v>
      </c>
    </row>
    <row r="3516" spans="13:17" x14ac:dyDescent="0.2">
      <c r="M3516" s="49" t="s">
        <v>443</v>
      </c>
      <c r="N3516" s="75">
        <f>_xll.qlCalendarAdvance(Calendar,N3515,M3516,"Following",FALSE)</f>
        <v>64181</v>
      </c>
      <c r="O3516" s="75" t="e">
        <f>_xll.qlInterestRateIndexValueDate(Index,N3516)</f>
        <v>#VALUE!</v>
      </c>
      <c r="P3516" s="72" t="e">
        <v>#N/A</v>
      </c>
      <c r="Q3516" s="113" t="e">
        <v>#N/A</v>
      </c>
    </row>
    <row r="3517" spans="13:17" x14ac:dyDescent="0.2">
      <c r="M3517" s="49" t="s">
        <v>443</v>
      </c>
      <c r="N3517" s="75">
        <f>_xll.qlCalendarAdvance(Calendar,N3516,M3517,"Following",FALSE)</f>
        <v>64188</v>
      </c>
      <c r="O3517" s="75" t="e">
        <f>_xll.qlInterestRateIndexValueDate(Index,N3517)</f>
        <v>#VALUE!</v>
      </c>
      <c r="P3517" s="72" t="e">
        <v>#N/A</v>
      </c>
      <c r="Q3517" s="113" t="e">
        <v>#N/A</v>
      </c>
    </row>
    <row r="3518" spans="13:17" x14ac:dyDescent="0.2">
      <c r="M3518" s="49" t="s">
        <v>443</v>
      </c>
      <c r="N3518" s="75">
        <f>_xll.qlCalendarAdvance(Calendar,N3517,M3518,"Following",FALSE)</f>
        <v>64195</v>
      </c>
      <c r="O3518" s="75" t="e">
        <f>_xll.qlInterestRateIndexValueDate(Index,N3518)</f>
        <v>#VALUE!</v>
      </c>
      <c r="P3518" s="72" t="e">
        <v>#N/A</v>
      </c>
      <c r="Q3518" s="113" t="e">
        <v>#N/A</v>
      </c>
    </row>
    <row r="3519" spans="13:17" x14ac:dyDescent="0.2">
      <c r="M3519" s="49" t="s">
        <v>443</v>
      </c>
      <c r="N3519" s="75">
        <f>_xll.qlCalendarAdvance(Calendar,N3518,M3519,"Following",FALSE)</f>
        <v>64202</v>
      </c>
      <c r="O3519" s="75" t="e">
        <f>_xll.qlInterestRateIndexValueDate(Index,N3519)</f>
        <v>#VALUE!</v>
      </c>
      <c r="P3519" s="72" t="e">
        <v>#N/A</v>
      </c>
      <c r="Q3519" s="113" t="e">
        <v>#N/A</v>
      </c>
    </row>
    <row r="3520" spans="13:17" x14ac:dyDescent="0.2">
      <c r="M3520" s="49" t="s">
        <v>443</v>
      </c>
      <c r="N3520" s="75">
        <f>_xll.qlCalendarAdvance(Calendar,N3519,M3520,"Following",FALSE)</f>
        <v>64209</v>
      </c>
      <c r="O3520" s="75" t="e">
        <f>_xll.qlInterestRateIndexValueDate(Index,N3520)</f>
        <v>#VALUE!</v>
      </c>
      <c r="P3520" s="72" t="e">
        <v>#N/A</v>
      </c>
      <c r="Q3520" s="113" t="e">
        <v>#N/A</v>
      </c>
    </row>
    <row r="3521" spans="13:17" x14ac:dyDescent="0.2">
      <c r="M3521" s="49" t="s">
        <v>443</v>
      </c>
      <c r="N3521" s="75">
        <f>_xll.qlCalendarAdvance(Calendar,N3520,M3521,"Following",FALSE)</f>
        <v>64216</v>
      </c>
      <c r="O3521" s="75" t="e">
        <f>_xll.qlInterestRateIndexValueDate(Index,N3521)</f>
        <v>#VALUE!</v>
      </c>
      <c r="P3521" s="72" t="e">
        <v>#N/A</v>
      </c>
      <c r="Q3521" s="113" t="e">
        <v>#N/A</v>
      </c>
    </row>
    <row r="3522" spans="13:17" x14ac:dyDescent="0.2">
      <c r="M3522" s="49" t="s">
        <v>443</v>
      </c>
      <c r="N3522" s="75">
        <f>_xll.qlCalendarAdvance(Calendar,N3521,M3522,"Following",FALSE)</f>
        <v>64223</v>
      </c>
      <c r="O3522" s="75" t="e">
        <f>_xll.qlInterestRateIndexValueDate(Index,N3522)</f>
        <v>#VALUE!</v>
      </c>
      <c r="P3522" s="72" t="e">
        <v>#N/A</v>
      </c>
      <c r="Q3522" s="113" t="e">
        <v>#N/A</v>
      </c>
    </row>
    <row r="3523" spans="13:17" x14ac:dyDescent="0.2">
      <c r="M3523" s="49" t="s">
        <v>443</v>
      </c>
      <c r="N3523" s="75">
        <f>_xll.qlCalendarAdvance(Calendar,N3522,M3523,"Following",FALSE)</f>
        <v>64230</v>
      </c>
      <c r="O3523" s="75" t="e">
        <f>_xll.qlInterestRateIndexValueDate(Index,N3523)</f>
        <v>#VALUE!</v>
      </c>
      <c r="P3523" s="72" t="e">
        <v>#N/A</v>
      </c>
      <c r="Q3523" s="113" t="e">
        <v>#N/A</v>
      </c>
    </row>
    <row r="3524" spans="13:17" x14ac:dyDescent="0.2">
      <c r="M3524" s="49" t="s">
        <v>443</v>
      </c>
      <c r="N3524" s="75">
        <f>_xll.qlCalendarAdvance(Calendar,N3523,M3524,"Following",FALSE)</f>
        <v>64237</v>
      </c>
      <c r="O3524" s="75" t="e">
        <f>_xll.qlInterestRateIndexValueDate(Index,N3524)</f>
        <v>#VALUE!</v>
      </c>
      <c r="P3524" s="72" t="e">
        <v>#N/A</v>
      </c>
      <c r="Q3524" s="113" t="e">
        <v>#N/A</v>
      </c>
    </row>
    <row r="3525" spans="13:17" x14ac:dyDescent="0.2">
      <c r="M3525" s="49" t="s">
        <v>443</v>
      </c>
      <c r="N3525" s="75">
        <f>_xll.qlCalendarAdvance(Calendar,N3524,M3525,"Following",FALSE)</f>
        <v>64244</v>
      </c>
      <c r="O3525" s="75" t="e">
        <f>_xll.qlInterestRateIndexValueDate(Index,N3525)</f>
        <v>#VALUE!</v>
      </c>
      <c r="P3525" s="72" t="e">
        <v>#N/A</v>
      </c>
      <c r="Q3525" s="113" t="e">
        <v>#N/A</v>
      </c>
    </row>
    <row r="3526" spans="13:17" x14ac:dyDescent="0.2">
      <c r="M3526" s="49" t="s">
        <v>443</v>
      </c>
      <c r="N3526" s="75">
        <f>_xll.qlCalendarAdvance(Calendar,N3525,M3526,"Following",FALSE)</f>
        <v>64251</v>
      </c>
      <c r="O3526" s="75" t="e">
        <f>_xll.qlInterestRateIndexValueDate(Index,N3526)</f>
        <v>#VALUE!</v>
      </c>
      <c r="P3526" s="72" t="e">
        <v>#N/A</v>
      </c>
      <c r="Q3526" s="113" t="e">
        <v>#N/A</v>
      </c>
    </row>
    <row r="3527" spans="13:17" x14ac:dyDescent="0.2">
      <c r="M3527" s="49" t="s">
        <v>443</v>
      </c>
      <c r="N3527" s="75">
        <f>_xll.qlCalendarAdvance(Calendar,N3526,M3527,"Following",FALSE)</f>
        <v>64258</v>
      </c>
      <c r="O3527" s="75" t="e">
        <f>_xll.qlInterestRateIndexValueDate(Index,N3527)</f>
        <v>#VALUE!</v>
      </c>
      <c r="P3527" s="72" t="e">
        <v>#N/A</v>
      </c>
      <c r="Q3527" s="113" t="e">
        <v>#N/A</v>
      </c>
    </row>
    <row r="3528" spans="13:17" x14ac:dyDescent="0.2">
      <c r="M3528" s="49" t="s">
        <v>443</v>
      </c>
      <c r="N3528" s="75">
        <f>_xll.qlCalendarAdvance(Calendar,N3527,M3528,"Following",FALSE)</f>
        <v>64265</v>
      </c>
      <c r="O3528" s="75" t="e">
        <f>_xll.qlInterestRateIndexValueDate(Index,N3528)</f>
        <v>#VALUE!</v>
      </c>
      <c r="P3528" s="72" t="e">
        <v>#N/A</v>
      </c>
      <c r="Q3528" s="113" t="e">
        <v>#N/A</v>
      </c>
    </row>
    <row r="3529" spans="13:17" x14ac:dyDescent="0.2">
      <c r="M3529" s="49" t="s">
        <v>443</v>
      </c>
      <c r="N3529" s="75">
        <f>_xll.qlCalendarAdvance(Calendar,N3528,M3529,"Following",FALSE)</f>
        <v>64272</v>
      </c>
      <c r="O3529" s="75" t="e">
        <f>_xll.qlInterestRateIndexValueDate(Index,N3529)</f>
        <v>#VALUE!</v>
      </c>
      <c r="P3529" s="72" t="e">
        <v>#N/A</v>
      </c>
      <c r="Q3529" s="113" t="e">
        <v>#N/A</v>
      </c>
    </row>
    <row r="3530" spans="13:17" x14ac:dyDescent="0.2">
      <c r="M3530" s="49" t="s">
        <v>443</v>
      </c>
      <c r="N3530" s="75">
        <f>_xll.qlCalendarAdvance(Calendar,N3529,M3530,"Following",FALSE)</f>
        <v>64280</v>
      </c>
      <c r="O3530" s="75" t="e">
        <f>_xll.qlInterestRateIndexValueDate(Index,N3530)</f>
        <v>#VALUE!</v>
      </c>
      <c r="P3530" s="72" t="e">
        <v>#N/A</v>
      </c>
      <c r="Q3530" s="113" t="e">
        <v>#N/A</v>
      </c>
    </row>
    <row r="3531" spans="13:17" x14ac:dyDescent="0.2">
      <c r="M3531" s="49" t="s">
        <v>443</v>
      </c>
      <c r="N3531" s="75">
        <f>_xll.qlCalendarAdvance(Calendar,N3530,M3531,"Following",FALSE)</f>
        <v>64287</v>
      </c>
      <c r="O3531" s="75" t="e">
        <f>_xll.qlInterestRateIndexValueDate(Index,N3531)</f>
        <v>#VALUE!</v>
      </c>
      <c r="P3531" s="72" t="e">
        <v>#N/A</v>
      </c>
      <c r="Q3531" s="113" t="e">
        <v>#N/A</v>
      </c>
    </row>
    <row r="3532" spans="13:17" x14ac:dyDescent="0.2">
      <c r="M3532" s="49" t="s">
        <v>443</v>
      </c>
      <c r="N3532" s="75">
        <f>_xll.qlCalendarAdvance(Calendar,N3531,M3532,"Following",FALSE)</f>
        <v>64294</v>
      </c>
      <c r="O3532" s="75" t="e">
        <f>_xll.qlInterestRateIndexValueDate(Index,N3532)</f>
        <v>#VALUE!</v>
      </c>
      <c r="P3532" s="72" t="e">
        <v>#N/A</v>
      </c>
      <c r="Q3532" s="113" t="e">
        <v>#N/A</v>
      </c>
    </row>
    <row r="3533" spans="13:17" x14ac:dyDescent="0.2">
      <c r="M3533" s="49" t="s">
        <v>443</v>
      </c>
      <c r="N3533" s="75">
        <f>_xll.qlCalendarAdvance(Calendar,N3532,M3533,"Following",FALSE)</f>
        <v>64301</v>
      </c>
      <c r="O3533" s="75" t="e">
        <f>_xll.qlInterestRateIndexValueDate(Index,N3533)</f>
        <v>#VALUE!</v>
      </c>
      <c r="P3533" s="72" t="e">
        <v>#N/A</v>
      </c>
      <c r="Q3533" s="113" t="e">
        <v>#N/A</v>
      </c>
    </row>
    <row r="3534" spans="13:17" x14ac:dyDescent="0.2">
      <c r="M3534" s="49" t="s">
        <v>443</v>
      </c>
      <c r="N3534" s="75">
        <f>_xll.qlCalendarAdvance(Calendar,N3533,M3534,"Following",FALSE)</f>
        <v>64308</v>
      </c>
      <c r="O3534" s="75" t="e">
        <f>_xll.qlInterestRateIndexValueDate(Index,N3534)</f>
        <v>#VALUE!</v>
      </c>
      <c r="P3534" s="72" t="e">
        <v>#N/A</v>
      </c>
      <c r="Q3534" s="113" t="e">
        <v>#N/A</v>
      </c>
    </row>
    <row r="3535" spans="13:17" x14ac:dyDescent="0.2">
      <c r="M3535" s="49" t="s">
        <v>443</v>
      </c>
      <c r="N3535" s="75">
        <f>_xll.qlCalendarAdvance(Calendar,N3534,M3535,"Following",FALSE)</f>
        <v>64315</v>
      </c>
      <c r="O3535" s="75" t="e">
        <f>_xll.qlInterestRateIndexValueDate(Index,N3535)</f>
        <v>#VALUE!</v>
      </c>
      <c r="P3535" s="72" t="e">
        <v>#N/A</v>
      </c>
      <c r="Q3535" s="113" t="e">
        <v>#N/A</v>
      </c>
    </row>
    <row r="3536" spans="13:17" x14ac:dyDescent="0.2">
      <c r="M3536" s="49" t="s">
        <v>443</v>
      </c>
      <c r="N3536" s="75">
        <f>_xll.qlCalendarAdvance(Calendar,N3535,M3536,"Following",FALSE)</f>
        <v>64322</v>
      </c>
      <c r="O3536" s="75" t="e">
        <f>_xll.qlInterestRateIndexValueDate(Index,N3536)</f>
        <v>#VALUE!</v>
      </c>
      <c r="P3536" s="72" t="e">
        <v>#N/A</v>
      </c>
      <c r="Q3536" s="113" t="e">
        <v>#N/A</v>
      </c>
    </row>
    <row r="3537" spans="13:17" x14ac:dyDescent="0.2">
      <c r="M3537" s="49" t="s">
        <v>443</v>
      </c>
      <c r="N3537" s="75">
        <f>_xll.qlCalendarAdvance(Calendar,N3536,M3537,"Following",FALSE)</f>
        <v>64329</v>
      </c>
      <c r="O3537" s="75" t="e">
        <f>_xll.qlInterestRateIndexValueDate(Index,N3537)</f>
        <v>#VALUE!</v>
      </c>
      <c r="P3537" s="72" t="e">
        <v>#N/A</v>
      </c>
      <c r="Q3537" s="113" t="e">
        <v>#N/A</v>
      </c>
    </row>
    <row r="3538" spans="13:17" x14ac:dyDescent="0.2">
      <c r="M3538" s="49" t="s">
        <v>443</v>
      </c>
      <c r="N3538" s="75">
        <f>_xll.qlCalendarAdvance(Calendar,N3537,M3538,"Following",FALSE)</f>
        <v>64336</v>
      </c>
      <c r="O3538" s="75" t="e">
        <f>_xll.qlInterestRateIndexValueDate(Index,N3538)</f>
        <v>#VALUE!</v>
      </c>
      <c r="P3538" s="72" t="e">
        <v>#N/A</v>
      </c>
      <c r="Q3538" s="113" t="e">
        <v>#N/A</v>
      </c>
    </row>
    <row r="3539" spans="13:17" x14ac:dyDescent="0.2">
      <c r="M3539" s="49" t="s">
        <v>443</v>
      </c>
      <c r="N3539" s="75">
        <f>_xll.qlCalendarAdvance(Calendar,N3538,M3539,"Following",FALSE)</f>
        <v>64343</v>
      </c>
      <c r="O3539" s="75" t="e">
        <f>_xll.qlInterestRateIndexValueDate(Index,N3539)</f>
        <v>#VALUE!</v>
      </c>
      <c r="P3539" s="72" t="e">
        <v>#N/A</v>
      </c>
      <c r="Q3539" s="113" t="e">
        <v>#N/A</v>
      </c>
    </row>
    <row r="3540" spans="13:17" x14ac:dyDescent="0.2">
      <c r="M3540" s="49" t="s">
        <v>443</v>
      </c>
      <c r="N3540" s="75">
        <f>_xll.qlCalendarAdvance(Calendar,N3539,M3540,"Following",FALSE)</f>
        <v>64350</v>
      </c>
      <c r="O3540" s="75" t="e">
        <f>_xll.qlInterestRateIndexValueDate(Index,N3540)</f>
        <v>#VALUE!</v>
      </c>
      <c r="P3540" s="72" t="e">
        <v>#N/A</v>
      </c>
      <c r="Q3540" s="113" t="e">
        <v>#N/A</v>
      </c>
    </row>
    <row r="3541" spans="13:17" x14ac:dyDescent="0.2">
      <c r="M3541" s="49" t="s">
        <v>443</v>
      </c>
      <c r="N3541" s="75">
        <f>_xll.qlCalendarAdvance(Calendar,N3540,M3541,"Following",FALSE)</f>
        <v>64357</v>
      </c>
      <c r="O3541" s="75" t="e">
        <f>_xll.qlInterestRateIndexValueDate(Index,N3541)</f>
        <v>#VALUE!</v>
      </c>
      <c r="P3541" s="72" t="e">
        <v>#N/A</v>
      </c>
      <c r="Q3541" s="113" t="e">
        <v>#N/A</v>
      </c>
    </row>
    <row r="3542" spans="13:17" x14ac:dyDescent="0.2">
      <c r="M3542" s="49" t="s">
        <v>443</v>
      </c>
      <c r="N3542" s="75">
        <f>_xll.qlCalendarAdvance(Calendar,N3541,M3542,"Following",FALSE)</f>
        <v>64364</v>
      </c>
      <c r="O3542" s="75" t="e">
        <f>_xll.qlInterestRateIndexValueDate(Index,N3542)</f>
        <v>#VALUE!</v>
      </c>
      <c r="P3542" s="72" t="e">
        <v>#N/A</v>
      </c>
      <c r="Q3542" s="113" t="e">
        <v>#N/A</v>
      </c>
    </row>
    <row r="3543" spans="13:17" x14ac:dyDescent="0.2">
      <c r="M3543" s="49" t="s">
        <v>443</v>
      </c>
      <c r="N3543" s="75">
        <f>_xll.qlCalendarAdvance(Calendar,N3542,M3543,"Following",FALSE)</f>
        <v>64371</v>
      </c>
      <c r="O3543" s="75" t="e">
        <f>_xll.qlInterestRateIndexValueDate(Index,N3543)</f>
        <v>#VALUE!</v>
      </c>
      <c r="P3543" s="72" t="e">
        <v>#N/A</v>
      </c>
      <c r="Q3543" s="113" t="e">
        <v>#N/A</v>
      </c>
    </row>
    <row r="3544" spans="13:17" x14ac:dyDescent="0.2">
      <c r="M3544" s="49" t="s">
        <v>443</v>
      </c>
      <c r="N3544" s="75">
        <f>_xll.qlCalendarAdvance(Calendar,N3543,M3544,"Following",FALSE)</f>
        <v>64378</v>
      </c>
      <c r="O3544" s="75" t="e">
        <f>_xll.qlInterestRateIndexValueDate(Index,N3544)</f>
        <v>#VALUE!</v>
      </c>
      <c r="P3544" s="72" t="e">
        <v>#N/A</v>
      </c>
      <c r="Q3544" s="113" t="e">
        <v>#N/A</v>
      </c>
    </row>
    <row r="3545" spans="13:17" x14ac:dyDescent="0.2">
      <c r="M3545" s="49" t="s">
        <v>443</v>
      </c>
      <c r="N3545" s="75">
        <f>_xll.qlCalendarAdvance(Calendar,N3544,M3545,"Following",FALSE)</f>
        <v>64385</v>
      </c>
      <c r="O3545" s="75" t="e">
        <f>_xll.qlInterestRateIndexValueDate(Index,N3545)</f>
        <v>#VALUE!</v>
      </c>
      <c r="P3545" s="72" t="e">
        <v>#N/A</v>
      </c>
      <c r="Q3545" s="113" t="e">
        <v>#N/A</v>
      </c>
    </row>
    <row r="3546" spans="13:17" x14ac:dyDescent="0.2">
      <c r="M3546" s="49" t="s">
        <v>443</v>
      </c>
      <c r="N3546" s="75">
        <f>_xll.qlCalendarAdvance(Calendar,N3545,M3546,"Following",FALSE)</f>
        <v>64396</v>
      </c>
      <c r="O3546" s="75" t="e">
        <f>_xll.qlInterestRateIndexValueDate(Index,N3546)</f>
        <v>#VALUE!</v>
      </c>
      <c r="P3546" s="72" t="e">
        <v>#N/A</v>
      </c>
      <c r="Q3546" s="113" t="e">
        <v>#N/A</v>
      </c>
    </row>
    <row r="3547" spans="13:17" x14ac:dyDescent="0.2">
      <c r="M3547" s="49" t="s">
        <v>443</v>
      </c>
      <c r="N3547" s="75">
        <f>_xll.qlCalendarAdvance(Calendar,N3546,M3547,"Following",FALSE)</f>
        <v>64403</v>
      </c>
      <c r="O3547" s="75" t="e">
        <f>_xll.qlInterestRateIndexValueDate(Index,N3547)</f>
        <v>#VALUE!</v>
      </c>
      <c r="P3547" s="72" t="e">
        <v>#N/A</v>
      </c>
      <c r="Q3547" s="113" t="e">
        <v>#N/A</v>
      </c>
    </row>
    <row r="3548" spans="13:17" x14ac:dyDescent="0.2">
      <c r="M3548" s="49" t="s">
        <v>443</v>
      </c>
      <c r="N3548" s="75">
        <f>_xll.qlCalendarAdvance(Calendar,N3547,M3548,"Following",FALSE)</f>
        <v>64410</v>
      </c>
      <c r="O3548" s="75" t="e">
        <f>_xll.qlInterestRateIndexValueDate(Index,N3548)</f>
        <v>#VALUE!</v>
      </c>
      <c r="P3548" s="72" t="e">
        <v>#N/A</v>
      </c>
      <c r="Q3548" s="113" t="e">
        <v>#N/A</v>
      </c>
    </row>
    <row r="3549" spans="13:17" x14ac:dyDescent="0.2">
      <c r="M3549" s="49" t="s">
        <v>443</v>
      </c>
      <c r="N3549" s="75">
        <f>_xll.qlCalendarAdvance(Calendar,N3548,M3549,"Following",FALSE)</f>
        <v>64417</v>
      </c>
      <c r="O3549" s="75" t="e">
        <f>_xll.qlInterestRateIndexValueDate(Index,N3549)</f>
        <v>#VALUE!</v>
      </c>
      <c r="P3549" s="72" t="e">
        <v>#N/A</v>
      </c>
      <c r="Q3549" s="113" t="e">
        <v>#N/A</v>
      </c>
    </row>
    <row r="3550" spans="13:17" x14ac:dyDescent="0.2">
      <c r="M3550" s="69" t="s">
        <v>443</v>
      </c>
      <c r="N3550" s="88">
        <f>_xll.qlCalendarAdvance(Calendar,N3549,M3550,"Following",FALSE)</f>
        <v>64424</v>
      </c>
      <c r="O3550" s="88" t="e">
        <f>_xll.qlInterestRateIndexValueDate(Index,N3550)</f>
        <v>#VALUE!</v>
      </c>
      <c r="P3550" s="115" t="e">
        <v>#N/A</v>
      </c>
      <c r="Q3550" s="113" t="e">
        <v>#N/A</v>
      </c>
    </row>
    <row r="3551" spans="13:17" x14ac:dyDescent="0.2">
      <c r="M3551" s="93" t="s">
        <v>443</v>
      </c>
      <c r="N3551" s="89">
        <f>_xll.qlCalendarAdvance(Calendar,N3550,M3551,"Following",FALSE)</f>
        <v>64431</v>
      </c>
      <c r="O3551" s="89" t="e">
        <f>_xll.qlInterestRateIndexValueDate(Index,N3551)</f>
        <v>#VALUE!</v>
      </c>
      <c r="P3551" s="93" t="e">
        <v>#N/A</v>
      </c>
      <c r="Q3551" s="114" t="e">
        <v>#N/A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Length1">
              <controlPr defaultSize="0" print="0" autoFill="0" autoPict="0" macro="[0]!grphUpdate">
                <anchor moveWithCells="1" sizeWithCells="1">
                  <from>
                    <xdr:col>8</xdr:col>
                    <xdr:colOff>114300</xdr:colOff>
                    <xdr:row>17</xdr:row>
                    <xdr:rowOff>0</xdr:rowOff>
                  </from>
                  <to>
                    <xdr:col>9</xdr:col>
                    <xdr:colOff>104775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4" name="Length2">
              <controlPr defaultSize="0" print="0" autoFill="0" autoPict="0" macro="[0]!grphUpdate">
                <anchor moveWithCells="1" sizeWithCells="1">
                  <from>
                    <xdr:col>8</xdr:col>
                    <xdr:colOff>114300</xdr:colOff>
                    <xdr:row>21</xdr:row>
                    <xdr:rowOff>28575</xdr:rowOff>
                  </from>
                  <to>
                    <xdr:col>9</xdr:col>
                    <xdr:colOff>104775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Length3">
              <controlPr defaultSize="0" print="0" autoFill="0" autoPict="0" macro="[0]!grphUpdate">
                <anchor moveWithCells="1" sizeWithCells="1">
                  <from>
                    <xdr:col>8</xdr:col>
                    <xdr:colOff>114300</xdr:colOff>
                    <xdr:row>25</xdr:row>
                    <xdr:rowOff>47625</xdr:rowOff>
                  </from>
                  <to>
                    <xdr:col>9</xdr:col>
                    <xdr:colOff>104775</xdr:colOff>
                    <xdr:row>27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Length4">
              <controlPr defaultSize="0" print="0" autoFill="0" autoPict="0" macro="[0]!grphUpdate">
                <anchor moveWithCells="1" sizeWithCells="1">
                  <from>
                    <xdr:col>8</xdr:col>
                    <xdr:colOff>114300</xdr:colOff>
                    <xdr:row>29</xdr:row>
                    <xdr:rowOff>76200</xdr:rowOff>
                  </from>
                  <to>
                    <xdr:col>9</xdr:col>
                    <xdr:colOff>104775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Length5">
              <controlPr defaultSize="0" print="0" autoFill="0" autoPict="0" macro="[0]!grphUpdate">
                <anchor moveWithCells="1" sizeWithCells="1">
                  <from>
                    <xdr:col>8</xdr:col>
                    <xdr:colOff>114300</xdr:colOff>
                    <xdr:row>33</xdr:row>
                    <xdr:rowOff>104775</xdr:rowOff>
                  </from>
                  <to>
                    <xdr:col>9</xdr:col>
                    <xdr:colOff>104775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8" name="Length6">
              <controlPr defaultSize="0" print="0" autoFill="0" autoPict="0" macro="[0]!grphUpdate">
                <anchor moveWithCells="1" sizeWithCells="1">
                  <from>
                    <xdr:col>8</xdr:col>
                    <xdr:colOff>114300</xdr:colOff>
                    <xdr:row>37</xdr:row>
                    <xdr:rowOff>123825</xdr:rowOff>
                  </from>
                  <to>
                    <xdr:col>9</xdr:col>
                    <xdr:colOff>104775</xdr:colOff>
                    <xdr:row>40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9" name="Length7">
              <controlPr defaultSize="0" print="0" autoFill="0" autoPict="0" macro="[0]!grphUpdate">
                <anchor moveWithCells="1" sizeWithCells="1">
                  <from>
                    <xdr:col>8</xdr:col>
                    <xdr:colOff>114300</xdr:colOff>
                    <xdr:row>42</xdr:row>
                    <xdr:rowOff>9525</xdr:rowOff>
                  </from>
                  <to>
                    <xdr:col>9</xdr:col>
                    <xdr:colOff>104775</xdr:colOff>
                    <xdr:row>44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R58"/>
  <sheetViews>
    <sheetView showGridLines="0" topLeftCell="I1" workbookViewId="0">
      <selection activeCell="K1" sqref="K1"/>
    </sheetView>
  </sheetViews>
  <sheetFormatPr defaultRowHeight="11.25" outlineLevelCol="1" x14ac:dyDescent="0.2"/>
  <cols>
    <col min="1" max="1" width="2.7109375" style="25" hidden="1" customWidth="1" outlineLevel="1"/>
    <col min="2" max="2" width="15.140625" style="25" hidden="1" customWidth="1" outlineLevel="1"/>
    <col min="3" max="3" width="26.5703125" style="25" hidden="1" customWidth="1" outlineLevel="1"/>
    <col min="4" max="5" width="17.28515625" style="25" hidden="1" customWidth="1" outlineLevel="1"/>
    <col min="6" max="6" width="9" style="23" hidden="1" customWidth="1" outlineLevel="1"/>
    <col min="7" max="7" width="12" style="23" hidden="1" customWidth="1" outlineLevel="1"/>
    <col min="8" max="8" width="10" style="25" hidden="1" customWidth="1" outlineLevel="1"/>
    <col min="9" max="9" width="2.7109375" style="25" customWidth="1" collapsed="1"/>
    <col min="10" max="10" width="24.42578125" style="25" bestFit="1" customWidth="1"/>
    <col min="11" max="11" width="31.7109375" style="25" bestFit="1" customWidth="1"/>
    <col min="12" max="12" width="2.7109375" style="25" customWidth="1"/>
    <col min="13" max="13" width="12" style="25" bestFit="1" customWidth="1"/>
    <col min="14" max="14" width="26.5703125" style="25" bestFit="1" customWidth="1"/>
    <col min="15" max="15" width="9" style="25" bestFit="1" customWidth="1"/>
    <col min="16" max="17" width="17.28515625" style="25" customWidth="1"/>
    <col min="18" max="18" width="12" style="25" bestFit="1" customWidth="1"/>
    <col min="19" max="19" width="17.28515625" style="25" bestFit="1" customWidth="1"/>
    <col min="20" max="20" width="12" style="25" bestFit="1" customWidth="1"/>
    <col min="21" max="16384" width="9.140625" style="25"/>
  </cols>
  <sheetData>
    <row r="1" spans="2:18" x14ac:dyDescent="0.2">
      <c r="J1" s="87" t="s">
        <v>437</v>
      </c>
      <c r="K1" s="67" t="e">
        <f>_xll.qlPiecewiseYieldCurve(J1,SettlementDays,Calendar,_xll.ohPack(M3:M41),,,,,K2,K3,Permanent,Trigger,TRUE)</f>
        <v>#NUM!</v>
      </c>
      <c r="M1" s="6" t="s">
        <v>364</v>
      </c>
      <c r="N1" s="6" t="s">
        <v>435</v>
      </c>
      <c r="O1" s="6" t="s">
        <v>434</v>
      </c>
      <c r="P1" s="6" t="s">
        <v>418</v>
      </c>
      <c r="Q1" s="6" t="s">
        <v>419</v>
      </c>
      <c r="R1" s="6" t="s">
        <v>425</v>
      </c>
    </row>
    <row r="2" spans="2:18" x14ac:dyDescent="0.2">
      <c r="B2" s="6" t="s">
        <v>364</v>
      </c>
      <c r="C2" s="6" t="s">
        <v>417</v>
      </c>
      <c r="D2" s="6" t="s">
        <v>418</v>
      </c>
      <c r="E2" s="6" t="s">
        <v>419</v>
      </c>
      <c r="F2" s="7" t="s">
        <v>432</v>
      </c>
      <c r="G2" s="7" t="s">
        <v>433</v>
      </c>
      <c r="H2" s="6" t="s">
        <v>426</v>
      </c>
      <c r="J2" s="54" t="s">
        <v>420</v>
      </c>
      <c r="K2" s="61" t="s">
        <v>0</v>
      </c>
      <c r="M2" s="45"/>
      <c r="N2" s="43"/>
      <c r="O2" s="95"/>
      <c r="P2" s="43"/>
      <c r="Q2" s="96" t="e">
        <f>P3</f>
        <v>#VALUE!</v>
      </c>
      <c r="R2" s="91" t="e">
        <f t="array" ref="R2:R41">_xll.qlPiecewiseYieldCurveData(EUR6M)</f>
        <v>#VALUE!</v>
      </c>
    </row>
    <row r="3" spans="2:18" x14ac:dyDescent="0.2">
      <c r="B3" s="67" t="str">
        <f>Indexes!R8</f>
        <v>obj_000b2#0000</v>
      </c>
      <c r="C3" s="67" t="str">
        <f>_xll.qlRateHelperQuoteName(B3)</f>
        <v>Euribor6MLastFixing_Quote</v>
      </c>
      <c r="D3" s="100">
        <f>_xll.qlRateHelperEarliestDate(B3)</f>
        <v>42517</v>
      </c>
      <c r="E3" s="100" t="e">
        <f ca="1">_xll.qlRateHelperLatestDate(B3)</f>
        <v>#NAME?</v>
      </c>
      <c r="F3" s="101">
        <v>10</v>
      </c>
      <c r="G3" s="101">
        <v>1</v>
      </c>
      <c r="H3" s="67" t="b">
        <v>1</v>
      </c>
      <c r="J3" s="57" t="s">
        <v>421</v>
      </c>
      <c r="K3" s="49" t="s">
        <v>422</v>
      </c>
      <c r="M3" s="99" t="e">
        <f t="array" ref="M3:M41">_xll.qlRateHelperSelection(_xll.ohFilter(B3:B58,H3:H58),_xll.ohFilter(F3:F58,H3:H58),K5,K6,K7,K8,_xll.ohFilter(G3:G58,H3:H58))</f>
        <v>#NUM!</v>
      </c>
      <c r="N3" s="99" t="e">
        <f>_xll.qlRateHelperQuoteName(M3)</f>
        <v>#VALUE!</v>
      </c>
      <c r="O3" s="71" t="e">
        <f>_xll.qlRateHelperRate(M3)</f>
        <v>#VALUE!</v>
      </c>
      <c r="P3" s="99" t="e">
        <f>_xll.qlRateHelperEarliestDate(M3)</f>
        <v>#VALUE!</v>
      </c>
      <c r="Q3" s="99" t="e">
        <f ca="1">_xll.qlRateHelperLatestDate(M3)</f>
        <v>#NAME?</v>
      </c>
      <c r="R3" s="90" t="e">
        <v>#VALUE!</v>
      </c>
    </row>
    <row r="4" spans="2:18" x14ac:dyDescent="0.2">
      <c r="B4" s="49" t="e">
        <f>FRA!K9</f>
        <v>#NUM!</v>
      </c>
      <c r="C4" s="49" t="e">
        <f>_xll.qlRateHelperQuoteName(B4)</f>
        <v>#VALUE!</v>
      </c>
      <c r="D4" s="75" t="e">
        <f>_xll.qlRateHelperEarliestDate(B4)</f>
        <v>#VALUE!</v>
      </c>
      <c r="E4" s="75" t="e">
        <f ca="1">_xll.qlRateHelperLatestDate(B4)</f>
        <v>#NAME?</v>
      </c>
      <c r="F4" s="94">
        <v>20</v>
      </c>
      <c r="G4" s="94">
        <v>1</v>
      </c>
      <c r="H4" s="61" t="b">
        <v>0</v>
      </c>
      <c r="J4" s="56" t="s">
        <v>424</v>
      </c>
      <c r="K4" s="50" t="e">
        <f>_xll.qlRelinkableHandleLinkTo(Indexes!D8,K1)</f>
        <v>#NUM!</v>
      </c>
      <c r="M4" s="88" t="e">
        <v>#NUM!</v>
      </c>
      <c r="N4" s="88" t="e">
        <f>_xll.qlRateHelperQuoteName(M4)</f>
        <v>#VALUE!</v>
      </c>
      <c r="O4" s="72" t="e">
        <f>_xll.qlRateHelperRate(M4)</f>
        <v>#VALUE!</v>
      </c>
      <c r="P4" s="88" t="e">
        <f>_xll.qlRateHelperEarliestDate(M4)</f>
        <v>#VALUE!</v>
      </c>
      <c r="Q4" s="88" t="e">
        <f ca="1">_xll.qlRateHelperLatestDate(M4)</f>
        <v>#NAME?</v>
      </c>
      <c r="R4" s="91" t="e">
        <v>#VALUE!</v>
      </c>
    </row>
    <row r="5" spans="2:18" x14ac:dyDescent="0.2">
      <c r="B5" s="49" t="e">
        <f>FRA!K10</f>
        <v>#NUM!</v>
      </c>
      <c r="C5" s="49" t="e">
        <f>_xll.qlRateHelperQuoteName(B5)</f>
        <v>#VALUE!</v>
      </c>
      <c r="D5" s="75" t="e">
        <f>_xll.qlRateHelperEarliestDate(B5)</f>
        <v>#VALUE!</v>
      </c>
      <c r="E5" s="75" t="e">
        <f ca="1">_xll.qlRateHelperLatestDate(B5)</f>
        <v>#NAME?</v>
      </c>
      <c r="F5" s="94">
        <v>20</v>
      </c>
      <c r="G5" s="94">
        <v>1</v>
      </c>
      <c r="H5" s="49" t="b">
        <v>0</v>
      </c>
      <c r="J5" s="54" t="s">
        <v>427</v>
      </c>
      <c r="K5" s="68">
        <v>0</v>
      </c>
      <c r="M5" s="88" t="e">
        <v>#NUM!</v>
      </c>
      <c r="N5" s="88" t="e">
        <f>_xll.qlRateHelperQuoteName(M5)</f>
        <v>#VALUE!</v>
      </c>
      <c r="O5" s="72" t="e">
        <f>_xll.qlRateHelperRate(M5)</f>
        <v>#VALUE!</v>
      </c>
      <c r="P5" s="88" t="e">
        <f>_xll.qlRateHelperEarliestDate(M5)</f>
        <v>#VALUE!</v>
      </c>
      <c r="Q5" s="88" t="e">
        <f ca="1">_xll.qlRateHelperLatestDate(M5)</f>
        <v>#NAME?</v>
      </c>
      <c r="R5" s="91" t="e">
        <v>#VALUE!</v>
      </c>
    </row>
    <row r="6" spans="2:18" x14ac:dyDescent="0.2">
      <c r="B6" s="49" t="e">
        <f>FRA!K11</f>
        <v>#NUM!</v>
      </c>
      <c r="C6" s="49" t="e">
        <f>_xll.qlRateHelperQuoteName(B6)</f>
        <v>#VALUE!</v>
      </c>
      <c r="D6" s="75" t="e">
        <f>_xll.qlRateHelperEarliestDate(B6)</f>
        <v>#VALUE!</v>
      </c>
      <c r="E6" s="75" t="e">
        <f ca="1">_xll.qlRateHelperLatestDate(B6)</f>
        <v>#NAME?</v>
      </c>
      <c r="F6" s="94">
        <v>20</v>
      </c>
      <c r="G6" s="94">
        <v>1</v>
      </c>
      <c r="H6" s="49" t="b">
        <v>0</v>
      </c>
      <c r="J6" s="57" t="s">
        <v>428</v>
      </c>
      <c r="K6" s="69">
        <v>0</v>
      </c>
      <c r="M6" s="88" t="e">
        <v>#NUM!</v>
      </c>
      <c r="N6" s="88" t="e">
        <f>_xll.qlRateHelperQuoteName(M6)</f>
        <v>#VALUE!</v>
      </c>
      <c r="O6" s="72" t="e">
        <f>_xll.qlRateHelperRate(M6)</f>
        <v>#VALUE!</v>
      </c>
      <c r="P6" s="88" t="e">
        <f>_xll.qlRateHelperEarliestDate(M6)</f>
        <v>#VALUE!</v>
      </c>
      <c r="Q6" s="88" t="e">
        <f ca="1">_xll.qlRateHelperLatestDate(M6)</f>
        <v>#NAME?</v>
      </c>
      <c r="R6" s="91" t="e">
        <v>#VALUE!</v>
      </c>
    </row>
    <row r="7" spans="2:18" x14ac:dyDescent="0.2">
      <c r="B7" s="49" t="e">
        <f>FRA!K12</f>
        <v>#NUM!</v>
      </c>
      <c r="C7" s="49" t="e">
        <f>_xll.qlRateHelperQuoteName(B7)</f>
        <v>#VALUE!</v>
      </c>
      <c r="D7" s="75" t="e">
        <f>_xll.qlRateHelperEarliestDate(B7)</f>
        <v>#VALUE!</v>
      </c>
      <c r="E7" s="75" t="e">
        <f ca="1">_xll.qlRateHelperLatestDate(B7)</f>
        <v>#NAME?</v>
      </c>
      <c r="F7" s="94">
        <v>20</v>
      </c>
      <c r="G7" s="94">
        <v>1</v>
      </c>
      <c r="H7" s="49" t="b">
        <v>0</v>
      </c>
      <c r="J7" s="57" t="s">
        <v>429</v>
      </c>
      <c r="K7" s="69">
        <v>0</v>
      </c>
      <c r="M7" s="88" t="e">
        <v>#NUM!</v>
      </c>
      <c r="N7" s="88" t="e">
        <f>_xll.qlRateHelperQuoteName(M7)</f>
        <v>#VALUE!</v>
      </c>
      <c r="O7" s="72" t="e">
        <f>_xll.qlRateHelperRate(M7)</f>
        <v>#VALUE!</v>
      </c>
      <c r="P7" s="88" t="e">
        <f>_xll.qlRateHelperEarliestDate(M7)</f>
        <v>#VALUE!</v>
      </c>
      <c r="Q7" s="88" t="e">
        <f ca="1">_xll.qlRateHelperLatestDate(M7)</f>
        <v>#NAME?</v>
      </c>
      <c r="R7" s="91" t="e">
        <v>#VALUE!</v>
      </c>
    </row>
    <row r="8" spans="2:18" x14ac:dyDescent="0.2">
      <c r="B8" s="49" t="e">
        <f>FRA!K13</f>
        <v>#NUM!</v>
      </c>
      <c r="C8" s="49" t="e">
        <f>_xll.qlRateHelperQuoteName(B8)</f>
        <v>#VALUE!</v>
      </c>
      <c r="D8" s="75" t="e">
        <f>_xll.qlRateHelperEarliestDate(B8)</f>
        <v>#VALUE!</v>
      </c>
      <c r="E8" s="75" t="e">
        <f ca="1">_xll.qlRateHelperLatestDate(B8)</f>
        <v>#NAME?</v>
      </c>
      <c r="F8" s="94">
        <v>20</v>
      </c>
      <c r="G8" s="94">
        <v>1</v>
      </c>
      <c r="H8" s="49" t="b">
        <v>0</v>
      </c>
      <c r="J8" s="56" t="s">
        <v>430</v>
      </c>
      <c r="K8" s="93" t="s">
        <v>431</v>
      </c>
      <c r="M8" s="88" t="e">
        <v>#NUM!</v>
      </c>
      <c r="N8" s="88" t="e">
        <f>_xll.qlRateHelperQuoteName(M8)</f>
        <v>#VALUE!</v>
      </c>
      <c r="O8" s="72" t="e">
        <f>_xll.qlRateHelperRate(M8)</f>
        <v>#VALUE!</v>
      </c>
      <c r="P8" s="88" t="e">
        <f>_xll.qlRateHelperEarliestDate(M8)</f>
        <v>#VALUE!</v>
      </c>
      <c r="Q8" s="88" t="e">
        <f ca="1">_xll.qlRateHelperLatestDate(M8)</f>
        <v>#NAME?</v>
      </c>
      <c r="R8" s="91" t="e">
        <v>#VALUE!</v>
      </c>
    </row>
    <row r="9" spans="2:18" x14ac:dyDescent="0.2">
      <c r="B9" s="49" t="e">
        <f>FRA!K14</f>
        <v>#NUM!</v>
      </c>
      <c r="C9" s="49" t="e">
        <f>_xll.qlRateHelperQuoteName(B9)</f>
        <v>#VALUE!</v>
      </c>
      <c r="D9" s="75" t="e">
        <f>_xll.qlRateHelperEarliestDate(B9)</f>
        <v>#VALUE!</v>
      </c>
      <c r="E9" s="75" t="e">
        <f ca="1">_xll.qlRateHelperLatestDate(B9)</f>
        <v>#NAME?</v>
      </c>
      <c r="F9" s="94">
        <v>20</v>
      </c>
      <c r="G9" s="94">
        <v>1</v>
      </c>
      <c r="H9" s="49" t="b">
        <v>1</v>
      </c>
      <c r="M9" s="88" t="e">
        <v>#NUM!</v>
      </c>
      <c r="N9" s="88" t="e">
        <f>_xll.qlRateHelperQuoteName(M9)</f>
        <v>#VALUE!</v>
      </c>
      <c r="O9" s="72" t="e">
        <f>_xll.qlRateHelperRate(M9)</f>
        <v>#VALUE!</v>
      </c>
      <c r="P9" s="88" t="e">
        <f>_xll.qlRateHelperEarliestDate(M9)</f>
        <v>#VALUE!</v>
      </c>
      <c r="Q9" s="88" t="e">
        <f ca="1">_xll.qlRateHelperLatestDate(M9)</f>
        <v>#NAME?</v>
      </c>
      <c r="R9" s="91" t="e">
        <v>#VALUE!</v>
      </c>
    </row>
    <row r="10" spans="2:18" x14ac:dyDescent="0.2">
      <c r="B10" s="49" t="e">
        <f>FRA!K15</f>
        <v>#NUM!</v>
      </c>
      <c r="C10" s="49" t="e">
        <f>_xll.qlRateHelperQuoteName(B10)</f>
        <v>#VALUE!</v>
      </c>
      <c r="D10" s="75" t="e">
        <f>_xll.qlRateHelperEarliestDate(B10)</f>
        <v>#VALUE!</v>
      </c>
      <c r="E10" s="75" t="e">
        <f ca="1">_xll.qlRateHelperLatestDate(B10)</f>
        <v>#NAME?</v>
      </c>
      <c r="F10" s="94">
        <v>20</v>
      </c>
      <c r="G10" s="94">
        <v>1</v>
      </c>
      <c r="H10" s="49" t="b">
        <v>0</v>
      </c>
      <c r="M10" s="88" t="e">
        <v>#NUM!</v>
      </c>
      <c r="N10" s="88" t="e">
        <f>_xll.qlRateHelperQuoteName(M10)</f>
        <v>#VALUE!</v>
      </c>
      <c r="O10" s="72" t="e">
        <f>_xll.qlRateHelperRate(M10)</f>
        <v>#VALUE!</v>
      </c>
      <c r="P10" s="88" t="e">
        <f>_xll.qlRateHelperEarliestDate(M10)</f>
        <v>#VALUE!</v>
      </c>
      <c r="Q10" s="88" t="e">
        <f ca="1">_xll.qlRateHelperLatestDate(M10)</f>
        <v>#NAME?</v>
      </c>
      <c r="R10" s="91" t="e">
        <v>#VALUE!</v>
      </c>
    </row>
    <row r="11" spans="2:18" x14ac:dyDescent="0.2">
      <c r="B11" s="49" t="e">
        <f>FRA!K16</f>
        <v>#NUM!</v>
      </c>
      <c r="C11" s="49" t="e">
        <f>_xll.qlRateHelperQuoteName(B11)</f>
        <v>#VALUE!</v>
      </c>
      <c r="D11" s="75" t="e">
        <f>_xll.qlRateHelperEarliestDate(B11)</f>
        <v>#VALUE!</v>
      </c>
      <c r="E11" s="75" t="e">
        <f ca="1">_xll.qlRateHelperLatestDate(B11)</f>
        <v>#NAME?</v>
      </c>
      <c r="F11" s="94">
        <v>20</v>
      </c>
      <c r="G11" s="94">
        <v>1</v>
      </c>
      <c r="H11" s="49" t="b">
        <v>0</v>
      </c>
      <c r="M11" s="88" t="e">
        <v>#NUM!</v>
      </c>
      <c r="N11" s="88" t="e">
        <f>_xll.qlRateHelperQuoteName(M11)</f>
        <v>#VALUE!</v>
      </c>
      <c r="O11" s="72" t="e">
        <f>_xll.qlRateHelperRate(M11)</f>
        <v>#VALUE!</v>
      </c>
      <c r="P11" s="88" t="e">
        <f>_xll.qlRateHelperEarliestDate(M11)</f>
        <v>#VALUE!</v>
      </c>
      <c r="Q11" s="88" t="e">
        <f ca="1">_xll.qlRateHelperLatestDate(M11)</f>
        <v>#NAME?</v>
      </c>
      <c r="R11" s="91" t="e">
        <v>#VALUE!</v>
      </c>
    </row>
    <row r="12" spans="2:18" x14ac:dyDescent="0.2">
      <c r="B12" s="49" t="e">
        <f>FRA!K17</f>
        <v>#NUM!</v>
      </c>
      <c r="C12" s="49" t="e">
        <f>_xll.qlRateHelperQuoteName(B12)</f>
        <v>#VALUE!</v>
      </c>
      <c r="D12" s="75" t="e">
        <f>_xll.qlRateHelperEarliestDate(B12)</f>
        <v>#VALUE!</v>
      </c>
      <c r="E12" s="75" t="e">
        <f ca="1">_xll.qlRateHelperLatestDate(B12)</f>
        <v>#NAME?</v>
      </c>
      <c r="F12" s="94">
        <v>20</v>
      </c>
      <c r="G12" s="94">
        <v>1</v>
      </c>
      <c r="H12" s="49" t="b">
        <v>0</v>
      </c>
      <c r="M12" s="88" t="e">
        <v>#NUM!</v>
      </c>
      <c r="N12" s="88" t="e">
        <f>_xll.qlRateHelperQuoteName(M12)</f>
        <v>#VALUE!</v>
      </c>
      <c r="O12" s="72" t="e">
        <f>_xll.qlRateHelperRate(M12)</f>
        <v>#VALUE!</v>
      </c>
      <c r="P12" s="88" t="e">
        <f>_xll.qlRateHelperEarliestDate(M12)</f>
        <v>#VALUE!</v>
      </c>
      <c r="Q12" s="88" t="e">
        <f ca="1">_xll.qlRateHelperLatestDate(M12)</f>
        <v>#NAME?</v>
      </c>
      <c r="R12" s="91" t="e">
        <v>#VALUE!</v>
      </c>
    </row>
    <row r="13" spans="2:18" x14ac:dyDescent="0.2">
      <c r="B13" s="49" t="e">
        <f>FRA!K18</f>
        <v>#NUM!</v>
      </c>
      <c r="C13" s="49" t="e">
        <f>_xll.qlRateHelperQuoteName(B13)</f>
        <v>#VALUE!</v>
      </c>
      <c r="D13" s="75" t="e">
        <f>_xll.qlRateHelperEarliestDate(B13)</f>
        <v>#VALUE!</v>
      </c>
      <c r="E13" s="75" t="e">
        <f ca="1">_xll.qlRateHelperLatestDate(B13)</f>
        <v>#NAME?</v>
      </c>
      <c r="F13" s="94">
        <v>20</v>
      </c>
      <c r="G13" s="94">
        <v>1</v>
      </c>
      <c r="H13" s="49" t="b">
        <v>0</v>
      </c>
      <c r="M13" s="88" t="e">
        <v>#NUM!</v>
      </c>
      <c r="N13" s="88" t="e">
        <f>_xll.qlRateHelperQuoteName(M13)</f>
        <v>#VALUE!</v>
      </c>
      <c r="O13" s="72" t="e">
        <f>_xll.qlRateHelperRate(M13)</f>
        <v>#VALUE!</v>
      </c>
      <c r="P13" s="88" t="e">
        <f>_xll.qlRateHelperEarliestDate(M13)</f>
        <v>#VALUE!</v>
      </c>
      <c r="Q13" s="88" t="e">
        <f ca="1">_xll.qlRateHelperLatestDate(M13)</f>
        <v>#NAME?</v>
      </c>
      <c r="R13" s="91" t="e">
        <v>#VALUE!</v>
      </c>
    </row>
    <row r="14" spans="2:18" x14ac:dyDescent="0.2">
      <c r="B14" s="49" t="e">
        <f>FRA!K19</f>
        <v>#NUM!</v>
      </c>
      <c r="C14" s="49" t="e">
        <f>_xll.qlRateHelperQuoteName(B14)</f>
        <v>#VALUE!</v>
      </c>
      <c r="D14" s="75" t="e">
        <f>_xll.qlRateHelperEarliestDate(B14)</f>
        <v>#VALUE!</v>
      </c>
      <c r="E14" s="75" t="e">
        <f ca="1">_xll.qlRateHelperLatestDate(B14)</f>
        <v>#NAME?</v>
      </c>
      <c r="F14" s="94">
        <v>20</v>
      </c>
      <c r="G14" s="94">
        <v>1</v>
      </c>
      <c r="H14" s="49" t="b">
        <v>0</v>
      </c>
      <c r="M14" s="88" t="e">
        <v>#NUM!</v>
      </c>
      <c r="N14" s="88" t="e">
        <f>_xll.qlRateHelperQuoteName(M14)</f>
        <v>#VALUE!</v>
      </c>
      <c r="O14" s="72" t="e">
        <f>_xll.qlRateHelperRate(M14)</f>
        <v>#VALUE!</v>
      </c>
      <c r="P14" s="88" t="e">
        <f>_xll.qlRateHelperEarliestDate(M14)</f>
        <v>#VALUE!</v>
      </c>
      <c r="Q14" s="88" t="e">
        <f ca="1">_xll.qlRateHelperLatestDate(M14)</f>
        <v>#NAME?</v>
      </c>
      <c r="R14" s="91" t="e">
        <v>#VALUE!</v>
      </c>
    </row>
    <row r="15" spans="2:18" x14ac:dyDescent="0.2">
      <c r="B15" s="49" t="e">
        <f>FRA!K20</f>
        <v>#NUM!</v>
      </c>
      <c r="C15" s="49" t="e">
        <f>_xll.qlRateHelperQuoteName(B15)</f>
        <v>#VALUE!</v>
      </c>
      <c r="D15" s="75" t="e">
        <f>_xll.qlRateHelperEarliestDate(B15)</f>
        <v>#VALUE!</v>
      </c>
      <c r="E15" s="75" t="e">
        <f ca="1">_xll.qlRateHelperLatestDate(B15)</f>
        <v>#NAME?</v>
      </c>
      <c r="F15" s="94">
        <v>20</v>
      </c>
      <c r="G15" s="94">
        <v>1</v>
      </c>
      <c r="H15" s="49" t="b">
        <v>1</v>
      </c>
      <c r="M15" s="88" t="e">
        <v>#NUM!</v>
      </c>
      <c r="N15" s="88" t="e">
        <f>_xll.qlRateHelperQuoteName(M15)</f>
        <v>#VALUE!</v>
      </c>
      <c r="O15" s="72" t="e">
        <f>_xll.qlRateHelperRate(M15)</f>
        <v>#VALUE!</v>
      </c>
      <c r="P15" s="88" t="e">
        <f>_xll.qlRateHelperEarliestDate(M15)</f>
        <v>#VALUE!</v>
      </c>
      <c r="Q15" s="88" t="e">
        <f ca="1">_xll.qlRateHelperLatestDate(M15)</f>
        <v>#NAME?</v>
      </c>
      <c r="R15" s="91" t="e">
        <v>#VALUE!</v>
      </c>
    </row>
    <row r="16" spans="2:18" x14ac:dyDescent="0.2">
      <c r="B16" s="49" t="e">
        <f>FRA!K21</f>
        <v>#NUM!</v>
      </c>
      <c r="C16" s="49" t="e">
        <f>_xll.qlRateHelperQuoteName(B16)</f>
        <v>#VALUE!</v>
      </c>
      <c r="D16" s="75" t="e">
        <f>_xll.qlRateHelperEarliestDate(B16)</f>
        <v>#VALUE!</v>
      </c>
      <c r="E16" s="75" t="e">
        <f ca="1">_xll.qlRateHelperLatestDate(B16)</f>
        <v>#NAME?</v>
      </c>
      <c r="F16" s="94">
        <v>20</v>
      </c>
      <c r="G16" s="94">
        <v>1</v>
      </c>
      <c r="H16" s="49" t="b">
        <v>0</v>
      </c>
      <c r="M16" s="88" t="e">
        <v>#NUM!</v>
      </c>
      <c r="N16" s="88" t="e">
        <f>_xll.qlRateHelperQuoteName(M16)</f>
        <v>#VALUE!</v>
      </c>
      <c r="O16" s="72" t="e">
        <f>_xll.qlRateHelperRate(M16)</f>
        <v>#VALUE!</v>
      </c>
      <c r="P16" s="88" t="e">
        <f>_xll.qlRateHelperEarliestDate(M16)</f>
        <v>#VALUE!</v>
      </c>
      <c r="Q16" s="88" t="e">
        <f ca="1">_xll.qlRateHelperLatestDate(M16)</f>
        <v>#NAME?</v>
      </c>
      <c r="R16" s="91" t="e">
        <v>#VALUE!</v>
      </c>
    </row>
    <row r="17" spans="2:18" x14ac:dyDescent="0.2">
      <c r="B17" s="49" t="e">
        <f>FRA!K22</f>
        <v>#NUM!</v>
      </c>
      <c r="C17" s="49" t="e">
        <f>_xll.qlRateHelperQuoteName(B17)</f>
        <v>#VALUE!</v>
      </c>
      <c r="D17" s="75" t="e">
        <f>_xll.qlRateHelperEarliestDate(B17)</f>
        <v>#VALUE!</v>
      </c>
      <c r="E17" s="75" t="e">
        <f ca="1">_xll.qlRateHelperLatestDate(B17)</f>
        <v>#NAME?</v>
      </c>
      <c r="F17" s="94">
        <v>20</v>
      </c>
      <c r="G17" s="94">
        <v>1</v>
      </c>
      <c r="H17" s="49" t="b">
        <v>0</v>
      </c>
      <c r="M17" s="88" t="e">
        <v>#NUM!</v>
      </c>
      <c r="N17" s="88" t="e">
        <f>_xll.qlRateHelperQuoteName(M17)</f>
        <v>#VALUE!</v>
      </c>
      <c r="O17" s="72" t="e">
        <f>_xll.qlRateHelperRate(M17)</f>
        <v>#VALUE!</v>
      </c>
      <c r="P17" s="88" t="e">
        <f>_xll.qlRateHelperEarliestDate(M17)</f>
        <v>#VALUE!</v>
      </c>
      <c r="Q17" s="88" t="e">
        <f ca="1">_xll.qlRateHelperLatestDate(M17)</f>
        <v>#NAME?</v>
      </c>
      <c r="R17" s="91" t="e">
        <v>#VALUE!</v>
      </c>
    </row>
    <row r="18" spans="2:18" x14ac:dyDescent="0.2">
      <c r="B18" s="49" t="e">
        <f>FRA!K23</f>
        <v>#NUM!</v>
      </c>
      <c r="C18" s="49" t="e">
        <f>_xll.qlRateHelperQuoteName(B18)</f>
        <v>#VALUE!</v>
      </c>
      <c r="D18" s="75" t="e">
        <f>_xll.qlRateHelperEarliestDate(B18)</f>
        <v>#VALUE!</v>
      </c>
      <c r="E18" s="75" t="e">
        <f ca="1">_xll.qlRateHelperLatestDate(B18)</f>
        <v>#NAME?</v>
      </c>
      <c r="F18" s="94">
        <v>20</v>
      </c>
      <c r="G18" s="94">
        <v>1</v>
      </c>
      <c r="H18" s="49" t="b">
        <v>0</v>
      </c>
      <c r="M18" s="88" t="e">
        <v>#NUM!</v>
      </c>
      <c r="N18" s="88" t="e">
        <f>_xll.qlRateHelperQuoteName(M18)</f>
        <v>#VALUE!</v>
      </c>
      <c r="O18" s="72" t="e">
        <f>_xll.qlRateHelperRate(M18)</f>
        <v>#VALUE!</v>
      </c>
      <c r="P18" s="88" t="e">
        <f>_xll.qlRateHelperEarliestDate(M18)</f>
        <v>#VALUE!</v>
      </c>
      <c r="Q18" s="88" t="e">
        <f ca="1">_xll.qlRateHelperLatestDate(M18)</f>
        <v>#NAME?</v>
      </c>
      <c r="R18" s="91" t="e">
        <v>#VALUE!</v>
      </c>
    </row>
    <row r="19" spans="2:18" x14ac:dyDescent="0.2">
      <c r="B19" s="49" t="e">
        <f>FRA!K24</f>
        <v>#NUM!</v>
      </c>
      <c r="C19" s="49" t="e">
        <f>_xll.qlRateHelperQuoteName(B19)</f>
        <v>#VALUE!</v>
      </c>
      <c r="D19" s="75" t="e">
        <f>_xll.qlRateHelperEarliestDate(B19)</f>
        <v>#VALUE!</v>
      </c>
      <c r="E19" s="75" t="e">
        <f ca="1">_xll.qlRateHelperLatestDate(B19)</f>
        <v>#NAME?</v>
      </c>
      <c r="F19" s="94">
        <v>20</v>
      </c>
      <c r="G19" s="94">
        <v>1</v>
      </c>
      <c r="H19" s="49" t="b">
        <v>0</v>
      </c>
      <c r="M19" s="88" t="e">
        <v>#NUM!</v>
      </c>
      <c r="N19" s="88" t="e">
        <f>_xll.qlRateHelperQuoteName(M19)</f>
        <v>#VALUE!</v>
      </c>
      <c r="O19" s="72" t="e">
        <f>_xll.qlRateHelperRate(M19)</f>
        <v>#VALUE!</v>
      </c>
      <c r="P19" s="88" t="e">
        <f>_xll.qlRateHelperEarliestDate(M19)</f>
        <v>#VALUE!</v>
      </c>
      <c r="Q19" s="88" t="e">
        <f ca="1">_xll.qlRateHelperLatestDate(M19)</f>
        <v>#NAME?</v>
      </c>
      <c r="R19" s="91" t="e">
        <v>#VALUE!</v>
      </c>
    </row>
    <row r="20" spans="2:18" x14ac:dyDescent="0.2">
      <c r="B20" s="49" t="e">
        <f>FRA!K25</f>
        <v>#NUM!</v>
      </c>
      <c r="C20" s="49" t="e">
        <f>_xll.qlRateHelperQuoteName(B20)</f>
        <v>#VALUE!</v>
      </c>
      <c r="D20" s="75" t="e">
        <f>_xll.qlRateHelperEarliestDate(B20)</f>
        <v>#VALUE!</v>
      </c>
      <c r="E20" s="75" t="e">
        <f ca="1">_xll.qlRateHelperLatestDate(B20)</f>
        <v>#NAME?</v>
      </c>
      <c r="F20" s="94">
        <v>20</v>
      </c>
      <c r="G20" s="94">
        <v>1</v>
      </c>
      <c r="H20" s="49" t="b">
        <v>0</v>
      </c>
      <c r="M20" s="88" t="e">
        <v>#NUM!</v>
      </c>
      <c r="N20" s="88" t="e">
        <f>_xll.qlRateHelperQuoteName(M20)</f>
        <v>#VALUE!</v>
      </c>
      <c r="O20" s="72" t="e">
        <f>_xll.qlRateHelperRate(M20)</f>
        <v>#VALUE!</v>
      </c>
      <c r="P20" s="88" t="e">
        <f>_xll.qlRateHelperEarliestDate(M20)</f>
        <v>#VALUE!</v>
      </c>
      <c r="Q20" s="88" t="e">
        <f ca="1">_xll.qlRateHelperLatestDate(M20)</f>
        <v>#NAME?</v>
      </c>
      <c r="R20" s="91" t="e">
        <v>#VALUE!</v>
      </c>
    </row>
    <row r="21" spans="2:18" x14ac:dyDescent="0.2">
      <c r="B21" s="50" t="e">
        <f>FRA!K26</f>
        <v>#NUM!</v>
      </c>
      <c r="C21" s="50" t="e">
        <f>_xll.qlRateHelperQuoteName(B21)</f>
        <v>#VALUE!</v>
      </c>
      <c r="D21" s="76" t="e">
        <f>_xll.qlRateHelperEarliestDate(B21)</f>
        <v>#VALUE!</v>
      </c>
      <c r="E21" s="76" t="e">
        <f ca="1">_xll.qlRateHelperLatestDate(B21)</f>
        <v>#NAME?</v>
      </c>
      <c r="F21" s="94">
        <v>20</v>
      </c>
      <c r="G21" s="98">
        <v>1</v>
      </c>
      <c r="H21" s="50" t="b">
        <v>1</v>
      </c>
      <c r="M21" s="88" t="e">
        <v>#NUM!</v>
      </c>
      <c r="N21" s="88" t="e">
        <f>_xll.qlRateHelperQuoteName(M21)</f>
        <v>#VALUE!</v>
      </c>
      <c r="O21" s="72" t="e">
        <f>_xll.qlRateHelperRate(M21)</f>
        <v>#VALUE!</v>
      </c>
      <c r="P21" s="88" t="e">
        <f>_xll.qlRateHelperEarliestDate(M21)</f>
        <v>#VALUE!</v>
      </c>
      <c r="Q21" s="88" t="e">
        <f ca="1">_xll.qlRateHelperLatestDate(M21)</f>
        <v>#NAME?</v>
      </c>
      <c r="R21" s="91" t="e">
        <v>#VALUE!</v>
      </c>
    </row>
    <row r="22" spans="2:18" x14ac:dyDescent="0.2">
      <c r="B22" s="61" t="e">
        <f>Swap!K25</f>
        <v>#NUM!</v>
      </c>
      <c r="C22" s="61" t="e">
        <f>_xll.qlRateHelperQuoteName(B22)</f>
        <v>#VALUE!</v>
      </c>
      <c r="D22" s="74" t="e">
        <f>_xll.qlRateHelperEarliestDate(B22)</f>
        <v>#VALUE!</v>
      </c>
      <c r="E22" s="74" t="e">
        <f ca="1">_xll.qlRateHelperLatestDate(B22)</f>
        <v>#NAME?</v>
      </c>
      <c r="F22" s="97">
        <v>50</v>
      </c>
      <c r="G22" s="97">
        <v>1</v>
      </c>
      <c r="H22" s="61" t="b">
        <v>0</v>
      </c>
      <c r="M22" s="88" t="e">
        <v>#NUM!</v>
      </c>
      <c r="N22" s="88" t="e">
        <f>_xll.qlRateHelperQuoteName(M22)</f>
        <v>#VALUE!</v>
      </c>
      <c r="O22" s="72" t="e">
        <f>_xll.qlRateHelperRate(M22)</f>
        <v>#VALUE!</v>
      </c>
      <c r="P22" s="88" t="e">
        <f>_xll.qlRateHelperEarliestDate(M22)</f>
        <v>#VALUE!</v>
      </c>
      <c r="Q22" s="88" t="e">
        <f ca="1">_xll.qlRateHelperLatestDate(M22)</f>
        <v>#NAME?</v>
      </c>
      <c r="R22" s="91" t="e">
        <v>#VALUE!</v>
      </c>
    </row>
    <row r="23" spans="2:18" x14ac:dyDescent="0.2">
      <c r="B23" s="49" t="e">
        <f>Swap!K26</f>
        <v>#NUM!</v>
      </c>
      <c r="C23" s="49" t="e">
        <f>_xll.qlRateHelperQuoteName(B23)</f>
        <v>#VALUE!</v>
      </c>
      <c r="D23" s="75" t="e">
        <f>_xll.qlRateHelperEarliestDate(B23)</f>
        <v>#VALUE!</v>
      </c>
      <c r="E23" s="75" t="e">
        <f ca="1">_xll.qlRateHelperLatestDate(B23)</f>
        <v>#NAME?</v>
      </c>
      <c r="F23" s="94">
        <v>50</v>
      </c>
      <c r="G23" s="94">
        <v>1</v>
      </c>
      <c r="H23" s="49" t="b">
        <v>0</v>
      </c>
      <c r="M23" s="88" t="e">
        <v>#NUM!</v>
      </c>
      <c r="N23" s="88" t="e">
        <f>_xll.qlRateHelperQuoteName(M23)</f>
        <v>#VALUE!</v>
      </c>
      <c r="O23" s="72" t="e">
        <f>_xll.qlRateHelperRate(M23)</f>
        <v>#VALUE!</v>
      </c>
      <c r="P23" s="88" t="e">
        <f>_xll.qlRateHelperEarliestDate(M23)</f>
        <v>#VALUE!</v>
      </c>
      <c r="Q23" s="88" t="e">
        <f ca="1">_xll.qlRateHelperLatestDate(M23)</f>
        <v>#NAME?</v>
      </c>
      <c r="R23" s="91" t="e">
        <v>#VALUE!</v>
      </c>
    </row>
    <row r="24" spans="2:18" x14ac:dyDescent="0.2">
      <c r="B24" s="49" t="e">
        <f>Swap!K27</f>
        <v>#NUM!</v>
      </c>
      <c r="C24" s="49" t="e">
        <f>_xll.qlRateHelperQuoteName(B24)</f>
        <v>#VALUE!</v>
      </c>
      <c r="D24" s="75" t="e">
        <f>_xll.qlRateHelperEarliestDate(B24)</f>
        <v>#VALUE!</v>
      </c>
      <c r="E24" s="75" t="e">
        <f ca="1">_xll.qlRateHelperLatestDate(B24)</f>
        <v>#NAME?</v>
      </c>
      <c r="F24" s="94">
        <v>50</v>
      </c>
      <c r="G24" s="94">
        <v>1</v>
      </c>
      <c r="H24" s="49" t="b">
        <v>0</v>
      </c>
      <c r="M24" s="88" t="e">
        <v>#NUM!</v>
      </c>
      <c r="N24" s="88" t="e">
        <f>_xll.qlRateHelperQuoteName(M24)</f>
        <v>#VALUE!</v>
      </c>
      <c r="O24" s="72" t="e">
        <f>_xll.qlRateHelperRate(M24)</f>
        <v>#VALUE!</v>
      </c>
      <c r="P24" s="88" t="e">
        <f>_xll.qlRateHelperEarliestDate(M24)</f>
        <v>#VALUE!</v>
      </c>
      <c r="Q24" s="88" t="e">
        <f ca="1">_xll.qlRateHelperLatestDate(M24)</f>
        <v>#NAME?</v>
      </c>
      <c r="R24" s="91" t="e">
        <v>#VALUE!</v>
      </c>
    </row>
    <row r="25" spans="2:18" x14ac:dyDescent="0.2">
      <c r="B25" s="49" t="e">
        <f>Swap!K28</f>
        <v>#NUM!</v>
      </c>
      <c r="C25" s="49" t="e">
        <f>_xll.qlRateHelperQuoteName(B25)</f>
        <v>#VALUE!</v>
      </c>
      <c r="D25" s="75" t="e">
        <f>_xll.qlRateHelperEarliestDate(B25)</f>
        <v>#VALUE!</v>
      </c>
      <c r="E25" s="75" t="e">
        <f ca="1">_xll.qlRateHelperLatestDate(B25)</f>
        <v>#NAME?</v>
      </c>
      <c r="F25" s="94">
        <v>50</v>
      </c>
      <c r="G25" s="94">
        <v>1</v>
      </c>
      <c r="H25" s="49" t="b">
        <v>0</v>
      </c>
      <c r="M25" s="88" t="e">
        <v>#NUM!</v>
      </c>
      <c r="N25" s="88" t="e">
        <f>_xll.qlRateHelperQuoteName(M25)</f>
        <v>#VALUE!</v>
      </c>
      <c r="O25" s="72" t="e">
        <f>_xll.qlRateHelperRate(M25)</f>
        <v>#VALUE!</v>
      </c>
      <c r="P25" s="88" t="e">
        <f>_xll.qlRateHelperEarliestDate(M25)</f>
        <v>#VALUE!</v>
      </c>
      <c r="Q25" s="88" t="e">
        <f ca="1">_xll.qlRateHelperLatestDate(M25)</f>
        <v>#NAME?</v>
      </c>
      <c r="R25" s="91" t="e">
        <v>#VALUE!</v>
      </c>
    </row>
    <row r="26" spans="2:18" x14ac:dyDescent="0.2">
      <c r="B26" s="49" t="e">
        <f>Swap!K29</f>
        <v>#NUM!</v>
      </c>
      <c r="C26" s="49" t="e">
        <f>_xll.qlRateHelperQuoteName(B26)</f>
        <v>#VALUE!</v>
      </c>
      <c r="D26" s="75" t="e">
        <f>_xll.qlRateHelperEarliestDate(B26)</f>
        <v>#VALUE!</v>
      </c>
      <c r="E26" s="75" t="e">
        <f ca="1">_xll.qlRateHelperLatestDate(B26)</f>
        <v>#NAME?</v>
      </c>
      <c r="F26" s="94">
        <v>50</v>
      </c>
      <c r="G26" s="94">
        <v>1</v>
      </c>
      <c r="H26" s="49" t="b">
        <v>0</v>
      </c>
      <c r="M26" s="88" t="e">
        <v>#NUM!</v>
      </c>
      <c r="N26" s="88" t="e">
        <f>_xll.qlRateHelperQuoteName(M26)</f>
        <v>#VALUE!</v>
      </c>
      <c r="O26" s="72" t="e">
        <f>_xll.qlRateHelperRate(M26)</f>
        <v>#VALUE!</v>
      </c>
      <c r="P26" s="88" t="e">
        <f>_xll.qlRateHelperEarliestDate(M26)</f>
        <v>#VALUE!</v>
      </c>
      <c r="Q26" s="88" t="e">
        <f ca="1">_xll.qlRateHelperLatestDate(M26)</f>
        <v>#NAME?</v>
      </c>
      <c r="R26" s="91" t="e">
        <v>#VALUE!</v>
      </c>
    </row>
    <row r="27" spans="2:18" x14ac:dyDescent="0.2">
      <c r="B27" s="49" t="e">
        <f>Swap!K30</f>
        <v>#NUM!</v>
      </c>
      <c r="C27" s="49" t="e">
        <f>_xll.qlRateHelperQuoteName(B27)</f>
        <v>#VALUE!</v>
      </c>
      <c r="D27" s="75" t="e">
        <f>_xll.qlRateHelperEarliestDate(B27)</f>
        <v>#VALUE!</v>
      </c>
      <c r="E27" s="75" t="e">
        <f ca="1">_xll.qlRateHelperLatestDate(B27)</f>
        <v>#NAME?</v>
      </c>
      <c r="F27" s="94">
        <v>50</v>
      </c>
      <c r="G27" s="94">
        <v>1</v>
      </c>
      <c r="H27" s="49" t="b">
        <v>1</v>
      </c>
      <c r="M27" s="88" t="e">
        <v>#NUM!</v>
      </c>
      <c r="N27" s="88" t="e">
        <f>_xll.qlRateHelperQuoteName(M27)</f>
        <v>#VALUE!</v>
      </c>
      <c r="O27" s="72" t="e">
        <f>_xll.qlRateHelperRate(M27)</f>
        <v>#VALUE!</v>
      </c>
      <c r="P27" s="88" t="e">
        <f>_xll.qlRateHelperEarliestDate(M27)</f>
        <v>#VALUE!</v>
      </c>
      <c r="Q27" s="88" t="e">
        <f ca="1">_xll.qlRateHelperLatestDate(M27)</f>
        <v>#NAME?</v>
      </c>
      <c r="R27" s="91" t="e">
        <v>#VALUE!</v>
      </c>
    </row>
    <row r="28" spans="2:18" x14ac:dyDescent="0.2">
      <c r="B28" s="49" t="e">
        <f>Swap!K31</f>
        <v>#NUM!</v>
      </c>
      <c r="C28" s="49" t="e">
        <f>_xll.qlRateHelperQuoteName(B28)</f>
        <v>#VALUE!</v>
      </c>
      <c r="D28" s="75" t="e">
        <f>_xll.qlRateHelperEarliestDate(B28)</f>
        <v>#VALUE!</v>
      </c>
      <c r="E28" s="75" t="e">
        <f ca="1">_xll.qlRateHelperLatestDate(B28)</f>
        <v>#NAME?</v>
      </c>
      <c r="F28" s="94">
        <v>50</v>
      </c>
      <c r="G28" s="94">
        <v>1</v>
      </c>
      <c r="H28" s="49" t="b">
        <v>1</v>
      </c>
      <c r="M28" s="88" t="e">
        <v>#NUM!</v>
      </c>
      <c r="N28" s="88" t="e">
        <f>_xll.qlRateHelperQuoteName(M28)</f>
        <v>#VALUE!</v>
      </c>
      <c r="O28" s="72" t="e">
        <f>_xll.qlRateHelperRate(M28)</f>
        <v>#VALUE!</v>
      </c>
      <c r="P28" s="88" t="e">
        <f>_xll.qlRateHelperEarliestDate(M28)</f>
        <v>#VALUE!</v>
      </c>
      <c r="Q28" s="88" t="e">
        <f ca="1">_xll.qlRateHelperLatestDate(M28)</f>
        <v>#NAME?</v>
      </c>
      <c r="R28" s="91" t="e">
        <v>#VALUE!</v>
      </c>
    </row>
    <row r="29" spans="2:18" x14ac:dyDescent="0.2">
      <c r="B29" s="49" t="e">
        <f>Swap!K32</f>
        <v>#NUM!</v>
      </c>
      <c r="C29" s="49" t="e">
        <f>_xll.qlRateHelperQuoteName(B29)</f>
        <v>#VALUE!</v>
      </c>
      <c r="D29" s="75" t="e">
        <f>_xll.qlRateHelperEarliestDate(B29)</f>
        <v>#VALUE!</v>
      </c>
      <c r="E29" s="75" t="e">
        <f ca="1">_xll.qlRateHelperLatestDate(B29)</f>
        <v>#NAME?</v>
      </c>
      <c r="F29" s="94">
        <v>50</v>
      </c>
      <c r="G29" s="94">
        <v>1</v>
      </c>
      <c r="H29" s="49" t="b">
        <v>1</v>
      </c>
      <c r="M29" s="88" t="e">
        <v>#NUM!</v>
      </c>
      <c r="N29" s="88" t="e">
        <f>_xll.qlRateHelperQuoteName(M29)</f>
        <v>#VALUE!</v>
      </c>
      <c r="O29" s="72" t="e">
        <f>_xll.qlRateHelperRate(M29)</f>
        <v>#VALUE!</v>
      </c>
      <c r="P29" s="88" t="e">
        <f>_xll.qlRateHelperEarliestDate(M29)</f>
        <v>#VALUE!</v>
      </c>
      <c r="Q29" s="88" t="e">
        <f ca="1">_xll.qlRateHelperLatestDate(M29)</f>
        <v>#NAME?</v>
      </c>
      <c r="R29" s="91" t="e">
        <v>#VALUE!</v>
      </c>
    </row>
    <row r="30" spans="2:18" x14ac:dyDescent="0.2">
      <c r="B30" s="49" t="e">
        <f>Swap!K33</f>
        <v>#NUM!</v>
      </c>
      <c r="C30" s="49" t="e">
        <f>_xll.qlRateHelperQuoteName(B30)</f>
        <v>#VALUE!</v>
      </c>
      <c r="D30" s="75" t="e">
        <f>_xll.qlRateHelperEarliestDate(B30)</f>
        <v>#VALUE!</v>
      </c>
      <c r="E30" s="75" t="e">
        <f ca="1">_xll.qlRateHelperLatestDate(B30)</f>
        <v>#NAME?</v>
      </c>
      <c r="F30" s="94">
        <v>50</v>
      </c>
      <c r="G30" s="94">
        <v>1</v>
      </c>
      <c r="H30" s="49" t="b">
        <v>1</v>
      </c>
      <c r="M30" s="88" t="e">
        <v>#NUM!</v>
      </c>
      <c r="N30" s="88" t="e">
        <f>_xll.qlRateHelperQuoteName(M30)</f>
        <v>#VALUE!</v>
      </c>
      <c r="O30" s="72" t="e">
        <f>_xll.qlRateHelperRate(M30)</f>
        <v>#VALUE!</v>
      </c>
      <c r="P30" s="88" t="e">
        <f>_xll.qlRateHelperEarliestDate(M30)</f>
        <v>#VALUE!</v>
      </c>
      <c r="Q30" s="88" t="e">
        <f ca="1">_xll.qlRateHelperLatestDate(M30)</f>
        <v>#NAME?</v>
      </c>
      <c r="R30" s="91" t="e">
        <v>#VALUE!</v>
      </c>
    </row>
    <row r="31" spans="2:18" x14ac:dyDescent="0.2">
      <c r="B31" s="49" t="e">
        <f>Swap!K34</f>
        <v>#NUM!</v>
      </c>
      <c r="C31" s="49" t="e">
        <f>_xll.qlRateHelperQuoteName(B31)</f>
        <v>#VALUE!</v>
      </c>
      <c r="D31" s="75" t="e">
        <f>_xll.qlRateHelperEarliestDate(B31)</f>
        <v>#VALUE!</v>
      </c>
      <c r="E31" s="75" t="e">
        <f ca="1">_xll.qlRateHelperLatestDate(B31)</f>
        <v>#NAME?</v>
      </c>
      <c r="F31" s="94">
        <v>50</v>
      </c>
      <c r="G31" s="94">
        <v>1</v>
      </c>
      <c r="H31" s="49" t="b">
        <v>1</v>
      </c>
      <c r="M31" s="88" t="e">
        <v>#NUM!</v>
      </c>
      <c r="N31" s="88" t="e">
        <f>_xll.qlRateHelperQuoteName(M31)</f>
        <v>#VALUE!</v>
      </c>
      <c r="O31" s="72" t="e">
        <f>_xll.qlRateHelperRate(M31)</f>
        <v>#VALUE!</v>
      </c>
      <c r="P31" s="88" t="e">
        <f>_xll.qlRateHelperEarliestDate(M31)</f>
        <v>#VALUE!</v>
      </c>
      <c r="Q31" s="88" t="e">
        <f ca="1">_xll.qlRateHelperLatestDate(M31)</f>
        <v>#NAME?</v>
      </c>
      <c r="R31" s="91" t="e">
        <v>#VALUE!</v>
      </c>
    </row>
    <row r="32" spans="2:18" x14ac:dyDescent="0.2">
      <c r="B32" s="49" t="e">
        <f>Swap!K35</f>
        <v>#NUM!</v>
      </c>
      <c r="C32" s="49" t="e">
        <f>_xll.qlRateHelperQuoteName(B32)</f>
        <v>#VALUE!</v>
      </c>
      <c r="D32" s="75" t="e">
        <f>_xll.qlRateHelperEarliestDate(B32)</f>
        <v>#VALUE!</v>
      </c>
      <c r="E32" s="75" t="e">
        <f ca="1">_xll.qlRateHelperLatestDate(B32)</f>
        <v>#NAME?</v>
      </c>
      <c r="F32" s="94">
        <v>50</v>
      </c>
      <c r="G32" s="94">
        <v>1</v>
      </c>
      <c r="H32" s="49" t="b">
        <v>1</v>
      </c>
      <c r="M32" s="88" t="e">
        <v>#NUM!</v>
      </c>
      <c r="N32" s="88" t="e">
        <f>_xll.qlRateHelperQuoteName(M32)</f>
        <v>#VALUE!</v>
      </c>
      <c r="O32" s="72" t="e">
        <f>_xll.qlRateHelperRate(M32)</f>
        <v>#VALUE!</v>
      </c>
      <c r="P32" s="88" t="e">
        <f>_xll.qlRateHelperEarliestDate(M32)</f>
        <v>#VALUE!</v>
      </c>
      <c r="Q32" s="88" t="e">
        <f ca="1">_xll.qlRateHelperLatestDate(M32)</f>
        <v>#NAME?</v>
      </c>
      <c r="R32" s="91" t="e">
        <v>#VALUE!</v>
      </c>
    </row>
    <row r="33" spans="2:18" x14ac:dyDescent="0.2">
      <c r="B33" s="49" t="e">
        <f>Swap!K36</f>
        <v>#NUM!</v>
      </c>
      <c r="C33" s="49" t="e">
        <f>_xll.qlRateHelperQuoteName(B33)</f>
        <v>#VALUE!</v>
      </c>
      <c r="D33" s="75" t="e">
        <f>_xll.qlRateHelperEarliestDate(B33)</f>
        <v>#VALUE!</v>
      </c>
      <c r="E33" s="75" t="e">
        <f ca="1">_xll.qlRateHelperLatestDate(B33)</f>
        <v>#NAME?</v>
      </c>
      <c r="F33" s="94">
        <v>50</v>
      </c>
      <c r="G33" s="94">
        <v>1</v>
      </c>
      <c r="H33" s="49" t="b">
        <v>1</v>
      </c>
      <c r="M33" s="88" t="e">
        <v>#NUM!</v>
      </c>
      <c r="N33" s="88" t="e">
        <f>_xll.qlRateHelperQuoteName(M33)</f>
        <v>#VALUE!</v>
      </c>
      <c r="O33" s="72" t="e">
        <f>_xll.qlRateHelperRate(M33)</f>
        <v>#VALUE!</v>
      </c>
      <c r="P33" s="88" t="e">
        <f>_xll.qlRateHelperEarliestDate(M33)</f>
        <v>#VALUE!</v>
      </c>
      <c r="Q33" s="88" t="e">
        <f ca="1">_xll.qlRateHelperLatestDate(M33)</f>
        <v>#NAME?</v>
      </c>
      <c r="R33" s="91" t="e">
        <v>#VALUE!</v>
      </c>
    </row>
    <row r="34" spans="2:18" x14ac:dyDescent="0.2">
      <c r="B34" s="49" t="e">
        <f>Swap!K37</f>
        <v>#NUM!</v>
      </c>
      <c r="C34" s="49" t="e">
        <f>_xll.qlRateHelperQuoteName(B34)</f>
        <v>#VALUE!</v>
      </c>
      <c r="D34" s="75" t="e">
        <f>_xll.qlRateHelperEarliestDate(B34)</f>
        <v>#VALUE!</v>
      </c>
      <c r="E34" s="75" t="e">
        <f ca="1">_xll.qlRateHelperLatestDate(B34)</f>
        <v>#NAME?</v>
      </c>
      <c r="F34" s="94">
        <v>50</v>
      </c>
      <c r="G34" s="94">
        <v>1</v>
      </c>
      <c r="H34" s="49" t="b">
        <v>1</v>
      </c>
      <c r="M34" s="88" t="e">
        <v>#NUM!</v>
      </c>
      <c r="N34" s="88" t="e">
        <f>_xll.qlRateHelperQuoteName(M34)</f>
        <v>#VALUE!</v>
      </c>
      <c r="O34" s="72" t="e">
        <f>_xll.qlRateHelperRate(M34)</f>
        <v>#VALUE!</v>
      </c>
      <c r="P34" s="88" t="e">
        <f>_xll.qlRateHelperEarliestDate(M34)</f>
        <v>#VALUE!</v>
      </c>
      <c r="Q34" s="88" t="e">
        <f ca="1">_xll.qlRateHelperLatestDate(M34)</f>
        <v>#NAME?</v>
      </c>
      <c r="R34" s="91" t="e">
        <v>#VALUE!</v>
      </c>
    </row>
    <row r="35" spans="2:18" x14ac:dyDescent="0.2">
      <c r="B35" s="49" t="e">
        <f>Swap!K38</f>
        <v>#NUM!</v>
      </c>
      <c r="C35" s="49" t="e">
        <f>_xll.qlRateHelperQuoteName(B35)</f>
        <v>#VALUE!</v>
      </c>
      <c r="D35" s="75" t="e">
        <f>_xll.qlRateHelperEarliestDate(B35)</f>
        <v>#VALUE!</v>
      </c>
      <c r="E35" s="75" t="e">
        <f ca="1">_xll.qlRateHelperLatestDate(B35)</f>
        <v>#NAME?</v>
      </c>
      <c r="F35" s="94">
        <v>50</v>
      </c>
      <c r="G35" s="94">
        <v>1</v>
      </c>
      <c r="H35" s="49" t="b">
        <v>1</v>
      </c>
      <c r="M35" s="88" t="e">
        <v>#NUM!</v>
      </c>
      <c r="N35" s="88" t="e">
        <f>_xll.qlRateHelperQuoteName(M35)</f>
        <v>#VALUE!</v>
      </c>
      <c r="O35" s="72" t="e">
        <f>_xll.qlRateHelperRate(M35)</f>
        <v>#VALUE!</v>
      </c>
      <c r="P35" s="88" t="e">
        <f>_xll.qlRateHelperEarliestDate(M35)</f>
        <v>#VALUE!</v>
      </c>
      <c r="Q35" s="88" t="e">
        <f ca="1">_xll.qlRateHelperLatestDate(M35)</f>
        <v>#NAME?</v>
      </c>
      <c r="R35" s="91" t="e">
        <v>#VALUE!</v>
      </c>
    </row>
    <row r="36" spans="2:18" x14ac:dyDescent="0.2">
      <c r="B36" s="49" t="e">
        <f>Swap!K39</f>
        <v>#NUM!</v>
      </c>
      <c r="C36" s="49" t="e">
        <f>_xll.qlRateHelperQuoteName(B36)</f>
        <v>#VALUE!</v>
      </c>
      <c r="D36" s="75" t="e">
        <f>_xll.qlRateHelperEarliestDate(B36)</f>
        <v>#VALUE!</v>
      </c>
      <c r="E36" s="75" t="e">
        <f ca="1">_xll.qlRateHelperLatestDate(B36)</f>
        <v>#NAME?</v>
      </c>
      <c r="F36" s="94">
        <v>50</v>
      </c>
      <c r="G36" s="94">
        <v>1</v>
      </c>
      <c r="H36" s="49" t="b">
        <v>1</v>
      </c>
      <c r="M36" s="88" t="e">
        <v>#NUM!</v>
      </c>
      <c r="N36" s="88" t="e">
        <f>_xll.qlRateHelperQuoteName(M36)</f>
        <v>#VALUE!</v>
      </c>
      <c r="O36" s="72" t="e">
        <f>_xll.qlRateHelperRate(M36)</f>
        <v>#VALUE!</v>
      </c>
      <c r="P36" s="88" t="e">
        <f>_xll.qlRateHelperEarliestDate(M36)</f>
        <v>#VALUE!</v>
      </c>
      <c r="Q36" s="88" t="e">
        <f ca="1">_xll.qlRateHelperLatestDate(M36)</f>
        <v>#NAME?</v>
      </c>
      <c r="R36" s="91" t="e">
        <v>#VALUE!</v>
      </c>
    </row>
    <row r="37" spans="2:18" x14ac:dyDescent="0.2">
      <c r="B37" s="49" t="e">
        <f>Swap!K40</f>
        <v>#NUM!</v>
      </c>
      <c r="C37" s="49" t="e">
        <f>_xll.qlRateHelperQuoteName(B37)</f>
        <v>#VALUE!</v>
      </c>
      <c r="D37" s="75" t="e">
        <f>_xll.qlRateHelperEarliestDate(B37)</f>
        <v>#VALUE!</v>
      </c>
      <c r="E37" s="75" t="e">
        <f ca="1">_xll.qlRateHelperLatestDate(B37)</f>
        <v>#NAME?</v>
      </c>
      <c r="F37" s="94">
        <v>50</v>
      </c>
      <c r="G37" s="94">
        <v>1</v>
      </c>
      <c r="H37" s="49" t="b">
        <v>1</v>
      </c>
      <c r="M37" s="88" t="e">
        <v>#NUM!</v>
      </c>
      <c r="N37" s="88" t="e">
        <f>_xll.qlRateHelperQuoteName(M37)</f>
        <v>#VALUE!</v>
      </c>
      <c r="O37" s="72" t="e">
        <f>_xll.qlRateHelperRate(M37)</f>
        <v>#VALUE!</v>
      </c>
      <c r="P37" s="88" t="e">
        <f>_xll.qlRateHelperEarliestDate(M37)</f>
        <v>#VALUE!</v>
      </c>
      <c r="Q37" s="88" t="e">
        <f ca="1">_xll.qlRateHelperLatestDate(M37)</f>
        <v>#NAME?</v>
      </c>
      <c r="R37" s="91" t="e">
        <v>#VALUE!</v>
      </c>
    </row>
    <row r="38" spans="2:18" x14ac:dyDescent="0.2">
      <c r="B38" s="49" t="e">
        <f>Swap!K41</f>
        <v>#NUM!</v>
      </c>
      <c r="C38" s="49" t="e">
        <f>_xll.qlRateHelperQuoteName(B38)</f>
        <v>#VALUE!</v>
      </c>
      <c r="D38" s="75" t="e">
        <f>_xll.qlRateHelperEarliestDate(B38)</f>
        <v>#VALUE!</v>
      </c>
      <c r="E38" s="75" t="e">
        <f ca="1">_xll.qlRateHelperLatestDate(B38)</f>
        <v>#NAME?</v>
      </c>
      <c r="F38" s="94">
        <v>50</v>
      </c>
      <c r="G38" s="94">
        <v>1</v>
      </c>
      <c r="H38" s="49" t="b">
        <v>1</v>
      </c>
      <c r="M38" s="88" t="e">
        <v>#NUM!</v>
      </c>
      <c r="N38" s="88" t="e">
        <f>_xll.qlRateHelperQuoteName(M38)</f>
        <v>#VALUE!</v>
      </c>
      <c r="O38" s="72" t="e">
        <f>_xll.qlRateHelperRate(M38)</f>
        <v>#VALUE!</v>
      </c>
      <c r="P38" s="88" t="e">
        <f>_xll.qlRateHelperEarliestDate(M38)</f>
        <v>#VALUE!</v>
      </c>
      <c r="Q38" s="88" t="e">
        <f ca="1">_xll.qlRateHelperLatestDate(M38)</f>
        <v>#NAME?</v>
      </c>
      <c r="R38" s="91" t="e">
        <v>#VALUE!</v>
      </c>
    </row>
    <row r="39" spans="2:18" x14ac:dyDescent="0.2">
      <c r="B39" s="49" t="e">
        <f>Swap!K42</f>
        <v>#NUM!</v>
      </c>
      <c r="C39" s="49" t="e">
        <f>_xll.qlRateHelperQuoteName(B39)</f>
        <v>#VALUE!</v>
      </c>
      <c r="D39" s="75" t="e">
        <f>_xll.qlRateHelperEarliestDate(B39)</f>
        <v>#VALUE!</v>
      </c>
      <c r="E39" s="75" t="e">
        <f ca="1">_xll.qlRateHelperLatestDate(B39)</f>
        <v>#NAME?</v>
      </c>
      <c r="F39" s="94">
        <v>50</v>
      </c>
      <c r="G39" s="94">
        <v>1</v>
      </c>
      <c r="H39" s="49" t="b">
        <v>1</v>
      </c>
      <c r="M39" s="88" t="e">
        <v>#NUM!</v>
      </c>
      <c r="N39" s="88" t="e">
        <f>_xll.qlRateHelperQuoteName(M39)</f>
        <v>#VALUE!</v>
      </c>
      <c r="O39" s="72" t="e">
        <f>_xll.qlRateHelperRate(M39)</f>
        <v>#VALUE!</v>
      </c>
      <c r="P39" s="88" t="e">
        <f>_xll.qlRateHelperEarliestDate(M39)</f>
        <v>#VALUE!</v>
      </c>
      <c r="Q39" s="88" t="e">
        <f ca="1">_xll.qlRateHelperLatestDate(M39)</f>
        <v>#NAME?</v>
      </c>
      <c r="R39" s="91" t="e">
        <v>#VALUE!</v>
      </c>
    </row>
    <row r="40" spans="2:18" x14ac:dyDescent="0.2">
      <c r="B40" s="49" t="e">
        <f>Swap!K43</f>
        <v>#NUM!</v>
      </c>
      <c r="C40" s="49" t="e">
        <f>_xll.qlRateHelperQuoteName(B40)</f>
        <v>#VALUE!</v>
      </c>
      <c r="D40" s="75" t="e">
        <f>_xll.qlRateHelperEarliestDate(B40)</f>
        <v>#VALUE!</v>
      </c>
      <c r="E40" s="75" t="e">
        <f ca="1">_xll.qlRateHelperLatestDate(B40)</f>
        <v>#NAME?</v>
      </c>
      <c r="F40" s="94">
        <v>50</v>
      </c>
      <c r="G40" s="94">
        <v>1</v>
      </c>
      <c r="H40" s="49" t="b">
        <v>1</v>
      </c>
      <c r="M40" s="88" t="e">
        <v>#NUM!</v>
      </c>
      <c r="N40" s="88" t="e">
        <f>_xll.qlRateHelperQuoteName(M40)</f>
        <v>#VALUE!</v>
      </c>
      <c r="O40" s="72" t="e">
        <f>_xll.qlRateHelperRate(M40)</f>
        <v>#VALUE!</v>
      </c>
      <c r="P40" s="88" t="e">
        <f>_xll.qlRateHelperEarliestDate(M40)</f>
        <v>#VALUE!</v>
      </c>
      <c r="Q40" s="88" t="e">
        <f ca="1">_xll.qlRateHelperLatestDate(M40)</f>
        <v>#NAME?</v>
      </c>
      <c r="R40" s="91" t="e">
        <v>#VALUE!</v>
      </c>
    </row>
    <row r="41" spans="2:18" x14ac:dyDescent="0.2">
      <c r="B41" s="49" t="e">
        <f>Swap!K44</f>
        <v>#NUM!</v>
      </c>
      <c r="C41" s="49" t="e">
        <f>_xll.qlRateHelperQuoteName(B41)</f>
        <v>#VALUE!</v>
      </c>
      <c r="D41" s="75" t="e">
        <f>_xll.qlRateHelperEarliestDate(B41)</f>
        <v>#VALUE!</v>
      </c>
      <c r="E41" s="75" t="e">
        <f ca="1">_xll.qlRateHelperLatestDate(B41)</f>
        <v>#NAME?</v>
      </c>
      <c r="F41" s="94">
        <v>50</v>
      </c>
      <c r="G41" s="94">
        <v>1</v>
      </c>
      <c r="H41" s="49" t="b">
        <v>1</v>
      </c>
      <c r="M41" s="89" t="e">
        <v>#NUM!</v>
      </c>
      <c r="N41" s="89" t="e">
        <f>_xll.qlRateHelperQuoteName(M41)</f>
        <v>#VALUE!</v>
      </c>
      <c r="O41" s="73" t="e">
        <f>_xll.qlRateHelperRate(M41)</f>
        <v>#VALUE!</v>
      </c>
      <c r="P41" s="89" t="e">
        <f>_xll.qlRateHelperEarliestDate(M41)</f>
        <v>#VALUE!</v>
      </c>
      <c r="Q41" s="89" t="e">
        <f ca="1">_xll.qlRateHelperLatestDate(M41)</f>
        <v>#NAME?</v>
      </c>
      <c r="R41" s="92" t="e">
        <v>#VALUE!</v>
      </c>
    </row>
    <row r="42" spans="2:18" x14ac:dyDescent="0.2">
      <c r="B42" s="49" t="e">
        <f>Swap!K45</f>
        <v>#NUM!</v>
      </c>
      <c r="C42" s="49" t="e">
        <f>_xll.qlRateHelperQuoteName(B42)</f>
        <v>#VALUE!</v>
      </c>
      <c r="D42" s="75" t="e">
        <f>_xll.qlRateHelperEarliestDate(B42)</f>
        <v>#VALUE!</v>
      </c>
      <c r="E42" s="75" t="e">
        <f ca="1">_xll.qlRateHelperLatestDate(B42)</f>
        <v>#NAME?</v>
      </c>
      <c r="F42" s="94">
        <v>50</v>
      </c>
      <c r="G42" s="94">
        <v>1</v>
      </c>
      <c r="H42" s="49" t="b">
        <v>1</v>
      </c>
    </row>
    <row r="43" spans="2:18" x14ac:dyDescent="0.2">
      <c r="B43" s="49" t="e">
        <f>Swap!K46</f>
        <v>#NUM!</v>
      </c>
      <c r="C43" s="49" t="e">
        <f>_xll.qlRateHelperQuoteName(B43)</f>
        <v>#VALUE!</v>
      </c>
      <c r="D43" s="75" t="e">
        <f>_xll.qlRateHelperEarliestDate(B43)</f>
        <v>#VALUE!</v>
      </c>
      <c r="E43" s="75" t="e">
        <f ca="1">_xll.qlRateHelperLatestDate(B43)</f>
        <v>#NAME?</v>
      </c>
      <c r="F43" s="94">
        <v>50</v>
      </c>
      <c r="G43" s="94">
        <v>1</v>
      </c>
      <c r="H43" s="49" t="b">
        <v>1</v>
      </c>
    </row>
    <row r="44" spans="2:18" x14ac:dyDescent="0.2">
      <c r="B44" s="49" t="e">
        <f>Swap!K47</f>
        <v>#NUM!</v>
      </c>
      <c r="C44" s="49" t="e">
        <f>_xll.qlRateHelperQuoteName(B44)</f>
        <v>#VALUE!</v>
      </c>
      <c r="D44" s="75" t="e">
        <f>_xll.qlRateHelperEarliestDate(B44)</f>
        <v>#VALUE!</v>
      </c>
      <c r="E44" s="75" t="e">
        <f ca="1">_xll.qlRateHelperLatestDate(B44)</f>
        <v>#NAME?</v>
      </c>
      <c r="F44" s="94">
        <v>50</v>
      </c>
      <c r="G44" s="94">
        <v>1</v>
      </c>
      <c r="H44" s="49" t="b">
        <v>1</v>
      </c>
    </row>
    <row r="45" spans="2:18" x14ac:dyDescent="0.2">
      <c r="B45" s="49" t="e">
        <f>Swap!K48</f>
        <v>#NUM!</v>
      </c>
      <c r="C45" s="49" t="e">
        <f>_xll.qlRateHelperQuoteName(B45)</f>
        <v>#VALUE!</v>
      </c>
      <c r="D45" s="75" t="e">
        <f>_xll.qlRateHelperEarliestDate(B45)</f>
        <v>#VALUE!</v>
      </c>
      <c r="E45" s="75" t="e">
        <f ca="1">_xll.qlRateHelperLatestDate(B45)</f>
        <v>#NAME?</v>
      </c>
      <c r="F45" s="94">
        <v>50</v>
      </c>
      <c r="G45" s="94">
        <v>1</v>
      </c>
      <c r="H45" s="49" t="b">
        <v>1</v>
      </c>
    </row>
    <row r="46" spans="2:18" x14ac:dyDescent="0.2">
      <c r="B46" s="49" t="e">
        <f>Swap!K49</f>
        <v>#NUM!</v>
      </c>
      <c r="C46" s="49" t="e">
        <f>_xll.qlRateHelperQuoteName(B46)</f>
        <v>#VALUE!</v>
      </c>
      <c r="D46" s="75" t="e">
        <f>_xll.qlRateHelperEarliestDate(B46)</f>
        <v>#VALUE!</v>
      </c>
      <c r="E46" s="75" t="e">
        <f ca="1">_xll.qlRateHelperLatestDate(B46)</f>
        <v>#NAME?</v>
      </c>
      <c r="F46" s="94">
        <v>50</v>
      </c>
      <c r="G46" s="94">
        <v>1</v>
      </c>
      <c r="H46" s="49" t="b">
        <v>1</v>
      </c>
    </row>
    <row r="47" spans="2:18" x14ac:dyDescent="0.2">
      <c r="B47" s="49" t="e">
        <f>Swap!K50</f>
        <v>#NUM!</v>
      </c>
      <c r="C47" s="49" t="e">
        <f>_xll.qlRateHelperQuoteName(B47)</f>
        <v>#VALUE!</v>
      </c>
      <c r="D47" s="75" t="e">
        <f>_xll.qlRateHelperEarliestDate(B47)</f>
        <v>#VALUE!</v>
      </c>
      <c r="E47" s="75" t="e">
        <f ca="1">_xll.qlRateHelperLatestDate(B47)</f>
        <v>#NAME?</v>
      </c>
      <c r="F47" s="94">
        <v>50</v>
      </c>
      <c r="G47" s="94">
        <v>1</v>
      </c>
      <c r="H47" s="49" t="b">
        <v>1</v>
      </c>
    </row>
    <row r="48" spans="2:18" x14ac:dyDescent="0.2">
      <c r="B48" s="49" t="e">
        <f>Swap!K51</f>
        <v>#NUM!</v>
      </c>
      <c r="C48" s="49" t="e">
        <f>_xll.qlRateHelperQuoteName(B48)</f>
        <v>#VALUE!</v>
      </c>
      <c r="D48" s="75" t="e">
        <f>_xll.qlRateHelperEarliestDate(B48)</f>
        <v>#VALUE!</v>
      </c>
      <c r="E48" s="75" t="e">
        <f ca="1">_xll.qlRateHelperLatestDate(B48)</f>
        <v>#NAME?</v>
      </c>
      <c r="F48" s="94">
        <v>50</v>
      </c>
      <c r="G48" s="94">
        <v>1</v>
      </c>
      <c r="H48" s="49" t="b">
        <v>1</v>
      </c>
    </row>
    <row r="49" spans="2:8" x14ac:dyDescent="0.2">
      <c r="B49" s="49" t="e">
        <f>Swap!K52</f>
        <v>#NUM!</v>
      </c>
      <c r="C49" s="49" t="e">
        <f>_xll.qlRateHelperQuoteName(B49)</f>
        <v>#VALUE!</v>
      </c>
      <c r="D49" s="75" t="e">
        <f>_xll.qlRateHelperEarliestDate(B49)</f>
        <v>#VALUE!</v>
      </c>
      <c r="E49" s="75" t="e">
        <f ca="1">_xll.qlRateHelperLatestDate(B49)</f>
        <v>#NAME?</v>
      </c>
      <c r="F49" s="94">
        <v>50</v>
      </c>
      <c r="G49" s="94">
        <v>1</v>
      </c>
      <c r="H49" s="49" t="b">
        <v>1</v>
      </c>
    </row>
    <row r="50" spans="2:8" x14ac:dyDescent="0.2">
      <c r="B50" s="49" t="e">
        <f>Swap!K53</f>
        <v>#NUM!</v>
      </c>
      <c r="C50" s="49" t="e">
        <f>_xll.qlRateHelperQuoteName(B50)</f>
        <v>#VALUE!</v>
      </c>
      <c r="D50" s="75" t="e">
        <f>_xll.qlRateHelperEarliestDate(B50)</f>
        <v>#VALUE!</v>
      </c>
      <c r="E50" s="75" t="e">
        <f ca="1">_xll.qlRateHelperLatestDate(B50)</f>
        <v>#NAME?</v>
      </c>
      <c r="F50" s="94">
        <v>50</v>
      </c>
      <c r="G50" s="94">
        <v>1</v>
      </c>
      <c r="H50" s="49" t="b">
        <v>1</v>
      </c>
    </row>
    <row r="51" spans="2:8" x14ac:dyDescent="0.2">
      <c r="B51" s="49" t="e">
        <f>Swap!K54</f>
        <v>#NUM!</v>
      </c>
      <c r="C51" s="49" t="e">
        <f>_xll.qlRateHelperQuoteName(B51)</f>
        <v>#VALUE!</v>
      </c>
      <c r="D51" s="75" t="e">
        <f>_xll.qlRateHelperEarliestDate(B51)</f>
        <v>#VALUE!</v>
      </c>
      <c r="E51" s="75" t="e">
        <f ca="1">_xll.qlRateHelperLatestDate(B51)</f>
        <v>#NAME?</v>
      </c>
      <c r="F51" s="94">
        <v>50</v>
      </c>
      <c r="G51" s="94">
        <v>1</v>
      </c>
      <c r="H51" s="49" t="b">
        <v>1</v>
      </c>
    </row>
    <row r="52" spans="2:8" x14ac:dyDescent="0.2">
      <c r="B52" s="49" t="e">
        <f>Swap!K55</f>
        <v>#NUM!</v>
      </c>
      <c r="C52" s="49" t="e">
        <f>_xll.qlRateHelperQuoteName(B52)</f>
        <v>#VALUE!</v>
      </c>
      <c r="D52" s="75" t="e">
        <f>_xll.qlRateHelperEarliestDate(B52)</f>
        <v>#VALUE!</v>
      </c>
      <c r="E52" s="75" t="e">
        <f ca="1">_xll.qlRateHelperLatestDate(B52)</f>
        <v>#NAME?</v>
      </c>
      <c r="F52" s="94">
        <v>50</v>
      </c>
      <c r="G52" s="94">
        <v>1</v>
      </c>
      <c r="H52" s="49" t="b">
        <v>1</v>
      </c>
    </row>
    <row r="53" spans="2:8" x14ac:dyDescent="0.2">
      <c r="B53" s="49" t="e">
        <f>Swap!K56</f>
        <v>#NUM!</v>
      </c>
      <c r="C53" s="49" t="e">
        <f>_xll.qlRateHelperQuoteName(B53)</f>
        <v>#VALUE!</v>
      </c>
      <c r="D53" s="75" t="e">
        <f>_xll.qlRateHelperEarliestDate(B53)</f>
        <v>#VALUE!</v>
      </c>
      <c r="E53" s="75" t="e">
        <f ca="1">_xll.qlRateHelperLatestDate(B53)</f>
        <v>#NAME?</v>
      </c>
      <c r="F53" s="94">
        <v>50</v>
      </c>
      <c r="G53" s="94">
        <v>1</v>
      </c>
      <c r="H53" s="49" t="b">
        <v>1</v>
      </c>
    </row>
    <row r="54" spans="2:8" x14ac:dyDescent="0.2">
      <c r="B54" s="49" t="e">
        <f>Swap!K57</f>
        <v>#NUM!</v>
      </c>
      <c r="C54" s="49" t="e">
        <f>_xll.qlRateHelperQuoteName(B54)</f>
        <v>#VALUE!</v>
      </c>
      <c r="D54" s="75" t="e">
        <f>_xll.qlRateHelperEarliestDate(B54)</f>
        <v>#VALUE!</v>
      </c>
      <c r="E54" s="75" t="e">
        <f ca="1">_xll.qlRateHelperLatestDate(B54)</f>
        <v>#NAME?</v>
      </c>
      <c r="F54" s="94">
        <v>50</v>
      </c>
      <c r="G54" s="94">
        <v>1</v>
      </c>
      <c r="H54" s="49" t="b">
        <v>1</v>
      </c>
    </row>
    <row r="55" spans="2:8" x14ac:dyDescent="0.2">
      <c r="B55" s="49" t="e">
        <f>Swap!K58</f>
        <v>#NUM!</v>
      </c>
      <c r="C55" s="49" t="e">
        <f>_xll.qlRateHelperQuoteName(B55)</f>
        <v>#VALUE!</v>
      </c>
      <c r="D55" s="75" t="e">
        <f>_xll.qlRateHelperEarliestDate(B55)</f>
        <v>#VALUE!</v>
      </c>
      <c r="E55" s="75" t="e">
        <f ca="1">_xll.qlRateHelperLatestDate(B55)</f>
        <v>#NAME?</v>
      </c>
      <c r="F55" s="94">
        <v>50</v>
      </c>
      <c r="G55" s="94">
        <v>1</v>
      </c>
      <c r="H55" s="49" t="b">
        <v>1</v>
      </c>
    </row>
    <row r="56" spans="2:8" x14ac:dyDescent="0.2">
      <c r="B56" s="49" t="e">
        <f>Swap!K59</f>
        <v>#NUM!</v>
      </c>
      <c r="C56" s="49" t="e">
        <f>_xll.qlRateHelperQuoteName(B56)</f>
        <v>#VALUE!</v>
      </c>
      <c r="D56" s="75" t="e">
        <f>_xll.qlRateHelperEarliestDate(B56)</f>
        <v>#VALUE!</v>
      </c>
      <c r="E56" s="75" t="e">
        <f ca="1">_xll.qlRateHelperLatestDate(B56)</f>
        <v>#NAME?</v>
      </c>
      <c r="F56" s="94">
        <v>50</v>
      </c>
      <c r="G56" s="94">
        <v>1</v>
      </c>
      <c r="H56" s="49" t="b">
        <v>1</v>
      </c>
    </row>
    <row r="57" spans="2:8" x14ac:dyDescent="0.2">
      <c r="B57" s="49" t="e">
        <f>Swap!K60</f>
        <v>#NUM!</v>
      </c>
      <c r="C57" s="49" t="e">
        <f>_xll.qlRateHelperQuoteName(B57)</f>
        <v>#VALUE!</v>
      </c>
      <c r="D57" s="75" t="e">
        <f>_xll.qlRateHelperEarliestDate(B57)</f>
        <v>#VALUE!</v>
      </c>
      <c r="E57" s="75" t="e">
        <f ca="1">_xll.qlRateHelperLatestDate(B57)</f>
        <v>#NAME?</v>
      </c>
      <c r="F57" s="94">
        <v>50</v>
      </c>
      <c r="G57" s="94">
        <v>1</v>
      </c>
      <c r="H57" s="49" t="b">
        <v>1</v>
      </c>
    </row>
    <row r="58" spans="2:8" x14ac:dyDescent="0.2">
      <c r="B58" s="50" t="e">
        <f>Swap!K61</f>
        <v>#NUM!</v>
      </c>
      <c r="C58" s="50" t="e">
        <f>_xll.qlRateHelperQuoteName(B58)</f>
        <v>#VALUE!</v>
      </c>
      <c r="D58" s="76" t="e">
        <f>_xll.qlRateHelperEarliestDate(B58)</f>
        <v>#VALUE!</v>
      </c>
      <c r="E58" s="76" t="e">
        <f ca="1">_xll.qlRateHelperLatestDate(B58)</f>
        <v>#NAME?</v>
      </c>
      <c r="F58" s="98">
        <v>50</v>
      </c>
      <c r="G58" s="98">
        <v>1</v>
      </c>
      <c r="H58" s="50" t="b">
        <v>1</v>
      </c>
    </row>
  </sheetData>
  <dataValidations count="3">
    <dataValidation type="list" allowBlank="1" showInputMessage="1" showErrorMessage="1" sqref="K2">
      <formula1>"Discount,ZeroYield,ForwardRate"</formula1>
    </dataValidation>
    <dataValidation type="list" allowBlank="1" showInputMessage="1" showErrorMessage="1" sqref="K3">
      <formula1>"Linear,LogLinear,CubicNaturalSpline,MonotonicCubicNaturalSpline,LogCubicNaturalSpline,MonotonicLogCubicNaturalSpline,KrugerCubic,KrugerLogCubic"</formula1>
    </dataValidation>
    <dataValidation type="list" allowBlank="1" showInputMessage="1" showErrorMessage="1" sqref="K8">
      <formula1>"AllDepos,DeposBeforeFirstFuturesStartDate,DeposBeforeFirstFuturesStartDatePlusOne,DeposBeforeFirstFuturesExpiryDate"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B1:T3551"/>
  <sheetViews>
    <sheetView showGridLines="0" topLeftCell="A17" workbookViewId="0">
      <selection activeCell="A17" sqref="A17"/>
    </sheetView>
  </sheetViews>
  <sheetFormatPr defaultRowHeight="11.25" outlineLevelRow="1" x14ac:dyDescent="0.2"/>
  <cols>
    <col min="1" max="1" width="2.7109375" style="23" customWidth="1"/>
    <col min="2" max="2" width="19.28515625" style="23" bestFit="1" customWidth="1"/>
    <col min="3" max="5" width="17.28515625" style="23" bestFit="1" customWidth="1"/>
    <col min="6" max="6" width="20.28515625" style="23" bestFit="1" customWidth="1"/>
    <col min="7" max="7" width="9" style="23" bestFit="1" customWidth="1"/>
    <col min="8" max="8" width="8" style="23" bestFit="1" customWidth="1"/>
    <col min="9" max="9" width="11" style="23" bestFit="1" customWidth="1"/>
    <col min="10" max="11" width="10" style="23" bestFit="1" customWidth="1"/>
    <col min="12" max="12" width="2.7109375" style="23" customWidth="1"/>
    <col min="13" max="13" width="19.28515625" style="23" bestFit="1" customWidth="1"/>
    <col min="14" max="15" width="17.28515625" style="23" bestFit="1" customWidth="1"/>
    <col min="16" max="16" width="9" style="23" bestFit="1" customWidth="1"/>
    <col min="17" max="17" width="11" style="23" bestFit="1" customWidth="1"/>
    <col min="18" max="18" width="2.7109375" style="23" customWidth="1"/>
    <col min="19" max="20" width="15.140625" style="23" bestFit="1" customWidth="1"/>
    <col min="21" max="16384" width="9.140625" style="23"/>
  </cols>
  <sheetData>
    <row r="1" spans="2:11" hidden="1" outlineLevel="1" x14ac:dyDescent="0.2">
      <c r="B1" s="103" t="s">
        <v>445</v>
      </c>
      <c r="C1" s="104"/>
      <c r="D1" s="104"/>
      <c r="E1" s="104"/>
      <c r="F1" s="105"/>
      <c r="G1" s="103" t="s">
        <v>450</v>
      </c>
      <c r="H1" s="104"/>
      <c r="I1" s="104"/>
      <c r="J1" s="104"/>
      <c r="K1" s="105"/>
    </row>
    <row r="2" spans="2:11" hidden="1" outlineLevel="1" x14ac:dyDescent="0.2">
      <c r="B2" s="15" t="s">
        <v>446</v>
      </c>
      <c r="C2" s="15" t="s">
        <v>447</v>
      </c>
      <c r="D2" s="15" t="s">
        <v>448</v>
      </c>
      <c r="E2" s="15" t="s">
        <v>449</v>
      </c>
      <c r="F2" s="15" t="s">
        <v>451</v>
      </c>
      <c r="G2" s="15" t="s">
        <v>447</v>
      </c>
      <c r="H2" s="15" t="s">
        <v>449</v>
      </c>
      <c r="I2" s="15" t="s">
        <v>452</v>
      </c>
      <c r="J2" s="15" t="s">
        <v>455</v>
      </c>
      <c r="K2" s="15" t="s">
        <v>456</v>
      </c>
    </row>
    <row r="3" spans="2:11" hidden="1" outlineLevel="1" x14ac:dyDescent="0.2">
      <c r="B3" s="61" t="str">
        <f>_xll.qlPeriodEquivalent(D3&amp;"M")</f>
        <v>1Y</v>
      </c>
      <c r="C3" s="74">
        <f>_xll.qlDateEndOfMonth(EDATE(_xll.qlSettingsEvaluationDate(Trigger),-1))</f>
        <v>42490</v>
      </c>
      <c r="D3" s="106">
        <v>12</v>
      </c>
      <c r="E3" s="74" t="e">
        <f t="shared" ref="E3:E16" si="0">EDATE($O$19,$D3)</f>
        <v>#VALUE!</v>
      </c>
      <c r="F3" s="61">
        <f>IF(D3&lt;=12,1,IF(D3&lt;=24,3,IF(D3&lt;=120,6,IF(D3&lt;=240,12,IF(D3&lt;=360,36,60)))))</f>
        <v>1</v>
      </c>
      <c r="G3" s="71" t="e">
        <f ca="1">IF(J3&gt;=0,ROUNDDOWN(J3*10,2)/10,ROUNDUP(J3*10,2)/10)</f>
        <v>#NAME?</v>
      </c>
      <c r="H3" s="71" t="e">
        <f ca="1">IF(K3-J3&gt;1%,(QUOTIENT(K3*10000,50)+1)*0.5%,(QUOTIENT(K3*10000,10)+1)*0.1%)</f>
        <v>#NAME?</v>
      </c>
      <c r="I3" s="109" t="e">
        <f ca="1">IF(H3-G3&lt;0.5%,0.05%,IF(H3-G3&lt;1%,0.1%,IF(H3-G3&lt;2%,0.25%,0.5%)))</f>
        <v>#NAME?</v>
      </c>
      <c r="J3" s="71" t="e">
        <f ca="1">MIN(_xll.ohPack($P$19:INDEX($P$19:$P$3551,MATCH(E3+1,$O$19:$O$3551,1),1)))</f>
        <v>#NAME?</v>
      </c>
      <c r="K3" s="71" t="e">
        <f ca="1">MAX(_xll.ohPack($P$19:INDEX($P$19:$P$3551,MATCH(E3+1,$O$19:$O$3551,1),1)))</f>
        <v>#NAME?</v>
      </c>
    </row>
    <row r="4" spans="2:11" hidden="1" outlineLevel="1" x14ac:dyDescent="0.2">
      <c r="B4" s="49" t="str">
        <f>_xll.qlPeriodEquivalent(D4&amp;"M")</f>
        <v>2Y</v>
      </c>
      <c r="C4" s="75">
        <f>_xll.qlDateEndOfMonth(EDATE(_xll.qlIMMNextDate(_xll.qlSettingsEvaluationDate(Trigger)-1,TRUE),-3))</f>
        <v>42460</v>
      </c>
      <c r="D4" s="107">
        <v>24</v>
      </c>
      <c r="E4" s="75" t="e">
        <f t="shared" si="0"/>
        <v>#VALUE!</v>
      </c>
      <c r="F4" s="49">
        <f t="shared" ref="F4:F16" si="1">IF(D4&lt;=12,1,IF(D4&lt;=24,3,IF(D4&lt;=120,6,IF(D4&lt;=240,12,IF(D4&lt;=360,36,60)))))</f>
        <v>3</v>
      </c>
      <c r="G4" s="72" t="e">
        <f t="shared" ref="G4:G16" ca="1" si="2">IF(J4&gt;=0,ROUNDDOWN(J4*10,2)/10,ROUNDUP(J4*10,2)/10)</f>
        <v>#NAME?</v>
      </c>
      <c r="H4" s="72" t="e">
        <f t="shared" ref="H4:H16" ca="1" si="3">IF(K4-J4&gt;1%,(QUOTIENT(K4*10000,50)+1)*0.5%,(QUOTIENT(K4*10000,10)+1)*0.1%)</f>
        <v>#NAME?</v>
      </c>
      <c r="I4" s="110" t="e">
        <f t="shared" ref="I4:I16" ca="1" si="4">IF(H4-G4&lt;0.5%,0.05%,IF(H4-G4&lt;1%,0.1%,IF(H4-G4&lt;2%,0.25%,0.5%)))</f>
        <v>#NAME?</v>
      </c>
      <c r="J4" s="72" t="e">
        <f ca="1">MIN(_xll.ohPack($P$19:INDEX($P$19:$P$3551,MATCH(E4+1,$O$19:$O$3551,1),1)))</f>
        <v>#NAME?</v>
      </c>
      <c r="K4" s="72" t="e">
        <f ca="1">MAX(_xll.ohPack($P$19:INDEX($P$19:$P$3551,MATCH(E4+1,$O$19:$O$3551,1),1)))</f>
        <v>#NAME?</v>
      </c>
    </row>
    <row r="5" spans="2:11" hidden="1" outlineLevel="1" x14ac:dyDescent="0.2">
      <c r="B5" s="49" t="str">
        <f>_xll.qlPeriodEquivalent(D5&amp;"M")</f>
        <v>5Y</v>
      </c>
      <c r="C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42369</v>
      </c>
      <c r="D5" s="107">
        <v>60</v>
      </c>
      <c r="E5" s="75" t="e">
        <f t="shared" si="0"/>
        <v>#VALUE!</v>
      </c>
      <c r="F5" s="49">
        <f t="shared" si="1"/>
        <v>6</v>
      </c>
      <c r="G5" s="72" t="e">
        <f t="shared" ca="1" si="2"/>
        <v>#NAME?</v>
      </c>
      <c r="H5" s="72" t="e">
        <f t="shared" ca="1" si="3"/>
        <v>#NAME?</v>
      </c>
      <c r="I5" s="110" t="e">
        <f t="shared" ca="1" si="4"/>
        <v>#NAME?</v>
      </c>
      <c r="J5" s="72" t="e">
        <f ca="1">MIN(_xll.ohPack($P$19:INDEX($P$19:$P$3551,MATCH(E5+1,$O$19:$O$3551,1),1)))</f>
        <v>#NAME?</v>
      </c>
      <c r="K5" s="72" t="e">
        <f ca="1">MAX(_xll.ohPack($P$19:INDEX($P$19:$P$3551,MATCH(E5+1,$O$19:$O$3551,1),1)))</f>
        <v>#NAME?</v>
      </c>
    </row>
    <row r="6" spans="2:11" hidden="1" outlineLevel="1" x14ac:dyDescent="0.2">
      <c r="B6" s="49" t="str">
        <f>_xll.qlPeriodEquivalent(D6&amp;"M")</f>
        <v>10Y</v>
      </c>
      <c r="C6" s="75">
        <f>C5</f>
        <v>42369</v>
      </c>
      <c r="D6" s="107">
        <v>120</v>
      </c>
      <c r="E6" s="75" t="e">
        <f t="shared" si="0"/>
        <v>#VALUE!</v>
      </c>
      <c r="F6" s="49">
        <f t="shared" si="1"/>
        <v>6</v>
      </c>
      <c r="G6" s="72" t="e">
        <f t="shared" ca="1" si="2"/>
        <v>#NAME?</v>
      </c>
      <c r="H6" s="72" t="e">
        <f t="shared" ca="1" si="3"/>
        <v>#NAME?</v>
      </c>
      <c r="I6" s="110" t="e">
        <f t="shared" ca="1" si="4"/>
        <v>#NAME?</v>
      </c>
      <c r="J6" s="72" t="e">
        <f ca="1">MIN(_xll.ohPack($P$19:INDEX($P$19:$P$3551,MATCH(E6+1,$O$19:$O$3551,1),1)))</f>
        <v>#NAME?</v>
      </c>
      <c r="K6" s="72" t="e">
        <f ca="1">MAX(_xll.ohPack($P$19:INDEX($P$19:$P$3551,MATCH(E6+1,$O$19:$O$3551,1),1)))</f>
        <v>#NAME?</v>
      </c>
    </row>
    <row r="7" spans="2:11" hidden="1" outlineLevel="1" x14ac:dyDescent="0.2">
      <c r="B7" s="49" t="str">
        <f>_xll.qlPeriodEquivalent(D7&amp;"M")</f>
        <v>20Y</v>
      </c>
      <c r="C7" s="75">
        <f>IF(AND(MONTH(C6)=12),C6,_xll.qlDateEndOfMonth(EDATE(C6,-6)))</f>
        <v>42369</v>
      </c>
      <c r="D7" s="107">
        <v>240</v>
      </c>
      <c r="E7" s="75" t="e">
        <f t="shared" si="0"/>
        <v>#VALUE!</v>
      </c>
      <c r="F7" s="49">
        <f t="shared" si="1"/>
        <v>12</v>
      </c>
      <c r="G7" s="72" t="e">
        <f t="shared" ca="1" si="2"/>
        <v>#NAME?</v>
      </c>
      <c r="H7" s="72" t="e">
        <f t="shared" ca="1" si="3"/>
        <v>#NAME?</v>
      </c>
      <c r="I7" s="110" t="e">
        <f t="shared" ca="1" si="4"/>
        <v>#NAME?</v>
      </c>
      <c r="J7" s="72" t="e">
        <f ca="1">MIN(_xll.ohPack($P$19:INDEX($P$19:$P$3551,MATCH(E7+1,$O$19:$O$3551,1),1)))</f>
        <v>#NAME?</v>
      </c>
      <c r="K7" s="72" t="e">
        <f ca="1">MAX(_xll.ohPack($P$19:INDEX($P$19:$P$3551,MATCH(E7+1,$O$19:$O$3551,1),1)))</f>
        <v>#NAME?</v>
      </c>
    </row>
    <row r="8" spans="2:11" hidden="1" outlineLevel="1" x14ac:dyDescent="0.2">
      <c r="B8" s="49" t="str">
        <f>_xll.qlPeriodEquivalent(D8&amp;"M")</f>
        <v>30Y</v>
      </c>
      <c r="C8" s="75">
        <f>C7</f>
        <v>42369</v>
      </c>
      <c r="D8" s="107">
        <v>360</v>
      </c>
      <c r="E8" s="75" t="e">
        <f t="shared" si="0"/>
        <v>#VALUE!</v>
      </c>
      <c r="F8" s="49">
        <f t="shared" si="1"/>
        <v>36</v>
      </c>
      <c r="G8" s="72" t="e">
        <f t="shared" ca="1" si="2"/>
        <v>#NAME?</v>
      </c>
      <c r="H8" s="72" t="e">
        <f t="shared" ca="1" si="3"/>
        <v>#NAME?</v>
      </c>
      <c r="I8" s="110" t="e">
        <f t="shared" ca="1" si="4"/>
        <v>#NAME?</v>
      </c>
      <c r="J8" s="72" t="e">
        <f ca="1">MIN(_xll.ohPack($P$19:INDEX($P$19:$P$3551,MATCH(E8+1,$O$19:$O$3551,1),1)))</f>
        <v>#NAME?</v>
      </c>
      <c r="K8" s="72" t="e">
        <f ca="1">MAX(_xll.ohPack($P$19:INDEX($P$19:$P$3551,MATCH(E8+1,$O$19:$O$3551,1),1)))</f>
        <v>#NAME?</v>
      </c>
    </row>
    <row r="9" spans="2:11" hidden="1" outlineLevel="1" x14ac:dyDescent="0.2">
      <c r="B9" s="50" t="str">
        <f>_xll.qlPeriodEquivalent(D9&amp;"M")</f>
        <v>60Y</v>
      </c>
      <c r="C9" s="76">
        <f>C8</f>
        <v>42369</v>
      </c>
      <c r="D9" s="108">
        <f>60*12</f>
        <v>720</v>
      </c>
      <c r="E9" s="76" t="e">
        <f t="shared" si="0"/>
        <v>#VALUE!</v>
      </c>
      <c r="F9" s="50">
        <f t="shared" si="1"/>
        <v>60</v>
      </c>
      <c r="G9" s="73" t="e">
        <f t="shared" ca="1" si="2"/>
        <v>#NAME?</v>
      </c>
      <c r="H9" s="73" t="e">
        <f t="shared" ca="1" si="3"/>
        <v>#NAME?</v>
      </c>
      <c r="I9" s="111" t="e">
        <f t="shared" ca="1" si="4"/>
        <v>#NAME?</v>
      </c>
      <c r="J9" s="73" t="e">
        <f ca="1">MIN(_xll.ohPack($P$19:INDEX($P$19:$P$3551,MATCH(E9+1,$O$19:$O$3551,1),1)))</f>
        <v>#NAME?</v>
      </c>
      <c r="K9" s="73" t="e">
        <f ca="1">MAX(_xll.ohPack($P$19:INDEX($P$19:$P$3551,MATCH(E9+1,$O$19:$O$3551,1),1)))</f>
        <v>#NAME?</v>
      </c>
    </row>
    <row r="10" spans="2:11" hidden="1" outlineLevel="1" x14ac:dyDescent="0.2">
      <c r="B10" s="61" t="str">
        <f>_xll.qlPeriodEquivalent(D10&amp;"M")</f>
        <v>1Y</v>
      </c>
      <c r="C10" s="74">
        <f>C3</f>
        <v>42490</v>
      </c>
      <c r="D10" s="106">
        <v>12</v>
      </c>
      <c r="E10" s="74" t="e">
        <f t="shared" si="0"/>
        <v>#VALUE!</v>
      </c>
      <c r="F10" s="61">
        <f t="shared" si="1"/>
        <v>1</v>
      </c>
      <c r="G10" s="71" t="e">
        <f t="shared" ca="1" si="2"/>
        <v>#NAME?</v>
      </c>
      <c r="H10" s="71" t="e">
        <f t="shared" ca="1" si="3"/>
        <v>#NAME?</v>
      </c>
      <c r="I10" s="109" t="e">
        <f t="shared" ca="1" si="4"/>
        <v>#NAME?</v>
      </c>
      <c r="J10" s="71" t="e">
        <f ca="1">MIN(_xll.ohPack($Q$19:INDEX($Q$19:$Q$3551,MATCH(E10+1,$O$19:$O$3551,1),1)))</f>
        <v>#NAME?</v>
      </c>
      <c r="K10" s="71" t="e">
        <f ca="1">MAX(_xll.ohPack($Q$19:INDEX($Q$19:$Q$3551,MATCH(E10+1,$O$19:$O$3551,1),1)))</f>
        <v>#NAME?</v>
      </c>
    </row>
    <row r="11" spans="2:11" hidden="1" outlineLevel="1" x14ac:dyDescent="0.2">
      <c r="B11" s="49" t="str">
        <f>_xll.qlPeriodEquivalent(D11&amp;"M")</f>
        <v>2Y</v>
      </c>
      <c r="C11" s="75">
        <f t="shared" ref="C11:C16" si="5">C4</f>
        <v>42460</v>
      </c>
      <c r="D11" s="107">
        <v>24</v>
      </c>
      <c r="E11" s="75" t="e">
        <f t="shared" si="0"/>
        <v>#VALUE!</v>
      </c>
      <c r="F11" s="49">
        <f t="shared" si="1"/>
        <v>3</v>
      </c>
      <c r="G11" s="72" t="e">
        <f t="shared" ca="1" si="2"/>
        <v>#NAME?</v>
      </c>
      <c r="H11" s="72" t="e">
        <f t="shared" ca="1" si="3"/>
        <v>#NAME?</v>
      </c>
      <c r="I11" s="110" t="e">
        <f t="shared" ca="1" si="4"/>
        <v>#NAME?</v>
      </c>
      <c r="J11" s="72" t="e">
        <f ca="1">MIN(_xll.ohPack($Q$19:INDEX($Q$19:$Q$3551,MATCH(E11+1,$O$19:$O$3551,1),1)))</f>
        <v>#NAME?</v>
      </c>
      <c r="K11" s="72" t="e">
        <f ca="1">MAX(_xll.ohPack($Q$19:INDEX($Q$19:$Q$3551,MATCH(E11+1,$O$19:$O$3551,1),1)))</f>
        <v>#NAME?</v>
      </c>
    </row>
    <row r="12" spans="2:11" hidden="1" outlineLevel="1" x14ac:dyDescent="0.2">
      <c r="B12" s="49" t="str">
        <f>_xll.qlPeriodEquivalent(D12&amp;"M")</f>
        <v>5Y</v>
      </c>
      <c r="C12" s="75">
        <f t="shared" si="5"/>
        <v>42369</v>
      </c>
      <c r="D12" s="107">
        <v>60</v>
      </c>
      <c r="E12" s="75" t="e">
        <f t="shared" si="0"/>
        <v>#VALUE!</v>
      </c>
      <c r="F12" s="49">
        <f t="shared" si="1"/>
        <v>6</v>
      </c>
      <c r="G12" s="72" t="e">
        <f t="shared" ca="1" si="2"/>
        <v>#NAME?</v>
      </c>
      <c r="H12" s="72" t="e">
        <f t="shared" ca="1" si="3"/>
        <v>#NAME?</v>
      </c>
      <c r="I12" s="110" t="e">
        <f t="shared" ca="1" si="4"/>
        <v>#NAME?</v>
      </c>
      <c r="J12" s="72" t="e">
        <f ca="1">MIN(_xll.ohPack($Q$19:INDEX($Q$19:$Q$3551,MATCH(E12+1,$O$19:$O$3551,1),1)))</f>
        <v>#NAME?</v>
      </c>
      <c r="K12" s="72" t="e">
        <f ca="1">MAX(_xll.ohPack($Q$19:INDEX($Q$19:$Q$3551,MATCH(E12+1,$O$19:$O$3551,1),1)))</f>
        <v>#NAME?</v>
      </c>
    </row>
    <row r="13" spans="2:11" hidden="1" outlineLevel="1" x14ac:dyDescent="0.2">
      <c r="B13" s="49" t="str">
        <f>_xll.qlPeriodEquivalent(D13&amp;"M")</f>
        <v>10Y</v>
      </c>
      <c r="C13" s="75">
        <f t="shared" si="5"/>
        <v>42369</v>
      </c>
      <c r="D13" s="107">
        <v>120</v>
      </c>
      <c r="E13" s="75" t="e">
        <f t="shared" si="0"/>
        <v>#VALUE!</v>
      </c>
      <c r="F13" s="49">
        <f t="shared" si="1"/>
        <v>6</v>
      </c>
      <c r="G13" s="72" t="e">
        <f t="shared" ca="1" si="2"/>
        <v>#NAME?</v>
      </c>
      <c r="H13" s="72" t="e">
        <f t="shared" ca="1" si="3"/>
        <v>#NAME?</v>
      </c>
      <c r="I13" s="110" t="e">
        <f t="shared" ca="1" si="4"/>
        <v>#NAME?</v>
      </c>
      <c r="J13" s="72" t="e">
        <f ca="1">MIN(_xll.ohPack($Q$19:INDEX($Q$19:$Q$3551,MATCH(E13+1,$O$19:$O$3551,1),1)))</f>
        <v>#NAME?</v>
      </c>
      <c r="K13" s="72" t="e">
        <f ca="1">MAX(_xll.ohPack($Q$19:INDEX($Q$19:$Q$3551,MATCH(E13+1,$O$19:$O$3551,1),1)))</f>
        <v>#NAME?</v>
      </c>
    </row>
    <row r="14" spans="2:11" hidden="1" outlineLevel="1" x14ac:dyDescent="0.2">
      <c r="B14" s="49" t="str">
        <f>_xll.qlPeriodEquivalent(D14&amp;"M")</f>
        <v>20Y</v>
      </c>
      <c r="C14" s="75">
        <f t="shared" si="5"/>
        <v>42369</v>
      </c>
      <c r="D14" s="107">
        <v>240</v>
      </c>
      <c r="E14" s="75" t="e">
        <f t="shared" si="0"/>
        <v>#VALUE!</v>
      </c>
      <c r="F14" s="49">
        <f t="shared" si="1"/>
        <v>12</v>
      </c>
      <c r="G14" s="72" t="e">
        <f t="shared" ca="1" si="2"/>
        <v>#NAME?</v>
      </c>
      <c r="H14" s="72" t="e">
        <f t="shared" ca="1" si="3"/>
        <v>#NAME?</v>
      </c>
      <c r="I14" s="110" t="e">
        <f t="shared" ca="1" si="4"/>
        <v>#NAME?</v>
      </c>
      <c r="J14" s="72" t="e">
        <f ca="1">MIN(_xll.ohPack($Q$19:INDEX($Q$19:$Q$3551,MATCH(E14+1,$O$19:$O$3551,1),1)))</f>
        <v>#NAME?</v>
      </c>
      <c r="K14" s="72" t="e">
        <f ca="1">MAX(_xll.ohPack($Q$19:INDEX($Q$19:$Q$3551,MATCH(E14+1,$O$19:$O$3551,1),1)))</f>
        <v>#NAME?</v>
      </c>
    </row>
    <row r="15" spans="2:11" hidden="1" outlineLevel="1" x14ac:dyDescent="0.2">
      <c r="B15" s="49" t="str">
        <f>_xll.qlPeriodEquivalent(D15&amp;"M")</f>
        <v>30Y</v>
      </c>
      <c r="C15" s="75">
        <f t="shared" si="5"/>
        <v>42369</v>
      </c>
      <c r="D15" s="107">
        <v>360</v>
      </c>
      <c r="E15" s="75" t="e">
        <f t="shared" si="0"/>
        <v>#VALUE!</v>
      </c>
      <c r="F15" s="49">
        <f t="shared" si="1"/>
        <v>36</v>
      </c>
      <c r="G15" s="72" t="e">
        <f t="shared" ca="1" si="2"/>
        <v>#NAME?</v>
      </c>
      <c r="H15" s="72" t="e">
        <f t="shared" ca="1" si="3"/>
        <v>#NAME?</v>
      </c>
      <c r="I15" s="110" t="e">
        <f t="shared" ca="1" si="4"/>
        <v>#NAME?</v>
      </c>
      <c r="J15" s="72" t="e">
        <f ca="1">MIN(_xll.ohPack($Q$19:INDEX($Q$19:$Q$3551,MATCH(E15+1,$O$19:$O$3551,1),1)))</f>
        <v>#NAME?</v>
      </c>
      <c r="K15" s="72" t="e">
        <f ca="1">MAX(_xll.ohPack($Q$19:INDEX($Q$19:$Q$3551,MATCH(E15+1,$O$19:$O$3551,1),1)))</f>
        <v>#NAME?</v>
      </c>
    </row>
    <row r="16" spans="2:11" hidden="1" outlineLevel="1" x14ac:dyDescent="0.2">
      <c r="B16" s="50" t="str">
        <f>_xll.qlPeriodEquivalent(D16&amp;"M")</f>
        <v>60Y</v>
      </c>
      <c r="C16" s="76">
        <f t="shared" si="5"/>
        <v>42369</v>
      </c>
      <c r="D16" s="108">
        <v>720</v>
      </c>
      <c r="E16" s="76" t="e">
        <f t="shared" si="0"/>
        <v>#VALUE!</v>
      </c>
      <c r="F16" s="50">
        <f t="shared" si="1"/>
        <v>60</v>
      </c>
      <c r="G16" s="73" t="e">
        <f t="shared" ca="1" si="2"/>
        <v>#NAME?</v>
      </c>
      <c r="H16" s="73" t="e">
        <f t="shared" ca="1" si="3"/>
        <v>#NAME?</v>
      </c>
      <c r="I16" s="111" t="e">
        <f t="shared" ca="1" si="4"/>
        <v>#NAME?</v>
      </c>
      <c r="J16" s="73" t="e">
        <f ca="1">MIN(_xll.ohPack($Q$19:INDEX($Q$19:$Q$3551,MATCH(E16+1,$O$19:$O$3551,1),1)))</f>
        <v>#NAME?</v>
      </c>
      <c r="K16" s="73" t="e">
        <f ca="1">MAX(_xll.ohPack($Q$19:INDEX($Q$19:$Q$3551,MATCH(E16+1,$O$19:$O$3551,1),1)))</f>
        <v>#NAME?</v>
      </c>
    </row>
    <row r="17" spans="13:20" collapsed="1" x14ac:dyDescent="0.2"/>
    <row r="18" spans="13:20" x14ac:dyDescent="0.2">
      <c r="M18" s="102" t="s">
        <v>438</v>
      </c>
      <c r="N18" s="102" t="s">
        <v>439</v>
      </c>
      <c r="O18" s="102" t="s">
        <v>440</v>
      </c>
      <c r="P18" s="102" t="s">
        <v>457</v>
      </c>
      <c r="Q18" s="102" t="s">
        <v>441</v>
      </c>
      <c r="S18" s="35" t="s">
        <v>444</v>
      </c>
      <c r="T18" s="67" t="e">
        <f>_xll.qlEonia(,EUR6M)</f>
        <v>#NUM!</v>
      </c>
    </row>
    <row r="19" spans="13:20" x14ac:dyDescent="0.2">
      <c r="M19" s="61"/>
      <c r="N19" s="74">
        <f>EvaluationDate</f>
        <v>42515</v>
      </c>
      <c r="O19" s="74" t="e">
        <f>_xll.qlInterestRateIndexValueDate(Index,N19)</f>
        <v>#VALUE!</v>
      </c>
      <c r="P19" s="71" t="e">
        <f t="array" ref="P19:P3551">IFERROR(_xll.qlIndexFixing(Index,N19:N3551,TRUE,RecalcTrigger),NA())</f>
        <v>#N/A</v>
      </c>
      <c r="Q19" s="71" t="e">
        <f t="array" ref="Q19:Q3551">IFERROR(_xll.qlIndexFixing(OvernightIndex,O19:O3551,TRUE,RecalcTrigger),NA())</f>
        <v>#N/A</v>
      </c>
      <c r="S19" s="35" t="s">
        <v>399</v>
      </c>
      <c r="T19" s="67" t="e">
        <f>_xll.qlEuribor(,"6M",EUR6M)</f>
        <v>#NUM!</v>
      </c>
    </row>
    <row r="20" spans="13:20" x14ac:dyDescent="0.2">
      <c r="M20" s="49" t="s">
        <v>442</v>
      </c>
      <c r="N20" s="75">
        <f>_xll.qlCalendarAdvance(Calendar,N19,M20,"Following",FALSE)</f>
        <v>42516</v>
      </c>
      <c r="O20" s="75" t="e">
        <f>_xll.qlInterestRateIndexValueDate(Index,N20)</f>
        <v>#VALUE!</v>
      </c>
      <c r="P20" s="72" t="e">
        <v>#N/A</v>
      </c>
      <c r="Q20" s="72" t="e">
        <v>#N/A</v>
      </c>
    </row>
    <row r="21" spans="13:20" x14ac:dyDescent="0.2">
      <c r="M21" s="49" t="s">
        <v>442</v>
      </c>
      <c r="N21" s="75">
        <f>_xll.qlCalendarAdvance(Calendar,N20,M21,"Following",FALSE)</f>
        <v>42517</v>
      </c>
      <c r="O21" s="75" t="e">
        <f>_xll.qlInterestRateIndexValueDate(Index,N21)</f>
        <v>#VALUE!</v>
      </c>
      <c r="P21" s="72" t="e">
        <v>#N/A</v>
      </c>
      <c r="Q21" s="72" t="e">
        <v>#N/A</v>
      </c>
      <c r="S21" s="70" t="s">
        <v>458</v>
      </c>
      <c r="T21" s="67"/>
    </row>
    <row r="22" spans="13:20" x14ac:dyDescent="0.2">
      <c r="M22" s="49" t="s">
        <v>442</v>
      </c>
      <c r="N22" s="75">
        <f>_xll.qlCalendarAdvance(Calendar,N21,M22,"Following",FALSE)</f>
        <v>42520</v>
      </c>
      <c r="O22" s="75" t="e">
        <f>_xll.qlInterestRateIndexValueDate(Index,N22)</f>
        <v>#VALUE!</v>
      </c>
      <c r="P22" s="72" t="e">
        <v>#N/A</v>
      </c>
      <c r="Q22" s="72" t="e">
        <v>#N/A</v>
      </c>
    </row>
    <row r="23" spans="13:20" x14ac:dyDescent="0.2">
      <c r="M23" s="49" t="s">
        <v>442</v>
      </c>
      <c r="N23" s="75">
        <f>_xll.qlCalendarAdvance(Calendar,N22,M23,"Following",FALSE)</f>
        <v>42521</v>
      </c>
      <c r="O23" s="75" t="e">
        <f>_xll.qlInterestRateIndexValueDate(Index,N23)</f>
        <v>#VALUE!</v>
      </c>
      <c r="P23" s="72" t="e">
        <v>#N/A</v>
      </c>
      <c r="Q23" s="72" t="e">
        <v>#N/A</v>
      </c>
      <c r="S23" s="118"/>
      <c r="T23" s="119"/>
    </row>
    <row r="24" spans="13:20" x14ac:dyDescent="0.2">
      <c r="M24" s="49" t="s">
        <v>442</v>
      </c>
      <c r="N24" s="75">
        <f>_xll.qlCalendarAdvance(Calendar,N23,M24,"Following",FALSE)</f>
        <v>42522</v>
      </c>
      <c r="O24" s="75" t="e">
        <f>_xll.qlInterestRateIndexValueDate(Index,N24)</f>
        <v>#VALUE!</v>
      </c>
      <c r="P24" s="72" t="e">
        <v>#N/A</v>
      </c>
      <c r="Q24" s="72" t="e">
        <v>#N/A</v>
      </c>
      <c r="T24" s="119"/>
    </row>
    <row r="25" spans="13:20" x14ac:dyDescent="0.2">
      <c r="M25" s="49" t="s">
        <v>442</v>
      </c>
      <c r="N25" s="75">
        <f>_xll.qlCalendarAdvance(Calendar,N24,M25,"Following",FALSE)</f>
        <v>42523</v>
      </c>
      <c r="O25" s="75" t="e">
        <f>_xll.qlInterestRateIndexValueDate(Index,N25)</f>
        <v>#VALUE!</v>
      </c>
      <c r="P25" s="72" t="e">
        <v>#N/A</v>
      </c>
      <c r="Q25" s="72" t="e">
        <v>#N/A</v>
      </c>
      <c r="T25" s="119"/>
    </row>
    <row r="26" spans="13:20" x14ac:dyDescent="0.2">
      <c r="M26" s="49" t="s">
        <v>442</v>
      </c>
      <c r="N26" s="75">
        <f>_xll.qlCalendarAdvance(Calendar,N25,M26,"Following",FALSE)</f>
        <v>42524</v>
      </c>
      <c r="O26" s="75" t="e">
        <f>_xll.qlInterestRateIndexValueDate(Index,N26)</f>
        <v>#VALUE!</v>
      </c>
      <c r="P26" s="72" t="e">
        <v>#N/A</v>
      </c>
      <c r="Q26" s="72" t="e">
        <v>#N/A</v>
      </c>
    </row>
    <row r="27" spans="13:20" x14ac:dyDescent="0.2">
      <c r="M27" s="49" t="s">
        <v>442</v>
      </c>
      <c r="N27" s="75">
        <f>_xll.qlCalendarAdvance(Calendar,N26,M27,"Following",FALSE)</f>
        <v>42527</v>
      </c>
      <c r="O27" s="75" t="e">
        <f>_xll.qlInterestRateIndexValueDate(Index,N27)</f>
        <v>#VALUE!</v>
      </c>
      <c r="P27" s="72" t="e">
        <v>#N/A</v>
      </c>
      <c r="Q27" s="72" t="e">
        <v>#N/A</v>
      </c>
    </row>
    <row r="28" spans="13:20" x14ac:dyDescent="0.2">
      <c r="M28" s="49" t="s">
        <v>442</v>
      </c>
      <c r="N28" s="75">
        <f>_xll.qlCalendarAdvance(Calendar,N27,M28,"Following",FALSE)</f>
        <v>42528</v>
      </c>
      <c r="O28" s="75" t="e">
        <f>_xll.qlInterestRateIndexValueDate(Index,N28)</f>
        <v>#VALUE!</v>
      </c>
      <c r="P28" s="72" t="e">
        <v>#N/A</v>
      </c>
      <c r="Q28" s="72" t="e">
        <v>#N/A</v>
      </c>
    </row>
    <row r="29" spans="13:20" x14ac:dyDescent="0.2">
      <c r="M29" s="49" t="s">
        <v>442</v>
      </c>
      <c r="N29" s="75">
        <f>_xll.qlCalendarAdvance(Calendar,N28,M29,"Following",FALSE)</f>
        <v>42529</v>
      </c>
      <c r="O29" s="75" t="e">
        <f>_xll.qlInterestRateIndexValueDate(Index,N29)</f>
        <v>#VALUE!</v>
      </c>
      <c r="P29" s="72" t="e">
        <v>#N/A</v>
      </c>
      <c r="Q29" s="72" t="e">
        <v>#N/A</v>
      </c>
    </row>
    <row r="30" spans="13:20" x14ac:dyDescent="0.2">
      <c r="M30" s="49" t="s">
        <v>442</v>
      </c>
      <c r="N30" s="75">
        <f>_xll.qlCalendarAdvance(Calendar,N29,M30,"Following",FALSE)</f>
        <v>42530</v>
      </c>
      <c r="O30" s="75" t="e">
        <f>_xll.qlInterestRateIndexValueDate(Index,N30)</f>
        <v>#VALUE!</v>
      </c>
      <c r="P30" s="72" t="e">
        <v>#N/A</v>
      </c>
      <c r="Q30" s="72" t="e">
        <v>#N/A</v>
      </c>
    </row>
    <row r="31" spans="13:20" x14ac:dyDescent="0.2">
      <c r="M31" s="49" t="s">
        <v>442</v>
      </c>
      <c r="N31" s="75">
        <f>_xll.qlCalendarAdvance(Calendar,N30,M31,"Following",FALSE)</f>
        <v>42531</v>
      </c>
      <c r="O31" s="75" t="e">
        <f>_xll.qlInterestRateIndexValueDate(Index,N31)</f>
        <v>#VALUE!</v>
      </c>
      <c r="P31" s="72" t="e">
        <v>#N/A</v>
      </c>
      <c r="Q31" s="72" t="e">
        <v>#N/A</v>
      </c>
    </row>
    <row r="32" spans="13:20" x14ac:dyDescent="0.2">
      <c r="M32" s="49" t="s">
        <v>442</v>
      </c>
      <c r="N32" s="75">
        <f>_xll.qlCalendarAdvance(Calendar,N31,M32,"Following",FALSE)</f>
        <v>42534</v>
      </c>
      <c r="O32" s="75" t="e">
        <f>_xll.qlInterestRateIndexValueDate(Index,N32)</f>
        <v>#VALUE!</v>
      </c>
      <c r="P32" s="72" t="e">
        <v>#N/A</v>
      </c>
      <c r="Q32" s="72" t="e">
        <v>#N/A</v>
      </c>
    </row>
    <row r="33" spans="13:17" x14ac:dyDescent="0.2">
      <c r="M33" s="49" t="s">
        <v>442</v>
      </c>
      <c r="N33" s="75">
        <f>_xll.qlCalendarAdvance(Calendar,N32,M33,"Following",FALSE)</f>
        <v>42535</v>
      </c>
      <c r="O33" s="75" t="e">
        <f>_xll.qlInterestRateIndexValueDate(Index,N33)</f>
        <v>#VALUE!</v>
      </c>
      <c r="P33" s="72" t="e">
        <v>#N/A</v>
      </c>
      <c r="Q33" s="72" t="e">
        <v>#N/A</v>
      </c>
    </row>
    <row r="34" spans="13:17" x14ac:dyDescent="0.2">
      <c r="M34" s="49" t="s">
        <v>442</v>
      </c>
      <c r="N34" s="75">
        <f>_xll.qlCalendarAdvance(Calendar,N33,M34,"Following",FALSE)</f>
        <v>42536</v>
      </c>
      <c r="O34" s="75" t="e">
        <f>_xll.qlInterestRateIndexValueDate(Index,N34)</f>
        <v>#VALUE!</v>
      </c>
      <c r="P34" s="72" t="e">
        <v>#N/A</v>
      </c>
      <c r="Q34" s="72" t="e">
        <v>#N/A</v>
      </c>
    </row>
    <row r="35" spans="13:17" x14ac:dyDescent="0.2">
      <c r="M35" s="49" t="s">
        <v>442</v>
      </c>
      <c r="N35" s="75">
        <f>_xll.qlCalendarAdvance(Calendar,N34,M35,"Following",FALSE)</f>
        <v>42537</v>
      </c>
      <c r="O35" s="75" t="e">
        <f>_xll.qlInterestRateIndexValueDate(Index,N35)</f>
        <v>#VALUE!</v>
      </c>
      <c r="P35" s="72" t="e">
        <v>#N/A</v>
      </c>
      <c r="Q35" s="72" t="e">
        <v>#N/A</v>
      </c>
    </row>
    <row r="36" spans="13:17" x14ac:dyDescent="0.2">
      <c r="M36" s="49" t="s">
        <v>442</v>
      </c>
      <c r="N36" s="75">
        <f>_xll.qlCalendarAdvance(Calendar,N35,M36,"Following",FALSE)</f>
        <v>42538</v>
      </c>
      <c r="O36" s="75" t="e">
        <f>_xll.qlInterestRateIndexValueDate(Index,N36)</f>
        <v>#VALUE!</v>
      </c>
      <c r="P36" s="72" t="e">
        <v>#N/A</v>
      </c>
      <c r="Q36" s="72" t="e">
        <v>#N/A</v>
      </c>
    </row>
    <row r="37" spans="13:17" x14ac:dyDescent="0.2">
      <c r="M37" s="49" t="s">
        <v>442</v>
      </c>
      <c r="N37" s="75">
        <f>_xll.qlCalendarAdvance(Calendar,N36,M37,"Following",FALSE)</f>
        <v>42541</v>
      </c>
      <c r="O37" s="75" t="e">
        <f>_xll.qlInterestRateIndexValueDate(Index,N37)</f>
        <v>#VALUE!</v>
      </c>
      <c r="P37" s="72" t="e">
        <v>#N/A</v>
      </c>
      <c r="Q37" s="72" t="e">
        <v>#N/A</v>
      </c>
    </row>
    <row r="38" spans="13:17" x14ac:dyDescent="0.2">
      <c r="M38" s="49" t="s">
        <v>442</v>
      </c>
      <c r="N38" s="75">
        <f>_xll.qlCalendarAdvance(Calendar,N37,M38,"Following",FALSE)</f>
        <v>42542</v>
      </c>
      <c r="O38" s="75" t="e">
        <f>_xll.qlInterestRateIndexValueDate(Index,N38)</f>
        <v>#VALUE!</v>
      </c>
      <c r="P38" s="72" t="e">
        <v>#N/A</v>
      </c>
      <c r="Q38" s="72" t="e">
        <v>#N/A</v>
      </c>
    </row>
    <row r="39" spans="13:17" x14ac:dyDescent="0.2">
      <c r="M39" s="49" t="s">
        <v>442</v>
      </c>
      <c r="N39" s="75">
        <f>_xll.qlCalendarAdvance(Calendar,N38,M39,"Following",FALSE)</f>
        <v>42543</v>
      </c>
      <c r="O39" s="75" t="e">
        <f>_xll.qlInterestRateIndexValueDate(Index,N39)</f>
        <v>#VALUE!</v>
      </c>
      <c r="P39" s="72" t="e">
        <v>#N/A</v>
      </c>
      <c r="Q39" s="72" t="e">
        <v>#N/A</v>
      </c>
    </row>
    <row r="40" spans="13:17" x14ac:dyDescent="0.2">
      <c r="M40" s="49" t="s">
        <v>442</v>
      </c>
      <c r="N40" s="75">
        <f>_xll.qlCalendarAdvance(Calendar,N39,M40,"Following",FALSE)</f>
        <v>42544</v>
      </c>
      <c r="O40" s="75" t="e">
        <f>_xll.qlInterestRateIndexValueDate(Index,N40)</f>
        <v>#VALUE!</v>
      </c>
      <c r="P40" s="72" t="e">
        <v>#N/A</v>
      </c>
      <c r="Q40" s="72" t="e">
        <v>#N/A</v>
      </c>
    </row>
    <row r="41" spans="13:17" x14ac:dyDescent="0.2">
      <c r="M41" s="49" t="s">
        <v>442</v>
      </c>
      <c r="N41" s="75">
        <f>_xll.qlCalendarAdvance(Calendar,N40,M41,"Following",FALSE)</f>
        <v>42545</v>
      </c>
      <c r="O41" s="75" t="e">
        <f>_xll.qlInterestRateIndexValueDate(Index,N41)</f>
        <v>#VALUE!</v>
      </c>
      <c r="P41" s="72" t="e">
        <v>#N/A</v>
      </c>
      <c r="Q41" s="72" t="e">
        <v>#N/A</v>
      </c>
    </row>
    <row r="42" spans="13:17" x14ac:dyDescent="0.2">
      <c r="M42" s="49" t="s">
        <v>442</v>
      </c>
      <c r="N42" s="75">
        <f>_xll.qlCalendarAdvance(Calendar,N41,M42,"Following",FALSE)</f>
        <v>42548</v>
      </c>
      <c r="O42" s="75" t="e">
        <f>_xll.qlInterestRateIndexValueDate(Index,N42)</f>
        <v>#VALUE!</v>
      </c>
      <c r="P42" s="72" t="e">
        <v>#N/A</v>
      </c>
      <c r="Q42" s="72" t="e">
        <v>#N/A</v>
      </c>
    </row>
    <row r="43" spans="13:17" x14ac:dyDescent="0.2">
      <c r="M43" s="49" t="s">
        <v>442</v>
      </c>
      <c r="N43" s="75">
        <f>_xll.qlCalendarAdvance(Calendar,N42,M43,"Following",FALSE)</f>
        <v>42549</v>
      </c>
      <c r="O43" s="75" t="e">
        <f>_xll.qlInterestRateIndexValueDate(Index,N43)</f>
        <v>#VALUE!</v>
      </c>
      <c r="P43" s="72" t="e">
        <v>#N/A</v>
      </c>
      <c r="Q43" s="72" t="e">
        <v>#N/A</v>
      </c>
    </row>
    <row r="44" spans="13:17" x14ac:dyDescent="0.2">
      <c r="M44" s="49" t="s">
        <v>442</v>
      </c>
      <c r="N44" s="75">
        <f>_xll.qlCalendarAdvance(Calendar,N43,M44,"Following",FALSE)</f>
        <v>42550</v>
      </c>
      <c r="O44" s="75" t="e">
        <f>_xll.qlInterestRateIndexValueDate(Index,N44)</f>
        <v>#VALUE!</v>
      </c>
      <c r="P44" s="72" t="e">
        <v>#N/A</v>
      </c>
      <c r="Q44" s="72" t="e">
        <v>#N/A</v>
      </c>
    </row>
    <row r="45" spans="13:17" x14ac:dyDescent="0.2">
      <c r="M45" s="49" t="s">
        <v>442</v>
      </c>
      <c r="N45" s="75">
        <f>_xll.qlCalendarAdvance(Calendar,N44,M45,"Following",FALSE)</f>
        <v>42551</v>
      </c>
      <c r="O45" s="75" t="e">
        <f>_xll.qlInterestRateIndexValueDate(Index,N45)</f>
        <v>#VALUE!</v>
      </c>
      <c r="P45" s="72" t="e">
        <v>#N/A</v>
      </c>
      <c r="Q45" s="72" t="e">
        <v>#N/A</v>
      </c>
    </row>
    <row r="46" spans="13:17" x14ac:dyDescent="0.2">
      <c r="M46" s="49" t="s">
        <v>442</v>
      </c>
      <c r="N46" s="75">
        <f>_xll.qlCalendarAdvance(Calendar,N45,M46,"Following",FALSE)</f>
        <v>42552</v>
      </c>
      <c r="O46" s="75" t="e">
        <f>_xll.qlInterestRateIndexValueDate(Index,N46)</f>
        <v>#VALUE!</v>
      </c>
      <c r="P46" s="72" t="e">
        <v>#N/A</v>
      </c>
      <c r="Q46" s="72" t="e">
        <v>#N/A</v>
      </c>
    </row>
    <row r="47" spans="13:17" x14ac:dyDescent="0.2">
      <c r="M47" s="49" t="s">
        <v>442</v>
      </c>
      <c r="N47" s="75">
        <f>_xll.qlCalendarAdvance(Calendar,N46,M47,"Following",FALSE)</f>
        <v>42555</v>
      </c>
      <c r="O47" s="75" t="e">
        <f>_xll.qlInterestRateIndexValueDate(Index,N47)</f>
        <v>#VALUE!</v>
      </c>
      <c r="P47" s="72" t="e">
        <v>#N/A</v>
      </c>
      <c r="Q47" s="72" t="e">
        <v>#N/A</v>
      </c>
    </row>
    <row r="48" spans="13:17" x14ac:dyDescent="0.2">
      <c r="M48" s="49" t="s">
        <v>442</v>
      </c>
      <c r="N48" s="75">
        <f>_xll.qlCalendarAdvance(Calendar,N47,M48,"Following",FALSE)</f>
        <v>42556</v>
      </c>
      <c r="O48" s="75" t="e">
        <f>_xll.qlInterestRateIndexValueDate(Index,N48)</f>
        <v>#VALUE!</v>
      </c>
      <c r="P48" s="72" t="e">
        <v>#N/A</v>
      </c>
      <c r="Q48" s="72" t="e">
        <v>#N/A</v>
      </c>
    </row>
    <row r="49" spans="13:17" x14ac:dyDescent="0.2">
      <c r="M49" s="49" t="s">
        <v>442</v>
      </c>
      <c r="N49" s="75">
        <f>_xll.qlCalendarAdvance(Calendar,N48,M49,"Following",FALSE)</f>
        <v>42557</v>
      </c>
      <c r="O49" s="75" t="e">
        <f>_xll.qlInterestRateIndexValueDate(Index,N49)</f>
        <v>#VALUE!</v>
      </c>
      <c r="P49" s="72" t="e">
        <v>#N/A</v>
      </c>
      <c r="Q49" s="72" t="e">
        <v>#N/A</v>
      </c>
    </row>
    <row r="50" spans="13:17" x14ac:dyDescent="0.2">
      <c r="M50" s="49" t="s">
        <v>442</v>
      </c>
      <c r="N50" s="75">
        <f>_xll.qlCalendarAdvance(Calendar,N49,M50,"Following",FALSE)</f>
        <v>42558</v>
      </c>
      <c r="O50" s="75" t="e">
        <f>_xll.qlInterestRateIndexValueDate(Index,N50)</f>
        <v>#VALUE!</v>
      </c>
      <c r="P50" s="72" t="e">
        <v>#N/A</v>
      </c>
      <c r="Q50" s="72" t="e">
        <v>#N/A</v>
      </c>
    </row>
    <row r="51" spans="13:17" x14ac:dyDescent="0.2">
      <c r="M51" s="49" t="s">
        <v>442</v>
      </c>
      <c r="N51" s="75">
        <f>_xll.qlCalendarAdvance(Calendar,N50,M51,"Following",FALSE)</f>
        <v>42559</v>
      </c>
      <c r="O51" s="75" t="e">
        <f>_xll.qlInterestRateIndexValueDate(Index,N51)</f>
        <v>#VALUE!</v>
      </c>
      <c r="P51" s="72" t="e">
        <v>#N/A</v>
      </c>
      <c r="Q51" s="72" t="e">
        <v>#N/A</v>
      </c>
    </row>
    <row r="52" spans="13:17" x14ac:dyDescent="0.2">
      <c r="M52" s="49" t="s">
        <v>442</v>
      </c>
      <c r="N52" s="75">
        <f>_xll.qlCalendarAdvance(Calendar,N51,M52,"Following",FALSE)</f>
        <v>42562</v>
      </c>
      <c r="O52" s="75" t="e">
        <f>_xll.qlInterestRateIndexValueDate(Index,N52)</f>
        <v>#VALUE!</v>
      </c>
      <c r="P52" s="72" t="e">
        <v>#N/A</v>
      </c>
      <c r="Q52" s="72" t="e">
        <v>#N/A</v>
      </c>
    </row>
    <row r="53" spans="13:17" x14ac:dyDescent="0.2">
      <c r="M53" s="49" t="s">
        <v>442</v>
      </c>
      <c r="N53" s="75">
        <f>_xll.qlCalendarAdvance(Calendar,N52,M53,"Following",FALSE)</f>
        <v>42563</v>
      </c>
      <c r="O53" s="75" t="e">
        <f>_xll.qlInterestRateIndexValueDate(Index,N53)</f>
        <v>#VALUE!</v>
      </c>
      <c r="P53" s="72" t="e">
        <v>#N/A</v>
      </c>
      <c r="Q53" s="72" t="e">
        <v>#N/A</v>
      </c>
    </row>
    <row r="54" spans="13:17" x14ac:dyDescent="0.2">
      <c r="M54" s="49" t="s">
        <v>442</v>
      </c>
      <c r="N54" s="75">
        <f>_xll.qlCalendarAdvance(Calendar,N53,M54,"Following",FALSE)</f>
        <v>42564</v>
      </c>
      <c r="O54" s="75" t="e">
        <f>_xll.qlInterestRateIndexValueDate(Index,N54)</f>
        <v>#VALUE!</v>
      </c>
      <c r="P54" s="72" t="e">
        <v>#N/A</v>
      </c>
      <c r="Q54" s="72" t="e">
        <v>#N/A</v>
      </c>
    </row>
    <row r="55" spans="13:17" x14ac:dyDescent="0.2">
      <c r="M55" s="49" t="s">
        <v>442</v>
      </c>
      <c r="N55" s="75">
        <f>_xll.qlCalendarAdvance(Calendar,N54,M55,"Following",FALSE)</f>
        <v>42565</v>
      </c>
      <c r="O55" s="75" t="e">
        <f>_xll.qlInterestRateIndexValueDate(Index,N55)</f>
        <v>#VALUE!</v>
      </c>
      <c r="P55" s="72" t="e">
        <v>#N/A</v>
      </c>
      <c r="Q55" s="72" t="e">
        <v>#N/A</v>
      </c>
    </row>
    <row r="56" spans="13:17" x14ac:dyDescent="0.2">
      <c r="M56" s="49" t="s">
        <v>442</v>
      </c>
      <c r="N56" s="75">
        <f>_xll.qlCalendarAdvance(Calendar,N55,M56,"Following",FALSE)</f>
        <v>42566</v>
      </c>
      <c r="O56" s="75" t="e">
        <f>_xll.qlInterestRateIndexValueDate(Index,N56)</f>
        <v>#VALUE!</v>
      </c>
      <c r="P56" s="72" t="e">
        <v>#N/A</v>
      </c>
      <c r="Q56" s="72" t="e">
        <v>#N/A</v>
      </c>
    </row>
    <row r="57" spans="13:17" x14ac:dyDescent="0.2">
      <c r="M57" s="49" t="s">
        <v>442</v>
      </c>
      <c r="N57" s="75">
        <f>_xll.qlCalendarAdvance(Calendar,N56,M57,"Following",FALSE)</f>
        <v>42569</v>
      </c>
      <c r="O57" s="75" t="e">
        <f>_xll.qlInterestRateIndexValueDate(Index,N57)</f>
        <v>#VALUE!</v>
      </c>
      <c r="P57" s="72" t="e">
        <v>#N/A</v>
      </c>
      <c r="Q57" s="72" t="e">
        <v>#N/A</v>
      </c>
    </row>
    <row r="58" spans="13:17" x14ac:dyDescent="0.2">
      <c r="M58" s="49" t="s">
        <v>442</v>
      </c>
      <c r="N58" s="75">
        <f>_xll.qlCalendarAdvance(Calendar,N57,M58,"Following",FALSE)</f>
        <v>42570</v>
      </c>
      <c r="O58" s="75" t="e">
        <f>_xll.qlInterestRateIndexValueDate(Index,N58)</f>
        <v>#VALUE!</v>
      </c>
      <c r="P58" s="72" t="e">
        <v>#N/A</v>
      </c>
      <c r="Q58" s="72" t="e">
        <v>#N/A</v>
      </c>
    </row>
    <row r="59" spans="13:17" x14ac:dyDescent="0.2">
      <c r="M59" s="49" t="s">
        <v>442</v>
      </c>
      <c r="N59" s="75">
        <f>_xll.qlCalendarAdvance(Calendar,N58,M59,"Following",FALSE)</f>
        <v>42571</v>
      </c>
      <c r="O59" s="75" t="e">
        <f>_xll.qlInterestRateIndexValueDate(Index,N59)</f>
        <v>#VALUE!</v>
      </c>
      <c r="P59" s="72" t="e">
        <v>#N/A</v>
      </c>
      <c r="Q59" s="72" t="e">
        <v>#N/A</v>
      </c>
    </row>
    <row r="60" spans="13:17" x14ac:dyDescent="0.2">
      <c r="M60" s="49" t="s">
        <v>442</v>
      </c>
      <c r="N60" s="75">
        <f>_xll.qlCalendarAdvance(Calendar,N59,M60,"Following",FALSE)</f>
        <v>42572</v>
      </c>
      <c r="O60" s="75" t="e">
        <f>_xll.qlInterestRateIndexValueDate(Index,N60)</f>
        <v>#VALUE!</v>
      </c>
      <c r="P60" s="72" t="e">
        <v>#N/A</v>
      </c>
      <c r="Q60" s="72" t="e">
        <v>#N/A</v>
      </c>
    </row>
    <row r="61" spans="13:17" x14ac:dyDescent="0.2">
      <c r="M61" s="49" t="s">
        <v>442</v>
      </c>
      <c r="N61" s="75">
        <f>_xll.qlCalendarAdvance(Calendar,N60,M61,"Following",FALSE)</f>
        <v>42573</v>
      </c>
      <c r="O61" s="75" t="e">
        <f>_xll.qlInterestRateIndexValueDate(Index,N61)</f>
        <v>#VALUE!</v>
      </c>
      <c r="P61" s="72" t="e">
        <v>#N/A</v>
      </c>
      <c r="Q61" s="72" t="e">
        <v>#N/A</v>
      </c>
    </row>
    <row r="62" spans="13:17" x14ac:dyDescent="0.2">
      <c r="M62" s="49" t="s">
        <v>442</v>
      </c>
      <c r="N62" s="75">
        <f>_xll.qlCalendarAdvance(Calendar,N61,M62,"Following",FALSE)</f>
        <v>42576</v>
      </c>
      <c r="O62" s="75" t="e">
        <f>_xll.qlInterestRateIndexValueDate(Index,N62)</f>
        <v>#VALUE!</v>
      </c>
      <c r="P62" s="72" t="e">
        <v>#N/A</v>
      </c>
      <c r="Q62" s="72" t="e">
        <v>#N/A</v>
      </c>
    </row>
    <row r="63" spans="13:17" x14ac:dyDescent="0.2">
      <c r="M63" s="49" t="s">
        <v>442</v>
      </c>
      <c r="N63" s="75">
        <f>_xll.qlCalendarAdvance(Calendar,N62,M63,"Following",FALSE)</f>
        <v>42577</v>
      </c>
      <c r="O63" s="75" t="e">
        <f>_xll.qlInterestRateIndexValueDate(Index,N63)</f>
        <v>#VALUE!</v>
      </c>
      <c r="P63" s="72" t="e">
        <v>#N/A</v>
      </c>
      <c r="Q63" s="72" t="e">
        <v>#N/A</v>
      </c>
    </row>
    <row r="64" spans="13:17" x14ac:dyDescent="0.2">
      <c r="M64" s="49" t="s">
        <v>442</v>
      </c>
      <c r="N64" s="75">
        <f>_xll.qlCalendarAdvance(Calendar,N63,M64,"Following",FALSE)</f>
        <v>42578</v>
      </c>
      <c r="O64" s="75" t="e">
        <f>_xll.qlInterestRateIndexValueDate(Index,N64)</f>
        <v>#VALUE!</v>
      </c>
      <c r="P64" s="72" t="e">
        <v>#N/A</v>
      </c>
      <c r="Q64" s="72" t="e">
        <v>#N/A</v>
      </c>
    </row>
    <row r="65" spans="13:17" x14ac:dyDescent="0.2">
      <c r="M65" s="49" t="s">
        <v>442</v>
      </c>
      <c r="N65" s="75">
        <f>_xll.qlCalendarAdvance(Calendar,N64,M65,"Following",FALSE)</f>
        <v>42579</v>
      </c>
      <c r="O65" s="75" t="e">
        <f>_xll.qlInterestRateIndexValueDate(Index,N65)</f>
        <v>#VALUE!</v>
      </c>
      <c r="P65" s="72" t="e">
        <v>#N/A</v>
      </c>
      <c r="Q65" s="72" t="e">
        <v>#N/A</v>
      </c>
    </row>
    <row r="66" spans="13:17" x14ac:dyDescent="0.2">
      <c r="M66" s="49" t="s">
        <v>442</v>
      </c>
      <c r="N66" s="75">
        <f>_xll.qlCalendarAdvance(Calendar,N65,M66,"Following",FALSE)</f>
        <v>42580</v>
      </c>
      <c r="O66" s="75" t="e">
        <f>_xll.qlInterestRateIndexValueDate(Index,N66)</f>
        <v>#VALUE!</v>
      </c>
      <c r="P66" s="72" t="e">
        <v>#N/A</v>
      </c>
      <c r="Q66" s="72" t="e">
        <v>#N/A</v>
      </c>
    </row>
    <row r="67" spans="13:17" x14ac:dyDescent="0.2">
      <c r="M67" s="49" t="s">
        <v>442</v>
      </c>
      <c r="N67" s="75">
        <f>_xll.qlCalendarAdvance(Calendar,N66,M67,"Following",FALSE)</f>
        <v>42583</v>
      </c>
      <c r="O67" s="75" t="e">
        <f>_xll.qlInterestRateIndexValueDate(Index,N67)</f>
        <v>#VALUE!</v>
      </c>
      <c r="P67" s="72" t="e">
        <v>#N/A</v>
      </c>
      <c r="Q67" s="72" t="e">
        <v>#N/A</v>
      </c>
    </row>
    <row r="68" spans="13:17" x14ac:dyDescent="0.2">
      <c r="M68" s="49" t="s">
        <v>442</v>
      </c>
      <c r="N68" s="75">
        <f>_xll.qlCalendarAdvance(Calendar,N67,M68,"Following",FALSE)</f>
        <v>42584</v>
      </c>
      <c r="O68" s="75" t="e">
        <f>_xll.qlInterestRateIndexValueDate(Index,N68)</f>
        <v>#VALUE!</v>
      </c>
      <c r="P68" s="72" t="e">
        <v>#N/A</v>
      </c>
      <c r="Q68" s="72" t="e">
        <v>#N/A</v>
      </c>
    </row>
    <row r="69" spans="13:17" x14ac:dyDescent="0.2">
      <c r="M69" s="49" t="s">
        <v>442</v>
      </c>
      <c r="N69" s="75">
        <f>_xll.qlCalendarAdvance(Calendar,N68,M69,"Following",FALSE)</f>
        <v>42585</v>
      </c>
      <c r="O69" s="75" t="e">
        <f>_xll.qlInterestRateIndexValueDate(Index,N69)</f>
        <v>#VALUE!</v>
      </c>
      <c r="P69" s="72" t="e">
        <v>#N/A</v>
      </c>
      <c r="Q69" s="72" t="e">
        <v>#N/A</v>
      </c>
    </row>
    <row r="70" spans="13:17" x14ac:dyDescent="0.2">
      <c r="M70" s="49" t="s">
        <v>442</v>
      </c>
      <c r="N70" s="75">
        <f>_xll.qlCalendarAdvance(Calendar,N69,M70,"Following",FALSE)</f>
        <v>42586</v>
      </c>
      <c r="O70" s="75" t="e">
        <f>_xll.qlInterestRateIndexValueDate(Index,N70)</f>
        <v>#VALUE!</v>
      </c>
      <c r="P70" s="72" t="e">
        <v>#N/A</v>
      </c>
      <c r="Q70" s="72" t="e">
        <v>#N/A</v>
      </c>
    </row>
    <row r="71" spans="13:17" x14ac:dyDescent="0.2">
      <c r="M71" s="49" t="s">
        <v>442</v>
      </c>
      <c r="N71" s="75">
        <f>_xll.qlCalendarAdvance(Calendar,N70,M71,"Following",FALSE)</f>
        <v>42587</v>
      </c>
      <c r="O71" s="75" t="e">
        <f>_xll.qlInterestRateIndexValueDate(Index,N71)</f>
        <v>#VALUE!</v>
      </c>
      <c r="P71" s="72" t="e">
        <v>#N/A</v>
      </c>
      <c r="Q71" s="72" t="e">
        <v>#N/A</v>
      </c>
    </row>
    <row r="72" spans="13:17" x14ac:dyDescent="0.2">
      <c r="M72" s="49" t="s">
        <v>442</v>
      </c>
      <c r="N72" s="75">
        <f>_xll.qlCalendarAdvance(Calendar,N71,M72,"Following",FALSE)</f>
        <v>42590</v>
      </c>
      <c r="O72" s="75" t="e">
        <f>_xll.qlInterestRateIndexValueDate(Index,N72)</f>
        <v>#VALUE!</v>
      </c>
      <c r="P72" s="72" t="e">
        <v>#N/A</v>
      </c>
      <c r="Q72" s="72" t="e">
        <v>#N/A</v>
      </c>
    </row>
    <row r="73" spans="13:17" x14ac:dyDescent="0.2">
      <c r="M73" s="49" t="s">
        <v>442</v>
      </c>
      <c r="N73" s="75">
        <f>_xll.qlCalendarAdvance(Calendar,N72,M73,"Following",FALSE)</f>
        <v>42591</v>
      </c>
      <c r="O73" s="75" t="e">
        <f>_xll.qlInterestRateIndexValueDate(Index,N73)</f>
        <v>#VALUE!</v>
      </c>
      <c r="P73" s="72" t="e">
        <v>#N/A</v>
      </c>
      <c r="Q73" s="72" t="e">
        <v>#N/A</v>
      </c>
    </row>
    <row r="74" spans="13:17" x14ac:dyDescent="0.2">
      <c r="M74" s="49" t="s">
        <v>442</v>
      </c>
      <c r="N74" s="75">
        <f>_xll.qlCalendarAdvance(Calendar,N73,M74,"Following",FALSE)</f>
        <v>42592</v>
      </c>
      <c r="O74" s="75" t="e">
        <f>_xll.qlInterestRateIndexValueDate(Index,N74)</f>
        <v>#VALUE!</v>
      </c>
      <c r="P74" s="72" t="e">
        <v>#N/A</v>
      </c>
      <c r="Q74" s="72" t="e">
        <v>#N/A</v>
      </c>
    </row>
    <row r="75" spans="13:17" x14ac:dyDescent="0.2">
      <c r="M75" s="49" t="s">
        <v>442</v>
      </c>
      <c r="N75" s="75">
        <f>_xll.qlCalendarAdvance(Calendar,N74,M75,"Following",FALSE)</f>
        <v>42593</v>
      </c>
      <c r="O75" s="75" t="e">
        <f>_xll.qlInterestRateIndexValueDate(Index,N75)</f>
        <v>#VALUE!</v>
      </c>
      <c r="P75" s="72" t="e">
        <v>#N/A</v>
      </c>
      <c r="Q75" s="72" t="e">
        <v>#N/A</v>
      </c>
    </row>
    <row r="76" spans="13:17" x14ac:dyDescent="0.2">
      <c r="M76" s="49" t="s">
        <v>442</v>
      </c>
      <c r="N76" s="75">
        <f>_xll.qlCalendarAdvance(Calendar,N75,M76,"Following",FALSE)</f>
        <v>42594</v>
      </c>
      <c r="O76" s="75" t="e">
        <f>_xll.qlInterestRateIndexValueDate(Index,N76)</f>
        <v>#VALUE!</v>
      </c>
      <c r="P76" s="72" t="e">
        <v>#N/A</v>
      </c>
      <c r="Q76" s="72" t="e">
        <v>#N/A</v>
      </c>
    </row>
    <row r="77" spans="13:17" x14ac:dyDescent="0.2">
      <c r="M77" s="49" t="s">
        <v>442</v>
      </c>
      <c r="N77" s="75">
        <f>_xll.qlCalendarAdvance(Calendar,N76,M77,"Following",FALSE)</f>
        <v>42597</v>
      </c>
      <c r="O77" s="75" t="e">
        <f>_xll.qlInterestRateIndexValueDate(Index,N77)</f>
        <v>#VALUE!</v>
      </c>
      <c r="P77" s="72" t="e">
        <v>#N/A</v>
      </c>
      <c r="Q77" s="72" t="e">
        <v>#N/A</v>
      </c>
    </row>
    <row r="78" spans="13:17" x14ac:dyDescent="0.2">
      <c r="M78" s="49" t="s">
        <v>442</v>
      </c>
      <c r="N78" s="75">
        <f>_xll.qlCalendarAdvance(Calendar,N77,M78,"Following",FALSE)</f>
        <v>42598</v>
      </c>
      <c r="O78" s="75" t="e">
        <f>_xll.qlInterestRateIndexValueDate(Index,N78)</f>
        <v>#VALUE!</v>
      </c>
      <c r="P78" s="72" t="e">
        <v>#N/A</v>
      </c>
      <c r="Q78" s="72" t="e">
        <v>#N/A</v>
      </c>
    </row>
    <row r="79" spans="13:17" x14ac:dyDescent="0.2">
      <c r="M79" s="49" t="s">
        <v>442</v>
      </c>
      <c r="N79" s="75">
        <f>_xll.qlCalendarAdvance(Calendar,N78,M79,"Following",FALSE)</f>
        <v>42599</v>
      </c>
      <c r="O79" s="75" t="e">
        <f>_xll.qlInterestRateIndexValueDate(Index,N79)</f>
        <v>#VALUE!</v>
      </c>
      <c r="P79" s="72" t="e">
        <v>#N/A</v>
      </c>
      <c r="Q79" s="72" t="e">
        <v>#N/A</v>
      </c>
    </row>
    <row r="80" spans="13:17" x14ac:dyDescent="0.2">
      <c r="M80" s="49" t="s">
        <v>442</v>
      </c>
      <c r="N80" s="75">
        <f>_xll.qlCalendarAdvance(Calendar,N79,M80,"Following",FALSE)</f>
        <v>42600</v>
      </c>
      <c r="O80" s="75" t="e">
        <f>_xll.qlInterestRateIndexValueDate(Index,N80)</f>
        <v>#VALUE!</v>
      </c>
      <c r="P80" s="72" t="e">
        <v>#N/A</v>
      </c>
      <c r="Q80" s="72" t="e">
        <v>#N/A</v>
      </c>
    </row>
    <row r="81" spans="13:17" x14ac:dyDescent="0.2">
      <c r="M81" s="49" t="s">
        <v>442</v>
      </c>
      <c r="N81" s="75">
        <f>_xll.qlCalendarAdvance(Calendar,N80,M81,"Following",FALSE)</f>
        <v>42601</v>
      </c>
      <c r="O81" s="75" t="e">
        <f>_xll.qlInterestRateIndexValueDate(Index,N81)</f>
        <v>#VALUE!</v>
      </c>
      <c r="P81" s="72" t="e">
        <v>#N/A</v>
      </c>
      <c r="Q81" s="72" t="e">
        <v>#N/A</v>
      </c>
    </row>
    <row r="82" spans="13:17" x14ac:dyDescent="0.2">
      <c r="M82" s="49" t="s">
        <v>442</v>
      </c>
      <c r="N82" s="75">
        <f>_xll.qlCalendarAdvance(Calendar,N81,M82,"Following",FALSE)</f>
        <v>42604</v>
      </c>
      <c r="O82" s="75" t="e">
        <f>_xll.qlInterestRateIndexValueDate(Index,N82)</f>
        <v>#VALUE!</v>
      </c>
      <c r="P82" s="72" t="e">
        <v>#N/A</v>
      </c>
      <c r="Q82" s="72" t="e">
        <v>#N/A</v>
      </c>
    </row>
    <row r="83" spans="13:17" x14ac:dyDescent="0.2">
      <c r="M83" s="49" t="s">
        <v>442</v>
      </c>
      <c r="N83" s="75">
        <f>_xll.qlCalendarAdvance(Calendar,N82,M83,"Following",FALSE)</f>
        <v>42605</v>
      </c>
      <c r="O83" s="75" t="e">
        <f>_xll.qlInterestRateIndexValueDate(Index,N83)</f>
        <v>#VALUE!</v>
      </c>
      <c r="P83" s="72" t="e">
        <v>#N/A</v>
      </c>
      <c r="Q83" s="72" t="e">
        <v>#N/A</v>
      </c>
    </row>
    <row r="84" spans="13:17" x14ac:dyDescent="0.2">
      <c r="M84" s="49" t="s">
        <v>442</v>
      </c>
      <c r="N84" s="75">
        <f>_xll.qlCalendarAdvance(Calendar,N83,M84,"Following",FALSE)</f>
        <v>42606</v>
      </c>
      <c r="O84" s="75" t="e">
        <f>_xll.qlInterestRateIndexValueDate(Index,N84)</f>
        <v>#VALUE!</v>
      </c>
      <c r="P84" s="72" t="e">
        <v>#N/A</v>
      </c>
      <c r="Q84" s="72" t="e">
        <v>#N/A</v>
      </c>
    </row>
    <row r="85" spans="13:17" x14ac:dyDescent="0.2">
      <c r="M85" s="49" t="s">
        <v>442</v>
      </c>
      <c r="N85" s="75">
        <f>_xll.qlCalendarAdvance(Calendar,N84,M85,"Following",FALSE)</f>
        <v>42607</v>
      </c>
      <c r="O85" s="75" t="e">
        <f>_xll.qlInterestRateIndexValueDate(Index,N85)</f>
        <v>#VALUE!</v>
      </c>
      <c r="P85" s="72" t="e">
        <v>#N/A</v>
      </c>
      <c r="Q85" s="72" t="e">
        <v>#N/A</v>
      </c>
    </row>
    <row r="86" spans="13:17" x14ac:dyDescent="0.2">
      <c r="M86" s="49" t="s">
        <v>442</v>
      </c>
      <c r="N86" s="75">
        <f>_xll.qlCalendarAdvance(Calendar,N85,M86,"Following",FALSE)</f>
        <v>42608</v>
      </c>
      <c r="O86" s="75" t="e">
        <f>_xll.qlInterestRateIndexValueDate(Index,N86)</f>
        <v>#VALUE!</v>
      </c>
      <c r="P86" s="72" t="e">
        <v>#N/A</v>
      </c>
      <c r="Q86" s="72" t="e">
        <v>#N/A</v>
      </c>
    </row>
    <row r="87" spans="13:17" x14ac:dyDescent="0.2">
      <c r="M87" s="49" t="s">
        <v>442</v>
      </c>
      <c r="N87" s="75">
        <f>_xll.qlCalendarAdvance(Calendar,N86,M87,"Following",FALSE)</f>
        <v>42611</v>
      </c>
      <c r="O87" s="75" t="e">
        <f>_xll.qlInterestRateIndexValueDate(Index,N87)</f>
        <v>#VALUE!</v>
      </c>
      <c r="P87" s="72" t="e">
        <v>#N/A</v>
      </c>
      <c r="Q87" s="72" t="e">
        <v>#N/A</v>
      </c>
    </row>
    <row r="88" spans="13:17" x14ac:dyDescent="0.2">
      <c r="M88" s="49" t="s">
        <v>442</v>
      </c>
      <c r="N88" s="75">
        <f>_xll.qlCalendarAdvance(Calendar,N87,M88,"Following",FALSE)</f>
        <v>42612</v>
      </c>
      <c r="O88" s="75" t="e">
        <f>_xll.qlInterestRateIndexValueDate(Index,N88)</f>
        <v>#VALUE!</v>
      </c>
      <c r="P88" s="72" t="e">
        <v>#N/A</v>
      </c>
      <c r="Q88" s="72" t="e">
        <v>#N/A</v>
      </c>
    </row>
    <row r="89" spans="13:17" x14ac:dyDescent="0.2">
      <c r="M89" s="49" t="s">
        <v>442</v>
      </c>
      <c r="N89" s="75">
        <f>_xll.qlCalendarAdvance(Calendar,N88,M89,"Following",FALSE)</f>
        <v>42613</v>
      </c>
      <c r="O89" s="75" t="e">
        <f>_xll.qlInterestRateIndexValueDate(Index,N89)</f>
        <v>#VALUE!</v>
      </c>
      <c r="P89" s="72" t="e">
        <v>#N/A</v>
      </c>
      <c r="Q89" s="72" t="e">
        <v>#N/A</v>
      </c>
    </row>
    <row r="90" spans="13:17" x14ac:dyDescent="0.2">
      <c r="M90" s="49" t="s">
        <v>442</v>
      </c>
      <c r="N90" s="75">
        <f>_xll.qlCalendarAdvance(Calendar,N89,M90,"Following",FALSE)</f>
        <v>42614</v>
      </c>
      <c r="O90" s="75" t="e">
        <f>_xll.qlInterestRateIndexValueDate(Index,N90)</f>
        <v>#VALUE!</v>
      </c>
      <c r="P90" s="72" t="e">
        <v>#N/A</v>
      </c>
      <c r="Q90" s="72" t="e">
        <v>#N/A</v>
      </c>
    </row>
    <row r="91" spans="13:17" x14ac:dyDescent="0.2">
      <c r="M91" s="49" t="s">
        <v>442</v>
      </c>
      <c r="N91" s="75">
        <f>_xll.qlCalendarAdvance(Calendar,N90,M91,"Following",FALSE)</f>
        <v>42615</v>
      </c>
      <c r="O91" s="75" t="e">
        <f>_xll.qlInterestRateIndexValueDate(Index,N91)</f>
        <v>#VALUE!</v>
      </c>
      <c r="P91" s="72" t="e">
        <v>#N/A</v>
      </c>
      <c r="Q91" s="72" t="e">
        <v>#N/A</v>
      </c>
    </row>
    <row r="92" spans="13:17" x14ac:dyDescent="0.2">
      <c r="M92" s="49" t="s">
        <v>442</v>
      </c>
      <c r="N92" s="75">
        <f>_xll.qlCalendarAdvance(Calendar,N91,M92,"Following",FALSE)</f>
        <v>42618</v>
      </c>
      <c r="O92" s="75" t="e">
        <f>_xll.qlInterestRateIndexValueDate(Index,N92)</f>
        <v>#VALUE!</v>
      </c>
      <c r="P92" s="72" t="e">
        <v>#N/A</v>
      </c>
      <c r="Q92" s="72" t="e">
        <v>#N/A</v>
      </c>
    </row>
    <row r="93" spans="13:17" x14ac:dyDescent="0.2">
      <c r="M93" s="49" t="s">
        <v>442</v>
      </c>
      <c r="N93" s="75">
        <f>_xll.qlCalendarAdvance(Calendar,N92,M93,"Following",FALSE)</f>
        <v>42619</v>
      </c>
      <c r="O93" s="75" t="e">
        <f>_xll.qlInterestRateIndexValueDate(Index,N93)</f>
        <v>#VALUE!</v>
      </c>
      <c r="P93" s="72" t="e">
        <v>#N/A</v>
      </c>
      <c r="Q93" s="72" t="e">
        <v>#N/A</v>
      </c>
    </row>
    <row r="94" spans="13:17" x14ac:dyDescent="0.2">
      <c r="M94" s="49" t="s">
        <v>442</v>
      </c>
      <c r="N94" s="75">
        <f>_xll.qlCalendarAdvance(Calendar,N93,M94,"Following",FALSE)</f>
        <v>42620</v>
      </c>
      <c r="O94" s="75" t="e">
        <f>_xll.qlInterestRateIndexValueDate(Index,N94)</f>
        <v>#VALUE!</v>
      </c>
      <c r="P94" s="72" t="e">
        <v>#N/A</v>
      </c>
      <c r="Q94" s="72" t="e">
        <v>#N/A</v>
      </c>
    </row>
    <row r="95" spans="13:17" x14ac:dyDescent="0.2">
      <c r="M95" s="49" t="s">
        <v>442</v>
      </c>
      <c r="N95" s="75">
        <f>_xll.qlCalendarAdvance(Calendar,N94,M95,"Following",FALSE)</f>
        <v>42621</v>
      </c>
      <c r="O95" s="75" t="e">
        <f>_xll.qlInterestRateIndexValueDate(Index,N95)</f>
        <v>#VALUE!</v>
      </c>
      <c r="P95" s="72" t="e">
        <v>#N/A</v>
      </c>
      <c r="Q95" s="72" t="e">
        <v>#N/A</v>
      </c>
    </row>
    <row r="96" spans="13:17" x14ac:dyDescent="0.2">
      <c r="M96" s="49" t="s">
        <v>442</v>
      </c>
      <c r="N96" s="75">
        <f>_xll.qlCalendarAdvance(Calendar,N95,M96,"Following",FALSE)</f>
        <v>42622</v>
      </c>
      <c r="O96" s="75" t="e">
        <f>_xll.qlInterestRateIndexValueDate(Index,N96)</f>
        <v>#VALUE!</v>
      </c>
      <c r="P96" s="72" t="e">
        <v>#N/A</v>
      </c>
      <c r="Q96" s="72" t="e">
        <v>#N/A</v>
      </c>
    </row>
    <row r="97" spans="13:17" x14ac:dyDescent="0.2">
      <c r="M97" s="49" t="s">
        <v>442</v>
      </c>
      <c r="N97" s="75">
        <f>_xll.qlCalendarAdvance(Calendar,N96,M97,"Following",FALSE)</f>
        <v>42625</v>
      </c>
      <c r="O97" s="75" t="e">
        <f>_xll.qlInterestRateIndexValueDate(Index,N97)</f>
        <v>#VALUE!</v>
      </c>
      <c r="P97" s="72" t="e">
        <v>#N/A</v>
      </c>
      <c r="Q97" s="72" t="e">
        <v>#N/A</v>
      </c>
    </row>
    <row r="98" spans="13:17" x14ac:dyDescent="0.2">
      <c r="M98" s="49" t="s">
        <v>442</v>
      </c>
      <c r="N98" s="75">
        <f>_xll.qlCalendarAdvance(Calendar,N97,M98,"Following",FALSE)</f>
        <v>42626</v>
      </c>
      <c r="O98" s="75" t="e">
        <f>_xll.qlInterestRateIndexValueDate(Index,N98)</f>
        <v>#VALUE!</v>
      </c>
      <c r="P98" s="72" t="e">
        <v>#N/A</v>
      </c>
      <c r="Q98" s="72" t="e">
        <v>#N/A</v>
      </c>
    </row>
    <row r="99" spans="13:17" x14ac:dyDescent="0.2">
      <c r="M99" s="49" t="s">
        <v>442</v>
      </c>
      <c r="N99" s="75">
        <f>_xll.qlCalendarAdvance(Calendar,N98,M99,"Following",FALSE)</f>
        <v>42627</v>
      </c>
      <c r="O99" s="75" t="e">
        <f>_xll.qlInterestRateIndexValueDate(Index,N99)</f>
        <v>#VALUE!</v>
      </c>
      <c r="P99" s="72" t="e">
        <v>#N/A</v>
      </c>
      <c r="Q99" s="72" t="e">
        <v>#N/A</v>
      </c>
    </row>
    <row r="100" spans="13:17" x14ac:dyDescent="0.2">
      <c r="M100" s="49" t="s">
        <v>442</v>
      </c>
      <c r="N100" s="75">
        <f>_xll.qlCalendarAdvance(Calendar,N99,M100,"Following",FALSE)</f>
        <v>42628</v>
      </c>
      <c r="O100" s="75" t="e">
        <f>_xll.qlInterestRateIndexValueDate(Index,N100)</f>
        <v>#VALUE!</v>
      </c>
      <c r="P100" s="72" t="e">
        <v>#N/A</v>
      </c>
      <c r="Q100" s="72" t="e">
        <v>#N/A</v>
      </c>
    </row>
    <row r="101" spans="13:17" x14ac:dyDescent="0.2">
      <c r="M101" s="49" t="s">
        <v>442</v>
      </c>
      <c r="N101" s="75">
        <f>_xll.qlCalendarAdvance(Calendar,N100,M101,"Following",FALSE)</f>
        <v>42629</v>
      </c>
      <c r="O101" s="75" t="e">
        <f>_xll.qlInterestRateIndexValueDate(Index,N101)</f>
        <v>#VALUE!</v>
      </c>
      <c r="P101" s="72" t="e">
        <v>#N/A</v>
      </c>
      <c r="Q101" s="72" t="e">
        <v>#N/A</v>
      </c>
    </row>
    <row r="102" spans="13:17" x14ac:dyDescent="0.2">
      <c r="M102" s="49" t="s">
        <v>442</v>
      </c>
      <c r="N102" s="75">
        <f>_xll.qlCalendarAdvance(Calendar,N101,M102,"Following",FALSE)</f>
        <v>42632</v>
      </c>
      <c r="O102" s="75" t="e">
        <f>_xll.qlInterestRateIndexValueDate(Index,N102)</f>
        <v>#VALUE!</v>
      </c>
      <c r="P102" s="72" t="e">
        <v>#N/A</v>
      </c>
      <c r="Q102" s="72" t="e">
        <v>#N/A</v>
      </c>
    </row>
    <row r="103" spans="13:17" x14ac:dyDescent="0.2">
      <c r="M103" s="49" t="s">
        <v>442</v>
      </c>
      <c r="N103" s="75">
        <f>_xll.qlCalendarAdvance(Calendar,N102,M103,"Following",FALSE)</f>
        <v>42633</v>
      </c>
      <c r="O103" s="75" t="e">
        <f>_xll.qlInterestRateIndexValueDate(Index,N103)</f>
        <v>#VALUE!</v>
      </c>
      <c r="P103" s="72" t="e">
        <v>#N/A</v>
      </c>
      <c r="Q103" s="72" t="e">
        <v>#N/A</v>
      </c>
    </row>
    <row r="104" spans="13:17" x14ac:dyDescent="0.2">
      <c r="M104" s="49" t="s">
        <v>442</v>
      </c>
      <c r="N104" s="75">
        <f>_xll.qlCalendarAdvance(Calendar,N103,M104,"Following",FALSE)</f>
        <v>42634</v>
      </c>
      <c r="O104" s="75" t="e">
        <f>_xll.qlInterestRateIndexValueDate(Index,N104)</f>
        <v>#VALUE!</v>
      </c>
      <c r="P104" s="72" t="e">
        <v>#N/A</v>
      </c>
      <c r="Q104" s="72" t="e">
        <v>#N/A</v>
      </c>
    </row>
    <row r="105" spans="13:17" x14ac:dyDescent="0.2">
      <c r="M105" s="49" t="s">
        <v>442</v>
      </c>
      <c r="N105" s="75">
        <f>_xll.qlCalendarAdvance(Calendar,N104,M105,"Following",FALSE)</f>
        <v>42635</v>
      </c>
      <c r="O105" s="75" t="e">
        <f>_xll.qlInterestRateIndexValueDate(Index,N105)</f>
        <v>#VALUE!</v>
      </c>
      <c r="P105" s="72" t="e">
        <v>#N/A</v>
      </c>
      <c r="Q105" s="72" t="e">
        <v>#N/A</v>
      </c>
    </row>
    <row r="106" spans="13:17" x14ac:dyDescent="0.2">
      <c r="M106" s="49" t="s">
        <v>442</v>
      </c>
      <c r="N106" s="75">
        <f>_xll.qlCalendarAdvance(Calendar,N105,M106,"Following",FALSE)</f>
        <v>42636</v>
      </c>
      <c r="O106" s="75" t="e">
        <f>_xll.qlInterestRateIndexValueDate(Index,N106)</f>
        <v>#VALUE!</v>
      </c>
      <c r="P106" s="72" t="e">
        <v>#N/A</v>
      </c>
      <c r="Q106" s="72" t="e">
        <v>#N/A</v>
      </c>
    </row>
    <row r="107" spans="13:17" x14ac:dyDescent="0.2">
      <c r="M107" s="49" t="s">
        <v>442</v>
      </c>
      <c r="N107" s="75">
        <f>_xll.qlCalendarAdvance(Calendar,N106,M107,"Following",FALSE)</f>
        <v>42639</v>
      </c>
      <c r="O107" s="75" t="e">
        <f>_xll.qlInterestRateIndexValueDate(Index,N107)</f>
        <v>#VALUE!</v>
      </c>
      <c r="P107" s="72" t="e">
        <v>#N/A</v>
      </c>
      <c r="Q107" s="72" t="e">
        <v>#N/A</v>
      </c>
    </row>
    <row r="108" spans="13:17" x14ac:dyDescent="0.2">
      <c r="M108" s="49" t="s">
        <v>442</v>
      </c>
      <c r="N108" s="75">
        <f>_xll.qlCalendarAdvance(Calendar,N107,M108,"Following",FALSE)</f>
        <v>42640</v>
      </c>
      <c r="O108" s="75" t="e">
        <f>_xll.qlInterestRateIndexValueDate(Index,N108)</f>
        <v>#VALUE!</v>
      </c>
      <c r="P108" s="72" t="e">
        <v>#N/A</v>
      </c>
      <c r="Q108" s="72" t="e">
        <v>#N/A</v>
      </c>
    </row>
    <row r="109" spans="13:17" x14ac:dyDescent="0.2">
      <c r="M109" s="49" t="s">
        <v>442</v>
      </c>
      <c r="N109" s="75">
        <f>_xll.qlCalendarAdvance(Calendar,N108,M109,"Following",FALSE)</f>
        <v>42641</v>
      </c>
      <c r="O109" s="75" t="e">
        <f>_xll.qlInterestRateIndexValueDate(Index,N109)</f>
        <v>#VALUE!</v>
      </c>
      <c r="P109" s="72" t="e">
        <v>#N/A</v>
      </c>
      <c r="Q109" s="72" t="e">
        <v>#N/A</v>
      </c>
    </row>
    <row r="110" spans="13:17" x14ac:dyDescent="0.2">
      <c r="M110" s="49" t="s">
        <v>442</v>
      </c>
      <c r="N110" s="75">
        <f>_xll.qlCalendarAdvance(Calendar,N109,M110,"Following",FALSE)</f>
        <v>42642</v>
      </c>
      <c r="O110" s="75" t="e">
        <f>_xll.qlInterestRateIndexValueDate(Index,N110)</f>
        <v>#VALUE!</v>
      </c>
      <c r="P110" s="72" t="e">
        <v>#N/A</v>
      </c>
      <c r="Q110" s="72" t="e">
        <v>#N/A</v>
      </c>
    </row>
    <row r="111" spans="13:17" x14ac:dyDescent="0.2">
      <c r="M111" s="49" t="s">
        <v>442</v>
      </c>
      <c r="N111" s="75">
        <f>_xll.qlCalendarAdvance(Calendar,N110,M111,"Following",FALSE)</f>
        <v>42643</v>
      </c>
      <c r="O111" s="75" t="e">
        <f>_xll.qlInterestRateIndexValueDate(Index,N111)</f>
        <v>#VALUE!</v>
      </c>
      <c r="P111" s="72" t="e">
        <v>#N/A</v>
      </c>
      <c r="Q111" s="72" t="e">
        <v>#N/A</v>
      </c>
    </row>
    <row r="112" spans="13:17" x14ac:dyDescent="0.2">
      <c r="M112" s="49" t="s">
        <v>442</v>
      </c>
      <c r="N112" s="75">
        <f>_xll.qlCalendarAdvance(Calendar,N111,M112,"Following",FALSE)</f>
        <v>42646</v>
      </c>
      <c r="O112" s="75" t="e">
        <f>_xll.qlInterestRateIndexValueDate(Index,N112)</f>
        <v>#VALUE!</v>
      </c>
      <c r="P112" s="72" t="e">
        <v>#N/A</v>
      </c>
      <c r="Q112" s="72" t="e">
        <v>#N/A</v>
      </c>
    </row>
    <row r="113" spans="13:17" x14ac:dyDescent="0.2">
      <c r="M113" s="49" t="s">
        <v>442</v>
      </c>
      <c r="N113" s="75">
        <f>_xll.qlCalendarAdvance(Calendar,N112,M113,"Following",FALSE)</f>
        <v>42647</v>
      </c>
      <c r="O113" s="75" t="e">
        <f>_xll.qlInterestRateIndexValueDate(Index,N113)</f>
        <v>#VALUE!</v>
      </c>
      <c r="P113" s="72" t="e">
        <v>#N/A</v>
      </c>
      <c r="Q113" s="72" t="e">
        <v>#N/A</v>
      </c>
    </row>
    <row r="114" spans="13:17" x14ac:dyDescent="0.2">
      <c r="M114" s="49" t="s">
        <v>442</v>
      </c>
      <c r="N114" s="75">
        <f>_xll.qlCalendarAdvance(Calendar,N113,M114,"Following",FALSE)</f>
        <v>42648</v>
      </c>
      <c r="O114" s="75" t="e">
        <f>_xll.qlInterestRateIndexValueDate(Index,N114)</f>
        <v>#VALUE!</v>
      </c>
      <c r="P114" s="72" t="e">
        <v>#N/A</v>
      </c>
      <c r="Q114" s="72" t="e">
        <v>#N/A</v>
      </c>
    </row>
    <row r="115" spans="13:17" x14ac:dyDescent="0.2">
      <c r="M115" s="49" t="s">
        <v>442</v>
      </c>
      <c r="N115" s="75">
        <f>_xll.qlCalendarAdvance(Calendar,N114,M115,"Following",FALSE)</f>
        <v>42649</v>
      </c>
      <c r="O115" s="75" t="e">
        <f>_xll.qlInterestRateIndexValueDate(Index,N115)</f>
        <v>#VALUE!</v>
      </c>
      <c r="P115" s="72" t="e">
        <v>#N/A</v>
      </c>
      <c r="Q115" s="72" t="e">
        <v>#N/A</v>
      </c>
    </row>
    <row r="116" spans="13:17" x14ac:dyDescent="0.2">
      <c r="M116" s="49" t="s">
        <v>442</v>
      </c>
      <c r="N116" s="75">
        <f>_xll.qlCalendarAdvance(Calendar,N115,M116,"Following",FALSE)</f>
        <v>42650</v>
      </c>
      <c r="O116" s="75" t="e">
        <f>_xll.qlInterestRateIndexValueDate(Index,N116)</f>
        <v>#VALUE!</v>
      </c>
      <c r="P116" s="72" t="e">
        <v>#N/A</v>
      </c>
      <c r="Q116" s="72" t="e">
        <v>#N/A</v>
      </c>
    </row>
    <row r="117" spans="13:17" x14ac:dyDescent="0.2">
      <c r="M117" s="49" t="s">
        <v>442</v>
      </c>
      <c r="N117" s="75">
        <f>_xll.qlCalendarAdvance(Calendar,N116,M117,"Following",FALSE)</f>
        <v>42653</v>
      </c>
      <c r="O117" s="75" t="e">
        <f>_xll.qlInterestRateIndexValueDate(Index,N117)</f>
        <v>#VALUE!</v>
      </c>
      <c r="P117" s="72" t="e">
        <v>#N/A</v>
      </c>
      <c r="Q117" s="72" t="e">
        <v>#N/A</v>
      </c>
    </row>
    <row r="118" spans="13:17" x14ac:dyDescent="0.2">
      <c r="M118" s="49" t="s">
        <v>442</v>
      </c>
      <c r="N118" s="75">
        <f>_xll.qlCalendarAdvance(Calendar,N117,M118,"Following",FALSE)</f>
        <v>42654</v>
      </c>
      <c r="O118" s="75" t="e">
        <f>_xll.qlInterestRateIndexValueDate(Index,N118)</f>
        <v>#VALUE!</v>
      </c>
      <c r="P118" s="72" t="e">
        <v>#N/A</v>
      </c>
      <c r="Q118" s="72" t="e">
        <v>#N/A</v>
      </c>
    </row>
    <row r="119" spans="13:17" x14ac:dyDescent="0.2">
      <c r="M119" s="49" t="s">
        <v>442</v>
      </c>
      <c r="N119" s="75">
        <f>_xll.qlCalendarAdvance(Calendar,N118,M119,"Following",FALSE)</f>
        <v>42655</v>
      </c>
      <c r="O119" s="75" t="e">
        <f>_xll.qlInterestRateIndexValueDate(Index,N119)</f>
        <v>#VALUE!</v>
      </c>
      <c r="P119" s="72" t="e">
        <v>#N/A</v>
      </c>
      <c r="Q119" s="72" t="e">
        <v>#N/A</v>
      </c>
    </row>
    <row r="120" spans="13:17" x14ac:dyDescent="0.2">
      <c r="M120" s="49" t="s">
        <v>442</v>
      </c>
      <c r="N120" s="75">
        <f>_xll.qlCalendarAdvance(Calendar,N119,M120,"Following",FALSE)</f>
        <v>42656</v>
      </c>
      <c r="O120" s="75" t="e">
        <f>_xll.qlInterestRateIndexValueDate(Index,N120)</f>
        <v>#VALUE!</v>
      </c>
      <c r="P120" s="72" t="e">
        <v>#N/A</v>
      </c>
      <c r="Q120" s="72" t="e">
        <v>#N/A</v>
      </c>
    </row>
    <row r="121" spans="13:17" x14ac:dyDescent="0.2">
      <c r="M121" s="49" t="s">
        <v>442</v>
      </c>
      <c r="N121" s="75">
        <f>_xll.qlCalendarAdvance(Calendar,N120,M121,"Following",FALSE)</f>
        <v>42657</v>
      </c>
      <c r="O121" s="75" t="e">
        <f>_xll.qlInterestRateIndexValueDate(Index,N121)</f>
        <v>#VALUE!</v>
      </c>
      <c r="P121" s="72" t="e">
        <v>#N/A</v>
      </c>
      <c r="Q121" s="72" t="e">
        <v>#N/A</v>
      </c>
    </row>
    <row r="122" spans="13:17" x14ac:dyDescent="0.2">
      <c r="M122" s="49" t="s">
        <v>442</v>
      </c>
      <c r="N122" s="75">
        <f>_xll.qlCalendarAdvance(Calendar,N121,M122,"Following",FALSE)</f>
        <v>42660</v>
      </c>
      <c r="O122" s="75" t="e">
        <f>_xll.qlInterestRateIndexValueDate(Index,N122)</f>
        <v>#VALUE!</v>
      </c>
      <c r="P122" s="72" t="e">
        <v>#N/A</v>
      </c>
      <c r="Q122" s="72" t="e">
        <v>#N/A</v>
      </c>
    </row>
    <row r="123" spans="13:17" x14ac:dyDescent="0.2">
      <c r="M123" s="49" t="s">
        <v>442</v>
      </c>
      <c r="N123" s="75">
        <f>_xll.qlCalendarAdvance(Calendar,N122,M123,"Following",FALSE)</f>
        <v>42661</v>
      </c>
      <c r="O123" s="75" t="e">
        <f>_xll.qlInterestRateIndexValueDate(Index,N123)</f>
        <v>#VALUE!</v>
      </c>
      <c r="P123" s="72" t="e">
        <v>#N/A</v>
      </c>
      <c r="Q123" s="72" t="e">
        <v>#N/A</v>
      </c>
    </row>
    <row r="124" spans="13:17" x14ac:dyDescent="0.2">
      <c r="M124" s="49" t="s">
        <v>442</v>
      </c>
      <c r="N124" s="75">
        <f>_xll.qlCalendarAdvance(Calendar,N123,M124,"Following",FALSE)</f>
        <v>42662</v>
      </c>
      <c r="O124" s="75" t="e">
        <f>_xll.qlInterestRateIndexValueDate(Index,N124)</f>
        <v>#VALUE!</v>
      </c>
      <c r="P124" s="72" t="e">
        <v>#N/A</v>
      </c>
      <c r="Q124" s="72" t="e">
        <v>#N/A</v>
      </c>
    </row>
    <row r="125" spans="13:17" x14ac:dyDescent="0.2">
      <c r="M125" s="49" t="s">
        <v>442</v>
      </c>
      <c r="N125" s="75">
        <f>_xll.qlCalendarAdvance(Calendar,N124,M125,"Following",FALSE)</f>
        <v>42663</v>
      </c>
      <c r="O125" s="75" t="e">
        <f>_xll.qlInterestRateIndexValueDate(Index,N125)</f>
        <v>#VALUE!</v>
      </c>
      <c r="P125" s="72" t="e">
        <v>#N/A</v>
      </c>
      <c r="Q125" s="72" t="e">
        <v>#N/A</v>
      </c>
    </row>
    <row r="126" spans="13:17" x14ac:dyDescent="0.2">
      <c r="M126" s="49" t="s">
        <v>442</v>
      </c>
      <c r="N126" s="75">
        <f>_xll.qlCalendarAdvance(Calendar,N125,M126,"Following",FALSE)</f>
        <v>42664</v>
      </c>
      <c r="O126" s="75" t="e">
        <f>_xll.qlInterestRateIndexValueDate(Index,N126)</f>
        <v>#VALUE!</v>
      </c>
      <c r="P126" s="72" t="e">
        <v>#N/A</v>
      </c>
      <c r="Q126" s="72" t="e">
        <v>#N/A</v>
      </c>
    </row>
    <row r="127" spans="13:17" x14ac:dyDescent="0.2">
      <c r="M127" s="49" t="s">
        <v>442</v>
      </c>
      <c r="N127" s="75">
        <f>_xll.qlCalendarAdvance(Calendar,N126,M127,"Following",FALSE)</f>
        <v>42667</v>
      </c>
      <c r="O127" s="75" t="e">
        <f>_xll.qlInterestRateIndexValueDate(Index,N127)</f>
        <v>#VALUE!</v>
      </c>
      <c r="P127" s="72" t="e">
        <v>#N/A</v>
      </c>
      <c r="Q127" s="72" t="e">
        <v>#N/A</v>
      </c>
    </row>
    <row r="128" spans="13:17" x14ac:dyDescent="0.2">
      <c r="M128" s="49" t="s">
        <v>442</v>
      </c>
      <c r="N128" s="75">
        <f>_xll.qlCalendarAdvance(Calendar,N127,M128,"Following",FALSE)</f>
        <v>42668</v>
      </c>
      <c r="O128" s="75" t="e">
        <f>_xll.qlInterestRateIndexValueDate(Index,N128)</f>
        <v>#VALUE!</v>
      </c>
      <c r="P128" s="72" t="e">
        <v>#N/A</v>
      </c>
      <c r="Q128" s="72" t="e">
        <v>#N/A</v>
      </c>
    </row>
    <row r="129" spans="13:17" x14ac:dyDescent="0.2">
      <c r="M129" s="49" t="s">
        <v>442</v>
      </c>
      <c r="N129" s="75">
        <f>_xll.qlCalendarAdvance(Calendar,N128,M129,"Following",FALSE)</f>
        <v>42669</v>
      </c>
      <c r="O129" s="75" t="e">
        <f>_xll.qlInterestRateIndexValueDate(Index,N129)</f>
        <v>#VALUE!</v>
      </c>
      <c r="P129" s="72" t="e">
        <v>#N/A</v>
      </c>
      <c r="Q129" s="72" t="e">
        <v>#N/A</v>
      </c>
    </row>
    <row r="130" spans="13:17" x14ac:dyDescent="0.2">
      <c r="M130" s="49" t="s">
        <v>442</v>
      </c>
      <c r="N130" s="75">
        <f>_xll.qlCalendarAdvance(Calendar,N129,M130,"Following",FALSE)</f>
        <v>42670</v>
      </c>
      <c r="O130" s="75" t="e">
        <f>_xll.qlInterestRateIndexValueDate(Index,N130)</f>
        <v>#VALUE!</v>
      </c>
      <c r="P130" s="72" t="e">
        <v>#N/A</v>
      </c>
      <c r="Q130" s="72" t="e">
        <v>#N/A</v>
      </c>
    </row>
    <row r="131" spans="13:17" x14ac:dyDescent="0.2">
      <c r="M131" s="49" t="s">
        <v>442</v>
      </c>
      <c r="N131" s="75">
        <f>_xll.qlCalendarAdvance(Calendar,N130,M131,"Following",FALSE)</f>
        <v>42671</v>
      </c>
      <c r="O131" s="75" t="e">
        <f>_xll.qlInterestRateIndexValueDate(Index,N131)</f>
        <v>#VALUE!</v>
      </c>
      <c r="P131" s="72" t="e">
        <v>#N/A</v>
      </c>
      <c r="Q131" s="72" t="e">
        <v>#N/A</v>
      </c>
    </row>
    <row r="132" spans="13:17" x14ac:dyDescent="0.2">
      <c r="M132" s="49" t="s">
        <v>442</v>
      </c>
      <c r="N132" s="75">
        <f>_xll.qlCalendarAdvance(Calendar,N131,M132,"Following",FALSE)</f>
        <v>42674</v>
      </c>
      <c r="O132" s="75" t="e">
        <f>_xll.qlInterestRateIndexValueDate(Index,N132)</f>
        <v>#VALUE!</v>
      </c>
      <c r="P132" s="72" t="e">
        <v>#N/A</v>
      </c>
      <c r="Q132" s="72" t="e">
        <v>#N/A</v>
      </c>
    </row>
    <row r="133" spans="13:17" x14ac:dyDescent="0.2">
      <c r="M133" s="49" t="s">
        <v>442</v>
      </c>
      <c r="N133" s="75">
        <f>_xll.qlCalendarAdvance(Calendar,N132,M133,"Following",FALSE)</f>
        <v>42675</v>
      </c>
      <c r="O133" s="75" t="e">
        <f>_xll.qlInterestRateIndexValueDate(Index,N133)</f>
        <v>#VALUE!</v>
      </c>
      <c r="P133" s="72" t="e">
        <v>#N/A</v>
      </c>
      <c r="Q133" s="72" t="e">
        <v>#N/A</v>
      </c>
    </row>
    <row r="134" spans="13:17" x14ac:dyDescent="0.2">
      <c r="M134" s="49" t="s">
        <v>442</v>
      </c>
      <c r="N134" s="75">
        <f>_xll.qlCalendarAdvance(Calendar,N133,M134,"Following",FALSE)</f>
        <v>42676</v>
      </c>
      <c r="O134" s="75" t="e">
        <f>_xll.qlInterestRateIndexValueDate(Index,N134)</f>
        <v>#VALUE!</v>
      </c>
      <c r="P134" s="72" t="e">
        <v>#N/A</v>
      </c>
      <c r="Q134" s="72" t="e">
        <v>#N/A</v>
      </c>
    </row>
    <row r="135" spans="13:17" x14ac:dyDescent="0.2">
      <c r="M135" s="49" t="s">
        <v>442</v>
      </c>
      <c r="N135" s="75">
        <f>_xll.qlCalendarAdvance(Calendar,N134,M135,"Following",FALSE)</f>
        <v>42677</v>
      </c>
      <c r="O135" s="75" t="e">
        <f>_xll.qlInterestRateIndexValueDate(Index,N135)</f>
        <v>#VALUE!</v>
      </c>
      <c r="P135" s="72" t="e">
        <v>#N/A</v>
      </c>
      <c r="Q135" s="72" t="e">
        <v>#N/A</v>
      </c>
    </row>
    <row r="136" spans="13:17" x14ac:dyDescent="0.2">
      <c r="M136" s="49" t="s">
        <v>442</v>
      </c>
      <c r="N136" s="75">
        <f>_xll.qlCalendarAdvance(Calendar,N135,M136,"Following",FALSE)</f>
        <v>42678</v>
      </c>
      <c r="O136" s="75" t="e">
        <f>_xll.qlInterestRateIndexValueDate(Index,N136)</f>
        <v>#VALUE!</v>
      </c>
      <c r="P136" s="72" t="e">
        <v>#N/A</v>
      </c>
      <c r="Q136" s="72" t="e">
        <v>#N/A</v>
      </c>
    </row>
    <row r="137" spans="13:17" x14ac:dyDescent="0.2">
      <c r="M137" s="49" t="s">
        <v>442</v>
      </c>
      <c r="N137" s="75">
        <f>_xll.qlCalendarAdvance(Calendar,N136,M137,"Following",FALSE)</f>
        <v>42681</v>
      </c>
      <c r="O137" s="75" t="e">
        <f>_xll.qlInterestRateIndexValueDate(Index,N137)</f>
        <v>#VALUE!</v>
      </c>
      <c r="P137" s="72" t="e">
        <v>#N/A</v>
      </c>
      <c r="Q137" s="72" t="e">
        <v>#N/A</v>
      </c>
    </row>
    <row r="138" spans="13:17" x14ac:dyDescent="0.2">
      <c r="M138" s="49" t="s">
        <v>442</v>
      </c>
      <c r="N138" s="75">
        <f>_xll.qlCalendarAdvance(Calendar,N137,M138,"Following",FALSE)</f>
        <v>42682</v>
      </c>
      <c r="O138" s="75" t="e">
        <f>_xll.qlInterestRateIndexValueDate(Index,N138)</f>
        <v>#VALUE!</v>
      </c>
      <c r="P138" s="72" t="e">
        <v>#N/A</v>
      </c>
      <c r="Q138" s="72" t="e">
        <v>#N/A</v>
      </c>
    </row>
    <row r="139" spans="13:17" x14ac:dyDescent="0.2">
      <c r="M139" s="49" t="s">
        <v>442</v>
      </c>
      <c r="N139" s="75">
        <f>_xll.qlCalendarAdvance(Calendar,N138,M139,"Following",FALSE)</f>
        <v>42683</v>
      </c>
      <c r="O139" s="75" t="e">
        <f>_xll.qlInterestRateIndexValueDate(Index,N139)</f>
        <v>#VALUE!</v>
      </c>
      <c r="P139" s="72" t="e">
        <v>#N/A</v>
      </c>
      <c r="Q139" s="72" t="e">
        <v>#N/A</v>
      </c>
    </row>
    <row r="140" spans="13:17" x14ac:dyDescent="0.2">
      <c r="M140" s="49" t="s">
        <v>442</v>
      </c>
      <c r="N140" s="75">
        <f>_xll.qlCalendarAdvance(Calendar,N139,M140,"Following",FALSE)</f>
        <v>42684</v>
      </c>
      <c r="O140" s="75" t="e">
        <f>_xll.qlInterestRateIndexValueDate(Index,N140)</f>
        <v>#VALUE!</v>
      </c>
      <c r="P140" s="72" t="e">
        <v>#N/A</v>
      </c>
      <c r="Q140" s="72" t="e">
        <v>#N/A</v>
      </c>
    </row>
    <row r="141" spans="13:17" x14ac:dyDescent="0.2">
      <c r="M141" s="49" t="s">
        <v>442</v>
      </c>
      <c r="N141" s="75">
        <f>_xll.qlCalendarAdvance(Calendar,N140,M141,"Following",FALSE)</f>
        <v>42685</v>
      </c>
      <c r="O141" s="75" t="e">
        <f>_xll.qlInterestRateIndexValueDate(Index,N141)</f>
        <v>#VALUE!</v>
      </c>
      <c r="P141" s="72" t="e">
        <v>#N/A</v>
      </c>
      <c r="Q141" s="72" t="e">
        <v>#N/A</v>
      </c>
    </row>
    <row r="142" spans="13:17" x14ac:dyDescent="0.2">
      <c r="M142" s="49" t="s">
        <v>442</v>
      </c>
      <c r="N142" s="75">
        <f>_xll.qlCalendarAdvance(Calendar,N141,M142,"Following",FALSE)</f>
        <v>42688</v>
      </c>
      <c r="O142" s="75" t="e">
        <f>_xll.qlInterestRateIndexValueDate(Index,N142)</f>
        <v>#VALUE!</v>
      </c>
      <c r="P142" s="72" t="e">
        <v>#N/A</v>
      </c>
      <c r="Q142" s="72" t="e">
        <v>#N/A</v>
      </c>
    </row>
    <row r="143" spans="13:17" x14ac:dyDescent="0.2">
      <c r="M143" s="49" t="s">
        <v>442</v>
      </c>
      <c r="N143" s="75">
        <f>_xll.qlCalendarAdvance(Calendar,N142,M143,"Following",FALSE)</f>
        <v>42689</v>
      </c>
      <c r="O143" s="75" t="e">
        <f>_xll.qlInterestRateIndexValueDate(Index,N143)</f>
        <v>#VALUE!</v>
      </c>
      <c r="P143" s="72" t="e">
        <v>#N/A</v>
      </c>
      <c r="Q143" s="72" t="e">
        <v>#N/A</v>
      </c>
    </row>
    <row r="144" spans="13:17" x14ac:dyDescent="0.2">
      <c r="M144" s="49" t="s">
        <v>442</v>
      </c>
      <c r="N144" s="75">
        <f>_xll.qlCalendarAdvance(Calendar,N143,M144,"Following",FALSE)</f>
        <v>42690</v>
      </c>
      <c r="O144" s="75" t="e">
        <f>_xll.qlInterestRateIndexValueDate(Index,N144)</f>
        <v>#VALUE!</v>
      </c>
      <c r="P144" s="72" t="e">
        <v>#N/A</v>
      </c>
      <c r="Q144" s="72" t="e">
        <v>#N/A</v>
      </c>
    </row>
    <row r="145" spans="13:17" x14ac:dyDescent="0.2">
      <c r="M145" s="49" t="s">
        <v>442</v>
      </c>
      <c r="N145" s="75">
        <f>_xll.qlCalendarAdvance(Calendar,N144,M145,"Following",FALSE)</f>
        <v>42691</v>
      </c>
      <c r="O145" s="75" t="e">
        <f>_xll.qlInterestRateIndexValueDate(Index,N145)</f>
        <v>#VALUE!</v>
      </c>
      <c r="P145" s="72" t="e">
        <v>#N/A</v>
      </c>
      <c r="Q145" s="72" t="e">
        <v>#N/A</v>
      </c>
    </row>
    <row r="146" spans="13:17" x14ac:dyDescent="0.2">
      <c r="M146" s="49" t="s">
        <v>442</v>
      </c>
      <c r="N146" s="75">
        <f>_xll.qlCalendarAdvance(Calendar,N145,M146,"Following",FALSE)</f>
        <v>42692</v>
      </c>
      <c r="O146" s="75" t="e">
        <f>_xll.qlInterestRateIndexValueDate(Index,N146)</f>
        <v>#VALUE!</v>
      </c>
      <c r="P146" s="72" t="e">
        <v>#N/A</v>
      </c>
      <c r="Q146" s="72" t="e">
        <v>#N/A</v>
      </c>
    </row>
    <row r="147" spans="13:17" x14ac:dyDescent="0.2">
      <c r="M147" s="49" t="s">
        <v>442</v>
      </c>
      <c r="N147" s="75">
        <f>_xll.qlCalendarAdvance(Calendar,N146,M147,"Following",FALSE)</f>
        <v>42695</v>
      </c>
      <c r="O147" s="75" t="e">
        <f>_xll.qlInterestRateIndexValueDate(Index,N147)</f>
        <v>#VALUE!</v>
      </c>
      <c r="P147" s="72" t="e">
        <v>#N/A</v>
      </c>
      <c r="Q147" s="72" t="e">
        <v>#N/A</v>
      </c>
    </row>
    <row r="148" spans="13:17" x14ac:dyDescent="0.2">
      <c r="M148" s="49" t="s">
        <v>442</v>
      </c>
      <c r="N148" s="75">
        <f>_xll.qlCalendarAdvance(Calendar,N147,M148,"Following",FALSE)</f>
        <v>42696</v>
      </c>
      <c r="O148" s="75" t="e">
        <f>_xll.qlInterestRateIndexValueDate(Index,N148)</f>
        <v>#VALUE!</v>
      </c>
      <c r="P148" s="72" t="e">
        <v>#N/A</v>
      </c>
      <c r="Q148" s="72" t="e">
        <v>#N/A</v>
      </c>
    </row>
    <row r="149" spans="13:17" x14ac:dyDescent="0.2">
      <c r="M149" s="49" t="s">
        <v>442</v>
      </c>
      <c r="N149" s="75">
        <f>_xll.qlCalendarAdvance(Calendar,N148,M149,"Following",FALSE)</f>
        <v>42697</v>
      </c>
      <c r="O149" s="75" t="e">
        <f>_xll.qlInterestRateIndexValueDate(Index,N149)</f>
        <v>#VALUE!</v>
      </c>
      <c r="P149" s="72" t="e">
        <v>#N/A</v>
      </c>
      <c r="Q149" s="72" t="e">
        <v>#N/A</v>
      </c>
    </row>
    <row r="150" spans="13:17" x14ac:dyDescent="0.2">
      <c r="M150" s="49" t="s">
        <v>442</v>
      </c>
      <c r="N150" s="75">
        <f>_xll.qlCalendarAdvance(Calendar,N149,M150,"Following",FALSE)</f>
        <v>42698</v>
      </c>
      <c r="O150" s="75" t="e">
        <f>_xll.qlInterestRateIndexValueDate(Index,N150)</f>
        <v>#VALUE!</v>
      </c>
      <c r="P150" s="72" t="e">
        <v>#N/A</v>
      </c>
      <c r="Q150" s="72" t="e">
        <v>#N/A</v>
      </c>
    </row>
    <row r="151" spans="13:17" x14ac:dyDescent="0.2">
      <c r="M151" s="49" t="s">
        <v>442</v>
      </c>
      <c r="N151" s="75">
        <f>_xll.qlCalendarAdvance(Calendar,N150,M151,"Following",FALSE)</f>
        <v>42699</v>
      </c>
      <c r="O151" s="75" t="e">
        <f>_xll.qlInterestRateIndexValueDate(Index,N151)</f>
        <v>#VALUE!</v>
      </c>
      <c r="P151" s="72" t="e">
        <v>#N/A</v>
      </c>
      <c r="Q151" s="72" t="e">
        <v>#N/A</v>
      </c>
    </row>
    <row r="152" spans="13:17" x14ac:dyDescent="0.2">
      <c r="M152" s="49" t="s">
        <v>442</v>
      </c>
      <c r="N152" s="75">
        <f>_xll.qlCalendarAdvance(Calendar,N151,M152,"Following",FALSE)</f>
        <v>42702</v>
      </c>
      <c r="O152" s="75" t="e">
        <f>_xll.qlInterestRateIndexValueDate(Index,N152)</f>
        <v>#VALUE!</v>
      </c>
      <c r="P152" s="72" t="e">
        <v>#N/A</v>
      </c>
      <c r="Q152" s="72" t="e">
        <v>#N/A</v>
      </c>
    </row>
    <row r="153" spans="13:17" x14ac:dyDescent="0.2">
      <c r="M153" s="49" t="s">
        <v>442</v>
      </c>
      <c r="N153" s="75">
        <f>_xll.qlCalendarAdvance(Calendar,N152,M153,"Following",FALSE)</f>
        <v>42703</v>
      </c>
      <c r="O153" s="75" t="e">
        <f>_xll.qlInterestRateIndexValueDate(Index,N153)</f>
        <v>#VALUE!</v>
      </c>
      <c r="P153" s="72" t="e">
        <v>#N/A</v>
      </c>
      <c r="Q153" s="72" t="e">
        <v>#N/A</v>
      </c>
    </row>
    <row r="154" spans="13:17" x14ac:dyDescent="0.2">
      <c r="M154" s="49" t="s">
        <v>442</v>
      </c>
      <c r="N154" s="75">
        <f>_xll.qlCalendarAdvance(Calendar,N153,M154,"Following",FALSE)</f>
        <v>42704</v>
      </c>
      <c r="O154" s="75" t="e">
        <f>_xll.qlInterestRateIndexValueDate(Index,N154)</f>
        <v>#VALUE!</v>
      </c>
      <c r="P154" s="72" t="e">
        <v>#N/A</v>
      </c>
      <c r="Q154" s="72" t="e">
        <v>#N/A</v>
      </c>
    </row>
    <row r="155" spans="13:17" x14ac:dyDescent="0.2">
      <c r="M155" s="49" t="s">
        <v>442</v>
      </c>
      <c r="N155" s="75">
        <f>_xll.qlCalendarAdvance(Calendar,N154,M155,"Following",FALSE)</f>
        <v>42705</v>
      </c>
      <c r="O155" s="75" t="e">
        <f>_xll.qlInterestRateIndexValueDate(Index,N155)</f>
        <v>#VALUE!</v>
      </c>
      <c r="P155" s="72" t="e">
        <v>#N/A</v>
      </c>
      <c r="Q155" s="72" t="e">
        <v>#N/A</v>
      </c>
    </row>
    <row r="156" spans="13:17" x14ac:dyDescent="0.2">
      <c r="M156" s="49" t="s">
        <v>442</v>
      </c>
      <c r="N156" s="75">
        <f>_xll.qlCalendarAdvance(Calendar,N155,M156,"Following",FALSE)</f>
        <v>42706</v>
      </c>
      <c r="O156" s="75" t="e">
        <f>_xll.qlInterestRateIndexValueDate(Index,N156)</f>
        <v>#VALUE!</v>
      </c>
      <c r="P156" s="72" t="e">
        <v>#N/A</v>
      </c>
      <c r="Q156" s="72" t="e">
        <v>#N/A</v>
      </c>
    </row>
    <row r="157" spans="13:17" x14ac:dyDescent="0.2">
      <c r="M157" s="49" t="s">
        <v>442</v>
      </c>
      <c r="N157" s="75">
        <f>_xll.qlCalendarAdvance(Calendar,N156,M157,"Following",FALSE)</f>
        <v>42709</v>
      </c>
      <c r="O157" s="75" t="e">
        <f>_xll.qlInterestRateIndexValueDate(Index,N157)</f>
        <v>#VALUE!</v>
      </c>
      <c r="P157" s="72" t="e">
        <v>#N/A</v>
      </c>
      <c r="Q157" s="72" t="e">
        <v>#N/A</v>
      </c>
    </row>
    <row r="158" spans="13:17" x14ac:dyDescent="0.2">
      <c r="M158" s="49" t="s">
        <v>442</v>
      </c>
      <c r="N158" s="75">
        <f>_xll.qlCalendarAdvance(Calendar,N157,M158,"Following",FALSE)</f>
        <v>42710</v>
      </c>
      <c r="O158" s="75" t="e">
        <f>_xll.qlInterestRateIndexValueDate(Index,N158)</f>
        <v>#VALUE!</v>
      </c>
      <c r="P158" s="72" t="e">
        <v>#N/A</v>
      </c>
      <c r="Q158" s="72" t="e">
        <v>#N/A</v>
      </c>
    </row>
    <row r="159" spans="13:17" x14ac:dyDescent="0.2">
      <c r="M159" s="49" t="s">
        <v>442</v>
      </c>
      <c r="N159" s="75">
        <f>_xll.qlCalendarAdvance(Calendar,N158,M159,"Following",FALSE)</f>
        <v>42711</v>
      </c>
      <c r="O159" s="75" t="e">
        <f>_xll.qlInterestRateIndexValueDate(Index,N159)</f>
        <v>#VALUE!</v>
      </c>
      <c r="P159" s="72" t="e">
        <v>#N/A</v>
      </c>
      <c r="Q159" s="72" t="e">
        <v>#N/A</v>
      </c>
    </row>
    <row r="160" spans="13:17" x14ac:dyDescent="0.2">
      <c r="M160" s="49" t="s">
        <v>442</v>
      </c>
      <c r="N160" s="75">
        <f>_xll.qlCalendarAdvance(Calendar,N159,M160,"Following",FALSE)</f>
        <v>42712</v>
      </c>
      <c r="O160" s="75" t="e">
        <f>_xll.qlInterestRateIndexValueDate(Index,N160)</f>
        <v>#VALUE!</v>
      </c>
      <c r="P160" s="72" t="e">
        <v>#N/A</v>
      </c>
      <c r="Q160" s="72" t="e">
        <v>#N/A</v>
      </c>
    </row>
    <row r="161" spans="13:17" x14ac:dyDescent="0.2">
      <c r="M161" s="49" t="s">
        <v>442</v>
      </c>
      <c r="N161" s="75">
        <f>_xll.qlCalendarAdvance(Calendar,N160,M161,"Following",FALSE)</f>
        <v>42713</v>
      </c>
      <c r="O161" s="75" t="e">
        <f>_xll.qlInterestRateIndexValueDate(Index,N161)</f>
        <v>#VALUE!</v>
      </c>
      <c r="P161" s="72" t="e">
        <v>#N/A</v>
      </c>
      <c r="Q161" s="72" t="e">
        <v>#N/A</v>
      </c>
    </row>
    <row r="162" spans="13:17" x14ac:dyDescent="0.2">
      <c r="M162" s="49" t="s">
        <v>442</v>
      </c>
      <c r="N162" s="75">
        <f>_xll.qlCalendarAdvance(Calendar,N161,M162,"Following",FALSE)</f>
        <v>42716</v>
      </c>
      <c r="O162" s="75" t="e">
        <f>_xll.qlInterestRateIndexValueDate(Index,N162)</f>
        <v>#VALUE!</v>
      </c>
      <c r="P162" s="72" t="e">
        <v>#N/A</v>
      </c>
      <c r="Q162" s="72" t="e">
        <v>#N/A</v>
      </c>
    </row>
    <row r="163" spans="13:17" x14ac:dyDescent="0.2">
      <c r="M163" s="49" t="s">
        <v>442</v>
      </c>
      <c r="N163" s="75">
        <f>_xll.qlCalendarAdvance(Calendar,N162,M163,"Following",FALSE)</f>
        <v>42717</v>
      </c>
      <c r="O163" s="75" t="e">
        <f>_xll.qlInterestRateIndexValueDate(Index,N163)</f>
        <v>#VALUE!</v>
      </c>
      <c r="P163" s="72" t="e">
        <v>#N/A</v>
      </c>
      <c r="Q163" s="72" t="e">
        <v>#N/A</v>
      </c>
    </row>
    <row r="164" spans="13:17" x14ac:dyDescent="0.2">
      <c r="M164" s="49" t="s">
        <v>442</v>
      </c>
      <c r="N164" s="75">
        <f>_xll.qlCalendarAdvance(Calendar,N163,M164,"Following",FALSE)</f>
        <v>42718</v>
      </c>
      <c r="O164" s="75" t="e">
        <f>_xll.qlInterestRateIndexValueDate(Index,N164)</f>
        <v>#VALUE!</v>
      </c>
      <c r="P164" s="72" t="e">
        <v>#N/A</v>
      </c>
      <c r="Q164" s="72" t="e">
        <v>#N/A</v>
      </c>
    </row>
    <row r="165" spans="13:17" x14ac:dyDescent="0.2">
      <c r="M165" s="49" t="s">
        <v>442</v>
      </c>
      <c r="N165" s="75">
        <f>_xll.qlCalendarAdvance(Calendar,N164,M165,"Following",FALSE)</f>
        <v>42719</v>
      </c>
      <c r="O165" s="75" t="e">
        <f>_xll.qlInterestRateIndexValueDate(Index,N165)</f>
        <v>#VALUE!</v>
      </c>
      <c r="P165" s="72" t="e">
        <v>#N/A</v>
      </c>
      <c r="Q165" s="72" t="e">
        <v>#N/A</v>
      </c>
    </row>
    <row r="166" spans="13:17" x14ac:dyDescent="0.2">
      <c r="M166" s="49" t="s">
        <v>442</v>
      </c>
      <c r="N166" s="75">
        <f>_xll.qlCalendarAdvance(Calendar,N165,M166,"Following",FALSE)</f>
        <v>42720</v>
      </c>
      <c r="O166" s="75" t="e">
        <f>_xll.qlInterestRateIndexValueDate(Index,N166)</f>
        <v>#VALUE!</v>
      </c>
      <c r="P166" s="72" t="e">
        <v>#N/A</v>
      </c>
      <c r="Q166" s="72" t="e">
        <v>#N/A</v>
      </c>
    </row>
    <row r="167" spans="13:17" x14ac:dyDescent="0.2">
      <c r="M167" s="49" t="s">
        <v>442</v>
      </c>
      <c r="N167" s="75">
        <f>_xll.qlCalendarAdvance(Calendar,N166,M167,"Following",FALSE)</f>
        <v>42723</v>
      </c>
      <c r="O167" s="75" t="e">
        <f>_xll.qlInterestRateIndexValueDate(Index,N167)</f>
        <v>#VALUE!</v>
      </c>
      <c r="P167" s="72" t="e">
        <v>#N/A</v>
      </c>
      <c r="Q167" s="72" t="e">
        <v>#N/A</v>
      </c>
    </row>
    <row r="168" spans="13:17" x14ac:dyDescent="0.2">
      <c r="M168" s="49" t="s">
        <v>442</v>
      </c>
      <c r="N168" s="75">
        <f>_xll.qlCalendarAdvance(Calendar,N167,M168,"Following",FALSE)</f>
        <v>42724</v>
      </c>
      <c r="O168" s="75" t="e">
        <f>_xll.qlInterestRateIndexValueDate(Index,N168)</f>
        <v>#VALUE!</v>
      </c>
      <c r="P168" s="72" t="e">
        <v>#N/A</v>
      </c>
      <c r="Q168" s="72" t="e">
        <v>#N/A</v>
      </c>
    </row>
    <row r="169" spans="13:17" x14ac:dyDescent="0.2">
      <c r="M169" s="49" t="s">
        <v>442</v>
      </c>
      <c r="N169" s="75">
        <f>_xll.qlCalendarAdvance(Calendar,N168,M169,"Following",FALSE)</f>
        <v>42725</v>
      </c>
      <c r="O169" s="75" t="e">
        <f>_xll.qlInterestRateIndexValueDate(Index,N169)</f>
        <v>#VALUE!</v>
      </c>
      <c r="P169" s="72" t="e">
        <v>#N/A</v>
      </c>
      <c r="Q169" s="72" t="e">
        <v>#N/A</v>
      </c>
    </row>
    <row r="170" spans="13:17" x14ac:dyDescent="0.2">
      <c r="M170" s="49" t="s">
        <v>442</v>
      </c>
      <c r="N170" s="75">
        <f>_xll.qlCalendarAdvance(Calendar,N169,M170,"Following",FALSE)</f>
        <v>42726</v>
      </c>
      <c r="O170" s="75" t="e">
        <f>_xll.qlInterestRateIndexValueDate(Index,N170)</f>
        <v>#VALUE!</v>
      </c>
      <c r="P170" s="72" t="e">
        <v>#N/A</v>
      </c>
      <c r="Q170" s="72" t="e">
        <v>#N/A</v>
      </c>
    </row>
    <row r="171" spans="13:17" x14ac:dyDescent="0.2">
      <c r="M171" s="49" t="s">
        <v>442</v>
      </c>
      <c r="N171" s="75">
        <f>_xll.qlCalendarAdvance(Calendar,N170,M171,"Following",FALSE)</f>
        <v>42727</v>
      </c>
      <c r="O171" s="75" t="e">
        <f>_xll.qlInterestRateIndexValueDate(Index,N171)</f>
        <v>#VALUE!</v>
      </c>
      <c r="P171" s="72" t="e">
        <v>#N/A</v>
      </c>
      <c r="Q171" s="72" t="e">
        <v>#N/A</v>
      </c>
    </row>
    <row r="172" spans="13:17" x14ac:dyDescent="0.2">
      <c r="M172" s="49" t="s">
        <v>442</v>
      </c>
      <c r="N172" s="75">
        <f>_xll.qlCalendarAdvance(Calendar,N171,M172,"Following",FALSE)</f>
        <v>42731</v>
      </c>
      <c r="O172" s="75" t="e">
        <f>_xll.qlInterestRateIndexValueDate(Index,N172)</f>
        <v>#VALUE!</v>
      </c>
      <c r="P172" s="72" t="e">
        <v>#N/A</v>
      </c>
      <c r="Q172" s="72" t="e">
        <v>#N/A</v>
      </c>
    </row>
    <row r="173" spans="13:17" x14ac:dyDescent="0.2">
      <c r="M173" s="49" t="s">
        <v>442</v>
      </c>
      <c r="N173" s="75">
        <f>_xll.qlCalendarAdvance(Calendar,N172,M173,"Following",FALSE)</f>
        <v>42732</v>
      </c>
      <c r="O173" s="75" t="e">
        <f>_xll.qlInterestRateIndexValueDate(Index,N173)</f>
        <v>#VALUE!</v>
      </c>
      <c r="P173" s="72" t="e">
        <v>#N/A</v>
      </c>
      <c r="Q173" s="72" t="e">
        <v>#N/A</v>
      </c>
    </row>
    <row r="174" spans="13:17" x14ac:dyDescent="0.2">
      <c r="M174" s="49" t="s">
        <v>442</v>
      </c>
      <c r="N174" s="75">
        <f>_xll.qlCalendarAdvance(Calendar,N173,M174,"Following",FALSE)</f>
        <v>42733</v>
      </c>
      <c r="O174" s="75" t="e">
        <f>_xll.qlInterestRateIndexValueDate(Index,N174)</f>
        <v>#VALUE!</v>
      </c>
      <c r="P174" s="72" t="e">
        <v>#N/A</v>
      </c>
      <c r="Q174" s="72" t="e">
        <v>#N/A</v>
      </c>
    </row>
    <row r="175" spans="13:17" x14ac:dyDescent="0.2">
      <c r="M175" s="49" t="s">
        <v>442</v>
      </c>
      <c r="N175" s="75">
        <f>_xll.qlCalendarAdvance(Calendar,N174,M175,"Following",FALSE)</f>
        <v>42734</v>
      </c>
      <c r="O175" s="75" t="e">
        <f>_xll.qlInterestRateIndexValueDate(Index,N175)</f>
        <v>#VALUE!</v>
      </c>
      <c r="P175" s="72" t="e">
        <v>#N/A</v>
      </c>
      <c r="Q175" s="72" t="e">
        <v>#N/A</v>
      </c>
    </row>
    <row r="176" spans="13:17" x14ac:dyDescent="0.2">
      <c r="M176" s="49" t="s">
        <v>442</v>
      </c>
      <c r="N176" s="75">
        <f>_xll.qlCalendarAdvance(Calendar,N175,M176,"Following",FALSE)</f>
        <v>42737</v>
      </c>
      <c r="O176" s="75" t="e">
        <f>_xll.qlInterestRateIndexValueDate(Index,N176)</f>
        <v>#VALUE!</v>
      </c>
      <c r="P176" s="72" t="e">
        <v>#N/A</v>
      </c>
      <c r="Q176" s="72" t="e">
        <v>#N/A</v>
      </c>
    </row>
    <row r="177" spans="13:17" x14ac:dyDescent="0.2">
      <c r="M177" s="49" t="s">
        <v>442</v>
      </c>
      <c r="N177" s="75">
        <f>_xll.qlCalendarAdvance(Calendar,N176,M177,"Following",FALSE)</f>
        <v>42738</v>
      </c>
      <c r="O177" s="75" t="e">
        <f>_xll.qlInterestRateIndexValueDate(Index,N177)</f>
        <v>#VALUE!</v>
      </c>
      <c r="P177" s="72" t="e">
        <v>#N/A</v>
      </c>
      <c r="Q177" s="72" t="e">
        <v>#N/A</v>
      </c>
    </row>
    <row r="178" spans="13:17" x14ac:dyDescent="0.2">
      <c r="M178" s="49" t="s">
        <v>442</v>
      </c>
      <c r="N178" s="75">
        <f>_xll.qlCalendarAdvance(Calendar,N177,M178,"Following",FALSE)</f>
        <v>42739</v>
      </c>
      <c r="O178" s="75" t="e">
        <f>_xll.qlInterestRateIndexValueDate(Index,N178)</f>
        <v>#VALUE!</v>
      </c>
      <c r="P178" s="72" t="e">
        <v>#N/A</v>
      </c>
      <c r="Q178" s="72" t="e">
        <v>#N/A</v>
      </c>
    </row>
    <row r="179" spans="13:17" x14ac:dyDescent="0.2">
      <c r="M179" s="49" t="s">
        <v>442</v>
      </c>
      <c r="N179" s="75">
        <f>_xll.qlCalendarAdvance(Calendar,N178,M179,"Following",FALSE)</f>
        <v>42740</v>
      </c>
      <c r="O179" s="75" t="e">
        <f>_xll.qlInterestRateIndexValueDate(Index,N179)</f>
        <v>#VALUE!</v>
      </c>
      <c r="P179" s="72" t="e">
        <v>#N/A</v>
      </c>
      <c r="Q179" s="72" t="e">
        <v>#N/A</v>
      </c>
    </row>
    <row r="180" spans="13:17" x14ac:dyDescent="0.2">
      <c r="M180" s="49" t="s">
        <v>442</v>
      </c>
      <c r="N180" s="75">
        <f>_xll.qlCalendarAdvance(Calendar,N179,M180,"Following",FALSE)</f>
        <v>42741</v>
      </c>
      <c r="O180" s="75" t="e">
        <f>_xll.qlInterestRateIndexValueDate(Index,N180)</f>
        <v>#VALUE!</v>
      </c>
      <c r="P180" s="72" t="e">
        <v>#N/A</v>
      </c>
      <c r="Q180" s="72" t="e">
        <v>#N/A</v>
      </c>
    </row>
    <row r="181" spans="13:17" x14ac:dyDescent="0.2">
      <c r="M181" s="49" t="s">
        <v>442</v>
      </c>
      <c r="N181" s="75">
        <f>_xll.qlCalendarAdvance(Calendar,N180,M181,"Following",FALSE)</f>
        <v>42744</v>
      </c>
      <c r="O181" s="75" t="e">
        <f>_xll.qlInterestRateIndexValueDate(Index,N181)</f>
        <v>#VALUE!</v>
      </c>
      <c r="P181" s="72" t="e">
        <v>#N/A</v>
      </c>
      <c r="Q181" s="72" t="e">
        <v>#N/A</v>
      </c>
    </row>
    <row r="182" spans="13:17" x14ac:dyDescent="0.2">
      <c r="M182" s="49" t="s">
        <v>442</v>
      </c>
      <c r="N182" s="75">
        <f>_xll.qlCalendarAdvance(Calendar,N181,M182,"Following",FALSE)</f>
        <v>42745</v>
      </c>
      <c r="O182" s="75" t="e">
        <f>_xll.qlInterestRateIndexValueDate(Index,N182)</f>
        <v>#VALUE!</v>
      </c>
      <c r="P182" s="72" t="e">
        <v>#N/A</v>
      </c>
      <c r="Q182" s="72" t="e">
        <v>#N/A</v>
      </c>
    </row>
    <row r="183" spans="13:17" x14ac:dyDescent="0.2">
      <c r="M183" s="49" t="s">
        <v>442</v>
      </c>
      <c r="N183" s="75">
        <f>_xll.qlCalendarAdvance(Calendar,N182,M183,"Following",FALSE)</f>
        <v>42746</v>
      </c>
      <c r="O183" s="75" t="e">
        <f>_xll.qlInterestRateIndexValueDate(Index,N183)</f>
        <v>#VALUE!</v>
      </c>
      <c r="P183" s="72" t="e">
        <v>#N/A</v>
      </c>
      <c r="Q183" s="72" t="e">
        <v>#N/A</v>
      </c>
    </row>
    <row r="184" spans="13:17" x14ac:dyDescent="0.2">
      <c r="M184" s="49" t="s">
        <v>442</v>
      </c>
      <c r="N184" s="75">
        <f>_xll.qlCalendarAdvance(Calendar,N183,M184,"Following",FALSE)</f>
        <v>42747</v>
      </c>
      <c r="O184" s="75" t="e">
        <f>_xll.qlInterestRateIndexValueDate(Index,N184)</f>
        <v>#VALUE!</v>
      </c>
      <c r="P184" s="72" t="e">
        <v>#N/A</v>
      </c>
      <c r="Q184" s="72" t="e">
        <v>#N/A</v>
      </c>
    </row>
    <row r="185" spans="13:17" x14ac:dyDescent="0.2">
      <c r="M185" s="49" t="s">
        <v>442</v>
      </c>
      <c r="N185" s="75">
        <f>_xll.qlCalendarAdvance(Calendar,N184,M185,"Following",FALSE)</f>
        <v>42748</v>
      </c>
      <c r="O185" s="75" t="e">
        <f>_xll.qlInterestRateIndexValueDate(Index,N185)</f>
        <v>#VALUE!</v>
      </c>
      <c r="P185" s="72" t="e">
        <v>#N/A</v>
      </c>
      <c r="Q185" s="72" t="e">
        <v>#N/A</v>
      </c>
    </row>
    <row r="186" spans="13:17" x14ac:dyDescent="0.2">
      <c r="M186" s="49" t="s">
        <v>442</v>
      </c>
      <c r="N186" s="75">
        <f>_xll.qlCalendarAdvance(Calendar,N185,M186,"Following",FALSE)</f>
        <v>42751</v>
      </c>
      <c r="O186" s="75" t="e">
        <f>_xll.qlInterestRateIndexValueDate(Index,N186)</f>
        <v>#VALUE!</v>
      </c>
      <c r="P186" s="72" t="e">
        <v>#N/A</v>
      </c>
      <c r="Q186" s="72" t="e">
        <v>#N/A</v>
      </c>
    </row>
    <row r="187" spans="13:17" x14ac:dyDescent="0.2">
      <c r="M187" s="49" t="s">
        <v>442</v>
      </c>
      <c r="N187" s="75">
        <f>_xll.qlCalendarAdvance(Calendar,N186,M187,"Following",FALSE)</f>
        <v>42752</v>
      </c>
      <c r="O187" s="75" t="e">
        <f>_xll.qlInterestRateIndexValueDate(Index,N187)</f>
        <v>#VALUE!</v>
      </c>
      <c r="P187" s="72" t="e">
        <v>#N/A</v>
      </c>
      <c r="Q187" s="72" t="e">
        <v>#N/A</v>
      </c>
    </row>
    <row r="188" spans="13:17" x14ac:dyDescent="0.2">
      <c r="M188" s="49" t="s">
        <v>442</v>
      </c>
      <c r="N188" s="75">
        <f>_xll.qlCalendarAdvance(Calendar,N187,M188,"Following",FALSE)</f>
        <v>42753</v>
      </c>
      <c r="O188" s="75" t="e">
        <f>_xll.qlInterestRateIndexValueDate(Index,N188)</f>
        <v>#VALUE!</v>
      </c>
      <c r="P188" s="72" t="e">
        <v>#N/A</v>
      </c>
      <c r="Q188" s="72" t="e">
        <v>#N/A</v>
      </c>
    </row>
    <row r="189" spans="13:17" x14ac:dyDescent="0.2">
      <c r="M189" s="49" t="s">
        <v>442</v>
      </c>
      <c r="N189" s="75">
        <f>_xll.qlCalendarAdvance(Calendar,N188,M189,"Following",FALSE)</f>
        <v>42754</v>
      </c>
      <c r="O189" s="75" t="e">
        <f>_xll.qlInterestRateIndexValueDate(Index,N189)</f>
        <v>#VALUE!</v>
      </c>
      <c r="P189" s="72" t="e">
        <v>#N/A</v>
      </c>
      <c r="Q189" s="72" t="e">
        <v>#N/A</v>
      </c>
    </row>
    <row r="190" spans="13:17" x14ac:dyDescent="0.2">
      <c r="M190" s="49" t="s">
        <v>442</v>
      </c>
      <c r="N190" s="75">
        <f>_xll.qlCalendarAdvance(Calendar,N189,M190,"Following",FALSE)</f>
        <v>42755</v>
      </c>
      <c r="O190" s="75" t="e">
        <f>_xll.qlInterestRateIndexValueDate(Index,N190)</f>
        <v>#VALUE!</v>
      </c>
      <c r="P190" s="72" t="e">
        <v>#N/A</v>
      </c>
      <c r="Q190" s="72" t="e">
        <v>#N/A</v>
      </c>
    </row>
    <row r="191" spans="13:17" x14ac:dyDescent="0.2">
      <c r="M191" s="49" t="s">
        <v>442</v>
      </c>
      <c r="N191" s="75">
        <f>_xll.qlCalendarAdvance(Calendar,N190,M191,"Following",FALSE)</f>
        <v>42758</v>
      </c>
      <c r="O191" s="75" t="e">
        <f>_xll.qlInterestRateIndexValueDate(Index,N191)</f>
        <v>#VALUE!</v>
      </c>
      <c r="P191" s="72" t="e">
        <v>#N/A</v>
      </c>
      <c r="Q191" s="72" t="e">
        <v>#N/A</v>
      </c>
    </row>
    <row r="192" spans="13:17" x14ac:dyDescent="0.2">
      <c r="M192" s="49" t="s">
        <v>442</v>
      </c>
      <c r="N192" s="75">
        <f>_xll.qlCalendarAdvance(Calendar,N191,M192,"Following",FALSE)</f>
        <v>42759</v>
      </c>
      <c r="O192" s="75" t="e">
        <f>_xll.qlInterestRateIndexValueDate(Index,N192)</f>
        <v>#VALUE!</v>
      </c>
      <c r="P192" s="72" t="e">
        <v>#N/A</v>
      </c>
      <c r="Q192" s="72" t="e">
        <v>#N/A</v>
      </c>
    </row>
    <row r="193" spans="13:17" x14ac:dyDescent="0.2">
      <c r="M193" s="49" t="s">
        <v>442</v>
      </c>
      <c r="N193" s="75">
        <f>_xll.qlCalendarAdvance(Calendar,N192,M193,"Following",FALSE)</f>
        <v>42760</v>
      </c>
      <c r="O193" s="75" t="e">
        <f>_xll.qlInterestRateIndexValueDate(Index,N193)</f>
        <v>#VALUE!</v>
      </c>
      <c r="P193" s="72" t="e">
        <v>#N/A</v>
      </c>
      <c r="Q193" s="72" t="e">
        <v>#N/A</v>
      </c>
    </row>
    <row r="194" spans="13:17" x14ac:dyDescent="0.2">
      <c r="M194" s="49" t="s">
        <v>442</v>
      </c>
      <c r="N194" s="75">
        <f>_xll.qlCalendarAdvance(Calendar,N193,M194,"Following",FALSE)</f>
        <v>42761</v>
      </c>
      <c r="O194" s="75" t="e">
        <f>_xll.qlInterestRateIndexValueDate(Index,N194)</f>
        <v>#VALUE!</v>
      </c>
      <c r="P194" s="72" t="e">
        <v>#N/A</v>
      </c>
      <c r="Q194" s="72" t="e">
        <v>#N/A</v>
      </c>
    </row>
    <row r="195" spans="13:17" x14ac:dyDescent="0.2">
      <c r="M195" s="49" t="s">
        <v>442</v>
      </c>
      <c r="N195" s="75">
        <f>_xll.qlCalendarAdvance(Calendar,N194,M195,"Following",FALSE)</f>
        <v>42762</v>
      </c>
      <c r="O195" s="75" t="e">
        <f>_xll.qlInterestRateIndexValueDate(Index,N195)</f>
        <v>#VALUE!</v>
      </c>
      <c r="P195" s="72" t="e">
        <v>#N/A</v>
      </c>
      <c r="Q195" s="72" t="e">
        <v>#N/A</v>
      </c>
    </row>
    <row r="196" spans="13:17" x14ac:dyDescent="0.2">
      <c r="M196" s="49" t="s">
        <v>442</v>
      </c>
      <c r="N196" s="75">
        <f>_xll.qlCalendarAdvance(Calendar,N195,M196,"Following",FALSE)</f>
        <v>42765</v>
      </c>
      <c r="O196" s="75" t="e">
        <f>_xll.qlInterestRateIndexValueDate(Index,N196)</f>
        <v>#VALUE!</v>
      </c>
      <c r="P196" s="72" t="e">
        <v>#N/A</v>
      </c>
      <c r="Q196" s="72" t="e">
        <v>#N/A</v>
      </c>
    </row>
    <row r="197" spans="13:17" x14ac:dyDescent="0.2">
      <c r="M197" s="49" t="s">
        <v>442</v>
      </c>
      <c r="N197" s="75">
        <f>_xll.qlCalendarAdvance(Calendar,N196,M197,"Following",FALSE)</f>
        <v>42766</v>
      </c>
      <c r="O197" s="75" t="e">
        <f>_xll.qlInterestRateIndexValueDate(Index,N197)</f>
        <v>#VALUE!</v>
      </c>
      <c r="P197" s="72" t="e">
        <v>#N/A</v>
      </c>
      <c r="Q197" s="72" t="e">
        <v>#N/A</v>
      </c>
    </row>
    <row r="198" spans="13:17" x14ac:dyDescent="0.2">
      <c r="M198" s="49" t="s">
        <v>442</v>
      </c>
      <c r="N198" s="75">
        <f>_xll.qlCalendarAdvance(Calendar,N197,M198,"Following",FALSE)</f>
        <v>42767</v>
      </c>
      <c r="O198" s="75" t="e">
        <f>_xll.qlInterestRateIndexValueDate(Index,N198)</f>
        <v>#VALUE!</v>
      </c>
      <c r="P198" s="72" t="e">
        <v>#N/A</v>
      </c>
      <c r="Q198" s="72" t="e">
        <v>#N/A</v>
      </c>
    </row>
    <row r="199" spans="13:17" x14ac:dyDescent="0.2">
      <c r="M199" s="49" t="s">
        <v>442</v>
      </c>
      <c r="N199" s="75">
        <f>_xll.qlCalendarAdvance(Calendar,N198,M199,"Following",FALSE)</f>
        <v>42768</v>
      </c>
      <c r="O199" s="75" t="e">
        <f>_xll.qlInterestRateIndexValueDate(Index,N199)</f>
        <v>#VALUE!</v>
      </c>
      <c r="P199" s="72" t="e">
        <v>#N/A</v>
      </c>
      <c r="Q199" s="72" t="e">
        <v>#N/A</v>
      </c>
    </row>
    <row r="200" spans="13:17" x14ac:dyDescent="0.2">
      <c r="M200" s="49" t="s">
        <v>442</v>
      </c>
      <c r="N200" s="75">
        <f>_xll.qlCalendarAdvance(Calendar,N199,M200,"Following",FALSE)</f>
        <v>42769</v>
      </c>
      <c r="O200" s="75" t="e">
        <f>_xll.qlInterestRateIndexValueDate(Index,N200)</f>
        <v>#VALUE!</v>
      </c>
      <c r="P200" s="72" t="e">
        <v>#N/A</v>
      </c>
      <c r="Q200" s="72" t="e">
        <v>#N/A</v>
      </c>
    </row>
    <row r="201" spans="13:17" x14ac:dyDescent="0.2">
      <c r="M201" s="49" t="s">
        <v>442</v>
      </c>
      <c r="N201" s="75">
        <f>_xll.qlCalendarAdvance(Calendar,N200,M201,"Following",FALSE)</f>
        <v>42772</v>
      </c>
      <c r="O201" s="75" t="e">
        <f>_xll.qlInterestRateIndexValueDate(Index,N201)</f>
        <v>#VALUE!</v>
      </c>
      <c r="P201" s="72" t="e">
        <v>#N/A</v>
      </c>
      <c r="Q201" s="72" t="e">
        <v>#N/A</v>
      </c>
    </row>
    <row r="202" spans="13:17" x14ac:dyDescent="0.2">
      <c r="M202" s="49" t="s">
        <v>442</v>
      </c>
      <c r="N202" s="75">
        <f>_xll.qlCalendarAdvance(Calendar,N201,M202,"Following",FALSE)</f>
        <v>42773</v>
      </c>
      <c r="O202" s="75" t="e">
        <f>_xll.qlInterestRateIndexValueDate(Index,N202)</f>
        <v>#VALUE!</v>
      </c>
      <c r="P202" s="72" t="e">
        <v>#N/A</v>
      </c>
      <c r="Q202" s="72" t="e">
        <v>#N/A</v>
      </c>
    </row>
    <row r="203" spans="13:17" x14ac:dyDescent="0.2">
      <c r="M203" s="49" t="s">
        <v>442</v>
      </c>
      <c r="N203" s="75">
        <f>_xll.qlCalendarAdvance(Calendar,N202,M203,"Following",FALSE)</f>
        <v>42774</v>
      </c>
      <c r="O203" s="75" t="e">
        <f>_xll.qlInterestRateIndexValueDate(Index,N203)</f>
        <v>#VALUE!</v>
      </c>
      <c r="P203" s="72" t="e">
        <v>#N/A</v>
      </c>
      <c r="Q203" s="72" t="e">
        <v>#N/A</v>
      </c>
    </row>
    <row r="204" spans="13:17" x14ac:dyDescent="0.2">
      <c r="M204" s="49" t="s">
        <v>442</v>
      </c>
      <c r="N204" s="75">
        <f>_xll.qlCalendarAdvance(Calendar,N203,M204,"Following",FALSE)</f>
        <v>42775</v>
      </c>
      <c r="O204" s="75" t="e">
        <f>_xll.qlInterestRateIndexValueDate(Index,N204)</f>
        <v>#VALUE!</v>
      </c>
      <c r="P204" s="72" t="e">
        <v>#N/A</v>
      </c>
      <c r="Q204" s="72" t="e">
        <v>#N/A</v>
      </c>
    </row>
    <row r="205" spans="13:17" x14ac:dyDescent="0.2">
      <c r="M205" s="49" t="s">
        <v>442</v>
      </c>
      <c r="N205" s="75">
        <f>_xll.qlCalendarAdvance(Calendar,N204,M205,"Following",FALSE)</f>
        <v>42776</v>
      </c>
      <c r="O205" s="75" t="e">
        <f>_xll.qlInterestRateIndexValueDate(Index,N205)</f>
        <v>#VALUE!</v>
      </c>
      <c r="P205" s="72" t="e">
        <v>#N/A</v>
      </c>
      <c r="Q205" s="72" t="e">
        <v>#N/A</v>
      </c>
    </row>
    <row r="206" spans="13:17" x14ac:dyDescent="0.2">
      <c r="M206" s="49" t="s">
        <v>442</v>
      </c>
      <c r="N206" s="75">
        <f>_xll.qlCalendarAdvance(Calendar,N205,M206,"Following",FALSE)</f>
        <v>42779</v>
      </c>
      <c r="O206" s="75" t="e">
        <f>_xll.qlInterestRateIndexValueDate(Index,N206)</f>
        <v>#VALUE!</v>
      </c>
      <c r="P206" s="72" t="e">
        <v>#N/A</v>
      </c>
      <c r="Q206" s="72" t="e">
        <v>#N/A</v>
      </c>
    </row>
    <row r="207" spans="13:17" x14ac:dyDescent="0.2">
      <c r="M207" s="49" t="s">
        <v>442</v>
      </c>
      <c r="N207" s="75">
        <f>_xll.qlCalendarAdvance(Calendar,N206,M207,"Following",FALSE)</f>
        <v>42780</v>
      </c>
      <c r="O207" s="75" t="e">
        <f>_xll.qlInterestRateIndexValueDate(Index,N207)</f>
        <v>#VALUE!</v>
      </c>
      <c r="P207" s="72" t="e">
        <v>#N/A</v>
      </c>
      <c r="Q207" s="72" t="e">
        <v>#N/A</v>
      </c>
    </row>
    <row r="208" spans="13:17" x14ac:dyDescent="0.2">
      <c r="M208" s="49" t="s">
        <v>442</v>
      </c>
      <c r="N208" s="75">
        <f>_xll.qlCalendarAdvance(Calendar,N207,M208,"Following",FALSE)</f>
        <v>42781</v>
      </c>
      <c r="O208" s="75" t="e">
        <f>_xll.qlInterestRateIndexValueDate(Index,N208)</f>
        <v>#VALUE!</v>
      </c>
      <c r="P208" s="72" t="e">
        <v>#N/A</v>
      </c>
      <c r="Q208" s="72" t="e">
        <v>#N/A</v>
      </c>
    </row>
    <row r="209" spans="13:17" x14ac:dyDescent="0.2">
      <c r="M209" s="49" t="s">
        <v>442</v>
      </c>
      <c r="N209" s="75">
        <f>_xll.qlCalendarAdvance(Calendar,N208,M209,"Following",FALSE)</f>
        <v>42782</v>
      </c>
      <c r="O209" s="75" t="e">
        <f>_xll.qlInterestRateIndexValueDate(Index,N209)</f>
        <v>#VALUE!</v>
      </c>
      <c r="P209" s="72" t="e">
        <v>#N/A</v>
      </c>
      <c r="Q209" s="72" t="e">
        <v>#N/A</v>
      </c>
    </row>
    <row r="210" spans="13:17" x14ac:dyDescent="0.2">
      <c r="M210" s="49" t="s">
        <v>442</v>
      </c>
      <c r="N210" s="75">
        <f>_xll.qlCalendarAdvance(Calendar,N209,M210,"Following",FALSE)</f>
        <v>42783</v>
      </c>
      <c r="O210" s="75" t="e">
        <f>_xll.qlInterestRateIndexValueDate(Index,N210)</f>
        <v>#VALUE!</v>
      </c>
      <c r="P210" s="72" t="e">
        <v>#N/A</v>
      </c>
      <c r="Q210" s="72" t="e">
        <v>#N/A</v>
      </c>
    </row>
    <row r="211" spans="13:17" x14ac:dyDescent="0.2">
      <c r="M211" s="49" t="s">
        <v>442</v>
      </c>
      <c r="N211" s="75">
        <f>_xll.qlCalendarAdvance(Calendar,N210,M211,"Following",FALSE)</f>
        <v>42786</v>
      </c>
      <c r="O211" s="75" t="e">
        <f>_xll.qlInterestRateIndexValueDate(Index,N211)</f>
        <v>#VALUE!</v>
      </c>
      <c r="P211" s="72" t="e">
        <v>#N/A</v>
      </c>
      <c r="Q211" s="72" t="e">
        <v>#N/A</v>
      </c>
    </row>
    <row r="212" spans="13:17" x14ac:dyDescent="0.2">
      <c r="M212" s="49" t="s">
        <v>442</v>
      </c>
      <c r="N212" s="75">
        <f>_xll.qlCalendarAdvance(Calendar,N211,M212,"Following",FALSE)</f>
        <v>42787</v>
      </c>
      <c r="O212" s="75" t="e">
        <f>_xll.qlInterestRateIndexValueDate(Index,N212)</f>
        <v>#VALUE!</v>
      </c>
      <c r="P212" s="72" t="e">
        <v>#N/A</v>
      </c>
      <c r="Q212" s="72" t="e">
        <v>#N/A</v>
      </c>
    </row>
    <row r="213" spans="13:17" x14ac:dyDescent="0.2">
      <c r="M213" s="49" t="s">
        <v>442</v>
      </c>
      <c r="N213" s="75">
        <f>_xll.qlCalendarAdvance(Calendar,N212,M213,"Following",FALSE)</f>
        <v>42788</v>
      </c>
      <c r="O213" s="75" t="e">
        <f>_xll.qlInterestRateIndexValueDate(Index,N213)</f>
        <v>#VALUE!</v>
      </c>
      <c r="P213" s="72" t="e">
        <v>#N/A</v>
      </c>
      <c r="Q213" s="72" t="e">
        <v>#N/A</v>
      </c>
    </row>
    <row r="214" spans="13:17" x14ac:dyDescent="0.2">
      <c r="M214" s="49" t="s">
        <v>442</v>
      </c>
      <c r="N214" s="75">
        <f>_xll.qlCalendarAdvance(Calendar,N213,M214,"Following",FALSE)</f>
        <v>42789</v>
      </c>
      <c r="O214" s="75" t="e">
        <f>_xll.qlInterestRateIndexValueDate(Index,N214)</f>
        <v>#VALUE!</v>
      </c>
      <c r="P214" s="72" t="e">
        <v>#N/A</v>
      </c>
      <c r="Q214" s="72" t="e">
        <v>#N/A</v>
      </c>
    </row>
    <row r="215" spans="13:17" x14ac:dyDescent="0.2">
      <c r="M215" s="49" t="s">
        <v>442</v>
      </c>
      <c r="N215" s="75">
        <f>_xll.qlCalendarAdvance(Calendar,N214,M215,"Following",FALSE)</f>
        <v>42790</v>
      </c>
      <c r="O215" s="75" t="e">
        <f>_xll.qlInterestRateIndexValueDate(Index,N215)</f>
        <v>#VALUE!</v>
      </c>
      <c r="P215" s="72" t="e">
        <v>#N/A</v>
      </c>
      <c r="Q215" s="72" t="e">
        <v>#N/A</v>
      </c>
    </row>
    <row r="216" spans="13:17" x14ac:dyDescent="0.2">
      <c r="M216" s="49" t="s">
        <v>442</v>
      </c>
      <c r="N216" s="75">
        <f>_xll.qlCalendarAdvance(Calendar,N215,M216,"Following",FALSE)</f>
        <v>42793</v>
      </c>
      <c r="O216" s="75" t="e">
        <f>_xll.qlInterestRateIndexValueDate(Index,N216)</f>
        <v>#VALUE!</v>
      </c>
      <c r="P216" s="72" t="e">
        <v>#N/A</v>
      </c>
      <c r="Q216" s="72" t="e">
        <v>#N/A</v>
      </c>
    </row>
    <row r="217" spans="13:17" x14ac:dyDescent="0.2">
      <c r="M217" s="49" t="s">
        <v>442</v>
      </c>
      <c r="N217" s="75">
        <f>_xll.qlCalendarAdvance(Calendar,N216,M217,"Following",FALSE)</f>
        <v>42794</v>
      </c>
      <c r="O217" s="75" t="e">
        <f>_xll.qlInterestRateIndexValueDate(Index,N217)</f>
        <v>#VALUE!</v>
      </c>
      <c r="P217" s="72" t="e">
        <v>#N/A</v>
      </c>
      <c r="Q217" s="72" t="e">
        <v>#N/A</v>
      </c>
    </row>
    <row r="218" spans="13:17" x14ac:dyDescent="0.2">
      <c r="M218" s="49" t="s">
        <v>442</v>
      </c>
      <c r="N218" s="75">
        <f>_xll.qlCalendarAdvance(Calendar,N217,M218,"Following",FALSE)</f>
        <v>42795</v>
      </c>
      <c r="O218" s="75" t="e">
        <f>_xll.qlInterestRateIndexValueDate(Index,N218)</f>
        <v>#VALUE!</v>
      </c>
      <c r="P218" s="72" t="e">
        <v>#N/A</v>
      </c>
      <c r="Q218" s="72" t="e">
        <v>#N/A</v>
      </c>
    </row>
    <row r="219" spans="13:17" x14ac:dyDescent="0.2">
      <c r="M219" s="49" t="s">
        <v>442</v>
      </c>
      <c r="N219" s="75">
        <f>_xll.qlCalendarAdvance(Calendar,N218,M219,"Following",FALSE)</f>
        <v>42796</v>
      </c>
      <c r="O219" s="75" t="e">
        <f>_xll.qlInterestRateIndexValueDate(Index,N219)</f>
        <v>#VALUE!</v>
      </c>
      <c r="P219" s="72" t="e">
        <v>#N/A</v>
      </c>
      <c r="Q219" s="72" t="e">
        <v>#N/A</v>
      </c>
    </row>
    <row r="220" spans="13:17" x14ac:dyDescent="0.2">
      <c r="M220" s="49" t="s">
        <v>442</v>
      </c>
      <c r="N220" s="75">
        <f>_xll.qlCalendarAdvance(Calendar,N219,M220,"Following",FALSE)</f>
        <v>42797</v>
      </c>
      <c r="O220" s="75" t="e">
        <f>_xll.qlInterestRateIndexValueDate(Index,N220)</f>
        <v>#VALUE!</v>
      </c>
      <c r="P220" s="72" t="e">
        <v>#N/A</v>
      </c>
      <c r="Q220" s="72" t="e">
        <v>#N/A</v>
      </c>
    </row>
    <row r="221" spans="13:17" x14ac:dyDescent="0.2">
      <c r="M221" s="49" t="s">
        <v>442</v>
      </c>
      <c r="N221" s="75">
        <f>_xll.qlCalendarAdvance(Calendar,N220,M221,"Following",FALSE)</f>
        <v>42800</v>
      </c>
      <c r="O221" s="75" t="e">
        <f>_xll.qlInterestRateIndexValueDate(Index,N221)</f>
        <v>#VALUE!</v>
      </c>
      <c r="P221" s="72" t="e">
        <v>#N/A</v>
      </c>
      <c r="Q221" s="72" t="e">
        <v>#N/A</v>
      </c>
    </row>
    <row r="222" spans="13:17" x14ac:dyDescent="0.2">
      <c r="M222" s="49" t="s">
        <v>442</v>
      </c>
      <c r="N222" s="75">
        <f>_xll.qlCalendarAdvance(Calendar,N221,M222,"Following",FALSE)</f>
        <v>42801</v>
      </c>
      <c r="O222" s="75" t="e">
        <f>_xll.qlInterestRateIndexValueDate(Index,N222)</f>
        <v>#VALUE!</v>
      </c>
      <c r="P222" s="72" t="e">
        <v>#N/A</v>
      </c>
      <c r="Q222" s="72" t="e">
        <v>#N/A</v>
      </c>
    </row>
    <row r="223" spans="13:17" x14ac:dyDescent="0.2">
      <c r="M223" s="49" t="s">
        <v>442</v>
      </c>
      <c r="N223" s="75">
        <f>_xll.qlCalendarAdvance(Calendar,N222,M223,"Following",FALSE)</f>
        <v>42802</v>
      </c>
      <c r="O223" s="75" t="e">
        <f>_xll.qlInterestRateIndexValueDate(Index,N223)</f>
        <v>#VALUE!</v>
      </c>
      <c r="P223" s="72" t="e">
        <v>#N/A</v>
      </c>
      <c r="Q223" s="72" t="e">
        <v>#N/A</v>
      </c>
    </row>
    <row r="224" spans="13:17" x14ac:dyDescent="0.2">
      <c r="M224" s="49" t="s">
        <v>442</v>
      </c>
      <c r="N224" s="75">
        <f>_xll.qlCalendarAdvance(Calendar,N223,M224,"Following",FALSE)</f>
        <v>42803</v>
      </c>
      <c r="O224" s="75" t="e">
        <f>_xll.qlInterestRateIndexValueDate(Index,N224)</f>
        <v>#VALUE!</v>
      </c>
      <c r="P224" s="72" t="e">
        <v>#N/A</v>
      </c>
      <c r="Q224" s="72" t="e">
        <v>#N/A</v>
      </c>
    </row>
    <row r="225" spans="13:17" x14ac:dyDescent="0.2">
      <c r="M225" s="49" t="s">
        <v>442</v>
      </c>
      <c r="N225" s="75">
        <f>_xll.qlCalendarAdvance(Calendar,N224,M225,"Following",FALSE)</f>
        <v>42804</v>
      </c>
      <c r="O225" s="75" t="e">
        <f>_xll.qlInterestRateIndexValueDate(Index,N225)</f>
        <v>#VALUE!</v>
      </c>
      <c r="P225" s="72" t="e">
        <v>#N/A</v>
      </c>
      <c r="Q225" s="72" t="e">
        <v>#N/A</v>
      </c>
    </row>
    <row r="226" spans="13:17" x14ac:dyDescent="0.2">
      <c r="M226" s="49" t="s">
        <v>442</v>
      </c>
      <c r="N226" s="75">
        <f>_xll.qlCalendarAdvance(Calendar,N225,M226,"Following",FALSE)</f>
        <v>42807</v>
      </c>
      <c r="O226" s="75" t="e">
        <f>_xll.qlInterestRateIndexValueDate(Index,N226)</f>
        <v>#VALUE!</v>
      </c>
      <c r="P226" s="72" t="e">
        <v>#N/A</v>
      </c>
      <c r="Q226" s="72" t="e">
        <v>#N/A</v>
      </c>
    </row>
    <row r="227" spans="13:17" x14ac:dyDescent="0.2">
      <c r="M227" s="49" t="s">
        <v>442</v>
      </c>
      <c r="N227" s="75">
        <f>_xll.qlCalendarAdvance(Calendar,N226,M227,"Following",FALSE)</f>
        <v>42808</v>
      </c>
      <c r="O227" s="75" t="e">
        <f>_xll.qlInterestRateIndexValueDate(Index,N227)</f>
        <v>#VALUE!</v>
      </c>
      <c r="P227" s="72" t="e">
        <v>#N/A</v>
      </c>
      <c r="Q227" s="72" t="e">
        <v>#N/A</v>
      </c>
    </row>
    <row r="228" spans="13:17" x14ac:dyDescent="0.2">
      <c r="M228" s="49" t="s">
        <v>442</v>
      </c>
      <c r="N228" s="75">
        <f>_xll.qlCalendarAdvance(Calendar,N227,M228,"Following",FALSE)</f>
        <v>42809</v>
      </c>
      <c r="O228" s="75" t="e">
        <f>_xll.qlInterestRateIndexValueDate(Index,N228)</f>
        <v>#VALUE!</v>
      </c>
      <c r="P228" s="72" t="e">
        <v>#N/A</v>
      </c>
      <c r="Q228" s="72" t="e">
        <v>#N/A</v>
      </c>
    </row>
    <row r="229" spans="13:17" x14ac:dyDescent="0.2">
      <c r="M229" s="49" t="s">
        <v>442</v>
      </c>
      <c r="N229" s="75">
        <f>_xll.qlCalendarAdvance(Calendar,N228,M229,"Following",FALSE)</f>
        <v>42810</v>
      </c>
      <c r="O229" s="75" t="e">
        <f>_xll.qlInterestRateIndexValueDate(Index,N229)</f>
        <v>#VALUE!</v>
      </c>
      <c r="P229" s="72" t="e">
        <v>#N/A</v>
      </c>
      <c r="Q229" s="72" t="e">
        <v>#N/A</v>
      </c>
    </row>
    <row r="230" spans="13:17" x14ac:dyDescent="0.2">
      <c r="M230" s="49" t="s">
        <v>442</v>
      </c>
      <c r="N230" s="75">
        <f>_xll.qlCalendarAdvance(Calendar,N229,M230,"Following",FALSE)</f>
        <v>42811</v>
      </c>
      <c r="O230" s="75" t="e">
        <f>_xll.qlInterestRateIndexValueDate(Index,N230)</f>
        <v>#VALUE!</v>
      </c>
      <c r="P230" s="72" t="e">
        <v>#N/A</v>
      </c>
      <c r="Q230" s="72" t="e">
        <v>#N/A</v>
      </c>
    </row>
    <row r="231" spans="13:17" x14ac:dyDescent="0.2">
      <c r="M231" s="49" t="s">
        <v>442</v>
      </c>
      <c r="N231" s="75">
        <f>_xll.qlCalendarAdvance(Calendar,N230,M231,"Following",FALSE)</f>
        <v>42814</v>
      </c>
      <c r="O231" s="75" t="e">
        <f>_xll.qlInterestRateIndexValueDate(Index,N231)</f>
        <v>#VALUE!</v>
      </c>
      <c r="P231" s="72" t="e">
        <v>#N/A</v>
      </c>
      <c r="Q231" s="72" t="e">
        <v>#N/A</v>
      </c>
    </row>
    <row r="232" spans="13:17" x14ac:dyDescent="0.2">
      <c r="M232" s="49" t="s">
        <v>442</v>
      </c>
      <c r="N232" s="75">
        <f>_xll.qlCalendarAdvance(Calendar,N231,M232,"Following",FALSE)</f>
        <v>42815</v>
      </c>
      <c r="O232" s="75" t="e">
        <f>_xll.qlInterestRateIndexValueDate(Index,N232)</f>
        <v>#VALUE!</v>
      </c>
      <c r="P232" s="72" t="e">
        <v>#N/A</v>
      </c>
      <c r="Q232" s="72" t="e">
        <v>#N/A</v>
      </c>
    </row>
    <row r="233" spans="13:17" x14ac:dyDescent="0.2">
      <c r="M233" s="49" t="s">
        <v>442</v>
      </c>
      <c r="N233" s="75">
        <f>_xll.qlCalendarAdvance(Calendar,N232,M233,"Following",FALSE)</f>
        <v>42816</v>
      </c>
      <c r="O233" s="75" t="e">
        <f>_xll.qlInterestRateIndexValueDate(Index,N233)</f>
        <v>#VALUE!</v>
      </c>
      <c r="P233" s="72" t="e">
        <v>#N/A</v>
      </c>
      <c r="Q233" s="72" t="e">
        <v>#N/A</v>
      </c>
    </row>
    <row r="234" spans="13:17" x14ac:dyDescent="0.2">
      <c r="M234" s="49" t="s">
        <v>442</v>
      </c>
      <c r="N234" s="75">
        <f>_xll.qlCalendarAdvance(Calendar,N233,M234,"Following",FALSE)</f>
        <v>42817</v>
      </c>
      <c r="O234" s="75" t="e">
        <f>_xll.qlInterestRateIndexValueDate(Index,N234)</f>
        <v>#VALUE!</v>
      </c>
      <c r="P234" s="72" t="e">
        <v>#N/A</v>
      </c>
      <c r="Q234" s="72" t="e">
        <v>#N/A</v>
      </c>
    </row>
    <row r="235" spans="13:17" x14ac:dyDescent="0.2">
      <c r="M235" s="49" t="s">
        <v>442</v>
      </c>
      <c r="N235" s="75">
        <f>_xll.qlCalendarAdvance(Calendar,N234,M235,"Following",FALSE)</f>
        <v>42818</v>
      </c>
      <c r="O235" s="75" t="e">
        <f>_xll.qlInterestRateIndexValueDate(Index,N235)</f>
        <v>#VALUE!</v>
      </c>
      <c r="P235" s="72" t="e">
        <v>#N/A</v>
      </c>
      <c r="Q235" s="72" t="e">
        <v>#N/A</v>
      </c>
    </row>
    <row r="236" spans="13:17" x14ac:dyDescent="0.2">
      <c r="M236" s="49" t="s">
        <v>442</v>
      </c>
      <c r="N236" s="75">
        <f>_xll.qlCalendarAdvance(Calendar,N235,M236,"Following",FALSE)</f>
        <v>42821</v>
      </c>
      <c r="O236" s="75" t="e">
        <f>_xll.qlInterestRateIndexValueDate(Index,N236)</f>
        <v>#VALUE!</v>
      </c>
      <c r="P236" s="72" t="e">
        <v>#N/A</v>
      </c>
      <c r="Q236" s="72" t="e">
        <v>#N/A</v>
      </c>
    </row>
    <row r="237" spans="13:17" x14ac:dyDescent="0.2">
      <c r="M237" s="49" t="s">
        <v>442</v>
      </c>
      <c r="N237" s="75">
        <f>_xll.qlCalendarAdvance(Calendar,N236,M237,"Following",FALSE)</f>
        <v>42822</v>
      </c>
      <c r="O237" s="75" t="e">
        <f>_xll.qlInterestRateIndexValueDate(Index,N237)</f>
        <v>#VALUE!</v>
      </c>
      <c r="P237" s="72" t="e">
        <v>#N/A</v>
      </c>
      <c r="Q237" s="72" t="e">
        <v>#N/A</v>
      </c>
    </row>
    <row r="238" spans="13:17" x14ac:dyDescent="0.2">
      <c r="M238" s="49" t="s">
        <v>442</v>
      </c>
      <c r="N238" s="75">
        <f>_xll.qlCalendarAdvance(Calendar,N237,M238,"Following",FALSE)</f>
        <v>42823</v>
      </c>
      <c r="O238" s="75" t="e">
        <f>_xll.qlInterestRateIndexValueDate(Index,N238)</f>
        <v>#VALUE!</v>
      </c>
      <c r="P238" s="72" t="e">
        <v>#N/A</v>
      </c>
      <c r="Q238" s="72" t="e">
        <v>#N/A</v>
      </c>
    </row>
    <row r="239" spans="13:17" x14ac:dyDescent="0.2">
      <c r="M239" s="49" t="s">
        <v>442</v>
      </c>
      <c r="N239" s="75">
        <f>_xll.qlCalendarAdvance(Calendar,N238,M239,"Following",FALSE)</f>
        <v>42824</v>
      </c>
      <c r="O239" s="75" t="e">
        <f>_xll.qlInterestRateIndexValueDate(Index,N239)</f>
        <v>#VALUE!</v>
      </c>
      <c r="P239" s="72" t="e">
        <v>#N/A</v>
      </c>
      <c r="Q239" s="72" t="e">
        <v>#N/A</v>
      </c>
    </row>
    <row r="240" spans="13:17" x14ac:dyDescent="0.2">
      <c r="M240" s="49" t="s">
        <v>442</v>
      </c>
      <c r="N240" s="75">
        <f>_xll.qlCalendarAdvance(Calendar,N239,M240,"Following",FALSE)</f>
        <v>42825</v>
      </c>
      <c r="O240" s="75" t="e">
        <f>_xll.qlInterestRateIndexValueDate(Index,N240)</f>
        <v>#VALUE!</v>
      </c>
      <c r="P240" s="72" t="e">
        <v>#N/A</v>
      </c>
      <c r="Q240" s="72" t="e">
        <v>#N/A</v>
      </c>
    </row>
    <row r="241" spans="13:17" x14ac:dyDescent="0.2">
      <c r="M241" s="49" t="s">
        <v>442</v>
      </c>
      <c r="N241" s="75">
        <f>_xll.qlCalendarAdvance(Calendar,N240,M241,"Following",FALSE)</f>
        <v>42828</v>
      </c>
      <c r="O241" s="75" t="e">
        <f>_xll.qlInterestRateIndexValueDate(Index,N241)</f>
        <v>#VALUE!</v>
      </c>
      <c r="P241" s="72" t="e">
        <v>#N/A</v>
      </c>
      <c r="Q241" s="72" t="e">
        <v>#N/A</v>
      </c>
    </row>
    <row r="242" spans="13:17" x14ac:dyDescent="0.2">
      <c r="M242" s="49" t="s">
        <v>442</v>
      </c>
      <c r="N242" s="75">
        <f>_xll.qlCalendarAdvance(Calendar,N241,M242,"Following",FALSE)</f>
        <v>42829</v>
      </c>
      <c r="O242" s="75" t="e">
        <f>_xll.qlInterestRateIndexValueDate(Index,N242)</f>
        <v>#VALUE!</v>
      </c>
      <c r="P242" s="72" t="e">
        <v>#N/A</v>
      </c>
      <c r="Q242" s="72" t="e">
        <v>#N/A</v>
      </c>
    </row>
    <row r="243" spans="13:17" x14ac:dyDescent="0.2">
      <c r="M243" s="49" t="s">
        <v>442</v>
      </c>
      <c r="N243" s="75">
        <f>_xll.qlCalendarAdvance(Calendar,N242,M243,"Following",FALSE)</f>
        <v>42830</v>
      </c>
      <c r="O243" s="75" t="e">
        <f>_xll.qlInterestRateIndexValueDate(Index,N243)</f>
        <v>#VALUE!</v>
      </c>
      <c r="P243" s="72" t="e">
        <v>#N/A</v>
      </c>
      <c r="Q243" s="72" t="e">
        <v>#N/A</v>
      </c>
    </row>
    <row r="244" spans="13:17" x14ac:dyDescent="0.2">
      <c r="M244" s="49" t="s">
        <v>442</v>
      </c>
      <c r="N244" s="75">
        <f>_xll.qlCalendarAdvance(Calendar,N243,M244,"Following",FALSE)</f>
        <v>42831</v>
      </c>
      <c r="O244" s="75" t="e">
        <f>_xll.qlInterestRateIndexValueDate(Index,N244)</f>
        <v>#VALUE!</v>
      </c>
      <c r="P244" s="72" t="e">
        <v>#N/A</v>
      </c>
      <c r="Q244" s="72" t="e">
        <v>#N/A</v>
      </c>
    </row>
    <row r="245" spans="13:17" x14ac:dyDescent="0.2">
      <c r="M245" s="49" t="s">
        <v>442</v>
      </c>
      <c r="N245" s="75">
        <f>_xll.qlCalendarAdvance(Calendar,N244,M245,"Following",FALSE)</f>
        <v>42832</v>
      </c>
      <c r="O245" s="75" t="e">
        <f>_xll.qlInterestRateIndexValueDate(Index,N245)</f>
        <v>#VALUE!</v>
      </c>
      <c r="P245" s="72" t="e">
        <v>#N/A</v>
      </c>
      <c r="Q245" s="72" t="e">
        <v>#N/A</v>
      </c>
    </row>
    <row r="246" spans="13:17" x14ac:dyDescent="0.2">
      <c r="M246" s="49" t="s">
        <v>442</v>
      </c>
      <c r="N246" s="75">
        <f>_xll.qlCalendarAdvance(Calendar,N245,M246,"Following",FALSE)</f>
        <v>42835</v>
      </c>
      <c r="O246" s="75" t="e">
        <f>_xll.qlInterestRateIndexValueDate(Index,N246)</f>
        <v>#VALUE!</v>
      </c>
      <c r="P246" s="72" t="e">
        <v>#N/A</v>
      </c>
      <c r="Q246" s="72" t="e">
        <v>#N/A</v>
      </c>
    </row>
    <row r="247" spans="13:17" x14ac:dyDescent="0.2">
      <c r="M247" s="49" t="s">
        <v>442</v>
      </c>
      <c r="N247" s="75">
        <f>_xll.qlCalendarAdvance(Calendar,N246,M247,"Following",FALSE)</f>
        <v>42836</v>
      </c>
      <c r="O247" s="75" t="e">
        <f>_xll.qlInterestRateIndexValueDate(Index,N247)</f>
        <v>#VALUE!</v>
      </c>
      <c r="P247" s="72" t="e">
        <v>#N/A</v>
      </c>
      <c r="Q247" s="72" t="e">
        <v>#N/A</v>
      </c>
    </row>
    <row r="248" spans="13:17" x14ac:dyDescent="0.2">
      <c r="M248" s="49" t="s">
        <v>442</v>
      </c>
      <c r="N248" s="75">
        <f>_xll.qlCalendarAdvance(Calendar,N247,M248,"Following",FALSE)</f>
        <v>42837</v>
      </c>
      <c r="O248" s="75" t="e">
        <f>_xll.qlInterestRateIndexValueDate(Index,N248)</f>
        <v>#VALUE!</v>
      </c>
      <c r="P248" s="72" t="e">
        <v>#N/A</v>
      </c>
      <c r="Q248" s="72" t="e">
        <v>#N/A</v>
      </c>
    </row>
    <row r="249" spans="13:17" x14ac:dyDescent="0.2">
      <c r="M249" s="49" t="s">
        <v>442</v>
      </c>
      <c r="N249" s="75">
        <f>_xll.qlCalendarAdvance(Calendar,N248,M249,"Following",FALSE)</f>
        <v>42838</v>
      </c>
      <c r="O249" s="75" t="e">
        <f>_xll.qlInterestRateIndexValueDate(Index,N249)</f>
        <v>#VALUE!</v>
      </c>
      <c r="P249" s="72" t="e">
        <v>#N/A</v>
      </c>
      <c r="Q249" s="72" t="e">
        <v>#N/A</v>
      </c>
    </row>
    <row r="250" spans="13:17" x14ac:dyDescent="0.2">
      <c r="M250" s="49" t="s">
        <v>442</v>
      </c>
      <c r="N250" s="75">
        <f>_xll.qlCalendarAdvance(Calendar,N249,M250,"Following",FALSE)</f>
        <v>42843</v>
      </c>
      <c r="O250" s="75" t="e">
        <f>_xll.qlInterestRateIndexValueDate(Index,N250)</f>
        <v>#VALUE!</v>
      </c>
      <c r="P250" s="72" t="e">
        <v>#N/A</v>
      </c>
      <c r="Q250" s="72" t="e">
        <v>#N/A</v>
      </c>
    </row>
    <row r="251" spans="13:17" x14ac:dyDescent="0.2">
      <c r="M251" s="49" t="s">
        <v>442</v>
      </c>
      <c r="N251" s="75">
        <f>_xll.qlCalendarAdvance(Calendar,N250,M251,"Following",FALSE)</f>
        <v>42844</v>
      </c>
      <c r="O251" s="75" t="e">
        <f>_xll.qlInterestRateIndexValueDate(Index,N251)</f>
        <v>#VALUE!</v>
      </c>
      <c r="P251" s="72" t="e">
        <v>#N/A</v>
      </c>
      <c r="Q251" s="72" t="e">
        <v>#N/A</v>
      </c>
    </row>
    <row r="252" spans="13:17" x14ac:dyDescent="0.2">
      <c r="M252" s="49" t="s">
        <v>442</v>
      </c>
      <c r="N252" s="75">
        <f>_xll.qlCalendarAdvance(Calendar,N251,M252,"Following",FALSE)</f>
        <v>42845</v>
      </c>
      <c r="O252" s="75" t="e">
        <f>_xll.qlInterestRateIndexValueDate(Index,N252)</f>
        <v>#VALUE!</v>
      </c>
      <c r="P252" s="72" t="e">
        <v>#N/A</v>
      </c>
      <c r="Q252" s="72" t="e">
        <v>#N/A</v>
      </c>
    </row>
    <row r="253" spans="13:17" x14ac:dyDescent="0.2">
      <c r="M253" s="49" t="s">
        <v>442</v>
      </c>
      <c r="N253" s="75">
        <f>_xll.qlCalendarAdvance(Calendar,N252,M253,"Following",FALSE)</f>
        <v>42846</v>
      </c>
      <c r="O253" s="75" t="e">
        <f>_xll.qlInterestRateIndexValueDate(Index,N253)</f>
        <v>#VALUE!</v>
      </c>
      <c r="P253" s="72" t="e">
        <v>#N/A</v>
      </c>
      <c r="Q253" s="72" t="e">
        <v>#N/A</v>
      </c>
    </row>
    <row r="254" spans="13:17" x14ac:dyDescent="0.2">
      <c r="M254" s="49" t="s">
        <v>442</v>
      </c>
      <c r="N254" s="75">
        <f>_xll.qlCalendarAdvance(Calendar,N253,M254,"Following",FALSE)</f>
        <v>42849</v>
      </c>
      <c r="O254" s="75" t="e">
        <f>_xll.qlInterestRateIndexValueDate(Index,N254)</f>
        <v>#VALUE!</v>
      </c>
      <c r="P254" s="72" t="e">
        <v>#N/A</v>
      </c>
      <c r="Q254" s="72" t="e">
        <v>#N/A</v>
      </c>
    </row>
    <row r="255" spans="13:17" x14ac:dyDescent="0.2">
      <c r="M255" s="49" t="s">
        <v>442</v>
      </c>
      <c r="N255" s="75">
        <f>_xll.qlCalendarAdvance(Calendar,N254,M255,"Following",FALSE)</f>
        <v>42850</v>
      </c>
      <c r="O255" s="75" t="e">
        <f>_xll.qlInterestRateIndexValueDate(Index,N255)</f>
        <v>#VALUE!</v>
      </c>
      <c r="P255" s="72" t="e">
        <v>#N/A</v>
      </c>
      <c r="Q255" s="72" t="e">
        <v>#N/A</v>
      </c>
    </row>
    <row r="256" spans="13:17" x14ac:dyDescent="0.2">
      <c r="M256" s="49" t="s">
        <v>442</v>
      </c>
      <c r="N256" s="75">
        <f>_xll.qlCalendarAdvance(Calendar,N255,M256,"Following",FALSE)</f>
        <v>42851</v>
      </c>
      <c r="O256" s="75" t="e">
        <f>_xll.qlInterestRateIndexValueDate(Index,N256)</f>
        <v>#VALUE!</v>
      </c>
      <c r="P256" s="72" t="e">
        <v>#N/A</v>
      </c>
      <c r="Q256" s="72" t="e">
        <v>#N/A</v>
      </c>
    </row>
    <row r="257" spans="13:17" x14ac:dyDescent="0.2">
      <c r="M257" s="49" t="s">
        <v>442</v>
      </c>
      <c r="N257" s="75">
        <f>_xll.qlCalendarAdvance(Calendar,N256,M257,"Following",FALSE)</f>
        <v>42852</v>
      </c>
      <c r="O257" s="75" t="e">
        <f>_xll.qlInterestRateIndexValueDate(Index,N257)</f>
        <v>#VALUE!</v>
      </c>
      <c r="P257" s="72" t="e">
        <v>#N/A</v>
      </c>
      <c r="Q257" s="72" t="e">
        <v>#N/A</v>
      </c>
    </row>
    <row r="258" spans="13:17" x14ac:dyDescent="0.2">
      <c r="M258" s="49" t="s">
        <v>442</v>
      </c>
      <c r="N258" s="75">
        <f>_xll.qlCalendarAdvance(Calendar,N257,M258,"Following",FALSE)</f>
        <v>42853</v>
      </c>
      <c r="O258" s="75" t="e">
        <f>_xll.qlInterestRateIndexValueDate(Index,N258)</f>
        <v>#VALUE!</v>
      </c>
      <c r="P258" s="72" t="e">
        <v>#N/A</v>
      </c>
      <c r="Q258" s="72" t="e">
        <v>#N/A</v>
      </c>
    </row>
    <row r="259" spans="13:17" x14ac:dyDescent="0.2">
      <c r="M259" s="49" t="s">
        <v>442</v>
      </c>
      <c r="N259" s="75">
        <f>_xll.qlCalendarAdvance(Calendar,N258,M259,"Following",FALSE)</f>
        <v>42857</v>
      </c>
      <c r="O259" s="75" t="e">
        <f>_xll.qlInterestRateIndexValueDate(Index,N259)</f>
        <v>#VALUE!</v>
      </c>
      <c r="P259" s="72" t="e">
        <v>#N/A</v>
      </c>
      <c r="Q259" s="72" t="e">
        <v>#N/A</v>
      </c>
    </row>
    <row r="260" spans="13:17" x14ac:dyDescent="0.2">
      <c r="M260" s="49" t="s">
        <v>442</v>
      </c>
      <c r="N260" s="75">
        <f>_xll.qlCalendarAdvance(Calendar,N259,M260,"Following",FALSE)</f>
        <v>42858</v>
      </c>
      <c r="O260" s="75" t="e">
        <f>_xll.qlInterestRateIndexValueDate(Index,N260)</f>
        <v>#VALUE!</v>
      </c>
      <c r="P260" s="72" t="e">
        <v>#N/A</v>
      </c>
      <c r="Q260" s="72" t="e">
        <v>#N/A</v>
      </c>
    </row>
    <row r="261" spans="13:17" x14ac:dyDescent="0.2">
      <c r="M261" s="49" t="s">
        <v>442</v>
      </c>
      <c r="N261" s="75">
        <f>_xll.qlCalendarAdvance(Calendar,N260,M261,"Following",FALSE)</f>
        <v>42859</v>
      </c>
      <c r="O261" s="75" t="e">
        <f>_xll.qlInterestRateIndexValueDate(Index,N261)</f>
        <v>#VALUE!</v>
      </c>
      <c r="P261" s="72" t="e">
        <v>#N/A</v>
      </c>
      <c r="Q261" s="72" t="e">
        <v>#N/A</v>
      </c>
    </row>
    <row r="262" spans="13:17" x14ac:dyDescent="0.2">
      <c r="M262" s="49" t="s">
        <v>442</v>
      </c>
      <c r="N262" s="75">
        <f>_xll.qlCalendarAdvance(Calendar,N261,M262,"Following",FALSE)</f>
        <v>42860</v>
      </c>
      <c r="O262" s="75" t="e">
        <f>_xll.qlInterestRateIndexValueDate(Index,N262)</f>
        <v>#VALUE!</v>
      </c>
      <c r="P262" s="72" t="e">
        <v>#N/A</v>
      </c>
      <c r="Q262" s="72" t="e">
        <v>#N/A</v>
      </c>
    </row>
    <row r="263" spans="13:17" x14ac:dyDescent="0.2">
      <c r="M263" s="49" t="s">
        <v>442</v>
      </c>
      <c r="N263" s="75">
        <f>_xll.qlCalendarAdvance(Calendar,N262,M263,"Following",FALSE)</f>
        <v>42863</v>
      </c>
      <c r="O263" s="75" t="e">
        <f>_xll.qlInterestRateIndexValueDate(Index,N263)</f>
        <v>#VALUE!</v>
      </c>
      <c r="P263" s="72" t="e">
        <v>#N/A</v>
      </c>
      <c r="Q263" s="72" t="e">
        <v>#N/A</v>
      </c>
    </row>
    <row r="264" spans="13:17" x14ac:dyDescent="0.2">
      <c r="M264" s="49" t="s">
        <v>442</v>
      </c>
      <c r="N264" s="75">
        <f>_xll.qlCalendarAdvance(Calendar,N263,M264,"Following",FALSE)</f>
        <v>42864</v>
      </c>
      <c r="O264" s="75" t="e">
        <f>_xll.qlInterestRateIndexValueDate(Index,N264)</f>
        <v>#VALUE!</v>
      </c>
      <c r="P264" s="72" t="e">
        <v>#N/A</v>
      </c>
      <c r="Q264" s="72" t="e">
        <v>#N/A</v>
      </c>
    </row>
    <row r="265" spans="13:17" x14ac:dyDescent="0.2">
      <c r="M265" s="49" t="s">
        <v>442</v>
      </c>
      <c r="N265" s="75">
        <f>_xll.qlCalendarAdvance(Calendar,N264,M265,"Following",FALSE)</f>
        <v>42865</v>
      </c>
      <c r="O265" s="75" t="e">
        <f>_xll.qlInterestRateIndexValueDate(Index,N265)</f>
        <v>#VALUE!</v>
      </c>
      <c r="P265" s="72" t="e">
        <v>#N/A</v>
      </c>
      <c r="Q265" s="72" t="e">
        <v>#N/A</v>
      </c>
    </row>
    <row r="266" spans="13:17" x14ac:dyDescent="0.2">
      <c r="M266" s="49" t="s">
        <v>442</v>
      </c>
      <c r="N266" s="75">
        <f>_xll.qlCalendarAdvance(Calendar,N265,M266,"Following",FALSE)</f>
        <v>42866</v>
      </c>
      <c r="O266" s="75" t="e">
        <f>_xll.qlInterestRateIndexValueDate(Index,N266)</f>
        <v>#VALUE!</v>
      </c>
      <c r="P266" s="72" t="e">
        <v>#N/A</v>
      </c>
      <c r="Q266" s="72" t="e">
        <v>#N/A</v>
      </c>
    </row>
    <row r="267" spans="13:17" x14ac:dyDescent="0.2">
      <c r="M267" s="49" t="s">
        <v>442</v>
      </c>
      <c r="N267" s="75">
        <f>_xll.qlCalendarAdvance(Calendar,N266,M267,"Following",FALSE)</f>
        <v>42867</v>
      </c>
      <c r="O267" s="75" t="e">
        <f>_xll.qlInterestRateIndexValueDate(Index,N267)</f>
        <v>#VALUE!</v>
      </c>
      <c r="P267" s="72" t="e">
        <v>#N/A</v>
      </c>
      <c r="Q267" s="72" t="e">
        <v>#N/A</v>
      </c>
    </row>
    <row r="268" spans="13:17" x14ac:dyDescent="0.2">
      <c r="M268" s="49" t="s">
        <v>442</v>
      </c>
      <c r="N268" s="75">
        <f>_xll.qlCalendarAdvance(Calendar,N267,M268,"Following",FALSE)</f>
        <v>42870</v>
      </c>
      <c r="O268" s="75" t="e">
        <f>_xll.qlInterestRateIndexValueDate(Index,N268)</f>
        <v>#VALUE!</v>
      </c>
      <c r="P268" s="72" t="e">
        <v>#N/A</v>
      </c>
      <c r="Q268" s="72" t="e">
        <v>#N/A</v>
      </c>
    </row>
    <row r="269" spans="13:17" x14ac:dyDescent="0.2">
      <c r="M269" s="49" t="s">
        <v>442</v>
      </c>
      <c r="N269" s="75">
        <f>_xll.qlCalendarAdvance(Calendar,N268,M269,"Following",FALSE)</f>
        <v>42871</v>
      </c>
      <c r="O269" s="75" t="e">
        <f>_xll.qlInterestRateIndexValueDate(Index,N269)</f>
        <v>#VALUE!</v>
      </c>
      <c r="P269" s="72" t="e">
        <v>#N/A</v>
      </c>
      <c r="Q269" s="72" t="e">
        <v>#N/A</v>
      </c>
    </row>
    <row r="270" spans="13:17" x14ac:dyDescent="0.2">
      <c r="M270" s="49" t="s">
        <v>442</v>
      </c>
      <c r="N270" s="75">
        <f>_xll.qlCalendarAdvance(Calendar,N269,M270,"Following",FALSE)</f>
        <v>42872</v>
      </c>
      <c r="O270" s="75" t="e">
        <f>_xll.qlInterestRateIndexValueDate(Index,N270)</f>
        <v>#VALUE!</v>
      </c>
      <c r="P270" s="72" t="e">
        <v>#N/A</v>
      </c>
      <c r="Q270" s="72" t="e">
        <v>#N/A</v>
      </c>
    </row>
    <row r="271" spans="13:17" x14ac:dyDescent="0.2">
      <c r="M271" s="49" t="s">
        <v>442</v>
      </c>
      <c r="N271" s="75">
        <f>_xll.qlCalendarAdvance(Calendar,N270,M271,"Following",FALSE)</f>
        <v>42873</v>
      </c>
      <c r="O271" s="75" t="e">
        <f>_xll.qlInterestRateIndexValueDate(Index,N271)</f>
        <v>#VALUE!</v>
      </c>
      <c r="P271" s="72" t="e">
        <v>#N/A</v>
      </c>
      <c r="Q271" s="72" t="e">
        <v>#N/A</v>
      </c>
    </row>
    <row r="272" spans="13:17" x14ac:dyDescent="0.2">
      <c r="M272" s="49" t="s">
        <v>442</v>
      </c>
      <c r="N272" s="75">
        <f>_xll.qlCalendarAdvance(Calendar,N271,M272,"Following",FALSE)</f>
        <v>42874</v>
      </c>
      <c r="O272" s="75" t="e">
        <f>_xll.qlInterestRateIndexValueDate(Index,N272)</f>
        <v>#VALUE!</v>
      </c>
      <c r="P272" s="72" t="e">
        <v>#N/A</v>
      </c>
      <c r="Q272" s="72" t="e">
        <v>#N/A</v>
      </c>
    </row>
    <row r="273" spans="13:17" x14ac:dyDescent="0.2">
      <c r="M273" s="49" t="s">
        <v>442</v>
      </c>
      <c r="N273" s="75">
        <f>_xll.qlCalendarAdvance(Calendar,N272,M273,"Following",FALSE)</f>
        <v>42877</v>
      </c>
      <c r="O273" s="75" t="e">
        <f>_xll.qlInterestRateIndexValueDate(Index,N273)</f>
        <v>#VALUE!</v>
      </c>
      <c r="P273" s="72" t="e">
        <v>#N/A</v>
      </c>
      <c r="Q273" s="72" t="e">
        <v>#N/A</v>
      </c>
    </row>
    <row r="274" spans="13:17" x14ac:dyDescent="0.2">
      <c r="M274" s="49" t="s">
        <v>442</v>
      </c>
      <c r="N274" s="75">
        <f>_xll.qlCalendarAdvance(Calendar,N273,M274,"Following",FALSE)</f>
        <v>42878</v>
      </c>
      <c r="O274" s="75" t="e">
        <f>_xll.qlInterestRateIndexValueDate(Index,N274)</f>
        <v>#VALUE!</v>
      </c>
      <c r="P274" s="72" t="e">
        <v>#N/A</v>
      </c>
      <c r="Q274" s="72" t="e">
        <v>#N/A</v>
      </c>
    </row>
    <row r="275" spans="13:17" x14ac:dyDescent="0.2">
      <c r="M275" s="49" t="s">
        <v>442</v>
      </c>
      <c r="N275" s="75">
        <f>_xll.qlCalendarAdvance(Calendar,N274,M275,"Following",FALSE)</f>
        <v>42879</v>
      </c>
      <c r="O275" s="75" t="e">
        <f>_xll.qlInterestRateIndexValueDate(Index,N275)</f>
        <v>#VALUE!</v>
      </c>
      <c r="P275" s="72" t="e">
        <v>#N/A</v>
      </c>
      <c r="Q275" s="72" t="e">
        <v>#N/A</v>
      </c>
    </row>
    <row r="276" spans="13:17" x14ac:dyDescent="0.2">
      <c r="M276" s="49" t="s">
        <v>442</v>
      </c>
      <c r="N276" s="75">
        <f>_xll.qlCalendarAdvance(Calendar,N275,M276,"Following",FALSE)</f>
        <v>42880</v>
      </c>
      <c r="O276" s="75" t="e">
        <f>_xll.qlInterestRateIndexValueDate(Index,N276)</f>
        <v>#VALUE!</v>
      </c>
      <c r="P276" s="72" t="e">
        <v>#N/A</v>
      </c>
      <c r="Q276" s="72" t="e">
        <v>#N/A</v>
      </c>
    </row>
    <row r="277" spans="13:17" x14ac:dyDescent="0.2">
      <c r="M277" s="49" t="s">
        <v>442</v>
      </c>
      <c r="N277" s="75">
        <f>_xll.qlCalendarAdvance(Calendar,N276,M277,"Following",FALSE)</f>
        <v>42881</v>
      </c>
      <c r="O277" s="75" t="e">
        <f>_xll.qlInterestRateIndexValueDate(Index,N277)</f>
        <v>#VALUE!</v>
      </c>
      <c r="P277" s="72" t="e">
        <v>#N/A</v>
      </c>
      <c r="Q277" s="72" t="e">
        <v>#N/A</v>
      </c>
    </row>
    <row r="278" spans="13:17" x14ac:dyDescent="0.2">
      <c r="M278" s="49" t="s">
        <v>442</v>
      </c>
      <c r="N278" s="75">
        <f>_xll.qlCalendarAdvance(Calendar,N277,M278,"Following",FALSE)</f>
        <v>42884</v>
      </c>
      <c r="O278" s="75" t="e">
        <f>_xll.qlInterestRateIndexValueDate(Index,N278)</f>
        <v>#VALUE!</v>
      </c>
      <c r="P278" s="72" t="e">
        <v>#N/A</v>
      </c>
      <c r="Q278" s="72" t="e">
        <v>#N/A</v>
      </c>
    </row>
    <row r="279" spans="13:17" x14ac:dyDescent="0.2">
      <c r="M279" s="49" t="s">
        <v>442</v>
      </c>
      <c r="N279" s="75">
        <f>_xll.qlCalendarAdvance(Calendar,N278,M279,"Following",FALSE)</f>
        <v>42885</v>
      </c>
      <c r="O279" s="75" t="e">
        <f>_xll.qlInterestRateIndexValueDate(Index,N279)</f>
        <v>#VALUE!</v>
      </c>
      <c r="P279" s="72" t="e">
        <v>#N/A</v>
      </c>
      <c r="Q279" s="72" t="e">
        <v>#N/A</v>
      </c>
    </row>
    <row r="280" spans="13:17" x14ac:dyDescent="0.2">
      <c r="M280" s="49" t="s">
        <v>442</v>
      </c>
      <c r="N280" s="75">
        <f>_xll.qlCalendarAdvance(Calendar,N279,M280,"Following",FALSE)</f>
        <v>42886</v>
      </c>
      <c r="O280" s="75" t="e">
        <f>_xll.qlInterestRateIndexValueDate(Index,N280)</f>
        <v>#VALUE!</v>
      </c>
      <c r="P280" s="72" t="e">
        <v>#N/A</v>
      </c>
      <c r="Q280" s="72" t="e">
        <v>#N/A</v>
      </c>
    </row>
    <row r="281" spans="13:17" x14ac:dyDescent="0.2">
      <c r="M281" s="49" t="s">
        <v>442</v>
      </c>
      <c r="N281" s="75">
        <f>_xll.qlCalendarAdvance(Calendar,N280,M281,"Following",FALSE)</f>
        <v>42887</v>
      </c>
      <c r="O281" s="75" t="e">
        <f>_xll.qlInterestRateIndexValueDate(Index,N281)</f>
        <v>#VALUE!</v>
      </c>
      <c r="P281" s="72" t="e">
        <v>#N/A</v>
      </c>
      <c r="Q281" s="72" t="e">
        <v>#N/A</v>
      </c>
    </row>
    <row r="282" spans="13:17" x14ac:dyDescent="0.2">
      <c r="M282" s="49" t="s">
        <v>442</v>
      </c>
      <c r="N282" s="75">
        <f>_xll.qlCalendarAdvance(Calendar,N281,M282,"Following",FALSE)</f>
        <v>42888</v>
      </c>
      <c r="O282" s="75" t="e">
        <f>_xll.qlInterestRateIndexValueDate(Index,N282)</f>
        <v>#VALUE!</v>
      </c>
      <c r="P282" s="72" t="e">
        <v>#N/A</v>
      </c>
      <c r="Q282" s="72" t="e">
        <v>#N/A</v>
      </c>
    </row>
    <row r="283" spans="13:17" x14ac:dyDescent="0.2">
      <c r="M283" s="49" t="s">
        <v>442</v>
      </c>
      <c r="N283" s="75">
        <f>_xll.qlCalendarAdvance(Calendar,N282,M283,"Following",FALSE)</f>
        <v>42891</v>
      </c>
      <c r="O283" s="75" t="e">
        <f>_xll.qlInterestRateIndexValueDate(Index,N283)</f>
        <v>#VALUE!</v>
      </c>
      <c r="P283" s="72" t="e">
        <v>#N/A</v>
      </c>
      <c r="Q283" s="72" t="e">
        <v>#N/A</v>
      </c>
    </row>
    <row r="284" spans="13:17" x14ac:dyDescent="0.2">
      <c r="M284" s="49" t="s">
        <v>442</v>
      </c>
      <c r="N284" s="75">
        <f>_xll.qlCalendarAdvance(Calendar,N283,M284,"Following",FALSE)</f>
        <v>42892</v>
      </c>
      <c r="O284" s="75" t="e">
        <f>_xll.qlInterestRateIndexValueDate(Index,N284)</f>
        <v>#VALUE!</v>
      </c>
      <c r="P284" s="72" t="e">
        <v>#N/A</v>
      </c>
      <c r="Q284" s="72" t="e">
        <v>#N/A</v>
      </c>
    </row>
    <row r="285" spans="13:17" x14ac:dyDescent="0.2">
      <c r="M285" s="49" t="s">
        <v>442</v>
      </c>
      <c r="N285" s="75">
        <f>_xll.qlCalendarAdvance(Calendar,N284,M285,"Following",FALSE)</f>
        <v>42893</v>
      </c>
      <c r="O285" s="75" t="e">
        <f>_xll.qlInterestRateIndexValueDate(Index,N285)</f>
        <v>#VALUE!</v>
      </c>
      <c r="P285" s="72" t="e">
        <v>#N/A</v>
      </c>
      <c r="Q285" s="72" t="e">
        <v>#N/A</v>
      </c>
    </row>
    <row r="286" spans="13:17" x14ac:dyDescent="0.2">
      <c r="M286" s="49" t="s">
        <v>442</v>
      </c>
      <c r="N286" s="75">
        <f>_xll.qlCalendarAdvance(Calendar,N285,M286,"Following",FALSE)</f>
        <v>42894</v>
      </c>
      <c r="O286" s="75" t="e">
        <f>_xll.qlInterestRateIndexValueDate(Index,N286)</f>
        <v>#VALUE!</v>
      </c>
      <c r="P286" s="72" t="e">
        <v>#N/A</v>
      </c>
      <c r="Q286" s="72" t="e">
        <v>#N/A</v>
      </c>
    </row>
    <row r="287" spans="13:17" x14ac:dyDescent="0.2">
      <c r="M287" s="49" t="s">
        <v>442</v>
      </c>
      <c r="N287" s="75">
        <f>_xll.qlCalendarAdvance(Calendar,N286,M287,"Following",FALSE)</f>
        <v>42895</v>
      </c>
      <c r="O287" s="75" t="e">
        <f>_xll.qlInterestRateIndexValueDate(Index,N287)</f>
        <v>#VALUE!</v>
      </c>
      <c r="P287" s="72" t="e">
        <v>#N/A</v>
      </c>
      <c r="Q287" s="72" t="e">
        <v>#N/A</v>
      </c>
    </row>
    <row r="288" spans="13:17" x14ac:dyDescent="0.2">
      <c r="M288" s="49" t="s">
        <v>442</v>
      </c>
      <c r="N288" s="75">
        <f>_xll.qlCalendarAdvance(Calendar,N287,M288,"Following",FALSE)</f>
        <v>42898</v>
      </c>
      <c r="O288" s="75" t="e">
        <f>_xll.qlInterestRateIndexValueDate(Index,N288)</f>
        <v>#VALUE!</v>
      </c>
      <c r="P288" s="72" t="e">
        <v>#N/A</v>
      </c>
      <c r="Q288" s="72" t="e">
        <v>#N/A</v>
      </c>
    </row>
    <row r="289" spans="13:17" x14ac:dyDescent="0.2">
      <c r="M289" s="49" t="s">
        <v>442</v>
      </c>
      <c r="N289" s="75">
        <f>_xll.qlCalendarAdvance(Calendar,N288,M289,"Following",FALSE)</f>
        <v>42899</v>
      </c>
      <c r="O289" s="75" t="e">
        <f>_xll.qlInterestRateIndexValueDate(Index,N289)</f>
        <v>#VALUE!</v>
      </c>
      <c r="P289" s="72" t="e">
        <v>#N/A</v>
      </c>
      <c r="Q289" s="72" t="e">
        <v>#N/A</v>
      </c>
    </row>
    <row r="290" spans="13:17" x14ac:dyDescent="0.2">
      <c r="M290" s="49" t="s">
        <v>442</v>
      </c>
      <c r="N290" s="75">
        <f>_xll.qlCalendarAdvance(Calendar,N289,M290,"Following",FALSE)</f>
        <v>42900</v>
      </c>
      <c r="O290" s="75" t="e">
        <f>_xll.qlInterestRateIndexValueDate(Index,N290)</f>
        <v>#VALUE!</v>
      </c>
      <c r="P290" s="72" t="e">
        <v>#N/A</v>
      </c>
      <c r="Q290" s="72" t="e">
        <v>#N/A</v>
      </c>
    </row>
    <row r="291" spans="13:17" x14ac:dyDescent="0.2">
      <c r="M291" s="49" t="s">
        <v>442</v>
      </c>
      <c r="N291" s="75">
        <f>_xll.qlCalendarAdvance(Calendar,N290,M291,"Following",FALSE)</f>
        <v>42901</v>
      </c>
      <c r="O291" s="75" t="e">
        <f>_xll.qlInterestRateIndexValueDate(Index,N291)</f>
        <v>#VALUE!</v>
      </c>
      <c r="P291" s="72" t="e">
        <v>#N/A</v>
      </c>
      <c r="Q291" s="72" t="e">
        <v>#N/A</v>
      </c>
    </row>
    <row r="292" spans="13:17" x14ac:dyDescent="0.2">
      <c r="M292" s="49" t="s">
        <v>442</v>
      </c>
      <c r="N292" s="75">
        <f>_xll.qlCalendarAdvance(Calendar,N291,M292,"Following",FALSE)</f>
        <v>42902</v>
      </c>
      <c r="O292" s="75" t="e">
        <f>_xll.qlInterestRateIndexValueDate(Index,N292)</f>
        <v>#VALUE!</v>
      </c>
      <c r="P292" s="72" t="e">
        <v>#N/A</v>
      </c>
      <c r="Q292" s="72" t="e">
        <v>#N/A</v>
      </c>
    </row>
    <row r="293" spans="13:17" x14ac:dyDescent="0.2">
      <c r="M293" s="49" t="s">
        <v>442</v>
      </c>
      <c r="N293" s="75">
        <f>_xll.qlCalendarAdvance(Calendar,N292,M293,"Following",FALSE)</f>
        <v>42905</v>
      </c>
      <c r="O293" s="75" t="e">
        <f>_xll.qlInterestRateIndexValueDate(Index,N293)</f>
        <v>#VALUE!</v>
      </c>
      <c r="P293" s="72" t="e">
        <v>#N/A</v>
      </c>
      <c r="Q293" s="72" t="e">
        <v>#N/A</v>
      </c>
    </row>
    <row r="294" spans="13:17" x14ac:dyDescent="0.2">
      <c r="M294" s="49" t="s">
        <v>442</v>
      </c>
      <c r="N294" s="75">
        <f>_xll.qlCalendarAdvance(Calendar,N293,M294,"Following",FALSE)</f>
        <v>42906</v>
      </c>
      <c r="O294" s="75" t="e">
        <f>_xll.qlInterestRateIndexValueDate(Index,N294)</f>
        <v>#VALUE!</v>
      </c>
      <c r="P294" s="72" t="e">
        <v>#N/A</v>
      </c>
      <c r="Q294" s="72" t="e">
        <v>#N/A</v>
      </c>
    </row>
    <row r="295" spans="13:17" x14ac:dyDescent="0.2">
      <c r="M295" s="49" t="s">
        <v>442</v>
      </c>
      <c r="N295" s="75">
        <f>_xll.qlCalendarAdvance(Calendar,N294,M295,"Following",FALSE)</f>
        <v>42907</v>
      </c>
      <c r="O295" s="75" t="e">
        <f>_xll.qlInterestRateIndexValueDate(Index,N295)</f>
        <v>#VALUE!</v>
      </c>
      <c r="P295" s="72" t="e">
        <v>#N/A</v>
      </c>
      <c r="Q295" s="72" t="e">
        <v>#N/A</v>
      </c>
    </row>
    <row r="296" spans="13:17" x14ac:dyDescent="0.2">
      <c r="M296" s="49" t="s">
        <v>442</v>
      </c>
      <c r="N296" s="75">
        <f>_xll.qlCalendarAdvance(Calendar,N295,M296,"Following",FALSE)</f>
        <v>42908</v>
      </c>
      <c r="O296" s="75" t="e">
        <f>_xll.qlInterestRateIndexValueDate(Index,N296)</f>
        <v>#VALUE!</v>
      </c>
      <c r="P296" s="72" t="e">
        <v>#N/A</v>
      </c>
      <c r="Q296" s="72" t="e">
        <v>#N/A</v>
      </c>
    </row>
    <row r="297" spans="13:17" x14ac:dyDescent="0.2">
      <c r="M297" s="49" t="s">
        <v>442</v>
      </c>
      <c r="N297" s="75">
        <f>_xll.qlCalendarAdvance(Calendar,N296,M297,"Following",FALSE)</f>
        <v>42909</v>
      </c>
      <c r="O297" s="75" t="e">
        <f>_xll.qlInterestRateIndexValueDate(Index,N297)</f>
        <v>#VALUE!</v>
      </c>
      <c r="P297" s="72" t="e">
        <v>#N/A</v>
      </c>
      <c r="Q297" s="72" t="e">
        <v>#N/A</v>
      </c>
    </row>
    <row r="298" spans="13:17" x14ac:dyDescent="0.2">
      <c r="M298" s="49" t="s">
        <v>442</v>
      </c>
      <c r="N298" s="75">
        <f>_xll.qlCalendarAdvance(Calendar,N297,M298,"Following",FALSE)</f>
        <v>42912</v>
      </c>
      <c r="O298" s="75" t="e">
        <f>_xll.qlInterestRateIndexValueDate(Index,N298)</f>
        <v>#VALUE!</v>
      </c>
      <c r="P298" s="72" t="e">
        <v>#N/A</v>
      </c>
      <c r="Q298" s="72" t="e">
        <v>#N/A</v>
      </c>
    </row>
    <row r="299" spans="13:17" x14ac:dyDescent="0.2">
      <c r="M299" s="49" t="s">
        <v>442</v>
      </c>
      <c r="N299" s="75">
        <f>_xll.qlCalendarAdvance(Calendar,N298,M299,"Following",FALSE)</f>
        <v>42913</v>
      </c>
      <c r="O299" s="75" t="e">
        <f>_xll.qlInterestRateIndexValueDate(Index,N299)</f>
        <v>#VALUE!</v>
      </c>
      <c r="P299" s="72" t="e">
        <v>#N/A</v>
      </c>
      <c r="Q299" s="72" t="e">
        <v>#N/A</v>
      </c>
    </row>
    <row r="300" spans="13:17" x14ac:dyDescent="0.2">
      <c r="M300" s="49" t="s">
        <v>442</v>
      </c>
      <c r="N300" s="75">
        <f>_xll.qlCalendarAdvance(Calendar,N299,M300,"Following",FALSE)</f>
        <v>42914</v>
      </c>
      <c r="O300" s="75" t="e">
        <f>_xll.qlInterestRateIndexValueDate(Index,N300)</f>
        <v>#VALUE!</v>
      </c>
      <c r="P300" s="72" t="e">
        <v>#N/A</v>
      </c>
      <c r="Q300" s="72" t="e">
        <v>#N/A</v>
      </c>
    </row>
    <row r="301" spans="13:17" x14ac:dyDescent="0.2">
      <c r="M301" s="49" t="s">
        <v>442</v>
      </c>
      <c r="N301" s="75">
        <f>_xll.qlCalendarAdvance(Calendar,N300,M301,"Following",FALSE)</f>
        <v>42915</v>
      </c>
      <c r="O301" s="75" t="e">
        <f>_xll.qlInterestRateIndexValueDate(Index,N301)</f>
        <v>#VALUE!</v>
      </c>
      <c r="P301" s="72" t="e">
        <v>#N/A</v>
      </c>
      <c r="Q301" s="72" t="e">
        <v>#N/A</v>
      </c>
    </row>
    <row r="302" spans="13:17" x14ac:dyDescent="0.2">
      <c r="M302" s="49" t="s">
        <v>442</v>
      </c>
      <c r="N302" s="75">
        <f>_xll.qlCalendarAdvance(Calendar,N301,M302,"Following",FALSE)</f>
        <v>42916</v>
      </c>
      <c r="O302" s="75" t="e">
        <f>_xll.qlInterestRateIndexValueDate(Index,N302)</f>
        <v>#VALUE!</v>
      </c>
      <c r="P302" s="72" t="e">
        <v>#N/A</v>
      </c>
      <c r="Q302" s="72" t="e">
        <v>#N/A</v>
      </c>
    </row>
    <row r="303" spans="13:17" x14ac:dyDescent="0.2">
      <c r="M303" s="49" t="s">
        <v>442</v>
      </c>
      <c r="N303" s="75">
        <f>_xll.qlCalendarAdvance(Calendar,N302,M303,"Following",FALSE)</f>
        <v>42919</v>
      </c>
      <c r="O303" s="75" t="e">
        <f>_xll.qlInterestRateIndexValueDate(Index,N303)</f>
        <v>#VALUE!</v>
      </c>
      <c r="P303" s="72" t="e">
        <v>#N/A</v>
      </c>
      <c r="Q303" s="72" t="e">
        <v>#N/A</v>
      </c>
    </row>
    <row r="304" spans="13:17" x14ac:dyDescent="0.2">
      <c r="M304" s="49" t="s">
        <v>442</v>
      </c>
      <c r="N304" s="75">
        <f>_xll.qlCalendarAdvance(Calendar,N303,M304,"Following",FALSE)</f>
        <v>42920</v>
      </c>
      <c r="O304" s="75" t="e">
        <f>_xll.qlInterestRateIndexValueDate(Index,N304)</f>
        <v>#VALUE!</v>
      </c>
      <c r="P304" s="72" t="e">
        <v>#N/A</v>
      </c>
      <c r="Q304" s="72" t="e">
        <v>#N/A</v>
      </c>
    </row>
    <row r="305" spans="13:17" x14ac:dyDescent="0.2">
      <c r="M305" s="49" t="s">
        <v>442</v>
      </c>
      <c r="N305" s="75">
        <f>_xll.qlCalendarAdvance(Calendar,N304,M305,"Following",FALSE)</f>
        <v>42921</v>
      </c>
      <c r="O305" s="75" t="e">
        <f>_xll.qlInterestRateIndexValueDate(Index,N305)</f>
        <v>#VALUE!</v>
      </c>
      <c r="P305" s="72" t="e">
        <v>#N/A</v>
      </c>
      <c r="Q305" s="72" t="e">
        <v>#N/A</v>
      </c>
    </row>
    <row r="306" spans="13:17" x14ac:dyDescent="0.2">
      <c r="M306" s="49" t="s">
        <v>442</v>
      </c>
      <c r="N306" s="75">
        <f>_xll.qlCalendarAdvance(Calendar,N305,M306,"Following",FALSE)</f>
        <v>42922</v>
      </c>
      <c r="O306" s="75" t="e">
        <f>_xll.qlInterestRateIndexValueDate(Index,N306)</f>
        <v>#VALUE!</v>
      </c>
      <c r="P306" s="72" t="e">
        <v>#N/A</v>
      </c>
      <c r="Q306" s="72" t="e">
        <v>#N/A</v>
      </c>
    </row>
    <row r="307" spans="13:17" x14ac:dyDescent="0.2">
      <c r="M307" s="49" t="s">
        <v>442</v>
      </c>
      <c r="N307" s="75">
        <f>_xll.qlCalendarAdvance(Calendar,N306,M307,"Following",FALSE)</f>
        <v>42923</v>
      </c>
      <c r="O307" s="75" t="e">
        <f>_xll.qlInterestRateIndexValueDate(Index,N307)</f>
        <v>#VALUE!</v>
      </c>
      <c r="P307" s="72" t="e">
        <v>#N/A</v>
      </c>
      <c r="Q307" s="72" t="e">
        <v>#N/A</v>
      </c>
    </row>
    <row r="308" spans="13:17" x14ac:dyDescent="0.2">
      <c r="M308" s="49" t="s">
        <v>442</v>
      </c>
      <c r="N308" s="75">
        <f>_xll.qlCalendarAdvance(Calendar,N307,M308,"Following",FALSE)</f>
        <v>42926</v>
      </c>
      <c r="O308" s="75" t="e">
        <f>_xll.qlInterestRateIndexValueDate(Index,N308)</f>
        <v>#VALUE!</v>
      </c>
      <c r="P308" s="72" t="e">
        <v>#N/A</v>
      </c>
      <c r="Q308" s="72" t="e">
        <v>#N/A</v>
      </c>
    </row>
    <row r="309" spans="13:17" x14ac:dyDescent="0.2">
      <c r="M309" s="49" t="s">
        <v>442</v>
      </c>
      <c r="N309" s="75">
        <f>_xll.qlCalendarAdvance(Calendar,N308,M309,"Following",FALSE)</f>
        <v>42927</v>
      </c>
      <c r="O309" s="75" t="e">
        <f>_xll.qlInterestRateIndexValueDate(Index,N309)</f>
        <v>#VALUE!</v>
      </c>
      <c r="P309" s="72" t="e">
        <v>#N/A</v>
      </c>
      <c r="Q309" s="72" t="e">
        <v>#N/A</v>
      </c>
    </row>
    <row r="310" spans="13:17" x14ac:dyDescent="0.2">
      <c r="M310" s="49" t="s">
        <v>442</v>
      </c>
      <c r="N310" s="75">
        <f>_xll.qlCalendarAdvance(Calendar,N309,M310,"Following",FALSE)</f>
        <v>42928</v>
      </c>
      <c r="O310" s="75" t="e">
        <f>_xll.qlInterestRateIndexValueDate(Index,N310)</f>
        <v>#VALUE!</v>
      </c>
      <c r="P310" s="72" t="e">
        <v>#N/A</v>
      </c>
      <c r="Q310" s="72" t="e">
        <v>#N/A</v>
      </c>
    </row>
    <row r="311" spans="13:17" x14ac:dyDescent="0.2">
      <c r="M311" s="49" t="s">
        <v>442</v>
      </c>
      <c r="N311" s="75">
        <f>_xll.qlCalendarAdvance(Calendar,N310,M311,"Following",FALSE)</f>
        <v>42929</v>
      </c>
      <c r="O311" s="75" t="e">
        <f>_xll.qlInterestRateIndexValueDate(Index,N311)</f>
        <v>#VALUE!</v>
      </c>
      <c r="P311" s="72" t="e">
        <v>#N/A</v>
      </c>
      <c r="Q311" s="72" t="e">
        <v>#N/A</v>
      </c>
    </row>
    <row r="312" spans="13:17" x14ac:dyDescent="0.2">
      <c r="M312" s="49" t="s">
        <v>442</v>
      </c>
      <c r="N312" s="75">
        <f>_xll.qlCalendarAdvance(Calendar,N311,M312,"Following",FALSE)</f>
        <v>42930</v>
      </c>
      <c r="O312" s="75" t="e">
        <f>_xll.qlInterestRateIndexValueDate(Index,N312)</f>
        <v>#VALUE!</v>
      </c>
      <c r="P312" s="72" t="e">
        <v>#N/A</v>
      </c>
      <c r="Q312" s="72" t="e">
        <v>#N/A</v>
      </c>
    </row>
    <row r="313" spans="13:17" x14ac:dyDescent="0.2">
      <c r="M313" s="49" t="s">
        <v>442</v>
      </c>
      <c r="N313" s="75">
        <f>_xll.qlCalendarAdvance(Calendar,N312,M313,"Following",FALSE)</f>
        <v>42933</v>
      </c>
      <c r="O313" s="75" t="e">
        <f>_xll.qlInterestRateIndexValueDate(Index,N313)</f>
        <v>#VALUE!</v>
      </c>
      <c r="P313" s="72" t="e">
        <v>#N/A</v>
      </c>
      <c r="Q313" s="72" t="e">
        <v>#N/A</v>
      </c>
    </row>
    <row r="314" spans="13:17" x14ac:dyDescent="0.2">
      <c r="M314" s="49" t="s">
        <v>442</v>
      </c>
      <c r="N314" s="75">
        <f>_xll.qlCalendarAdvance(Calendar,N313,M314,"Following",FALSE)</f>
        <v>42934</v>
      </c>
      <c r="O314" s="75" t="e">
        <f>_xll.qlInterestRateIndexValueDate(Index,N314)</f>
        <v>#VALUE!</v>
      </c>
      <c r="P314" s="72" t="e">
        <v>#N/A</v>
      </c>
      <c r="Q314" s="72" t="e">
        <v>#N/A</v>
      </c>
    </row>
    <row r="315" spans="13:17" x14ac:dyDescent="0.2">
      <c r="M315" s="49" t="s">
        <v>442</v>
      </c>
      <c r="N315" s="75">
        <f>_xll.qlCalendarAdvance(Calendar,N314,M315,"Following",FALSE)</f>
        <v>42935</v>
      </c>
      <c r="O315" s="75" t="e">
        <f>_xll.qlInterestRateIndexValueDate(Index,N315)</f>
        <v>#VALUE!</v>
      </c>
      <c r="P315" s="72" t="e">
        <v>#N/A</v>
      </c>
      <c r="Q315" s="72" t="e">
        <v>#N/A</v>
      </c>
    </row>
    <row r="316" spans="13:17" x14ac:dyDescent="0.2">
      <c r="M316" s="49" t="s">
        <v>442</v>
      </c>
      <c r="N316" s="75">
        <f>_xll.qlCalendarAdvance(Calendar,N315,M316,"Following",FALSE)</f>
        <v>42936</v>
      </c>
      <c r="O316" s="75" t="e">
        <f>_xll.qlInterestRateIndexValueDate(Index,N316)</f>
        <v>#VALUE!</v>
      </c>
      <c r="P316" s="72" t="e">
        <v>#N/A</v>
      </c>
      <c r="Q316" s="72" t="e">
        <v>#N/A</v>
      </c>
    </row>
    <row r="317" spans="13:17" x14ac:dyDescent="0.2">
      <c r="M317" s="49" t="s">
        <v>442</v>
      </c>
      <c r="N317" s="75">
        <f>_xll.qlCalendarAdvance(Calendar,N316,M317,"Following",FALSE)</f>
        <v>42937</v>
      </c>
      <c r="O317" s="75" t="e">
        <f>_xll.qlInterestRateIndexValueDate(Index,N317)</f>
        <v>#VALUE!</v>
      </c>
      <c r="P317" s="72" t="e">
        <v>#N/A</v>
      </c>
      <c r="Q317" s="72" t="e">
        <v>#N/A</v>
      </c>
    </row>
    <row r="318" spans="13:17" x14ac:dyDescent="0.2">
      <c r="M318" s="49" t="s">
        <v>442</v>
      </c>
      <c r="N318" s="75">
        <f>_xll.qlCalendarAdvance(Calendar,N317,M318,"Following",FALSE)</f>
        <v>42940</v>
      </c>
      <c r="O318" s="75" t="e">
        <f>_xll.qlInterestRateIndexValueDate(Index,N318)</f>
        <v>#VALUE!</v>
      </c>
      <c r="P318" s="72" t="e">
        <v>#N/A</v>
      </c>
      <c r="Q318" s="72" t="e">
        <v>#N/A</v>
      </c>
    </row>
    <row r="319" spans="13:17" x14ac:dyDescent="0.2">
      <c r="M319" s="49" t="s">
        <v>442</v>
      </c>
      <c r="N319" s="75">
        <f>_xll.qlCalendarAdvance(Calendar,N318,M319,"Following",FALSE)</f>
        <v>42941</v>
      </c>
      <c r="O319" s="75" t="e">
        <f>_xll.qlInterestRateIndexValueDate(Index,N319)</f>
        <v>#VALUE!</v>
      </c>
      <c r="P319" s="72" t="e">
        <v>#N/A</v>
      </c>
      <c r="Q319" s="72" t="e">
        <v>#N/A</v>
      </c>
    </row>
    <row r="320" spans="13:17" x14ac:dyDescent="0.2">
      <c r="M320" s="49" t="s">
        <v>442</v>
      </c>
      <c r="N320" s="75">
        <f>_xll.qlCalendarAdvance(Calendar,N319,M320,"Following",FALSE)</f>
        <v>42942</v>
      </c>
      <c r="O320" s="75" t="e">
        <f>_xll.qlInterestRateIndexValueDate(Index,N320)</f>
        <v>#VALUE!</v>
      </c>
      <c r="P320" s="72" t="e">
        <v>#N/A</v>
      </c>
      <c r="Q320" s="72" t="e">
        <v>#N/A</v>
      </c>
    </row>
    <row r="321" spans="13:17" x14ac:dyDescent="0.2">
      <c r="M321" s="49" t="s">
        <v>442</v>
      </c>
      <c r="N321" s="75">
        <f>_xll.qlCalendarAdvance(Calendar,N320,M321,"Following",FALSE)</f>
        <v>42943</v>
      </c>
      <c r="O321" s="75" t="e">
        <f>_xll.qlInterestRateIndexValueDate(Index,N321)</f>
        <v>#VALUE!</v>
      </c>
      <c r="P321" s="72" t="e">
        <v>#N/A</v>
      </c>
      <c r="Q321" s="72" t="e">
        <v>#N/A</v>
      </c>
    </row>
    <row r="322" spans="13:17" x14ac:dyDescent="0.2">
      <c r="M322" s="49" t="s">
        <v>442</v>
      </c>
      <c r="N322" s="75">
        <f>_xll.qlCalendarAdvance(Calendar,N321,M322,"Following",FALSE)</f>
        <v>42944</v>
      </c>
      <c r="O322" s="75" t="e">
        <f>_xll.qlInterestRateIndexValueDate(Index,N322)</f>
        <v>#VALUE!</v>
      </c>
      <c r="P322" s="72" t="e">
        <v>#N/A</v>
      </c>
      <c r="Q322" s="72" t="e">
        <v>#N/A</v>
      </c>
    </row>
    <row r="323" spans="13:17" x14ac:dyDescent="0.2">
      <c r="M323" s="49" t="s">
        <v>442</v>
      </c>
      <c r="N323" s="75">
        <f>_xll.qlCalendarAdvance(Calendar,N322,M323,"Following",FALSE)</f>
        <v>42947</v>
      </c>
      <c r="O323" s="75" t="e">
        <f>_xll.qlInterestRateIndexValueDate(Index,N323)</f>
        <v>#VALUE!</v>
      </c>
      <c r="P323" s="72" t="e">
        <v>#N/A</v>
      </c>
      <c r="Q323" s="72" t="e">
        <v>#N/A</v>
      </c>
    </row>
    <row r="324" spans="13:17" x14ac:dyDescent="0.2">
      <c r="M324" s="49" t="s">
        <v>442</v>
      </c>
      <c r="N324" s="75">
        <f>_xll.qlCalendarAdvance(Calendar,N323,M324,"Following",FALSE)</f>
        <v>42948</v>
      </c>
      <c r="O324" s="75" t="e">
        <f>_xll.qlInterestRateIndexValueDate(Index,N324)</f>
        <v>#VALUE!</v>
      </c>
      <c r="P324" s="72" t="e">
        <v>#N/A</v>
      </c>
      <c r="Q324" s="72" t="e">
        <v>#N/A</v>
      </c>
    </row>
    <row r="325" spans="13:17" x14ac:dyDescent="0.2">
      <c r="M325" s="49" t="s">
        <v>442</v>
      </c>
      <c r="N325" s="75">
        <f>_xll.qlCalendarAdvance(Calendar,N324,M325,"Following",FALSE)</f>
        <v>42949</v>
      </c>
      <c r="O325" s="75" t="e">
        <f>_xll.qlInterestRateIndexValueDate(Index,N325)</f>
        <v>#VALUE!</v>
      </c>
      <c r="P325" s="72" t="e">
        <v>#N/A</v>
      </c>
      <c r="Q325" s="72" t="e">
        <v>#N/A</v>
      </c>
    </row>
    <row r="326" spans="13:17" x14ac:dyDescent="0.2">
      <c r="M326" s="49" t="s">
        <v>442</v>
      </c>
      <c r="N326" s="75">
        <f>_xll.qlCalendarAdvance(Calendar,N325,M326,"Following",FALSE)</f>
        <v>42950</v>
      </c>
      <c r="O326" s="75" t="e">
        <f>_xll.qlInterestRateIndexValueDate(Index,N326)</f>
        <v>#VALUE!</v>
      </c>
      <c r="P326" s="72" t="e">
        <v>#N/A</v>
      </c>
      <c r="Q326" s="72" t="e">
        <v>#N/A</v>
      </c>
    </row>
    <row r="327" spans="13:17" x14ac:dyDescent="0.2">
      <c r="M327" s="49" t="s">
        <v>442</v>
      </c>
      <c r="N327" s="75">
        <f>_xll.qlCalendarAdvance(Calendar,N326,M327,"Following",FALSE)</f>
        <v>42951</v>
      </c>
      <c r="O327" s="75" t="e">
        <f>_xll.qlInterestRateIndexValueDate(Index,N327)</f>
        <v>#VALUE!</v>
      </c>
      <c r="P327" s="72" t="e">
        <v>#N/A</v>
      </c>
      <c r="Q327" s="72" t="e">
        <v>#N/A</v>
      </c>
    </row>
    <row r="328" spans="13:17" x14ac:dyDescent="0.2">
      <c r="M328" s="49" t="s">
        <v>442</v>
      </c>
      <c r="N328" s="75">
        <f>_xll.qlCalendarAdvance(Calendar,N327,M328,"Following",FALSE)</f>
        <v>42954</v>
      </c>
      <c r="O328" s="75" t="e">
        <f>_xll.qlInterestRateIndexValueDate(Index,N328)</f>
        <v>#VALUE!</v>
      </c>
      <c r="P328" s="72" t="e">
        <v>#N/A</v>
      </c>
      <c r="Q328" s="72" t="e">
        <v>#N/A</v>
      </c>
    </row>
    <row r="329" spans="13:17" x14ac:dyDescent="0.2">
      <c r="M329" s="49" t="s">
        <v>442</v>
      </c>
      <c r="N329" s="75">
        <f>_xll.qlCalendarAdvance(Calendar,N328,M329,"Following",FALSE)</f>
        <v>42955</v>
      </c>
      <c r="O329" s="75" t="e">
        <f>_xll.qlInterestRateIndexValueDate(Index,N329)</f>
        <v>#VALUE!</v>
      </c>
      <c r="P329" s="72" t="e">
        <v>#N/A</v>
      </c>
      <c r="Q329" s="72" t="e">
        <v>#N/A</v>
      </c>
    </row>
    <row r="330" spans="13:17" x14ac:dyDescent="0.2">
      <c r="M330" s="49" t="s">
        <v>442</v>
      </c>
      <c r="N330" s="75">
        <f>_xll.qlCalendarAdvance(Calendar,N329,M330,"Following",FALSE)</f>
        <v>42956</v>
      </c>
      <c r="O330" s="75" t="e">
        <f>_xll.qlInterestRateIndexValueDate(Index,N330)</f>
        <v>#VALUE!</v>
      </c>
      <c r="P330" s="72" t="e">
        <v>#N/A</v>
      </c>
      <c r="Q330" s="72" t="e">
        <v>#N/A</v>
      </c>
    </row>
    <row r="331" spans="13:17" x14ac:dyDescent="0.2">
      <c r="M331" s="49" t="s">
        <v>442</v>
      </c>
      <c r="N331" s="75">
        <f>_xll.qlCalendarAdvance(Calendar,N330,M331,"Following",FALSE)</f>
        <v>42957</v>
      </c>
      <c r="O331" s="75" t="e">
        <f>_xll.qlInterestRateIndexValueDate(Index,N331)</f>
        <v>#VALUE!</v>
      </c>
      <c r="P331" s="72" t="e">
        <v>#N/A</v>
      </c>
      <c r="Q331" s="72" t="e">
        <v>#N/A</v>
      </c>
    </row>
    <row r="332" spans="13:17" x14ac:dyDescent="0.2">
      <c r="M332" s="49" t="s">
        <v>442</v>
      </c>
      <c r="N332" s="75">
        <f>_xll.qlCalendarAdvance(Calendar,N331,M332,"Following",FALSE)</f>
        <v>42958</v>
      </c>
      <c r="O332" s="75" t="e">
        <f>_xll.qlInterestRateIndexValueDate(Index,N332)</f>
        <v>#VALUE!</v>
      </c>
      <c r="P332" s="72" t="e">
        <v>#N/A</v>
      </c>
      <c r="Q332" s="72" t="e">
        <v>#N/A</v>
      </c>
    </row>
    <row r="333" spans="13:17" x14ac:dyDescent="0.2">
      <c r="M333" s="49" t="s">
        <v>442</v>
      </c>
      <c r="N333" s="75">
        <f>_xll.qlCalendarAdvance(Calendar,N332,M333,"Following",FALSE)</f>
        <v>42961</v>
      </c>
      <c r="O333" s="75" t="e">
        <f>_xll.qlInterestRateIndexValueDate(Index,N333)</f>
        <v>#VALUE!</v>
      </c>
      <c r="P333" s="72" t="e">
        <v>#N/A</v>
      </c>
      <c r="Q333" s="72" t="e">
        <v>#N/A</v>
      </c>
    </row>
    <row r="334" spans="13:17" x14ac:dyDescent="0.2">
      <c r="M334" s="49" t="s">
        <v>442</v>
      </c>
      <c r="N334" s="75">
        <f>_xll.qlCalendarAdvance(Calendar,N333,M334,"Following",FALSE)</f>
        <v>42962</v>
      </c>
      <c r="O334" s="75" t="e">
        <f>_xll.qlInterestRateIndexValueDate(Index,N334)</f>
        <v>#VALUE!</v>
      </c>
      <c r="P334" s="72" t="e">
        <v>#N/A</v>
      </c>
      <c r="Q334" s="72" t="e">
        <v>#N/A</v>
      </c>
    </row>
    <row r="335" spans="13:17" x14ac:dyDescent="0.2">
      <c r="M335" s="49" t="s">
        <v>442</v>
      </c>
      <c r="N335" s="75">
        <f>_xll.qlCalendarAdvance(Calendar,N334,M335,"Following",FALSE)</f>
        <v>42963</v>
      </c>
      <c r="O335" s="75" t="e">
        <f>_xll.qlInterestRateIndexValueDate(Index,N335)</f>
        <v>#VALUE!</v>
      </c>
      <c r="P335" s="72" t="e">
        <v>#N/A</v>
      </c>
      <c r="Q335" s="72" t="e">
        <v>#N/A</v>
      </c>
    </row>
    <row r="336" spans="13:17" x14ac:dyDescent="0.2">
      <c r="M336" s="49" t="s">
        <v>442</v>
      </c>
      <c r="N336" s="75">
        <f>_xll.qlCalendarAdvance(Calendar,N335,M336,"Following",FALSE)</f>
        <v>42964</v>
      </c>
      <c r="O336" s="75" t="e">
        <f>_xll.qlInterestRateIndexValueDate(Index,N336)</f>
        <v>#VALUE!</v>
      </c>
      <c r="P336" s="72" t="e">
        <v>#N/A</v>
      </c>
      <c r="Q336" s="72" t="e">
        <v>#N/A</v>
      </c>
    </row>
    <row r="337" spans="13:17" x14ac:dyDescent="0.2">
      <c r="M337" s="49" t="s">
        <v>442</v>
      </c>
      <c r="N337" s="75">
        <f>_xll.qlCalendarAdvance(Calendar,N336,M337,"Following",FALSE)</f>
        <v>42965</v>
      </c>
      <c r="O337" s="75" t="e">
        <f>_xll.qlInterestRateIndexValueDate(Index,N337)</f>
        <v>#VALUE!</v>
      </c>
      <c r="P337" s="72" t="e">
        <v>#N/A</v>
      </c>
      <c r="Q337" s="72" t="e">
        <v>#N/A</v>
      </c>
    </row>
    <row r="338" spans="13:17" x14ac:dyDescent="0.2">
      <c r="M338" s="49" t="s">
        <v>442</v>
      </c>
      <c r="N338" s="75">
        <f>_xll.qlCalendarAdvance(Calendar,N337,M338,"Following",FALSE)</f>
        <v>42968</v>
      </c>
      <c r="O338" s="75" t="e">
        <f>_xll.qlInterestRateIndexValueDate(Index,N338)</f>
        <v>#VALUE!</v>
      </c>
      <c r="P338" s="72" t="e">
        <v>#N/A</v>
      </c>
      <c r="Q338" s="72" t="e">
        <v>#N/A</v>
      </c>
    </row>
    <row r="339" spans="13:17" x14ac:dyDescent="0.2">
      <c r="M339" s="49" t="s">
        <v>442</v>
      </c>
      <c r="N339" s="75">
        <f>_xll.qlCalendarAdvance(Calendar,N338,M339,"Following",FALSE)</f>
        <v>42969</v>
      </c>
      <c r="O339" s="75" t="e">
        <f>_xll.qlInterestRateIndexValueDate(Index,N339)</f>
        <v>#VALUE!</v>
      </c>
      <c r="P339" s="72" t="e">
        <v>#N/A</v>
      </c>
      <c r="Q339" s="72" t="e">
        <v>#N/A</v>
      </c>
    </row>
    <row r="340" spans="13:17" x14ac:dyDescent="0.2">
      <c r="M340" s="49" t="s">
        <v>442</v>
      </c>
      <c r="N340" s="75">
        <f>_xll.qlCalendarAdvance(Calendar,N339,M340,"Following",FALSE)</f>
        <v>42970</v>
      </c>
      <c r="O340" s="75" t="e">
        <f>_xll.qlInterestRateIndexValueDate(Index,N340)</f>
        <v>#VALUE!</v>
      </c>
      <c r="P340" s="72" t="e">
        <v>#N/A</v>
      </c>
      <c r="Q340" s="72" t="e">
        <v>#N/A</v>
      </c>
    </row>
    <row r="341" spans="13:17" x14ac:dyDescent="0.2">
      <c r="M341" s="49" t="s">
        <v>442</v>
      </c>
      <c r="N341" s="75">
        <f>_xll.qlCalendarAdvance(Calendar,N340,M341,"Following",FALSE)</f>
        <v>42971</v>
      </c>
      <c r="O341" s="75" t="e">
        <f>_xll.qlInterestRateIndexValueDate(Index,N341)</f>
        <v>#VALUE!</v>
      </c>
      <c r="P341" s="72" t="e">
        <v>#N/A</v>
      </c>
      <c r="Q341" s="72" t="e">
        <v>#N/A</v>
      </c>
    </row>
    <row r="342" spans="13:17" x14ac:dyDescent="0.2">
      <c r="M342" s="49" t="s">
        <v>442</v>
      </c>
      <c r="N342" s="75">
        <f>_xll.qlCalendarAdvance(Calendar,N341,M342,"Following",FALSE)</f>
        <v>42972</v>
      </c>
      <c r="O342" s="75" t="e">
        <f>_xll.qlInterestRateIndexValueDate(Index,N342)</f>
        <v>#VALUE!</v>
      </c>
      <c r="P342" s="72" t="e">
        <v>#N/A</v>
      </c>
      <c r="Q342" s="72" t="e">
        <v>#N/A</v>
      </c>
    </row>
    <row r="343" spans="13:17" x14ac:dyDescent="0.2">
      <c r="M343" s="49" t="s">
        <v>442</v>
      </c>
      <c r="N343" s="75">
        <f>_xll.qlCalendarAdvance(Calendar,N342,M343,"Following",FALSE)</f>
        <v>42975</v>
      </c>
      <c r="O343" s="75" t="e">
        <f>_xll.qlInterestRateIndexValueDate(Index,N343)</f>
        <v>#VALUE!</v>
      </c>
      <c r="P343" s="72" t="e">
        <v>#N/A</v>
      </c>
      <c r="Q343" s="72" t="e">
        <v>#N/A</v>
      </c>
    </row>
    <row r="344" spans="13:17" x14ac:dyDescent="0.2">
      <c r="M344" s="49" t="s">
        <v>442</v>
      </c>
      <c r="N344" s="75">
        <f>_xll.qlCalendarAdvance(Calendar,N343,M344,"Following",FALSE)</f>
        <v>42976</v>
      </c>
      <c r="O344" s="75" t="e">
        <f>_xll.qlInterestRateIndexValueDate(Index,N344)</f>
        <v>#VALUE!</v>
      </c>
      <c r="P344" s="72" t="e">
        <v>#N/A</v>
      </c>
      <c r="Q344" s="72" t="e">
        <v>#N/A</v>
      </c>
    </row>
    <row r="345" spans="13:17" x14ac:dyDescent="0.2">
      <c r="M345" s="49" t="s">
        <v>442</v>
      </c>
      <c r="N345" s="75">
        <f>_xll.qlCalendarAdvance(Calendar,N344,M345,"Following",FALSE)</f>
        <v>42977</v>
      </c>
      <c r="O345" s="75" t="e">
        <f>_xll.qlInterestRateIndexValueDate(Index,N345)</f>
        <v>#VALUE!</v>
      </c>
      <c r="P345" s="72" t="e">
        <v>#N/A</v>
      </c>
      <c r="Q345" s="72" t="e">
        <v>#N/A</v>
      </c>
    </row>
    <row r="346" spans="13:17" x14ac:dyDescent="0.2">
      <c r="M346" s="49" t="s">
        <v>442</v>
      </c>
      <c r="N346" s="75">
        <f>_xll.qlCalendarAdvance(Calendar,N345,M346,"Following",FALSE)</f>
        <v>42978</v>
      </c>
      <c r="O346" s="75" t="e">
        <f>_xll.qlInterestRateIndexValueDate(Index,N346)</f>
        <v>#VALUE!</v>
      </c>
      <c r="P346" s="72" t="e">
        <v>#N/A</v>
      </c>
      <c r="Q346" s="72" t="e">
        <v>#N/A</v>
      </c>
    </row>
    <row r="347" spans="13:17" x14ac:dyDescent="0.2">
      <c r="M347" s="49" t="s">
        <v>442</v>
      </c>
      <c r="N347" s="75">
        <f>_xll.qlCalendarAdvance(Calendar,N346,M347,"Following",FALSE)</f>
        <v>42979</v>
      </c>
      <c r="O347" s="75" t="e">
        <f>_xll.qlInterestRateIndexValueDate(Index,N347)</f>
        <v>#VALUE!</v>
      </c>
      <c r="P347" s="72" t="e">
        <v>#N/A</v>
      </c>
      <c r="Q347" s="72" t="e">
        <v>#N/A</v>
      </c>
    </row>
    <row r="348" spans="13:17" x14ac:dyDescent="0.2">
      <c r="M348" s="49" t="s">
        <v>442</v>
      </c>
      <c r="N348" s="75">
        <f>_xll.qlCalendarAdvance(Calendar,N347,M348,"Following",FALSE)</f>
        <v>42982</v>
      </c>
      <c r="O348" s="75" t="e">
        <f>_xll.qlInterestRateIndexValueDate(Index,N348)</f>
        <v>#VALUE!</v>
      </c>
      <c r="P348" s="72" t="e">
        <v>#N/A</v>
      </c>
      <c r="Q348" s="72" t="e">
        <v>#N/A</v>
      </c>
    </row>
    <row r="349" spans="13:17" x14ac:dyDescent="0.2">
      <c r="M349" s="49" t="s">
        <v>442</v>
      </c>
      <c r="N349" s="75">
        <f>_xll.qlCalendarAdvance(Calendar,N348,M349,"Following",FALSE)</f>
        <v>42983</v>
      </c>
      <c r="O349" s="75" t="e">
        <f>_xll.qlInterestRateIndexValueDate(Index,N349)</f>
        <v>#VALUE!</v>
      </c>
      <c r="P349" s="72" t="e">
        <v>#N/A</v>
      </c>
      <c r="Q349" s="72" t="e">
        <v>#N/A</v>
      </c>
    </row>
    <row r="350" spans="13:17" x14ac:dyDescent="0.2">
      <c r="M350" s="49" t="s">
        <v>442</v>
      </c>
      <c r="N350" s="75">
        <f>_xll.qlCalendarAdvance(Calendar,N349,M350,"Following",FALSE)</f>
        <v>42984</v>
      </c>
      <c r="O350" s="75" t="e">
        <f>_xll.qlInterestRateIndexValueDate(Index,N350)</f>
        <v>#VALUE!</v>
      </c>
      <c r="P350" s="72" t="e">
        <v>#N/A</v>
      </c>
      <c r="Q350" s="72" t="e">
        <v>#N/A</v>
      </c>
    </row>
    <row r="351" spans="13:17" x14ac:dyDescent="0.2">
      <c r="M351" s="49" t="s">
        <v>442</v>
      </c>
      <c r="N351" s="75">
        <f>_xll.qlCalendarAdvance(Calendar,N350,M351,"Following",FALSE)</f>
        <v>42985</v>
      </c>
      <c r="O351" s="75" t="e">
        <f>_xll.qlInterestRateIndexValueDate(Index,N351)</f>
        <v>#VALUE!</v>
      </c>
      <c r="P351" s="72" t="e">
        <v>#N/A</v>
      </c>
      <c r="Q351" s="72" t="e">
        <v>#N/A</v>
      </c>
    </row>
    <row r="352" spans="13:17" x14ac:dyDescent="0.2">
      <c r="M352" s="49" t="s">
        <v>442</v>
      </c>
      <c r="N352" s="75">
        <f>_xll.qlCalendarAdvance(Calendar,N351,M352,"Following",FALSE)</f>
        <v>42986</v>
      </c>
      <c r="O352" s="75" t="e">
        <f>_xll.qlInterestRateIndexValueDate(Index,N352)</f>
        <v>#VALUE!</v>
      </c>
      <c r="P352" s="72" t="e">
        <v>#N/A</v>
      </c>
      <c r="Q352" s="72" t="e">
        <v>#N/A</v>
      </c>
    </row>
    <row r="353" spans="13:17" x14ac:dyDescent="0.2">
      <c r="M353" s="49" t="s">
        <v>442</v>
      </c>
      <c r="N353" s="75">
        <f>_xll.qlCalendarAdvance(Calendar,N352,M353,"Following",FALSE)</f>
        <v>42989</v>
      </c>
      <c r="O353" s="75" t="e">
        <f>_xll.qlInterestRateIndexValueDate(Index,N353)</f>
        <v>#VALUE!</v>
      </c>
      <c r="P353" s="72" t="e">
        <v>#N/A</v>
      </c>
      <c r="Q353" s="72" t="e">
        <v>#N/A</v>
      </c>
    </row>
    <row r="354" spans="13:17" x14ac:dyDescent="0.2">
      <c r="M354" s="49" t="s">
        <v>442</v>
      </c>
      <c r="N354" s="75">
        <f>_xll.qlCalendarAdvance(Calendar,N353,M354,"Following",FALSE)</f>
        <v>42990</v>
      </c>
      <c r="O354" s="75" t="e">
        <f>_xll.qlInterestRateIndexValueDate(Index,N354)</f>
        <v>#VALUE!</v>
      </c>
      <c r="P354" s="72" t="e">
        <v>#N/A</v>
      </c>
      <c r="Q354" s="72" t="e">
        <v>#N/A</v>
      </c>
    </row>
    <row r="355" spans="13:17" x14ac:dyDescent="0.2">
      <c r="M355" s="49" t="s">
        <v>442</v>
      </c>
      <c r="N355" s="75">
        <f>_xll.qlCalendarAdvance(Calendar,N354,M355,"Following",FALSE)</f>
        <v>42991</v>
      </c>
      <c r="O355" s="75" t="e">
        <f>_xll.qlInterestRateIndexValueDate(Index,N355)</f>
        <v>#VALUE!</v>
      </c>
      <c r="P355" s="72" t="e">
        <v>#N/A</v>
      </c>
      <c r="Q355" s="72" t="e">
        <v>#N/A</v>
      </c>
    </row>
    <row r="356" spans="13:17" x14ac:dyDescent="0.2">
      <c r="M356" s="49" t="s">
        <v>442</v>
      </c>
      <c r="N356" s="75">
        <f>_xll.qlCalendarAdvance(Calendar,N355,M356,"Following",FALSE)</f>
        <v>42992</v>
      </c>
      <c r="O356" s="75" t="e">
        <f>_xll.qlInterestRateIndexValueDate(Index,N356)</f>
        <v>#VALUE!</v>
      </c>
      <c r="P356" s="72" t="e">
        <v>#N/A</v>
      </c>
      <c r="Q356" s="72" t="e">
        <v>#N/A</v>
      </c>
    </row>
    <row r="357" spans="13:17" x14ac:dyDescent="0.2">
      <c r="M357" s="49" t="s">
        <v>442</v>
      </c>
      <c r="N357" s="75">
        <f>_xll.qlCalendarAdvance(Calendar,N356,M357,"Following",FALSE)</f>
        <v>42993</v>
      </c>
      <c r="O357" s="75" t="e">
        <f>_xll.qlInterestRateIndexValueDate(Index,N357)</f>
        <v>#VALUE!</v>
      </c>
      <c r="P357" s="72" t="e">
        <v>#N/A</v>
      </c>
      <c r="Q357" s="72" t="e">
        <v>#N/A</v>
      </c>
    </row>
    <row r="358" spans="13:17" x14ac:dyDescent="0.2">
      <c r="M358" s="49" t="s">
        <v>442</v>
      </c>
      <c r="N358" s="75">
        <f>_xll.qlCalendarAdvance(Calendar,N357,M358,"Following",FALSE)</f>
        <v>42996</v>
      </c>
      <c r="O358" s="75" t="e">
        <f>_xll.qlInterestRateIndexValueDate(Index,N358)</f>
        <v>#VALUE!</v>
      </c>
      <c r="P358" s="72" t="e">
        <v>#N/A</v>
      </c>
      <c r="Q358" s="72" t="e">
        <v>#N/A</v>
      </c>
    </row>
    <row r="359" spans="13:17" x14ac:dyDescent="0.2">
      <c r="M359" s="49" t="s">
        <v>442</v>
      </c>
      <c r="N359" s="75">
        <f>_xll.qlCalendarAdvance(Calendar,N358,M359,"Following",FALSE)</f>
        <v>42997</v>
      </c>
      <c r="O359" s="75" t="e">
        <f>_xll.qlInterestRateIndexValueDate(Index,N359)</f>
        <v>#VALUE!</v>
      </c>
      <c r="P359" s="72" t="e">
        <v>#N/A</v>
      </c>
      <c r="Q359" s="72" t="e">
        <v>#N/A</v>
      </c>
    </row>
    <row r="360" spans="13:17" x14ac:dyDescent="0.2">
      <c r="M360" s="49" t="s">
        <v>442</v>
      </c>
      <c r="N360" s="75">
        <f>_xll.qlCalendarAdvance(Calendar,N359,M360,"Following",FALSE)</f>
        <v>42998</v>
      </c>
      <c r="O360" s="75" t="e">
        <f>_xll.qlInterestRateIndexValueDate(Index,N360)</f>
        <v>#VALUE!</v>
      </c>
      <c r="P360" s="72" t="e">
        <v>#N/A</v>
      </c>
      <c r="Q360" s="72" t="e">
        <v>#N/A</v>
      </c>
    </row>
    <row r="361" spans="13:17" x14ac:dyDescent="0.2">
      <c r="M361" s="49" t="s">
        <v>442</v>
      </c>
      <c r="N361" s="75">
        <f>_xll.qlCalendarAdvance(Calendar,N360,M361,"Following",FALSE)</f>
        <v>42999</v>
      </c>
      <c r="O361" s="75" t="e">
        <f>_xll.qlInterestRateIndexValueDate(Index,N361)</f>
        <v>#VALUE!</v>
      </c>
      <c r="P361" s="72" t="e">
        <v>#N/A</v>
      </c>
      <c r="Q361" s="72" t="e">
        <v>#N/A</v>
      </c>
    </row>
    <row r="362" spans="13:17" x14ac:dyDescent="0.2">
      <c r="M362" s="49" t="s">
        <v>442</v>
      </c>
      <c r="N362" s="75">
        <f>_xll.qlCalendarAdvance(Calendar,N361,M362,"Following",FALSE)</f>
        <v>43000</v>
      </c>
      <c r="O362" s="75" t="e">
        <f>_xll.qlInterestRateIndexValueDate(Index,N362)</f>
        <v>#VALUE!</v>
      </c>
      <c r="P362" s="72" t="e">
        <v>#N/A</v>
      </c>
      <c r="Q362" s="72" t="e">
        <v>#N/A</v>
      </c>
    </row>
    <row r="363" spans="13:17" x14ac:dyDescent="0.2">
      <c r="M363" s="49" t="s">
        <v>442</v>
      </c>
      <c r="N363" s="75">
        <f>_xll.qlCalendarAdvance(Calendar,N362,M363,"Following",FALSE)</f>
        <v>43003</v>
      </c>
      <c r="O363" s="75" t="e">
        <f>_xll.qlInterestRateIndexValueDate(Index,N363)</f>
        <v>#VALUE!</v>
      </c>
      <c r="P363" s="72" t="e">
        <v>#N/A</v>
      </c>
      <c r="Q363" s="72" t="e">
        <v>#N/A</v>
      </c>
    </row>
    <row r="364" spans="13:17" x14ac:dyDescent="0.2">
      <c r="M364" s="49" t="s">
        <v>442</v>
      </c>
      <c r="N364" s="75">
        <f>_xll.qlCalendarAdvance(Calendar,N363,M364,"Following",FALSE)</f>
        <v>43004</v>
      </c>
      <c r="O364" s="75" t="e">
        <f>_xll.qlInterestRateIndexValueDate(Index,N364)</f>
        <v>#VALUE!</v>
      </c>
      <c r="P364" s="72" t="e">
        <v>#N/A</v>
      </c>
      <c r="Q364" s="72" t="e">
        <v>#N/A</v>
      </c>
    </row>
    <row r="365" spans="13:17" x14ac:dyDescent="0.2">
      <c r="M365" s="49" t="s">
        <v>442</v>
      </c>
      <c r="N365" s="75">
        <f>_xll.qlCalendarAdvance(Calendar,N364,M365,"Following",FALSE)</f>
        <v>43005</v>
      </c>
      <c r="O365" s="75" t="e">
        <f>_xll.qlInterestRateIndexValueDate(Index,N365)</f>
        <v>#VALUE!</v>
      </c>
      <c r="P365" s="72" t="e">
        <v>#N/A</v>
      </c>
      <c r="Q365" s="72" t="e">
        <v>#N/A</v>
      </c>
    </row>
    <row r="366" spans="13:17" x14ac:dyDescent="0.2">
      <c r="M366" s="49" t="s">
        <v>442</v>
      </c>
      <c r="N366" s="75">
        <f>_xll.qlCalendarAdvance(Calendar,N365,M366,"Following",FALSE)</f>
        <v>43006</v>
      </c>
      <c r="O366" s="75" t="e">
        <f>_xll.qlInterestRateIndexValueDate(Index,N366)</f>
        <v>#VALUE!</v>
      </c>
      <c r="P366" s="72" t="e">
        <v>#N/A</v>
      </c>
      <c r="Q366" s="72" t="e">
        <v>#N/A</v>
      </c>
    </row>
    <row r="367" spans="13:17" x14ac:dyDescent="0.2">
      <c r="M367" s="49" t="s">
        <v>442</v>
      </c>
      <c r="N367" s="75">
        <f>_xll.qlCalendarAdvance(Calendar,N366,M367,"Following",FALSE)</f>
        <v>43007</v>
      </c>
      <c r="O367" s="75" t="e">
        <f>_xll.qlInterestRateIndexValueDate(Index,N367)</f>
        <v>#VALUE!</v>
      </c>
      <c r="P367" s="72" t="e">
        <v>#N/A</v>
      </c>
      <c r="Q367" s="72" t="e">
        <v>#N/A</v>
      </c>
    </row>
    <row r="368" spans="13:17" x14ac:dyDescent="0.2">
      <c r="M368" s="49" t="s">
        <v>442</v>
      </c>
      <c r="N368" s="75">
        <f>_xll.qlCalendarAdvance(Calendar,N367,M368,"Following",FALSE)</f>
        <v>43010</v>
      </c>
      <c r="O368" s="75" t="e">
        <f>_xll.qlInterestRateIndexValueDate(Index,N368)</f>
        <v>#VALUE!</v>
      </c>
      <c r="P368" s="72" t="e">
        <v>#N/A</v>
      </c>
      <c r="Q368" s="72" t="e">
        <v>#N/A</v>
      </c>
    </row>
    <row r="369" spans="13:17" x14ac:dyDescent="0.2">
      <c r="M369" s="49" t="s">
        <v>442</v>
      </c>
      <c r="N369" s="75">
        <f>_xll.qlCalendarAdvance(Calendar,N368,M369,"Following",FALSE)</f>
        <v>43011</v>
      </c>
      <c r="O369" s="75" t="e">
        <f>_xll.qlInterestRateIndexValueDate(Index,N369)</f>
        <v>#VALUE!</v>
      </c>
      <c r="P369" s="72" t="e">
        <v>#N/A</v>
      </c>
      <c r="Q369" s="72" t="e">
        <v>#N/A</v>
      </c>
    </row>
    <row r="370" spans="13:17" x14ac:dyDescent="0.2">
      <c r="M370" s="49" t="s">
        <v>442</v>
      </c>
      <c r="N370" s="75">
        <f>_xll.qlCalendarAdvance(Calendar,N369,M370,"Following",FALSE)</f>
        <v>43012</v>
      </c>
      <c r="O370" s="75" t="e">
        <f>_xll.qlInterestRateIndexValueDate(Index,N370)</f>
        <v>#VALUE!</v>
      </c>
      <c r="P370" s="72" t="e">
        <v>#N/A</v>
      </c>
      <c r="Q370" s="72" t="e">
        <v>#N/A</v>
      </c>
    </row>
    <row r="371" spans="13:17" x14ac:dyDescent="0.2">
      <c r="M371" s="49" t="s">
        <v>442</v>
      </c>
      <c r="N371" s="75">
        <f>_xll.qlCalendarAdvance(Calendar,N370,M371,"Following",FALSE)</f>
        <v>43013</v>
      </c>
      <c r="O371" s="75" t="e">
        <f>_xll.qlInterestRateIndexValueDate(Index,N371)</f>
        <v>#VALUE!</v>
      </c>
      <c r="P371" s="72" t="e">
        <v>#N/A</v>
      </c>
      <c r="Q371" s="72" t="e">
        <v>#N/A</v>
      </c>
    </row>
    <row r="372" spans="13:17" x14ac:dyDescent="0.2">
      <c r="M372" s="49" t="s">
        <v>442</v>
      </c>
      <c r="N372" s="75">
        <f>_xll.qlCalendarAdvance(Calendar,N371,M372,"Following",FALSE)</f>
        <v>43014</v>
      </c>
      <c r="O372" s="75" t="e">
        <f>_xll.qlInterestRateIndexValueDate(Index,N372)</f>
        <v>#VALUE!</v>
      </c>
      <c r="P372" s="72" t="e">
        <v>#N/A</v>
      </c>
      <c r="Q372" s="72" t="e">
        <v>#N/A</v>
      </c>
    </row>
    <row r="373" spans="13:17" x14ac:dyDescent="0.2">
      <c r="M373" s="49" t="s">
        <v>442</v>
      </c>
      <c r="N373" s="75">
        <f>_xll.qlCalendarAdvance(Calendar,N372,M373,"Following",FALSE)</f>
        <v>43017</v>
      </c>
      <c r="O373" s="75" t="e">
        <f>_xll.qlInterestRateIndexValueDate(Index,N373)</f>
        <v>#VALUE!</v>
      </c>
      <c r="P373" s="72" t="e">
        <v>#N/A</v>
      </c>
      <c r="Q373" s="72" t="e">
        <v>#N/A</v>
      </c>
    </row>
    <row r="374" spans="13:17" x14ac:dyDescent="0.2">
      <c r="M374" s="49" t="s">
        <v>442</v>
      </c>
      <c r="N374" s="75">
        <f>_xll.qlCalendarAdvance(Calendar,N373,M374,"Following",FALSE)</f>
        <v>43018</v>
      </c>
      <c r="O374" s="75" t="e">
        <f>_xll.qlInterestRateIndexValueDate(Index,N374)</f>
        <v>#VALUE!</v>
      </c>
      <c r="P374" s="72" t="e">
        <v>#N/A</v>
      </c>
      <c r="Q374" s="72" t="e">
        <v>#N/A</v>
      </c>
    </row>
    <row r="375" spans="13:17" x14ac:dyDescent="0.2">
      <c r="M375" s="49" t="s">
        <v>442</v>
      </c>
      <c r="N375" s="75">
        <f>_xll.qlCalendarAdvance(Calendar,N374,M375,"Following",FALSE)</f>
        <v>43019</v>
      </c>
      <c r="O375" s="75" t="e">
        <f>_xll.qlInterestRateIndexValueDate(Index,N375)</f>
        <v>#VALUE!</v>
      </c>
      <c r="P375" s="72" t="e">
        <v>#N/A</v>
      </c>
      <c r="Q375" s="72" t="e">
        <v>#N/A</v>
      </c>
    </row>
    <row r="376" spans="13:17" x14ac:dyDescent="0.2">
      <c r="M376" s="49" t="s">
        <v>442</v>
      </c>
      <c r="N376" s="75">
        <f>_xll.qlCalendarAdvance(Calendar,N375,M376,"Following",FALSE)</f>
        <v>43020</v>
      </c>
      <c r="O376" s="75" t="e">
        <f>_xll.qlInterestRateIndexValueDate(Index,N376)</f>
        <v>#VALUE!</v>
      </c>
      <c r="P376" s="72" t="e">
        <v>#N/A</v>
      </c>
      <c r="Q376" s="72" t="e">
        <v>#N/A</v>
      </c>
    </row>
    <row r="377" spans="13:17" x14ac:dyDescent="0.2">
      <c r="M377" s="49" t="s">
        <v>442</v>
      </c>
      <c r="N377" s="75">
        <f>_xll.qlCalendarAdvance(Calendar,N376,M377,"Following",FALSE)</f>
        <v>43021</v>
      </c>
      <c r="O377" s="75" t="e">
        <f>_xll.qlInterestRateIndexValueDate(Index,N377)</f>
        <v>#VALUE!</v>
      </c>
      <c r="P377" s="72" t="e">
        <v>#N/A</v>
      </c>
      <c r="Q377" s="72" t="e">
        <v>#N/A</v>
      </c>
    </row>
    <row r="378" spans="13:17" x14ac:dyDescent="0.2">
      <c r="M378" s="49" t="s">
        <v>442</v>
      </c>
      <c r="N378" s="75">
        <f>_xll.qlCalendarAdvance(Calendar,N377,M378,"Following",FALSE)</f>
        <v>43024</v>
      </c>
      <c r="O378" s="75" t="e">
        <f>_xll.qlInterestRateIndexValueDate(Index,N378)</f>
        <v>#VALUE!</v>
      </c>
      <c r="P378" s="72" t="e">
        <v>#N/A</v>
      </c>
      <c r="Q378" s="72" t="e">
        <v>#N/A</v>
      </c>
    </row>
    <row r="379" spans="13:17" x14ac:dyDescent="0.2">
      <c r="M379" s="49" t="s">
        <v>442</v>
      </c>
      <c r="N379" s="75">
        <f>_xll.qlCalendarAdvance(Calendar,N378,M379,"Following",FALSE)</f>
        <v>43025</v>
      </c>
      <c r="O379" s="75" t="e">
        <f>_xll.qlInterestRateIndexValueDate(Index,N379)</f>
        <v>#VALUE!</v>
      </c>
      <c r="P379" s="72" t="e">
        <v>#N/A</v>
      </c>
      <c r="Q379" s="72" t="e">
        <v>#N/A</v>
      </c>
    </row>
    <row r="380" spans="13:17" x14ac:dyDescent="0.2">
      <c r="M380" s="49" t="s">
        <v>442</v>
      </c>
      <c r="N380" s="75">
        <f>_xll.qlCalendarAdvance(Calendar,N379,M380,"Following",FALSE)</f>
        <v>43026</v>
      </c>
      <c r="O380" s="75" t="e">
        <f>_xll.qlInterestRateIndexValueDate(Index,N380)</f>
        <v>#VALUE!</v>
      </c>
      <c r="P380" s="72" t="e">
        <v>#N/A</v>
      </c>
      <c r="Q380" s="72" t="e">
        <v>#N/A</v>
      </c>
    </row>
    <row r="381" spans="13:17" x14ac:dyDescent="0.2">
      <c r="M381" s="49" t="s">
        <v>442</v>
      </c>
      <c r="N381" s="75">
        <f>_xll.qlCalendarAdvance(Calendar,N380,M381,"Following",FALSE)</f>
        <v>43027</v>
      </c>
      <c r="O381" s="75" t="e">
        <f>_xll.qlInterestRateIndexValueDate(Index,N381)</f>
        <v>#VALUE!</v>
      </c>
      <c r="P381" s="72" t="e">
        <v>#N/A</v>
      </c>
      <c r="Q381" s="72" t="e">
        <v>#N/A</v>
      </c>
    </row>
    <row r="382" spans="13:17" x14ac:dyDescent="0.2">
      <c r="M382" s="49" t="s">
        <v>442</v>
      </c>
      <c r="N382" s="75">
        <f>_xll.qlCalendarAdvance(Calendar,N381,M382,"Following",FALSE)</f>
        <v>43028</v>
      </c>
      <c r="O382" s="75" t="e">
        <f>_xll.qlInterestRateIndexValueDate(Index,N382)</f>
        <v>#VALUE!</v>
      </c>
      <c r="P382" s="72" t="e">
        <v>#N/A</v>
      </c>
      <c r="Q382" s="72" t="e">
        <v>#N/A</v>
      </c>
    </row>
    <row r="383" spans="13:17" x14ac:dyDescent="0.2">
      <c r="M383" s="49" t="s">
        <v>442</v>
      </c>
      <c r="N383" s="75">
        <f>_xll.qlCalendarAdvance(Calendar,N382,M383,"Following",FALSE)</f>
        <v>43031</v>
      </c>
      <c r="O383" s="75" t="e">
        <f>_xll.qlInterestRateIndexValueDate(Index,N383)</f>
        <v>#VALUE!</v>
      </c>
      <c r="P383" s="72" t="e">
        <v>#N/A</v>
      </c>
      <c r="Q383" s="72" t="e">
        <v>#N/A</v>
      </c>
    </row>
    <row r="384" spans="13:17" x14ac:dyDescent="0.2">
      <c r="M384" s="49" t="s">
        <v>442</v>
      </c>
      <c r="N384" s="75">
        <f>_xll.qlCalendarAdvance(Calendar,N383,M384,"Following",FALSE)</f>
        <v>43032</v>
      </c>
      <c r="O384" s="75" t="e">
        <f>_xll.qlInterestRateIndexValueDate(Index,N384)</f>
        <v>#VALUE!</v>
      </c>
      <c r="P384" s="72" t="e">
        <v>#N/A</v>
      </c>
      <c r="Q384" s="72" t="e">
        <v>#N/A</v>
      </c>
    </row>
    <row r="385" spans="13:17" x14ac:dyDescent="0.2">
      <c r="M385" s="49" t="s">
        <v>442</v>
      </c>
      <c r="N385" s="75">
        <f>_xll.qlCalendarAdvance(Calendar,N384,M385,"Following",FALSE)</f>
        <v>43033</v>
      </c>
      <c r="O385" s="75" t="e">
        <f>_xll.qlInterestRateIndexValueDate(Index,N385)</f>
        <v>#VALUE!</v>
      </c>
      <c r="P385" s="72" t="e">
        <v>#N/A</v>
      </c>
      <c r="Q385" s="72" t="e">
        <v>#N/A</v>
      </c>
    </row>
    <row r="386" spans="13:17" x14ac:dyDescent="0.2">
      <c r="M386" s="49" t="s">
        <v>442</v>
      </c>
      <c r="N386" s="75">
        <f>_xll.qlCalendarAdvance(Calendar,N385,M386,"Following",FALSE)</f>
        <v>43034</v>
      </c>
      <c r="O386" s="75" t="e">
        <f>_xll.qlInterestRateIndexValueDate(Index,N386)</f>
        <v>#VALUE!</v>
      </c>
      <c r="P386" s="72" t="e">
        <v>#N/A</v>
      </c>
      <c r="Q386" s="72" t="e">
        <v>#N/A</v>
      </c>
    </row>
    <row r="387" spans="13:17" x14ac:dyDescent="0.2">
      <c r="M387" s="49" t="s">
        <v>442</v>
      </c>
      <c r="N387" s="75">
        <f>_xll.qlCalendarAdvance(Calendar,N386,M387,"Following",FALSE)</f>
        <v>43035</v>
      </c>
      <c r="O387" s="75" t="e">
        <f>_xll.qlInterestRateIndexValueDate(Index,N387)</f>
        <v>#VALUE!</v>
      </c>
      <c r="P387" s="72" t="e">
        <v>#N/A</v>
      </c>
      <c r="Q387" s="72" t="e">
        <v>#N/A</v>
      </c>
    </row>
    <row r="388" spans="13:17" x14ac:dyDescent="0.2">
      <c r="M388" s="49" t="s">
        <v>442</v>
      </c>
      <c r="N388" s="75">
        <f>_xll.qlCalendarAdvance(Calendar,N387,M388,"Following",FALSE)</f>
        <v>43038</v>
      </c>
      <c r="O388" s="75" t="e">
        <f>_xll.qlInterestRateIndexValueDate(Index,N388)</f>
        <v>#VALUE!</v>
      </c>
      <c r="P388" s="72" t="e">
        <v>#N/A</v>
      </c>
      <c r="Q388" s="72" t="e">
        <v>#N/A</v>
      </c>
    </row>
    <row r="389" spans="13:17" x14ac:dyDescent="0.2">
      <c r="M389" s="49" t="s">
        <v>442</v>
      </c>
      <c r="N389" s="75">
        <f>_xll.qlCalendarAdvance(Calendar,N388,M389,"Following",FALSE)</f>
        <v>43039</v>
      </c>
      <c r="O389" s="75" t="e">
        <f>_xll.qlInterestRateIndexValueDate(Index,N389)</f>
        <v>#VALUE!</v>
      </c>
      <c r="P389" s="72" t="e">
        <v>#N/A</v>
      </c>
      <c r="Q389" s="72" t="e">
        <v>#N/A</v>
      </c>
    </row>
    <row r="390" spans="13:17" x14ac:dyDescent="0.2">
      <c r="M390" s="49" t="s">
        <v>442</v>
      </c>
      <c r="N390" s="75">
        <f>_xll.qlCalendarAdvance(Calendar,N389,M390,"Following",FALSE)</f>
        <v>43040</v>
      </c>
      <c r="O390" s="75" t="e">
        <f>_xll.qlInterestRateIndexValueDate(Index,N390)</f>
        <v>#VALUE!</v>
      </c>
      <c r="P390" s="72" t="e">
        <v>#N/A</v>
      </c>
      <c r="Q390" s="72" t="e">
        <v>#N/A</v>
      </c>
    </row>
    <row r="391" spans="13:17" x14ac:dyDescent="0.2">
      <c r="M391" s="49" t="s">
        <v>442</v>
      </c>
      <c r="N391" s="75">
        <f>_xll.qlCalendarAdvance(Calendar,N390,M391,"Following",FALSE)</f>
        <v>43041</v>
      </c>
      <c r="O391" s="75" t="e">
        <f>_xll.qlInterestRateIndexValueDate(Index,N391)</f>
        <v>#VALUE!</v>
      </c>
      <c r="P391" s="72" t="e">
        <v>#N/A</v>
      </c>
      <c r="Q391" s="72" t="e">
        <v>#N/A</v>
      </c>
    </row>
    <row r="392" spans="13:17" x14ac:dyDescent="0.2">
      <c r="M392" s="49" t="s">
        <v>442</v>
      </c>
      <c r="N392" s="75">
        <f>_xll.qlCalendarAdvance(Calendar,N391,M392,"Following",FALSE)</f>
        <v>43042</v>
      </c>
      <c r="O392" s="75" t="e">
        <f>_xll.qlInterestRateIndexValueDate(Index,N392)</f>
        <v>#VALUE!</v>
      </c>
      <c r="P392" s="72" t="e">
        <v>#N/A</v>
      </c>
      <c r="Q392" s="72" t="e">
        <v>#N/A</v>
      </c>
    </row>
    <row r="393" spans="13:17" x14ac:dyDescent="0.2">
      <c r="M393" s="49" t="s">
        <v>442</v>
      </c>
      <c r="N393" s="75">
        <f>_xll.qlCalendarAdvance(Calendar,N392,M393,"Following",FALSE)</f>
        <v>43045</v>
      </c>
      <c r="O393" s="75" t="e">
        <f>_xll.qlInterestRateIndexValueDate(Index,N393)</f>
        <v>#VALUE!</v>
      </c>
      <c r="P393" s="72" t="e">
        <v>#N/A</v>
      </c>
      <c r="Q393" s="72" t="e">
        <v>#N/A</v>
      </c>
    </row>
    <row r="394" spans="13:17" x14ac:dyDescent="0.2">
      <c r="M394" s="49" t="s">
        <v>442</v>
      </c>
      <c r="N394" s="75">
        <f>_xll.qlCalendarAdvance(Calendar,N393,M394,"Following",FALSE)</f>
        <v>43046</v>
      </c>
      <c r="O394" s="75" t="e">
        <f>_xll.qlInterestRateIndexValueDate(Index,N394)</f>
        <v>#VALUE!</v>
      </c>
      <c r="P394" s="72" t="e">
        <v>#N/A</v>
      </c>
      <c r="Q394" s="72" t="e">
        <v>#N/A</v>
      </c>
    </row>
    <row r="395" spans="13:17" x14ac:dyDescent="0.2">
      <c r="M395" s="49" t="s">
        <v>442</v>
      </c>
      <c r="N395" s="75">
        <f>_xll.qlCalendarAdvance(Calendar,N394,M395,"Following",FALSE)</f>
        <v>43047</v>
      </c>
      <c r="O395" s="75" t="e">
        <f>_xll.qlInterestRateIndexValueDate(Index,N395)</f>
        <v>#VALUE!</v>
      </c>
      <c r="P395" s="72" t="e">
        <v>#N/A</v>
      </c>
      <c r="Q395" s="72" t="e">
        <v>#N/A</v>
      </c>
    </row>
    <row r="396" spans="13:17" x14ac:dyDescent="0.2">
      <c r="M396" s="49" t="s">
        <v>442</v>
      </c>
      <c r="N396" s="75">
        <f>_xll.qlCalendarAdvance(Calendar,N395,M396,"Following",FALSE)</f>
        <v>43048</v>
      </c>
      <c r="O396" s="75" t="e">
        <f>_xll.qlInterestRateIndexValueDate(Index,N396)</f>
        <v>#VALUE!</v>
      </c>
      <c r="P396" s="72" t="e">
        <v>#N/A</v>
      </c>
      <c r="Q396" s="72" t="e">
        <v>#N/A</v>
      </c>
    </row>
    <row r="397" spans="13:17" x14ac:dyDescent="0.2">
      <c r="M397" s="49" t="s">
        <v>442</v>
      </c>
      <c r="N397" s="75">
        <f>_xll.qlCalendarAdvance(Calendar,N396,M397,"Following",FALSE)</f>
        <v>43049</v>
      </c>
      <c r="O397" s="75" t="e">
        <f>_xll.qlInterestRateIndexValueDate(Index,N397)</f>
        <v>#VALUE!</v>
      </c>
      <c r="P397" s="72" t="e">
        <v>#N/A</v>
      </c>
      <c r="Q397" s="72" t="e">
        <v>#N/A</v>
      </c>
    </row>
    <row r="398" spans="13:17" x14ac:dyDescent="0.2">
      <c r="M398" s="49" t="s">
        <v>442</v>
      </c>
      <c r="N398" s="75">
        <f>_xll.qlCalendarAdvance(Calendar,N397,M398,"Following",FALSE)</f>
        <v>43052</v>
      </c>
      <c r="O398" s="75" t="e">
        <f>_xll.qlInterestRateIndexValueDate(Index,N398)</f>
        <v>#VALUE!</v>
      </c>
      <c r="P398" s="72" t="e">
        <v>#N/A</v>
      </c>
      <c r="Q398" s="72" t="e">
        <v>#N/A</v>
      </c>
    </row>
    <row r="399" spans="13:17" x14ac:dyDescent="0.2">
      <c r="M399" s="49" t="s">
        <v>442</v>
      </c>
      <c r="N399" s="75">
        <f>_xll.qlCalendarAdvance(Calendar,N398,M399,"Following",FALSE)</f>
        <v>43053</v>
      </c>
      <c r="O399" s="75" t="e">
        <f>_xll.qlInterestRateIndexValueDate(Index,N399)</f>
        <v>#VALUE!</v>
      </c>
      <c r="P399" s="72" t="e">
        <v>#N/A</v>
      </c>
      <c r="Q399" s="72" t="e">
        <v>#N/A</v>
      </c>
    </row>
    <row r="400" spans="13:17" x14ac:dyDescent="0.2">
      <c r="M400" s="49" t="s">
        <v>442</v>
      </c>
      <c r="N400" s="75">
        <f>_xll.qlCalendarAdvance(Calendar,N399,M400,"Following",FALSE)</f>
        <v>43054</v>
      </c>
      <c r="O400" s="75" t="e">
        <f>_xll.qlInterestRateIndexValueDate(Index,N400)</f>
        <v>#VALUE!</v>
      </c>
      <c r="P400" s="72" t="e">
        <v>#N/A</v>
      </c>
      <c r="Q400" s="72" t="e">
        <v>#N/A</v>
      </c>
    </row>
    <row r="401" spans="13:17" x14ac:dyDescent="0.2">
      <c r="M401" s="49" t="s">
        <v>442</v>
      </c>
      <c r="N401" s="75">
        <f>_xll.qlCalendarAdvance(Calendar,N400,M401,"Following",FALSE)</f>
        <v>43055</v>
      </c>
      <c r="O401" s="75" t="e">
        <f>_xll.qlInterestRateIndexValueDate(Index,N401)</f>
        <v>#VALUE!</v>
      </c>
      <c r="P401" s="72" t="e">
        <v>#N/A</v>
      </c>
      <c r="Q401" s="72" t="e">
        <v>#N/A</v>
      </c>
    </row>
    <row r="402" spans="13:17" x14ac:dyDescent="0.2">
      <c r="M402" s="49" t="s">
        <v>442</v>
      </c>
      <c r="N402" s="75">
        <f>_xll.qlCalendarAdvance(Calendar,N401,M402,"Following",FALSE)</f>
        <v>43056</v>
      </c>
      <c r="O402" s="75" t="e">
        <f>_xll.qlInterestRateIndexValueDate(Index,N402)</f>
        <v>#VALUE!</v>
      </c>
      <c r="P402" s="72" t="e">
        <v>#N/A</v>
      </c>
      <c r="Q402" s="72" t="e">
        <v>#N/A</v>
      </c>
    </row>
    <row r="403" spans="13:17" x14ac:dyDescent="0.2">
      <c r="M403" s="49" t="s">
        <v>442</v>
      </c>
      <c r="N403" s="75">
        <f>_xll.qlCalendarAdvance(Calendar,N402,M403,"Following",FALSE)</f>
        <v>43059</v>
      </c>
      <c r="O403" s="75" t="e">
        <f>_xll.qlInterestRateIndexValueDate(Index,N403)</f>
        <v>#VALUE!</v>
      </c>
      <c r="P403" s="72" t="e">
        <v>#N/A</v>
      </c>
      <c r="Q403" s="72" t="e">
        <v>#N/A</v>
      </c>
    </row>
    <row r="404" spans="13:17" x14ac:dyDescent="0.2">
      <c r="M404" s="49" t="s">
        <v>442</v>
      </c>
      <c r="N404" s="75">
        <f>_xll.qlCalendarAdvance(Calendar,N403,M404,"Following",FALSE)</f>
        <v>43060</v>
      </c>
      <c r="O404" s="75" t="e">
        <f>_xll.qlInterestRateIndexValueDate(Index,N404)</f>
        <v>#VALUE!</v>
      </c>
      <c r="P404" s="72" t="e">
        <v>#N/A</v>
      </c>
      <c r="Q404" s="72" t="e">
        <v>#N/A</v>
      </c>
    </row>
    <row r="405" spans="13:17" x14ac:dyDescent="0.2">
      <c r="M405" s="49" t="s">
        <v>442</v>
      </c>
      <c r="N405" s="75">
        <f>_xll.qlCalendarAdvance(Calendar,N404,M405,"Following",FALSE)</f>
        <v>43061</v>
      </c>
      <c r="O405" s="75" t="e">
        <f>_xll.qlInterestRateIndexValueDate(Index,N405)</f>
        <v>#VALUE!</v>
      </c>
      <c r="P405" s="72" t="e">
        <v>#N/A</v>
      </c>
      <c r="Q405" s="72" t="e">
        <v>#N/A</v>
      </c>
    </row>
    <row r="406" spans="13:17" x14ac:dyDescent="0.2">
      <c r="M406" s="49" t="s">
        <v>442</v>
      </c>
      <c r="N406" s="75">
        <f>_xll.qlCalendarAdvance(Calendar,N405,M406,"Following",FALSE)</f>
        <v>43062</v>
      </c>
      <c r="O406" s="75" t="e">
        <f>_xll.qlInterestRateIndexValueDate(Index,N406)</f>
        <v>#VALUE!</v>
      </c>
      <c r="P406" s="72" t="e">
        <v>#N/A</v>
      </c>
      <c r="Q406" s="72" t="e">
        <v>#N/A</v>
      </c>
    </row>
    <row r="407" spans="13:17" x14ac:dyDescent="0.2">
      <c r="M407" s="49" t="s">
        <v>442</v>
      </c>
      <c r="N407" s="75">
        <f>_xll.qlCalendarAdvance(Calendar,N406,M407,"Following",FALSE)</f>
        <v>43063</v>
      </c>
      <c r="O407" s="75" t="e">
        <f>_xll.qlInterestRateIndexValueDate(Index,N407)</f>
        <v>#VALUE!</v>
      </c>
      <c r="P407" s="72" t="e">
        <v>#N/A</v>
      </c>
      <c r="Q407" s="72" t="e">
        <v>#N/A</v>
      </c>
    </row>
    <row r="408" spans="13:17" x14ac:dyDescent="0.2">
      <c r="M408" s="49" t="s">
        <v>442</v>
      </c>
      <c r="N408" s="75">
        <f>_xll.qlCalendarAdvance(Calendar,N407,M408,"Following",FALSE)</f>
        <v>43066</v>
      </c>
      <c r="O408" s="75" t="e">
        <f>_xll.qlInterestRateIndexValueDate(Index,N408)</f>
        <v>#VALUE!</v>
      </c>
      <c r="P408" s="72" t="e">
        <v>#N/A</v>
      </c>
      <c r="Q408" s="72" t="e">
        <v>#N/A</v>
      </c>
    </row>
    <row r="409" spans="13:17" x14ac:dyDescent="0.2">
      <c r="M409" s="49" t="s">
        <v>442</v>
      </c>
      <c r="N409" s="75">
        <f>_xll.qlCalendarAdvance(Calendar,N408,M409,"Following",FALSE)</f>
        <v>43067</v>
      </c>
      <c r="O409" s="75" t="e">
        <f>_xll.qlInterestRateIndexValueDate(Index,N409)</f>
        <v>#VALUE!</v>
      </c>
      <c r="P409" s="72" t="e">
        <v>#N/A</v>
      </c>
      <c r="Q409" s="72" t="e">
        <v>#N/A</v>
      </c>
    </row>
    <row r="410" spans="13:17" x14ac:dyDescent="0.2">
      <c r="M410" s="49" t="s">
        <v>442</v>
      </c>
      <c r="N410" s="75">
        <f>_xll.qlCalendarAdvance(Calendar,N409,M410,"Following",FALSE)</f>
        <v>43068</v>
      </c>
      <c r="O410" s="75" t="e">
        <f>_xll.qlInterestRateIndexValueDate(Index,N410)</f>
        <v>#VALUE!</v>
      </c>
      <c r="P410" s="72" t="e">
        <v>#N/A</v>
      </c>
      <c r="Q410" s="72" t="e">
        <v>#N/A</v>
      </c>
    </row>
    <row r="411" spans="13:17" x14ac:dyDescent="0.2">
      <c r="M411" s="49" t="s">
        <v>442</v>
      </c>
      <c r="N411" s="75">
        <f>_xll.qlCalendarAdvance(Calendar,N410,M411,"Following",FALSE)</f>
        <v>43069</v>
      </c>
      <c r="O411" s="75" t="e">
        <f>_xll.qlInterestRateIndexValueDate(Index,N411)</f>
        <v>#VALUE!</v>
      </c>
      <c r="P411" s="72" t="e">
        <v>#N/A</v>
      </c>
      <c r="Q411" s="72" t="e">
        <v>#N/A</v>
      </c>
    </row>
    <row r="412" spans="13:17" x14ac:dyDescent="0.2">
      <c r="M412" s="49" t="s">
        <v>442</v>
      </c>
      <c r="N412" s="75">
        <f>_xll.qlCalendarAdvance(Calendar,N411,M412,"Following",FALSE)</f>
        <v>43070</v>
      </c>
      <c r="O412" s="75" t="e">
        <f>_xll.qlInterestRateIndexValueDate(Index,N412)</f>
        <v>#VALUE!</v>
      </c>
      <c r="P412" s="72" t="e">
        <v>#N/A</v>
      </c>
      <c r="Q412" s="72" t="e">
        <v>#N/A</v>
      </c>
    </row>
    <row r="413" spans="13:17" x14ac:dyDescent="0.2">
      <c r="M413" s="49" t="s">
        <v>442</v>
      </c>
      <c r="N413" s="75">
        <f>_xll.qlCalendarAdvance(Calendar,N412,M413,"Following",FALSE)</f>
        <v>43073</v>
      </c>
      <c r="O413" s="75" t="e">
        <f>_xll.qlInterestRateIndexValueDate(Index,N413)</f>
        <v>#VALUE!</v>
      </c>
      <c r="P413" s="72" t="e">
        <v>#N/A</v>
      </c>
      <c r="Q413" s="72" t="e">
        <v>#N/A</v>
      </c>
    </row>
    <row r="414" spans="13:17" x14ac:dyDescent="0.2">
      <c r="M414" s="49" t="s">
        <v>442</v>
      </c>
      <c r="N414" s="75">
        <f>_xll.qlCalendarAdvance(Calendar,N413,M414,"Following",FALSE)</f>
        <v>43074</v>
      </c>
      <c r="O414" s="75" t="e">
        <f>_xll.qlInterestRateIndexValueDate(Index,N414)</f>
        <v>#VALUE!</v>
      </c>
      <c r="P414" s="72" t="e">
        <v>#N/A</v>
      </c>
      <c r="Q414" s="72" t="e">
        <v>#N/A</v>
      </c>
    </row>
    <row r="415" spans="13:17" x14ac:dyDescent="0.2">
      <c r="M415" s="49" t="s">
        <v>442</v>
      </c>
      <c r="N415" s="75">
        <f>_xll.qlCalendarAdvance(Calendar,N414,M415,"Following",FALSE)</f>
        <v>43075</v>
      </c>
      <c r="O415" s="75" t="e">
        <f>_xll.qlInterestRateIndexValueDate(Index,N415)</f>
        <v>#VALUE!</v>
      </c>
      <c r="P415" s="72" t="e">
        <v>#N/A</v>
      </c>
      <c r="Q415" s="72" t="e">
        <v>#N/A</v>
      </c>
    </row>
    <row r="416" spans="13:17" x14ac:dyDescent="0.2">
      <c r="M416" s="49" t="s">
        <v>442</v>
      </c>
      <c r="N416" s="75">
        <f>_xll.qlCalendarAdvance(Calendar,N415,M416,"Following",FALSE)</f>
        <v>43076</v>
      </c>
      <c r="O416" s="75" t="e">
        <f>_xll.qlInterestRateIndexValueDate(Index,N416)</f>
        <v>#VALUE!</v>
      </c>
      <c r="P416" s="72" t="e">
        <v>#N/A</v>
      </c>
      <c r="Q416" s="72" t="e">
        <v>#N/A</v>
      </c>
    </row>
    <row r="417" spans="13:17" x14ac:dyDescent="0.2">
      <c r="M417" s="49" t="s">
        <v>442</v>
      </c>
      <c r="N417" s="75">
        <f>_xll.qlCalendarAdvance(Calendar,N416,M417,"Following",FALSE)</f>
        <v>43077</v>
      </c>
      <c r="O417" s="75" t="e">
        <f>_xll.qlInterestRateIndexValueDate(Index,N417)</f>
        <v>#VALUE!</v>
      </c>
      <c r="P417" s="72" t="e">
        <v>#N/A</v>
      </c>
      <c r="Q417" s="72" t="e">
        <v>#N/A</v>
      </c>
    </row>
    <row r="418" spans="13:17" x14ac:dyDescent="0.2">
      <c r="M418" s="49" t="s">
        <v>442</v>
      </c>
      <c r="N418" s="75">
        <f>_xll.qlCalendarAdvance(Calendar,N417,M418,"Following",FALSE)</f>
        <v>43080</v>
      </c>
      <c r="O418" s="75" t="e">
        <f>_xll.qlInterestRateIndexValueDate(Index,N418)</f>
        <v>#VALUE!</v>
      </c>
      <c r="P418" s="72" t="e">
        <v>#N/A</v>
      </c>
      <c r="Q418" s="72" t="e">
        <v>#N/A</v>
      </c>
    </row>
    <row r="419" spans="13:17" x14ac:dyDescent="0.2">
      <c r="M419" s="49" t="s">
        <v>442</v>
      </c>
      <c r="N419" s="75">
        <f>_xll.qlCalendarAdvance(Calendar,N418,M419,"Following",FALSE)</f>
        <v>43081</v>
      </c>
      <c r="O419" s="75" t="e">
        <f>_xll.qlInterestRateIndexValueDate(Index,N419)</f>
        <v>#VALUE!</v>
      </c>
      <c r="P419" s="72" t="e">
        <v>#N/A</v>
      </c>
      <c r="Q419" s="72" t="e">
        <v>#N/A</v>
      </c>
    </row>
    <row r="420" spans="13:17" x14ac:dyDescent="0.2">
      <c r="M420" s="49" t="s">
        <v>442</v>
      </c>
      <c r="N420" s="75">
        <f>_xll.qlCalendarAdvance(Calendar,N419,M420,"Following",FALSE)</f>
        <v>43082</v>
      </c>
      <c r="O420" s="75" t="e">
        <f>_xll.qlInterestRateIndexValueDate(Index,N420)</f>
        <v>#VALUE!</v>
      </c>
      <c r="P420" s="72" t="e">
        <v>#N/A</v>
      </c>
      <c r="Q420" s="72" t="e">
        <v>#N/A</v>
      </c>
    </row>
    <row r="421" spans="13:17" x14ac:dyDescent="0.2">
      <c r="M421" s="49" t="s">
        <v>442</v>
      </c>
      <c r="N421" s="75">
        <f>_xll.qlCalendarAdvance(Calendar,N420,M421,"Following",FALSE)</f>
        <v>43083</v>
      </c>
      <c r="O421" s="75" t="e">
        <f>_xll.qlInterestRateIndexValueDate(Index,N421)</f>
        <v>#VALUE!</v>
      </c>
      <c r="P421" s="72" t="e">
        <v>#N/A</v>
      </c>
      <c r="Q421" s="72" t="e">
        <v>#N/A</v>
      </c>
    </row>
    <row r="422" spans="13:17" x14ac:dyDescent="0.2">
      <c r="M422" s="49" t="s">
        <v>442</v>
      </c>
      <c r="N422" s="75">
        <f>_xll.qlCalendarAdvance(Calendar,N421,M422,"Following",FALSE)</f>
        <v>43084</v>
      </c>
      <c r="O422" s="75" t="e">
        <f>_xll.qlInterestRateIndexValueDate(Index,N422)</f>
        <v>#VALUE!</v>
      </c>
      <c r="P422" s="72" t="e">
        <v>#N/A</v>
      </c>
      <c r="Q422" s="72" t="e">
        <v>#N/A</v>
      </c>
    </row>
    <row r="423" spans="13:17" x14ac:dyDescent="0.2">
      <c r="M423" s="49" t="s">
        <v>442</v>
      </c>
      <c r="N423" s="75">
        <f>_xll.qlCalendarAdvance(Calendar,N422,M423,"Following",FALSE)</f>
        <v>43087</v>
      </c>
      <c r="O423" s="75" t="e">
        <f>_xll.qlInterestRateIndexValueDate(Index,N423)</f>
        <v>#VALUE!</v>
      </c>
      <c r="P423" s="72" t="e">
        <v>#N/A</v>
      </c>
      <c r="Q423" s="72" t="e">
        <v>#N/A</v>
      </c>
    </row>
    <row r="424" spans="13:17" x14ac:dyDescent="0.2">
      <c r="M424" s="49" t="s">
        <v>442</v>
      </c>
      <c r="N424" s="75">
        <f>_xll.qlCalendarAdvance(Calendar,N423,M424,"Following",FALSE)</f>
        <v>43088</v>
      </c>
      <c r="O424" s="75" t="e">
        <f>_xll.qlInterestRateIndexValueDate(Index,N424)</f>
        <v>#VALUE!</v>
      </c>
      <c r="P424" s="72" t="e">
        <v>#N/A</v>
      </c>
      <c r="Q424" s="72" t="e">
        <v>#N/A</v>
      </c>
    </row>
    <row r="425" spans="13:17" x14ac:dyDescent="0.2">
      <c r="M425" s="49" t="s">
        <v>442</v>
      </c>
      <c r="N425" s="75">
        <f>_xll.qlCalendarAdvance(Calendar,N424,M425,"Following",FALSE)</f>
        <v>43089</v>
      </c>
      <c r="O425" s="75" t="e">
        <f>_xll.qlInterestRateIndexValueDate(Index,N425)</f>
        <v>#VALUE!</v>
      </c>
      <c r="P425" s="72" t="e">
        <v>#N/A</v>
      </c>
      <c r="Q425" s="72" t="e">
        <v>#N/A</v>
      </c>
    </row>
    <row r="426" spans="13:17" x14ac:dyDescent="0.2">
      <c r="M426" s="49" t="s">
        <v>442</v>
      </c>
      <c r="N426" s="75">
        <f>_xll.qlCalendarAdvance(Calendar,N425,M426,"Following",FALSE)</f>
        <v>43090</v>
      </c>
      <c r="O426" s="75" t="e">
        <f>_xll.qlInterestRateIndexValueDate(Index,N426)</f>
        <v>#VALUE!</v>
      </c>
      <c r="P426" s="72" t="e">
        <v>#N/A</v>
      </c>
      <c r="Q426" s="72" t="e">
        <v>#N/A</v>
      </c>
    </row>
    <row r="427" spans="13:17" x14ac:dyDescent="0.2">
      <c r="M427" s="49" t="s">
        <v>442</v>
      </c>
      <c r="N427" s="75">
        <f>_xll.qlCalendarAdvance(Calendar,N426,M427,"Following",FALSE)</f>
        <v>43091</v>
      </c>
      <c r="O427" s="75" t="e">
        <f>_xll.qlInterestRateIndexValueDate(Index,N427)</f>
        <v>#VALUE!</v>
      </c>
      <c r="P427" s="72" t="e">
        <v>#N/A</v>
      </c>
      <c r="Q427" s="72" t="e">
        <v>#N/A</v>
      </c>
    </row>
    <row r="428" spans="13:17" x14ac:dyDescent="0.2">
      <c r="M428" s="49" t="s">
        <v>442</v>
      </c>
      <c r="N428" s="75">
        <f>_xll.qlCalendarAdvance(Calendar,N427,M428,"Following",FALSE)</f>
        <v>43096</v>
      </c>
      <c r="O428" s="75" t="e">
        <f>_xll.qlInterestRateIndexValueDate(Index,N428)</f>
        <v>#VALUE!</v>
      </c>
      <c r="P428" s="72" t="e">
        <v>#N/A</v>
      </c>
      <c r="Q428" s="72" t="e">
        <v>#N/A</v>
      </c>
    </row>
    <row r="429" spans="13:17" x14ac:dyDescent="0.2">
      <c r="M429" s="49" t="s">
        <v>442</v>
      </c>
      <c r="N429" s="75">
        <f>_xll.qlCalendarAdvance(Calendar,N428,M429,"Following",FALSE)</f>
        <v>43097</v>
      </c>
      <c r="O429" s="75" t="e">
        <f>_xll.qlInterestRateIndexValueDate(Index,N429)</f>
        <v>#VALUE!</v>
      </c>
      <c r="P429" s="72" t="e">
        <v>#N/A</v>
      </c>
      <c r="Q429" s="72" t="e">
        <v>#N/A</v>
      </c>
    </row>
    <row r="430" spans="13:17" x14ac:dyDescent="0.2">
      <c r="M430" s="49" t="s">
        <v>442</v>
      </c>
      <c r="N430" s="75">
        <f>_xll.qlCalendarAdvance(Calendar,N429,M430,"Following",FALSE)</f>
        <v>43098</v>
      </c>
      <c r="O430" s="75" t="e">
        <f>_xll.qlInterestRateIndexValueDate(Index,N430)</f>
        <v>#VALUE!</v>
      </c>
      <c r="P430" s="72" t="e">
        <v>#N/A</v>
      </c>
      <c r="Q430" s="72" t="e">
        <v>#N/A</v>
      </c>
    </row>
    <row r="431" spans="13:17" x14ac:dyDescent="0.2">
      <c r="M431" s="49" t="s">
        <v>442</v>
      </c>
      <c r="N431" s="75">
        <f>_xll.qlCalendarAdvance(Calendar,N430,M431,"Following",FALSE)</f>
        <v>43102</v>
      </c>
      <c r="O431" s="75" t="e">
        <f>_xll.qlInterestRateIndexValueDate(Index,N431)</f>
        <v>#VALUE!</v>
      </c>
      <c r="P431" s="72" t="e">
        <v>#N/A</v>
      </c>
      <c r="Q431" s="72" t="e">
        <v>#N/A</v>
      </c>
    </row>
    <row r="432" spans="13:17" x14ac:dyDescent="0.2">
      <c r="M432" s="49" t="s">
        <v>442</v>
      </c>
      <c r="N432" s="75">
        <f>_xll.qlCalendarAdvance(Calendar,N431,M432,"Following",FALSE)</f>
        <v>43103</v>
      </c>
      <c r="O432" s="75" t="e">
        <f>_xll.qlInterestRateIndexValueDate(Index,N432)</f>
        <v>#VALUE!</v>
      </c>
      <c r="P432" s="72" t="e">
        <v>#N/A</v>
      </c>
      <c r="Q432" s="72" t="e">
        <v>#N/A</v>
      </c>
    </row>
    <row r="433" spans="13:17" x14ac:dyDescent="0.2">
      <c r="M433" s="49" t="s">
        <v>442</v>
      </c>
      <c r="N433" s="75">
        <f>_xll.qlCalendarAdvance(Calendar,N432,M433,"Following",FALSE)</f>
        <v>43104</v>
      </c>
      <c r="O433" s="75" t="e">
        <f>_xll.qlInterestRateIndexValueDate(Index,N433)</f>
        <v>#VALUE!</v>
      </c>
      <c r="P433" s="72" t="e">
        <v>#N/A</v>
      </c>
      <c r="Q433" s="72" t="e">
        <v>#N/A</v>
      </c>
    </row>
    <row r="434" spans="13:17" x14ac:dyDescent="0.2">
      <c r="M434" s="49" t="s">
        <v>442</v>
      </c>
      <c r="N434" s="75">
        <f>_xll.qlCalendarAdvance(Calendar,N433,M434,"Following",FALSE)</f>
        <v>43105</v>
      </c>
      <c r="O434" s="75" t="e">
        <f>_xll.qlInterestRateIndexValueDate(Index,N434)</f>
        <v>#VALUE!</v>
      </c>
      <c r="P434" s="72" t="e">
        <v>#N/A</v>
      </c>
      <c r="Q434" s="72" t="e">
        <v>#N/A</v>
      </c>
    </row>
    <row r="435" spans="13:17" x14ac:dyDescent="0.2">
      <c r="M435" s="49" t="s">
        <v>442</v>
      </c>
      <c r="N435" s="75">
        <f>_xll.qlCalendarAdvance(Calendar,N434,M435,"Following",FALSE)</f>
        <v>43108</v>
      </c>
      <c r="O435" s="75" t="e">
        <f>_xll.qlInterestRateIndexValueDate(Index,N435)</f>
        <v>#VALUE!</v>
      </c>
      <c r="P435" s="72" t="e">
        <v>#N/A</v>
      </c>
      <c r="Q435" s="72" t="e">
        <v>#N/A</v>
      </c>
    </row>
    <row r="436" spans="13:17" x14ac:dyDescent="0.2">
      <c r="M436" s="49" t="s">
        <v>442</v>
      </c>
      <c r="N436" s="75">
        <f>_xll.qlCalendarAdvance(Calendar,N435,M436,"Following",FALSE)</f>
        <v>43109</v>
      </c>
      <c r="O436" s="75" t="e">
        <f>_xll.qlInterestRateIndexValueDate(Index,N436)</f>
        <v>#VALUE!</v>
      </c>
      <c r="P436" s="72" t="e">
        <v>#N/A</v>
      </c>
      <c r="Q436" s="72" t="e">
        <v>#N/A</v>
      </c>
    </row>
    <row r="437" spans="13:17" x14ac:dyDescent="0.2">
      <c r="M437" s="49" t="s">
        <v>442</v>
      </c>
      <c r="N437" s="75">
        <f>_xll.qlCalendarAdvance(Calendar,N436,M437,"Following",FALSE)</f>
        <v>43110</v>
      </c>
      <c r="O437" s="75" t="e">
        <f>_xll.qlInterestRateIndexValueDate(Index,N437)</f>
        <v>#VALUE!</v>
      </c>
      <c r="P437" s="72" t="e">
        <v>#N/A</v>
      </c>
      <c r="Q437" s="72" t="e">
        <v>#N/A</v>
      </c>
    </row>
    <row r="438" spans="13:17" x14ac:dyDescent="0.2">
      <c r="M438" s="49" t="s">
        <v>442</v>
      </c>
      <c r="N438" s="75">
        <f>_xll.qlCalendarAdvance(Calendar,N437,M438,"Following",FALSE)</f>
        <v>43111</v>
      </c>
      <c r="O438" s="75" t="e">
        <f>_xll.qlInterestRateIndexValueDate(Index,N438)</f>
        <v>#VALUE!</v>
      </c>
      <c r="P438" s="72" t="e">
        <v>#N/A</v>
      </c>
      <c r="Q438" s="72" t="e">
        <v>#N/A</v>
      </c>
    </row>
    <row r="439" spans="13:17" x14ac:dyDescent="0.2">
      <c r="M439" s="49" t="s">
        <v>442</v>
      </c>
      <c r="N439" s="75">
        <f>_xll.qlCalendarAdvance(Calendar,N438,M439,"Following",FALSE)</f>
        <v>43112</v>
      </c>
      <c r="O439" s="75" t="e">
        <f>_xll.qlInterestRateIndexValueDate(Index,N439)</f>
        <v>#VALUE!</v>
      </c>
      <c r="P439" s="72" t="e">
        <v>#N/A</v>
      </c>
      <c r="Q439" s="72" t="e">
        <v>#N/A</v>
      </c>
    </row>
    <row r="440" spans="13:17" x14ac:dyDescent="0.2">
      <c r="M440" s="49" t="s">
        <v>442</v>
      </c>
      <c r="N440" s="75">
        <f>_xll.qlCalendarAdvance(Calendar,N439,M440,"Following",FALSE)</f>
        <v>43115</v>
      </c>
      <c r="O440" s="75" t="e">
        <f>_xll.qlInterestRateIndexValueDate(Index,N440)</f>
        <v>#VALUE!</v>
      </c>
      <c r="P440" s="72" t="e">
        <v>#N/A</v>
      </c>
      <c r="Q440" s="72" t="e">
        <v>#N/A</v>
      </c>
    </row>
    <row r="441" spans="13:17" x14ac:dyDescent="0.2">
      <c r="M441" s="49" t="s">
        <v>442</v>
      </c>
      <c r="N441" s="75">
        <f>_xll.qlCalendarAdvance(Calendar,N440,M441,"Following",FALSE)</f>
        <v>43116</v>
      </c>
      <c r="O441" s="75" t="e">
        <f>_xll.qlInterestRateIndexValueDate(Index,N441)</f>
        <v>#VALUE!</v>
      </c>
      <c r="P441" s="72" t="e">
        <v>#N/A</v>
      </c>
      <c r="Q441" s="72" t="e">
        <v>#N/A</v>
      </c>
    </row>
    <row r="442" spans="13:17" x14ac:dyDescent="0.2">
      <c r="M442" s="49" t="s">
        <v>442</v>
      </c>
      <c r="N442" s="75">
        <f>_xll.qlCalendarAdvance(Calendar,N441,M442,"Following",FALSE)</f>
        <v>43117</v>
      </c>
      <c r="O442" s="75" t="e">
        <f>_xll.qlInterestRateIndexValueDate(Index,N442)</f>
        <v>#VALUE!</v>
      </c>
      <c r="P442" s="72" t="e">
        <v>#N/A</v>
      </c>
      <c r="Q442" s="72" t="e">
        <v>#N/A</v>
      </c>
    </row>
    <row r="443" spans="13:17" x14ac:dyDescent="0.2">
      <c r="M443" s="49" t="s">
        <v>442</v>
      </c>
      <c r="N443" s="75">
        <f>_xll.qlCalendarAdvance(Calendar,N442,M443,"Following",FALSE)</f>
        <v>43118</v>
      </c>
      <c r="O443" s="75" t="e">
        <f>_xll.qlInterestRateIndexValueDate(Index,N443)</f>
        <v>#VALUE!</v>
      </c>
      <c r="P443" s="72" t="e">
        <v>#N/A</v>
      </c>
      <c r="Q443" s="72" t="e">
        <v>#N/A</v>
      </c>
    </row>
    <row r="444" spans="13:17" x14ac:dyDescent="0.2">
      <c r="M444" s="49" t="s">
        <v>442</v>
      </c>
      <c r="N444" s="75">
        <f>_xll.qlCalendarAdvance(Calendar,N443,M444,"Following",FALSE)</f>
        <v>43119</v>
      </c>
      <c r="O444" s="75" t="e">
        <f>_xll.qlInterestRateIndexValueDate(Index,N444)</f>
        <v>#VALUE!</v>
      </c>
      <c r="P444" s="72" t="e">
        <v>#N/A</v>
      </c>
      <c r="Q444" s="72" t="e">
        <v>#N/A</v>
      </c>
    </row>
    <row r="445" spans="13:17" x14ac:dyDescent="0.2">
      <c r="M445" s="49" t="s">
        <v>442</v>
      </c>
      <c r="N445" s="75">
        <f>_xll.qlCalendarAdvance(Calendar,N444,M445,"Following",FALSE)</f>
        <v>43122</v>
      </c>
      <c r="O445" s="75" t="e">
        <f>_xll.qlInterestRateIndexValueDate(Index,N445)</f>
        <v>#VALUE!</v>
      </c>
      <c r="P445" s="72" t="e">
        <v>#N/A</v>
      </c>
      <c r="Q445" s="72" t="e">
        <v>#N/A</v>
      </c>
    </row>
    <row r="446" spans="13:17" x14ac:dyDescent="0.2">
      <c r="M446" s="49" t="s">
        <v>442</v>
      </c>
      <c r="N446" s="75">
        <f>_xll.qlCalendarAdvance(Calendar,N445,M446,"Following",FALSE)</f>
        <v>43123</v>
      </c>
      <c r="O446" s="75" t="e">
        <f>_xll.qlInterestRateIndexValueDate(Index,N446)</f>
        <v>#VALUE!</v>
      </c>
      <c r="P446" s="72" t="e">
        <v>#N/A</v>
      </c>
      <c r="Q446" s="72" t="e">
        <v>#N/A</v>
      </c>
    </row>
    <row r="447" spans="13:17" x14ac:dyDescent="0.2">
      <c r="M447" s="49" t="s">
        <v>442</v>
      </c>
      <c r="N447" s="75">
        <f>_xll.qlCalendarAdvance(Calendar,N446,M447,"Following",FALSE)</f>
        <v>43124</v>
      </c>
      <c r="O447" s="75" t="e">
        <f>_xll.qlInterestRateIndexValueDate(Index,N447)</f>
        <v>#VALUE!</v>
      </c>
      <c r="P447" s="72" t="e">
        <v>#N/A</v>
      </c>
      <c r="Q447" s="72" t="e">
        <v>#N/A</v>
      </c>
    </row>
    <row r="448" spans="13:17" x14ac:dyDescent="0.2">
      <c r="M448" s="49" t="s">
        <v>442</v>
      </c>
      <c r="N448" s="75">
        <f>_xll.qlCalendarAdvance(Calendar,N447,M448,"Following",FALSE)</f>
        <v>43125</v>
      </c>
      <c r="O448" s="75" t="e">
        <f>_xll.qlInterestRateIndexValueDate(Index,N448)</f>
        <v>#VALUE!</v>
      </c>
      <c r="P448" s="72" t="e">
        <v>#N/A</v>
      </c>
      <c r="Q448" s="72" t="e">
        <v>#N/A</v>
      </c>
    </row>
    <row r="449" spans="13:17" x14ac:dyDescent="0.2">
      <c r="M449" s="49" t="s">
        <v>442</v>
      </c>
      <c r="N449" s="75">
        <f>_xll.qlCalendarAdvance(Calendar,N448,M449,"Following",FALSE)</f>
        <v>43126</v>
      </c>
      <c r="O449" s="75" t="e">
        <f>_xll.qlInterestRateIndexValueDate(Index,N449)</f>
        <v>#VALUE!</v>
      </c>
      <c r="P449" s="72" t="e">
        <v>#N/A</v>
      </c>
      <c r="Q449" s="72" t="e">
        <v>#N/A</v>
      </c>
    </row>
    <row r="450" spans="13:17" x14ac:dyDescent="0.2">
      <c r="M450" s="49" t="s">
        <v>442</v>
      </c>
      <c r="N450" s="75">
        <f>_xll.qlCalendarAdvance(Calendar,N449,M450,"Following",FALSE)</f>
        <v>43129</v>
      </c>
      <c r="O450" s="75" t="e">
        <f>_xll.qlInterestRateIndexValueDate(Index,N450)</f>
        <v>#VALUE!</v>
      </c>
      <c r="P450" s="72" t="e">
        <v>#N/A</v>
      </c>
      <c r="Q450" s="72" t="e">
        <v>#N/A</v>
      </c>
    </row>
    <row r="451" spans="13:17" x14ac:dyDescent="0.2">
      <c r="M451" s="49" t="s">
        <v>442</v>
      </c>
      <c r="N451" s="75">
        <f>_xll.qlCalendarAdvance(Calendar,N450,M451,"Following",FALSE)</f>
        <v>43130</v>
      </c>
      <c r="O451" s="75" t="e">
        <f>_xll.qlInterestRateIndexValueDate(Index,N451)</f>
        <v>#VALUE!</v>
      </c>
      <c r="P451" s="72" t="e">
        <v>#N/A</v>
      </c>
      <c r="Q451" s="72" t="e">
        <v>#N/A</v>
      </c>
    </row>
    <row r="452" spans="13:17" x14ac:dyDescent="0.2">
      <c r="M452" s="49" t="s">
        <v>442</v>
      </c>
      <c r="N452" s="75">
        <f>_xll.qlCalendarAdvance(Calendar,N451,M452,"Following",FALSE)</f>
        <v>43131</v>
      </c>
      <c r="O452" s="75" t="e">
        <f>_xll.qlInterestRateIndexValueDate(Index,N452)</f>
        <v>#VALUE!</v>
      </c>
      <c r="P452" s="72" t="e">
        <v>#N/A</v>
      </c>
      <c r="Q452" s="72" t="e">
        <v>#N/A</v>
      </c>
    </row>
    <row r="453" spans="13:17" x14ac:dyDescent="0.2">
      <c r="M453" s="49" t="s">
        <v>442</v>
      </c>
      <c r="N453" s="75">
        <f>_xll.qlCalendarAdvance(Calendar,N452,M453,"Following",FALSE)</f>
        <v>43132</v>
      </c>
      <c r="O453" s="75" t="e">
        <f>_xll.qlInterestRateIndexValueDate(Index,N453)</f>
        <v>#VALUE!</v>
      </c>
      <c r="P453" s="72" t="e">
        <v>#N/A</v>
      </c>
      <c r="Q453" s="72" t="e">
        <v>#N/A</v>
      </c>
    </row>
    <row r="454" spans="13:17" x14ac:dyDescent="0.2">
      <c r="M454" s="49" t="s">
        <v>442</v>
      </c>
      <c r="N454" s="75">
        <f>_xll.qlCalendarAdvance(Calendar,N453,M454,"Following",FALSE)</f>
        <v>43133</v>
      </c>
      <c r="O454" s="75" t="e">
        <f>_xll.qlInterestRateIndexValueDate(Index,N454)</f>
        <v>#VALUE!</v>
      </c>
      <c r="P454" s="72" t="e">
        <v>#N/A</v>
      </c>
      <c r="Q454" s="72" t="e">
        <v>#N/A</v>
      </c>
    </row>
    <row r="455" spans="13:17" x14ac:dyDescent="0.2">
      <c r="M455" s="49" t="s">
        <v>442</v>
      </c>
      <c r="N455" s="75">
        <f>_xll.qlCalendarAdvance(Calendar,N454,M455,"Following",FALSE)</f>
        <v>43136</v>
      </c>
      <c r="O455" s="75" t="e">
        <f>_xll.qlInterestRateIndexValueDate(Index,N455)</f>
        <v>#VALUE!</v>
      </c>
      <c r="P455" s="72" t="e">
        <v>#N/A</v>
      </c>
      <c r="Q455" s="72" t="e">
        <v>#N/A</v>
      </c>
    </row>
    <row r="456" spans="13:17" x14ac:dyDescent="0.2">
      <c r="M456" s="49" t="s">
        <v>442</v>
      </c>
      <c r="N456" s="75">
        <f>_xll.qlCalendarAdvance(Calendar,N455,M456,"Following",FALSE)</f>
        <v>43137</v>
      </c>
      <c r="O456" s="75" t="e">
        <f>_xll.qlInterestRateIndexValueDate(Index,N456)</f>
        <v>#VALUE!</v>
      </c>
      <c r="P456" s="72" t="e">
        <v>#N/A</v>
      </c>
      <c r="Q456" s="72" t="e">
        <v>#N/A</v>
      </c>
    </row>
    <row r="457" spans="13:17" x14ac:dyDescent="0.2">
      <c r="M457" s="49" t="s">
        <v>442</v>
      </c>
      <c r="N457" s="75">
        <f>_xll.qlCalendarAdvance(Calendar,N456,M457,"Following",FALSE)</f>
        <v>43138</v>
      </c>
      <c r="O457" s="75" t="e">
        <f>_xll.qlInterestRateIndexValueDate(Index,N457)</f>
        <v>#VALUE!</v>
      </c>
      <c r="P457" s="72" t="e">
        <v>#N/A</v>
      </c>
      <c r="Q457" s="72" t="e">
        <v>#N/A</v>
      </c>
    </row>
    <row r="458" spans="13:17" x14ac:dyDescent="0.2">
      <c r="M458" s="49" t="s">
        <v>442</v>
      </c>
      <c r="N458" s="75">
        <f>_xll.qlCalendarAdvance(Calendar,N457,M458,"Following",FALSE)</f>
        <v>43139</v>
      </c>
      <c r="O458" s="75" t="e">
        <f>_xll.qlInterestRateIndexValueDate(Index,N458)</f>
        <v>#VALUE!</v>
      </c>
      <c r="P458" s="72" t="e">
        <v>#N/A</v>
      </c>
      <c r="Q458" s="72" t="e">
        <v>#N/A</v>
      </c>
    </row>
    <row r="459" spans="13:17" x14ac:dyDescent="0.2">
      <c r="M459" s="49" t="s">
        <v>442</v>
      </c>
      <c r="N459" s="75">
        <f>_xll.qlCalendarAdvance(Calendar,N458,M459,"Following",FALSE)</f>
        <v>43140</v>
      </c>
      <c r="O459" s="75" t="e">
        <f>_xll.qlInterestRateIndexValueDate(Index,N459)</f>
        <v>#VALUE!</v>
      </c>
      <c r="P459" s="72" t="e">
        <v>#N/A</v>
      </c>
      <c r="Q459" s="72" t="e">
        <v>#N/A</v>
      </c>
    </row>
    <row r="460" spans="13:17" x14ac:dyDescent="0.2">
      <c r="M460" s="49" t="s">
        <v>442</v>
      </c>
      <c r="N460" s="75">
        <f>_xll.qlCalendarAdvance(Calendar,N459,M460,"Following",FALSE)</f>
        <v>43143</v>
      </c>
      <c r="O460" s="75" t="e">
        <f>_xll.qlInterestRateIndexValueDate(Index,N460)</f>
        <v>#VALUE!</v>
      </c>
      <c r="P460" s="72" t="e">
        <v>#N/A</v>
      </c>
      <c r="Q460" s="72" t="e">
        <v>#N/A</v>
      </c>
    </row>
    <row r="461" spans="13:17" x14ac:dyDescent="0.2">
      <c r="M461" s="49" t="s">
        <v>442</v>
      </c>
      <c r="N461" s="75">
        <f>_xll.qlCalendarAdvance(Calendar,N460,M461,"Following",FALSE)</f>
        <v>43144</v>
      </c>
      <c r="O461" s="75" t="e">
        <f>_xll.qlInterestRateIndexValueDate(Index,N461)</f>
        <v>#VALUE!</v>
      </c>
      <c r="P461" s="72" t="e">
        <v>#N/A</v>
      </c>
      <c r="Q461" s="72" t="e">
        <v>#N/A</v>
      </c>
    </row>
    <row r="462" spans="13:17" x14ac:dyDescent="0.2">
      <c r="M462" s="49" t="s">
        <v>442</v>
      </c>
      <c r="N462" s="75">
        <f>_xll.qlCalendarAdvance(Calendar,N461,M462,"Following",FALSE)</f>
        <v>43145</v>
      </c>
      <c r="O462" s="75" t="e">
        <f>_xll.qlInterestRateIndexValueDate(Index,N462)</f>
        <v>#VALUE!</v>
      </c>
      <c r="P462" s="72" t="e">
        <v>#N/A</v>
      </c>
      <c r="Q462" s="72" t="e">
        <v>#N/A</v>
      </c>
    </row>
    <row r="463" spans="13:17" x14ac:dyDescent="0.2">
      <c r="M463" s="49" t="s">
        <v>442</v>
      </c>
      <c r="N463" s="75">
        <f>_xll.qlCalendarAdvance(Calendar,N462,M463,"Following",FALSE)</f>
        <v>43146</v>
      </c>
      <c r="O463" s="75" t="e">
        <f>_xll.qlInterestRateIndexValueDate(Index,N463)</f>
        <v>#VALUE!</v>
      </c>
      <c r="P463" s="72" t="e">
        <v>#N/A</v>
      </c>
      <c r="Q463" s="72" t="e">
        <v>#N/A</v>
      </c>
    </row>
    <row r="464" spans="13:17" x14ac:dyDescent="0.2">
      <c r="M464" s="49" t="s">
        <v>442</v>
      </c>
      <c r="N464" s="75">
        <f>_xll.qlCalendarAdvance(Calendar,N463,M464,"Following",FALSE)</f>
        <v>43147</v>
      </c>
      <c r="O464" s="75" t="e">
        <f>_xll.qlInterestRateIndexValueDate(Index,N464)</f>
        <v>#VALUE!</v>
      </c>
      <c r="P464" s="72" t="e">
        <v>#N/A</v>
      </c>
      <c r="Q464" s="72" t="e">
        <v>#N/A</v>
      </c>
    </row>
    <row r="465" spans="13:17" x14ac:dyDescent="0.2">
      <c r="M465" s="49" t="s">
        <v>442</v>
      </c>
      <c r="N465" s="75">
        <f>_xll.qlCalendarAdvance(Calendar,N464,M465,"Following",FALSE)</f>
        <v>43150</v>
      </c>
      <c r="O465" s="75" t="e">
        <f>_xll.qlInterestRateIndexValueDate(Index,N465)</f>
        <v>#VALUE!</v>
      </c>
      <c r="P465" s="72" t="e">
        <v>#N/A</v>
      </c>
      <c r="Q465" s="72" t="e">
        <v>#N/A</v>
      </c>
    </row>
    <row r="466" spans="13:17" x14ac:dyDescent="0.2">
      <c r="M466" s="49" t="s">
        <v>442</v>
      </c>
      <c r="N466" s="75">
        <f>_xll.qlCalendarAdvance(Calendar,N465,M466,"Following",FALSE)</f>
        <v>43151</v>
      </c>
      <c r="O466" s="75" t="e">
        <f>_xll.qlInterestRateIndexValueDate(Index,N466)</f>
        <v>#VALUE!</v>
      </c>
      <c r="P466" s="72" t="e">
        <v>#N/A</v>
      </c>
      <c r="Q466" s="72" t="e">
        <v>#N/A</v>
      </c>
    </row>
    <row r="467" spans="13:17" x14ac:dyDescent="0.2">
      <c r="M467" s="49" t="s">
        <v>442</v>
      </c>
      <c r="N467" s="75">
        <f>_xll.qlCalendarAdvance(Calendar,N466,M467,"Following",FALSE)</f>
        <v>43152</v>
      </c>
      <c r="O467" s="75" t="e">
        <f>_xll.qlInterestRateIndexValueDate(Index,N467)</f>
        <v>#VALUE!</v>
      </c>
      <c r="P467" s="72" t="e">
        <v>#N/A</v>
      </c>
      <c r="Q467" s="72" t="e">
        <v>#N/A</v>
      </c>
    </row>
    <row r="468" spans="13:17" x14ac:dyDescent="0.2">
      <c r="M468" s="49" t="s">
        <v>442</v>
      </c>
      <c r="N468" s="75">
        <f>_xll.qlCalendarAdvance(Calendar,N467,M468,"Following",FALSE)</f>
        <v>43153</v>
      </c>
      <c r="O468" s="75" t="e">
        <f>_xll.qlInterestRateIndexValueDate(Index,N468)</f>
        <v>#VALUE!</v>
      </c>
      <c r="P468" s="72" t="e">
        <v>#N/A</v>
      </c>
      <c r="Q468" s="72" t="e">
        <v>#N/A</v>
      </c>
    </row>
    <row r="469" spans="13:17" x14ac:dyDescent="0.2">
      <c r="M469" s="49" t="s">
        <v>442</v>
      </c>
      <c r="N469" s="75">
        <f>_xll.qlCalendarAdvance(Calendar,N468,M469,"Following",FALSE)</f>
        <v>43154</v>
      </c>
      <c r="O469" s="75" t="e">
        <f>_xll.qlInterestRateIndexValueDate(Index,N469)</f>
        <v>#VALUE!</v>
      </c>
      <c r="P469" s="72" t="e">
        <v>#N/A</v>
      </c>
      <c r="Q469" s="72" t="e">
        <v>#N/A</v>
      </c>
    </row>
    <row r="470" spans="13:17" x14ac:dyDescent="0.2">
      <c r="M470" s="49" t="s">
        <v>442</v>
      </c>
      <c r="N470" s="75">
        <f>_xll.qlCalendarAdvance(Calendar,N469,M470,"Following",FALSE)</f>
        <v>43157</v>
      </c>
      <c r="O470" s="75" t="e">
        <f>_xll.qlInterestRateIndexValueDate(Index,N470)</f>
        <v>#VALUE!</v>
      </c>
      <c r="P470" s="72" t="e">
        <v>#N/A</v>
      </c>
      <c r="Q470" s="72" t="e">
        <v>#N/A</v>
      </c>
    </row>
    <row r="471" spans="13:17" x14ac:dyDescent="0.2">
      <c r="M471" s="49" t="s">
        <v>442</v>
      </c>
      <c r="N471" s="75">
        <f>_xll.qlCalendarAdvance(Calendar,N470,M471,"Following",FALSE)</f>
        <v>43158</v>
      </c>
      <c r="O471" s="75" t="e">
        <f>_xll.qlInterestRateIndexValueDate(Index,N471)</f>
        <v>#VALUE!</v>
      </c>
      <c r="P471" s="72" t="e">
        <v>#N/A</v>
      </c>
      <c r="Q471" s="72" t="e">
        <v>#N/A</v>
      </c>
    </row>
    <row r="472" spans="13:17" x14ac:dyDescent="0.2">
      <c r="M472" s="49" t="s">
        <v>442</v>
      </c>
      <c r="N472" s="75">
        <f>_xll.qlCalendarAdvance(Calendar,N471,M472,"Following",FALSE)</f>
        <v>43159</v>
      </c>
      <c r="O472" s="75" t="e">
        <f>_xll.qlInterestRateIndexValueDate(Index,N472)</f>
        <v>#VALUE!</v>
      </c>
      <c r="P472" s="72" t="e">
        <v>#N/A</v>
      </c>
      <c r="Q472" s="72" t="e">
        <v>#N/A</v>
      </c>
    </row>
    <row r="473" spans="13:17" x14ac:dyDescent="0.2">
      <c r="M473" s="49" t="s">
        <v>442</v>
      </c>
      <c r="N473" s="75">
        <f>_xll.qlCalendarAdvance(Calendar,N472,M473,"Following",FALSE)</f>
        <v>43160</v>
      </c>
      <c r="O473" s="75" t="e">
        <f>_xll.qlInterestRateIndexValueDate(Index,N473)</f>
        <v>#VALUE!</v>
      </c>
      <c r="P473" s="72" t="e">
        <v>#N/A</v>
      </c>
      <c r="Q473" s="72" t="e">
        <v>#N/A</v>
      </c>
    </row>
    <row r="474" spans="13:17" x14ac:dyDescent="0.2">
      <c r="M474" s="49" t="s">
        <v>442</v>
      </c>
      <c r="N474" s="75">
        <f>_xll.qlCalendarAdvance(Calendar,N473,M474,"Following",FALSE)</f>
        <v>43161</v>
      </c>
      <c r="O474" s="75" t="e">
        <f>_xll.qlInterestRateIndexValueDate(Index,N474)</f>
        <v>#VALUE!</v>
      </c>
      <c r="P474" s="72" t="e">
        <v>#N/A</v>
      </c>
      <c r="Q474" s="72" t="e">
        <v>#N/A</v>
      </c>
    </row>
    <row r="475" spans="13:17" x14ac:dyDescent="0.2">
      <c r="M475" s="49" t="s">
        <v>442</v>
      </c>
      <c r="N475" s="75">
        <f>_xll.qlCalendarAdvance(Calendar,N474,M475,"Following",FALSE)</f>
        <v>43164</v>
      </c>
      <c r="O475" s="75" t="e">
        <f>_xll.qlInterestRateIndexValueDate(Index,N475)</f>
        <v>#VALUE!</v>
      </c>
      <c r="P475" s="72" t="e">
        <v>#N/A</v>
      </c>
      <c r="Q475" s="72" t="e">
        <v>#N/A</v>
      </c>
    </row>
    <row r="476" spans="13:17" x14ac:dyDescent="0.2">
      <c r="M476" s="49" t="s">
        <v>442</v>
      </c>
      <c r="N476" s="75">
        <f>_xll.qlCalendarAdvance(Calendar,N475,M476,"Following",FALSE)</f>
        <v>43165</v>
      </c>
      <c r="O476" s="75" t="e">
        <f>_xll.qlInterestRateIndexValueDate(Index,N476)</f>
        <v>#VALUE!</v>
      </c>
      <c r="P476" s="72" t="e">
        <v>#N/A</v>
      </c>
      <c r="Q476" s="72" t="e">
        <v>#N/A</v>
      </c>
    </row>
    <row r="477" spans="13:17" x14ac:dyDescent="0.2">
      <c r="M477" s="49" t="s">
        <v>442</v>
      </c>
      <c r="N477" s="75">
        <f>_xll.qlCalendarAdvance(Calendar,N476,M477,"Following",FALSE)</f>
        <v>43166</v>
      </c>
      <c r="O477" s="75" t="e">
        <f>_xll.qlInterestRateIndexValueDate(Index,N477)</f>
        <v>#VALUE!</v>
      </c>
      <c r="P477" s="72" t="e">
        <v>#N/A</v>
      </c>
      <c r="Q477" s="72" t="e">
        <v>#N/A</v>
      </c>
    </row>
    <row r="478" spans="13:17" x14ac:dyDescent="0.2">
      <c r="M478" s="49" t="s">
        <v>442</v>
      </c>
      <c r="N478" s="75">
        <f>_xll.qlCalendarAdvance(Calendar,N477,M478,"Following",FALSE)</f>
        <v>43167</v>
      </c>
      <c r="O478" s="75" t="e">
        <f>_xll.qlInterestRateIndexValueDate(Index,N478)</f>
        <v>#VALUE!</v>
      </c>
      <c r="P478" s="72" t="e">
        <v>#N/A</v>
      </c>
      <c r="Q478" s="72" t="e">
        <v>#N/A</v>
      </c>
    </row>
    <row r="479" spans="13:17" x14ac:dyDescent="0.2">
      <c r="M479" s="49" t="s">
        <v>442</v>
      </c>
      <c r="N479" s="75">
        <f>_xll.qlCalendarAdvance(Calendar,N478,M479,"Following",FALSE)</f>
        <v>43168</v>
      </c>
      <c r="O479" s="75" t="e">
        <f>_xll.qlInterestRateIndexValueDate(Index,N479)</f>
        <v>#VALUE!</v>
      </c>
      <c r="P479" s="72" t="e">
        <v>#N/A</v>
      </c>
      <c r="Q479" s="72" t="e">
        <v>#N/A</v>
      </c>
    </row>
    <row r="480" spans="13:17" x14ac:dyDescent="0.2">
      <c r="M480" s="49" t="s">
        <v>442</v>
      </c>
      <c r="N480" s="75">
        <f>_xll.qlCalendarAdvance(Calendar,N479,M480,"Following",FALSE)</f>
        <v>43171</v>
      </c>
      <c r="O480" s="75" t="e">
        <f>_xll.qlInterestRateIndexValueDate(Index,N480)</f>
        <v>#VALUE!</v>
      </c>
      <c r="P480" s="72" t="e">
        <v>#N/A</v>
      </c>
      <c r="Q480" s="72" t="e">
        <v>#N/A</v>
      </c>
    </row>
    <row r="481" spans="13:17" x14ac:dyDescent="0.2">
      <c r="M481" s="49" t="s">
        <v>442</v>
      </c>
      <c r="N481" s="75">
        <f>_xll.qlCalendarAdvance(Calendar,N480,M481,"Following",FALSE)</f>
        <v>43172</v>
      </c>
      <c r="O481" s="75" t="e">
        <f>_xll.qlInterestRateIndexValueDate(Index,N481)</f>
        <v>#VALUE!</v>
      </c>
      <c r="P481" s="72" t="e">
        <v>#N/A</v>
      </c>
      <c r="Q481" s="72" t="e">
        <v>#N/A</v>
      </c>
    </row>
    <row r="482" spans="13:17" x14ac:dyDescent="0.2">
      <c r="M482" s="49" t="s">
        <v>442</v>
      </c>
      <c r="N482" s="75">
        <f>_xll.qlCalendarAdvance(Calendar,N481,M482,"Following",FALSE)</f>
        <v>43173</v>
      </c>
      <c r="O482" s="75" t="e">
        <f>_xll.qlInterestRateIndexValueDate(Index,N482)</f>
        <v>#VALUE!</v>
      </c>
      <c r="P482" s="72" t="e">
        <v>#N/A</v>
      </c>
      <c r="Q482" s="72" t="e">
        <v>#N/A</v>
      </c>
    </row>
    <row r="483" spans="13:17" x14ac:dyDescent="0.2">
      <c r="M483" s="49" t="s">
        <v>442</v>
      </c>
      <c r="N483" s="75">
        <f>_xll.qlCalendarAdvance(Calendar,N482,M483,"Following",FALSE)</f>
        <v>43174</v>
      </c>
      <c r="O483" s="75" t="e">
        <f>_xll.qlInterestRateIndexValueDate(Index,N483)</f>
        <v>#VALUE!</v>
      </c>
      <c r="P483" s="72" t="e">
        <v>#N/A</v>
      </c>
      <c r="Q483" s="72" t="e">
        <v>#N/A</v>
      </c>
    </row>
    <row r="484" spans="13:17" x14ac:dyDescent="0.2">
      <c r="M484" s="49" t="s">
        <v>442</v>
      </c>
      <c r="N484" s="75">
        <f>_xll.qlCalendarAdvance(Calendar,N483,M484,"Following",FALSE)</f>
        <v>43175</v>
      </c>
      <c r="O484" s="75" t="e">
        <f>_xll.qlInterestRateIndexValueDate(Index,N484)</f>
        <v>#VALUE!</v>
      </c>
      <c r="P484" s="72" t="e">
        <v>#N/A</v>
      </c>
      <c r="Q484" s="72" t="e">
        <v>#N/A</v>
      </c>
    </row>
    <row r="485" spans="13:17" x14ac:dyDescent="0.2">
      <c r="M485" s="49" t="s">
        <v>442</v>
      </c>
      <c r="N485" s="75">
        <f>_xll.qlCalendarAdvance(Calendar,N484,M485,"Following",FALSE)</f>
        <v>43178</v>
      </c>
      <c r="O485" s="75" t="e">
        <f>_xll.qlInterestRateIndexValueDate(Index,N485)</f>
        <v>#VALUE!</v>
      </c>
      <c r="P485" s="72" t="e">
        <v>#N/A</v>
      </c>
      <c r="Q485" s="72" t="e">
        <v>#N/A</v>
      </c>
    </row>
    <row r="486" spans="13:17" x14ac:dyDescent="0.2">
      <c r="M486" s="49" t="s">
        <v>442</v>
      </c>
      <c r="N486" s="75">
        <f>_xll.qlCalendarAdvance(Calendar,N485,M486,"Following",FALSE)</f>
        <v>43179</v>
      </c>
      <c r="O486" s="75" t="e">
        <f>_xll.qlInterestRateIndexValueDate(Index,N486)</f>
        <v>#VALUE!</v>
      </c>
      <c r="P486" s="72" t="e">
        <v>#N/A</v>
      </c>
      <c r="Q486" s="72" t="e">
        <v>#N/A</v>
      </c>
    </row>
    <row r="487" spans="13:17" x14ac:dyDescent="0.2">
      <c r="M487" s="49" t="s">
        <v>442</v>
      </c>
      <c r="N487" s="75">
        <f>_xll.qlCalendarAdvance(Calendar,N486,M487,"Following",FALSE)</f>
        <v>43180</v>
      </c>
      <c r="O487" s="75" t="e">
        <f>_xll.qlInterestRateIndexValueDate(Index,N487)</f>
        <v>#VALUE!</v>
      </c>
      <c r="P487" s="72" t="e">
        <v>#N/A</v>
      </c>
      <c r="Q487" s="72" t="e">
        <v>#N/A</v>
      </c>
    </row>
    <row r="488" spans="13:17" x14ac:dyDescent="0.2">
      <c r="M488" s="49" t="s">
        <v>442</v>
      </c>
      <c r="N488" s="75">
        <f>_xll.qlCalendarAdvance(Calendar,N487,M488,"Following",FALSE)</f>
        <v>43181</v>
      </c>
      <c r="O488" s="75" t="e">
        <f>_xll.qlInterestRateIndexValueDate(Index,N488)</f>
        <v>#VALUE!</v>
      </c>
      <c r="P488" s="72" t="e">
        <v>#N/A</v>
      </c>
      <c r="Q488" s="72" t="e">
        <v>#N/A</v>
      </c>
    </row>
    <row r="489" spans="13:17" x14ac:dyDescent="0.2">
      <c r="M489" s="49" t="s">
        <v>442</v>
      </c>
      <c r="N489" s="75">
        <f>_xll.qlCalendarAdvance(Calendar,N488,M489,"Following",FALSE)</f>
        <v>43182</v>
      </c>
      <c r="O489" s="75" t="e">
        <f>_xll.qlInterestRateIndexValueDate(Index,N489)</f>
        <v>#VALUE!</v>
      </c>
      <c r="P489" s="72" t="e">
        <v>#N/A</v>
      </c>
      <c r="Q489" s="72" t="e">
        <v>#N/A</v>
      </c>
    </row>
    <row r="490" spans="13:17" x14ac:dyDescent="0.2">
      <c r="M490" s="49" t="s">
        <v>442</v>
      </c>
      <c r="N490" s="75">
        <f>_xll.qlCalendarAdvance(Calendar,N489,M490,"Following",FALSE)</f>
        <v>43185</v>
      </c>
      <c r="O490" s="75" t="e">
        <f>_xll.qlInterestRateIndexValueDate(Index,N490)</f>
        <v>#VALUE!</v>
      </c>
      <c r="P490" s="72" t="e">
        <v>#N/A</v>
      </c>
      <c r="Q490" s="72" t="e">
        <v>#N/A</v>
      </c>
    </row>
    <row r="491" spans="13:17" x14ac:dyDescent="0.2">
      <c r="M491" s="49" t="s">
        <v>442</v>
      </c>
      <c r="N491" s="75">
        <f>_xll.qlCalendarAdvance(Calendar,N490,M491,"Following",FALSE)</f>
        <v>43186</v>
      </c>
      <c r="O491" s="75" t="e">
        <f>_xll.qlInterestRateIndexValueDate(Index,N491)</f>
        <v>#VALUE!</v>
      </c>
      <c r="P491" s="72" t="e">
        <v>#N/A</v>
      </c>
      <c r="Q491" s="72" t="e">
        <v>#N/A</v>
      </c>
    </row>
    <row r="492" spans="13:17" x14ac:dyDescent="0.2">
      <c r="M492" s="49" t="s">
        <v>442</v>
      </c>
      <c r="N492" s="75">
        <f>_xll.qlCalendarAdvance(Calendar,N491,M492,"Following",FALSE)</f>
        <v>43187</v>
      </c>
      <c r="O492" s="75" t="e">
        <f>_xll.qlInterestRateIndexValueDate(Index,N492)</f>
        <v>#VALUE!</v>
      </c>
      <c r="P492" s="72" t="e">
        <v>#N/A</v>
      </c>
      <c r="Q492" s="72" t="e">
        <v>#N/A</v>
      </c>
    </row>
    <row r="493" spans="13:17" x14ac:dyDescent="0.2">
      <c r="M493" s="49" t="s">
        <v>442</v>
      </c>
      <c r="N493" s="75">
        <f>_xll.qlCalendarAdvance(Calendar,N492,M493,"Following",FALSE)</f>
        <v>43188</v>
      </c>
      <c r="O493" s="75" t="e">
        <f>_xll.qlInterestRateIndexValueDate(Index,N493)</f>
        <v>#VALUE!</v>
      </c>
      <c r="P493" s="72" t="e">
        <v>#N/A</v>
      </c>
      <c r="Q493" s="72" t="e">
        <v>#N/A</v>
      </c>
    </row>
    <row r="494" spans="13:17" x14ac:dyDescent="0.2">
      <c r="M494" s="49" t="s">
        <v>442</v>
      </c>
      <c r="N494" s="75">
        <f>_xll.qlCalendarAdvance(Calendar,N493,M494,"Following",FALSE)</f>
        <v>43193</v>
      </c>
      <c r="O494" s="75" t="e">
        <f>_xll.qlInterestRateIndexValueDate(Index,N494)</f>
        <v>#VALUE!</v>
      </c>
      <c r="P494" s="72" t="e">
        <v>#N/A</v>
      </c>
      <c r="Q494" s="72" t="e">
        <v>#N/A</v>
      </c>
    </row>
    <row r="495" spans="13:17" x14ac:dyDescent="0.2">
      <c r="M495" s="49" t="s">
        <v>442</v>
      </c>
      <c r="N495" s="75">
        <f>_xll.qlCalendarAdvance(Calendar,N494,M495,"Following",FALSE)</f>
        <v>43194</v>
      </c>
      <c r="O495" s="75" t="e">
        <f>_xll.qlInterestRateIndexValueDate(Index,N495)</f>
        <v>#VALUE!</v>
      </c>
      <c r="P495" s="72" t="e">
        <v>#N/A</v>
      </c>
      <c r="Q495" s="72" t="e">
        <v>#N/A</v>
      </c>
    </row>
    <row r="496" spans="13:17" x14ac:dyDescent="0.2">
      <c r="M496" s="49" t="s">
        <v>442</v>
      </c>
      <c r="N496" s="75">
        <f>_xll.qlCalendarAdvance(Calendar,N495,M496,"Following",FALSE)</f>
        <v>43195</v>
      </c>
      <c r="O496" s="75" t="e">
        <f>_xll.qlInterestRateIndexValueDate(Index,N496)</f>
        <v>#VALUE!</v>
      </c>
      <c r="P496" s="72" t="e">
        <v>#N/A</v>
      </c>
      <c r="Q496" s="72" t="e">
        <v>#N/A</v>
      </c>
    </row>
    <row r="497" spans="13:17" x14ac:dyDescent="0.2">
      <c r="M497" s="49" t="s">
        <v>442</v>
      </c>
      <c r="N497" s="75">
        <f>_xll.qlCalendarAdvance(Calendar,N496,M497,"Following",FALSE)</f>
        <v>43196</v>
      </c>
      <c r="O497" s="75" t="e">
        <f>_xll.qlInterestRateIndexValueDate(Index,N497)</f>
        <v>#VALUE!</v>
      </c>
      <c r="P497" s="72" t="e">
        <v>#N/A</v>
      </c>
      <c r="Q497" s="72" t="e">
        <v>#N/A</v>
      </c>
    </row>
    <row r="498" spans="13:17" x14ac:dyDescent="0.2">
      <c r="M498" s="49" t="s">
        <v>442</v>
      </c>
      <c r="N498" s="75">
        <f>_xll.qlCalendarAdvance(Calendar,N497,M498,"Following",FALSE)</f>
        <v>43199</v>
      </c>
      <c r="O498" s="75" t="e">
        <f>_xll.qlInterestRateIndexValueDate(Index,N498)</f>
        <v>#VALUE!</v>
      </c>
      <c r="P498" s="72" t="e">
        <v>#N/A</v>
      </c>
      <c r="Q498" s="72" t="e">
        <v>#N/A</v>
      </c>
    </row>
    <row r="499" spans="13:17" x14ac:dyDescent="0.2">
      <c r="M499" s="49" t="s">
        <v>442</v>
      </c>
      <c r="N499" s="75">
        <f>_xll.qlCalendarAdvance(Calendar,N498,M499,"Following",FALSE)</f>
        <v>43200</v>
      </c>
      <c r="O499" s="75" t="e">
        <f>_xll.qlInterestRateIndexValueDate(Index,N499)</f>
        <v>#VALUE!</v>
      </c>
      <c r="P499" s="72" t="e">
        <v>#N/A</v>
      </c>
      <c r="Q499" s="72" t="e">
        <v>#N/A</v>
      </c>
    </row>
    <row r="500" spans="13:17" x14ac:dyDescent="0.2">
      <c r="M500" s="49" t="s">
        <v>442</v>
      </c>
      <c r="N500" s="75">
        <f>_xll.qlCalendarAdvance(Calendar,N499,M500,"Following",FALSE)</f>
        <v>43201</v>
      </c>
      <c r="O500" s="75" t="e">
        <f>_xll.qlInterestRateIndexValueDate(Index,N500)</f>
        <v>#VALUE!</v>
      </c>
      <c r="P500" s="72" t="e">
        <v>#N/A</v>
      </c>
      <c r="Q500" s="72" t="e">
        <v>#N/A</v>
      </c>
    </row>
    <row r="501" spans="13:17" x14ac:dyDescent="0.2">
      <c r="M501" s="49" t="s">
        <v>442</v>
      </c>
      <c r="N501" s="75">
        <f>_xll.qlCalendarAdvance(Calendar,N500,M501,"Following",FALSE)</f>
        <v>43202</v>
      </c>
      <c r="O501" s="75" t="e">
        <f>_xll.qlInterestRateIndexValueDate(Index,N501)</f>
        <v>#VALUE!</v>
      </c>
      <c r="P501" s="72" t="e">
        <v>#N/A</v>
      </c>
      <c r="Q501" s="72" t="e">
        <v>#N/A</v>
      </c>
    </row>
    <row r="502" spans="13:17" x14ac:dyDescent="0.2">
      <c r="M502" s="49" t="s">
        <v>442</v>
      </c>
      <c r="N502" s="75">
        <f>_xll.qlCalendarAdvance(Calendar,N501,M502,"Following",FALSE)</f>
        <v>43203</v>
      </c>
      <c r="O502" s="75" t="e">
        <f>_xll.qlInterestRateIndexValueDate(Index,N502)</f>
        <v>#VALUE!</v>
      </c>
      <c r="P502" s="72" t="e">
        <v>#N/A</v>
      </c>
      <c r="Q502" s="72" t="e">
        <v>#N/A</v>
      </c>
    </row>
    <row r="503" spans="13:17" x14ac:dyDescent="0.2">
      <c r="M503" s="49" t="s">
        <v>442</v>
      </c>
      <c r="N503" s="75">
        <f>_xll.qlCalendarAdvance(Calendar,N502,M503,"Following",FALSE)</f>
        <v>43206</v>
      </c>
      <c r="O503" s="75" t="e">
        <f>_xll.qlInterestRateIndexValueDate(Index,N503)</f>
        <v>#VALUE!</v>
      </c>
      <c r="P503" s="72" t="e">
        <v>#N/A</v>
      </c>
      <c r="Q503" s="72" t="e">
        <v>#N/A</v>
      </c>
    </row>
    <row r="504" spans="13:17" x14ac:dyDescent="0.2">
      <c r="M504" s="49" t="s">
        <v>442</v>
      </c>
      <c r="N504" s="75">
        <f>_xll.qlCalendarAdvance(Calendar,N503,M504,"Following",FALSE)</f>
        <v>43207</v>
      </c>
      <c r="O504" s="75" t="e">
        <f>_xll.qlInterestRateIndexValueDate(Index,N504)</f>
        <v>#VALUE!</v>
      </c>
      <c r="P504" s="72" t="e">
        <v>#N/A</v>
      </c>
      <c r="Q504" s="72" t="e">
        <v>#N/A</v>
      </c>
    </row>
    <row r="505" spans="13:17" x14ac:dyDescent="0.2">
      <c r="M505" s="49" t="s">
        <v>442</v>
      </c>
      <c r="N505" s="75">
        <f>_xll.qlCalendarAdvance(Calendar,N504,M505,"Following",FALSE)</f>
        <v>43208</v>
      </c>
      <c r="O505" s="75" t="e">
        <f>_xll.qlInterestRateIndexValueDate(Index,N505)</f>
        <v>#VALUE!</v>
      </c>
      <c r="P505" s="72" t="e">
        <v>#N/A</v>
      </c>
      <c r="Q505" s="72" t="e">
        <v>#N/A</v>
      </c>
    </row>
    <row r="506" spans="13:17" x14ac:dyDescent="0.2">
      <c r="M506" s="49" t="s">
        <v>442</v>
      </c>
      <c r="N506" s="75">
        <f>_xll.qlCalendarAdvance(Calendar,N505,M506,"Following",FALSE)</f>
        <v>43209</v>
      </c>
      <c r="O506" s="75" t="e">
        <f>_xll.qlInterestRateIndexValueDate(Index,N506)</f>
        <v>#VALUE!</v>
      </c>
      <c r="P506" s="72" t="e">
        <v>#N/A</v>
      </c>
      <c r="Q506" s="72" t="e">
        <v>#N/A</v>
      </c>
    </row>
    <row r="507" spans="13:17" x14ac:dyDescent="0.2">
      <c r="M507" s="49" t="s">
        <v>442</v>
      </c>
      <c r="N507" s="75">
        <f>_xll.qlCalendarAdvance(Calendar,N506,M507,"Following",FALSE)</f>
        <v>43210</v>
      </c>
      <c r="O507" s="75" t="e">
        <f>_xll.qlInterestRateIndexValueDate(Index,N507)</f>
        <v>#VALUE!</v>
      </c>
      <c r="P507" s="72" t="e">
        <v>#N/A</v>
      </c>
      <c r="Q507" s="72" t="e">
        <v>#N/A</v>
      </c>
    </row>
    <row r="508" spans="13:17" x14ac:dyDescent="0.2">
      <c r="M508" s="49" t="s">
        <v>442</v>
      </c>
      <c r="N508" s="75">
        <f>_xll.qlCalendarAdvance(Calendar,N507,M508,"Following",FALSE)</f>
        <v>43213</v>
      </c>
      <c r="O508" s="75" t="e">
        <f>_xll.qlInterestRateIndexValueDate(Index,N508)</f>
        <v>#VALUE!</v>
      </c>
      <c r="P508" s="72" t="e">
        <v>#N/A</v>
      </c>
      <c r="Q508" s="72" t="e">
        <v>#N/A</v>
      </c>
    </row>
    <row r="509" spans="13:17" x14ac:dyDescent="0.2">
      <c r="M509" s="49" t="s">
        <v>442</v>
      </c>
      <c r="N509" s="75">
        <f>_xll.qlCalendarAdvance(Calendar,N508,M509,"Following",FALSE)</f>
        <v>43214</v>
      </c>
      <c r="O509" s="75" t="e">
        <f>_xll.qlInterestRateIndexValueDate(Index,N509)</f>
        <v>#VALUE!</v>
      </c>
      <c r="P509" s="72" t="e">
        <v>#N/A</v>
      </c>
      <c r="Q509" s="72" t="e">
        <v>#N/A</v>
      </c>
    </row>
    <row r="510" spans="13:17" x14ac:dyDescent="0.2">
      <c r="M510" s="49" t="s">
        <v>442</v>
      </c>
      <c r="N510" s="75">
        <f>_xll.qlCalendarAdvance(Calendar,N509,M510,"Following",FALSE)</f>
        <v>43215</v>
      </c>
      <c r="O510" s="75" t="e">
        <f>_xll.qlInterestRateIndexValueDate(Index,N510)</f>
        <v>#VALUE!</v>
      </c>
      <c r="P510" s="72" t="e">
        <v>#N/A</v>
      </c>
      <c r="Q510" s="72" t="e">
        <v>#N/A</v>
      </c>
    </row>
    <row r="511" spans="13:17" x14ac:dyDescent="0.2">
      <c r="M511" s="49" t="s">
        <v>442</v>
      </c>
      <c r="N511" s="75">
        <f>_xll.qlCalendarAdvance(Calendar,N510,M511,"Following",FALSE)</f>
        <v>43216</v>
      </c>
      <c r="O511" s="75" t="e">
        <f>_xll.qlInterestRateIndexValueDate(Index,N511)</f>
        <v>#VALUE!</v>
      </c>
      <c r="P511" s="72" t="e">
        <v>#N/A</v>
      </c>
      <c r="Q511" s="72" t="e">
        <v>#N/A</v>
      </c>
    </row>
    <row r="512" spans="13:17" x14ac:dyDescent="0.2">
      <c r="M512" s="49" t="s">
        <v>442</v>
      </c>
      <c r="N512" s="75">
        <f>_xll.qlCalendarAdvance(Calendar,N511,M512,"Following",FALSE)</f>
        <v>43217</v>
      </c>
      <c r="O512" s="75" t="e">
        <f>_xll.qlInterestRateIndexValueDate(Index,N512)</f>
        <v>#VALUE!</v>
      </c>
      <c r="P512" s="72" t="e">
        <v>#N/A</v>
      </c>
      <c r="Q512" s="72" t="e">
        <v>#N/A</v>
      </c>
    </row>
    <row r="513" spans="13:17" x14ac:dyDescent="0.2">
      <c r="M513" s="49" t="s">
        <v>442</v>
      </c>
      <c r="N513" s="75">
        <f>_xll.qlCalendarAdvance(Calendar,N512,M513,"Following",FALSE)</f>
        <v>43220</v>
      </c>
      <c r="O513" s="75" t="e">
        <f>_xll.qlInterestRateIndexValueDate(Index,N513)</f>
        <v>#VALUE!</v>
      </c>
      <c r="P513" s="72" t="e">
        <v>#N/A</v>
      </c>
      <c r="Q513" s="72" t="e">
        <v>#N/A</v>
      </c>
    </row>
    <row r="514" spans="13:17" x14ac:dyDescent="0.2">
      <c r="M514" s="49" t="s">
        <v>442</v>
      </c>
      <c r="N514" s="75">
        <f>_xll.qlCalendarAdvance(Calendar,N513,M514,"Following",FALSE)</f>
        <v>43222</v>
      </c>
      <c r="O514" s="75" t="e">
        <f>_xll.qlInterestRateIndexValueDate(Index,N514)</f>
        <v>#VALUE!</v>
      </c>
      <c r="P514" s="72" t="e">
        <v>#N/A</v>
      </c>
      <c r="Q514" s="72" t="e">
        <v>#N/A</v>
      </c>
    </row>
    <row r="515" spans="13:17" x14ac:dyDescent="0.2">
      <c r="M515" s="49" t="s">
        <v>442</v>
      </c>
      <c r="N515" s="75">
        <f>_xll.qlCalendarAdvance(Calendar,N514,M515,"Following",FALSE)</f>
        <v>43223</v>
      </c>
      <c r="O515" s="75" t="e">
        <f>_xll.qlInterestRateIndexValueDate(Index,N515)</f>
        <v>#VALUE!</v>
      </c>
      <c r="P515" s="72" t="e">
        <v>#N/A</v>
      </c>
      <c r="Q515" s="72" t="e">
        <v>#N/A</v>
      </c>
    </row>
    <row r="516" spans="13:17" x14ac:dyDescent="0.2">
      <c r="M516" s="49" t="s">
        <v>442</v>
      </c>
      <c r="N516" s="75">
        <f>_xll.qlCalendarAdvance(Calendar,N515,M516,"Following",FALSE)</f>
        <v>43224</v>
      </c>
      <c r="O516" s="75" t="e">
        <f>_xll.qlInterestRateIndexValueDate(Index,N516)</f>
        <v>#VALUE!</v>
      </c>
      <c r="P516" s="72" t="e">
        <v>#N/A</v>
      </c>
      <c r="Q516" s="72" t="e">
        <v>#N/A</v>
      </c>
    </row>
    <row r="517" spans="13:17" x14ac:dyDescent="0.2">
      <c r="M517" s="49" t="s">
        <v>442</v>
      </c>
      <c r="N517" s="75">
        <f>_xll.qlCalendarAdvance(Calendar,N516,M517,"Following",FALSE)</f>
        <v>43227</v>
      </c>
      <c r="O517" s="75" t="e">
        <f>_xll.qlInterestRateIndexValueDate(Index,N517)</f>
        <v>#VALUE!</v>
      </c>
      <c r="P517" s="72" t="e">
        <v>#N/A</v>
      </c>
      <c r="Q517" s="72" t="e">
        <v>#N/A</v>
      </c>
    </row>
    <row r="518" spans="13:17" x14ac:dyDescent="0.2">
      <c r="M518" s="49" t="s">
        <v>442</v>
      </c>
      <c r="N518" s="75">
        <f>_xll.qlCalendarAdvance(Calendar,N517,M518,"Following",FALSE)</f>
        <v>43228</v>
      </c>
      <c r="O518" s="75" t="e">
        <f>_xll.qlInterestRateIndexValueDate(Index,N518)</f>
        <v>#VALUE!</v>
      </c>
      <c r="P518" s="72" t="e">
        <v>#N/A</v>
      </c>
      <c r="Q518" s="72" t="e">
        <v>#N/A</v>
      </c>
    </row>
    <row r="519" spans="13:17" x14ac:dyDescent="0.2">
      <c r="M519" s="49" t="s">
        <v>442</v>
      </c>
      <c r="N519" s="75">
        <f>_xll.qlCalendarAdvance(Calendar,N518,M519,"Following",FALSE)</f>
        <v>43229</v>
      </c>
      <c r="O519" s="75" t="e">
        <f>_xll.qlInterestRateIndexValueDate(Index,N519)</f>
        <v>#VALUE!</v>
      </c>
      <c r="P519" s="72" t="e">
        <v>#N/A</v>
      </c>
      <c r="Q519" s="72" t="e">
        <v>#N/A</v>
      </c>
    </row>
    <row r="520" spans="13:17" x14ac:dyDescent="0.2">
      <c r="M520" s="49" t="s">
        <v>442</v>
      </c>
      <c r="N520" s="75">
        <f>_xll.qlCalendarAdvance(Calendar,N519,M520,"Following",FALSE)</f>
        <v>43230</v>
      </c>
      <c r="O520" s="75" t="e">
        <f>_xll.qlInterestRateIndexValueDate(Index,N520)</f>
        <v>#VALUE!</v>
      </c>
      <c r="P520" s="72" t="e">
        <v>#N/A</v>
      </c>
      <c r="Q520" s="72" t="e">
        <v>#N/A</v>
      </c>
    </row>
    <row r="521" spans="13:17" x14ac:dyDescent="0.2">
      <c r="M521" s="49" t="s">
        <v>442</v>
      </c>
      <c r="N521" s="75">
        <f>_xll.qlCalendarAdvance(Calendar,N520,M521,"Following",FALSE)</f>
        <v>43231</v>
      </c>
      <c r="O521" s="75" t="e">
        <f>_xll.qlInterestRateIndexValueDate(Index,N521)</f>
        <v>#VALUE!</v>
      </c>
      <c r="P521" s="72" t="e">
        <v>#N/A</v>
      </c>
      <c r="Q521" s="72" t="e">
        <v>#N/A</v>
      </c>
    </row>
    <row r="522" spans="13:17" x14ac:dyDescent="0.2">
      <c r="M522" s="49" t="s">
        <v>442</v>
      </c>
      <c r="N522" s="75">
        <f>_xll.qlCalendarAdvance(Calendar,N521,M522,"Following",FALSE)</f>
        <v>43234</v>
      </c>
      <c r="O522" s="75" t="e">
        <f>_xll.qlInterestRateIndexValueDate(Index,N522)</f>
        <v>#VALUE!</v>
      </c>
      <c r="P522" s="72" t="e">
        <v>#N/A</v>
      </c>
      <c r="Q522" s="72" t="e">
        <v>#N/A</v>
      </c>
    </row>
    <row r="523" spans="13:17" x14ac:dyDescent="0.2">
      <c r="M523" s="49" t="s">
        <v>442</v>
      </c>
      <c r="N523" s="75">
        <f>_xll.qlCalendarAdvance(Calendar,N522,M523,"Following",FALSE)</f>
        <v>43235</v>
      </c>
      <c r="O523" s="75" t="e">
        <f>_xll.qlInterestRateIndexValueDate(Index,N523)</f>
        <v>#VALUE!</v>
      </c>
      <c r="P523" s="72" t="e">
        <v>#N/A</v>
      </c>
      <c r="Q523" s="72" t="e">
        <v>#N/A</v>
      </c>
    </row>
    <row r="524" spans="13:17" x14ac:dyDescent="0.2">
      <c r="M524" s="49" t="s">
        <v>442</v>
      </c>
      <c r="N524" s="75">
        <f>_xll.qlCalendarAdvance(Calendar,N523,M524,"Following",FALSE)</f>
        <v>43236</v>
      </c>
      <c r="O524" s="75" t="e">
        <f>_xll.qlInterestRateIndexValueDate(Index,N524)</f>
        <v>#VALUE!</v>
      </c>
      <c r="P524" s="72" t="e">
        <v>#N/A</v>
      </c>
      <c r="Q524" s="72" t="e">
        <v>#N/A</v>
      </c>
    </row>
    <row r="525" spans="13:17" x14ac:dyDescent="0.2">
      <c r="M525" s="49" t="s">
        <v>442</v>
      </c>
      <c r="N525" s="75">
        <f>_xll.qlCalendarAdvance(Calendar,N524,M525,"Following",FALSE)</f>
        <v>43237</v>
      </c>
      <c r="O525" s="75" t="e">
        <f>_xll.qlInterestRateIndexValueDate(Index,N525)</f>
        <v>#VALUE!</v>
      </c>
      <c r="P525" s="72" t="e">
        <v>#N/A</v>
      </c>
      <c r="Q525" s="72" t="e">
        <v>#N/A</v>
      </c>
    </row>
    <row r="526" spans="13:17" x14ac:dyDescent="0.2">
      <c r="M526" s="49" t="s">
        <v>442</v>
      </c>
      <c r="N526" s="75">
        <f>_xll.qlCalendarAdvance(Calendar,N525,M526,"Following",FALSE)</f>
        <v>43238</v>
      </c>
      <c r="O526" s="75" t="e">
        <f>_xll.qlInterestRateIndexValueDate(Index,N526)</f>
        <v>#VALUE!</v>
      </c>
      <c r="P526" s="72" t="e">
        <v>#N/A</v>
      </c>
      <c r="Q526" s="72" t="e">
        <v>#N/A</v>
      </c>
    </row>
    <row r="527" spans="13:17" x14ac:dyDescent="0.2">
      <c r="M527" s="49" t="s">
        <v>442</v>
      </c>
      <c r="N527" s="75">
        <f>_xll.qlCalendarAdvance(Calendar,N526,M527,"Following",FALSE)</f>
        <v>43241</v>
      </c>
      <c r="O527" s="75" t="e">
        <f>_xll.qlInterestRateIndexValueDate(Index,N527)</f>
        <v>#VALUE!</v>
      </c>
      <c r="P527" s="72" t="e">
        <v>#N/A</v>
      </c>
      <c r="Q527" s="72" t="e">
        <v>#N/A</v>
      </c>
    </row>
    <row r="528" spans="13:17" x14ac:dyDescent="0.2">
      <c r="M528" s="49" t="s">
        <v>442</v>
      </c>
      <c r="N528" s="75">
        <f>_xll.qlCalendarAdvance(Calendar,N527,M528,"Following",FALSE)</f>
        <v>43242</v>
      </c>
      <c r="O528" s="75" t="e">
        <f>_xll.qlInterestRateIndexValueDate(Index,N528)</f>
        <v>#VALUE!</v>
      </c>
      <c r="P528" s="72" t="e">
        <v>#N/A</v>
      </c>
      <c r="Q528" s="72" t="e">
        <v>#N/A</v>
      </c>
    </row>
    <row r="529" spans="13:17" x14ac:dyDescent="0.2">
      <c r="M529" s="49" t="s">
        <v>442</v>
      </c>
      <c r="N529" s="75">
        <f>_xll.qlCalendarAdvance(Calendar,N528,M529,"Following",FALSE)</f>
        <v>43243</v>
      </c>
      <c r="O529" s="75" t="e">
        <f>_xll.qlInterestRateIndexValueDate(Index,N529)</f>
        <v>#VALUE!</v>
      </c>
      <c r="P529" s="72" t="e">
        <v>#N/A</v>
      </c>
      <c r="Q529" s="72" t="e">
        <v>#N/A</v>
      </c>
    </row>
    <row r="530" spans="13:17" x14ac:dyDescent="0.2">
      <c r="M530" s="49" t="s">
        <v>442</v>
      </c>
      <c r="N530" s="75">
        <f>_xll.qlCalendarAdvance(Calendar,N529,M530,"Following",FALSE)</f>
        <v>43244</v>
      </c>
      <c r="O530" s="75" t="e">
        <f>_xll.qlInterestRateIndexValueDate(Index,N530)</f>
        <v>#VALUE!</v>
      </c>
      <c r="P530" s="72" t="e">
        <v>#N/A</v>
      </c>
      <c r="Q530" s="72" t="e">
        <v>#N/A</v>
      </c>
    </row>
    <row r="531" spans="13:17" x14ac:dyDescent="0.2">
      <c r="M531" s="49" t="s">
        <v>442</v>
      </c>
      <c r="N531" s="75">
        <f>_xll.qlCalendarAdvance(Calendar,N530,M531,"Following",FALSE)</f>
        <v>43245</v>
      </c>
      <c r="O531" s="75" t="e">
        <f>_xll.qlInterestRateIndexValueDate(Index,N531)</f>
        <v>#VALUE!</v>
      </c>
      <c r="P531" s="72" t="e">
        <v>#N/A</v>
      </c>
      <c r="Q531" s="72" t="e">
        <v>#N/A</v>
      </c>
    </row>
    <row r="532" spans="13:17" x14ac:dyDescent="0.2">
      <c r="M532" s="49" t="s">
        <v>442</v>
      </c>
      <c r="N532" s="75">
        <f>_xll.qlCalendarAdvance(Calendar,N531,M532,"Following",FALSE)</f>
        <v>43248</v>
      </c>
      <c r="O532" s="75" t="e">
        <f>_xll.qlInterestRateIndexValueDate(Index,N532)</f>
        <v>#VALUE!</v>
      </c>
      <c r="P532" s="72" t="e">
        <v>#N/A</v>
      </c>
      <c r="Q532" s="72" t="e">
        <v>#N/A</v>
      </c>
    </row>
    <row r="533" spans="13:17" x14ac:dyDescent="0.2">
      <c r="M533" s="49" t="s">
        <v>442</v>
      </c>
      <c r="N533" s="75">
        <f>_xll.qlCalendarAdvance(Calendar,N532,M533,"Following",FALSE)</f>
        <v>43249</v>
      </c>
      <c r="O533" s="75" t="e">
        <f>_xll.qlInterestRateIndexValueDate(Index,N533)</f>
        <v>#VALUE!</v>
      </c>
      <c r="P533" s="72" t="e">
        <v>#N/A</v>
      </c>
      <c r="Q533" s="72" t="e">
        <v>#N/A</v>
      </c>
    </row>
    <row r="534" spans="13:17" x14ac:dyDescent="0.2">
      <c r="M534" s="49" t="s">
        <v>442</v>
      </c>
      <c r="N534" s="75">
        <f>_xll.qlCalendarAdvance(Calendar,N533,M534,"Following",FALSE)</f>
        <v>43250</v>
      </c>
      <c r="O534" s="75" t="e">
        <f>_xll.qlInterestRateIndexValueDate(Index,N534)</f>
        <v>#VALUE!</v>
      </c>
      <c r="P534" s="72" t="e">
        <v>#N/A</v>
      </c>
      <c r="Q534" s="72" t="e">
        <v>#N/A</v>
      </c>
    </row>
    <row r="535" spans="13:17" x14ac:dyDescent="0.2">
      <c r="M535" s="49" t="s">
        <v>442</v>
      </c>
      <c r="N535" s="75">
        <f>_xll.qlCalendarAdvance(Calendar,N534,M535,"Following",FALSE)</f>
        <v>43251</v>
      </c>
      <c r="O535" s="75" t="e">
        <f>_xll.qlInterestRateIndexValueDate(Index,N535)</f>
        <v>#VALUE!</v>
      </c>
      <c r="P535" s="72" t="e">
        <v>#N/A</v>
      </c>
      <c r="Q535" s="72" t="e">
        <v>#N/A</v>
      </c>
    </row>
    <row r="536" spans="13:17" x14ac:dyDescent="0.2">
      <c r="M536" s="49" t="s">
        <v>442</v>
      </c>
      <c r="N536" s="75">
        <f>_xll.qlCalendarAdvance(Calendar,N535,M536,"Following",FALSE)</f>
        <v>43252</v>
      </c>
      <c r="O536" s="75" t="e">
        <f>_xll.qlInterestRateIndexValueDate(Index,N536)</f>
        <v>#VALUE!</v>
      </c>
      <c r="P536" s="72" t="e">
        <v>#N/A</v>
      </c>
      <c r="Q536" s="72" t="e">
        <v>#N/A</v>
      </c>
    </row>
    <row r="537" spans="13:17" x14ac:dyDescent="0.2">
      <c r="M537" s="49" t="s">
        <v>443</v>
      </c>
      <c r="N537" s="75">
        <f>_xll.qlCalendarAdvance(Calendar,N536,M537,"Following",FALSE)</f>
        <v>43259</v>
      </c>
      <c r="O537" s="75" t="e">
        <f>_xll.qlInterestRateIndexValueDate(Index,N537)</f>
        <v>#VALUE!</v>
      </c>
      <c r="P537" s="72" t="e">
        <v>#N/A</v>
      </c>
      <c r="Q537" s="72" t="e">
        <v>#N/A</v>
      </c>
    </row>
    <row r="538" spans="13:17" x14ac:dyDescent="0.2">
      <c r="M538" s="49" t="s">
        <v>443</v>
      </c>
      <c r="N538" s="75">
        <f>_xll.qlCalendarAdvance(Calendar,N537,M538,"Following",FALSE)</f>
        <v>43266</v>
      </c>
      <c r="O538" s="75" t="e">
        <f>_xll.qlInterestRateIndexValueDate(Index,N538)</f>
        <v>#VALUE!</v>
      </c>
      <c r="P538" s="72" t="e">
        <v>#N/A</v>
      </c>
      <c r="Q538" s="72" t="e">
        <v>#N/A</v>
      </c>
    </row>
    <row r="539" spans="13:17" x14ac:dyDescent="0.2">
      <c r="M539" s="49" t="s">
        <v>443</v>
      </c>
      <c r="N539" s="75">
        <f>_xll.qlCalendarAdvance(Calendar,N538,M539,"Following",FALSE)</f>
        <v>43273</v>
      </c>
      <c r="O539" s="75" t="e">
        <f>_xll.qlInterestRateIndexValueDate(Index,N539)</f>
        <v>#VALUE!</v>
      </c>
      <c r="P539" s="72" t="e">
        <v>#N/A</v>
      </c>
      <c r="Q539" s="72" t="e">
        <v>#N/A</v>
      </c>
    </row>
    <row r="540" spans="13:17" x14ac:dyDescent="0.2">
      <c r="M540" s="49" t="s">
        <v>443</v>
      </c>
      <c r="N540" s="75">
        <f>_xll.qlCalendarAdvance(Calendar,N539,M540,"Following",FALSE)</f>
        <v>43280</v>
      </c>
      <c r="O540" s="75" t="e">
        <f>_xll.qlInterestRateIndexValueDate(Index,N540)</f>
        <v>#VALUE!</v>
      </c>
      <c r="P540" s="72" t="e">
        <v>#N/A</v>
      </c>
      <c r="Q540" s="72" t="e">
        <v>#N/A</v>
      </c>
    </row>
    <row r="541" spans="13:17" x14ac:dyDescent="0.2">
      <c r="M541" s="49" t="s">
        <v>443</v>
      </c>
      <c r="N541" s="75">
        <f>_xll.qlCalendarAdvance(Calendar,N540,M541,"Following",FALSE)</f>
        <v>43287</v>
      </c>
      <c r="O541" s="75" t="e">
        <f>_xll.qlInterestRateIndexValueDate(Index,N541)</f>
        <v>#VALUE!</v>
      </c>
      <c r="P541" s="72" t="e">
        <v>#N/A</v>
      </c>
      <c r="Q541" s="72" t="e">
        <v>#N/A</v>
      </c>
    </row>
    <row r="542" spans="13:17" x14ac:dyDescent="0.2">
      <c r="M542" s="49" t="s">
        <v>443</v>
      </c>
      <c r="N542" s="75">
        <f>_xll.qlCalendarAdvance(Calendar,N541,M542,"Following",FALSE)</f>
        <v>43294</v>
      </c>
      <c r="O542" s="75" t="e">
        <f>_xll.qlInterestRateIndexValueDate(Index,N542)</f>
        <v>#VALUE!</v>
      </c>
      <c r="P542" s="72" t="e">
        <v>#N/A</v>
      </c>
      <c r="Q542" s="72" t="e">
        <v>#N/A</v>
      </c>
    </row>
    <row r="543" spans="13:17" x14ac:dyDescent="0.2">
      <c r="M543" s="49" t="s">
        <v>443</v>
      </c>
      <c r="N543" s="75">
        <f>_xll.qlCalendarAdvance(Calendar,N542,M543,"Following",FALSE)</f>
        <v>43301</v>
      </c>
      <c r="O543" s="75" t="e">
        <f>_xll.qlInterestRateIndexValueDate(Index,N543)</f>
        <v>#VALUE!</v>
      </c>
      <c r="P543" s="72" t="e">
        <v>#N/A</v>
      </c>
      <c r="Q543" s="72" t="e">
        <v>#N/A</v>
      </c>
    </row>
    <row r="544" spans="13:17" x14ac:dyDescent="0.2">
      <c r="M544" s="49" t="s">
        <v>443</v>
      </c>
      <c r="N544" s="75">
        <f>_xll.qlCalendarAdvance(Calendar,N543,M544,"Following",FALSE)</f>
        <v>43308</v>
      </c>
      <c r="O544" s="75" t="e">
        <f>_xll.qlInterestRateIndexValueDate(Index,N544)</f>
        <v>#VALUE!</v>
      </c>
      <c r="P544" s="72" t="e">
        <v>#N/A</v>
      </c>
      <c r="Q544" s="72" t="e">
        <v>#N/A</v>
      </c>
    </row>
    <row r="545" spans="13:17" x14ac:dyDescent="0.2">
      <c r="M545" s="49" t="s">
        <v>443</v>
      </c>
      <c r="N545" s="75">
        <f>_xll.qlCalendarAdvance(Calendar,N544,M545,"Following",FALSE)</f>
        <v>43315</v>
      </c>
      <c r="O545" s="75" t="e">
        <f>_xll.qlInterestRateIndexValueDate(Index,N545)</f>
        <v>#VALUE!</v>
      </c>
      <c r="P545" s="72" t="e">
        <v>#N/A</v>
      </c>
      <c r="Q545" s="72" t="e">
        <v>#N/A</v>
      </c>
    </row>
    <row r="546" spans="13:17" x14ac:dyDescent="0.2">
      <c r="M546" s="49" t="s">
        <v>443</v>
      </c>
      <c r="N546" s="75">
        <f>_xll.qlCalendarAdvance(Calendar,N545,M546,"Following",FALSE)</f>
        <v>43322</v>
      </c>
      <c r="O546" s="75" t="e">
        <f>_xll.qlInterestRateIndexValueDate(Index,N546)</f>
        <v>#VALUE!</v>
      </c>
      <c r="P546" s="72" t="e">
        <v>#N/A</v>
      </c>
      <c r="Q546" s="72" t="e">
        <v>#N/A</v>
      </c>
    </row>
    <row r="547" spans="13:17" x14ac:dyDescent="0.2">
      <c r="M547" s="49" t="s">
        <v>443</v>
      </c>
      <c r="N547" s="75">
        <f>_xll.qlCalendarAdvance(Calendar,N546,M547,"Following",FALSE)</f>
        <v>43329</v>
      </c>
      <c r="O547" s="75" t="e">
        <f>_xll.qlInterestRateIndexValueDate(Index,N547)</f>
        <v>#VALUE!</v>
      </c>
      <c r="P547" s="72" t="e">
        <v>#N/A</v>
      </c>
      <c r="Q547" s="72" t="e">
        <v>#N/A</v>
      </c>
    </row>
    <row r="548" spans="13:17" x14ac:dyDescent="0.2">
      <c r="M548" s="49" t="s">
        <v>443</v>
      </c>
      <c r="N548" s="75">
        <f>_xll.qlCalendarAdvance(Calendar,N547,M548,"Following",FALSE)</f>
        <v>43336</v>
      </c>
      <c r="O548" s="75" t="e">
        <f>_xll.qlInterestRateIndexValueDate(Index,N548)</f>
        <v>#VALUE!</v>
      </c>
      <c r="P548" s="72" t="e">
        <v>#N/A</v>
      </c>
      <c r="Q548" s="72" t="e">
        <v>#N/A</v>
      </c>
    </row>
    <row r="549" spans="13:17" x14ac:dyDescent="0.2">
      <c r="M549" s="49" t="s">
        <v>443</v>
      </c>
      <c r="N549" s="75">
        <f>_xll.qlCalendarAdvance(Calendar,N548,M549,"Following",FALSE)</f>
        <v>43343</v>
      </c>
      <c r="O549" s="75" t="e">
        <f>_xll.qlInterestRateIndexValueDate(Index,N549)</f>
        <v>#VALUE!</v>
      </c>
      <c r="P549" s="72" t="e">
        <v>#N/A</v>
      </c>
      <c r="Q549" s="72" t="e">
        <v>#N/A</v>
      </c>
    </row>
    <row r="550" spans="13:17" x14ac:dyDescent="0.2">
      <c r="M550" s="49" t="s">
        <v>443</v>
      </c>
      <c r="N550" s="75">
        <f>_xll.qlCalendarAdvance(Calendar,N549,M550,"Following",FALSE)</f>
        <v>43350</v>
      </c>
      <c r="O550" s="75" t="e">
        <f>_xll.qlInterestRateIndexValueDate(Index,N550)</f>
        <v>#VALUE!</v>
      </c>
      <c r="P550" s="72" t="e">
        <v>#N/A</v>
      </c>
      <c r="Q550" s="72" t="e">
        <v>#N/A</v>
      </c>
    </row>
    <row r="551" spans="13:17" x14ac:dyDescent="0.2">
      <c r="M551" s="49" t="s">
        <v>443</v>
      </c>
      <c r="N551" s="75">
        <f>_xll.qlCalendarAdvance(Calendar,N550,M551,"Following",FALSE)</f>
        <v>43357</v>
      </c>
      <c r="O551" s="75" t="e">
        <f>_xll.qlInterestRateIndexValueDate(Index,N551)</f>
        <v>#VALUE!</v>
      </c>
      <c r="P551" s="72" t="e">
        <v>#N/A</v>
      </c>
      <c r="Q551" s="72" t="e">
        <v>#N/A</v>
      </c>
    </row>
    <row r="552" spans="13:17" x14ac:dyDescent="0.2">
      <c r="M552" s="49" t="s">
        <v>443</v>
      </c>
      <c r="N552" s="75">
        <f>_xll.qlCalendarAdvance(Calendar,N551,M552,"Following",FALSE)</f>
        <v>43364</v>
      </c>
      <c r="O552" s="75" t="e">
        <f>_xll.qlInterestRateIndexValueDate(Index,N552)</f>
        <v>#VALUE!</v>
      </c>
      <c r="P552" s="72" t="e">
        <v>#N/A</v>
      </c>
      <c r="Q552" s="72" t="e">
        <v>#N/A</v>
      </c>
    </row>
    <row r="553" spans="13:17" x14ac:dyDescent="0.2">
      <c r="M553" s="49" t="s">
        <v>443</v>
      </c>
      <c r="N553" s="75">
        <f>_xll.qlCalendarAdvance(Calendar,N552,M553,"Following",FALSE)</f>
        <v>43371</v>
      </c>
      <c r="O553" s="75" t="e">
        <f>_xll.qlInterestRateIndexValueDate(Index,N553)</f>
        <v>#VALUE!</v>
      </c>
      <c r="P553" s="72" t="e">
        <v>#N/A</v>
      </c>
      <c r="Q553" s="72" t="e">
        <v>#N/A</v>
      </c>
    </row>
    <row r="554" spans="13:17" x14ac:dyDescent="0.2">
      <c r="M554" s="49" t="s">
        <v>443</v>
      </c>
      <c r="N554" s="75">
        <f>_xll.qlCalendarAdvance(Calendar,N553,M554,"Following",FALSE)</f>
        <v>43378</v>
      </c>
      <c r="O554" s="75" t="e">
        <f>_xll.qlInterestRateIndexValueDate(Index,N554)</f>
        <v>#VALUE!</v>
      </c>
      <c r="P554" s="72" t="e">
        <v>#N/A</v>
      </c>
      <c r="Q554" s="72" t="e">
        <v>#N/A</v>
      </c>
    </row>
    <row r="555" spans="13:17" x14ac:dyDescent="0.2">
      <c r="M555" s="49" t="s">
        <v>443</v>
      </c>
      <c r="N555" s="75">
        <f>_xll.qlCalendarAdvance(Calendar,N554,M555,"Following",FALSE)</f>
        <v>43385</v>
      </c>
      <c r="O555" s="75" t="e">
        <f>_xll.qlInterestRateIndexValueDate(Index,N555)</f>
        <v>#VALUE!</v>
      </c>
      <c r="P555" s="72" t="e">
        <v>#N/A</v>
      </c>
      <c r="Q555" s="72" t="e">
        <v>#N/A</v>
      </c>
    </row>
    <row r="556" spans="13:17" x14ac:dyDescent="0.2">
      <c r="M556" s="49" t="s">
        <v>443</v>
      </c>
      <c r="N556" s="75">
        <f>_xll.qlCalendarAdvance(Calendar,N555,M556,"Following",FALSE)</f>
        <v>43392</v>
      </c>
      <c r="O556" s="75" t="e">
        <f>_xll.qlInterestRateIndexValueDate(Index,N556)</f>
        <v>#VALUE!</v>
      </c>
      <c r="P556" s="72" t="e">
        <v>#N/A</v>
      </c>
      <c r="Q556" s="72" t="e">
        <v>#N/A</v>
      </c>
    </row>
    <row r="557" spans="13:17" x14ac:dyDescent="0.2">
      <c r="M557" s="49" t="s">
        <v>443</v>
      </c>
      <c r="N557" s="75">
        <f>_xll.qlCalendarAdvance(Calendar,N556,M557,"Following",FALSE)</f>
        <v>43399</v>
      </c>
      <c r="O557" s="75" t="e">
        <f>_xll.qlInterestRateIndexValueDate(Index,N557)</f>
        <v>#VALUE!</v>
      </c>
      <c r="P557" s="72" t="e">
        <v>#N/A</v>
      </c>
      <c r="Q557" s="72" t="e">
        <v>#N/A</v>
      </c>
    </row>
    <row r="558" spans="13:17" x14ac:dyDescent="0.2">
      <c r="M558" s="49" t="s">
        <v>443</v>
      </c>
      <c r="N558" s="75">
        <f>_xll.qlCalendarAdvance(Calendar,N557,M558,"Following",FALSE)</f>
        <v>43406</v>
      </c>
      <c r="O558" s="75" t="e">
        <f>_xll.qlInterestRateIndexValueDate(Index,N558)</f>
        <v>#VALUE!</v>
      </c>
      <c r="P558" s="72" t="e">
        <v>#N/A</v>
      </c>
      <c r="Q558" s="72" t="e">
        <v>#N/A</v>
      </c>
    </row>
    <row r="559" spans="13:17" x14ac:dyDescent="0.2">
      <c r="M559" s="49" t="s">
        <v>443</v>
      </c>
      <c r="N559" s="75">
        <f>_xll.qlCalendarAdvance(Calendar,N558,M559,"Following",FALSE)</f>
        <v>43413</v>
      </c>
      <c r="O559" s="75" t="e">
        <f>_xll.qlInterestRateIndexValueDate(Index,N559)</f>
        <v>#VALUE!</v>
      </c>
      <c r="P559" s="72" t="e">
        <v>#N/A</v>
      </c>
      <c r="Q559" s="72" t="e">
        <v>#N/A</v>
      </c>
    </row>
    <row r="560" spans="13:17" x14ac:dyDescent="0.2">
      <c r="M560" s="49" t="s">
        <v>443</v>
      </c>
      <c r="N560" s="75">
        <f>_xll.qlCalendarAdvance(Calendar,N559,M560,"Following",FALSE)</f>
        <v>43420</v>
      </c>
      <c r="O560" s="75" t="e">
        <f>_xll.qlInterestRateIndexValueDate(Index,N560)</f>
        <v>#VALUE!</v>
      </c>
      <c r="P560" s="72" t="e">
        <v>#N/A</v>
      </c>
      <c r="Q560" s="72" t="e">
        <v>#N/A</v>
      </c>
    </row>
    <row r="561" spans="13:17" x14ac:dyDescent="0.2">
      <c r="M561" s="49" t="s">
        <v>443</v>
      </c>
      <c r="N561" s="75">
        <f>_xll.qlCalendarAdvance(Calendar,N560,M561,"Following",FALSE)</f>
        <v>43427</v>
      </c>
      <c r="O561" s="75" t="e">
        <f>_xll.qlInterestRateIndexValueDate(Index,N561)</f>
        <v>#VALUE!</v>
      </c>
      <c r="P561" s="72" t="e">
        <v>#N/A</v>
      </c>
      <c r="Q561" s="72" t="e">
        <v>#N/A</v>
      </c>
    </row>
    <row r="562" spans="13:17" x14ac:dyDescent="0.2">
      <c r="M562" s="49" t="s">
        <v>443</v>
      </c>
      <c r="N562" s="75">
        <f>_xll.qlCalendarAdvance(Calendar,N561,M562,"Following",FALSE)</f>
        <v>43434</v>
      </c>
      <c r="O562" s="75" t="e">
        <f>_xll.qlInterestRateIndexValueDate(Index,N562)</f>
        <v>#VALUE!</v>
      </c>
      <c r="P562" s="72" t="e">
        <v>#N/A</v>
      </c>
      <c r="Q562" s="72" t="e">
        <v>#N/A</v>
      </c>
    </row>
    <row r="563" spans="13:17" x14ac:dyDescent="0.2">
      <c r="M563" s="49" t="s">
        <v>443</v>
      </c>
      <c r="N563" s="75">
        <f>_xll.qlCalendarAdvance(Calendar,N562,M563,"Following",FALSE)</f>
        <v>43441</v>
      </c>
      <c r="O563" s="75" t="e">
        <f>_xll.qlInterestRateIndexValueDate(Index,N563)</f>
        <v>#VALUE!</v>
      </c>
      <c r="P563" s="72" t="e">
        <v>#N/A</v>
      </c>
      <c r="Q563" s="72" t="e">
        <v>#N/A</v>
      </c>
    </row>
    <row r="564" spans="13:17" x14ac:dyDescent="0.2">
      <c r="M564" s="49" t="s">
        <v>443</v>
      </c>
      <c r="N564" s="75">
        <f>_xll.qlCalendarAdvance(Calendar,N563,M564,"Following",FALSE)</f>
        <v>43448</v>
      </c>
      <c r="O564" s="75" t="e">
        <f>_xll.qlInterestRateIndexValueDate(Index,N564)</f>
        <v>#VALUE!</v>
      </c>
      <c r="P564" s="72" t="e">
        <v>#N/A</v>
      </c>
      <c r="Q564" s="72" t="e">
        <v>#N/A</v>
      </c>
    </row>
    <row r="565" spans="13:17" x14ac:dyDescent="0.2">
      <c r="M565" s="49" t="s">
        <v>443</v>
      </c>
      <c r="N565" s="75">
        <f>_xll.qlCalendarAdvance(Calendar,N564,M565,"Following",FALSE)</f>
        <v>43455</v>
      </c>
      <c r="O565" s="75" t="e">
        <f>_xll.qlInterestRateIndexValueDate(Index,N565)</f>
        <v>#VALUE!</v>
      </c>
      <c r="P565" s="72" t="e">
        <v>#N/A</v>
      </c>
      <c r="Q565" s="72" t="e">
        <v>#N/A</v>
      </c>
    </row>
    <row r="566" spans="13:17" x14ac:dyDescent="0.2">
      <c r="M566" s="49" t="s">
        <v>443</v>
      </c>
      <c r="N566" s="75">
        <f>_xll.qlCalendarAdvance(Calendar,N565,M566,"Following",FALSE)</f>
        <v>43462</v>
      </c>
      <c r="O566" s="75" t="e">
        <f>_xll.qlInterestRateIndexValueDate(Index,N566)</f>
        <v>#VALUE!</v>
      </c>
      <c r="P566" s="72" t="e">
        <v>#N/A</v>
      </c>
      <c r="Q566" s="72" t="e">
        <v>#N/A</v>
      </c>
    </row>
    <row r="567" spans="13:17" x14ac:dyDescent="0.2">
      <c r="M567" s="49" t="s">
        <v>443</v>
      </c>
      <c r="N567" s="75">
        <f>_xll.qlCalendarAdvance(Calendar,N566,M567,"Following",FALSE)</f>
        <v>43469</v>
      </c>
      <c r="O567" s="75" t="e">
        <f>_xll.qlInterestRateIndexValueDate(Index,N567)</f>
        <v>#VALUE!</v>
      </c>
      <c r="P567" s="72" t="e">
        <v>#N/A</v>
      </c>
      <c r="Q567" s="72" t="e">
        <v>#N/A</v>
      </c>
    </row>
    <row r="568" spans="13:17" x14ac:dyDescent="0.2">
      <c r="M568" s="49" t="s">
        <v>443</v>
      </c>
      <c r="N568" s="75">
        <f>_xll.qlCalendarAdvance(Calendar,N567,M568,"Following",FALSE)</f>
        <v>43476</v>
      </c>
      <c r="O568" s="75" t="e">
        <f>_xll.qlInterestRateIndexValueDate(Index,N568)</f>
        <v>#VALUE!</v>
      </c>
      <c r="P568" s="72" t="e">
        <v>#N/A</v>
      </c>
      <c r="Q568" s="72" t="e">
        <v>#N/A</v>
      </c>
    </row>
    <row r="569" spans="13:17" x14ac:dyDescent="0.2">
      <c r="M569" s="49" t="s">
        <v>443</v>
      </c>
      <c r="N569" s="75">
        <f>_xll.qlCalendarAdvance(Calendar,N568,M569,"Following",FALSE)</f>
        <v>43483</v>
      </c>
      <c r="O569" s="75" t="e">
        <f>_xll.qlInterestRateIndexValueDate(Index,N569)</f>
        <v>#VALUE!</v>
      </c>
      <c r="P569" s="72" t="e">
        <v>#N/A</v>
      </c>
      <c r="Q569" s="72" t="e">
        <v>#N/A</v>
      </c>
    </row>
    <row r="570" spans="13:17" x14ac:dyDescent="0.2">
      <c r="M570" s="49" t="s">
        <v>443</v>
      </c>
      <c r="N570" s="75">
        <f>_xll.qlCalendarAdvance(Calendar,N569,M570,"Following",FALSE)</f>
        <v>43490</v>
      </c>
      <c r="O570" s="75" t="e">
        <f>_xll.qlInterestRateIndexValueDate(Index,N570)</f>
        <v>#VALUE!</v>
      </c>
      <c r="P570" s="72" t="e">
        <v>#N/A</v>
      </c>
      <c r="Q570" s="72" t="e">
        <v>#N/A</v>
      </c>
    </row>
    <row r="571" spans="13:17" x14ac:dyDescent="0.2">
      <c r="M571" s="49" t="s">
        <v>443</v>
      </c>
      <c r="N571" s="75">
        <f>_xll.qlCalendarAdvance(Calendar,N570,M571,"Following",FALSE)</f>
        <v>43497</v>
      </c>
      <c r="O571" s="75" t="e">
        <f>_xll.qlInterestRateIndexValueDate(Index,N571)</f>
        <v>#VALUE!</v>
      </c>
      <c r="P571" s="72" t="e">
        <v>#N/A</v>
      </c>
      <c r="Q571" s="72" t="e">
        <v>#N/A</v>
      </c>
    </row>
    <row r="572" spans="13:17" x14ac:dyDescent="0.2">
      <c r="M572" s="49" t="s">
        <v>443</v>
      </c>
      <c r="N572" s="75">
        <f>_xll.qlCalendarAdvance(Calendar,N571,M572,"Following",FALSE)</f>
        <v>43504</v>
      </c>
      <c r="O572" s="75" t="e">
        <f>_xll.qlInterestRateIndexValueDate(Index,N572)</f>
        <v>#VALUE!</v>
      </c>
      <c r="P572" s="72" t="e">
        <v>#N/A</v>
      </c>
      <c r="Q572" s="72" t="e">
        <v>#N/A</v>
      </c>
    </row>
    <row r="573" spans="13:17" x14ac:dyDescent="0.2">
      <c r="M573" s="49" t="s">
        <v>443</v>
      </c>
      <c r="N573" s="75">
        <f>_xll.qlCalendarAdvance(Calendar,N572,M573,"Following",FALSE)</f>
        <v>43511</v>
      </c>
      <c r="O573" s="75" t="e">
        <f>_xll.qlInterestRateIndexValueDate(Index,N573)</f>
        <v>#VALUE!</v>
      </c>
      <c r="P573" s="72" t="e">
        <v>#N/A</v>
      </c>
      <c r="Q573" s="72" t="e">
        <v>#N/A</v>
      </c>
    </row>
    <row r="574" spans="13:17" x14ac:dyDescent="0.2">
      <c r="M574" s="49" t="s">
        <v>443</v>
      </c>
      <c r="N574" s="75">
        <f>_xll.qlCalendarAdvance(Calendar,N573,M574,"Following",FALSE)</f>
        <v>43518</v>
      </c>
      <c r="O574" s="75" t="e">
        <f>_xll.qlInterestRateIndexValueDate(Index,N574)</f>
        <v>#VALUE!</v>
      </c>
      <c r="P574" s="72" t="e">
        <v>#N/A</v>
      </c>
      <c r="Q574" s="72" t="e">
        <v>#N/A</v>
      </c>
    </row>
    <row r="575" spans="13:17" x14ac:dyDescent="0.2">
      <c r="M575" s="49" t="s">
        <v>443</v>
      </c>
      <c r="N575" s="75">
        <f>_xll.qlCalendarAdvance(Calendar,N574,M575,"Following",FALSE)</f>
        <v>43525</v>
      </c>
      <c r="O575" s="75" t="e">
        <f>_xll.qlInterestRateIndexValueDate(Index,N575)</f>
        <v>#VALUE!</v>
      </c>
      <c r="P575" s="72" t="e">
        <v>#N/A</v>
      </c>
      <c r="Q575" s="72" t="e">
        <v>#N/A</v>
      </c>
    </row>
    <row r="576" spans="13:17" x14ac:dyDescent="0.2">
      <c r="M576" s="49" t="s">
        <v>443</v>
      </c>
      <c r="N576" s="75">
        <f>_xll.qlCalendarAdvance(Calendar,N575,M576,"Following",FALSE)</f>
        <v>43532</v>
      </c>
      <c r="O576" s="75" t="e">
        <f>_xll.qlInterestRateIndexValueDate(Index,N576)</f>
        <v>#VALUE!</v>
      </c>
      <c r="P576" s="72" t="e">
        <v>#N/A</v>
      </c>
      <c r="Q576" s="72" t="e">
        <v>#N/A</v>
      </c>
    </row>
    <row r="577" spans="13:17" x14ac:dyDescent="0.2">
      <c r="M577" s="49" t="s">
        <v>443</v>
      </c>
      <c r="N577" s="75">
        <f>_xll.qlCalendarAdvance(Calendar,N576,M577,"Following",FALSE)</f>
        <v>43539</v>
      </c>
      <c r="O577" s="75" t="e">
        <f>_xll.qlInterestRateIndexValueDate(Index,N577)</f>
        <v>#VALUE!</v>
      </c>
      <c r="P577" s="72" t="e">
        <v>#N/A</v>
      </c>
      <c r="Q577" s="72" t="e">
        <v>#N/A</v>
      </c>
    </row>
    <row r="578" spans="13:17" x14ac:dyDescent="0.2">
      <c r="M578" s="49" t="s">
        <v>443</v>
      </c>
      <c r="N578" s="75">
        <f>_xll.qlCalendarAdvance(Calendar,N577,M578,"Following",FALSE)</f>
        <v>43546</v>
      </c>
      <c r="O578" s="75" t="e">
        <f>_xll.qlInterestRateIndexValueDate(Index,N578)</f>
        <v>#VALUE!</v>
      </c>
      <c r="P578" s="72" t="e">
        <v>#N/A</v>
      </c>
      <c r="Q578" s="72" t="e">
        <v>#N/A</v>
      </c>
    </row>
    <row r="579" spans="13:17" x14ac:dyDescent="0.2">
      <c r="M579" s="49" t="s">
        <v>443</v>
      </c>
      <c r="N579" s="75">
        <f>_xll.qlCalendarAdvance(Calendar,N578,M579,"Following",FALSE)</f>
        <v>43553</v>
      </c>
      <c r="O579" s="75" t="e">
        <f>_xll.qlInterestRateIndexValueDate(Index,N579)</f>
        <v>#VALUE!</v>
      </c>
      <c r="P579" s="72" t="e">
        <v>#N/A</v>
      </c>
      <c r="Q579" s="72" t="e">
        <v>#N/A</v>
      </c>
    </row>
    <row r="580" spans="13:17" x14ac:dyDescent="0.2">
      <c r="M580" s="49" t="s">
        <v>443</v>
      </c>
      <c r="N580" s="75">
        <f>_xll.qlCalendarAdvance(Calendar,N579,M580,"Following",FALSE)</f>
        <v>43560</v>
      </c>
      <c r="O580" s="75" t="e">
        <f>_xll.qlInterestRateIndexValueDate(Index,N580)</f>
        <v>#VALUE!</v>
      </c>
      <c r="P580" s="72" t="e">
        <v>#N/A</v>
      </c>
      <c r="Q580" s="72" t="e">
        <v>#N/A</v>
      </c>
    </row>
    <row r="581" spans="13:17" x14ac:dyDescent="0.2">
      <c r="M581" s="49" t="s">
        <v>443</v>
      </c>
      <c r="N581" s="75">
        <f>_xll.qlCalendarAdvance(Calendar,N580,M581,"Following",FALSE)</f>
        <v>43567</v>
      </c>
      <c r="O581" s="75" t="e">
        <f>_xll.qlInterestRateIndexValueDate(Index,N581)</f>
        <v>#VALUE!</v>
      </c>
      <c r="P581" s="72" t="e">
        <v>#N/A</v>
      </c>
      <c r="Q581" s="72" t="e">
        <v>#N/A</v>
      </c>
    </row>
    <row r="582" spans="13:17" x14ac:dyDescent="0.2">
      <c r="M582" s="49" t="s">
        <v>443</v>
      </c>
      <c r="N582" s="75">
        <f>_xll.qlCalendarAdvance(Calendar,N581,M582,"Following",FALSE)</f>
        <v>43578</v>
      </c>
      <c r="O582" s="75" t="e">
        <f>_xll.qlInterestRateIndexValueDate(Index,N582)</f>
        <v>#VALUE!</v>
      </c>
      <c r="P582" s="72" t="e">
        <v>#N/A</v>
      </c>
      <c r="Q582" s="72" t="e">
        <v>#N/A</v>
      </c>
    </row>
    <row r="583" spans="13:17" x14ac:dyDescent="0.2">
      <c r="M583" s="49" t="s">
        <v>443</v>
      </c>
      <c r="N583" s="75">
        <f>_xll.qlCalendarAdvance(Calendar,N582,M583,"Following",FALSE)</f>
        <v>43585</v>
      </c>
      <c r="O583" s="75" t="e">
        <f>_xll.qlInterestRateIndexValueDate(Index,N583)</f>
        <v>#VALUE!</v>
      </c>
      <c r="P583" s="72" t="e">
        <v>#N/A</v>
      </c>
      <c r="Q583" s="72" t="e">
        <v>#N/A</v>
      </c>
    </row>
    <row r="584" spans="13:17" x14ac:dyDescent="0.2">
      <c r="M584" s="49" t="s">
        <v>443</v>
      </c>
      <c r="N584" s="75">
        <f>_xll.qlCalendarAdvance(Calendar,N583,M584,"Following",FALSE)</f>
        <v>43592</v>
      </c>
      <c r="O584" s="75" t="e">
        <f>_xll.qlInterestRateIndexValueDate(Index,N584)</f>
        <v>#VALUE!</v>
      </c>
      <c r="P584" s="72" t="e">
        <v>#N/A</v>
      </c>
      <c r="Q584" s="72" t="e">
        <v>#N/A</v>
      </c>
    </row>
    <row r="585" spans="13:17" x14ac:dyDescent="0.2">
      <c r="M585" s="49" t="s">
        <v>443</v>
      </c>
      <c r="N585" s="75">
        <f>_xll.qlCalendarAdvance(Calendar,N584,M585,"Following",FALSE)</f>
        <v>43599</v>
      </c>
      <c r="O585" s="75" t="e">
        <f>_xll.qlInterestRateIndexValueDate(Index,N585)</f>
        <v>#VALUE!</v>
      </c>
      <c r="P585" s="72" t="e">
        <v>#N/A</v>
      </c>
      <c r="Q585" s="72" t="e">
        <v>#N/A</v>
      </c>
    </row>
    <row r="586" spans="13:17" x14ac:dyDescent="0.2">
      <c r="M586" s="49" t="s">
        <v>443</v>
      </c>
      <c r="N586" s="75">
        <f>_xll.qlCalendarAdvance(Calendar,N585,M586,"Following",FALSE)</f>
        <v>43606</v>
      </c>
      <c r="O586" s="75" t="e">
        <f>_xll.qlInterestRateIndexValueDate(Index,N586)</f>
        <v>#VALUE!</v>
      </c>
      <c r="P586" s="72" t="e">
        <v>#N/A</v>
      </c>
      <c r="Q586" s="72" t="e">
        <v>#N/A</v>
      </c>
    </row>
    <row r="587" spans="13:17" x14ac:dyDescent="0.2">
      <c r="M587" s="49" t="s">
        <v>443</v>
      </c>
      <c r="N587" s="75">
        <f>_xll.qlCalendarAdvance(Calendar,N586,M587,"Following",FALSE)</f>
        <v>43613</v>
      </c>
      <c r="O587" s="75" t="e">
        <f>_xll.qlInterestRateIndexValueDate(Index,N587)</f>
        <v>#VALUE!</v>
      </c>
      <c r="P587" s="72" t="e">
        <v>#N/A</v>
      </c>
      <c r="Q587" s="72" t="e">
        <v>#N/A</v>
      </c>
    </row>
    <row r="588" spans="13:17" x14ac:dyDescent="0.2">
      <c r="M588" s="49" t="s">
        <v>443</v>
      </c>
      <c r="N588" s="75">
        <f>_xll.qlCalendarAdvance(Calendar,N587,M588,"Following",FALSE)</f>
        <v>43620</v>
      </c>
      <c r="O588" s="75" t="e">
        <f>_xll.qlInterestRateIndexValueDate(Index,N588)</f>
        <v>#VALUE!</v>
      </c>
      <c r="P588" s="72" t="e">
        <v>#N/A</v>
      </c>
      <c r="Q588" s="72" t="e">
        <v>#N/A</v>
      </c>
    </row>
    <row r="589" spans="13:17" x14ac:dyDescent="0.2">
      <c r="M589" s="49" t="s">
        <v>443</v>
      </c>
      <c r="N589" s="75">
        <f>_xll.qlCalendarAdvance(Calendar,N588,M589,"Following",FALSE)</f>
        <v>43627</v>
      </c>
      <c r="O589" s="75" t="e">
        <f>_xll.qlInterestRateIndexValueDate(Index,N589)</f>
        <v>#VALUE!</v>
      </c>
      <c r="P589" s="72" t="e">
        <v>#N/A</v>
      </c>
      <c r="Q589" s="72" t="e">
        <v>#N/A</v>
      </c>
    </row>
    <row r="590" spans="13:17" x14ac:dyDescent="0.2">
      <c r="M590" s="49" t="s">
        <v>443</v>
      </c>
      <c r="N590" s="75">
        <f>_xll.qlCalendarAdvance(Calendar,N589,M590,"Following",FALSE)</f>
        <v>43634</v>
      </c>
      <c r="O590" s="75" t="e">
        <f>_xll.qlInterestRateIndexValueDate(Index,N590)</f>
        <v>#VALUE!</v>
      </c>
      <c r="P590" s="72" t="e">
        <v>#N/A</v>
      </c>
      <c r="Q590" s="72" t="e">
        <v>#N/A</v>
      </c>
    </row>
    <row r="591" spans="13:17" x14ac:dyDescent="0.2">
      <c r="M591" s="49" t="s">
        <v>443</v>
      </c>
      <c r="N591" s="75">
        <f>_xll.qlCalendarAdvance(Calendar,N590,M591,"Following",FALSE)</f>
        <v>43641</v>
      </c>
      <c r="O591" s="75" t="e">
        <f>_xll.qlInterestRateIndexValueDate(Index,N591)</f>
        <v>#VALUE!</v>
      </c>
      <c r="P591" s="72" t="e">
        <v>#N/A</v>
      </c>
      <c r="Q591" s="72" t="e">
        <v>#N/A</v>
      </c>
    </row>
    <row r="592" spans="13:17" x14ac:dyDescent="0.2">
      <c r="M592" s="49" t="s">
        <v>443</v>
      </c>
      <c r="N592" s="75">
        <f>_xll.qlCalendarAdvance(Calendar,N591,M592,"Following",FALSE)</f>
        <v>43648</v>
      </c>
      <c r="O592" s="75" t="e">
        <f>_xll.qlInterestRateIndexValueDate(Index,N592)</f>
        <v>#VALUE!</v>
      </c>
      <c r="P592" s="72" t="e">
        <v>#N/A</v>
      </c>
      <c r="Q592" s="72" t="e">
        <v>#N/A</v>
      </c>
    </row>
    <row r="593" spans="13:17" x14ac:dyDescent="0.2">
      <c r="M593" s="49" t="s">
        <v>443</v>
      </c>
      <c r="N593" s="75">
        <f>_xll.qlCalendarAdvance(Calendar,N592,M593,"Following",FALSE)</f>
        <v>43655</v>
      </c>
      <c r="O593" s="75" t="e">
        <f>_xll.qlInterestRateIndexValueDate(Index,N593)</f>
        <v>#VALUE!</v>
      </c>
      <c r="P593" s="72" t="e">
        <v>#N/A</v>
      </c>
      <c r="Q593" s="72" t="e">
        <v>#N/A</v>
      </c>
    </row>
    <row r="594" spans="13:17" x14ac:dyDescent="0.2">
      <c r="M594" s="49" t="s">
        <v>443</v>
      </c>
      <c r="N594" s="75">
        <f>_xll.qlCalendarAdvance(Calendar,N593,M594,"Following",FALSE)</f>
        <v>43662</v>
      </c>
      <c r="O594" s="75" t="e">
        <f>_xll.qlInterestRateIndexValueDate(Index,N594)</f>
        <v>#VALUE!</v>
      </c>
      <c r="P594" s="72" t="e">
        <v>#N/A</v>
      </c>
      <c r="Q594" s="72" t="e">
        <v>#N/A</v>
      </c>
    </row>
    <row r="595" spans="13:17" x14ac:dyDescent="0.2">
      <c r="M595" s="49" t="s">
        <v>443</v>
      </c>
      <c r="N595" s="75">
        <f>_xll.qlCalendarAdvance(Calendar,N594,M595,"Following",FALSE)</f>
        <v>43669</v>
      </c>
      <c r="O595" s="75" t="e">
        <f>_xll.qlInterestRateIndexValueDate(Index,N595)</f>
        <v>#VALUE!</v>
      </c>
      <c r="P595" s="72" t="e">
        <v>#N/A</v>
      </c>
      <c r="Q595" s="72" t="e">
        <v>#N/A</v>
      </c>
    </row>
    <row r="596" spans="13:17" x14ac:dyDescent="0.2">
      <c r="M596" s="49" t="s">
        <v>443</v>
      </c>
      <c r="N596" s="75">
        <f>_xll.qlCalendarAdvance(Calendar,N595,M596,"Following",FALSE)</f>
        <v>43676</v>
      </c>
      <c r="O596" s="75" t="e">
        <f>_xll.qlInterestRateIndexValueDate(Index,N596)</f>
        <v>#VALUE!</v>
      </c>
      <c r="P596" s="72" t="e">
        <v>#N/A</v>
      </c>
      <c r="Q596" s="72" t="e">
        <v>#N/A</v>
      </c>
    </row>
    <row r="597" spans="13:17" x14ac:dyDescent="0.2">
      <c r="M597" s="49" t="s">
        <v>443</v>
      </c>
      <c r="N597" s="75">
        <f>_xll.qlCalendarAdvance(Calendar,N596,M597,"Following",FALSE)</f>
        <v>43683</v>
      </c>
      <c r="O597" s="75" t="e">
        <f>_xll.qlInterestRateIndexValueDate(Index,N597)</f>
        <v>#VALUE!</v>
      </c>
      <c r="P597" s="72" t="e">
        <v>#N/A</v>
      </c>
      <c r="Q597" s="72" t="e">
        <v>#N/A</v>
      </c>
    </row>
    <row r="598" spans="13:17" x14ac:dyDescent="0.2">
      <c r="M598" s="49" t="s">
        <v>443</v>
      </c>
      <c r="N598" s="75">
        <f>_xll.qlCalendarAdvance(Calendar,N597,M598,"Following",FALSE)</f>
        <v>43690</v>
      </c>
      <c r="O598" s="75" t="e">
        <f>_xll.qlInterestRateIndexValueDate(Index,N598)</f>
        <v>#VALUE!</v>
      </c>
      <c r="P598" s="72" t="e">
        <v>#N/A</v>
      </c>
      <c r="Q598" s="72" t="e">
        <v>#N/A</v>
      </c>
    </row>
    <row r="599" spans="13:17" x14ac:dyDescent="0.2">
      <c r="M599" s="49" t="s">
        <v>443</v>
      </c>
      <c r="N599" s="75">
        <f>_xll.qlCalendarAdvance(Calendar,N598,M599,"Following",FALSE)</f>
        <v>43697</v>
      </c>
      <c r="O599" s="75" t="e">
        <f>_xll.qlInterestRateIndexValueDate(Index,N599)</f>
        <v>#VALUE!</v>
      </c>
      <c r="P599" s="72" t="e">
        <v>#N/A</v>
      </c>
      <c r="Q599" s="72" t="e">
        <v>#N/A</v>
      </c>
    </row>
    <row r="600" spans="13:17" x14ac:dyDescent="0.2">
      <c r="M600" s="49" t="s">
        <v>443</v>
      </c>
      <c r="N600" s="75">
        <f>_xll.qlCalendarAdvance(Calendar,N599,M600,"Following",FALSE)</f>
        <v>43704</v>
      </c>
      <c r="O600" s="75" t="e">
        <f>_xll.qlInterestRateIndexValueDate(Index,N600)</f>
        <v>#VALUE!</v>
      </c>
      <c r="P600" s="72" t="e">
        <v>#N/A</v>
      </c>
      <c r="Q600" s="72" t="e">
        <v>#N/A</v>
      </c>
    </row>
    <row r="601" spans="13:17" x14ac:dyDescent="0.2">
      <c r="M601" s="49" t="s">
        <v>443</v>
      </c>
      <c r="N601" s="75">
        <f>_xll.qlCalendarAdvance(Calendar,N600,M601,"Following",FALSE)</f>
        <v>43711</v>
      </c>
      <c r="O601" s="75" t="e">
        <f>_xll.qlInterestRateIndexValueDate(Index,N601)</f>
        <v>#VALUE!</v>
      </c>
      <c r="P601" s="72" t="e">
        <v>#N/A</v>
      </c>
      <c r="Q601" s="72" t="e">
        <v>#N/A</v>
      </c>
    </row>
    <row r="602" spans="13:17" x14ac:dyDescent="0.2">
      <c r="M602" s="49" t="s">
        <v>443</v>
      </c>
      <c r="N602" s="75">
        <f>_xll.qlCalendarAdvance(Calendar,N601,M602,"Following",FALSE)</f>
        <v>43718</v>
      </c>
      <c r="O602" s="75" t="e">
        <f>_xll.qlInterestRateIndexValueDate(Index,N602)</f>
        <v>#VALUE!</v>
      </c>
      <c r="P602" s="72" t="e">
        <v>#N/A</v>
      </c>
      <c r="Q602" s="72" t="e">
        <v>#N/A</v>
      </c>
    </row>
    <row r="603" spans="13:17" x14ac:dyDescent="0.2">
      <c r="M603" s="49" t="s">
        <v>443</v>
      </c>
      <c r="N603" s="75">
        <f>_xll.qlCalendarAdvance(Calendar,N602,M603,"Following",FALSE)</f>
        <v>43725</v>
      </c>
      <c r="O603" s="75" t="e">
        <f>_xll.qlInterestRateIndexValueDate(Index,N603)</f>
        <v>#VALUE!</v>
      </c>
      <c r="P603" s="72" t="e">
        <v>#N/A</v>
      </c>
      <c r="Q603" s="72" t="e">
        <v>#N/A</v>
      </c>
    </row>
    <row r="604" spans="13:17" x14ac:dyDescent="0.2">
      <c r="M604" s="49" t="s">
        <v>443</v>
      </c>
      <c r="N604" s="75">
        <f>_xll.qlCalendarAdvance(Calendar,N603,M604,"Following",FALSE)</f>
        <v>43732</v>
      </c>
      <c r="O604" s="75" t="e">
        <f>_xll.qlInterestRateIndexValueDate(Index,N604)</f>
        <v>#VALUE!</v>
      </c>
      <c r="P604" s="72" t="e">
        <v>#N/A</v>
      </c>
      <c r="Q604" s="72" t="e">
        <v>#N/A</v>
      </c>
    </row>
    <row r="605" spans="13:17" x14ac:dyDescent="0.2">
      <c r="M605" s="49" t="s">
        <v>443</v>
      </c>
      <c r="N605" s="75">
        <f>_xll.qlCalendarAdvance(Calendar,N604,M605,"Following",FALSE)</f>
        <v>43739</v>
      </c>
      <c r="O605" s="75" t="e">
        <f>_xll.qlInterestRateIndexValueDate(Index,N605)</f>
        <v>#VALUE!</v>
      </c>
      <c r="P605" s="72" t="e">
        <v>#N/A</v>
      </c>
      <c r="Q605" s="72" t="e">
        <v>#N/A</v>
      </c>
    </row>
    <row r="606" spans="13:17" x14ac:dyDescent="0.2">
      <c r="M606" s="49" t="s">
        <v>443</v>
      </c>
      <c r="N606" s="75">
        <f>_xll.qlCalendarAdvance(Calendar,N605,M606,"Following",FALSE)</f>
        <v>43746</v>
      </c>
      <c r="O606" s="75" t="e">
        <f>_xll.qlInterestRateIndexValueDate(Index,N606)</f>
        <v>#VALUE!</v>
      </c>
      <c r="P606" s="72" t="e">
        <v>#N/A</v>
      </c>
      <c r="Q606" s="72" t="e">
        <v>#N/A</v>
      </c>
    </row>
    <row r="607" spans="13:17" x14ac:dyDescent="0.2">
      <c r="M607" s="49" t="s">
        <v>443</v>
      </c>
      <c r="N607" s="75">
        <f>_xll.qlCalendarAdvance(Calendar,N606,M607,"Following",FALSE)</f>
        <v>43753</v>
      </c>
      <c r="O607" s="75" t="e">
        <f>_xll.qlInterestRateIndexValueDate(Index,N607)</f>
        <v>#VALUE!</v>
      </c>
      <c r="P607" s="72" t="e">
        <v>#N/A</v>
      </c>
      <c r="Q607" s="72" t="e">
        <v>#N/A</v>
      </c>
    </row>
    <row r="608" spans="13:17" x14ac:dyDescent="0.2">
      <c r="M608" s="49" t="s">
        <v>443</v>
      </c>
      <c r="N608" s="75">
        <f>_xll.qlCalendarAdvance(Calendar,N607,M608,"Following",FALSE)</f>
        <v>43760</v>
      </c>
      <c r="O608" s="75" t="e">
        <f>_xll.qlInterestRateIndexValueDate(Index,N608)</f>
        <v>#VALUE!</v>
      </c>
      <c r="P608" s="72" t="e">
        <v>#N/A</v>
      </c>
      <c r="Q608" s="72" t="e">
        <v>#N/A</v>
      </c>
    </row>
    <row r="609" spans="13:17" x14ac:dyDescent="0.2">
      <c r="M609" s="49" t="s">
        <v>443</v>
      </c>
      <c r="N609" s="75">
        <f>_xll.qlCalendarAdvance(Calendar,N608,M609,"Following",FALSE)</f>
        <v>43767</v>
      </c>
      <c r="O609" s="75" t="e">
        <f>_xll.qlInterestRateIndexValueDate(Index,N609)</f>
        <v>#VALUE!</v>
      </c>
      <c r="P609" s="72" t="e">
        <v>#N/A</v>
      </c>
      <c r="Q609" s="72" t="e">
        <v>#N/A</v>
      </c>
    </row>
    <row r="610" spans="13:17" x14ac:dyDescent="0.2">
      <c r="M610" s="49" t="s">
        <v>443</v>
      </c>
      <c r="N610" s="75">
        <f>_xll.qlCalendarAdvance(Calendar,N609,M610,"Following",FALSE)</f>
        <v>43774</v>
      </c>
      <c r="O610" s="75" t="e">
        <f>_xll.qlInterestRateIndexValueDate(Index,N610)</f>
        <v>#VALUE!</v>
      </c>
      <c r="P610" s="72" t="e">
        <v>#N/A</v>
      </c>
      <c r="Q610" s="72" t="e">
        <v>#N/A</v>
      </c>
    </row>
    <row r="611" spans="13:17" x14ac:dyDescent="0.2">
      <c r="M611" s="49" t="s">
        <v>443</v>
      </c>
      <c r="N611" s="75">
        <f>_xll.qlCalendarAdvance(Calendar,N610,M611,"Following",FALSE)</f>
        <v>43781</v>
      </c>
      <c r="O611" s="75" t="e">
        <f>_xll.qlInterestRateIndexValueDate(Index,N611)</f>
        <v>#VALUE!</v>
      </c>
      <c r="P611" s="72" t="e">
        <v>#N/A</v>
      </c>
      <c r="Q611" s="72" t="e">
        <v>#N/A</v>
      </c>
    </row>
    <row r="612" spans="13:17" x14ac:dyDescent="0.2">
      <c r="M612" s="49" t="s">
        <v>443</v>
      </c>
      <c r="N612" s="75">
        <f>_xll.qlCalendarAdvance(Calendar,N611,M612,"Following",FALSE)</f>
        <v>43788</v>
      </c>
      <c r="O612" s="75" t="e">
        <f>_xll.qlInterestRateIndexValueDate(Index,N612)</f>
        <v>#VALUE!</v>
      </c>
      <c r="P612" s="72" t="e">
        <v>#N/A</v>
      </c>
      <c r="Q612" s="72" t="e">
        <v>#N/A</v>
      </c>
    </row>
    <row r="613" spans="13:17" x14ac:dyDescent="0.2">
      <c r="M613" s="49" t="s">
        <v>443</v>
      </c>
      <c r="N613" s="75">
        <f>_xll.qlCalendarAdvance(Calendar,N612,M613,"Following",FALSE)</f>
        <v>43795</v>
      </c>
      <c r="O613" s="75" t="e">
        <f>_xll.qlInterestRateIndexValueDate(Index,N613)</f>
        <v>#VALUE!</v>
      </c>
      <c r="P613" s="72" t="e">
        <v>#N/A</v>
      </c>
      <c r="Q613" s="72" t="e">
        <v>#N/A</v>
      </c>
    </row>
    <row r="614" spans="13:17" x14ac:dyDescent="0.2">
      <c r="M614" s="49" t="s">
        <v>443</v>
      </c>
      <c r="N614" s="75">
        <f>_xll.qlCalendarAdvance(Calendar,N613,M614,"Following",FALSE)</f>
        <v>43802</v>
      </c>
      <c r="O614" s="75" t="e">
        <f>_xll.qlInterestRateIndexValueDate(Index,N614)</f>
        <v>#VALUE!</v>
      </c>
      <c r="P614" s="72" t="e">
        <v>#N/A</v>
      </c>
      <c r="Q614" s="72" t="e">
        <v>#N/A</v>
      </c>
    </row>
    <row r="615" spans="13:17" x14ac:dyDescent="0.2">
      <c r="M615" s="49" t="s">
        <v>443</v>
      </c>
      <c r="N615" s="75">
        <f>_xll.qlCalendarAdvance(Calendar,N614,M615,"Following",FALSE)</f>
        <v>43809</v>
      </c>
      <c r="O615" s="75" t="e">
        <f>_xll.qlInterestRateIndexValueDate(Index,N615)</f>
        <v>#VALUE!</v>
      </c>
      <c r="P615" s="72" t="e">
        <v>#N/A</v>
      </c>
      <c r="Q615" s="72" t="e">
        <v>#N/A</v>
      </c>
    </row>
    <row r="616" spans="13:17" x14ac:dyDescent="0.2">
      <c r="M616" s="49" t="s">
        <v>443</v>
      </c>
      <c r="N616" s="75">
        <f>_xll.qlCalendarAdvance(Calendar,N615,M616,"Following",FALSE)</f>
        <v>43816</v>
      </c>
      <c r="O616" s="75" t="e">
        <f>_xll.qlInterestRateIndexValueDate(Index,N616)</f>
        <v>#VALUE!</v>
      </c>
      <c r="P616" s="72" t="e">
        <v>#N/A</v>
      </c>
      <c r="Q616" s="72" t="e">
        <v>#N/A</v>
      </c>
    </row>
    <row r="617" spans="13:17" x14ac:dyDescent="0.2">
      <c r="M617" s="49" t="s">
        <v>443</v>
      </c>
      <c r="N617" s="75">
        <f>_xll.qlCalendarAdvance(Calendar,N616,M617,"Following",FALSE)</f>
        <v>43823</v>
      </c>
      <c r="O617" s="75" t="e">
        <f>_xll.qlInterestRateIndexValueDate(Index,N617)</f>
        <v>#VALUE!</v>
      </c>
      <c r="P617" s="72" t="e">
        <v>#N/A</v>
      </c>
      <c r="Q617" s="72" t="e">
        <v>#N/A</v>
      </c>
    </row>
    <row r="618" spans="13:17" x14ac:dyDescent="0.2">
      <c r="M618" s="49" t="s">
        <v>443</v>
      </c>
      <c r="N618" s="75">
        <f>_xll.qlCalendarAdvance(Calendar,N617,M618,"Following",FALSE)</f>
        <v>43830</v>
      </c>
      <c r="O618" s="75" t="e">
        <f>_xll.qlInterestRateIndexValueDate(Index,N618)</f>
        <v>#VALUE!</v>
      </c>
      <c r="P618" s="72" t="e">
        <v>#N/A</v>
      </c>
      <c r="Q618" s="72" t="e">
        <v>#N/A</v>
      </c>
    </row>
    <row r="619" spans="13:17" x14ac:dyDescent="0.2">
      <c r="M619" s="49" t="s">
        <v>443</v>
      </c>
      <c r="N619" s="75">
        <f>_xll.qlCalendarAdvance(Calendar,N618,M619,"Following",FALSE)</f>
        <v>43837</v>
      </c>
      <c r="O619" s="75" t="e">
        <f>_xll.qlInterestRateIndexValueDate(Index,N619)</f>
        <v>#VALUE!</v>
      </c>
      <c r="P619" s="72" t="e">
        <v>#N/A</v>
      </c>
      <c r="Q619" s="72" t="e">
        <v>#N/A</v>
      </c>
    </row>
    <row r="620" spans="13:17" x14ac:dyDescent="0.2">
      <c r="M620" s="49" t="s">
        <v>443</v>
      </c>
      <c r="N620" s="75">
        <f>_xll.qlCalendarAdvance(Calendar,N619,M620,"Following",FALSE)</f>
        <v>43844</v>
      </c>
      <c r="O620" s="75" t="e">
        <f>_xll.qlInterestRateIndexValueDate(Index,N620)</f>
        <v>#VALUE!</v>
      </c>
      <c r="P620" s="72" t="e">
        <v>#N/A</v>
      </c>
      <c r="Q620" s="72" t="e">
        <v>#N/A</v>
      </c>
    </row>
    <row r="621" spans="13:17" x14ac:dyDescent="0.2">
      <c r="M621" s="49" t="s">
        <v>443</v>
      </c>
      <c r="N621" s="75">
        <f>_xll.qlCalendarAdvance(Calendar,N620,M621,"Following",FALSE)</f>
        <v>43851</v>
      </c>
      <c r="O621" s="75" t="e">
        <f>_xll.qlInterestRateIndexValueDate(Index,N621)</f>
        <v>#VALUE!</v>
      </c>
      <c r="P621" s="72" t="e">
        <v>#N/A</v>
      </c>
      <c r="Q621" s="72" t="e">
        <v>#N/A</v>
      </c>
    </row>
    <row r="622" spans="13:17" x14ac:dyDescent="0.2">
      <c r="M622" s="49" t="s">
        <v>443</v>
      </c>
      <c r="N622" s="75">
        <f>_xll.qlCalendarAdvance(Calendar,N621,M622,"Following",FALSE)</f>
        <v>43858</v>
      </c>
      <c r="O622" s="75" t="e">
        <f>_xll.qlInterestRateIndexValueDate(Index,N622)</f>
        <v>#VALUE!</v>
      </c>
      <c r="P622" s="72" t="e">
        <v>#N/A</v>
      </c>
      <c r="Q622" s="72" t="e">
        <v>#N/A</v>
      </c>
    </row>
    <row r="623" spans="13:17" x14ac:dyDescent="0.2">
      <c r="M623" s="49" t="s">
        <v>443</v>
      </c>
      <c r="N623" s="75">
        <f>_xll.qlCalendarAdvance(Calendar,N622,M623,"Following",FALSE)</f>
        <v>43865</v>
      </c>
      <c r="O623" s="75" t="e">
        <f>_xll.qlInterestRateIndexValueDate(Index,N623)</f>
        <v>#VALUE!</v>
      </c>
      <c r="P623" s="72" t="e">
        <v>#N/A</v>
      </c>
      <c r="Q623" s="72" t="e">
        <v>#N/A</v>
      </c>
    </row>
    <row r="624" spans="13:17" x14ac:dyDescent="0.2">
      <c r="M624" s="49" t="s">
        <v>443</v>
      </c>
      <c r="N624" s="75">
        <f>_xll.qlCalendarAdvance(Calendar,N623,M624,"Following",FALSE)</f>
        <v>43872</v>
      </c>
      <c r="O624" s="75" t="e">
        <f>_xll.qlInterestRateIndexValueDate(Index,N624)</f>
        <v>#VALUE!</v>
      </c>
      <c r="P624" s="72" t="e">
        <v>#N/A</v>
      </c>
      <c r="Q624" s="72" t="e">
        <v>#N/A</v>
      </c>
    </row>
    <row r="625" spans="13:17" x14ac:dyDescent="0.2">
      <c r="M625" s="49" t="s">
        <v>443</v>
      </c>
      <c r="N625" s="75">
        <f>_xll.qlCalendarAdvance(Calendar,N624,M625,"Following",FALSE)</f>
        <v>43879</v>
      </c>
      <c r="O625" s="75" t="e">
        <f>_xll.qlInterestRateIndexValueDate(Index,N625)</f>
        <v>#VALUE!</v>
      </c>
      <c r="P625" s="72" t="e">
        <v>#N/A</v>
      </c>
      <c r="Q625" s="72" t="e">
        <v>#N/A</v>
      </c>
    </row>
    <row r="626" spans="13:17" x14ac:dyDescent="0.2">
      <c r="M626" s="49" t="s">
        <v>443</v>
      </c>
      <c r="N626" s="75">
        <f>_xll.qlCalendarAdvance(Calendar,N625,M626,"Following",FALSE)</f>
        <v>43886</v>
      </c>
      <c r="O626" s="75" t="e">
        <f>_xll.qlInterestRateIndexValueDate(Index,N626)</f>
        <v>#VALUE!</v>
      </c>
      <c r="P626" s="72" t="e">
        <v>#N/A</v>
      </c>
      <c r="Q626" s="72" t="e">
        <v>#N/A</v>
      </c>
    </row>
    <row r="627" spans="13:17" x14ac:dyDescent="0.2">
      <c r="M627" s="49" t="s">
        <v>443</v>
      </c>
      <c r="N627" s="75">
        <f>_xll.qlCalendarAdvance(Calendar,N626,M627,"Following",FALSE)</f>
        <v>43893</v>
      </c>
      <c r="O627" s="75" t="e">
        <f>_xll.qlInterestRateIndexValueDate(Index,N627)</f>
        <v>#VALUE!</v>
      </c>
      <c r="P627" s="72" t="e">
        <v>#N/A</v>
      </c>
      <c r="Q627" s="72" t="e">
        <v>#N/A</v>
      </c>
    </row>
    <row r="628" spans="13:17" x14ac:dyDescent="0.2">
      <c r="M628" s="49" t="s">
        <v>443</v>
      </c>
      <c r="N628" s="75">
        <f>_xll.qlCalendarAdvance(Calendar,N627,M628,"Following",FALSE)</f>
        <v>43900</v>
      </c>
      <c r="O628" s="75" t="e">
        <f>_xll.qlInterestRateIndexValueDate(Index,N628)</f>
        <v>#VALUE!</v>
      </c>
      <c r="P628" s="72" t="e">
        <v>#N/A</v>
      </c>
      <c r="Q628" s="72" t="e">
        <v>#N/A</v>
      </c>
    </row>
    <row r="629" spans="13:17" x14ac:dyDescent="0.2">
      <c r="M629" s="49" t="s">
        <v>443</v>
      </c>
      <c r="N629" s="75">
        <f>_xll.qlCalendarAdvance(Calendar,N628,M629,"Following",FALSE)</f>
        <v>43907</v>
      </c>
      <c r="O629" s="75" t="e">
        <f>_xll.qlInterestRateIndexValueDate(Index,N629)</f>
        <v>#VALUE!</v>
      </c>
      <c r="P629" s="72" t="e">
        <v>#N/A</v>
      </c>
      <c r="Q629" s="72" t="e">
        <v>#N/A</v>
      </c>
    </row>
    <row r="630" spans="13:17" x14ac:dyDescent="0.2">
      <c r="M630" s="49" t="s">
        <v>443</v>
      </c>
      <c r="N630" s="75">
        <f>_xll.qlCalendarAdvance(Calendar,N629,M630,"Following",FALSE)</f>
        <v>43914</v>
      </c>
      <c r="O630" s="75" t="e">
        <f>_xll.qlInterestRateIndexValueDate(Index,N630)</f>
        <v>#VALUE!</v>
      </c>
      <c r="P630" s="72" t="e">
        <v>#N/A</v>
      </c>
      <c r="Q630" s="72" t="e">
        <v>#N/A</v>
      </c>
    </row>
    <row r="631" spans="13:17" x14ac:dyDescent="0.2">
      <c r="M631" s="49" t="s">
        <v>443</v>
      </c>
      <c r="N631" s="75">
        <f>_xll.qlCalendarAdvance(Calendar,N630,M631,"Following",FALSE)</f>
        <v>43921</v>
      </c>
      <c r="O631" s="75" t="e">
        <f>_xll.qlInterestRateIndexValueDate(Index,N631)</f>
        <v>#VALUE!</v>
      </c>
      <c r="P631" s="72" t="e">
        <v>#N/A</v>
      </c>
      <c r="Q631" s="72" t="e">
        <v>#N/A</v>
      </c>
    </row>
    <row r="632" spans="13:17" x14ac:dyDescent="0.2">
      <c r="M632" s="49" t="s">
        <v>443</v>
      </c>
      <c r="N632" s="75">
        <f>_xll.qlCalendarAdvance(Calendar,N631,M632,"Following",FALSE)</f>
        <v>43928</v>
      </c>
      <c r="O632" s="75" t="e">
        <f>_xll.qlInterestRateIndexValueDate(Index,N632)</f>
        <v>#VALUE!</v>
      </c>
      <c r="P632" s="72" t="e">
        <v>#N/A</v>
      </c>
      <c r="Q632" s="72" t="e">
        <v>#N/A</v>
      </c>
    </row>
    <row r="633" spans="13:17" x14ac:dyDescent="0.2">
      <c r="M633" s="49" t="s">
        <v>443</v>
      </c>
      <c r="N633" s="75">
        <f>_xll.qlCalendarAdvance(Calendar,N632,M633,"Following",FALSE)</f>
        <v>43935</v>
      </c>
      <c r="O633" s="75" t="e">
        <f>_xll.qlInterestRateIndexValueDate(Index,N633)</f>
        <v>#VALUE!</v>
      </c>
      <c r="P633" s="72" t="e">
        <v>#N/A</v>
      </c>
      <c r="Q633" s="72" t="e">
        <v>#N/A</v>
      </c>
    </row>
    <row r="634" spans="13:17" x14ac:dyDescent="0.2">
      <c r="M634" s="49" t="s">
        <v>443</v>
      </c>
      <c r="N634" s="75">
        <f>_xll.qlCalendarAdvance(Calendar,N633,M634,"Following",FALSE)</f>
        <v>43942</v>
      </c>
      <c r="O634" s="75" t="e">
        <f>_xll.qlInterestRateIndexValueDate(Index,N634)</f>
        <v>#VALUE!</v>
      </c>
      <c r="P634" s="72" t="e">
        <v>#N/A</v>
      </c>
      <c r="Q634" s="72" t="e">
        <v>#N/A</v>
      </c>
    </row>
    <row r="635" spans="13:17" x14ac:dyDescent="0.2">
      <c r="M635" s="49" t="s">
        <v>443</v>
      </c>
      <c r="N635" s="75">
        <f>_xll.qlCalendarAdvance(Calendar,N634,M635,"Following",FALSE)</f>
        <v>43949</v>
      </c>
      <c r="O635" s="75" t="e">
        <f>_xll.qlInterestRateIndexValueDate(Index,N635)</f>
        <v>#VALUE!</v>
      </c>
      <c r="P635" s="72" t="e">
        <v>#N/A</v>
      </c>
      <c r="Q635" s="72" t="e">
        <v>#N/A</v>
      </c>
    </row>
    <row r="636" spans="13:17" x14ac:dyDescent="0.2">
      <c r="M636" s="49" t="s">
        <v>443</v>
      </c>
      <c r="N636" s="75">
        <f>_xll.qlCalendarAdvance(Calendar,N635,M636,"Following",FALSE)</f>
        <v>43956</v>
      </c>
      <c r="O636" s="75" t="e">
        <f>_xll.qlInterestRateIndexValueDate(Index,N636)</f>
        <v>#VALUE!</v>
      </c>
      <c r="P636" s="72" t="e">
        <v>#N/A</v>
      </c>
      <c r="Q636" s="72" t="e">
        <v>#N/A</v>
      </c>
    </row>
    <row r="637" spans="13:17" x14ac:dyDescent="0.2">
      <c r="M637" s="49" t="s">
        <v>443</v>
      </c>
      <c r="N637" s="75">
        <f>_xll.qlCalendarAdvance(Calendar,N636,M637,"Following",FALSE)</f>
        <v>43963</v>
      </c>
      <c r="O637" s="75" t="e">
        <f>_xll.qlInterestRateIndexValueDate(Index,N637)</f>
        <v>#VALUE!</v>
      </c>
      <c r="P637" s="72" t="e">
        <v>#N/A</v>
      </c>
      <c r="Q637" s="72" t="e">
        <v>#N/A</v>
      </c>
    </row>
    <row r="638" spans="13:17" x14ac:dyDescent="0.2">
      <c r="M638" s="49" t="s">
        <v>443</v>
      </c>
      <c r="N638" s="75">
        <f>_xll.qlCalendarAdvance(Calendar,N637,M638,"Following",FALSE)</f>
        <v>43970</v>
      </c>
      <c r="O638" s="75" t="e">
        <f>_xll.qlInterestRateIndexValueDate(Index,N638)</f>
        <v>#VALUE!</v>
      </c>
      <c r="P638" s="72" t="e">
        <v>#N/A</v>
      </c>
      <c r="Q638" s="72" t="e">
        <v>#N/A</v>
      </c>
    </row>
    <row r="639" spans="13:17" x14ac:dyDescent="0.2">
      <c r="M639" s="49" t="s">
        <v>443</v>
      </c>
      <c r="N639" s="75">
        <f>_xll.qlCalendarAdvance(Calendar,N638,M639,"Following",FALSE)</f>
        <v>43977</v>
      </c>
      <c r="O639" s="75" t="e">
        <f>_xll.qlInterestRateIndexValueDate(Index,N639)</f>
        <v>#VALUE!</v>
      </c>
      <c r="P639" s="72" t="e">
        <v>#N/A</v>
      </c>
      <c r="Q639" s="72" t="e">
        <v>#N/A</v>
      </c>
    </row>
    <row r="640" spans="13:17" x14ac:dyDescent="0.2">
      <c r="M640" s="49" t="s">
        <v>443</v>
      </c>
      <c r="N640" s="75">
        <f>_xll.qlCalendarAdvance(Calendar,N639,M640,"Following",FALSE)</f>
        <v>43984</v>
      </c>
      <c r="O640" s="75" t="e">
        <f>_xll.qlInterestRateIndexValueDate(Index,N640)</f>
        <v>#VALUE!</v>
      </c>
      <c r="P640" s="72" t="e">
        <v>#N/A</v>
      </c>
      <c r="Q640" s="72" t="e">
        <v>#N/A</v>
      </c>
    </row>
    <row r="641" spans="13:17" x14ac:dyDescent="0.2">
      <c r="M641" s="49" t="s">
        <v>443</v>
      </c>
      <c r="N641" s="75">
        <f>_xll.qlCalendarAdvance(Calendar,N640,M641,"Following",FALSE)</f>
        <v>43991</v>
      </c>
      <c r="O641" s="75" t="e">
        <f>_xll.qlInterestRateIndexValueDate(Index,N641)</f>
        <v>#VALUE!</v>
      </c>
      <c r="P641" s="72" t="e">
        <v>#N/A</v>
      </c>
      <c r="Q641" s="72" t="e">
        <v>#N/A</v>
      </c>
    </row>
    <row r="642" spans="13:17" x14ac:dyDescent="0.2">
      <c r="M642" s="49" t="s">
        <v>443</v>
      </c>
      <c r="N642" s="75">
        <f>_xll.qlCalendarAdvance(Calendar,N641,M642,"Following",FALSE)</f>
        <v>43998</v>
      </c>
      <c r="O642" s="75" t="e">
        <f>_xll.qlInterestRateIndexValueDate(Index,N642)</f>
        <v>#VALUE!</v>
      </c>
      <c r="P642" s="72" t="e">
        <v>#N/A</v>
      </c>
      <c r="Q642" s="72" t="e">
        <v>#N/A</v>
      </c>
    </row>
    <row r="643" spans="13:17" x14ac:dyDescent="0.2">
      <c r="M643" s="49" t="s">
        <v>443</v>
      </c>
      <c r="N643" s="75">
        <f>_xll.qlCalendarAdvance(Calendar,N642,M643,"Following",FALSE)</f>
        <v>44005</v>
      </c>
      <c r="O643" s="75" t="e">
        <f>_xll.qlInterestRateIndexValueDate(Index,N643)</f>
        <v>#VALUE!</v>
      </c>
      <c r="P643" s="72" t="e">
        <v>#N/A</v>
      </c>
      <c r="Q643" s="72" t="e">
        <v>#N/A</v>
      </c>
    </row>
    <row r="644" spans="13:17" x14ac:dyDescent="0.2">
      <c r="M644" s="49" t="s">
        <v>443</v>
      </c>
      <c r="N644" s="75">
        <f>_xll.qlCalendarAdvance(Calendar,N643,M644,"Following",FALSE)</f>
        <v>44012</v>
      </c>
      <c r="O644" s="75" t="e">
        <f>_xll.qlInterestRateIndexValueDate(Index,N644)</f>
        <v>#VALUE!</v>
      </c>
      <c r="P644" s="72" t="e">
        <v>#N/A</v>
      </c>
      <c r="Q644" s="72" t="e">
        <v>#N/A</v>
      </c>
    </row>
    <row r="645" spans="13:17" x14ac:dyDescent="0.2">
      <c r="M645" s="49" t="s">
        <v>443</v>
      </c>
      <c r="N645" s="75">
        <f>_xll.qlCalendarAdvance(Calendar,N644,M645,"Following",FALSE)</f>
        <v>44019</v>
      </c>
      <c r="O645" s="75" t="e">
        <f>_xll.qlInterestRateIndexValueDate(Index,N645)</f>
        <v>#VALUE!</v>
      </c>
      <c r="P645" s="72" t="e">
        <v>#N/A</v>
      </c>
      <c r="Q645" s="72" t="e">
        <v>#N/A</v>
      </c>
    </row>
    <row r="646" spans="13:17" x14ac:dyDescent="0.2">
      <c r="M646" s="49" t="s">
        <v>443</v>
      </c>
      <c r="N646" s="75">
        <f>_xll.qlCalendarAdvance(Calendar,N645,M646,"Following",FALSE)</f>
        <v>44026</v>
      </c>
      <c r="O646" s="75" t="e">
        <f>_xll.qlInterestRateIndexValueDate(Index,N646)</f>
        <v>#VALUE!</v>
      </c>
      <c r="P646" s="72" t="e">
        <v>#N/A</v>
      </c>
      <c r="Q646" s="72" t="e">
        <v>#N/A</v>
      </c>
    </row>
    <row r="647" spans="13:17" x14ac:dyDescent="0.2">
      <c r="M647" s="49" t="s">
        <v>443</v>
      </c>
      <c r="N647" s="75">
        <f>_xll.qlCalendarAdvance(Calendar,N646,M647,"Following",FALSE)</f>
        <v>44033</v>
      </c>
      <c r="O647" s="75" t="e">
        <f>_xll.qlInterestRateIndexValueDate(Index,N647)</f>
        <v>#VALUE!</v>
      </c>
      <c r="P647" s="72" t="e">
        <v>#N/A</v>
      </c>
      <c r="Q647" s="72" t="e">
        <v>#N/A</v>
      </c>
    </row>
    <row r="648" spans="13:17" x14ac:dyDescent="0.2">
      <c r="M648" s="49" t="s">
        <v>443</v>
      </c>
      <c r="N648" s="75">
        <f>_xll.qlCalendarAdvance(Calendar,N647,M648,"Following",FALSE)</f>
        <v>44040</v>
      </c>
      <c r="O648" s="75" t="e">
        <f>_xll.qlInterestRateIndexValueDate(Index,N648)</f>
        <v>#VALUE!</v>
      </c>
      <c r="P648" s="72" t="e">
        <v>#N/A</v>
      </c>
      <c r="Q648" s="72" t="e">
        <v>#N/A</v>
      </c>
    </row>
    <row r="649" spans="13:17" x14ac:dyDescent="0.2">
      <c r="M649" s="49" t="s">
        <v>443</v>
      </c>
      <c r="N649" s="75">
        <f>_xll.qlCalendarAdvance(Calendar,N648,M649,"Following",FALSE)</f>
        <v>44047</v>
      </c>
      <c r="O649" s="75" t="e">
        <f>_xll.qlInterestRateIndexValueDate(Index,N649)</f>
        <v>#VALUE!</v>
      </c>
      <c r="P649" s="72" t="e">
        <v>#N/A</v>
      </c>
      <c r="Q649" s="72" t="e">
        <v>#N/A</v>
      </c>
    </row>
    <row r="650" spans="13:17" x14ac:dyDescent="0.2">
      <c r="M650" s="49" t="s">
        <v>443</v>
      </c>
      <c r="N650" s="75">
        <f>_xll.qlCalendarAdvance(Calendar,N649,M650,"Following",FALSE)</f>
        <v>44054</v>
      </c>
      <c r="O650" s="75" t="e">
        <f>_xll.qlInterestRateIndexValueDate(Index,N650)</f>
        <v>#VALUE!</v>
      </c>
      <c r="P650" s="72" t="e">
        <v>#N/A</v>
      </c>
      <c r="Q650" s="72" t="e">
        <v>#N/A</v>
      </c>
    </row>
    <row r="651" spans="13:17" x14ac:dyDescent="0.2">
      <c r="M651" s="49" t="s">
        <v>443</v>
      </c>
      <c r="N651" s="75">
        <f>_xll.qlCalendarAdvance(Calendar,N650,M651,"Following",FALSE)</f>
        <v>44061</v>
      </c>
      <c r="O651" s="75" t="e">
        <f>_xll.qlInterestRateIndexValueDate(Index,N651)</f>
        <v>#VALUE!</v>
      </c>
      <c r="P651" s="72" t="e">
        <v>#N/A</v>
      </c>
      <c r="Q651" s="72" t="e">
        <v>#N/A</v>
      </c>
    </row>
    <row r="652" spans="13:17" x14ac:dyDescent="0.2">
      <c r="M652" s="49" t="s">
        <v>443</v>
      </c>
      <c r="N652" s="75">
        <f>_xll.qlCalendarAdvance(Calendar,N651,M652,"Following",FALSE)</f>
        <v>44068</v>
      </c>
      <c r="O652" s="75" t="e">
        <f>_xll.qlInterestRateIndexValueDate(Index,N652)</f>
        <v>#VALUE!</v>
      </c>
      <c r="P652" s="72" t="e">
        <v>#N/A</v>
      </c>
      <c r="Q652" s="72" t="e">
        <v>#N/A</v>
      </c>
    </row>
    <row r="653" spans="13:17" x14ac:dyDescent="0.2">
      <c r="M653" s="49" t="s">
        <v>443</v>
      </c>
      <c r="N653" s="75">
        <f>_xll.qlCalendarAdvance(Calendar,N652,M653,"Following",FALSE)</f>
        <v>44075</v>
      </c>
      <c r="O653" s="75" t="e">
        <f>_xll.qlInterestRateIndexValueDate(Index,N653)</f>
        <v>#VALUE!</v>
      </c>
      <c r="P653" s="72" t="e">
        <v>#N/A</v>
      </c>
      <c r="Q653" s="72" t="e">
        <v>#N/A</v>
      </c>
    </row>
    <row r="654" spans="13:17" x14ac:dyDescent="0.2">
      <c r="M654" s="49" t="s">
        <v>443</v>
      </c>
      <c r="N654" s="75">
        <f>_xll.qlCalendarAdvance(Calendar,N653,M654,"Following",FALSE)</f>
        <v>44082</v>
      </c>
      <c r="O654" s="75" t="e">
        <f>_xll.qlInterestRateIndexValueDate(Index,N654)</f>
        <v>#VALUE!</v>
      </c>
      <c r="P654" s="72" t="e">
        <v>#N/A</v>
      </c>
      <c r="Q654" s="72" t="e">
        <v>#N/A</v>
      </c>
    </row>
    <row r="655" spans="13:17" x14ac:dyDescent="0.2">
      <c r="M655" s="49" t="s">
        <v>443</v>
      </c>
      <c r="N655" s="75">
        <f>_xll.qlCalendarAdvance(Calendar,N654,M655,"Following",FALSE)</f>
        <v>44089</v>
      </c>
      <c r="O655" s="75" t="e">
        <f>_xll.qlInterestRateIndexValueDate(Index,N655)</f>
        <v>#VALUE!</v>
      </c>
      <c r="P655" s="72" t="e">
        <v>#N/A</v>
      </c>
      <c r="Q655" s="72" t="e">
        <v>#N/A</v>
      </c>
    </row>
    <row r="656" spans="13:17" x14ac:dyDescent="0.2">
      <c r="M656" s="49" t="s">
        <v>443</v>
      </c>
      <c r="N656" s="75">
        <f>_xll.qlCalendarAdvance(Calendar,N655,M656,"Following",FALSE)</f>
        <v>44096</v>
      </c>
      <c r="O656" s="75" t="e">
        <f>_xll.qlInterestRateIndexValueDate(Index,N656)</f>
        <v>#VALUE!</v>
      </c>
      <c r="P656" s="72" t="e">
        <v>#N/A</v>
      </c>
      <c r="Q656" s="72" t="e">
        <v>#N/A</v>
      </c>
    </row>
    <row r="657" spans="13:17" x14ac:dyDescent="0.2">
      <c r="M657" s="49" t="s">
        <v>443</v>
      </c>
      <c r="N657" s="75">
        <f>_xll.qlCalendarAdvance(Calendar,N656,M657,"Following",FALSE)</f>
        <v>44103</v>
      </c>
      <c r="O657" s="75" t="e">
        <f>_xll.qlInterestRateIndexValueDate(Index,N657)</f>
        <v>#VALUE!</v>
      </c>
      <c r="P657" s="72" t="e">
        <v>#N/A</v>
      </c>
      <c r="Q657" s="72" t="e">
        <v>#N/A</v>
      </c>
    </row>
    <row r="658" spans="13:17" x14ac:dyDescent="0.2">
      <c r="M658" s="49" t="s">
        <v>443</v>
      </c>
      <c r="N658" s="75">
        <f>_xll.qlCalendarAdvance(Calendar,N657,M658,"Following",FALSE)</f>
        <v>44110</v>
      </c>
      <c r="O658" s="75" t="e">
        <f>_xll.qlInterestRateIndexValueDate(Index,N658)</f>
        <v>#VALUE!</v>
      </c>
      <c r="P658" s="72" t="e">
        <v>#N/A</v>
      </c>
      <c r="Q658" s="72" t="e">
        <v>#N/A</v>
      </c>
    </row>
    <row r="659" spans="13:17" x14ac:dyDescent="0.2">
      <c r="M659" s="49" t="s">
        <v>443</v>
      </c>
      <c r="N659" s="75">
        <f>_xll.qlCalendarAdvance(Calendar,N658,M659,"Following",FALSE)</f>
        <v>44117</v>
      </c>
      <c r="O659" s="75" t="e">
        <f>_xll.qlInterestRateIndexValueDate(Index,N659)</f>
        <v>#VALUE!</v>
      </c>
      <c r="P659" s="72" t="e">
        <v>#N/A</v>
      </c>
      <c r="Q659" s="72" t="e">
        <v>#N/A</v>
      </c>
    </row>
    <row r="660" spans="13:17" x14ac:dyDescent="0.2">
      <c r="M660" s="49" t="s">
        <v>443</v>
      </c>
      <c r="N660" s="75">
        <f>_xll.qlCalendarAdvance(Calendar,N659,M660,"Following",FALSE)</f>
        <v>44124</v>
      </c>
      <c r="O660" s="75" t="e">
        <f>_xll.qlInterestRateIndexValueDate(Index,N660)</f>
        <v>#VALUE!</v>
      </c>
      <c r="P660" s="72" t="e">
        <v>#N/A</v>
      </c>
      <c r="Q660" s="72" t="e">
        <v>#N/A</v>
      </c>
    </row>
    <row r="661" spans="13:17" x14ac:dyDescent="0.2">
      <c r="M661" s="49" t="s">
        <v>443</v>
      </c>
      <c r="N661" s="75">
        <f>_xll.qlCalendarAdvance(Calendar,N660,M661,"Following",FALSE)</f>
        <v>44131</v>
      </c>
      <c r="O661" s="75" t="e">
        <f>_xll.qlInterestRateIndexValueDate(Index,N661)</f>
        <v>#VALUE!</v>
      </c>
      <c r="P661" s="72" t="e">
        <v>#N/A</v>
      </c>
      <c r="Q661" s="72" t="e">
        <v>#N/A</v>
      </c>
    </row>
    <row r="662" spans="13:17" x14ac:dyDescent="0.2">
      <c r="M662" s="49" t="s">
        <v>443</v>
      </c>
      <c r="N662" s="75">
        <f>_xll.qlCalendarAdvance(Calendar,N661,M662,"Following",FALSE)</f>
        <v>44138</v>
      </c>
      <c r="O662" s="75" t="e">
        <f>_xll.qlInterestRateIndexValueDate(Index,N662)</f>
        <v>#VALUE!</v>
      </c>
      <c r="P662" s="72" t="e">
        <v>#N/A</v>
      </c>
      <c r="Q662" s="72" t="e">
        <v>#N/A</v>
      </c>
    </row>
    <row r="663" spans="13:17" x14ac:dyDescent="0.2">
      <c r="M663" s="49" t="s">
        <v>443</v>
      </c>
      <c r="N663" s="75">
        <f>_xll.qlCalendarAdvance(Calendar,N662,M663,"Following",FALSE)</f>
        <v>44145</v>
      </c>
      <c r="O663" s="75" t="e">
        <f>_xll.qlInterestRateIndexValueDate(Index,N663)</f>
        <v>#VALUE!</v>
      </c>
      <c r="P663" s="72" t="e">
        <v>#N/A</v>
      </c>
      <c r="Q663" s="72" t="e">
        <v>#N/A</v>
      </c>
    </row>
    <row r="664" spans="13:17" x14ac:dyDescent="0.2">
      <c r="M664" s="49" t="s">
        <v>443</v>
      </c>
      <c r="N664" s="75">
        <f>_xll.qlCalendarAdvance(Calendar,N663,M664,"Following",FALSE)</f>
        <v>44152</v>
      </c>
      <c r="O664" s="75" t="e">
        <f>_xll.qlInterestRateIndexValueDate(Index,N664)</f>
        <v>#VALUE!</v>
      </c>
      <c r="P664" s="72" t="e">
        <v>#N/A</v>
      </c>
      <c r="Q664" s="72" t="e">
        <v>#N/A</v>
      </c>
    </row>
    <row r="665" spans="13:17" x14ac:dyDescent="0.2">
      <c r="M665" s="49" t="s">
        <v>443</v>
      </c>
      <c r="N665" s="75">
        <f>_xll.qlCalendarAdvance(Calendar,N664,M665,"Following",FALSE)</f>
        <v>44159</v>
      </c>
      <c r="O665" s="75" t="e">
        <f>_xll.qlInterestRateIndexValueDate(Index,N665)</f>
        <v>#VALUE!</v>
      </c>
      <c r="P665" s="72" t="e">
        <v>#N/A</v>
      </c>
      <c r="Q665" s="72" t="e">
        <v>#N/A</v>
      </c>
    </row>
    <row r="666" spans="13:17" x14ac:dyDescent="0.2">
      <c r="M666" s="49" t="s">
        <v>443</v>
      </c>
      <c r="N666" s="75">
        <f>_xll.qlCalendarAdvance(Calendar,N665,M666,"Following",FALSE)</f>
        <v>44166</v>
      </c>
      <c r="O666" s="75" t="e">
        <f>_xll.qlInterestRateIndexValueDate(Index,N666)</f>
        <v>#VALUE!</v>
      </c>
      <c r="P666" s="72" t="e">
        <v>#N/A</v>
      </c>
      <c r="Q666" s="72" t="e">
        <v>#N/A</v>
      </c>
    </row>
    <row r="667" spans="13:17" x14ac:dyDescent="0.2">
      <c r="M667" s="49" t="s">
        <v>443</v>
      </c>
      <c r="N667" s="75">
        <f>_xll.qlCalendarAdvance(Calendar,N666,M667,"Following",FALSE)</f>
        <v>44173</v>
      </c>
      <c r="O667" s="75" t="e">
        <f>_xll.qlInterestRateIndexValueDate(Index,N667)</f>
        <v>#VALUE!</v>
      </c>
      <c r="P667" s="72" t="e">
        <v>#N/A</v>
      </c>
      <c r="Q667" s="72" t="e">
        <v>#N/A</v>
      </c>
    </row>
    <row r="668" spans="13:17" x14ac:dyDescent="0.2">
      <c r="M668" s="49" t="s">
        <v>443</v>
      </c>
      <c r="N668" s="75">
        <f>_xll.qlCalendarAdvance(Calendar,N667,M668,"Following",FALSE)</f>
        <v>44180</v>
      </c>
      <c r="O668" s="75" t="e">
        <f>_xll.qlInterestRateIndexValueDate(Index,N668)</f>
        <v>#VALUE!</v>
      </c>
      <c r="P668" s="72" t="e">
        <v>#N/A</v>
      </c>
      <c r="Q668" s="72" t="e">
        <v>#N/A</v>
      </c>
    </row>
    <row r="669" spans="13:17" x14ac:dyDescent="0.2">
      <c r="M669" s="49" t="s">
        <v>443</v>
      </c>
      <c r="N669" s="75">
        <f>_xll.qlCalendarAdvance(Calendar,N668,M669,"Following",FALSE)</f>
        <v>44187</v>
      </c>
      <c r="O669" s="75" t="e">
        <f>_xll.qlInterestRateIndexValueDate(Index,N669)</f>
        <v>#VALUE!</v>
      </c>
      <c r="P669" s="72" t="e">
        <v>#N/A</v>
      </c>
      <c r="Q669" s="72" t="e">
        <v>#N/A</v>
      </c>
    </row>
    <row r="670" spans="13:17" x14ac:dyDescent="0.2">
      <c r="M670" s="49" t="s">
        <v>443</v>
      </c>
      <c r="N670" s="75">
        <f>_xll.qlCalendarAdvance(Calendar,N669,M670,"Following",FALSE)</f>
        <v>44194</v>
      </c>
      <c r="O670" s="75" t="e">
        <f>_xll.qlInterestRateIndexValueDate(Index,N670)</f>
        <v>#VALUE!</v>
      </c>
      <c r="P670" s="72" t="e">
        <v>#N/A</v>
      </c>
      <c r="Q670" s="72" t="e">
        <v>#N/A</v>
      </c>
    </row>
    <row r="671" spans="13:17" x14ac:dyDescent="0.2">
      <c r="M671" s="49" t="s">
        <v>443</v>
      </c>
      <c r="N671" s="75">
        <f>_xll.qlCalendarAdvance(Calendar,N670,M671,"Following",FALSE)</f>
        <v>44201</v>
      </c>
      <c r="O671" s="75" t="e">
        <f>_xll.qlInterestRateIndexValueDate(Index,N671)</f>
        <v>#VALUE!</v>
      </c>
      <c r="P671" s="72" t="e">
        <v>#N/A</v>
      </c>
      <c r="Q671" s="72" t="e">
        <v>#N/A</v>
      </c>
    </row>
    <row r="672" spans="13:17" x14ac:dyDescent="0.2">
      <c r="M672" s="49" t="s">
        <v>443</v>
      </c>
      <c r="N672" s="75">
        <f>_xll.qlCalendarAdvance(Calendar,N671,M672,"Following",FALSE)</f>
        <v>44208</v>
      </c>
      <c r="O672" s="75" t="e">
        <f>_xll.qlInterestRateIndexValueDate(Index,N672)</f>
        <v>#VALUE!</v>
      </c>
      <c r="P672" s="72" t="e">
        <v>#N/A</v>
      </c>
      <c r="Q672" s="72" t="e">
        <v>#N/A</v>
      </c>
    </row>
    <row r="673" spans="13:17" x14ac:dyDescent="0.2">
      <c r="M673" s="49" t="s">
        <v>443</v>
      </c>
      <c r="N673" s="75">
        <f>_xll.qlCalendarAdvance(Calendar,N672,M673,"Following",FALSE)</f>
        <v>44215</v>
      </c>
      <c r="O673" s="75" t="e">
        <f>_xll.qlInterestRateIndexValueDate(Index,N673)</f>
        <v>#VALUE!</v>
      </c>
      <c r="P673" s="72" t="e">
        <v>#N/A</v>
      </c>
      <c r="Q673" s="72" t="e">
        <v>#N/A</v>
      </c>
    </row>
    <row r="674" spans="13:17" x14ac:dyDescent="0.2">
      <c r="M674" s="49" t="s">
        <v>443</v>
      </c>
      <c r="N674" s="75">
        <f>_xll.qlCalendarAdvance(Calendar,N673,M674,"Following",FALSE)</f>
        <v>44222</v>
      </c>
      <c r="O674" s="75" t="e">
        <f>_xll.qlInterestRateIndexValueDate(Index,N674)</f>
        <v>#VALUE!</v>
      </c>
      <c r="P674" s="72" t="e">
        <v>#N/A</v>
      </c>
      <c r="Q674" s="72" t="e">
        <v>#N/A</v>
      </c>
    </row>
    <row r="675" spans="13:17" x14ac:dyDescent="0.2">
      <c r="M675" s="49" t="s">
        <v>443</v>
      </c>
      <c r="N675" s="75">
        <f>_xll.qlCalendarAdvance(Calendar,N674,M675,"Following",FALSE)</f>
        <v>44229</v>
      </c>
      <c r="O675" s="75" t="e">
        <f>_xll.qlInterestRateIndexValueDate(Index,N675)</f>
        <v>#VALUE!</v>
      </c>
      <c r="P675" s="72" t="e">
        <v>#N/A</v>
      </c>
      <c r="Q675" s="72" t="e">
        <v>#N/A</v>
      </c>
    </row>
    <row r="676" spans="13:17" x14ac:dyDescent="0.2">
      <c r="M676" s="49" t="s">
        <v>443</v>
      </c>
      <c r="N676" s="75">
        <f>_xll.qlCalendarAdvance(Calendar,N675,M676,"Following",FALSE)</f>
        <v>44236</v>
      </c>
      <c r="O676" s="75" t="e">
        <f>_xll.qlInterestRateIndexValueDate(Index,N676)</f>
        <v>#VALUE!</v>
      </c>
      <c r="P676" s="72" t="e">
        <v>#N/A</v>
      </c>
      <c r="Q676" s="72" t="e">
        <v>#N/A</v>
      </c>
    </row>
    <row r="677" spans="13:17" x14ac:dyDescent="0.2">
      <c r="M677" s="49" t="s">
        <v>443</v>
      </c>
      <c r="N677" s="75">
        <f>_xll.qlCalendarAdvance(Calendar,N676,M677,"Following",FALSE)</f>
        <v>44243</v>
      </c>
      <c r="O677" s="75" t="e">
        <f>_xll.qlInterestRateIndexValueDate(Index,N677)</f>
        <v>#VALUE!</v>
      </c>
      <c r="P677" s="72" t="e">
        <v>#N/A</v>
      </c>
      <c r="Q677" s="72" t="e">
        <v>#N/A</v>
      </c>
    </row>
    <row r="678" spans="13:17" x14ac:dyDescent="0.2">
      <c r="M678" s="49" t="s">
        <v>443</v>
      </c>
      <c r="N678" s="75">
        <f>_xll.qlCalendarAdvance(Calendar,N677,M678,"Following",FALSE)</f>
        <v>44250</v>
      </c>
      <c r="O678" s="75" t="e">
        <f>_xll.qlInterestRateIndexValueDate(Index,N678)</f>
        <v>#VALUE!</v>
      </c>
      <c r="P678" s="72" t="e">
        <v>#N/A</v>
      </c>
      <c r="Q678" s="72" t="e">
        <v>#N/A</v>
      </c>
    </row>
    <row r="679" spans="13:17" x14ac:dyDescent="0.2">
      <c r="M679" s="49" t="s">
        <v>443</v>
      </c>
      <c r="N679" s="75">
        <f>_xll.qlCalendarAdvance(Calendar,N678,M679,"Following",FALSE)</f>
        <v>44257</v>
      </c>
      <c r="O679" s="75" t="e">
        <f>_xll.qlInterestRateIndexValueDate(Index,N679)</f>
        <v>#VALUE!</v>
      </c>
      <c r="P679" s="72" t="e">
        <v>#N/A</v>
      </c>
      <c r="Q679" s="72" t="e">
        <v>#N/A</v>
      </c>
    </row>
    <row r="680" spans="13:17" x14ac:dyDescent="0.2">
      <c r="M680" s="49" t="s">
        <v>443</v>
      </c>
      <c r="N680" s="75">
        <f>_xll.qlCalendarAdvance(Calendar,N679,M680,"Following",FALSE)</f>
        <v>44264</v>
      </c>
      <c r="O680" s="75" t="e">
        <f>_xll.qlInterestRateIndexValueDate(Index,N680)</f>
        <v>#VALUE!</v>
      </c>
      <c r="P680" s="72" t="e">
        <v>#N/A</v>
      </c>
      <c r="Q680" s="72" t="e">
        <v>#N/A</v>
      </c>
    </row>
    <row r="681" spans="13:17" x14ac:dyDescent="0.2">
      <c r="M681" s="49" t="s">
        <v>443</v>
      </c>
      <c r="N681" s="75">
        <f>_xll.qlCalendarAdvance(Calendar,N680,M681,"Following",FALSE)</f>
        <v>44271</v>
      </c>
      <c r="O681" s="75" t="e">
        <f>_xll.qlInterestRateIndexValueDate(Index,N681)</f>
        <v>#VALUE!</v>
      </c>
      <c r="P681" s="72" t="e">
        <v>#N/A</v>
      </c>
      <c r="Q681" s="72" t="e">
        <v>#N/A</v>
      </c>
    </row>
    <row r="682" spans="13:17" x14ac:dyDescent="0.2">
      <c r="M682" s="49" t="s">
        <v>443</v>
      </c>
      <c r="N682" s="75">
        <f>_xll.qlCalendarAdvance(Calendar,N681,M682,"Following",FALSE)</f>
        <v>44278</v>
      </c>
      <c r="O682" s="75" t="e">
        <f>_xll.qlInterestRateIndexValueDate(Index,N682)</f>
        <v>#VALUE!</v>
      </c>
      <c r="P682" s="72" t="e">
        <v>#N/A</v>
      </c>
      <c r="Q682" s="72" t="e">
        <v>#N/A</v>
      </c>
    </row>
    <row r="683" spans="13:17" x14ac:dyDescent="0.2">
      <c r="M683" s="49" t="s">
        <v>443</v>
      </c>
      <c r="N683" s="75">
        <f>_xll.qlCalendarAdvance(Calendar,N682,M683,"Following",FALSE)</f>
        <v>44285</v>
      </c>
      <c r="O683" s="75" t="e">
        <f>_xll.qlInterestRateIndexValueDate(Index,N683)</f>
        <v>#VALUE!</v>
      </c>
      <c r="P683" s="72" t="e">
        <v>#N/A</v>
      </c>
      <c r="Q683" s="72" t="e">
        <v>#N/A</v>
      </c>
    </row>
    <row r="684" spans="13:17" x14ac:dyDescent="0.2">
      <c r="M684" s="49" t="s">
        <v>443</v>
      </c>
      <c r="N684" s="75">
        <f>_xll.qlCalendarAdvance(Calendar,N683,M684,"Following",FALSE)</f>
        <v>44292</v>
      </c>
      <c r="O684" s="75" t="e">
        <f>_xll.qlInterestRateIndexValueDate(Index,N684)</f>
        <v>#VALUE!</v>
      </c>
      <c r="P684" s="72" t="e">
        <v>#N/A</v>
      </c>
      <c r="Q684" s="72" t="e">
        <v>#N/A</v>
      </c>
    </row>
    <row r="685" spans="13:17" x14ac:dyDescent="0.2">
      <c r="M685" s="49" t="s">
        <v>443</v>
      </c>
      <c r="N685" s="75">
        <f>_xll.qlCalendarAdvance(Calendar,N684,M685,"Following",FALSE)</f>
        <v>44299</v>
      </c>
      <c r="O685" s="75" t="e">
        <f>_xll.qlInterestRateIndexValueDate(Index,N685)</f>
        <v>#VALUE!</v>
      </c>
      <c r="P685" s="72" t="e">
        <v>#N/A</v>
      </c>
      <c r="Q685" s="72" t="e">
        <v>#N/A</v>
      </c>
    </row>
    <row r="686" spans="13:17" x14ac:dyDescent="0.2">
      <c r="M686" s="49" t="s">
        <v>443</v>
      </c>
      <c r="N686" s="75">
        <f>_xll.qlCalendarAdvance(Calendar,N685,M686,"Following",FALSE)</f>
        <v>44306</v>
      </c>
      <c r="O686" s="75" t="e">
        <f>_xll.qlInterestRateIndexValueDate(Index,N686)</f>
        <v>#VALUE!</v>
      </c>
      <c r="P686" s="72" t="e">
        <v>#N/A</v>
      </c>
      <c r="Q686" s="72" t="e">
        <v>#N/A</v>
      </c>
    </row>
    <row r="687" spans="13:17" x14ac:dyDescent="0.2">
      <c r="M687" s="49" t="s">
        <v>443</v>
      </c>
      <c r="N687" s="75">
        <f>_xll.qlCalendarAdvance(Calendar,N686,M687,"Following",FALSE)</f>
        <v>44313</v>
      </c>
      <c r="O687" s="75" t="e">
        <f>_xll.qlInterestRateIndexValueDate(Index,N687)</f>
        <v>#VALUE!</v>
      </c>
      <c r="P687" s="72" t="e">
        <v>#N/A</v>
      </c>
      <c r="Q687" s="72" t="e">
        <v>#N/A</v>
      </c>
    </row>
    <row r="688" spans="13:17" x14ac:dyDescent="0.2">
      <c r="M688" s="49" t="s">
        <v>443</v>
      </c>
      <c r="N688" s="75">
        <f>_xll.qlCalendarAdvance(Calendar,N687,M688,"Following",FALSE)</f>
        <v>44320</v>
      </c>
      <c r="O688" s="75" t="e">
        <f>_xll.qlInterestRateIndexValueDate(Index,N688)</f>
        <v>#VALUE!</v>
      </c>
      <c r="P688" s="72" t="e">
        <v>#N/A</v>
      </c>
      <c r="Q688" s="72" t="e">
        <v>#N/A</v>
      </c>
    </row>
    <row r="689" spans="13:17" x14ac:dyDescent="0.2">
      <c r="M689" s="49" t="s">
        <v>443</v>
      </c>
      <c r="N689" s="75">
        <f>_xll.qlCalendarAdvance(Calendar,N688,M689,"Following",FALSE)</f>
        <v>44327</v>
      </c>
      <c r="O689" s="75" t="e">
        <f>_xll.qlInterestRateIndexValueDate(Index,N689)</f>
        <v>#VALUE!</v>
      </c>
      <c r="P689" s="72" t="e">
        <v>#N/A</v>
      </c>
      <c r="Q689" s="72" t="e">
        <v>#N/A</v>
      </c>
    </row>
    <row r="690" spans="13:17" x14ac:dyDescent="0.2">
      <c r="M690" s="49" t="s">
        <v>443</v>
      </c>
      <c r="N690" s="75">
        <f>_xll.qlCalendarAdvance(Calendar,N689,M690,"Following",FALSE)</f>
        <v>44334</v>
      </c>
      <c r="O690" s="75" t="e">
        <f>_xll.qlInterestRateIndexValueDate(Index,N690)</f>
        <v>#VALUE!</v>
      </c>
      <c r="P690" s="72" t="e">
        <v>#N/A</v>
      </c>
      <c r="Q690" s="72" t="e">
        <v>#N/A</v>
      </c>
    </row>
    <row r="691" spans="13:17" x14ac:dyDescent="0.2">
      <c r="M691" s="49" t="s">
        <v>443</v>
      </c>
      <c r="N691" s="75">
        <f>_xll.qlCalendarAdvance(Calendar,N690,M691,"Following",FALSE)</f>
        <v>44341</v>
      </c>
      <c r="O691" s="75" t="e">
        <f>_xll.qlInterestRateIndexValueDate(Index,N691)</f>
        <v>#VALUE!</v>
      </c>
      <c r="P691" s="72" t="e">
        <v>#N/A</v>
      </c>
      <c r="Q691" s="72" t="e">
        <v>#N/A</v>
      </c>
    </row>
    <row r="692" spans="13:17" x14ac:dyDescent="0.2">
      <c r="M692" s="49" t="s">
        <v>443</v>
      </c>
      <c r="N692" s="75">
        <f>_xll.qlCalendarAdvance(Calendar,N691,M692,"Following",FALSE)</f>
        <v>44348</v>
      </c>
      <c r="O692" s="75" t="e">
        <f>_xll.qlInterestRateIndexValueDate(Index,N692)</f>
        <v>#VALUE!</v>
      </c>
      <c r="P692" s="72" t="e">
        <v>#N/A</v>
      </c>
      <c r="Q692" s="72" t="e">
        <v>#N/A</v>
      </c>
    </row>
    <row r="693" spans="13:17" x14ac:dyDescent="0.2">
      <c r="M693" s="49" t="s">
        <v>443</v>
      </c>
      <c r="N693" s="75">
        <f>_xll.qlCalendarAdvance(Calendar,N692,M693,"Following",FALSE)</f>
        <v>44355</v>
      </c>
      <c r="O693" s="75" t="e">
        <f>_xll.qlInterestRateIndexValueDate(Index,N693)</f>
        <v>#VALUE!</v>
      </c>
      <c r="P693" s="72" t="e">
        <v>#N/A</v>
      </c>
      <c r="Q693" s="72" t="e">
        <v>#N/A</v>
      </c>
    </row>
    <row r="694" spans="13:17" x14ac:dyDescent="0.2">
      <c r="M694" s="49" t="s">
        <v>443</v>
      </c>
      <c r="N694" s="75">
        <f>_xll.qlCalendarAdvance(Calendar,N693,M694,"Following",FALSE)</f>
        <v>44362</v>
      </c>
      <c r="O694" s="75" t="e">
        <f>_xll.qlInterestRateIndexValueDate(Index,N694)</f>
        <v>#VALUE!</v>
      </c>
      <c r="P694" s="72" t="e">
        <v>#N/A</v>
      </c>
      <c r="Q694" s="72" t="e">
        <v>#N/A</v>
      </c>
    </row>
    <row r="695" spans="13:17" x14ac:dyDescent="0.2">
      <c r="M695" s="49" t="s">
        <v>443</v>
      </c>
      <c r="N695" s="75">
        <f>_xll.qlCalendarAdvance(Calendar,N694,M695,"Following",FALSE)</f>
        <v>44369</v>
      </c>
      <c r="O695" s="75" t="e">
        <f>_xll.qlInterestRateIndexValueDate(Index,N695)</f>
        <v>#VALUE!</v>
      </c>
      <c r="P695" s="72" t="e">
        <v>#N/A</v>
      </c>
      <c r="Q695" s="72" t="e">
        <v>#N/A</v>
      </c>
    </row>
    <row r="696" spans="13:17" x14ac:dyDescent="0.2">
      <c r="M696" s="49" t="s">
        <v>443</v>
      </c>
      <c r="N696" s="75">
        <f>_xll.qlCalendarAdvance(Calendar,N695,M696,"Following",FALSE)</f>
        <v>44376</v>
      </c>
      <c r="O696" s="75" t="e">
        <f>_xll.qlInterestRateIndexValueDate(Index,N696)</f>
        <v>#VALUE!</v>
      </c>
      <c r="P696" s="72" t="e">
        <v>#N/A</v>
      </c>
      <c r="Q696" s="72" t="e">
        <v>#N/A</v>
      </c>
    </row>
    <row r="697" spans="13:17" x14ac:dyDescent="0.2">
      <c r="M697" s="49" t="s">
        <v>443</v>
      </c>
      <c r="N697" s="75">
        <f>_xll.qlCalendarAdvance(Calendar,N696,M697,"Following",FALSE)</f>
        <v>44383</v>
      </c>
      <c r="O697" s="75" t="e">
        <f>_xll.qlInterestRateIndexValueDate(Index,N697)</f>
        <v>#VALUE!</v>
      </c>
      <c r="P697" s="72" t="e">
        <v>#N/A</v>
      </c>
      <c r="Q697" s="72" t="e">
        <v>#N/A</v>
      </c>
    </row>
    <row r="698" spans="13:17" x14ac:dyDescent="0.2">
      <c r="M698" s="49" t="s">
        <v>443</v>
      </c>
      <c r="N698" s="75">
        <f>_xll.qlCalendarAdvance(Calendar,N697,M698,"Following",FALSE)</f>
        <v>44390</v>
      </c>
      <c r="O698" s="75" t="e">
        <f>_xll.qlInterestRateIndexValueDate(Index,N698)</f>
        <v>#VALUE!</v>
      </c>
      <c r="P698" s="72" t="e">
        <v>#N/A</v>
      </c>
      <c r="Q698" s="72" t="e">
        <v>#N/A</v>
      </c>
    </row>
    <row r="699" spans="13:17" x14ac:dyDescent="0.2">
      <c r="M699" s="49" t="s">
        <v>443</v>
      </c>
      <c r="N699" s="75">
        <f>_xll.qlCalendarAdvance(Calendar,N698,M699,"Following",FALSE)</f>
        <v>44397</v>
      </c>
      <c r="O699" s="75" t="e">
        <f>_xll.qlInterestRateIndexValueDate(Index,N699)</f>
        <v>#VALUE!</v>
      </c>
      <c r="P699" s="72" t="e">
        <v>#N/A</v>
      </c>
      <c r="Q699" s="72" t="e">
        <v>#N/A</v>
      </c>
    </row>
    <row r="700" spans="13:17" x14ac:dyDescent="0.2">
      <c r="M700" s="49" t="s">
        <v>443</v>
      </c>
      <c r="N700" s="75">
        <f>_xll.qlCalendarAdvance(Calendar,N699,M700,"Following",FALSE)</f>
        <v>44404</v>
      </c>
      <c r="O700" s="75" t="e">
        <f>_xll.qlInterestRateIndexValueDate(Index,N700)</f>
        <v>#VALUE!</v>
      </c>
      <c r="P700" s="72" t="e">
        <v>#N/A</v>
      </c>
      <c r="Q700" s="72" t="e">
        <v>#N/A</v>
      </c>
    </row>
    <row r="701" spans="13:17" x14ac:dyDescent="0.2">
      <c r="M701" s="49" t="s">
        <v>443</v>
      </c>
      <c r="N701" s="75">
        <f>_xll.qlCalendarAdvance(Calendar,N700,M701,"Following",FALSE)</f>
        <v>44411</v>
      </c>
      <c r="O701" s="75" t="e">
        <f>_xll.qlInterestRateIndexValueDate(Index,N701)</f>
        <v>#VALUE!</v>
      </c>
      <c r="P701" s="72" t="e">
        <v>#N/A</v>
      </c>
      <c r="Q701" s="72" t="e">
        <v>#N/A</v>
      </c>
    </row>
    <row r="702" spans="13:17" x14ac:dyDescent="0.2">
      <c r="M702" s="49" t="s">
        <v>443</v>
      </c>
      <c r="N702" s="75">
        <f>_xll.qlCalendarAdvance(Calendar,N701,M702,"Following",FALSE)</f>
        <v>44418</v>
      </c>
      <c r="O702" s="75" t="e">
        <f>_xll.qlInterestRateIndexValueDate(Index,N702)</f>
        <v>#VALUE!</v>
      </c>
      <c r="P702" s="72" t="e">
        <v>#N/A</v>
      </c>
      <c r="Q702" s="72" t="e">
        <v>#N/A</v>
      </c>
    </row>
    <row r="703" spans="13:17" x14ac:dyDescent="0.2">
      <c r="M703" s="49" t="s">
        <v>443</v>
      </c>
      <c r="N703" s="75">
        <f>_xll.qlCalendarAdvance(Calendar,N702,M703,"Following",FALSE)</f>
        <v>44425</v>
      </c>
      <c r="O703" s="75" t="e">
        <f>_xll.qlInterestRateIndexValueDate(Index,N703)</f>
        <v>#VALUE!</v>
      </c>
      <c r="P703" s="72" t="e">
        <v>#N/A</v>
      </c>
      <c r="Q703" s="72" t="e">
        <v>#N/A</v>
      </c>
    </row>
    <row r="704" spans="13:17" x14ac:dyDescent="0.2">
      <c r="M704" s="49" t="s">
        <v>443</v>
      </c>
      <c r="N704" s="75">
        <f>_xll.qlCalendarAdvance(Calendar,N703,M704,"Following",FALSE)</f>
        <v>44432</v>
      </c>
      <c r="O704" s="75" t="e">
        <f>_xll.qlInterestRateIndexValueDate(Index,N704)</f>
        <v>#VALUE!</v>
      </c>
      <c r="P704" s="72" t="e">
        <v>#N/A</v>
      </c>
      <c r="Q704" s="72" t="e">
        <v>#N/A</v>
      </c>
    </row>
    <row r="705" spans="13:17" x14ac:dyDescent="0.2">
      <c r="M705" s="49" t="s">
        <v>443</v>
      </c>
      <c r="N705" s="75">
        <f>_xll.qlCalendarAdvance(Calendar,N704,M705,"Following",FALSE)</f>
        <v>44439</v>
      </c>
      <c r="O705" s="75" t="e">
        <f>_xll.qlInterestRateIndexValueDate(Index,N705)</f>
        <v>#VALUE!</v>
      </c>
      <c r="P705" s="72" t="e">
        <v>#N/A</v>
      </c>
      <c r="Q705" s="72" t="e">
        <v>#N/A</v>
      </c>
    </row>
    <row r="706" spans="13:17" x14ac:dyDescent="0.2">
      <c r="M706" s="49" t="s">
        <v>443</v>
      </c>
      <c r="N706" s="75">
        <f>_xll.qlCalendarAdvance(Calendar,N705,M706,"Following",FALSE)</f>
        <v>44446</v>
      </c>
      <c r="O706" s="75" t="e">
        <f>_xll.qlInterestRateIndexValueDate(Index,N706)</f>
        <v>#VALUE!</v>
      </c>
      <c r="P706" s="72" t="e">
        <v>#N/A</v>
      </c>
      <c r="Q706" s="72" t="e">
        <v>#N/A</v>
      </c>
    </row>
    <row r="707" spans="13:17" x14ac:dyDescent="0.2">
      <c r="M707" s="49" t="s">
        <v>443</v>
      </c>
      <c r="N707" s="75">
        <f>_xll.qlCalendarAdvance(Calendar,N706,M707,"Following",FALSE)</f>
        <v>44453</v>
      </c>
      <c r="O707" s="75" t="e">
        <f>_xll.qlInterestRateIndexValueDate(Index,N707)</f>
        <v>#VALUE!</v>
      </c>
      <c r="P707" s="72" t="e">
        <v>#N/A</v>
      </c>
      <c r="Q707" s="72" t="e">
        <v>#N/A</v>
      </c>
    </row>
    <row r="708" spans="13:17" x14ac:dyDescent="0.2">
      <c r="M708" s="49" t="s">
        <v>443</v>
      </c>
      <c r="N708" s="75">
        <f>_xll.qlCalendarAdvance(Calendar,N707,M708,"Following",FALSE)</f>
        <v>44460</v>
      </c>
      <c r="O708" s="75" t="e">
        <f>_xll.qlInterestRateIndexValueDate(Index,N708)</f>
        <v>#VALUE!</v>
      </c>
      <c r="P708" s="72" t="e">
        <v>#N/A</v>
      </c>
      <c r="Q708" s="72" t="e">
        <v>#N/A</v>
      </c>
    </row>
    <row r="709" spans="13:17" x14ac:dyDescent="0.2">
      <c r="M709" s="49" t="s">
        <v>443</v>
      </c>
      <c r="N709" s="75">
        <f>_xll.qlCalendarAdvance(Calendar,N708,M709,"Following",FALSE)</f>
        <v>44467</v>
      </c>
      <c r="O709" s="75" t="e">
        <f>_xll.qlInterestRateIndexValueDate(Index,N709)</f>
        <v>#VALUE!</v>
      </c>
      <c r="P709" s="72" t="e">
        <v>#N/A</v>
      </c>
      <c r="Q709" s="72" t="e">
        <v>#N/A</v>
      </c>
    </row>
    <row r="710" spans="13:17" x14ac:dyDescent="0.2">
      <c r="M710" s="49" t="s">
        <v>443</v>
      </c>
      <c r="N710" s="75">
        <f>_xll.qlCalendarAdvance(Calendar,N709,M710,"Following",FALSE)</f>
        <v>44474</v>
      </c>
      <c r="O710" s="75" t="e">
        <f>_xll.qlInterestRateIndexValueDate(Index,N710)</f>
        <v>#VALUE!</v>
      </c>
      <c r="P710" s="72" t="e">
        <v>#N/A</v>
      </c>
      <c r="Q710" s="72" t="e">
        <v>#N/A</v>
      </c>
    </row>
    <row r="711" spans="13:17" x14ac:dyDescent="0.2">
      <c r="M711" s="49" t="s">
        <v>443</v>
      </c>
      <c r="N711" s="75">
        <f>_xll.qlCalendarAdvance(Calendar,N710,M711,"Following",FALSE)</f>
        <v>44481</v>
      </c>
      <c r="O711" s="75" t="e">
        <f>_xll.qlInterestRateIndexValueDate(Index,N711)</f>
        <v>#VALUE!</v>
      </c>
      <c r="P711" s="72" t="e">
        <v>#N/A</v>
      </c>
      <c r="Q711" s="72" t="e">
        <v>#N/A</v>
      </c>
    </row>
    <row r="712" spans="13:17" x14ac:dyDescent="0.2">
      <c r="M712" s="49" t="s">
        <v>443</v>
      </c>
      <c r="N712" s="75">
        <f>_xll.qlCalendarAdvance(Calendar,N711,M712,"Following",FALSE)</f>
        <v>44488</v>
      </c>
      <c r="O712" s="75" t="e">
        <f>_xll.qlInterestRateIndexValueDate(Index,N712)</f>
        <v>#VALUE!</v>
      </c>
      <c r="P712" s="72" t="e">
        <v>#N/A</v>
      </c>
      <c r="Q712" s="72" t="e">
        <v>#N/A</v>
      </c>
    </row>
    <row r="713" spans="13:17" x14ac:dyDescent="0.2">
      <c r="M713" s="49" t="s">
        <v>443</v>
      </c>
      <c r="N713" s="75">
        <f>_xll.qlCalendarAdvance(Calendar,N712,M713,"Following",FALSE)</f>
        <v>44495</v>
      </c>
      <c r="O713" s="75" t="e">
        <f>_xll.qlInterestRateIndexValueDate(Index,N713)</f>
        <v>#VALUE!</v>
      </c>
      <c r="P713" s="72" t="e">
        <v>#N/A</v>
      </c>
      <c r="Q713" s="72" t="e">
        <v>#N/A</v>
      </c>
    </row>
    <row r="714" spans="13:17" x14ac:dyDescent="0.2">
      <c r="M714" s="49" t="s">
        <v>443</v>
      </c>
      <c r="N714" s="75">
        <f>_xll.qlCalendarAdvance(Calendar,N713,M714,"Following",FALSE)</f>
        <v>44502</v>
      </c>
      <c r="O714" s="75" t="e">
        <f>_xll.qlInterestRateIndexValueDate(Index,N714)</f>
        <v>#VALUE!</v>
      </c>
      <c r="P714" s="72" t="e">
        <v>#N/A</v>
      </c>
      <c r="Q714" s="72" t="e">
        <v>#N/A</v>
      </c>
    </row>
    <row r="715" spans="13:17" x14ac:dyDescent="0.2">
      <c r="M715" s="49" t="s">
        <v>443</v>
      </c>
      <c r="N715" s="75">
        <f>_xll.qlCalendarAdvance(Calendar,N714,M715,"Following",FALSE)</f>
        <v>44509</v>
      </c>
      <c r="O715" s="75" t="e">
        <f>_xll.qlInterestRateIndexValueDate(Index,N715)</f>
        <v>#VALUE!</v>
      </c>
      <c r="P715" s="72" t="e">
        <v>#N/A</v>
      </c>
      <c r="Q715" s="72" t="e">
        <v>#N/A</v>
      </c>
    </row>
    <row r="716" spans="13:17" x14ac:dyDescent="0.2">
      <c r="M716" s="49" t="s">
        <v>443</v>
      </c>
      <c r="N716" s="75">
        <f>_xll.qlCalendarAdvance(Calendar,N715,M716,"Following",FALSE)</f>
        <v>44516</v>
      </c>
      <c r="O716" s="75" t="e">
        <f>_xll.qlInterestRateIndexValueDate(Index,N716)</f>
        <v>#VALUE!</v>
      </c>
      <c r="P716" s="72" t="e">
        <v>#N/A</v>
      </c>
      <c r="Q716" s="72" t="e">
        <v>#N/A</v>
      </c>
    </row>
    <row r="717" spans="13:17" x14ac:dyDescent="0.2">
      <c r="M717" s="49" t="s">
        <v>443</v>
      </c>
      <c r="N717" s="75">
        <f>_xll.qlCalendarAdvance(Calendar,N716,M717,"Following",FALSE)</f>
        <v>44523</v>
      </c>
      <c r="O717" s="75" t="e">
        <f>_xll.qlInterestRateIndexValueDate(Index,N717)</f>
        <v>#VALUE!</v>
      </c>
      <c r="P717" s="72" t="e">
        <v>#N/A</v>
      </c>
      <c r="Q717" s="72" t="e">
        <v>#N/A</v>
      </c>
    </row>
    <row r="718" spans="13:17" x14ac:dyDescent="0.2">
      <c r="M718" s="49" t="s">
        <v>443</v>
      </c>
      <c r="N718" s="75">
        <f>_xll.qlCalendarAdvance(Calendar,N717,M718,"Following",FALSE)</f>
        <v>44530</v>
      </c>
      <c r="O718" s="75" t="e">
        <f>_xll.qlInterestRateIndexValueDate(Index,N718)</f>
        <v>#VALUE!</v>
      </c>
      <c r="P718" s="72" t="e">
        <v>#N/A</v>
      </c>
      <c r="Q718" s="72" t="e">
        <v>#N/A</v>
      </c>
    </row>
    <row r="719" spans="13:17" x14ac:dyDescent="0.2">
      <c r="M719" s="49" t="s">
        <v>443</v>
      </c>
      <c r="N719" s="75">
        <f>_xll.qlCalendarAdvance(Calendar,N718,M719,"Following",FALSE)</f>
        <v>44537</v>
      </c>
      <c r="O719" s="75" t="e">
        <f>_xll.qlInterestRateIndexValueDate(Index,N719)</f>
        <v>#VALUE!</v>
      </c>
      <c r="P719" s="72" t="e">
        <v>#N/A</v>
      </c>
      <c r="Q719" s="72" t="e">
        <v>#N/A</v>
      </c>
    </row>
    <row r="720" spans="13:17" x14ac:dyDescent="0.2">
      <c r="M720" s="49" t="s">
        <v>443</v>
      </c>
      <c r="N720" s="75">
        <f>_xll.qlCalendarAdvance(Calendar,N719,M720,"Following",FALSE)</f>
        <v>44544</v>
      </c>
      <c r="O720" s="75" t="e">
        <f>_xll.qlInterestRateIndexValueDate(Index,N720)</f>
        <v>#VALUE!</v>
      </c>
      <c r="P720" s="72" t="e">
        <v>#N/A</v>
      </c>
      <c r="Q720" s="72" t="e">
        <v>#N/A</v>
      </c>
    </row>
    <row r="721" spans="13:17" x14ac:dyDescent="0.2">
      <c r="M721" s="49" t="s">
        <v>443</v>
      </c>
      <c r="N721" s="75">
        <f>_xll.qlCalendarAdvance(Calendar,N720,M721,"Following",FALSE)</f>
        <v>44551</v>
      </c>
      <c r="O721" s="75" t="e">
        <f>_xll.qlInterestRateIndexValueDate(Index,N721)</f>
        <v>#VALUE!</v>
      </c>
      <c r="P721" s="72" t="e">
        <v>#N/A</v>
      </c>
      <c r="Q721" s="72" t="e">
        <v>#N/A</v>
      </c>
    </row>
    <row r="722" spans="13:17" x14ac:dyDescent="0.2">
      <c r="M722" s="49" t="s">
        <v>443</v>
      </c>
      <c r="N722" s="75">
        <f>_xll.qlCalendarAdvance(Calendar,N721,M722,"Following",FALSE)</f>
        <v>44558</v>
      </c>
      <c r="O722" s="75" t="e">
        <f>_xll.qlInterestRateIndexValueDate(Index,N722)</f>
        <v>#VALUE!</v>
      </c>
      <c r="P722" s="72" t="e">
        <v>#N/A</v>
      </c>
      <c r="Q722" s="72" t="e">
        <v>#N/A</v>
      </c>
    </row>
    <row r="723" spans="13:17" x14ac:dyDescent="0.2">
      <c r="M723" s="49" t="s">
        <v>443</v>
      </c>
      <c r="N723" s="75">
        <f>_xll.qlCalendarAdvance(Calendar,N722,M723,"Following",FALSE)</f>
        <v>44565</v>
      </c>
      <c r="O723" s="75" t="e">
        <f>_xll.qlInterestRateIndexValueDate(Index,N723)</f>
        <v>#VALUE!</v>
      </c>
      <c r="P723" s="72" t="e">
        <v>#N/A</v>
      </c>
      <c r="Q723" s="72" t="e">
        <v>#N/A</v>
      </c>
    </row>
    <row r="724" spans="13:17" x14ac:dyDescent="0.2">
      <c r="M724" s="49" t="s">
        <v>443</v>
      </c>
      <c r="N724" s="75">
        <f>_xll.qlCalendarAdvance(Calendar,N723,M724,"Following",FALSE)</f>
        <v>44572</v>
      </c>
      <c r="O724" s="75" t="e">
        <f>_xll.qlInterestRateIndexValueDate(Index,N724)</f>
        <v>#VALUE!</v>
      </c>
      <c r="P724" s="72" t="e">
        <v>#N/A</v>
      </c>
      <c r="Q724" s="72" t="e">
        <v>#N/A</v>
      </c>
    </row>
    <row r="725" spans="13:17" x14ac:dyDescent="0.2">
      <c r="M725" s="49" t="s">
        <v>443</v>
      </c>
      <c r="N725" s="75">
        <f>_xll.qlCalendarAdvance(Calendar,N724,M725,"Following",FALSE)</f>
        <v>44579</v>
      </c>
      <c r="O725" s="75" t="e">
        <f>_xll.qlInterestRateIndexValueDate(Index,N725)</f>
        <v>#VALUE!</v>
      </c>
      <c r="P725" s="72" t="e">
        <v>#N/A</v>
      </c>
      <c r="Q725" s="72" t="e">
        <v>#N/A</v>
      </c>
    </row>
    <row r="726" spans="13:17" x14ac:dyDescent="0.2">
      <c r="M726" s="49" t="s">
        <v>443</v>
      </c>
      <c r="N726" s="75">
        <f>_xll.qlCalendarAdvance(Calendar,N725,M726,"Following",FALSE)</f>
        <v>44586</v>
      </c>
      <c r="O726" s="75" t="e">
        <f>_xll.qlInterestRateIndexValueDate(Index,N726)</f>
        <v>#VALUE!</v>
      </c>
      <c r="P726" s="72" t="e">
        <v>#N/A</v>
      </c>
      <c r="Q726" s="72" t="e">
        <v>#N/A</v>
      </c>
    </row>
    <row r="727" spans="13:17" x14ac:dyDescent="0.2">
      <c r="M727" s="49" t="s">
        <v>443</v>
      </c>
      <c r="N727" s="75">
        <f>_xll.qlCalendarAdvance(Calendar,N726,M727,"Following",FALSE)</f>
        <v>44593</v>
      </c>
      <c r="O727" s="75" t="e">
        <f>_xll.qlInterestRateIndexValueDate(Index,N727)</f>
        <v>#VALUE!</v>
      </c>
      <c r="P727" s="72" t="e">
        <v>#N/A</v>
      </c>
      <c r="Q727" s="72" t="e">
        <v>#N/A</v>
      </c>
    </row>
    <row r="728" spans="13:17" x14ac:dyDescent="0.2">
      <c r="M728" s="49" t="s">
        <v>443</v>
      </c>
      <c r="N728" s="75">
        <f>_xll.qlCalendarAdvance(Calendar,N727,M728,"Following",FALSE)</f>
        <v>44600</v>
      </c>
      <c r="O728" s="75" t="e">
        <f>_xll.qlInterestRateIndexValueDate(Index,N728)</f>
        <v>#VALUE!</v>
      </c>
      <c r="P728" s="72" t="e">
        <v>#N/A</v>
      </c>
      <c r="Q728" s="72" t="e">
        <v>#N/A</v>
      </c>
    </row>
    <row r="729" spans="13:17" x14ac:dyDescent="0.2">
      <c r="M729" s="49" t="s">
        <v>443</v>
      </c>
      <c r="N729" s="75">
        <f>_xll.qlCalendarAdvance(Calendar,N728,M729,"Following",FALSE)</f>
        <v>44607</v>
      </c>
      <c r="O729" s="75" t="e">
        <f>_xll.qlInterestRateIndexValueDate(Index,N729)</f>
        <v>#VALUE!</v>
      </c>
      <c r="P729" s="72" t="e">
        <v>#N/A</v>
      </c>
      <c r="Q729" s="72" t="e">
        <v>#N/A</v>
      </c>
    </row>
    <row r="730" spans="13:17" x14ac:dyDescent="0.2">
      <c r="M730" s="49" t="s">
        <v>443</v>
      </c>
      <c r="N730" s="75">
        <f>_xll.qlCalendarAdvance(Calendar,N729,M730,"Following",FALSE)</f>
        <v>44614</v>
      </c>
      <c r="O730" s="75" t="e">
        <f>_xll.qlInterestRateIndexValueDate(Index,N730)</f>
        <v>#VALUE!</v>
      </c>
      <c r="P730" s="72" t="e">
        <v>#N/A</v>
      </c>
      <c r="Q730" s="72" t="e">
        <v>#N/A</v>
      </c>
    </row>
    <row r="731" spans="13:17" x14ac:dyDescent="0.2">
      <c r="M731" s="49" t="s">
        <v>443</v>
      </c>
      <c r="N731" s="75">
        <f>_xll.qlCalendarAdvance(Calendar,N730,M731,"Following",FALSE)</f>
        <v>44621</v>
      </c>
      <c r="O731" s="75" t="e">
        <f>_xll.qlInterestRateIndexValueDate(Index,N731)</f>
        <v>#VALUE!</v>
      </c>
      <c r="P731" s="72" t="e">
        <v>#N/A</v>
      </c>
      <c r="Q731" s="72" t="e">
        <v>#N/A</v>
      </c>
    </row>
    <row r="732" spans="13:17" x14ac:dyDescent="0.2">
      <c r="M732" s="49" t="s">
        <v>443</v>
      </c>
      <c r="N732" s="75">
        <f>_xll.qlCalendarAdvance(Calendar,N731,M732,"Following",FALSE)</f>
        <v>44628</v>
      </c>
      <c r="O732" s="75" t="e">
        <f>_xll.qlInterestRateIndexValueDate(Index,N732)</f>
        <v>#VALUE!</v>
      </c>
      <c r="P732" s="72" t="e">
        <v>#N/A</v>
      </c>
      <c r="Q732" s="72" t="e">
        <v>#N/A</v>
      </c>
    </row>
    <row r="733" spans="13:17" x14ac:dyDescent="0.2">
      <c r="M733" s="49" t="s">
        <v>443</v>
      </c>
      <c r="N733" s="75">
        <f>_xll.qlCalendarAdvance(Calendar,N732,M733,"Following",FALSE)</f>
        <v>44635</v>
      </c>
      <c r="O733" s="75" t="e">
        <f>_xll.qlInterestRateIndexValueDate(Index,N733)</f>
        <v>#VALUE!</v>
      </c>
      <c r="P733" s="72" t="e">
        <v>#N/A</v>
      </c>
      <c r="Q733" s="72" t="e">
        <v>#N/A</v>
      </c>
    </row>
    <row r="734" spans="13:17" x14ac:dyDescent="0.2">
      <c r="M734" s="49" t="s">
        <v>443</v>
      </c>
      <c r="N734" s="75">
        <f>_xll.qlCalendarAdvance(Calendar,N733,M734,"Following",FALSE)</f>
        <v>44642</v>
      </c>
      <c r="O734" s="75" t="e">
        <f>_xll.qlInterestRateIndexValueDate(Index,N734)</f>
        <v>#VALUE!</v>
      </c>
      <c r="P734" s="72" t="e">
        <v>#N/A</v>
      </c>
      <c r="Q734" s="72" t="e">
        <v>#N/A</v>
      </c>
    </row>
    <row r="735" spans="13:17" x14ac:dyDescent="0.2">
      <c r="M735" s="49" t="s">
        <v>443</v>
      </c>
      <c r="N735" s="75">
        <f>_xll.qlCalendarAdvance(Calendar,N734,M735,"Following",FALSE)</f>
        <v>44649</v>
      </c>
      <c r="O735" s="75" t="e">
        <f>_xll.qlInterestRateIndexValueDate(Index,N735)</f>
        <v>#VALUE!</v>
      </c>
      <c r="P735" s="72" t="e">
        <v>#N/A</v>
      </c>
      <c r="Q735" s="72" t="e">
        <v>#N/A</v>
      </c>
    </row>
    <row r="736" spans="13:17" x14ac:dyDescent="0.2">
      <c r="M736" s="49" t="s">
        <v>443</v>
      </c>
      <c r="N736" s="75">
        <f>_xll.qlCalendarAdvance(Calendar,N735,M736,"Following",FALSE)</f>
        <v>44656</v>
      </c>
      <c r="O736" s="75" t="e">
        <f>_xll.qlInterestRateIndexValueDate(Index,N736)</f>
        <v>#VALUE!</v>
      </c>
      <c r="P736" s="72" t="e">
        <v>#N/A</v>
      </c>
      <c r="Q736" s="72" t="e">
        <v>#N/A</v>
      </c>
    </row>
    <row r="737" spans="13:17" x14ac:dyDescent="0.2">
      <c r="M737" s="49" t="s">
        <v>443</v>
      </c>
      <c r="N737" s="75">
        <f>_xll.qlCalendarAdvance(Calendar,N736,M737,"Following",FALSE)</f>
        <v>44663</v>
      </c>
      <c r="O737" s="75" t="e">
        <f>_xll.qlInterestRateIndexValueDate(Index,N737)</f>
        <v>#VALUE!</v>
      </c>
      <c r="P737" s="72" t="e">
        <v>#N/A</v>
      </c>
      <c r="Q737" s="72" t="e">
        <v>#N/A</v>
      </c>
    </row>
    <row r="738" spans="13:17" x14ac:dyDescent="0.2">
      <c r="M738" s="49" t="s">
        <v>443</v>
      </c>
      <c r="N738" s="75">
        <f>_xll.qlCalendarAdvance(Calendar,N737,M738,"Following",FALSE)</f>
        <v>44670</v>
      </c>
      <c r="O738" s="75" t="e">
        <f>_xll.qlInterestRateIndexValueDate(Index,N738)</f>
        <v>#VALUE!</v>
      </c>
      <c r="P738" s="72" t="e">
        <v>#N/A</v>
      </c>
      <c r="Q738" s="72" t="e">
        <v>#N/A</v>
      </c>
    </row>
    <row r="739" spans="13:17" x14ac:dyDescent="0.2">
      <c r="M739" s="49" t="s">
        <v>443</v>
      </c>
      <c r="N739" s="75">
        <f>_xll.qlCalendarAdvance(Calendar,N738,M739,"Following",FALSE)</f>
        <v>44677</v>
      </c>
      <c r="O739" s="75" t="e">
        <f>_xll.qlInterestRateIndexValueDate(Index,N739)</f>
        <v>#VALUE!</v>
      </c>
      <c r="P739" s="72" t="e">
        <v>#N/A</v>
      </c>
      <c r="Q739" s="72" t="e">
        <v>#N/A</v>
      </c>
    </row>
    <row r="740" spans="13:17" x14ac:dyDescent="0.2">
      <c r="M740" s="49" t="s">
        <v>443</v>
      </c>
      <c r="N740" s="75">
        <f>_xll.qlCalendarAdvance(Calendar,N739,M740,"Following",FALSE)</f>
        <v>44684</v>
      </c>
      <c r="O740" s="75" t="e">
        <f>_xll.qlInterestRateIndexValueDate(Index,N740)</f>
        <v>#VALUE!</v>
      </c>
      <c r="P740" s="72" t="e">
        <v>#N/A</v>
      </c>
      <c r="Q740" s="72" t="e">
        <v>#N/A</v>
      </c>
    </row>
    <row r="741" spans="13:17" x14ac:dyDescent="0.2">
      <c r="M741" s="49" t="s">
        <v>443</v>
      </c>
      <c r="N741" s="75">
        <f>_xll.qlCalendarAdvance(Calendar,N740,M741,"Following",FALSE)</f>
        <v>44691</v>
      </c>
      <c r="O741" s="75" t="e">
        <f>_xll.qlInterestRateIndexValueDate(Index,N741)</f>
        <v>#VALUE!</v>
      </c>
      <c r="P741" s="72" t="e">
        <v>#N/A</v>
      </c>
      <c r="Q741" s="72" t="e">
        <v>#N/A</v>
      </c>
    </row>
    <row r="742" spans="13:17" x14ac:dyDescent="0.2">
      <c r="M742" s="49" t="s">
        <v>443</v>
      </c>
      <c r="N742" s="75">
        <f>_xll.qlCalendarAdvance(Calendar,N741,M742,"Following",FALSE)</f>
        <v>44698</v>
      </c>
      <c r="O742" s="75" t="e">
        <f>_xll.qlInterestRateIndexValueDate(Index,N742)</f>
        <v>#VALUE!</v>
      </c>
      <c r="P742" s="72" t="e">
        <v>#N/A</v>
      </c>
      <c r="Q742" s="72" t="e">
        <v>#N/A</v>
      </c>
    </row>
    <row r="743" spans="13:17" x14ac:dyDescent="0.2">
      <c r="M743" s="49" t="s">
        <v>443</v>
      </c>
      <c r="N743" s="75">
        <f>_xll.qlCalendarAdvance(Calendar,N742,M743,"Following",FALSE)</f>
        <v>44705</v>
      </c>
      <c r="O743" s="75" t="e">
        <f>_xll.qlInterestRateIndexValueDate(Index,N743)</f>
        <v>#VALUE!</v>
      </c>
      <c r="P743" s="72" t="e">
        <v>#N/A</v>
      </c>
      <c r="Q743" s="72" t="e">
        <v>#N/A</v>
      </c>
    </row>
    <row r="744" spans="13:17" x14ac:dyDescent="0.2">
      <c r="M744" s="49" t="s">
        <v>443</v>
      </c>
      <c r="N744" s="75">
        <f>_xll.qlCalendarAdvance(Calendar,N743,M744,"Following",FALSE)</f>
        <v>44712</v>
      </c>
      <c r="O744" s="75" t="e">
        <f>_xll.qlInterestRateIndexValueDate(Index,N744)</f>
        <v>#VALUE!</v>
      </c>
      <c r="P744" s="72" t="e">
        <v>#N/A</v>
      </c>
      <c r="Q744" s="72" t="e">
        <v>#N/A</v>
      </c>
    </row>
    <row r="745" spans="13:17" x14ac:dyDescent="0.2">
      <c r="M745" s="49" t="s">
        <v>443</v>
      </c>
      <c r="N745" s="75">
        <f>_xll.qlCalendarAdvance(Calendar,N744,M745,"Following",FALSE)</f>
        <v>44719</v>
      </c>
      <c r="O745" s="75" t="e">
        <f>_xll.qlInterestRateIndexValueDate(Index,N745)</f>
        <v>#VALUE!</v>
      </c>
      <c r="P745" s="72" t="e">
        <v>#N/A</v>
      </c>
      <c r="Q745" s="72" t="e">
        <v>#N/A</v>
      </c>
    </row>
    <row r="746" spans="13:17" x14ac:dyDescent="0.2">
      <c r="M746" s="49" t="s">
        <v>443</v>
      </c>
      <c r="N746" s="75">
        <f>_xll.qlCalendarAdvance(Calendar,N745,M746,"Following",FALSE)</f>
        <v>44726</v>
      </c>
      <c r="O746" s="75" t="e">
        <f>_xll.qlInterestRateIndexValueDate(Index,N746)</f>
        <v>#VALUE!</v>
      </c>
      <c r="P746" s="72" t="e">
        <v>#N/A</v>
      </c>
      <c r="Q746" s="72" t="e">
        <v>#N/A</v>
      </c>
    </row>
    <row r="747" spans="13:17" x14ac:dyDescent="0.2">
      <c r="M747" s="49" t="s">
        <v>443</v>
      </c>
      <c r="N747" s="75">
        <f>_xll.qlCalendarAdvance(Calendar,N746,M747,"Following",FALSE)</f>
        <v>44733</v>
      </c>
      <c r="O747" s="75" t="e">
        <f>_xll.qlInterestRateIndexValueDate(Index,N747)</f>
        <v>#VALUE!</v>
      </c>
      <c r="P747" s="72" t="e">
        <v>#N/A</v>
      </c>
      <c r="Q747" s="72" t="e">
        <v>#N/A</v>
      </c>
    </row>
    <row r="748" spans="13:17" x14ac:dyDescent="0.2">
      <c r="M748" s="49" t="s">
        <v>443</v>
      </c>
      <c r="N748" s="75">
        <f>_xll.qlCalendarAdvance(Calendar,N747,M748,"Following",FALSE)</f>
        <v>44740</v>
      </c>
      <c r="O748" s="75" t="e">
        <f>_xll.qlInterestRateIndexValueDate(Index,N748)</f>
        <v>#VALUE!</v>
      </c>
      <c r="P748" s="72" t="e">
        <v>#N/A</v>
      </c>
      <c r="Q748" s="72" t="e">
        <v>#N/A</v>
      </c>
    </row>
    <row r="749" spans="13:17" x14ac:dyDescent="0.2">
      <c r="M749" s="49" t="s">
        <v>443</v>
      </c>
      <c r="N749" s="75">
        <f>_xll.qlCalendarAdvance(Calendar,N748,M749,"Following",FALSE)</f>
        <v>44747</v>
      </c>
      <c r="O749" s="75" t="e">
        <f>_xll.qlInterestRateIndexValueDate(Index,N749)</f>
        <v>#VALUE!</v>
      </c>
      <c r="P749" s="72" t="e">
        <v>#N/A</v>
      </c>
      <c r="Q749" s="72" t="e">
        <v>#N/A</v>
      </c>
    </row>
    <row r="750" spans="13:17" x14ac:dyDescent="0.2">
      <c r="M750" s="49" t="s">
        <v>443</v>
      </c>
      <c r="N750" s="75">
        <f>_xll.qlCalendarAdvance(Calendar,N749,M750,"Following",FALSE)</f>
        <v>44754</v>
      </c>
      <c r="O750" s="75" t="e">
        <f>_xll.qlInterestRateIndexValueDate(Index,N750)</f>
        <v>#VALUE!</v>
      </c>
      <c r="P750" s="72" t="e">
        <v>#N/A</v>
      </c>
      <c r="Q750" s="72" t="e">
        <v>#N/A</v>
      </c>
    </row>
    <row r="751" spans="13:17" x14ac:dyDescent="0.2">
      <c r="M751" s="49" t="s">
        <v>443</v>
      </c>
      <c r="N751" s="75">
        <f>_xll.qlCalendarAdvance(Calendar,N750,M751,"Following",FALSE)</f>
        <v>44761</v>
      </c>
      <c r="O751" s="75" t="e">
        <f>_xll.qlInterestRateIndexValueDate(Index,N751)</f>
        <v>#VALUE!</v>
      </c>
      <c r="P751" s="72" t="e">
        <v>#N/A</v>
      </c>
      <c r="Q751" s="72" t="e">
        <v>#N/A</v>
      </c>
    </row>
    <row r="752" spans="13:17" x14ac:dyDescent="0.2">
      <c r="M752" s="49" t="s">
        <v>443</v>
      </c>
      <c r="N752" s="75">
        <f>_xll.qlCalendarAdvance(Calendar,N751,M752,"Following",FALSE)</f>
        <v>44768</v>
      </c>
      <c r="O752" s="75" t="e">
        <f>_xll.qlInterestRateIndexValueDate(Index,N752)</f>
        <v>#VALUE!</v>
      </c>
      <c r="P752" s="72" t="e">
        <v>#N/A</v>
      </c>
      <c r="Q752" s="72" t="e">
        <v>#N/A</v>
      </c>
    </row>
    <row r="753" spans="13:17" x14ac:dyDescent="0.2">
      <c r="M753" s="49" t="s">
        <v>443</v>
      </c>
      <c r="N753" s="75">
        <f>_xll.qlCalendarAdvance(Calendar,N752,M753,"Following",FALSE)</f>
        <v>44775</v>
      </c>
      <c r="O753" s="75" t="e">
        <f>_xll.qlInterestRateIndexValueDate(Index,N753)</f>
        <v>#VALUE!</v>
      </c>
      <c r="P753" s="72" t="e">
        <v>#N/A</v>
      </c>
      <c r="Q753" s="72" t="e">
        <v>#N/A</v>
      </c>
    </row>
    <row r="754" spans="13:17" x14ac:dyDescent="0.2">
      <c r="M754" s="49" t="s">
        <v>443</v>
      </c>
      <c r="N754" s="75">
        <f>_xll.qlCalendarAdvance(Calendar,N753,M754,"Following",FALSE)</f>
        <v>44782</v>
      </c>
      <c r="O754" s="75" t="e">
        <f>_xll.qlInterestRateIndexValueDate(Index,N754)</f>
        <v>#VALUE!</v>
      </c>
      <c r="P754" s="72" t="e">
        <v>#N/A</v>
      </c>
      <c r="Q754" s="72" t="e">
        <v>#N/A</v>
      </c>
    </row>
    <row r="755" spans="13:17" x14ac:dyDescent="0.2">
      <c r="M755" s="49" t="s">
        <v>443</v>
      </c>
      <c r="N755" s="75">
        <f>_xll.qlCalendarAdvance(Calendar,N754,M755,"Following",FALSE)</f>
        <v>44789</v>
      </c>
      <c r="O755" s="75" t="e">
        <f>_xll.qlInterestRateIndexValueDate(Index,N755)</f>
        <v>#VALUE!</v>
      </c>
      <c r="P755" s="72" t="e">
        <v>#N/A</v>
      </c>
      <c r="Q755" s="72" t="e">
        <v>#N/A</v>
      </c>
    </row>
    <row r="756" spans="13:17" x14ac:dyDescent="0.2">
      <c r="M756" s="49" t="s">
        <v>443</v>
      </c>
      <c r="N756" s="75">
        <f>_xll.qlCalendarAdvance(Calendar,N755,M756,"Following",FALSE)</f>
        <v>44796</v>
      </c>
      <c r="O756" s="75" t="e">
        <f>_xll.qlInterestRateIndexValueDate(Index,N756)</f>
        <v>#VALUE!</v>
      </c>
      <c r="P756" s="72" t="e">
        <v>#N/A</v>
      </c>
      <c r="Q756" s="72" t="e">
        <v>#N/A</v>
      </c>
    </row>
    <row r="757" spans="13:17" x14ac:dyDescent="0.2">
      <c r="M757" s="49" t="s">
        <v>443</v>
      </c>
      <c r="N757" s="75">
        <f>_xll.qlCalendarAdvance(Calendar,N756,M757,"Following",FALSE)</f>
        <v>44803</v>
      </c>
      <c r="O757" s="75" t="e">
        <f>_xll.qlInterestRateIndexValueDate(Index,N757)</f>
        <v>#VALUE!</v>
      </c>
      <c r="P757" s="72" t="e">
        <v>#N/A</v>
      </c>
      <c r="Q757" s="72" t="e">
        <v>#N/A</v>
      </c>
    </row>
    <row r="758" spans="13:17" x14ac:dyDescent="0.2">
      <c r="M758" s="49" t="s">
        <v>443</v>
      </c>
      <c r="N758" s="75">
        <f>_xll.qlCalendarAdvance(Calendar,N757,M758,"Following",FALSE)</f>
        <v>44810</v>
      </c>
      <c r="O758" s="75" t="e">
        <f>_xll.qlInterestRateIndexValueDate(Index,N758)</f>
        <v>#VALUE!</v>
      </c>
      <c r="P758" s="72" t="e">
        <v>#N/A</v>
      </c>
      <c r="Q758" s="72" t="e">
        <v>#N/A</v>
      </c>
    </row>
    <row r="759" spans="13:17" x14ac:dyDescent="0.2">
      <c r="M759" s="49" t="s">
        <v>443</v>
      </c>
      <c r="N759" s="75">
        <f>_xll.qlCalendarAdvance(Calendar,N758,M759,"Following",FALSE)</f>
        <v>44817</v>
      </c>
      <c r="O759" s="75" t="e">
        <f>_xll.qlInterestRateIndexValueDate(Index,N759)</f>
        <v>#VALUE!</v>
      </c>
      <c r="P759" s="72" t="e">
        <v>#N/A</v>
      </c>
      <c r="Q759" s="72" t="e">
        <v>#N/A</v>
      </c>
    </row>
    <row r="760" spans="13:17" x14ac:dyDescent="0.2">
      <c r="M760" s="49" t="s">
        <v>443</v>
      </c>
      <c r="N760" s="75">
        <f>_xll.qlCalendarAdvance(Calendar,N759,M760,"Following",FALSE)</f>
        <v>44824</v>
      </c>
      <c r="O760" s="75" t="e">
        <f>_xll.qlInterestRateIndexValueDate(Index,N760)</f>
        <v>#VALUE!</v>
      </c>
      <c r="P760" s="72" t="e">
        <v>#N/A</v>
      </c>
      <c r="Q760" s="72" t="e">
        <v>#N/A</v>
      </c>
    </row>
    <row r="761" spans="13:17" x14ac:dyDescent="0.2">
      <c r="M761" s="49" t="s">
        <v>443</v>
      </c>
      <c r="N761" s="75">
        <f>_xll.qlCalendarAdvance(Calendar,N760,M761,"Following",FALSE)</f>
        <v>44831</v>
      </c>
      <c r="O761" s="75" t="e">
        <f>_xll.qlInterestRateIndexValueDate(Index,N761)</f>
        <v>#VALUE!</v>
      </c>
      <c r="P761" s="72" t="e">
        <v>#N/A</v>
      </c>
      <c r="Q761" s="72" t="e">
        <v>#N/A</v>
      </c>
    </row>
    <row r="762" spans="13:17" x14ac:dyDescent="0.2">
      <c r="M762" s="49" t="s">
        <v>443</v>
      </c>
      <c r="N762" s="75">
        <f>_xll.qlCalendarAdvance(Calendar,N761,M762,"Following",FALSE)</f>
        <v>44838</v>
      </c>
      <c r="O762" s="75" t="e">
        <f>_xll.qlInterestRateIndexValueDate(Index,N762)</f>
        <v>#VALUE!</v>
      </c>
      <c r="P762" s="72" t="e">
        <v>#N/A</v>
      </c>
      <c r="Q762" s="72" t="e">
        <v>#N/A</v>
      </c>
    </row>
    <row r="763" spans="13:17" x14ac:dyDescent="0.2">
      <c r="M763" s="49" t="s">
        <v>443</v>
      </c>
      <c r="N763" s="75">
        <f>_xll.qlCalendarAdvance(Calendar,N762,M763,"Following",FALSE)</f>
        <v>44845</v>
      </c>
      <c r="O763" s="75" t="e">
        <f>_xll.qlInterestRateIndexValueDate(Index,N763)</f>
        <v>#VALUE!</v>
      </c>
      <c r="P763" s="72" t="e">
        <v>#N/A</v>
      </c>
      <c r="Q763" s="72" t="e">
        <v>#N/A</v>
      </c>
    </row>
    <row r="764" spans="13:17" x14ac:dyDescent="0.2">
      <c r="M764" s="49" t="s">
        <v>443</v>
      </c>
      <c r="N764" s="75">
        <f>_xll.qlCalendarAdvance(Calendar,N763,M764,"Following",FALSE)</f>
        <v>44852</v>
      </c>
      <c r="O764" s="75" t="e">
        <f>_xll.qlInterestRateIndexValueDate(Index,N764)</f>
        <v>#VALUE!</v>
      </c>
      <c r="P764" s="72" t="e">
        <v>#N/A</v>
      </c>
      <c r="Q764" s="72" t="e">
        <v>#N/A</v>
      </c>
    </row>
    <row r="765" spans="13:17" x14ac:dyDescent="0.2">
      <c r="M765" s="49" t="s">
        <v>443</v>
      </c>
      <c r="N765" s="75">
        <f>_xll.qlCalendarAdvance(Calendar,N764,M765,"Following",FALSE)</f>
        <v>44859</v>
      </c>
      <c r="O765" s="75" t="e">
        <f>_xll.qlInterestRateIndexValueDate(Index,N765)</f>
        <v>#VALUE!</v>
      </c>
      <c r="P765" s="72" t="e">
        <v>#N/A</v>
      </c>
      <c r="Q765" s="72" t="e">
        <v>#N/A</v>
      </c>
    </row>
    <row r="766" spans="13:17" x14ac:dyDescent="0.2">
      <c r="M766" s="49" t="s">
        <v>443</v>
      </c>
      <c r="N766" s="75">
        <f>_xll.qlCalendarAdvance(Calendar,N765,M766,"Following",FALSE)</f>
        <v>44866</v>
      </c>
      <c r="O766" s="75" t="e">
        <f>_xll.qlInterestRateIndexValueDate(Index,N766)</f>
        <v>#VALUE!</v>
      </c>
      <c r="P766" s="72" t="e">
        <v>#N/A</v>
      </c>
      <c r="Q766" s="72" t="e">
        <v>#N/A</v>
      </c>
    </row>
    <row r="767" spans="13:17" x14ac:dyDescent="0.2">
      <c r="M767" s="49" t="s">
        <v>443</v>
      </c>
      <c r="N767" s="75">
        <f>_xll.qlCalendarAdvance(Calendar,N766,M767,"Following",FALSE)</f>
        <v>44873</v>
      </c>
      <c r="O767" s="75" t="e">
        <f>_xll.qlInterestRateIndexValueDate(Index,N767)</f>
        <v>#VALUE!</v>
      </c>
      <c r="P767" s="72" t="e">
        <v>#N/A</v>
      </c>
      <c r="Q767" s="72" t="e">
        <v>#N/A</v>
      </c>
    </row>
    <row r="768" spans="13:17" x14ac:dyDescent="0.2">
      <c r="M768" s="49" t="s">
        <v>443</v>
      </c>
      <c r="N768" s="75">
        <f>_xll.qlCalendarAdvance(Calendar,N767,M768,"Following",FALSE)</f>
        <v>44880</v>
      </c>
      <c r="O768" s="75" t="e">
        <f>_xll.qlInterestRateIndexValueDate(Index,N768)</f>
        <v>#VALUE!</v>
      </c>
      <c r="P768" s="72" t="e">
        <v>#N/A</v>
      </c>
      <c r="Q768" s="72" t="e">
        <v>#N/A</v>
      </c>
    </row>
    <row r="769" spans="13:17" x14ac:dyDescent="0.2">
      <c r="M769" s="49" t="s">
        <v>443</v>
      </c>
      <c r="N769" s="75">
        <f>_xll.qlCalendarAdvance(Calendar,N768,M769,"Following",FALSE)</f>
        <v>44887</v>
      </c>
      <c r="O769" s="75" t="e">
        <f>_xll.qlInterestRateIndexValueDate(Index,N769)</f>
        <v>#VALUE!</v>
      </c>
      <c r="P769" s="72" t="e">
        <v>#N/A</v>
      </c>
      <c r="Q769" s="72" t="e">
        <v>#N/A</v>
      </c>
    </row>
    <row r="770" spans="13:17" x14ac:dyDescent="0.2">
      <c r="M770" s="49" t="s">
        <v>443</v>
      </c>
      <c r="N770" s="75">
        <f>_xll.qlCalendarAdvance(Calendar,N769,M770,"Following",FALSE)</f>
        <v>44894</v>
      </c>
      <c r="O770" s="75" t="e">
        <f>_xll.qlInterestRateIndexValueDate(Index,N770)</f>
        <v>#VALUE!</v>
      </c>
      <c r="P770" s="72" t="e">
        <v>#N/A</v>
      </c>
      <c r="Q770" s="72" t="e">
        <v>#N/A</v>
      </c>
    </row>
    <row r="771" spans="13:17" x14ac:dyDescent="0.2">
      <c r="M771" s="49" t="s">
        <v>443</v>
      </c>
      <c r="N771" s="75">
        <f>_xll.qlCalendarAdvance(Calendar,N770,M771,"Following",FALSE)</f>
        <v>44901</v>
      </c>
      <c r="O771" s="75" t="e">
        <f>_xll.qlInterestRateIndexValueDate(Index,N771)</f>
        <v>#VALUE!</v>
      </c>
      <c r="P771" s="72" t="e">
        <v>#N/A</v>
      </c>
      <c r="Q771" s="72" t="e">
        <v>#N/A</v>
      </c>
    </row>
    <row r="772" spans="13:17" x14ac:dyDescent="0.2">
      <c r="M772" s="49" t="s">
        <v>443</v>
      </c>
      <c r="N772" s="75">
        <f>_xll.qlCalendarAdvance(Calendar,N771,M772,"Following",FALSE)</f>
        <v>44908</v>
      </c>
      <c r="O772" s="75" t="e">
        <f>_xll.qlInterestRateIndexValueDate(Index,N772)</f>
        <v>#VALUE!</v>
      </c>
      <c r="P772" s="72" t="e">
        <v>#N/A</v>
      </c>
      <c r="Q772" s="72" t="e">
        <v>#N/A</v>
      </c>
    </row>
    <row r="773" spans="13:17" x14ac:dyDescent="0.2">
      <c r="M773" s="49" t="s">
        <v>443</v>
      </c>
      <c r="N773" s="75">
        <f>_xll.qlCalendarAdvance(Calendar,N772,M773,"Following",FALSE)</f>
        <v>44915</v>
      </c>
      <c r="O773" s="75" t="e">
        <f>_xll.qlInterestRateIndexValueDate(Index,N773)</f>
        <v>#VALUE!</v>
      </c>
      <c r="P773" s="72" t="e">
        <v>#N/A</v>
      </c>
      <c r="Q773" s="72" t="e">
        <v>#N/A</v>
      </c>
    </row>
    <row r="774" spans="13:17" x14ac:dyDescent="0.2">
      <c r="M774" s="49" t="s">
        <v>443</v>
      </c>
      <c r="N774" s="75">
        <f>_xll.qlCalendarAdvance(Calendar,N773,M774,"Following",FALSE)</f>
        <v>44922</v>
      </c>
      <c r="O774" s="75" t="e">
        <f>_xll.qlInterestRateIndexValueDate(Index,N774)</f>
        <v>#VALUE!</v>
      </c>
      <c r="P774" s="72" t="e">
        <v>#N/A</v>
      </c>
      <c r="Q774" s="72" t="e">
        <v>#N/A</v>
      </c>
    </row>
    <row r="775" spans="13:17" x14ac:dyDescent="0.2">
      <c r="M775" s="49" t="s">
        <v>443</v>
      </c>
      <c r="N775" s="75">
        <f>_xll.qlCalendarAdvance(Calendar,N774,M775,"Following",FALSE)</f>
        <v>44929</v>
      </c>
      <c r="O775" s="75" t="e">
        <f>_xll.qlInterestRateIndexValueDate(Index,N775)</f>
        <v>#VALUE!</v>
      </c>
      <c r="P775" s="72" t="e">
        <v>#N/A</v>
      </c>
      <c r="Q775" s="72" t="e">
        <v>#N/A</v>
      </c>
    </row>
    <row r="776" spans="13:17" x14ac:dyDescent="0.2">
      <c r="M776" s="49" t="s">
        <v>443</v>
      </c>
      <c r="N776" s="75">
        <f>_xll.qlCalendarAdvance(Calendar,N775,M776,"Following",FALSE)</f>
        <v>44936</v>
      </c>
      <c r="O776" s="75" t="e">
        <f>_xll.qlInterestRateIndexValueDate(Index,N776)</f>
        <v>#VALUE!</v>
      </c>
      <c r="P776" s="72" t="e">
        <v>#N/A</v>
      </c>
      <c r="Q776" s="72" t="e">
        <v>#N/A</v>
      </c>
    </row>
    <row r="777" spans="13:17" x14ac:dyDescent="0.2">
      <c r="M777" s="49" t="s">
        <v>443</v>
      </c>
      <c r="N777" s="75">
        <f>_xll.qlCalendarAdvance(Calendar,N776,M777,"Following",FALSE)</f>
        <v>44943</v>
      </c>
      <c r="O777" s="75" t="e">
        <f>_xll.qlInterestRateIndexValueDate(Index,N777)</f>
        <v>#VALUE!</v>
      </c>
      <c r="P777" s="72" t="e">
        <v>#N/A</v>
      </c>
      <c r="Q777" s="72" t="e">
        <v>#N/A</v>
      </c>
    </row>
    <row r="778" spans="13:17" x14ac:dyDescent="0.2">
      <c r="M778" s="49" t="s">
        <v>443</v>
      </c>
      <c r="N778" s="75">
        <f>_xll.qlCalendarAdvance(Calendar,N777,M778,"Following",FALSE)</f>
        <v>44950</v>
      </c>
      <c r="O778" s="75" t="e">
        <f>_xll.qlInterestRateIndexValueDate(Index,N778)</f>
        <v>#VALUE!</v>
      </c>
      <c r="P778" s="72" t="e">
        <v>#N/A</v>
      </c>
      <c r="Q778" s="72" t="e">
        <v>#N/A</v>
      </c>
    </row>
    <row r="779" spans="13:17" x14ac:dyDescent="0.2">
      <c r="M779" s="49" t="s">
        <v>443</v>
      </c>
      <c r="N779" s="75">
        <f>_xll.qlCalendarAdvance(Calendar,N778,M779,"Following",FALSE)</f>
        <v>44957</v>
      </c>
      <c r="O779" s="75" t="e">
        <f>_xll.qlInterestRateIndexValueDate(Index,N779)</f>
        <v>#VALUE!</v>
      </c>
      <c r="P779" s="72" t="e">
        <v>#N/A</v>
      </c>
      <c r="Q779" s="72" t="e">
        <v>#N/A</v>
      </c>
    </row>
    <row r="780" spans="13:17" x14ac:dyDescent="0.2">
      <c r="M780" s="49" t="s">
        <v>443</v>
      </c>
      <c r="N780" s="75">
        <f>_xll.qlCalendarAdvance(Calendar,N779,M780,"Following",FALSE)</f>
        <v>44964</v>
      </c>
      <c r="O780" s="75" t="e">
        <f>_xll.qlInterestRateIndexValueDate(Index,N780)</f>
        <v>#VALUE!</v>
      </c>
      <c r="P780" s="72" t="e">
        <v>#N/A</v>
      </c>
      <c r="Q780" s="72" t="e">
        <v>#N/A</v>
      </c>
    </row>
    <row r="781" spans="13:17" x14ac:dyDescent="0.2">
      <c r="M781" s="49" t="s">
        <v>443</v>
      </c>
      <c r="N781" s="75">
        <f>_xll.qlCalendarAdvance(Calendar,N780,M781,"Following",FALSE)</f>
        <v>44971</v>
      </c>
      <c r="O781" s="75" t="e">
        <f>_xll.qlInterestRateIndexValueDate(Index,N781)</f>
        <v>#VALUE!</v>
      </c>
      <c r="P781" s="72" t="e">
        <v>#N/A</v>
      </c>
      <c r="Q781" s="72" t="e">
        <v>#N/A</v>
      </c>
    </row>
    <row r="782" spans="13:17" x14ac:dyDescent="0.2">
      <c r="M782" s="49" t="s">
        <v>443</v>
      </c>
      <c r="N782" s="75">
        <f>_xll.qlCalendarAdvance(Calendar,N781,M782,"Following",FALSE)</f>
        <v>44978</v>
      </c>
      <c r="O782" s="75" t="e">
        <f>_xll.qlInterestRateIndexValueDate(Index,N782)</f>
        <v>#VALUE!</v>
      </c>
      <c r="P782" s="72" t="e">
        <v>#N/A</v>
      </c>
      <c r="Q782" s="72" t="e">
        <v>#N/A</v>
      </c>
    </row>
    <row r="783" spans="13:17" x14ac:dyDescent="0.2">
      <c r="M783" s="49" t="s">
        <v>443</v>
      </c>
      <c r="N783" s="75">
        <f>_xll.qlCalendarAdvance(Calendar,N782,M783,"Following",FALSE)</f>
        <v>44985</v>
      </c>
      <c r="O783" s="75" t="e">
        <f>_xll.qlInterestRateIndexValueDate(Index,N783)</f>
        <v>#VALUE!</v>
      </c>
      <c r="P783" s="72" t="e">
        <v>#N/A</v>
      </c>
      <c r="Q783" s="72" t="e">
        <v>#N/A</v>
      </c>
    </row>
    <row r="784" spans="13:17" x14ac:dyDescent="0.2">
      <c r="M784" s="49" t="s">
        <v>443</v>
      </c>
      <c r="N784" s="75">
        <f>_xll.qlCalendarAdvance(Calendar,N783,M784,"Following",FALSE)</f>
        <v>44992</v>
      </c>
      <c r="O784" s="75" t="e">
        <f>_xll.qlInterestRateIndexValueDate(Index,N784)</f>
        <v>#VALUE!</v>
      </c>
      <c r="P784" s="72" t="e">
        <v>#N/A</v>
      </c>
      <c r="Q784" s="72" t="e">
        <v>#N/A</v>
      </c>
    </row>
    <row r="785" spans="13:17" x14ac:dyDescent="0.2">
      <c r="M785" s="49" t="s">
        <v>443</v>
      </c>
      <c r="N785" s="75">
        <f>_xll.qlCalendarAdvance(Calendar,N784,M785,"Following",FALSE)</f>
        <v>44999</v>
      </c>
      <c r="O785" s="75" t="e">
        <f>_xll.qlInterestRateIndexValueDate(Index,N785)</f>
        <v>#VALUE!</v>
      </c>
      <c r="P785" s="72" t="e">
        <v>#N/A</v>
      </c>
      <c r="Q785" s="72" t="e">
        <v>#N/A</v>
      </c>
    </row>
    <row r="786" spans="13:17" x14ac:dyDescent="0.2">
      <c r="M786" s="49" t="s">
        <v>443</v>
      </c>
      <c r="N786" s="75">
        <f>_xll.qlCalendarAdvance(Calendar,N785,M786,"Following",FALSE)</f>
        <v>45006</v>
      </c>
      <c r="O786" s="75" t="e">
        <f>_xll.qlInterestRateIndexValueDate(Index,N786)</f>
        <v>#VALUE!</v>
      </c>
      <c r="P786" s="72" t="e">
        <v>#N/A</v>
      </c>
      <c r="Q786" s="72" t="e">
        <v>#N/A</v>
      </c>
    </row>
    <row r="787" spans="13:17" x14ac:dyDescent="0.2">
      <c r="M787" s="49" t="s">
        <v>443</v>
      </c>
      <c r="N787" s="75">
        <f>_xll.qlCalendarAdvance(Calendar,N786,M787,"Following",FALSE)</f>
        <v>45013</v>
      </c>
      <c r="O787" s="75" t="e">
        <f>_xll.qlInterestRateIndexValueDate(Index,N787)</f>
        <v>#VALUE!</v>
      </c>
      <c r="P787" s="72" t="e">
        <v>#N/A</v>
      </c>
      <c r="Q787" s="72" t="e">
        <v>#N/A</v>
      </c>
    </row>
    <row r="788" spans="13:17" x14ac:dyDescent="0.2">
      <c r="M788" s="49" t="s">
        <v>443</v>
      </c>
      <c r="N788" s="75">
        <f>_xll.qlCalendarAdvance(Calendar,N787,M788,"Following",FALSE)</f>
        <v>45020</v>
      </c>
      <c r="O788" s="75" t="e">
        <f>_xll.qlInterestRateIndexValueDate(Index,N788)</f>
        <v>#VALUE!</v>
      </c>
      <c r="P788" s="72" t="e">
        <v>#N/A</v>
      </c>
      <c r="Q788" s="72" t="e">
        <v>#N/A</v>
      </c>
    </row>
    <row r="789" spans="13:17" x14ac:dyDescent="0.2">
      <c r="M789" s="49" t="s">
        <v>443</v>
      </c>
      <c r="N789" s="75">
        <f>_xll.qlCalendarAdvance(Calendar,N788,M789,"Following",FALSE)</f>
        <v>45027</v>
      </c>
      <c r="O789" s="75" t="e">
        <f>_xll.qlInterestRateIndexValueDate(Index,N789)</f>
        <v>#VALUE!</v>
      </c>
      <c r="P789" s="72" t="e">
        <v>#N/A</v>
      </c>
      <c r="Q789" s="72" t="e">
        <v>#N/A</v>
      </c>
    </row>
    <row r="790" spans="13:17" x14ac:dyDescent="0.2">
      <c r="M790" s="49" t="s">
        <v>443</v>
      </c>
      <c r="N790" s="75">
        <f>_xll.qlCalendarAdvance(Calendar,N789,M790,"Following",FALSE)</f>
        <v>45034</v>
      </c>
      <c r="O790" s="75" t="e">
        <f>_xll.qlInterestRateIndexValueDate(Index,N790)</f>
        <v>#VALUE!</v>
      </c>
      <c r="P790" s="72" t="e">
        <v>#N/A</v>
      </c>
      <c r="Q790" s="72" t="e">
        <v>#N/A</v>
      </c>
    </row>
    <row r="791" spans="13:17" x14ac:dyDescent="0.2">
      <c r="M791" s="49" t="s">
        <v>443</v>
      </c>
      <c r="N791" s="75">
        <f>_xll.qlCalendarAdvance(Calendar,N790,M791,"Following",FALSE)</f>
        <v>45041</v>
      </c>
      <c r="O791" s="75" t="e">
        <f>_xll.qlInterestRateIndexValueDate(Index,N791)</f>
        <v>#VALUE!</v>
      </c>
      <c r="P791" s="72" t="e">
        <v>#N/A</v>
      </c>
      <c r="Q791" s="72" t="e">
        <v>#N/A</v>
      </c>
    </row>
    <row r="792" spans="13:17" x14ac:dyDescent="0.2">
      <c r="M792" s="49" t="s">
        <v>443</v>
      </c>
      <c r="N792" s="75">
        <f>_xll.qlCalendarAdvance(Calendar,N791,M792,"Following",FALSE)</f>
        <v>45048</v>
      </c>
      <c r="O792" s="75" t="e">
        <f>_xll.qlInterestRateIndexValueDate(Index,N792)</f>
        <v>#VALUE!</v>
      </c>
      <c r="P792" s="72" t="e">
        <v>#N/A</v>
      </c>
      <c r="Q792" s="72" t="e">
        <v>#N/A</v>
      </c>
    </row>
    <row r="793" spans="13:17" x14ac:dyDescent="0.2">
      <c r="M793" s="49" t="s">
        <v>443</v>
      </c>
      <c r="N793" s="75">
        <f>_xll.qlCalendarAdvance(Calendar,N792,M793,"Following",FALSE)</f>
        <v>45055</v>
      </c>
      <c r="O793" s="75" t="e">
        <f>_xll.qlInterestRateIndexValueDate(Index,N793)</f>
        <v>#VALUE!</v>
      </c>
      <c r="P793" s="72" t="e">
        <v>#N/A</v>
      </c>
      <c r="Q793" s="72" t="e">
        <v>#N/A</v>
      </c>
    </row>
    <row r="794" spans="13:17" x14ac:dyDescent="0.2">
      <c r="M794" s="49" t="s">
        <v>443</v>
      </c>
      <c r="N794" s="75">
        <f>_xll.qlCalendarAdvance(Calendar,N793,M794,"Following",FALSE)</f>
        <v>45062</v>
      </c>
      <c r="O794" s="75" t="e">
        <f>_xll.qlInterestRateIndexValueDate(Index,N794)</f>
        <v>#VALUE!</v>
      </c>
      <c r="P794" s="72" t="e">
        <v>#N/A</v>
      </c>
      <c r="Q794" s="72" t="e">
        <v>#N/A</v>
      </c>
    </row>
    <row r="795" spans="13:17" x14ac:dyDescent="0.2">
      <c r="M795" s="49" t="s">
        <v>443</v>
      </c>
      <c r="N795" s="75">
        <f>_xll.qlCalendarAdvance(Calendar,N794,M795,"Following",FALSE)</f>
        <v>45069</v>
      </c>
      <c r="O795" s="75" t="e">
        <f>_xll.qlInterestRateIndexValueDate(Index,N795)</f>
        <v>#VALUE!</v>
      </c>
      <c r="P795" s="72" t="e">
        <v>#N/A</v>
      </c>
      <c r="Q795" s="72" t="e">
        <v>#N/A</v>
      </c>
    </row>
    <row r="796" spans="13:17" x14ac:dyDescent="0.2">
      <c r="M796" s="49" t="s">
        <v>443</v>
      </c>
      <c r="N796" s="75">
        <f>_xll.qlCalendarAdvance(Calendar,N795,M796,"Following",FALSE)</f>
        <v>45076</v>
      </c>
      <c r="O796" s="75" t="e">
        <f>_xll.qlInterestRateIndexValueDate(Index,N796)</f>
        <v>#VALUE!</v>
      </c>
      <c r="P796" s="72" t="e">
        <v>#N/A</v>
      </c>
      <c r="Q796" s="72" t="e">
        <v>#N/A</v>
      </c>
    </row>
    <row r="797" spans="13:17" x14ac:dyDescent="0.2">
      <c r="M797" s="49" t="s">
        <v>443</v>
      </c>
      <c r="N797" s="75">
        <f>_xll.qlCalendarAdvance(Calendar,N796,M797,"Following",FALSE)</f>
        <v>45083</v>
      </c>
      <c r="O797" s="75" t="e">
        <f>_xll.qlInterestRateIndexValueDate(Index,N797)</f>
        <v>#VALUE!</v>
      </c>
      <c r="P797" s="72" t="e">
        <v>#N/A</v>
      </c>
      <c r="Q797" s="72" t="e">
        <v>#N/A</v>
      </c>
    </row>
    <row r="798" spans="13:17" x14ac:dyDescent="0.2">
      <c r="M798" s="49" t="s">
        <v>443</v>
      </c>
      <c r="N798" s="75">
        <f>_xll.qlCalendarAdvance(Calendar,N797,M798,"Following",FALSE)</f>
        <v>45090</v>
      </c>
      <c r="O798" s="75" t="e">
        <f>_xll.qlInterestRateIndexValueDate(Index,N798)</f>
        <v>#VALUE!</v>
      </c>
      <c r="P798" s="72" t="e">
        <v>#N/A</v>
      </c>
      <c r="Q798" s="72" t="e">
        <v>#N/A</v>
      </c>
    </row>
    <row r="799" spans="13:17" x14ac:dyDescent="0.2">
      <c r="M799" s="49" t="s">
        <v>443</v>
      </c>
      <c r="N799" s="75">
        <f>_xll.qlCalendarAdvance(Calendar,N798,M799,"Following",FALSE)</f>
        <v>45097</v>
      </c>
      <c r="O799" s="75" t="e">
        <f>_xll.qlInterestRateIndexValueDate(Index,N799)</f>
        <v>#VALUE!</v>
      </c>
      <c r="P799" s="72" t="e">
        <v>#N/A</v>
      </c>
      <c r="Q799" s="72" t="e">
        <v>#N/A</v>
      </c>
    </row>
    <row r="800" spans="13:17" x14ac:dyDescent="0.2">
      <c r="M800" s="49" t="s">
        <v>443</v>
      </c>
      <c r="N800" s="75">
        <f>_xll.qlCalendarAdvance(Calendar,N799,M800,"Following",FALSE)</f>
        <v>45104</v>
      </c>
      <c r="O800" s="75" t="e">
        <f>_xll.qlInterestRateIndexValueDate(Index,N800)</f>
        <v>#VALUE!</v>
      </c>
      <c r="P800" s="72" t="e">
        <v>#N/A</v>
      </c>
      <c r="Q800" s="72" t="e">
        <v>#N/A</v>
      </c>
    </row>
    <row r="801" spans="13:17" x14ac:dyDescent="0.2">
      <c r="M801" s="49" t="s">
        <v>443</v>
      </c>
      <c r="N801" s="75">
        <f>_xll.qlCalendarAdvance(Calendar,N800,M801,"Following",FALSE)</f>
        <v>45111</v>
      </c>
      <c r="O801" s="75" t="e">
        <f>_xll.qlInterestRateIndexValueDate(Index,N801)</f>
        <v>#VALUE!</v>
      </c>
      <c r="P801" s="72" t="e">
        <v>#N/A</v>
      </c>
      <c r="Q801" s="72" t="e">
        <v>#N/A</v>
      </c>
    </row>
    <row r="802" spans="13:17" x14ac:dyDescent="0.2">
      <c r="M802" s="49" t="s">
        <v>443</v>
      </c>
      <c r="N802" s="75">
        <f>_xll.qlCalendarAdvance(Calendar,N801,M802,"Following",FALSE)</f>
        <v>45118</v>
      </c>
      <c r="O802" s="75" t="e">
        <f>_xll.qlInterestRateIndexValueDate(Index,N802)</f>
        <v>#VALUE!</v>
      </c>
      <c r="P802" s="72" t="e">
        <v>#N/A</v>
      </c>
      <c r="Q802" s="72" t="e">
        <v>#N/A</v>
      </c>
    </row>
    <row r="803" spans="13:17" x14ac:dyDescent="0.2">
      <c r="M803" s="49" t="s">
        <v>443</v>
      </c>
      <c r="N803" s="75">
        <f>_xll.qlCalendarAdvance(Calendar,N802,M803,"Following",FALSE)</f>
        <v>45125</v>
      </c>
      <c r="O803" s="75" t="e">
        <f>_xll.qlInterestRateIndexValueDate(Index,N803)</f>
        <v>#VALUE!</v>
      </c>
      <c r="P803" s="72" t="e">
        <v>#N/A</v>
      </c>
      <c r="Q803" s="72" t="e">
        <v>#N/A</v>
      </c>
    </row>
    <row r="804" spans="13:17" x14ac:dyDescent="0.2">
      <c r="M804" s="49" t="s">
        <v>443</v>
      </c>
      <c r="N804" s="75">
        <f>_xll.qlCalendarAdvance(Calendar,N803,M804,"Following",FALSE)</f>
        <v>45132</v>
      </c>
      <c r="O804" s="75" t="e">
        <f>_xll.qlInterestRateIndexValueDate(Index,N804)</f>
        <v>#VALUE!</v>
      </c>
      <c r="P804" s="72" t="e">
        <v>#N/A</v>
      </c>
      <c r="Q804" s="72" t="e">
        <v>#N/A</v>
      </c>
    </row>
    <row r="805" spans="13:17" x14ac:dyDescent="0.2">
      <c r="M805" s="49" t="s">
        <v>443</v>
      </c>
      <c r="N805" s="75">
        <f>_xll.qlCalendarAdvance(Calendar,N804,M805,"Following",FALSE)</f>
        <v>45139</v>
      </c>
      <c r="O805" s="75" t="e">
        <f>_xll.qlInterestRateIndexValueDate(Index,N805)</f>
        <v>#VALUE!</v>
      </c>
      <c r="P805" s="72" t="e">
        <v>#N/A</v>
      </c>
      <c r="Q805" s="72" t="e">
        <v>#N/A</v>
      </c>
    </row>
    <row r="806" spans="13:17" x14ac:dyDescent="0.2">
      <c r="M806" s="49" t="s">
        <v>443</v>
      </c>
      <c r="N806" s="75">
        <f>_xll.qlCalendarAdvance(Calendar,N805,M806,"Following",FALSE)</f>
        <v>45146</v>
      </c>
      <c r="O806" s="75" t="e">
        <f>_xll.qlInterestRateIndexValueDate(Index,N806)</f>
        <v>#VALUE!</v>
      </c>
      <c r="P806" s="72" t="e">
        <v>#N/A</v>
      </c>
      <c r="Q806" s="72" t="e">
        <v>#N/A</v>
      </c>
    </row>
    <row r="807" spans="13:17" x14ac:dyDescent="0.2">
      <c r="M807" s="49" t="s">
        <v>443</v>
      </c>
      <c r="N807" s="75">
        <f>_xll.qlCalendarAdvance(Calendar,N806,M807,"Following",FALSE)</f>
        <v>45153</v>
      </c>
      <c r="O807" s="75" t="e">
        <f>_xll.qlInterestRateIndexValueDate(Index,N807)</f>
        <v>#VALUE!</v>
      </c>
      <c r="P807" s="72" t="e">
        <v>#N/A</v>
      </c>
      <c r="Q807" s="72" t="e">
        <v>#N/A</v>
      </c>
    </row>
    <row r="808" spans="13:17" x14ac:dyDescent="0.2">
      <c r="M808" s="49" t="s">
        <v>443</v>
      </c>
      <c r="N808" s="75">
        <f>_xll.qlCalendarAdvance(Calendar,N807,M808,"Following",FALSE)</f>
        <v>45160</v>
      </c>
      <c r="O808" s="75" t="e">
        <f>_xll.qlInterestRateIndexValueDate(Index,N808)</f>
        <v>#VALUE!</v>
      </c>
      <c r="P808" s="72" t="e">
        <v>#N/A</v>
      </c>
      <c r="Q808" s="72" t="e">
        <v>#N/A</v>
      </c>
    </row>
    <row r="809" spans="13:17" x14ac:dyDescent="0.2">
      <c r="M809" s="49" t="s">
        <v>443</v>
      </c>
      <c r="N809" s="75">
        <f>_xll.qlCalendarAdvance(Calendar,N808,M809,"Following",FALSE)</f>
        <v>45167</v>
      </c>
      <c r="O809" s="75" t="e">
        <f>_xll.qlInterestRateIndexValueDate(Index,N809)</f>
        <v>#VALUE!</v>
      </c>
      <c r="P809" s="72" t="e">
        <v>#N/A</v>
      </c>
      <c r="Q809" s="72" t="e">
        <v>#N/A</v>
      </c>
    </row>
    <row r="810" spans="13:17" x14ac:dyDescent="0.2">
      <c r="M810" s="49" t="s">
        <v>443</v>
      </c>
      <c r="N810" s="75">
        <f>_xll.qlCalendarAdvance(Calendar,N809,M810,"Following",FALSE)</f>
        <v>45174</v>
      </c>
      <c r="O810" s="75" t="e">
        <f>_xll.qlInterestRateIndexValueDate(Index,N810)</f>
        <v>#VALUE!</v>
      </c>
      <c r="P810" s="72" t="e">
        <v>#N/A</v>
      </c>
      <c r="Q810" s="72" t="e">
        <v>#N/A</v>
      </c>
    </row>
    <row r="811" spans="13:17" x14ac:dyDescent="0.2">
      <c r="M811" s="49" t="s">
        <v>443</v>
      </c>
      <c r="N811" s="75">
        <f>_xll.qlCalendarAdvance(Calendar,N810,M811,"Following",FALSE)</f>
        <v>45181</v>
      </c>
      <c r="O811" s="75" t="e">
        <f>_xll.qlInterestRateIndexValueDate(Index,N811)</f>
        <v>#VALUE!</v>
      </c>
      <c r="P811" s="72" t="e">
        <v>#N/A</v>
      </c>
      <c r="Q811" s="72" t="e">
        <v>#N/A</v>
      </c>
    </row>
    <row r="812" spans="13:17" x14ac:dyDescent="0.2">
      <c r="M812" s="49" t="s">
        <v>443</v>
      </c>
      <c r="N812" s="75">
        <f>_xll.qlCalendarAdvance(Calendar,N811,M812,"Following",FALSE)</f>
        <v>45188</v>
      </c>
      <c r="O812" s="75" t="e">
        <f>_xll.qlInterestRateIndexValueDate(Index,N812)</f>
        <v>#VALUE!</v>
      </c>
      <c r="P812" s="72" t="e">
        <v>#N/A</v>
      </c>
      <c r="Q812" s="72" t="e">
        <v>#N/A</v>
      </c>
    </row>
    <row r="813" spans="13:17" x14ac:dyDescent="0.2">
      <c r="M813" s="49" t="s">
        <v>443</v>
      </c>
      <c r="N813" s="75">
        <f>_xll.qlCalendarAdvance(Calendar,N812,M813,"Following",FALSE)</f>
        <v>45195</v>
      </c>
      <c r="O813" s="75" t="e">
        <f>_xll.qlInterestRateIndexValueDate(Index,N813)</f>
        <v>#VALUE!</v>
      </c>
      <c r="P813" s="72" t="e">
        <v>#N/A</v>
      </c>
      <c r="Q813" s="72" t="e">
        <v>#N/A</v>
      </c>
    </row>
    <row r="814" spans="13:17" x14ac:dyDescent="0.2">
      <c r="M814" s="49" t="s">
        <v>443</v>
      </c>
      <c r="N814" s="75">
        <f>_xll.qlCalendarAdvance(Calendar,N813,M814,"Following",FALSE)</f>
        <v>45202</v>
      </c>
      <c r="O814" s="75" t="e">
        <f>_xll.qlInterestRateIndexValueDate(Index,N814)</f>
        <v>#VALUE!</v>
      </c>
      <c r="P814" s="72" t="e">
        <v>#N/A</v>
      </c>
      <c r="Q814" s="72" t="e">
        <v>#N/A</v>
      </c>
    </row>
    <row r="815" spans="13:17" x14ac:dyDescent="0.2">
      <c r="M815" s="49" t="s">
        <v>443</v>
      </c>
      <c r="N815" s="75">
        <f>_xll.qlCalendarAdvance(Calendar,N814,M815,"Following",FALSE)</f>
        <v>45209</v>
      </c>
      <c r="O815" s="75" t="e">
        <f>_xll.qlInterestRateIndexValueDate(Index,N815)</f>
        <v>#VALUE!</v>
      </c>
      <c r="P815" s="72" t="e">
        <v>#N/A</v>
      </c>
      <c r="Q815" s="72" t="e">
        <v>#N/A</v>
      </c>
    </row>
    <row r="816" spans="13:17" x14ac:dyDescent="0.2">
      <c r="M816" s="49" t="s">
        <v>443</v>
      </c>
      <c r="N816" s="75">
        <f>_xll.qlCalendarAdvance(Calendar,N815,M816,"Following",FALSE)</f>
        <v>45216</v>
      </c>
      <c r="O816" s="75" t="e">
        <f>_xll.qlInterestRateIndexValueDate(Index,N816)</f>
        <v>#VALUE!</v>
      </c>
      <c r="P816" s="72" t="e">
        <v>#N/A</v>
      </c>
      <c r="Q816" s="72" t="e">
        <v>#N/A</v>
      </c>
    </row>
    <row r="817" spans="13:17" x14ac:dyDescent="0.2">
      <c r="M817" s="49" t="s">
        <v>443</v>
      </c>
      <c r="N817" s="75">
        <f>_xll.qlCalendarAdvance(Calendar,N816,M817,"Following",FALSE)</f>
        <v>45223</v>
      </c>
      <c r="O817" s="75" t="e">
        <f>_xll.qlInterestRateIndexValueDate(Index,N817)</f>
        <v>#VALUE!</v>
      </c>
      <c r="P817" s="72" t="e">
        <v>#N/A</v>
      </c>
      <c r="Q817" s="72" t="e">
        <v>#N/A</v>
      </c>
    </row>
    <row r="818" spans="13:17" x14ac:dyDescent="0.2">
      <c r="M818" s="49" t="s">
        <v>443</v>
      </c>
      <c r="N818" s="75">
        <f>_xll.qlCalendarAdvance(Calendar,N817,M818,"Following",FALSE)</f>
        <v>45230</v>
      </c>
      <c r="O818" s="75" t="e">
        <f>_xll.qlInterestRateIndexValueDate(Index,N818)</f>
        <v>#VALUE!</v>
      </c>
      <c r="P818" s="72" t="e">
        <v>#N/A</v>
      </c>
      <c r="Q818" s="72" t="e">
        <v>#N/A</v>
      </c>
    </row>
    <row r="819" spans="13:17" x14ac:dyDescent="0.2">
      <c r="M819" s="49" t="s">
        <v>443</v>
      </c>
      <c r="N819" s="75">
        <f>_xll.qlCalendarAdvance(Calendar,N818,M819,"Following",FALSE)</f>
        <v>45237</v>
      </c>
      <c r="O819" s="75" t="e">
        <f>_xll.qlInterestRateIndexValueDate(Index,N819)</f>
        <v>#VALUE!</v>
      </c>
      <c r="P819" s="72" t="e">
        <v>#N/A</v>
      </c>
      <c r="Q819" s="72" t="e">
        <v>#N/A</v>
      </c>
    </row>
    <row r="820" spans="13:17" x14ac:dyDescent="0.2">
      <c r="M820" s="49" t="s">
        <v>443</v>
      </c>
      <c r="N820" s="75">
        <f>_xll.qlCalendarAdvance(Calendar,N819,M820,"Following",FALSE)</f>
        <v>45244</v>
      </c>
      <c r="O820" s="75" t="e">
        <f>_xll.qlInterestRateIndexValueDate(Index,N820)</f>
        <v>#VALUE!</v>
      </c>
      <c r="P820" s="72" t="e">
        <v>#N/A</v>
      </c>
      <c r="Q820" s="72" t="e">
        <v>#N/A</v>
      </c>
    </row>
    <row r="821" spans="13:17" x14ac:dyDescent="0.2">
      <c r="M821" s="49" t="s">
        <v>443</v>
      </c>
      <c r="N821" s="75">
        <f>_xll.qlCalendarAdvance(Calendar,N820,M821,"Following",FALSE)</f>
        <v>45251</v>
      </c>
      <c r="O821" s="75" t="e">
        <f>_xll.qlInterestRateIndexValueDate(Index,N821)</f>
        <v>#VALUE!</v>
      </c>
      <c r="P821" s="72" t="e">
        <v>#N/A</v>
      </c>
      <c r="Q821" s="72" t="e">
        <v>#N/A</v>
      </c>
    </row>
    <row r="822" spans="13:17" x14ac:dyDescent="0.2">
      <c r="M822" s="49" t="s">
        <v>443</v>
      </c>
      <c r="N822" s="75">
        <f>_xll.qlCalendarAdvance(Calendar,N821,M822,"Following",FALSE)</f>
        <v>45258</v>
      </c>
      <c r="O822" s="75" t="e">
        <f>_xll.qlInterestRateIndexValueDate(Index,N822)</f>
        <v>#VALUE!</v>
      </c>
      <c r="P822" s="72" t="e">
        <v>#N/A</v>
      </c>
      <c r="Q822" s="72" t="e">
        <v>#N/A</v>
      </c>
    </row>
    <row r="823" spans="13:17" x14ac:dyDescent="0.2">
      <c r="M823" s="49" t="s">
        <v>443</v>
      </c>
      <c r="N823" s="75">
        <f>_xll.qlCalendarAdvance(Calendar,N822,M823,"Following",FALSE)</f>
        <v>45265</v>
      </c>
      <c r="O823" s="75" t="e">
        <f>_xll.qlInterestRateIndexValueDate(Index,N823)</f>
        <v>#VALUE!</v>
      </c>
      <c r="P823" s="72" t="e">
        <v>#N/A</v>
      </c>
      <c r="Q823" s="72" t="e">
        <v>#N/A</v>
      </c>
    </row>
    <row r="824" spans="13:17" x14ac:dyDescent="0.2">
      <c r="M824" s="49" t="s">
        <v>443</v>
      </c>
      <c r="N824" s="75">
        <f>_xll.qlCalendarAdvance(Calendar,N823,M824,"Following",FALSE)</f>
        <v>45272</v>
      </c>
      <c r="O824" s="75" t="e">
        <f>_xll.qlInterestRateIndexValueDate(Index,N824)</f>
        <v>#VALUE!</v>
      </c>
      <c r="P824" s="72" t="e">
        <v>#N/A</v>
      </c>
      <c r="Q824" s="72" t="e">
        <v>#N/A</v>
      </c>
    </row>
    <row r="825" spans="13:17" x14ac:dyDescent="0.2">
      <c r="M825" s="49" t="s">
        <v>443</v>
      </c>
      <c r="N825" s="75">
        <f>_xll.qlCalendarAdvance(Calendar,N824,M825,"Following",FALSE)</f>
        <v>45279</v>
      </c>
      <c r="O825" s="75" t="e">
        <f>_xll.qlInterestRateIndexValueDate(Index,N825)</f>
        <v>#VALUE!</v>
      </c>
      <c r="P825" s="72" t="e">
        <v>#N/A</v>
      </c>
      <c r="Q825" s="72" t="e">
        <v>#N/A</v>
      </c>
    </row>
    <row r="826" spans="13:17" x14ac:dyDescent="0.2">
      <c r="M826" s="49" t="s">
        <v>443</v>
      </c>
      <c r="N826" s="75">
        <f>_xll.qlCalendarAdvance(Calendar,N825,M826,"Following",FALSE)</f>
        <v>45287</v>
      </c>
      <c r="O826" s="75" t="e">
        <f>_xll.qlInterestRateIndexValueDate(Index,N826)</f>
        <v>#VALUE!</v>
      </c>
      <c r="P826" s="72" t="e">
        <v>#N/A</v>
      </c>
      <c r="Q826" s="72" t="e">
        <v>#N/A</v>
      </c>
    </row>
    <row r="827" spans="13:17" x14ac:dyDescent="0.2">
      <c r="M827" s="49" t="s">
        <v>443</v>
      </c>
      <c r="N827" s="75">
        <f>_xll.qlCalendarAdvance(Calendar,N826,M827,"Following",FALSE)</f>
        <v>45294</v>
      </c>
      <c r="O827" s="75" t="e">
        <f>_xll.qlInterestRateIndexValueDate(Index,N827)</f>
        <v>#VALUE!</v>
      </c>
      <c r="P827" s="72" t="e">
        <v>#N/A</v>
      </c>
      <c r="Q827" s="72" t="e">
        <v>#N/A</v>
      </c>
    </row>
    <row r="828" spans="13:17" x14ac:dyDescent="0.2">
      <c r="M828" s="49" t="s">
        <v>443</v>
      </c>
      <c r="N828" s="75">
        <f>_xll.qlCalendarAdvance(Calendar,N827,M828,"Following",FALSE)</f>
        <v>45301</v>
      </c>
      <c r="O828" s="75" t="e">
        <f>_xll.qlInterestRateIndexValueDate(Index,N828)</f>
        <v>#VALUE!</v>
      </c>
      <c r="P828" s="72" t="e">
        <v>#N/A</v>
      </c>
      <c r="Q828" s="72" t="e">
        <v>#N/A</v>
      </c>
    </row>
    <row r="829" spans="13:17" x14ac:dyDescent="0.2">
      <c r="M829" s="49" t="s">
        <v>443</v>
      </c>
      <c r="N829" s="75">
        <f>_xll.qlCalendarAdvance(Calendar,N828,M829,"Following",FALSE)</f>
        <v>45308</v>
      </c>
      <c r="O829" s="75" t="e">
        <f>_xll.qlInterestRateIndexValueDate(Index,N829)</f>
        <v>#VALUE!</v>
      </c>
      <c r="P829" s="72" t="e">
        <v>#N/A</v>
      </c>
      <c r="Q829" s="72" t="e">
        <v>#N/A</v>
      </c>
    </row>
    <row r="830" spans="13:17" x14ac:dyDescent="0.2">
      <c r="M830" s="49" t="s">
        <v>443</v>
      </c>
      <c r="N830" s="75">
        <f>_xll.qlCalendarAdvance(Calendar,N829,M830,"Following",FALSE)</f>
        <v>45315</v>
      </c>
      <c r="O830" s="75" t="e">
        <f>_xll.qlInterestRateIndexValueDate(Index,N830)</f>
        <v>#VALUE!</v>
      </c>
      <c r="P830" s="72" t="e">
        <v>#N/A</v>
      </c>
      <c r="Q830" s="72" t="e">
        <v>#N/A</v>
      </c>
    </row>
    <row r="831" spans="13:17" x14ac:dyDescent="0.2">
      <c r="M831" s="49" t="s">
        <v>443</v>
      </c>
      <c r="N831" s="75">
        <f>_xll.qlCalendarAdvance(Calendar,N830,M831,"Following",FALSE)</f>
        <v>45322</v>
      </c>
      <c r="O831" s="75" t="e">
        <f>_xll.qlInterestRateIndexValueDate(Index,N831)</f>
        <v>#VALUE!</v>
      </c>
      <c r="P831" s="72" t="e">
        <v>#N/A</v>
      </c>
      <c r="Q831" s="72" t="e">
        <v>#N/A</v>
      </c>
    </row>
    <row r="832" spans="13:17" x14ac:dyDescent="0.2">
      <c r="M832" s="49" t="s">
        <v>443</v>
      </c>
      <c r="N832" s="75">
        <f>_xll.qlCalendarAdvance(Calendar,N831,M832,"Following",FALSE)</f>
        <v>45329</v>
      </c>
      <c r="O832" s="75" t="e">
        <f>_xll.qlInterestRateIndexValueDate(Index,N832)</f>
        <v>#VALUE!</v>
      </c>
      <c r="P832" s="72" t="e">
        <v>#N/A</v>
      </c>
      <c r="Q832" s="72" t="e">
        <v>#N/A</v>
      </c>
    </row>
    <row r="833" spans="13:17" x14ac:dyDescent="0.2">
      <c r="M833" s="49" t="s">
        <v>443</v>
      </c>
      <c r="N833" s="75">
        <f>_xll.qlCalendarAdvance(Calendar,N832,M833,"Following",FALSE)</f>
        <v>45336</v>
      </c>
      <c r="O833" s="75" t="e">
        <f>_xll.qlInterestRateIndexValueDate(Index,N833)</f>
        <v>#VALUE!</v>
      </c>
      <c r="P833" s="72" t="e">
        <v>#N/A</v>
      </c>
      <c r="Q833" s="72" t="e">
        <v>#N/A</v>
      </c>
    </row>
    <row r="834" spans="13:17" x14ac:dyDescent="0.2">
      <c r="M834" s="49" t="s">
        <v>443</v>
      </c>
      <c r="N834" s="75">
        <f>_xll.qlCalendarAdvance(Calendar,N833,M834,"Following",FALSE)</f>
        <v>45343</v>
      </c>
      <c r="O834" s="75" t="e">
        <f>_xll.qlInterestRateIndexValueDate(Index,N834)</f>
        <v>#VALUE!</v>
      </c>
      <c r="P834" s="72" t="e">
        <v>#N/A</v>
      </c>
      <c r="Q834" s="72" t="e">
        <v>#N/A</v>
      </c>
    </row>
    <row r="835" spans="13:17" x14ac:dyDescent="0.2">
      <c r="M835" s="49" t="s">
        <v>443</v>
      </c>
      <c r="N835" s="75">
        <f>_xll.qlCalendarAdvance(Calendar,N834,M835,"Following",FALSE)</f>
        <v>45350</v>
      </c>
      <c r="O835" s="75" t="e">
        <f>_xll.qlInterestRateIndexValueDate(Index,N835)</f>
        <v>#VALUE!</v>
      </c>
      <c r="P835" s="72" t="e">
        <v>#N/A</v>
      </c>
      <c r="Q835" s="72" t="e">
        <v>#N/A</v>
      </c>
    </row>
    <row r="836" spans="13:17" x14ac:dyDescent="0.2">
      <c r="M836" s="49" t="s">
        <v>443</v>
      </c>
      <c r="N836" s="75">
        <f>_xll.qlCalendarAdvance(Calendar,N835,M836,"Following",FALSE)</f>
        <v>45357</v>
      </c>
      <c r="O836" s="75" t="e">
        <f>_xll.qlInterestRateIndexValueDate(Index,N836)</f>
        <v>#VALUE!</v>
      </c>
      <c r="P836" s="72" t="e">
        <v>#N/A</v>
      </c>
      <c r="Q836" s="72" t="e">
        <v>#N/A</v>
      </c>
    </row>
    <row r="837" spans="13:17" x14ac:dyDescent="0.2">
      <c r="M837" s="49" t="s">
        <v>443</v>
      </c>
      <c r="N837" s="75">
        <f>_xll.qlCalendarAdvance(Calendar,N836,M837,"Following",FALSE)</f>
        <v>45364</v>
      </c>
      <c r="O837" s="75" t="e">
        <f>_xll.qlInterestRateIndexValueDate(Index,N837)</f>
        <v>#VALUE!</v>
      </c>
      <c r="P837" s="72" t="e">
        <v>#N/A</v>
      </c>
      <c r="Q837" s="72" t="e">
        <v>#N/A</v>
      </c>
    </row>
    <row r="838" spans="13:17" x14ac:dyDescent="0.2">
      <c r="M838" s="49" t="s">
        <v>443</v>
      </c>
      <c r="N838" s="75">
        <f>_xll.qlCalendarAdvance(Calendar,N837,M838,"Following",FALSE)</f>
        <v>45371</v>
      </c>
      <c r="O838" s="75" t="e">
        <f>_xll.qlInterestRateIndexValueDate(Index,N838)</f>
        <v>#VALUE!</v>
      </c>
      <c r="P838" s="72" t="e">
        <v>#N/A</v>
      </c>
      <c r="Q838" s="72" t="e">
        <v>#N/A</v>
      </c>
    </row>
    <row r="839" spans="13:17" x14ac:dyDescent="0.2">
      <c r="M839" s="49" t="s">
        <v>443</v>
      </c>
      <c r="N839" s="75">
        <f>_xll.qlCalendarAdvance(Calendar,N838,M839,"Following",FALSE)</f>
        <v>45378</v>
      </c>
      <c r="O839" s="75" t="e">
        <f>_xll.qlInterestRateIndexValueDate(Index,N839)</f>
        <v>#VALUE!</v>
      </c>
      <c r="P839" s="72" t="e">
        <v>#N/A</v>
      </c>
      <c r="Q839" s="72" t="e">
        <v>#N/A</v>
      </c>
    </row>
    <row r="840" spans="13:17" x14ac:dyDescent="0.2">
      <c r="M840" s="49" t="s">
        <v>443</v>
      </c>
      <c r="N840" s="75">
        <f>_xll.qlCalendarAdvance(Calendar,N839,M840,"Following",FALSE)</f>
        <v>45385</v>
      </c>
      <c r="O840" s="75" t="e">
        <f>_xll.qlInterestRateIndexValueDate(Index,N840)</f>
        <v>#VALUE!</v>
      </c>
      <c r="P840" s="72" t="e">
        <v>#N/A</v>
      </c>
      <c r="Q840" s="72" t="e">
        <v>#N/A</v>
      </c>
    </row>
    <row r="841" spans="13:17" x14ac:dyDescent="0.2">
      <c r="M841" s="49" t="s">
        <v>443</v>
      </c>
      <c r="N841" s="75">
        <f>_xll.qlCalendarAdvance(Calendar,N840,M841,"Following",FALSE)</f>
        <v>45392</v>
      </c>
      <c r="O841" s="75" t="e">
        <f>_xll.qlInterestRateIndexValueDate(Index,N841)</f>
        <v>#VALUE!</v>
      </c>
      <c r="P841" s="72" t="e">
        <v>#N/A</v>
      </c>
      <c r="Q841" s="72" t="e">
        <v>#N/A</v>
      </c>
    </row>
    <row r="842" spans="13:17" x14ac:dyDescent="0.2">
      <c r="M842" s="49" t="s">
        <v>443</v>
      </c>
      <c r="N842" s="75">
        <f>_xll.qlCalendarAdvance(Calendar,N841,M842,"Following",FALSE)</f>
        <v>45399</v>
      </c>
      <c r="O842" s="75" t="e">
        <f>_xll.qlInterestRateIndexValueDate(Index,N842)</f>
        <v>#VALUE!</v>
      </c>
      <c r="P842" s="72" t="e">
        <v>#N/A</v>
      </c>
      <c r="Q842" s="72" t="e">
        <v>#N/A</v>
      </c>
    </row>
    <row r="843" spans="13:17" x14ac:dyDescent="0.2">
      <c r="M843" s="49" t="s">
        <v>443</v>
      </c>
      <c r="N843" s="75">
        <f>_xll.qlCalendarAdvance(Calendar,N842,M843,"Following",FALSE)</f>
        <v>45406</v>
      </c>
      <c r="O843" s="75" t="e">
        <f>_xll.qlInterestRateIndexValueDate(Index,N843)</f>
        <v>#VALUE!</v>
      </c>
      <c r="P843" s="72" t="e">
        <v>#N/A</v>
      </c>
      <c r="Q843" s="72" t="e">
        <v>#N/A</v>
      </c>
    </row>
    <row r="844" spans="13:17" x14ac:dyDescent="0.2">
      <c r="M844" s="49" t="s">
        <v>443</v>
      </c>
      <c r="N844" s="75">
        <f>_xll.qlCalendarAdvance(Calendar,N843,M844,"Following",FALSE)</f>
        <v>45414</v>
      </c>
      <c r="O844" s="75" t="e">
        <f>_xll.qlInterestRateIndexValueDate(Index,N844)</f>
        <v>#VALUE!</v>
      </c>
      <c r="P844" s="72" t="e">
        <v>#N/A</v>
      </c>
      <c r="Q844" s="72" t="e">
        <v>#N/A</v>
      </c>
    </row>
    <row r="845" spans="13:17" x14ac:dyDescent="0.2">
      <c r="M845" s="49" t="s">
        <v>443</v>
      </c>
      <c r="N845" s="75">
        <f>_xll.qlCalendarAdvance(Calendar,N844,M845,"Following",FALSE)</f>
        <v>45421</v>
      </c>
      <c r="O845" s="75" t="e">
        <f>_xll.qlInterestRateIndexValueDate(Index,N845)</f>
        <v>#VALUE!</v>
      </c>
      <c r="P845" s="72" t="e">
        <v>#N/A</v>
      </c>
      <c r="Q845" s="72" t="e">
        <v>#N/A</v>
      </c>
    </row>
    <row r="846" spans="13:17" x14ac:dyDescent="0.2">
      <c r="M846" s="49" t="s">
        <v>443</v>
      </c>
      <c r="N846" s="75">
        <f>_xll.qlCalendarAdvance(Calendar,N845,M846,"Following",FALSE)</f>
        <v>45428</v>
      </c>
      <c r="O846" s="75" t="e">
        <f>_xll.qlInterestRateIndexValueDate(Index,N846)</f>
        <v>#VALUE!</v>
      </c>
      <c r="P846" s="72" t="e">
        <v>#N/A</v>
      </c>
      <c r="Q846" s="72" t="e">
        <v>#N/A</v>
      </c>
    </row>
    <row r="847" spans="13:17" x14ac:dyDescent="0.2">
      <c r="M847" s="49" t="s">
        <v>443</v>
      </c>
      <c r="N847" s="75">
        <f>_xll.qlCalendarAdvance(Calendar,N846,M847,"Following",FALSE)</f>
        <v>45435</v>
      </c>
      <c r="O847" s="75" t="e">
        <f>_xll.qlInterestRateIndexValueDate(Index,N847)</f>
        <v>#VALUE!</v>
      </c>
      <c r="P847" s="72" t="e">
        <v>#N/A</v>
      </c>
      <c r="Q847" s="72" t="e">
        <v>#N/A</v>
      </c>
    </row>
    <row r="848" spans="13:17" x14ac:dyDescent="0.2">
      <c r="M848" s="49" t="s">
        <v>443</v>
      </c>
      <c r="N848" s="75">
        <f>_xll.qlCalendarAdvance(Calendar,N847,M848,"Following",FALSE)</f>
        <v>45442</v>
      </c>
      <c r="O848" s="75" t="e">
        <f>_xll.qlInterestRateIndexValueDate(Index,N848)</f>
        <v>#VALUE!</v>
      </c>
      <c r="P848" s="72" t="e">
        <v>#N/A</v>
      </c>
      <c r="Q848" s="72" t="e">
        <v>#N/A</v>
      </c>
    </row>
    <row r="849" spans="13:17" x14ac:dyDescent="0.2">
      <c r="M849" s="49" t="s">
        <v>443</v>
      </c>
      <c r="N849" s="75">
        <f>_xll.qlCalendarAdvance(Calendar,N848,M849,"Following",FALSE)</f>
        <v>45449</v>
      </c>
      <c r="O849" s="75" t="e">
        <f>_xll.qlInterestRateIndexValueDate(Index,N849)</f>
        <v>#VALUE!</v>
      </c>
      <c r="P849" s="72" t="e">
        <v>#N/A</v>
      </c>
      <c r="Q849" s="72" t="e">
        <v>#N/A</v>
      </c>
    </row>
    <row r="850" spans="13:17" x14ac:dyDescent="0.2">
      <c r="M850" s="49" t="s">
        <v>443</v>
      </c>
      <c r="N850" s="75">
        <f>_xll.qlCalendarAdvance(Calendar,N849,M850,"Following",FALSE)</f>
        <v>45456</v>
      </c>
      <c r="O850" s="75" t="e">
        <f>_xll.qlInterestRateIndexValueDate(Index,N850)</f>
        <v>#VALUE!</v>
      </c>
      <c r="P850" s="72" t="e">
        <v>#N/A</v>
      </c>
      <c r="Q850" s="72" t="e">
        <v>#N/A</v>
      </c>
    </row>
    <row r="851" spans="13:17" x14ac:dyDescent="0.2">
      <c r="M851" s="49" t="s">
        <v>443</v>
      </c>
      <c r="N851" s="75">
        <f>_xll.qlCalendarAdvance(Calendar,N850,M851,"Following",FALSE)</f>
        <v>45463</v>
      </c>
      <c r="O851" s="75" t="e">
        <f>_xll.qlInterestRateIndexValueDate(Index,N851)</f>
        <v>#VALUE!</v>
      </c>
      <c r="P851" s="72" t="e">
        <v>#N/A</v>
      </c>
      <c r="Q851" s="72" t="e">
        <v>#N/A</v>
      </c>
    </row>
    <row r="852" spans="13:17" x14ac:dyDescent="0.2">
      <c r="M852" s="49" t="s">
        <v>443</v>
      </c>
      <c r="N852" s="75">
        <f>_xll.qlCalendarAdvance(Calendar,N851,M852,"Following",FALSE)</f>
        <v>45470</v>
      </c>
      <c r="O852" s="75" t="e">
        <f>_xll.qlInterestRateIndexValueDate(Index,N852)</f>
        <v>#VALUE!</v>
      </c>
      <c r="P852" s="72" t="e">
        <v>#N/A</v>
      </c>
      <c r="Q852" s="72" t="e">
        <v>#N/A</v>
      </c>
    </row>
    <row r="853" spans="13:17" x14ac:dyDescent="0.2">
      <c r="M853" s="49" t="s">
        <v>443</v>
      </c>
      <c r="N853" s="75">
        <f>_xll.qlCalendarAdvance(Calendar,N852,M853,"Following",FALSE)</f>
        <v>45477</v>
      </c>
      <c r="O853" s="75" t="e">
        <f>_xll.qlInterestRateIndexValueDate(Index,N853)</f>
        <v>#VALUE!</v>
      </c>
      <c r="P853" s="72" t="e">
        <v>#N/A</v>
      </c>
      <c r="Q853" s="72" t="e">
        <v>#N/A</v>
      </c>
    </row>
    <row r="854" spans="13:17" x14ac:dyDescent="0.2">
      <c r="M854" s="49" t="s">
        <v>443</v>
      </c>
      <c r="N854" s="75">
        <f>_xll.qlCalendarAdvance(Calendar,N853,M854,"Following",FALSE)</f>
        <v>45484</v>
      </c>
      <c r="O854" s="75" t="e">
        <f>_xll.qlInterestRateIndexValueDate(Index,N854)</f>
        <v>#VALUE!</v>
      </c>
      <c r="P854" s="72" t="e">
        <v>#N/A</v>
      </c>
      <c r="Q854" s="72" t="e">
        <v>#N/A</v>
      </c>
    </row>
    <row r="855" spans="13:17" x14ac:dyDescent="0.2">
      <c r="M855" s="49" t="s">
        <v>443</v>
      </c>
      <c r="N855" s="75">
        <f>_xll.qlCalendarAdvance(Calendar,N854,M855,"Following",FALSE)</f>
        <v>45491</v>
      </c>
      <c r="O855" s="75" t="e">
        <f>_xll.qlInterestRateIndexValueDate(Index,N855)</f>
        <v>#VALUE!</v>
      </c>
      <c r="P855" s="72" t="e">
        <v>#N/A</v>
      </c>
      <c r="Q855" s="72" t="e">
        <v>#N/A</v>
      </c>
    </row>
    <row r="856" spans="13:17" x14ac:dyDescent="0.2">
      <c r="M856" s="49" t="s">
        <v>443</v>
      </c>
      <c r="N856" s="75">
        <f>_xll.qlCalendarAdvance(Calendar,N855,M856,"Following",FALSE)</f>
        <v>45498</v>
      </c>
      <c r="O856" s="75" t="e">
        <f>_xll.qlInterestRateIndexValueDate(Index,N856)</f>
        <v>#VALUE!</v>
      </c>
      <c r="P856" s="72" t="e">
        <v>#N/A</v>
      </c>
      <c r="Q856" s="72" t="e">
        <v>#N/A</v>
      </c>
    </row>
    <row r="857" spans="13:17" x14ac:dyDescent="0.2">
      <c r="M857" s="49" t="s">
        <v>443</v>
      </c>
      <c r="N857" s="75">
        <f>_xll.qlCalendarAdvance(Calendar,N856,M857,"Following",FALSE)</f>
        <v>45505</v>
      </c>
      <c r="O857" s="75" t="e">
        <f>_xll.qlInterestRateIndexValueDate(Index,N857)</f>
        <v>#VALUE!</v>
      </c>
      <c r="P857" s="72" t="e">
        <v>#N/A</v>
      </c>
      <c r="Q857" s="72" t="e">
        <v>#N/A</v>
      </c>
    </row>
    <row r="858" spans="13:17" x14ac:dyDescent="0.2">
      <c r="M858" s="49" t="s">
        <v>443</v>
      </c>
      <c r="N858" s="75">
        <f>_xll.qlCalendarAdvance(Calendar,N857,M858,"Following",FALSE)</f>
        <v>45512</v>
      </c>
      <c r="O858" s="75" t="e">
        <f>_xll.qlInterestRateIndexValueDate(Index,N858)</f>
        <v>#VALUE!</v>
      </c>
      <c r="P858" s="72" t="e">
        <v>#N/A</v>
      </c>
      <c r="Q858" s="72" t="e">
        <v>#N/A</v>
      </c>
    </row>
    <row r="859" spans="13:17" x14ac:dyDescent="0.2">
      <c r="M859" s="49" t="s">
        <v>443</v>
      </c>
      <c r="N859" s="75">
        <f>_xll.qlCalendarAdvance(Calendar,N858,M859,"Following",FALSE)</f>
        <v>45519</v>
      </c>
      <c r="O859" s="75" t="e">
        <f>_xll.qlInterestRateIndexValueDate(Index,N859)</f>
        <v>#VALUE!</v>
      </c>
      <c r="P859" s="72" t="e">
        <v>#N/A</v>
      </c>
      <c r="Q859" s="72" t="e">
        <v>#N/A</v>
      </c>
    </row>
    <row r="860" spans="13:17" x14ac:dyDescent="0.2">
      <c r="M860" s="49" t="s">
        <v>443</v>
      </c>
      <c r="N860" s="75">
        <f>_xll.qlCalendarAdvance(Calendar,N859,M860,"Following",FALSE)</f>
        <v>45526</v>
      </c>
      <c r="O860" s="75" t="e">
        <f>_xll.qlInterestRateIndexValueDate(Index,N860)</f>
        <v>#VALUE!</v>
      </c>
      <c r="P860" s="72" t="e">
        <v>#N/A</v>
      </c>
      <c r="Q860" s="72" t="e">
        <v>#N/A</v>
      </c>
    </row>
    <row r="861" spans="13:17" x14ac:dyDescent="0.2">
      <c r="M861" s="49" t="s">
        <v>443</v>
      </c>
      <c r="N861" s="75">
        <f>_xll.qlCalendarAdvance(Calendar,N860,M861,"Following",FALSE)</f>
        <v>45533</v>
      </c>
      <c r="O861" s="75" t="e">
        <f>_xll.qlInterestRateIndexValueDate(Index,N861)</f>
        <v>#VALUE!</v>
      </c>
      <c r="P861" s="72" t="e">
        <v>#N/A</v>
      </c>
      <c r="Q861" s="72" t="e">
        <v>#N/A</v>
      </c>
    </row>
    <row r="862" spans="13:17" x14ac:dyDescent="0.2">
      <c r="M862" s="49" t="s">
        <v>443</v>
      </c>
      <c r="N862" s="75">
        <f>_xll.qlCalendarAdvance(Calendar,N861,M862,"Following",FALSE)</f>
        <v>45540</v>
      </c>
      <c r="O862" s="75" t="e">
        <f>_xll.qlInterestRateIndexValueDate(Index,N862)</f>
        <v>#VALUE!</v>
      </c>
      <c r="P862" s="72" t="e">
        <v>#N/A</v>
      </c>
      <c r="Q862" s="72" t="e">
        <v>#N/A</v>
      </c>
    </row>
    <row r="863" spans="13:17" x14ac:dyDescent="0.2">
      <c r="M863" s="49" t="s">
        <v>443</v>
      </c>
      <c r="N863" s="75">
        <f>_xll.qlCalendarAdvance(Calendar,N862,M863,"Following",FALSE)</f>
        <v>45547</v>
      </c>
      <c r="O863" s="75" t="e">
        <f>_xll.qlInterestRateIndexValueDate(Index,N863)</f>
        <v>#VALUE!</v>
      </c>
      <c r="P863" s="72" t="e">
        <v>#N/A</v>
      </c>
      <c r="Q863" s="72" t="e">
        <v>#N/A</v>
      </c>
    </row>
    <row r="864" spans="13:17" x14ac:dyDescent="0.2">
      <c r="M864" s="49" t="s">
        <v>443</v>
      </c>
      <c r="N864" s="75">
        <f>_xll.qlCalendarAdvance(Calendar,N863,M864,"Following",FALSE)</f>
        <v>45554</v>
      </c>
      <c r="O864" s="75" t="e">
        <f>_xll.qlInterestRateIndexValueDate(Index,N864)</f>
        <v>#VALUE!</v>
      </c>
      <c r="P864" s="72" t="e">
        <v>#N/A</v>
      </c>
      <c r="Q864" s="72" t="e">
        <v>#N/A</v>
      </c>
    </row>
    <row r="865" spans="13:17" x14ac:dyDescent="0.2">
      <c r="M865" s="49" t="s">
        <v>443</v>
      </c>
      <c r="N865" s="75">
        <f>_xll.qlCalendarAdvance(Calendar,N864,M865,"Following",FALSE)</f>
        <v>45561</v>
      </c>
      <c r="O865" s="75" t="e">
        <f>_xll.qlInterestRateIndexValueDate(Index,N865)</f>
        <v>#VALUE!</v>
      </c>
      <c r="P865" s="72" t="e">
        <v>#N/A</v>
      </c>
      <c r="Q865" s="72" t="e">
        <v>#N/A</v>
      </c>
    </row>
    <row r="866" spans="13:17" x14ac:dyDescent="0.2">
      <c r="M866" s="49" t="s">
        <v>443</v>
      </c>
      <c r="N866" s="75">
        <f>_xll.qlCalendarAdvance(Calendar,N865,M866,"Following",FALSE)</f>
        <v>45568</v>
      </c>
      <c r="O866" s="75" t="e">
        <f>_xll.qlInterestRateIndexValueDate(Index,N866)</f>
        <v>#VALUE!</v>
      </c>
      <c r="P866" s="72" t="e">
        <v>#N/A</v>
      </c>
      <c r="Q866" s="72" t="e">
        <v>#N/A</v>
      </c>
    </row>
    <row r="867" spans="13:17" x14ac:dyDescent="0.2">
      <c r="M867" s="49" t="s">
        <v>443</v>
      </c>
      <c r="N867" s="75">
        <f>_xll.qlCalendarAdvance(Calendar,N866,M867,"Following",FALSE)</f>
        <v>45575</v>
      </c>
      <c r="O867" s="75" t="e">
        <f>_xll.qlInterestRateIndexValueDate(Index,N867)</f>
        <v>#VALUE!</v>
      </c>
      <c r="P867" s="72" t="e">
        <v>#N/A</v>
      </c>
      <c r="Q867" s="72" t="e">
        <v>#N/A</v>
      </c>
    </row>
    <row r="868" spans="13:17" x14ac:dyDescent="0.2">
      <c r="M868" s="49" t="s">
        <v>443</v>
      </c>
      <c r="N868" s="75">
        <f>_xll.qlCalendarAdvance(Calendar,N867,M868,"Following",FALSE)</f>
        <v>45582</v>
      </c>
      <c r="O868" s="75" t="e">
        <f>_xll.qlInterestRateIndexValueDate(Index,N868)</f>
        <v>#VALUE!</v>
      </c>
      <c r="P868" s="72" t="e">
        <v>#N/A</v>
      </c>
      <c r="Q868" s="72" t="e">
        <v>#N/A</v>
      </c>
    </row>
    <row r="869" spans="13:17" x14ac:dyDescent="0.2">
      <c r="M869" s="49" t="s">
        <v>443</v>
      </c>
      <c r="N869" s="75">
        <f>_xll.qlCalendarAdvance(Calendar,N868,M869,"Following",FALSE)</f>
        <v>45589</v>
      </c>
      <c r="O869" s="75" t="e">
        <f>_xll.qlInterestRateIndexValueDate(Index,N869)</f>
        <v>#VALUE!</v>
      </c>
      <c r="P869" s="72" t="e">
        <v>#N/A</v>
      </c>
      <c r="Q869" s="72" t="e">
        <v>#N/A</v>
      </c>
    </row>
    <row r="870" spans="13:17" x14ac:dyDescent="0.2">
      <c r="M870" s="49" t="s">
        <v>443</v>
      </c>
      <c r="N870" s="75">
        <f>_xll.qlCalendarAdvance(Calendar,N869,M870,"Following",FALSE)</f>
        <v>45596</v>
      </c>
      <c r="O870" s="75" t="e">
        <f>_xll.qlInterestRateIndexValueDate(Index,N870)</f>
        <v>#VALUE!</v>
      </c>
      <c r="P870" s="72" t="e">
        <v>#N/A</v>
      </c>
      <c r="Q870" s="72" t="e">
        <v>#N/A</v>
      </c>
    </row>
    <row r="871" spans="13:17" x14ac:dyDescent="0.2">
      <c r="M871" s="49" t="s">
        <v>443</v>
      </c>
      <c r="N871" s="75">
        <f>_xll.qlCalendarAdvance(Calendar,N870,M871,"Following",FALSE)</f>
        <v>45603</v>
      </c>
      <c r="O871" s="75" t="e">
        <f>_xll.qlInterestRateIndexValueDate(Index,N871)</f>
        <v>#VALUE!</v>
      </c>
      <c r="P871" s="72" t="e">
        <v>#N/A</v>
      </c>
      <c r="Q871" s="72" t="e">
        <v>#N/A</v>
      </c>
    </row>
    <row r="872" spans="13:17" x14ac:dyDescent="0.2">
      <c r="M872" s="49" t="s">
        <v>443</v>
      </c>
      <c r="N872" s="75">
        <f>_xll.qlCalendarAdvance(Calendar,N871,M872,"Following",FALSE)</f>
        <v>45610</v>
      </c>
      <c r="O872" s="75" t="e">
        <f>_xll.qlInterestRateIndexValueDate(Index,N872)</f>
        <v>#VALUE!</v>
      </c>
      <c r="P872" s="72" t="e">
        <v>#N/A</v>
      </c>
      <c r="Q872" s="72" t="e">
        <v>#N/A</v>
      </c>
    </row>
    <row r="873" spans="13:17" x14ac:dyDescent="0.2">
      <c r="M873" s="49" t="s">
        <v>443</v>
      </c>
      <c r="N873" s="75">
        <f>_xll.qlCalendarAdvance(Calendar,N872,M873,"Following",FALSE)</f>
        <v>45617</v>
      </c>
      <c r="O873" s="75" t="e">
        <f>_xll.qlInterestRateIndexValueDate(Index,N873)</f>
        <v>#VALUE!</v>
      </c>
      <c r="P873" s="72" t="e">
        <v>#N/A</v>
      </c>
      <c r="Q873" s="72" t="e">
        <v>#N/A</v>
      </c>
    </row>
    <row r="874" spans="13:17" x14ac:dyDescent="0.2">
      <c r="M874" s="49" t="s">
        <v>443</v>
      </c>
      <c r="N874" s="75">
        <f>_xll.qlCalendarAdvance(Calendar,N873,M874,"Following",FALSE)</f>
        <v>45624</v>
      </c>
      <c r="O874" s="75" t="e">
        <f>_xll.qlInterestRateIndexValueDate(Index,N874)</f>
        <v>#VALUE!</v>
      </c>
      <c r="P874" s="72" t="e">
        <v>#N/A</v>
      </c>
      <c r="Q874" s="72" t="e">
        <v>#N/A</v>
      </c>
    </row>
    <row r="875" spans="13:17" x14ac:dyDescent="0.2">
      <c r="M875" s="49" t="s">
        <v>443</v>
      </c>
      <c r="N875" s="75">
        <f>_xll.qlCalendarAdvance(Calendar,N874,M875,"Following",FALSE)</f>
        <v>45631</v>
      </c>
      <c r="O875" s="75" t="e">
        <f>_xll.qlInterestRateIndexValueDate(Index,N875)</f>
        <v>#VALUE!</v>
      </c>
      <c r="P875" s="72" t="e">
        <v>#N/A</v>
      </c>
      <c r="Q875" s="72" t="e">
        <v>#N/A</v>
      </c>
    </row>
    <row r="876" spans="13:17" x14ac:dyDescent="0.2">
      <c r="M876" s="49" t="s">
        <v>443</v>
      </c>
      <c r="N876" s="75">
        <f>_xll.qlCalendarAdvance(Calendar,N875,M876,"Following",FALSE)</f>
        <v>45638</v>
      </c>
      <c r="O876" s="75" t="e">
        <f>_xll.qlInterestRateIndexValueDate(Index,N876)</f>
        <v>#VALUE!</v>
      </c>
      <c r="P876" s="72" t="e">
        <v>#N/A</v>
      </c>
      <c r="Q876" s="72" t="e">
        <v>#N/A</v>
      </c>
    </row>
    <row r="877" spans="13:17" x14ac:dyDescent="0.2">
      <c r="M877" s="49" t="s">
        <v>443</v>
      </c>
      <c r="N877" s="75">
        <f>_xll.qlCalendarAdvance(Calendar,N876,M877,"Following",FALSE)</f>
        <v>45645</v>
      </c>
      <c r="O877" s="75" t="e">
        <f>_xll.qlInterestRateIndexValueDate(Index,N877)</f>
        <v>#VALUE!</v>
      </c>
      <c r="P877" s="72" t="e">
        <v>#N/A</v>
      </c>
      <c r="Q877" s="72" t="e">
        <v>#N/A</v>
      </c>
    </row>
    <row r="878" spans="13:17" x14ac:dyDescent="0.2">
      <c r="M878" s="49" t="s">
        <v>443</v>
      </c>
      <c r="N878" s="75">
        <f>_xll.qlCalendarAdvance(Calendar,N877,M878,"Following",FALSE)</f>
        <v>45653</v>
      </c>
      <c r="O878" s="75" t="e">
        <f>_xll.qlInterestRateIndexValueDate(Index,N878)</f>
        <v>#VALUE!</v>
      </c>
      <c r="P878" s="72" t="e">
        <v>#N/A</v>
      </c>
      <c r="Q878" s="72" t="e">
        <v>#N/A</v>
      </c>
    </row>
    <row r="879" spans="13:17" x14ac:dyDescent="0.2">
      <c r="M879" s="49" t="s">
        <v>443</v>
      </c>
      <c r="N879" s="75">
        <f>_xll.qlCalendarAdvance(Calendar,N878,M879,"Following",FALSE)</f>
        <v>45660</v>
      </c>
      <c r="O879" s="75" t="e">
        <f>_xll.qlInterestRateIndexValueDate(Index,N879)</f>
        <v>#VALUE!</v>
      </c>
      <c r="P879" s="72" t="e">
        <v>#N/A</v>
      </c>
      <c r="Q879" s="72" t="e">
        <v>#N/A</v>
      </c>
    </row>
    <row r="880" spans="13:17" x14ac:dyDescent="0.2">
      <c r="M880" s="49" t="s">
        <v>443</v>
      </c>
      <c r="N880" s="75">
        <f>_xll.qlCalendarAdvance(Calendar,N879,M880,"Following",FALSE)</f>
        <v>45667</v>
      </c>
      <c r="O880" s="75" t="e">
        <f>_xll.qlInterestRateIndexValueDate(Index,N880)</f>
        <v>#VALUE!</v>
      </c>
      <c r="P880" s="72" t="e">
        <v>#N/A</v>
      </c>
      <c r="Q880" s="72" t="e">
        <v>#N/A</v>
      </c>
    </row>
    <row r="881" spans="13:17" x14ac:dyDescent="0.2">
      <c r="M881" s="49" t="s">
        <v>443</v>
      </c>
      <c r="N881" s="75">
        <f>_xll.qlCalendarAdvance(Calendar,N880,M881,"Following",FALSE)</f>
        <v>45674</v>
      </c>
      <c r="O881" s="75" t="e">
        <f>_xll.qlInterestRateIndexValueDate(Index,N881)</f>
        <v>#VALUE!</v>
      </c>
      <c r="P881" s="72" t="e">
        <v>#N/A</v>
      </c>
      <c r="Q881" s="72" t="e">
        <v>#N/A</v>
      </c>
    </row>
    <row r="882" spans="13:17" x14ac:dyDescent="0.2">
      <c r="M882" s="49" t="s">
        <v>443</v>
      </c>
      <c r="N882" s="75">
        <f>_xll.qlCalendarAdvance(Calendar,N881,M882,"Following",FALSE)</f>
        <v>45681</v>
      </c>
      <c r="O882" s="75" t="e">
        <f>_xll.qlInterestRateIndexValueDate(Index,N882)</f>
        <v>#VALUE!</v>
      </c>
      <c r="P882" s="72" t="e">
        <v>#N/A</v>
      </c>
      <c r="Q882" s="72" t="e">
        <v>#N/A</v>
      </c>
    </row>
    <row r="883" spans="13:17" x14ac:dyDescent="0.2">
      <c r="M883" s="49" t="s">
        <v>443</v>
      </c>
      <c r="N883" s="75">
        <f>_xll.qlCalendarAdvance(Calendar,N882,M883,"Following",FALSE)</f>
        <v>45688</v>
      </c>
      <c r="O883" s="75" t="e">
        <f>_xll.qlInterestRateIndexValueDate(Index,N883)</f>
        <v>#VALUE!</v>
      </c>
      <c r="P883" s="72" t="e">
        <v>#N/A</v>
      </c>
      <c r="Q883" s="72" t="e">
        <v>#N/A</v>
      </c>
    </row>
    <row r="884" spans="13:17" x14ac:dyDescent="0.2">
      <c r="M884" s="49" t="s">
        <v>443</v>
      </c>
      <c r="N884" s="75">
        <f>_xll.qlCalendarAdvance(Calendar,N883,M884,"Following",FALSE)</f>
        <v>45695</v>
      </c>
      <c r="O884" s="75" t="e">
        <f>_xll.qlInterestRateIndexValueDate(Index,N884)</f>
        <v>#VALUE!</v>
      </c>
      <c r="P884" s="72" t="e">
        <v>#N/A</v>
      </c>
      <c r="Q884" s="72" t="e">
        <v>#N/A</v>
      </c>
    </row>
    <row r="885" spans="13:17" x14ac:dyDescent="0.2">
      <c r="M885" s="49" t="s">
        <v>443</v>
      </c>
      <c r="N885" s="75">
        <f>_xll.qlCalendarAdvance(Calendar,N884,M885,"Following",FALSE)</f>
        <v>45702</v>
      </c>
      <c r="O885" s="75" t="e">
        <f>_xll.qlInterestRateIndexValueDate(Index,N885)</f>
        <v>#VALUE!</v>
      </c>
      <c r="P885" s="72" t="e">
        <v>#N/A</v>
      </c>
      <c r="Q885" s="72" t="e">
        <v>#N/A</v>
      </c>
    </row>
    <row r="886" spans="13:17" x14ac:dyDescent="0.2">
      <c r="M886" s="49" t="s">
        <v>443</v>
      </c>
      <c r="N886" s="75">
        <f>_xll.qlCalendarAdvance(Calendar,N885,M886,"Following",FALSE)</f>
        <v>45709</v>
      </c>
      <c r="O886" s="75" t="e">
        <f>_xll.qlInterestRateIndexValueDate(Index,N886)</f>
        <v>#VALUE!</v>
      </c>
      <c r="P886" s="72" t="e">
        <v>#N/A</v>
      </c>
      <c r="Q886" s="72" t="e">
        <v>#N/A</v>
      </c>
    </row>
    <row r="887" spans="13:17" x14ac:dyDescent="0.2">
      <c r="M887" s="49" t="s">
        <v>443</v>
      </c>
      <c r="N887" s="75">
        <f>_xll.qlCalendarAdvance(Calendar,N886,M887,"Following",FALSE)</f>
        <v>45716</v>
      </c>
      <c r="O887" s="75" t="e">
        <f>_xll.qlInterestRateIndexValueDate(Index,N887)</f>
        <v>#VALUE!</v>
      </c>
      <c r="P887" s="72" t="e">
        <v>#N/A</v>
      </c>
      <c r="Q887" s="72" t="e">
        <v>#N/A</v>
      </c>
    </row>
    <row r="888" spans="13:17" x14ac:dyDescent="0.2">
      <c r="M888" s="49" t="s">
        <v>443</v>
      </c>
      <c r="N888" s="75">
        <f>_xll.qlCalendarAdvance(Calendar,N887,M888,"Following",FALSE)</f>
        <v>45723</v>
      </c>
      <c r="O888" s="75" t="e">
        <f>_xll.qlInterestRateIndexValueDate(Index,N888)</f>
        <v>#VALUE!</v>
      </c>
      <c r="P888" s="72" t="e">
        <v>#N/A</v>
      </c>
      <c r="Q888" s="72" t="e">
        <v>#N/A</v>
      </c>
    </row>
    <row r="889" spans="13:17" x14ac:dyDescent="0.2">
      <c r="M889" s="49" t="s">
        <v>443</v>
      </c>
      <c r="N889" s="75">
        <f>_xll.qlCalendarAdvance(Calendar,N888,M889,"Following",FALSE)</f>
        <v>45730</v>
      </c>
      <c r="O889" s="75" t="e">
        <f>_xll.qlInterestRateIndexValueDate(Index,N889)</f>
        <v>#VALUE!</v>
      </c>
      <c r="P889" s="72" t="e">
        <v>#N/A</v>
      </c>
      <c r="Q889" s="72" t="e">
        <v>#N/A</v>
      </c>
    </row>
    <row r="890" spans="13:17" x14ac:dyDescent="0.2">
      <c r="M890" s="49" t="s">
        <v>443</v>
      </c>
      <c r="N890" s="75">
        <f>_xll.qlCalendarAdvance(Calendar,N889,M890,"Following",FALSE)</f>
        <v>45737</v>
      </c>
      <c r="O890" s="75" t="e">
        <f>_xll.qlInterestRateIndexValueDate(Index,N890)</f>
        <v>#VALUE!</v>
      </c>
      <c r="P890" s="72" t="e">
        <v>#N/A</v>
      </c>
      <c r="Q890" s="72" t="e">
        <v>#N/A</v>
      </c>
    </row>
    <row r="891" spans="13:17" x14ac:dyDescent="0.2">
      <c r="M891" s="49" t="s">
        <v>443</v>
      </c>
      <c r="N891" s="75">
        <f>_xll.qlCalendarAdvance(Calendar,N890,M891,"Following",FALSE)</f>
        <v>45744</v>
      </c>
      <c r="O891" s="75" t="e">
        <f>_xll.qlInterestRateIndexValueDate(Index,N891)</f>
        <v>#VALUE!</v>
      </c>
      <c r="P891" s="72" t="e">
        <v>#N/A</v>
      </c>
      <c r="Q891" s="72" t="e">
        <v>#N/A</v>
      </c>
    </row>
    <row r="892" spans="13:17" x14ac:dyDescent="0.2">
      <c r="M892" s="49" t="s">
        <v>443</v>
      </c>
      <c r="N892" s="75">
        <f>_xll.qlCalendarAdvance(Calendar,N891,M892,"Following",FALSE)</f>
        <v>45751</v>
      </c>
      <c r="O892" s="75" t="e">
        <f>_xll.qlInterestRateIndexValueDate(Index,N892)</f>
        <v>#VALUE!</v>
      </c>
      <c r="P892" s="72" t="e">
        <v>#N/A</v>
      </c>
      <c r="Q892" s="72" t="e">
        <v>#N/A</v>
      </c>
    </row>
    <row r="893" spans="13:17" x14ac:dyDescent="0.2">
      <c r="M893" s="49" t="s">
        <v>443</v>
      </c>
      <c r="N893" s="75">
        <f>_xll.qlCalendarAdvance(Calendar,N892,M893,"Following",FALSE)</f>
        <v>45758</v>
      </c>
      <c r="O893" s="75" t="e">
        <f>_xll.qlInterestRateIndexValueDate(Index,N893)</f>
        <v>#VALUE!</v>
      </c>
      <c r="P893" s="72" t="e">
        <v>#N/A</v>
      </c>
      <c r="Q893" s="72" t="e">
        <v>#N/A</v>
      </c>
    </row>
    <row r="894" spans="13:17" x14ac:dyDescent="0.2">
      <c r="M894" s="49" t="s">
        <v>443</v>
      </c>
      <c r="N894" s="75">
        <f>_xll.qlCalendarAdvance(Calendar,N893,M894,"Following",FALSE)</f>
        <v>45769</v>
      </c>
      <c r="O894" s="75" t="e">
        <f>_xll.qlInterestRateIndexValueDate(Index,N894)</f>
        <v>#VALUE!</v>
      </c>
      <c r="P894" s="72" t="e">
        <v>#N/A</v>
      </c>
      <c r="Q894" s="72" t="e">
        <v>#N/A</v>
      </c>
    </row>
    <row r="895" spans="13:17" x14ac:dyDescent="0.2">
      <c r="M895" s="49" t="s">
        <v>443</v>
      </c>
      <c r="N895" s="75">
        <f>_xll.qlCalendarAdvance(Calendar,N894,M895,"Following",FALSE)</f>
        <v>45776</v>
      </c>
      <c r="O895" s="75" t="e">
        <f>_xll.qlInterestRateIndexValueDate(Index,N895)</f>
        <v>#VALUE!</v>
      </c>
      <c r="P895" s="72" t="e">
        <v>#N/A</v>
      </c>
      <c r="Q895" s="72" t="e">
        <v>#N/A</v>
      </c>
    </row>
    <row r="896" spans="13:17" x14ac:dyDescent="0.2">
      <c r="M896" s="49" t="s">
        <v>443</v>
      </c>
      <c r="N896" s="75">
        <f>_xll.qlCalendarAdvance(Calendar,N895,M896,"Following",FALSE)</f>
        <v>45783</v>
      </c>
      <c r="O896" s="75" t="e">
        <f>_xll.qlInterestRateIndexValueDate(Index,N896)</f>
        <v>#VALUE!</v>
      </c>
      <c r="P896" s="72" t="e">
        <v>#N/A</v>
      </c>
      <c r="Q896" s="72" t="e">
        <v>#N/A</v>
      </c>
    </row>
    <row r="897" spans="13:17" x14ac:dyDescent="0.2">
      <c r="M897" s="49" t="s">
        <v>443</v>
      </c>
      <c r="N897" s="75">
        <f>_xll.qlCalendarAdvance(Calendar,N896,M897,"Following",FALSE)</f>
        <v>45790</v>
      </c>
      <c r="O897" s="75" t="e">
        <f>_xll.qlInterestRateIndexValueDate(Index,N897)</f>
        <v>#VALUE!</v>
      </c>
      <c r="P897" s="72" t="e">
        <v>#N/A</v>
      </c>
      <c r="Q897" s="72" t="e">
        <v>#N/A</v>
      </c>
    </row>
    <row r="898" spans="13:17" x14ac:dyDescent="0.2">
      <c r="M898" s="49" t="s">
        <v>443</v>
      </c>
      <c r="N898" s="75">
        <f>_xll.qlCalendarAdvance(Calendar,N897,M898,"Following",FALSE)</f>
        <v>45797</v>
      </c>
      <c r="O898" s="75" t="e">
        <f>_xll.qlInterestRateIndexValueDate(Index,N898)</f>
        <v>#VALUE!</v>
      </c>
      <c r="P898" s="72" t="e">
        <v>#N/A</v>
      </c>
      <c r="Q898" s="72" t="e">
        <v>#N/A</v>
      </c>
    </row>
    <row r="899" spans="13:17" x14ac:dyDescent="0.2">
      <c r="M899" s="49" t="s">
        <v>443</v>
      </c>
      <c r="N899" s="75">
        <f>_xll.qlCalendarAdvance(Calendar,N898,M899,"Following",FALSE)</f>
        <v>45804</v>
      </c>
      <c r="O899" s="75" t="e">
        <f>_xll.qlInterestRateIndexValueDate(Index,N899)</f>
        <v>#VALUE!</v>
      </c>
      <c r="P899" s="72" t="e">
        <v>#N/A</v>
      </c>
      <c r="Q899" s="72" t="e">
        <v>#N/A</v>
      </c>
    </row>
    <row r="900" spans="13:17" x14ac:dyDescent="0.2">
      <c r="M900" s="49" t="s">
        <v>443</v>
      </c>
      <c r="N900" s="75">
        <f>_xll.qlCalendarAdvance(Calendar,N899,M900,"Following",FALSE)</f>
        <v>45811</v>
      </c>
      <c r="O900" s="75" t="e">
        <f>_xll.qlInterestRateIndexValueDate(Index,N900)</f>
        <v>#VALUE!</v>
      </c>
      <c r="P900" s="72" t="e">
        <v>#N/A</v>
      </c>
      <c r="Q900" s="72" t="e">
        <v>#N/A</v>
      </c>
    </row>
    <row r="901" spans="13:17" x14ac:dyDescent="0.2">
      <c r="M901" s="49" t="s">
        <v>443</v>
      </c>
      <c r="N901" s="75">
        <f>_xll.qlCalendarAdvance(Calendar,N900,M901,"Following",FALSE)</f>
        <v>45818</v>
      </c>
      <c r="O901" s="75" t="e">
        <f>_xll.qlInterestRateIndexValueDate(Index,N901)</f>
        <v>#VALUE!</v>
      </c>
      <c r="P901" s="72" t="e">
        <v>#N/A</v>
      </c>
      <c r="Q901" s="72" t="e">
        <v>#N/A</v>
      </c>
    </row>
    <row r="902" spans="13:17" x14ac:dyDescent="0.2">
      <c r="M902" s="49" t="s">
        <v>443</v>
      </c>
      <c r="N902" s="75">
        <f>_xll.qlCalendarAdvance(Calendar,N901,M902,"Following",FALSE)</f>
        <v>45825</v>
      </c>
      <c r="O902" s="75" t="e">
        <f>_xll.qlInterestRateIndexValueDate(Index,N902)</f>
        <v>#VALUE!</v>
      </c>
      <c r="P902" s="72" t="e">
        <v>#N/A</v>
      </c>
      <c r="Q902" s="72" t="e">
        <v>#N/A</v>
      </c>
    </row>
    <row r="903" spans="13:17" x14ac:dyDescent="0.2">
      <c r="M903" s="49" t="s">
        <v>443</v>
      </c>
      <c r="N903" s="75">
        <f>_xll.qlCalendarAdvance(Calendar,N902,M903,"Following",FALSE)</f>
        <v>45832</v>
      </c>
      <c r="O903" s="75" t="e">
        <f>_xll.qlInterestRateIndexValueDate(Index,N903)</f>
        <v>#VALUE!</v>
      </c>
      <c r="P903" s="72" t="e">
        <v>#N/A</v>
      </c>
      <c r="Q903" s="72" t="e">
        <v>#N/A</v>
      </c>
    </row>
    <row r="904" spans="13:17" x14ac:dyDescent="0.2">
      <c r="M904" s="49" t="s">
        <v>443</v>
      </c>
      <c r="N904" s="75">
        <f>_xll.qlCalendarAdvance(Calendar,N903,M904,"Following",FALSE)</f>
        <v>45839</v>
      </c>
      <c r="O904" s="75" t="e">
        <f>_xll.qlInterestRateIndexValueDate(Index,N904)</f>
        <v>#VALUE!</v>
      </c>
      <c r="P904" s="72" t="e">
        <v>#N/A</v>
      </c>
      <c r="Q904" s="72" t="e">
        <v>#N/A</v>
      </c>
    </row>
    <row r="905" spans="13:17" x14ac:dyDescent="0.2">
      <c r="M905" s="49" t="s">
        <v>443</v>
      </c>
      <c r="N905" s="75">
        <f>_xll.qlCalendarAdvance(Calendar,N904,M905,"Following",FALSE)</f>
        <v>45846</v>
      </c>
      <c r="O905" s="75" t="e">
        <f>_xll.qlInterestRateIndexValueDate(Index,N905)</f>
        <v>#VALUE!</v>
      </c>
      <c r="P905" s="72" t="e">
        <v>#N/A</v>
      </c>
      <c r="Q905" s="72" t="e">
        <v>#N/A</v>
      </c>
    </row>
    <row r="906" spans="13:17" x14ac:dyDescent="0.2">
      <c r="M906" s="49" t="s">
        <v>443</v>
      </c>
      <c r="N906" s="75">
        <f>_xll.qlCalendarAdvance(Calendar,N905,M906,"Following",FALSE)</f>
        <v>45853</v>
      </c>
      <c r="O906" s="75" t="e">
        <f>_xll.qlInterestRateIndexValueDate(Index,N906)</f>
        <v>#VALUE!</v>
      </c>
      <c r="P906" s="72" t="e">
        <v>#N/A</v>
      </c>
      <c r="Q906" s="72" t="e">
        <v>#N/A</v>
      </c>
    </row>
    <row r="907" spans="13:17" x14ac:dyDescent="0.2">
      <c r="M907" s="49" t="s">
        <v>443</v>
      </c>
      <c r="N907" s="75">
        <f>_xll.qlCalendarAdvance(Calendar,N906,M907,"Following",FALSE)</f>
        <v>45860</v>
      </c>
      <c r="O907" s="75" t="e">
        <f>_xll.qlInterestRateIndexValueDate(Index,N907)</f>
        <v>#VALUE!</v>
      </c>
      <c r="P907" s="72" t="e">
        <v>#N/A</v>
      </c>
      <c r="Q907" s="72" t="e">
        <v>#N/A</v>
      </c>
    </row>
    <row r="908" spans="13:17" x14ac:dyDescent="0.2">
      <c r="M908" s="49" t="s">
        <v>443</v>
      </c>
      <c r="N908" s="75">
        <f>_xll.qlCalendarAdvance(Calendar,N907,M908,"Following",FALSE)</f>
        <v>45867</v>
      </c>
      <c r="O908" s="75" t="e">
        <f>_xll.qlInterestRateIndexValueDate(Index,N908)</f>
        <v>#VALUE!</v>
      </c>
      <c r="P908" s="72" t="e">
        <v>#N/A</v>
      </c>
      <c r="Q908" s="72" t="e">
        <v>#N/A</v>
      </c>
    </row>
    <row r="909" spans="13:17" x14ac:dyDescent="0.2">
      <c r="M909" s="49" t="s">
        <v>443</v>
      </c>
      <c r="N909" s="75">
        <f>_xll.qlCalendarAdvance(Calendar,N908,M909,"Following",FALSE)</f>
        <v>45874</v>
      </c>
      <c r="O909" s="75" t="e">
        <f>_xll.qlInterestRateIndexValueDate(Index,N909)</f>
        <v>#VALUE!</v>
      </c>
      <c r="P909" s="72" t="e">
        <v>#N/A</v>
      </c>
      <c r="Q909" s="72" t="e">
        <v>#N/A</v>
      </c>
    </row>
    <row r="910" spans="13:17" x14ac:dyDescent="0.2">
      <c r="M910" s="49" t="s">
        <v>443</v>
      </c>
      <c r="N910" s="75">
        <f>_xll.qlCalendarAdvance(Calendar,N909,M910,"Following",FALSE)</f>
        <v>45881</v>
      </c>
      <c r="O910" s="75" t="e">
        <f>_xll.qlInterestRateIndexValueDate(Index,N910)</f>
        <v>#VALUE!</v>
      </c>
      <c r="P910" s="72" t="e">
        <v>#N/A</v>
      </c>
      <c r="Q910" s="72" t="e">
        <v>#N/A</v>
      </c>
    </row>
    <row r="911" spans="13:17" x14ac:dyDescent="0.2">
      <c r="M911" s="49" t="s">
        <v>443</v>
      </c>
      <c r="N911" s="75">
        <f>_xll.qlCalendarAdvance(Calendar,N910,M911,"Following",FALSE)</f>
        <v>45888</v>
      </c>
      <c r="O911" s="75" t="e">
        <f>_xll.qlInterestRateIndexValueDate(Index,N911)</f>
        <v>#VALUE!</v>
      </c>
      <c r="P911" s="72" t="e">
        <v>#N/A</v>
      </c>
      <c r="Q911" s="72" t="e">
        <v>#N/A</v>
      </c>
    </row>
    <row r="912" spans="13:17" x14ac:dyDescent="0.2">
      <c r="M912" s="49" t="s">
        <v>443</v>
      </c>
      <c r="N912" s="75">
        <f>_xll.qlCalendarAdvance(Calendar,N911,M912,"Following",FALSE)</f>
        <v>45895</v>
      </c>
      <c r="O912" s="75" t="e">
        <f>_xll.qlInterestRateIndexValueDate(Index,N912)</f>
        <v>#VALUE!</v>
      </c>
      <c r="P912" s="72" t="e">
        <v>#N/A</v>
      </c>
      <c r="Q912" s="72" t="e">
        <v>#N/A</v>
      </c>
    </row>
    <row r="913" spans="13:17" x14ac:dyDescent="0.2">
      <c r="M913" s="49" t="s">
        <v>443</v>
      </c>
      <c r="N913" s="75">
        <f>_xll.qlCalendarAdvance(Calendar,N912,M913,"Following",FALSE)</f>
        <v>45902</v>
      </c>
      <c r="O913" s="75" t="e">
        <f>_xll.qlInterestRateIndexValueDate(Index,N913)</f>
        <v>#VALUE!</v>
      </c>
      <c r="P913" s="72" t="e">
        <v>#N/A</v>
      </c>
      <c r="Q913" s="72" t="e">
        <v>#N/A</v>
      </c>
    </row>
    <row r="914" spans="13:17" x14ac:dyDescent="0.2">
      <c r="M914" s="49" t="s">
        <v>443</v>
      </c>
      <c r="N914" s="75">
        <f>_xll.qlCalendarAdvance(Calendar,N913,M914,"Following",FALSE)</f>
        <v>45909</v>
      </c>
      <c r="O914" s="75" t="e">
        <f>_xll.qlInterestRateIndexValueDate(Index,N914)</f>
        <v>#VALUE!</v>
      </c>
      <c r="P914" s="72" t="e">
        <v>#N/A</v>
      </c>
      <c r="Q914" s="72" t="e">
        <v>#N/A</v>
      </c>
    </row>
    <row r="915" spans="13:17" x14ac:dyDescent="0.2">
      <c r="M915" s="49" t="s">
        <v>443</v>
      </c>
      <c r="N915" s="75">
        <f>_xll.qlCalendarAdvance(Calendar,N914,M915,"Following",FALSE)</f>
        <v>45916</v>
      </c>
      <c r="O915" s="75" t="e">
        <f>_xll.qlInterestRateIndexValueDate(Index,N915)</f>
        <v>#VALUE!</v>
      </c>
      <c r="P915" s="72" t="e">
        <v>#N/A</v>
      </c>
      <c r="Q915" s="72" t="e">
        <v>#N/A</v>
      </c>
    </row>
    <row r="916" spans="13:17" x14ac:dyDescent="0.2">
      <c r="M916" s="49" t="s">
        <v>443</v>
      </c>
      <c r="N916" s="75">
        <f>_xll.qlCalendarAdvance(Calendar,N915,M916,"Following",FALSE)</f>
        <v>45923</v>
      </c>
      <c r="O916" s="75" t="e">
        <f>_xll.qlInterestRateIndexValueDate(Index,N916)</f>
        <v>#VALUE!</v>
      </c>
      <c r="P916" s="72" t="e">
        <v>#N/A</v>
      </c>
      <c r="Q916" s="72" t="e">
        <v>#N/A</v>
      </c>
    </row>
    <row r="917" spans="13:17" x14ac:dyDescent="0.2">
      <c r="M917" s="49" t="s">
        <v>443</v>
      </c>
      <c r="N917" s="75">
        <f>_xll.qlCalendarAdvance(Calendar,N916,M917,"Following",FALSE)</f>
        <v>45930</v>
      </c>
      <c r="O917" s="75" t="e">
        <f>_xll.qlInterestRateIndexValueDate(Index,N917)</f>
        <v>#VALUE!</v>
      </c>
      <c r="P917" s="72" t="e">
        <v>#N/A</v>
      </c>
      <c r="Q917" s="72" t="e">
        <v>#N/A</v>
      </c>
    </row>
    <row r="918" spans="13:17" x14ac:dyDescent="0.2">
      <c r="M918" s="49" t="s">
        <v>443</v>
      </c>
      <c r="N918" s="75">
        <f>_xll.qlCalendarAdvance(Calendar,N917,M918,"Following",FALSE)</f>
        <v>45937</v>
      </c>
      <c r="O918" s="75" t="e">
        <f>_xll.qlInterestRateIndexValueDate(Index,N918)</f>
        <v>#VALUE!</v>
      </c>
      <c r="P918" s="72" t="e">
        <v>#N/A</v>
      </c>
      <c r="Q918" s="72" t="e">
        <v>#N/A</v>
      </c>
    </row>
    <row r="919" spans="13:17" x14ac:dyDescent="0.2">
      <c r="M919" s="49" t="s">
        <v>443</v>
      </c>
      <c r="N919" s="75">
        <f>_xll.qlCalendarAdvance(Calendar,N918,M919,"Following",FALSE)</f>
        <v>45944</v>
      </c>
      <c r="O919" s="75" t="e">
        <f>_xll.qlInterestRateIndexValueDate(Index,N919)</f>
        <v>#VALUE!</v>
      </c>
      <c r="P919" s="72" t="e">
        <v>#N/A</v>
      </c>
      <c r="Q919" s="72" t="e">
        <v>#N/A</v>
      </c>
    </row>
    <row r="920" spans="13:17" x14ac:dyDescent="0.2">
      <c r="M920" s="49" t="s">
        <v>443</v>
      </c>
      <c r="N920" s="75">
        <f>_xll.qlCalendarAdvance(Calendar,N919,M920,"Following",FALSE)</f>
        <v>45951</v>
      </c>
      <c r="O920" s="75" t="e">
        <f>_xll.qlInterestRateIndexValueDate(Index,N920)</f>
        <v>#VALUE!</v>
      </c>
      <c r="P920" s="72" t="e">
        <v>#N/A</v>
      </c>
      <c r="Q920" s="72" t="e">
        <v>#N/A</v>
      </c>
    </row>
    <row r="921" spans="13:17" x14ac:dyDescent="0.2">
      <c r="M921" s="49" t="s">
        <v>443</v>
      </c>
      <c r="N921" s="75">
        <f>_xll.qlCalendarAdvance(Calendar,N920,M921,"Following",FALSE)</f>
        <v>45958</v>
      </c>
      <c r="O921" s="75" t="e">
        <f>_xll.qlInterestRateIndexValueDate(Index,N921)</f>
        <v>#VALUE!</v>
      </c>
      <c r="P921" s="72" t="e">
        <v>#N/A</v>
      </c>
      <c r="Q921" s="72" t="e">
        <v>#N/A</v>
      </c>
    </row>
    <row r="922" spans="13:17" x14ac:dyDescent="0.2">
      <c r="M922" s="49" t="s">
        <v>443</v>
      </c>
      <c r="N922" s="75">
        <f>_xll.qlCalendarAdvance(Calendar,N921,M922,"Following",FALSE)</f>
        <v>45965</v>
      </c>
      <c r="O922" s="75" t="e">
        <f>_xll.qlInterestRateIndexValueDate(Index,N922)</f>
        <v>#VALUE!</v>
      </c>
      <c r="P922" s="72" t="e">
        <v>#N/A</v>
      </c>
      <c r="Q922" s="72" t="e">
        <v>#N/A</v>
      </c>
    </row>
    <row r="923" spans="13:17" x14ac:dyDescent="0.2">
      <c r="M923" s="49" t="s">
        <v>443</v>
      </c>
      <c r="N923" s="75">
        <f>_xll.qlCalendarAdvance(Calendar,N922,M923,"Following",FALSE)</f>
        <v>45972</v>
      </c>
      <c r="O923" s="75" t="e">
        <f>_xll.qlInterestRateIndexValueDate(Index,N923)</f>
        <v>#VALUE!</v>
      </c>
      <c r="P923" s="72" t="e">
        <v>#N/A</v>
      </c>
      <c r="Q923" s="72" t="e">
        <v>#N/A</v>
      </c>
    </row>
    <row r="924" spans="13:17" x14ac:dyDescent="0.2">
      <c r="M924" s="49" t="s">
        <v>443</v>
      </c>
      <c r="N924" s="75">
        <f>_xll.qlCalendarAdvance(Calendar,N923,M924,"Following",FALSE)</f>
        <v>45979</v>
      </c>
      <c r="O924" s="75" t="e">
        <f>_xll.qlInterestRateIndexValueDate(Index,N924)</f>
        <v>#VALUE!</v>
      </c>
      <c r="P924" s="72" t="e">
        <v>#N/A</v>
      </c>
      <c r="Q924" s="72" t="e">
        <v>#N/A</v>
      </c>
    </row>
    <row r="925" spans="13:17" x14ac:dyDescent="0.2">
      <c r="M925" s="49" t="s">
        <v>443</v>
      </c>
      <c r="N925" s="75">
        <f>_xll.qlCalendarAdvance(Calendar,N924,M925,"Following",FALSE)</f>
        <v>45986</v>
      </c>
      <c r="O925" s="75" t="e">
        <f>_xll.qlInterestRateIndexValueDate(Index,N925)</f>
        <v>#VALUE!</v>
      </c>
      <c r="P925" s="72" t="e">
        <v>#N/A</v>
      </c>
      <c r="Q925" s="72" t="e">
        <v>#N/A</v>
      </c>
    </row>
    <row r="926" spans="13:17" x14ac:dyDescent="0.2">
      <c r="M926" s="49" t="s">
        <v>443</v>
      </c>
      <c r="N926" s="75">
        <f>_xll.qlCalendarAdvance(Calendar,N925,M926,"Following",FALSE)</f>
        <v>45993</v>
      </c>
      <c r="O926" s="75" t="e">
        <f>_xll.qlInterestRateIndexValueDate(Index,N926)</f>
        <v>#VALUE!</v>
      </c>
      <c r="P926" s="72" t="e">
        <v>#N/A</v>
      </c>
      <c r="Q926" s="72" t="e">
        <v>#N/A</v>
      </c>
    </row>
    <row r="927" spans="13:17" x14ac:dyDescent="0.2">
      <c r="M927" s="49" t="s">
        <v>443</v>
      </c>
      <c r="N927" s="75">
        <f>_xll.qlCalendarAdvance(Calendar,N926,M927,"Following",FALSE)</f>
        <v>46000</v>
      </c>
      <c r="O927" s="75" t="e">
        <f>_xll.qlInterestRateIndexValueDate(Index,N927)</f>
        <v>#VALUE!</v>
      </c>
      <c r="P927" s="72" t="e">
        <v>#N/A</v>
      </c>
      <c r="Q927" s="72" t="e">
        <v>#N/A</v>
      </c>
    </row>
    <row r="928" spans="13:17" x14ac:dyDescent="0.2">
      <c r="M928" s="49" t="s">
        <v>443</v>
      </c>
      <c r="N928" s="75">
        <f>_xll.qlCalendarAdvance(Calendar,N927,M928,"Following",FALSE)</f>
        <v>46007</v>
      </c>
      <c r="O928" s="75" t="e">
        <f>_xll.qlInterestRateIndexValueDate(Index,N928)</f>
        <v>#VALUE!</v>
      </c>
      <c r="P928" s="72" t="e">
        <v>#N/A</v>
      </c>
      <c r="Q928" s="72" t="e">
        <v>#N/A</v>
      </c>
    </row>
    <row r="929" spans="13:17" x14ac:dyDescent="0.2">
      <c r="M929" s="49" t="s">
        <v>443</v>
      </c>
      <c r="N929" s="75">
        <f>_xll.qlCalendarAdvance(Calendar,N928,M929,"Following",FALSE)</f>
        <v>46014</v>
      </c>
      <c r="O929" s="75" t="e">
        <f>_xll.qlInterestRateIndexValueDate(Index,N929)</f>
        <v>#VALUE!</v>
      </c>
      <c r="P929" s="72" t="e">
        <v>#N/A</v>
      </c>
      <c r="Q929" s="72" t="e">
        <v>#N/A</v>
      </c>
    </row>
    <row r="930" spans="13:17" x14ac:dyDescent="0.2">
      <c r="M930" s="49" t="s">
        <v>443</v>
      </c>
      <c r="N930" s="75">
        <f>_xll.qlCalendarAdvance(Calendar,N929,M930,"Following",FALSE)</f>
        <v>46021</v>
      </c>
      <c r="O930" s="75" t="e">
        <f>_xll.qlInterestRateIndexValueDate(Index,N930)</f>
        <v>#VALUE!</v>
      </c>
      <c r="P930" s="72" t="e">
        <v>#N/A</v>
      </c>
      <c r="Q930" s="72" t="e">
        <v>#N/A</v>
      </c>
    </row>
    <row r="931" spans="13:17" x14ac:dyDescent="0.2">
      <c r="M931" s="49" t="s">
        <v>443</v>
      </c>
      <c r="N931" s="75">
        <f>_xll.qlCalendarAdvance(Calendar,N930,M931,"Following",FALSE)</f>
        <v>46028</v>
      </c>
      <c r="O931" s="75" t="e">
        <f>_xll.qlInterestRateIndexValueDate(Index,N931)</f>
        <v>#VALUE!</v>
      </c>
      <c r="P931" s="72" t="e">
        <v>#N/A</v>
      </c>
      <c r="Q931" s="72" t="e">
        <v>#N/A</v>
      </c>
    </row>
    <row r="932" spans="13:17" x14ac:dyDescent="0.2">
      <c r="M932" s="49" t="s">
        <v>443</v>
      </c>
      <c r="N932" s="75">
        <f>_xll.qlCalendarAdvance(Calendar,N931,M932,"Following",FALSE)</f>
        <v>46035</v>
      </c>
      <c r="O932" s="75" t="e">
        <f>_xll.qlInterestRateIndexValueDate(Index,N932)</f>
        <v>#VALUE!</v>
      </c>
      <c r="P932" s="72" t="e">
        <v>#N/A</v>
      </c>
      <c r="Q932" s="72" t="e">
        <v>#N/A</v>
      </c>
    </row>
    <row r="933" spans="13:17" x14ac:dyDescent="0.2">
      <c r="M933" s="49" t="s">
        <v>443</v>
      </c>
      <c r="N933" s="75">
        <f>_xll.qlCalendarAdvance(Calendar,N932,M933,"Following",FALSE)</f>
        <v>46042</v>
      </c>
      <c r="O933" s="75" t="e">
        <f>_xll.qlInterestRateIndexValueDate(Index,N933)</f>
        <v>#VALUE!</v>
      </c>
      <c r="P933" s="72" t="e">
        <v>#N/A</v>
      </c>
      <c r="Q933" s="72" t="e">
        <v>#N/A</v>
      </c>
    </row>
    <row r="934" spans="13:17" x14ac:dyDescent="0.2">
      <c r="M934" s="49" t="s">
        <v>443</v>
      </c>
      <c r="N934" s="75">
        <f>_xll.qlCalendarAdvance(Calendar,N933,M934,"Following",FALSE)</f>
        <v>46049</v>
      </c>
      <c r="O934" s="75" t="e">
        <f>_xll.qlInterestRateIndexValueDate(Index,N934)</f>
        <v>#VALUE!</v>
      </c>
      <c r="P934" s="72" t="e">
        <v>#N/A</v>
      </c>
      <c r="Q934" s="72" t="e">
        <v>#N/A</v>
      </c>
    </row>
    <row r="935" spans="13:17" x14ac:dyDescent="0.2">
      <c r="M935" s="49" t="s">
        <v>443</v>
      </c>
      <c r="N935" s="75">
        <f>_xll.qlCalendarAdvance(Calendar,N934,M935,"Following",FALSE)</f>
        <v>46056</v>
      </c>
      <c r="O935" s="75" t="e">
        <f>_xll.qlInterestRateIndexValueDate(Index,N935)</f>
        <v>#VALUE!</v>
      </c>
      <c r="P935" s="72" t="e">
        <v>#N/A</v>
      </c>
      <c r="Q935" s="72" t="e">
        <v>#N/A</v>
      </c>
    </row>
    <row r="936" spans="13:17" x14ac:dyDescent="0.2">
      <c r="M936" s="49" t="s">
        <v>443</v>
      </c>
      <c r="N936" s="75">
        <f>_xll.qlCalendarAdvance(Calendar,N935,M936,"Following",FALSE)</f>
        <v>46063</v>
      </c>
      <c r="O936" s="75" t="e">
        <f>_xll.qlInterestRateIndexValueDate(Index,N936)</f>
        <v>#VALUE!</v>
      </c>
      <c r="P936" s="72" t="e">
        <v>#N/A</v>
      </c>
      <c r="Q936" s="72" t="e">
        <v>#N/A</v>
      </c>
    </row>
    <row r="937" spans="13:17" x14ac:dyDescent="0.2">
      <c r="M937" s="49" t="s">
        <v>443</v>
      </c>
      <c r="N937" s="75">
        <f>_xll.qlCalendarAdvance(Calendar,N936,M937,"Following",FALSE)</f>
        <v>46070</v>
      </c>
      <c r="O937" s="75" t="e">
        <f>_xll.qlInterestRateIndexValueDate(Index,N937)</f>
        <v>#VALUE!</v>
      </c>
      <c r="P937" s="72" t="e">
        <v>#N/A</v>
      </c>
      <c r="Q937" s="72" t="e">
        <v>#N/A</v>
      </c>
    </row>
    <row r="938" spans="13:17" x14ac:dyDescent="0.2">
      <c r="M938" s="49" t="s">
        <v>443</v>
      </c>
      <c r="N938" s="75">
        <f>_xll.qlCalendarAdvance(Calendar,N937,M938,"Following",FALSE)</f>
        <v>46077</v>
      </c>
      <c r="O938" s="75" t="e">
        <f>_xll.qlInterestRateIndexValueDate(Index,N938)</f>
        <v>#VALUE!</v>
      </c>
      <c r="P938" s="72" t="e">
        <v>#N/A</v>
      </c>
      <c r="Q938" s="72" t="e">
        <v>#N/A</v>
      </c>
    </row>
    <row r="939" spans="13:17" x14ac:dyDescent="0.2">
      <c r="M939" s="49" t="s">
        <v>443</v>
      </c>
      <c r="N939" s="75">
        <f>_xll.qlCalendarAdvance(Calendar,N938,M939,"Following",FALSE)</f>
        <v>46084</v>
      </c>
      <c r="O939" s="75" t="e">
        <f>_xll.qlInterestRateIndexValueDate(Index,N939)</f>
        <v>#VALUE!</v>
      </c>
      <c r="P939" s="72" t="e">
        <v>#N/A</v>
      </c>
      <c r="Q939" s="72" t="e">
        <v>#N/A</v>
      </c>
    </row>
    <row r="940" spans="13:17" x14ac:dyDescent="0.2">
      <c r="M940" s="49" t="s">
        <v>443</v>
      </c>
      <c r="N940" s="75">
        <f>_xll.qlCalendarAdvance(Calendar,N939,M940,"Following",FALSE)</f>
        <v>46091</v>
      </c>
      <c r="O940" s="75" t="e">
        <f>_xll.qlInterestRateIndexValueDate(Index,N940)</f>
        <v>#VALUE!</v>
      </c>
      <c r="P940" s="72" t="e">
        <v>#N/A</v>
      </c>
      <c r="Q940" s="72" t="e">
        <v>#N/A</v>
      </c>
    </row>
    <row r="941" spans="13:17" x14ac:dyDescent="0.2">
      <c r="M941" s="49" t="s">
        <v>443</v>
      </c>
      <c r="N941" s="75">
        <f>_xll.qlCalendarAdvance(Calendar,N940,M941,"Following",FALSE)</f>
        <v>46098</v>
      </c>
      <c r="O941" s="75" t="e">
        <f>_xll.qlInterestRateIndexValueDate(Index,N941)</f>
        <v>#VALUE!</v>
      </c>
      <c r="P941" s="72" t="e">
        <v>#N/A</v>
      </c>
      <c r="Q941" s="72" t="e">
        <v>#N/A</v>
      </c>
    </row>
    <row r="942" spans="13:17" x14ac:dyDescent="0.2">
      <c r="M942" s="49" t="s">
        <v>443</v>
      </c>
      <c r="N942" s="75">
        <f>_xll.qlCalendarAdvance(Calendar,N941,M942,"Following",FALSE)</f>
        <v>46105</v>
      </c>
      <c r="O942" s="75" t="e">
        <f>_xll.qlInterestRateIndexValueDate(Index,N942)</f>
        <v>#VALUE!</v>
      </c>
      <c r="P942" s="72" t="e">
        <v>#N/A</v>
      </c>
      <c r="Q942" s="72" t="e">
        <v>#N/A</v>
      </c>
    </row>
    <row r="943" spans="13:17" x14ac:dyDescent="0.2">
      <c r="M943" s="49" t="s">
        <v>443</v>
      </c>
      <c r="N943" s="75">
        <f>_xll.qlCalendarAdvance(Calendar,N942,M943,"Following",FALSE)</f>
        <v>46112</v>
      </c>
      <c r="O943" s="75" t="e">
        <f>_xll.qlInterestRateIndexValueDate(Index,N943)</f>
        <v>#VALUE!</v>
      </c>
      <c r="P943" s="72" t="e">
        <v>#N/A</v>
      </c>
      <c r="Q943" s="72" t="e">
        <v>#N/A</v>
      </c>
    </row>
    <row r="944" spans="13:17" x14ac:dyDescent="0.2">
      <c r="M944" s="49" t="s">
        <v>443</v>
      </c>
      <c r="N944" s="75">
        <f>_xll.qlCalendarAdvance(Calendar,N943,M944,"Following",FALSE)</f>
        <v>46119</v>
      </c>
      <c r="O944" s="75" t="e">
        <f>_xll.qlInterestRateIndexValueDate(Index,N944)</f>
        <v>#VALUE!</v>
      </c>
      <c r="P944" s="72" t="e">
        <v>#N/A</v>
      </c>
      <c r="Q944" s="72" t="e">
        <v>#N/A</v>
      </c>
    </row>
    <row r="945" spans="13:17" x14ac:dyDescent="0.2">
      <c r="M945" s="49" t="s">
        <v>443</v>
      </c>
      <c r="N945" s="75">
        <f>_xll.qlCalendarAdvance(Calendar,N944,M945,"Following",FALSE)</f>
        <v>46126</v>
      </c>
      <c r="O945" s="75" t="e">
        <f>_xll.qlInterestRateIndexValueDate(Index,N945)</f>
        <v>#VALUE!</v>
      </c>
      <c r="P945" s="72" t="e">
        <v>#N/A</v>
      </c>
      <c r="Q945" s="72" t="e">
        <v>#N/A</v>
      </c>
    </row>
    <row r="946" spans="13:17" x14ac:dyDescent="0.2">
      <c r="M946" s="49" t="s">
        <v>443</v>
      </c>
      <c r="N946" s="75">
        <f>_xll.qlCalendarAdvance(Calendar,N945,M946,"Following",FALSE)</f>
        <v>46133</v>
      </c>
      <c r="O946" s="75" t="e">
        <f>_xll.qlInterestRateIndexValueDate(Index,N946)</f>
        <v>#VALUE!</v>
      </c>
      <c r="P946" s="72" t="e">
        <v>#N/A</v>
      </c>
      <c r="Q946" s="72" t="e">
        <v>#N/A</v>
      </c>
    </row>
    <row r="947" spans="13:17" x14ac:dyDescent="0.2">
      <c r="M947" s="49" t="s">
        <v>443</v>
      </c>
      <c r="N947" s="75">
        <f>_xll.qlCalendarAdvance(Calendar,N946,M947,"Following",FALSE)</f>
        <v>46140</v>
      </c>
      <c r="O947" s="75" t="e">
        <f>_xll.qlInterestRateIndexValueDate(Index,N947)</f>
        <v>#VALUE!</v>
      </c>
      <c r="P947" s="72" t="e">
        <v>#N/A</v>
      </c>
      <c r="Q947" s="72" t="e">
        <v>#N/A</v>
      </c>
    </row>
    <row r="948" spans="13:17" x14ac:dyDescent="0.2">
      <c r="M948" s="49" t="s">
        <v>443</v>
      </c>
      <c r="N948" s="75">
        <f>_xll.qlCalendarAdvance(Calendar,N947,M948,"Following",FALSE)</f>
        <v>46147</v>
      </c>
      <c r="O948" s="75" t="e">
        <f>_xll.qlInterestRateIndexValueDate(Index,N948)</f>
        <v>#VALUE!</v>
      </c>
      <c r="P948" s="72" t="e">
        <v>#N/A</v>
      </c>
      <c r="Q948" s="72" t="e">
        <v>#N/A</v>
      </c>
    </row>
    <row r="949" spans="13:17" x14ac:dyDescent="0.2">
      <c r="M949" s="49" t="s">
        <v>443</v>
      </c>
      <c r="N949" s="75">
        <f>_xll.qlCalendarAdvance(Calendar,N948,M949,"Following",FALSE)</f>
        <v>46154</v>
      </c>
      <c r="O949" s="75" t="e">
        <f>_xll.qlInterestRateIndexValueDate(Index,N949)</f>
        <v>#VALUE!</v>
      </c>
      <c r="P949" s="72" t="e">
        <v>#N/A</v>
      </c>
      <c r="Q949" s="72" t="e">
        <v>#N/A</v>
      </c>
    </row>
    <row r="950" spans="13:17" x14ac:dyDescent="0.2">
      <c r="M950" s="49" t="s">
        <v>443</v>
      </c>
      <c r="N950" s="75">
        <f>_xll.qlCalendarAdvance(Calendar,N949,M950,"Following",FALSE)</f>
        <v>46161</v>
      </c>
      <c r="O950" s="75" t="e">
        <f>_xll.qlInterestRateIndexValueDate(Index,N950)</f>
        <v>#VALUE!</v>
      </c>
      <c r="P950" s="72" t="e">
        <v>#N/A</v>
      </c>
      <c r="Q950" s="72" t="e">
        <v>#N/A</v>
      </c>
    </row>
    <row r="951" spans="13:17" x14ac:dyDescent="0.2">
      <c r="M951" s="49" t="s">
        <v>443</v>
      </c>
      <c r="N951" s="75">
        <f>_xll.qlCalendarAdvance(Calendar,N950,M951,"Following",FALSE)</f>
        <v>46168</v>
      </c>
      <c r="O951" s="75" t="e">
        <f>_xll.qlInterestRateIndexValueDate(Index,N951)</f>
        <v>#VALUE!</v>
      </c>
      <c r="P951" s="72" t="e">
        <v>#N/A</v>
      </c>
      <c r="Q951" s="72" t="e">
        <v>#N/A</v>
      </c>
    </row>
    <row r="952" spans="13:17" x14ac:dyDescent="0.2">
      <c r="M952" s="49" t="s">
        <v>443</v>
      </c>
      <c r="N952" s="75">
        <f>_xll.qlCalendarAdvance(Calendar,N951,M952,"Following",FALSE)</f>
        <v>46175</v>
      </c>
      <c r="O952" s="75" t="e">
        <f>_xll.qlInterestRateIndexValueDate(Index,N952)</f>
        <v>#VALUE!</v>
      </c>
      <c r="P952" s="72" t="e">
        <v>#N/A</v>
      </c>
      <c r="Q952" s="72" t="e">
        <v>#N/A</v>
      </c>
    </row>
    <row r="953" spans="13:17" x14ac:dyDescent="0.2">
      <c r="M953" s="49" t="s">
        <v>443</v>
      </c>
      <c r="N953" s="75">
        <f>_xll.qlCalendarAdvance(Calendar,N952,M953,"Following",FALSE)</f>
        <v>46182</v>
      </c>
      <c r="O953" s="75" t="e">
        <f>_xll.qlInterestRateIndexValueDate(Index,N953)</f>
        <v>#VALUE!</v>
      </c>
      <c r="P953" s="72" t="e">
        <v>#N/A</v>
      </c>
      <c r="Q953" s="72" t="e">
        <v>#N/A</v>
      </c>
    </row>
    <row r="954" spans="13:17" x14ac:dyDescent="0.2">
      <c r="M954" s="49" t="s">
        <v>443</v>
      </c>
      <c r="N954" s="75">
        <f>_xll.qlCalendarAdvance(Calendar,N953,M954,"Following",FALSE)</f>
        <v>46189</v>
      </c>
      <c r="O954" s="75" t="e">
        <f>_xll.qlInterestRateIndexValueDate(Index,N954)</f>
        <v>#VALUE!</v>
      </c>
      <c r="P954" s="72" t="e">
        <v>#N/A</v>
      </c>
      <c r="Q954" s="72" t="e">
        <v>#N/A</v>
      </c>
    </row>
    <row r="955" spans="13:17" x14ac:dyDescent="0.2">
      <c r="M955" s="49" t="s">
        <v>443</v>
      </c>
      <c r="N955" s="75">
        <f>_xll.qlCalendarAdvance(Calendar,N954,M955,"Following",FALSE)</f>
        <v>46196</v>
      </c>
      <c r="O955" s="75" t="e">
        <f>_xll.qlInterestRateIndexValueDate(Index,N955)</f>
        <v>#VALUE!</v>
      </c>
      <c r="P955" s="72" t="e">
        <v>#N/A</v>
      </c>
      <c r="Q955" s="72" t="e">
        <v>#N/A</v>
      </c>
    </row>
    <row r="956" spans="13:17" x14ac:dyDescent="0.2">
      <c r="M956" s="49" t="s">
        <v>443</v>
      </c>
      <c r="N956" s="75">
        <f>_xll.qlCalendarAdvance(Calendar,N955,M956,"Following",FALSE)</f>
        <v>46203</v>
      </c>
      <c r="O956" s="75" t="e">
        <f>_xll.qlInterestRateIndexValueDate(Index,N956)</f>
        <v>#VALUE!</v>
      </c>
      <c r="P956" s="72" t="e">
        <v>#N/A</v>
      </c>
      <c r="Q956" s="72" t="e">
        <v>#N/A</v>
      </c>
    </row>
    <row r="957" spans="13:17" x14ac:dyDescent="0.2">
      <c r="M957" s="49" t="s">
        <v>443</v>
      </c>
      <c r="N957" s="75">
        <f>_xll.qlCalendarAdvance(Calendar,N956,M957,"Following",FALSE)</f>
        <v>46210</v>
      </c>
      <c r="O957" s="75" t="e">
        <f>_xll.qlInterestRateIndexValueDate(Index,N957)</f>
        <v>#VALUE!</v>
      </c>
      <c r="P957" s="72" t="e">
        <v>#N/A</v>
      </c>
      <c r="Q957" s="72" t="e">
        <v>#N/A</v>
      </c>
    </row>
    <row r="958" spans="13:17" x14ac:dyDescent="0.2">
      <c r="M958" s="49" t="s">
        <v>443</v>
      </c>
      <c r="N958" s="75">
        <f>_xll.qlCalendarAdvance(Calendar,N957,M958,"Following",FALSE)</f>
        <v>46217</v>
      </c>
      <c r="O958" s="75" t="e">
        <f>_xll.qlInterestRateIndexValueDate(Index,N958)</f>
        <v>#VALUE!</v>
      </c>
      <c r="P958" s="72" t="e">
        <v>#N/A</v>
      </c>
      <c r="Q958" s="72" t="e">
        <v>#N/A</v>
      </c>
    </row>
    <row r="959" spans="13:17" x14ac:dyDescent="0.2">
      <c r="M959" s="49" t="s">
        <v>443</v>
      </c>
      <c r="N959" s="75">
        <f>_xll.qlCalendarAdvance(Calendar,N958,M959,"Following",FALSE)</f>
        <v>46224</v>
      </c>
      <c r="O959" s="75" t="e">
        <f>_xll.qlInterestRateIndexValueDate(Index,N959)</f>
        <v>#VALUE!</v>
      </c>
      <c r="P959" s="72" t="e">
        <v>#N/A</v>
      </c>
      <c r="Q959" s="72" t="e">
        <v>#N/A</v>
      </c>
    </row>
    <row r="960" spans="13:17" x14ac:dyDescent="0.2">
      <c r="M960" s="49" t="s">
        <v>443</v>
      </c>
      <c r="N960" s="75">
        <f>_xll.qlCalendarAdvance(Calendar,N959,M960,"Following",FALSE)</f>
        <v>46231</v>
      </c>
      <c r="O960" s="75" t="e">
        <f>_xll.qlInterestRateIndexValueDate(Index,N960)</f>
        <v>#VALUE!</v>
      </c>
      <c r="P960" s="72" t="e">
        <v>#N/A</v>
      </c>
      <c r="Q960" s="72" t="e">
        <v>#N/A</v>
      </c>
    </row>
    <row r="961" spans="13:17" x14ac:dyDescent="0.2">
      <c r="M961" s="49" t="s">
        <v>443</v>
      </c>
      <c r="N961" s="75">
        <f>_xll.qlCalendarAdvance(Calendar,N960,M961,"Following",FALSE)</f>
        <v>46238</v>
      </c>
      <c r="O961" s="75" t="e">
        <f>_xll.qlInterestRateIndexValueDate(Index,N961)</f>
        <v>#VALUE!</v>
      </c>
      <c r="P961" s="72" t="e">
        <v>#N/A</v>
      </c>
      <c r="Q961" s="72" t="e">
        <v>#N/A</v>
      </c>
    </row>
    <row r="962" spans="13:17" x14ac:dyDescent="0.2">
      <c r="M962" s="49" t="s">
        <v>443</v>
      </c>
      <c r="N962" s="75">
        <f>_xll.qlCalendarAdvance(Calendar,N961,M962,"Following",FALSE)</f>
        <v>46245</v>
      </c>
      <c r="O962" s="75" t="e">
        <f>_xll.qlInterestRateIndexValueDate(Index,N962)</f>
        <v>#VALUE!</v>
      </c>
      <c r="P962" s="72" t="e">
        <v>#N/A</v>
      </c>
      <c r="Q962" s="72" t="e">
        <v>#N/A</v>
      </c>
    </row>
    <row r="963" spans="13:17" x14ac:dyDescent="0.2">
      <c r="M963" s="49" t="s">
        <v>443</v>
      </c>
      <c r="N963" s="75">
        <f>_xll.qlCalendarAdvance(Calendar,N962,M963,"Following",FALSE)</f>
        <v>46252</v>
      </c>
      <c r="O963" s="75" t="e">
        <f>_xll.qlInterestRateIndexValueDate(Index,N963)</f>
        <v>#VALUE!</v>
      </c>
      <c r="P963" s="72" t="e">
        <v>#N/A</v>
      </c>
      <c r="Q963" s="72" t="e">
        <v>#N/A</v>
      </c>
    </row>
    <row r="964" spans="13:17" x14ac:dyDescent="0.2">
      <c r="M964" s="49" t="s">
        <v>443</v>
      </c>
      <c r="N964" s="75">
        <f>_xll.qlCalendarAdvance(Calendar,N963,M964,"Following",FALSE)</f>
        <v>46259</v>
      </c>
      <c r="O964" s="75" t="e">
        <f>_xll.qlInterestRateIndexValueDate(Index,N964)</f>
        <v>#VALUE!</v>
      </c>
      <c r="P964" s="72" t="e">
        <v>#N/A</v>
      </c>
      <c r="Q964" s="72" t="e">
        <v>#N/A</v>
      </c>
    </row>
    <row r="965" spans="13:17" x14ac:dyDescent="0.2">
      <c r="M965" s="49" t="s">
        <v>443</v>
      </c>
      <c r="N965" s="75">
        <f>_xll.qlCalendarAdvance(Calendar,N964,M965,"Following",FALSE)</f>
        <v>46266</v>
      </c>
      <c r="O965" s="75" t="e">
        <f>_xll.qlInterestRateIndexValueDate(Index,N965)</f>
        <v>#VALUE!</v>
      </c>
      <c r="P965" s="72" t="e">
        <v>#N/A</v>
      </c>
      <c r="Q965" s="72" t="e">
        <v>#N/A</v>
      </c>
    </row>
    <row r="966" spans="13:17" x14ac:dyDescent="0.2">
      <c r="M966" s="49" t="s">
        <v>443</v>
      </c>
      <c r="N966" s="75">
        <f>_xll.qlCalendarAdvance(Calendar,N965,M966,"Following",FALSE)</f>
        <v>46273</v>
      </c>
      <c r="O966" s="75" t="e">
        <f>_xll.qlInterestRateIndexValueDate(Index,N966)</f>
        <v>#VALUE!</v>
      </c>
      <c r="P966" s="72" t="e">
        <v>#N/A</v>
      </c>
      <c r="Q966" s="72" t="e">
        <v>#N/A</v>
      </c>
    </row>
    <row r="967" spans="13:17" x14ac:dyDescent="0.2">
      <c r="M967" s="49" t="s">
        <v>443</v>
      </c>
      <c r="N967" s="75">
        <f>_xll.qlCalendarAdvance(Calendar,N966,M967,"Following",FALSE)</f>
        <v>46280</v>
      </c>
      <c r="O967" s="75" t="e">
        <f>_xll.qlInterestRateIndexValueDate(Index,N967)</f>
        <v>#VALUE!</v>
      </c>
      <c r="P967" s="72" t="e">
        <v>#N/A</v>
      </c>
      <c r="Q967" s="72" t="e">
        <v>#N/A</v>
      </c>
    </row>
    <row r="968" spans="13:17" x14ac:dyDescent="0.2">
      <c r="M968" s="49" t="s">
        <v>443</v>
      </c>
      <c r="N968" s="75">
        <f>_xll.qlCalendarAdvance(Calendar,N967,M968,"Following",FALSE)</f>
        <v>46287</v>
      </c>
      <c r="O968" s="75" t="e">
        <f>_xll.qlInterestRateIndexValueDate(Index,N968)</f>
        <v>#VALUE!</v>
      </c>
      <c r="P968" s="72" t="e">
        <v>#N/A</v>
      </c>
      <c r="Q968" s="72" t="e">
        <v>#N/A</v>
      </c>
    </row>
    <row r="969" spans="13:17" x14ac:dyDescent="0.2">
      <c r="M969" s="49" t="s">
        <v>443</v>
      </c>
      <c r="N969" s="75">
        <f>_xll.qlCalendarAdvance(Calendar,N968,M969,"Following",FALSE)</f>
        <v>46294</v>
      </c>
      <c r="O969" s="75" t="e">
        <f>_xll.qlInterestRateIndexValueDate(Index,N969)</f>
        <v>#VALUE!</v>
      </c>
      <c r="P969" s="72" t="e">
        <v>#N/A</v>
      </c>
      <c r="Q969" s="72" t="e">
        <v>#N/A</v>
      </c>
    </row>
    <row r="970" spans="13:17" x14ac:dyDescent="0.2">
      <c r="M970" s="49" t="s">
        <v>443</v>
      </c>
      <c r="N970" s="75">
        <f>_xll.qlCalendarAdvance(Calendar,N969,M970,"Following",FALSE)</f>
        <v>46301</v>
      </c>
      <c r="O970" s="75" t="e">
        <f>_xll.qlInterestRateIndexValueDate(Index,N970)</f>
        <v>#VALUE!</v>
      </c>
      <c r="P970" s="72" t="e">
        <v>#N/A</v>
      </c>
      <c r="Q970" s="72" t="e">
        <v>#N/A</v>
      </c>
    </row>
    <row r="971" spans="13:17" x14ac:dyDescent="0.2">
      <c r="M971" s="49" t="s">
        <v>443</v>
      </c>
      <c r="N971" s="75">
        <f>_xll.qlCalendarAdvance(Calendar,N970,M971,"Following",FALSE)</f>
        <v>46308</v>
      </c>
      <c r="O971" s="75" t="e">
        <f>_xll.qlInterestRateIndexValueDate(Index,N971)</f>
        <v>#VALUE!</v>
      </c>
      <c r="P971" s="72" t="e">
        <v>#N/A</v>
      </c>
      <c r="Q971" s="72" t="e">
        <v>#N/A</v>
      </c>
    </row>
    <row r="972" spans="13:17" x14ac:dyDescent="0.2">
      <c r="M972" s="49" t="s">
        <v>443</v>
      </c>
      <c r="N972" s="75">
        <f>_xll.qlCalendarAdvance(Calendar,N971,M972,"Following",FALSE)</f>
        <v>46315</v>
      </c>
      <c r="O972" s="75" t="e">
        <f>_xll.qlInterestRateIndexValueDate(Index,N972)</f>
        <v>#VALUE!</v>
      </c>
      <c r="P972" s="72" t="e">
        <v>#N/A</v>
      </c>
      <c r="Q972" s="72" t="e">
        <v>#N/A</v>
      </c>
    </row>
    <row r="973" spans="13:17" x14ac:dyDescent="0.2">
      <c r="M973" s="49" t="s">
        <v>443</v>
      </c>
      <c r="N973" s="75">
        <f>_xll.qlCalendarAdvance(Calendar,N972,M973,"Following",FALSE)</f>
        <v>46322</v>
      </c>
      <c r="O973" s="75" t="e">
        <f>_xll.qlInterestRateIndexValueDate(Index,N973)</f>
        <v>#VALUE!</v>
      </c>
      <c r="P973" s="72" t="e">
        <v>#N/A</v>
      </c>
      <c r="Q973" s="72" t="e">
        <v>#N/A</v>
      </c>
    </row>
    <row r="974" spans="13:17" x14ac:dyDescent="0.2">
      <c r="M974" s="49" t="s">
        <v>443</v>
      </c>
      <c r="N974" s="75">
        <f>_xll.qlCalendarAdvance(Calendar,N973,M974,"Following",FALSE)</f>
        <v>46329</v>
      </c>
      <c r="O974" s="75" t="e">
        <f>_xll.qlInterestRateIndexValueDate(Index,N974)</f>
        <v>#VALUE!</v>
      </c>
      <c r="P974" s="72" t="e">
        <v>#N/A</v>
      </c>
      <c r="Q974" s="72" t="e">
        <v>#N/A</v>
      </c>
    </row>
    <row r="975" spans="13:17" x14ac:dyDescent="0.2">
      <c r="M975" s="49" t="s">
        <v>443</v>
      </c>
      <c r="N975" s="75">
        <f>_xll.qlCalendarAdvance(Calendar,N974,M975,"Following",FALSE)</f>
        <v>46336</v>
      </c>
      <c r="O975" s="75" t="e">
        <f>_xll.qlInterestRateIndexValueDate(Index,N975)</f>
        <v>#VALUE!</v>
      </c>
      <c r="P975" s="72" t="e">
        <v>#N/A</v>
      </c>
      <c r="Q975" s="72" t="e">
        <v>#N/A</v>
      </c>
    </row>
    <row r="976" spans="13:17" x14ac:dyDescent="0.2">
      <c r="M976" s="49" t="s">
        <v>443</v>
      </c>
      <c r="N976" s="75">
        <f>_xll.qlCalendarAdvance(Calendar,N975,M976,"Following",FALSE)</f>
        <v>46343</v>
      </c>
      <c r="O976" s="75" t="e">
        <f>_xll.qlInterestRateIndexValueDate(Index,N976)</f>
        <v>#VALUE!</v>
      </c>
      <c r="P976" s="72" t="e">
        <v>#N/A</v>
      </c>
      <c r="Q976" s="72" t="e">
        <v>#N/A</v>
      </c>
    </row>
    <row r="977" spans="13:17" x14ac:dyDescent="0.2">
      <c r="M977" s="49" t="s">
        <v>443</v>
      </c>
      <c r="N977" s="75">
        <f>_xll.qlCalendarAdvance(Calendar,N976,M977,"Following",FALSE)</f>
        <v>46350</v>
      </c>
      <c r="O977" s="75" t="e">
        <f>_xll.qlInterestRateIndexValueDate(Index,N977)</f>
        <v>#VALUE!</v>
      </c>
      <c r="P977" s="72" t="e">
        <v>#N/A</v>
      </c>
      <c r="Q977" s="72" t="e">
        <v>#N/A</v>
      </c>
    </row>
    <row r="978" spans="13:17" x14ac:dyDescent="0.2">
      <c r="M978" s="49" t="s">
        <v>443</v>
      </c>
      <c r="N978" s="75">
        <f>_xll.qlCalendarAdvance(Calendar,N977,M978,"Following",FALSE)</f>
        <v>46357</v>
      </c>
      <c r="O978" s="75" t="e">
        <f>_xll.qlInterestRateIndexValueDate(Index,N978)</f>
        <v>#VALUE!</v>
      </c>
      <c r="P978" s="72" t="e">
        <v>#N/A</v>
      </c>
      <c r="Q978" s="72" t="e">
        <v>#N/A</v>
      </c>
    </row>
    <row r="979" spans="13:17" x14ac:dyDescent="0.2">
      <c r="M979" s="49" t="s">
        <v>443</v>
      </c>
      <c r="N979" s="75">
        <f>_xll.qlCalendarAdvance(Calendar,N978,M979,"Following",FALSE)</f>
        <v>46364</v>
      </c>
      <c r="O979" s="75" t="e">
        <f>_xll.qlInterestRateIndexValueDate(Index,N979)</f>
        <v>#VALUE!</v>
      </c>
      <c r="P979" s="72" t="e">
        <v>#N/A</v>
      </c>
      <c r="Q979" s="72" t="e">
        <v>#N/A</v>
      </c>
    </row>
    <row r="980" spans="13:17" x14ac:dyDescent="0.2">
      <c r="M980" s="49" t="s">
        <v>443</v>
      </c>
      <c r="N980" s="75">
        <f>_xll.qlCalendarAdvance(Calendar,N979,M980,"Following",FALSE)</f>
        <v>46371</v>
      </c>
      <c r="O980" s="75" t="e">
        <f>_xll.qlInterestRateIndexValueDate(Index,N980)</f>
        <v>#VALUE!</v>
      </c>
      <c r="P980" s="72" t="e">
        <v>#N/A</v>
      </c>
      <c r="Q980" s="72" t="e">
        <v>#N/A</v>
      </c>
    </row>
    <row r="981" spans="13:17" x14ac:dyDescent="0.2">
      <c r="M981" s="49" t="s">
        <v>443</v>
      </c>
      <c r="N981" s="75">
        <f>_xll.qlCalendarAdvance(Calendar,N980,M981,"Following",FALSE)</f>
        <v>46378</v>
      </c>
      <c r="O981" s="75" t="e">
        <f>_xll.qlInterestRateIndexValueDate(Index,N981)</f>
        <v>#VALUE!</v>
      </c>
      <c r="P981" s="72" t="e">
        <v>#N/A</v>
      </c>
      <c r="Q981" s="72" t="e">
        <v>#N/A</v>
      </c>
    </row>
    <row r="982" spans="13:17" x14ac:dyDescent="0.2">
      <c r="M982" s="49" t="s">
        <v>443</v>
      </c>
      <c r="N982" s="75">
        <f>_xll.qlCalendarAdvance(Calendar,N981,M982,"Following",FALSE)</f>
        <v>46385</v>
      </c>
      <c r="O982" s="75" t="e">
        <f>_xll.qlInterestRateIndexValueDate(Index,N982)</f>
        <v>#VALUE!</v>
      </c>
      <c r="P982" s="72" t="e">
        <v>#N/A</v>
      </c>
      <c r="Q982" s="72" t="e">
        <v>#N/A</v>
      </c>
    </row>
    <row r="983" spans="13:17" x14ac:dyDescent="0.2">
      <c r="M983" s="49" t="s">
        <v>443</v>
      </c>
      <c r="N983" s="75">
        <f>_xll.qlCalendarAdvance(Calendar,N982,M983,"Following",FALSE)</f>
        <v>46392</v>
      </c>
      <c r="O983" s="75" t="e">
        <f>_xll.qlInterestRateIndexValueDate(Index,N983)</f>
        <v>#VALUE!</v>
      </c>
      <c r="P983" s="72" t="e">
        <v>#N/A</v>
      </c>
      <c r="Q983" s="72" t="e">
        <v>#N/A</v>
      </c>
    </row>
    <row r="984" spans="13:17" x14ac:dyDescent="0.2">
      <c r="M984" s="49" t="s">
        <v>443</v>
      </c>
      <c r="N984" s="75">
        <f>_xll.qlCalendarAdvance(Calendar,N983,M984,"Following",FALSE)</f>
        <v>46399</v>
      </c>
      <c r="O984" s="75" t="e">
        <f>_xll.qlInterestRateIndexValueDate(Index,N984)</f>
        <v>#VALUE!</v>
      </c>
      <c r="P984" s="72" t="e">
        <v>#N/A</v>
      </c>
      <c r="Q984" s="72" t="e">
        <v>#N/A</v>
      </c>
    </row>
    <row r="985" spans="13:17" x14ac:dyDescent="0.2">
      <c r="M985" s="49" t="s">
        <v>443</v>
      </c>
      <c r="N985" s="75">
        <f>_xll.qlCalendarAdvance(Calendar,N984,M985,"Following",FALSE)</f>
        <v>46406</v>
      </c>
      <c r="O985" s="75" t="e">
        <f>_xll.qlInterestRateIndexValueDate(Index,N985)</f>
        <v>#VALUE!</v>
      </c>
      <c r="P985" s="72" t="e">
        <v>#N/A</v>
      </c>
      <c r="Q985" s="72" t="e">
        <v>#N/A</v>
      </c>
    </row>
    <row r="986" spans="13:17" x14ac:dyDescent="0.2">
      <c r="M986" s="49" t="s">
        <v>443</v>
      </c>
      <c r="N986" s="75">
        <f>_xll.qlCalendarAdvance(Calendar,N985,M986,"Following",FALSE)</f>
        <v>46413</v>
      </c>
      <c r="O986" s="75" t="e">
        <f>_xll.qlInterestRateIndexValueDate(Index,N986)</f>
        <v>#VALUE!</v>
      </c>
      <c r="P986" s="72" t="e">
        <v>#N/A</v>
      </c>
      <c r="Q986" s="72" t="e">
        <v>#N/A</v>
      </c>
    </row>
    <row r="987" spans="13:17" x14ac:dyDescent="0.2">
      <c r="M987" s="49" t="s">
        <v>443</v>
      </c>
      <c r="N987" s="75">
        <f>_xll.qlCalendarAdvance(Calendar,N986,M987,"Following",FALSE)</f>
        <v>46420</v>
      </c>
      <c r="O987" s="75" t="e">
        <f>_xll.qlInterestRateIndexValueDate(Index,N987)</f>
        <v>#VALUE!</v>
      </c>
      <c r="P987" s="72" t="e">
        <v>#N/A</v>
      </c>
      <c r="Q987" s="72" t="e">
        <v>#N/A</v>
      </c>
    </row>
    <row r="988" spans="13:17" x14ac:dyDescent="0.2">
      <c r="M988" s="49" t="s">
        <v>443</v>
      </c>
      <c r="N988" s="75">
        <f>_xll.qlCalendarAdvance(Calendar,N987,M988,"Following",FALSE)</f>
        <v>46427</v>
      </c>
      <c r="O988" s="75" t="e">
        <f>_xll.qlInterestRateIndexValueDate(Index,N988)</f>
        <v>#VALUE!</v>
      </c>
      <c r="P988" s="72" t="e">
        <v>#N/A</v>
      </c>
      <c r="Q988" s="72" t="e">
        <v>#N/A</v>
      </c>
    </row>
    <row r="989" spans="13:17" x14ac:dyDescent="0.2">
      <c r="M989" s="49" t="s">
        <v>443</v>
      </c>
      <c r="N989" s="75">
        <f>_xll.qlCalendarAdvance(Calendar,N988,M989,"Following",FALSE)</f>
        <v>46434</v>
      </c>
      <c r="O989" s="75" t="e">
        <f>_xll.qlInterestRateIndexValueDate(Index,N989)</f>
        <v>#VALUE!</v>
      </c>
      <c r="P989" s="72" t="e">
        <v>#N/A</v>
      </c>
      <c r="Q989" s="72" t="e">
        <v>#N/A</v>
      </c>
    </row>
    <row r="990" spans="13:17" x14ac:dyDescent="0.2">
      <c r="M990" s="49" t="s">
        <v>443</v>
      </c>
      <c r="N990" s="75">
        <f>_xll.qlCalendarAdvance(Calendar,N989,M990,"Following",FALSE)</f>
        <v>46441</v>
      </c>
      <c r="O990" s="75" t="e">
        <f>_xll.qlInterestRateIndexValueDate(Index,N990)</f>
        <v>#VALUE!</v>
      </c>
      <c r="P990" s="72" t="e">
        <v>#N/A</v>
      </c>
      <c r="Q990" s="72" t="e">
        <v>#N/A</v>
      </c>
    </row>
    <row r="991" spans="13:17" x14ac:dyDescent="0.2">
      <c r="M991" s="49" t="s">
        <v>443</v>
      </c>
      <c r="N991" s="75">
        <f>_xll.qlCalendarAdvance(Calendar,N990,M991,"Following",FALSE)</f>
        <v>46448</v>
      </c>
      <c r="O991" s="75" t="e">
        <f>_xll.qlInterestRateIndexValueDate(Index,N991)</f>
        <v>#VALUE!</v>
      </c>
      <c r="P991" s="72" t="e">
        <v>#N/A</v>
      </c>
      <c r="Q991" s="72" t="e">
        <v>#N/A</v>
      </c>
    </row>
    <row r="992" spans="13:17" x14ac:dyDescent="0.2">
      <c r="M992" s="49" t="s">
        <v>443</v>
      </c>
      <c r="N992" s="75">
        <f>_xll.qlCalendarAdvance(Calendar,N991,M992,"Following",FALSE)</f>
        <v>46455</v>
      </c>
      <c r="O992" s="75" t="e">
        <f>_xll.qlInterestRateIndexValueDate(Index,N992)</f>
        <v>#VALUE!</v>
      </c>
      <c r="P992" s="72" t="e">
        <v>#N/A</v>
      </c>
      <c r="Q992" s="72" t="e">
        <v>#N/A</v>
      </c>
    </row>
    <row r="993" spans="13:17" x14ac:dyDescent="0.2">
      <c r="M993" s="49" t="s">
        <v>443</v>
      </c>
      <c r="N993" s="75">
        <f>_xll.qlCalendarAdvance(Calendar,N992,M993,"Following",FALSE)</f>
        <v>46462</v>
      </c>
      <c r="O993" s="75" t="e">
        <f>_xll.qlInterestRateIndexValueDate(Index,N993)</f>
        <v>#VALUE!</v>
      </c>
      <c r="P993" s="72" t="e">
        <v>#N/A</v>
      </c>
      <c r="Q993" s="72" t="e">
        <v>#N/A</v>
      </c>
    </row>
    <row r="994" spans="13:17" x14ac:dyDescent="0.2">
      <c r="M994" s="49" t="s">
        <v>443</v>
      </c>
      <c r="N994" s="75">
        <f>_xll.qlCalendarAdvance(Calendar,N993,M994,"Following",FALSE)</f>
        <v>46469</v>
      </c>
      <c r="O994" s="75" t="e">
        <f>_xll.qlInterestRateIndexValueDate(Index,N994)</f>
        <v>#VALUE!</v>
      </c>
      <c r="P994" s="72" t="e">
        <v>#N/A</v>
      </c>
      <c r="Q994" s="72" t="e">
        <v>#N/A</v>
      </c>
    </row>
    <row r="995" spans="13:17" x14ac:dyDescent="0.2">
      <c r="M995" s="49" t="s">
        <v>443</v>
      </c>
      <c r="N995" s="75">
        <f>_xll.qlCalendarAdvance(Calendar,N994,M995,"Following",FALSE)</f>
        <v>46476</v>
      </c>
      <c r="O995" s="75" t="e">
        <f>_xll.qlInterestRateIndexValueDate(Index,N995)</f>
        <v>#VALUE!</v>
      </c>
      <c r="P995" s="72" t="e">
        <v>#N/A</v>
      </c>
      <c r="Q995" s="72" t="e">
        <v>#N/A</v>
      </c>
    </row>
    <row r="996" spans="13:17" x14ac:dyDescent="0.2">
      <c r="M996" s="49" t="s">
        <v>443</v>
      </c>
      <c r="N996" s="75">
        <f>_xll.qlCalendarAdvance(Calendar,N995,M996,"Following",FALSE)</f>
        <v>46483</v>
      </c>
      <c r="O996" s="75" t="e">
        <f>_xll.qlInterestRateIndexValueDate(Index,N996)</f>
        <v>#VALUE!</v>
      </c>
      <c r="P996" s="72" t="e">
        <v>#N/A</v>
      </c>
      <c r="Q996" s="72" t="e">
        <v>#N/A</v>
      </c>
    </row>
    <row r="997" spans="13:17" x14ac:dyDescent="0.2">
      <c r="M997" s="49" t="s">
        <v>443</v>
      </c>
      <c r="N997" s="75">
        <f>_xll.qlCalendarAdvance(Calendar,N996,M997,"Following",FALSE)</f>
        <v>46490</v>
      </c>
      <c r="O997" s="75" t="e">
        <f>_xll.qlInterestRateIndexValueDate(Index,N997)</f>
        <v>#VALUE!</v>
      </c>
      <c r="P997" s="72" t="e">
        <v>#N/A</v>
      </c>
      <c r="Q997" s="72" t="e">
        <v>#N/A</v>
      </c>
    </row>
    <row r="998" spans="13:17" x14ac:dyDescent="0.2">
      <c r="M998" s="49" t="s">
        <v>443</v>
      </c>
      <c r="N998" s="75">
        <f>_xll.qlCalendarAdvance(Calendar,N997,M998,"Following",FALSE)</f>
        <v>46497</v>
      </c>
      <c r="O998" s="75" t="e">
        <f>_xll.qlInterestRateIndexValueDate(Index,N998)</f>
        <v>#VALUE!</v>
      </c>
      <c r="P998" s="72" t="e">
        <v>#N/A</v>
      </c>
      <c r="Q998" s="72" t="e">
        <v>#N/A</v>
      </c>
    </row>
    <row r="999" spans="13:17" x14ac:dyDescent="0.2">
      <c r="M999" s="49" t="s">
        <v>443</v>
      </c>
      <c r="N999" s="75">
        <f>_xll.qlCalendarAdvance(Calendar,N998,M999,"Following",FALSE)</f>
        <v>46504</v>
      </c>
      <c r="O999" s="75" t="e">
        <f>_xll.qlInterestRateIndexValueDate(Index,N999)</f>
        <v>#VALUE!</v>
      </c>
      <c r="P999" s="72" t="e">
        <v>#N/A</v>
      </c>
      <c r="Q999" s="72" t="e">
        <v>#N/A</v>
      </c>
    </row>
    <row r="1000" spans="13:17" x14ac:dyDescent="0.2">
      <c r="M1000" s="49" t="s">
        <v>443</v>
      </c>
      <c r="N1000" s="75">
        <f>_xll.qlCalendarAdvance(Calendar,N999,M1000,"Following",FALSE)</f>
        <v>46511</v>
      </c>
      <c r="O1000" s="75" t="e">
        <f>_xll.qlInterestRateIndexValueDate(Index,N1000)</f>
        <v>#VALUE!</v>
      </c>
      <c r="P1000" s="72" t="e">
        <v>#N/A</v>
      </c>
      <c r="Q1000" s="72" t="e">
        <v>#N/A</v>
      </c>
    </row>
    <row r="1001" spans="13:17" x14ac:dyDescent="0.2">
      <c r="M1001" s="49" t="s">
        <v>443</v>
      </c>
      <c r="N1001" s="75">
        <f>_xll.qlCalendarAdvance(Calendar,N1000,M1001,"Following",FALSE)</f>
        <v>46518</v>
      </c>
      <c r="O1001" s="75" t="e">
        <f>_xll.qlInterestRateIndexValueDate(Index,N1001)</f>
        <v>#VALUE!</v>
      </c>
      <c r="P1001" s="72" t="e">
        <v>#N/A</v>
      </c>
      <c r="Q1001" s="72" t="e">
        <v>#N/A</v>
      </c>
    </row>
    <row r="1002" spans="13:17" x14ac:dyDescent="0.2">
      <c r="M1002" s="49" t="s">
        <v>443</v>
      </c>
      <c r="N1002" s="75">
        <f>_xll.qlCalendarAdvance(Calendar,N1001,M1002,"Following",FALSE)</f>
        <v>46525</v>
      </c>
      <c r="O1002" s="75" t="e">
        <f>_xll.qlInterestRateIndexValueDate(Index,N1002)</f>
        <v>#VALUE!</v>
      </c>
      <c r="P1002" s="72" t="e">
        <v>#N/A</v>
      </c>
      <c r="Q1002" s="72" t="e">
        <v>#N/A</v>
      </c>
    </row>
    <row r="1003" spans="13:17" x14ac:dyDescent="0.2">
      <c r="M1003" s="49" t="s">
        <v>443</v>
      </c>
      <c r="N1003" s="75">
        <f>_xll.qlCalendarAdvance(Calendar,N1002,M1003,"Following",FALSE)</f>
        <v>46532</v>
      </c>
      <c r="O1003" s="75" t="e">
        <f>_xll.qlInterestRateIndexValueDate(Index,N1003)</f>
        <v>#VALUE!</v>
      </c>
      <c r="P1003" s="72" t="e">
        <v>#N/A</v>
      </c>
      <c r="Q1003" s="72" t="e">
        <v>#N/A</v>
      </c>
    </row>
    <row r="1004" spans="13:17" x14ac:dyDescent="0.2">
      <c r="M1004" s="49" t="s">
        <v>443</v>
      </c>
      <c r="N1004" s="75">
        <f>_xll.qlCalendarAdvance(Calendar,N1003,M1004,"Following",FALSE)</f>
        <v>46539</v>
      </c>
      <c r="O1004" s="75" t="e">
        <f>_xll.qlInterestRateIndexValueDate(Index,N1004)</f>
        <v>#VALUE!</v>
      </c>
      <c r="P1004" s="72" t="e">
        <v>#N/A</v>
      </c>
      <c r="Q1004" s="72" t="e">
        <v>#N/A</v>
      </c>
    </row>
    <row r="1005" spans="13:17" x14ac:dyDescent="0.2">
      <c r="M1005" s="49" t="s">
        <v>443</v>
      </c>
      <c r="N1005" s="75">
        <f>_xll.qlCalendarAdvance(Calendar,N1004,M1005,"Following",FALSE)</f>
        <v>46546</v>
      </c>
      <c r="O1005" s="75" t="e">
        <f>_xll.qlInterestRateIndexValueDate(Index,N1005)</f>
        <v>#VALUE!</v>
      </c>
      <c r="P1005" s="72" t="e">
        <v>#N/A</v>
      </c>
      <c r="Q1005" s="72" t="e">
        <v>#N/A</v>
      </c>
    </row>
    <row r="1006" spans="13:17" x14ac:dyDescent="0.2">
      <c r="M1006" s="49" t="s">
        <v>443</v>
      </c>
      <c r="N1006" s="75">
        <f>_xll.qlCalendarAdvance(Calendar,N1005,M1006,"Following",FALSE)</f>
        <v>46553</v>
      </c>
      <c r="O1006" s="75" t="e">
        <f>_xll.qlInterestRateIndexValueDate(Index,N1006)</f>
        <v>#VALUE!</v>
      </c>
      <c r="P1006" s="72" t="e">
        <v>#N/A</v>
      </c>
      <c r="Q1006" s="72" t="e">
        <v>#N/A</v>
      </c>
    </row>
    <row r="1007" spans="13:17" x14ac:dyDescent="0.2">
      <c r="M1007" s="49" t="s">
        <v>443</v>
      </c>
      <c r="N1007" s="75">
        <f>_xll.qlCalendarAdvance(Calendar,N1006,M1007,"Following",FALSE)</f>
        <v>46560</v>
      </c>
      <c r="O1007" s="75" t="e">
        <f>_xll.qlInterestRateIndexValueDate(Index,N1007)</f>
        <v>#VALUE!</v>
      </c>
      <c r="P1007" s="72" t="e">
        <v>#N/A</v>
      </c>
      <c r="Q1007" s="72" t="e">
        <v>#N/A</v>
      </c>
    </row>
    <row r="1008" spans="13:17" x14ac:dyDescent="0.2">
      <c r="M1008" s="49" t="s">
        <v>443</v>
      </c>
      <c r="N1008" s="75">
        <f>_xll.qlCalendarAdvance(Calendar,N1007,M1008,"Following",FALSE)</f>
        <v>46567</v>
      </c>
      <c r="O1008" s="75" t="e">
        <f>_xll.qlInterestRateIndexValueDate(Index,N1008)</f>
        <v>#VALUE!</v>
      </c>
      <c r="P1008" s="72" t="e">
        <v>#N/A</v>
      </c>
      <c r="Q1008" s="72" t="e">
        <v>#N/A</v>
      </c>
    </row>
    <row r="1009" spans="13:17" x14ac:dyDescent="0.2">
      <c r="M1009" s="49" t="s">
        <v>443</v>
      </c>
      <c r="N1009" s="75">
        <f>_xll.qlCalendarAdvance(Calendar,N1008,M1009,"Following",FALSE)</f>
        <v>46574</v>
      </c>
      <c r="O1009" s="75" t="e">
        <f>_xll.qlInterestRateIndexValueDate(Index,N1009)</f>
        <v>#VALUE!</v>
      </c>
      <c r="P1009" s="72" t="e">
        <v>#N/A</v>
      </c>
      <c r="Q1009" s="72" t="e">
        <v>#N/A</v>
      </c>
    </row>
    <row r="1010" spans="13:17" x14ac:dyDescent="0.2">
      <c r="M1010" s="49" t="s">
        <v>443</v>
      </c>
      <c r="N1010" s="75">
        <f>_xll.qlCalendarAdvance(Calendar,N1009,M1010,"Following",FALSE)</f>
        <v>46581</v>
      </c>
      <c r="O1010" s="75" t="e">
        <f>_xll.qlInterestRateIndexValueDate(Index,N1010)</f>
        <v>#VALUE!</v>
      </c>
      <c r="P1010" s="72" t="e">
        <v>#N/A</v>
      </c>
      <c r="Q1010" s="72" t="e">
        <v>#N/A</v>
      </c>
    </row>
    <row r="1011" spans="13:17" x14ac:dyDescent="0.2">
      <c r="M1011" s="49" t="s">
        <v>443</v>
      </c>
      <c r="N1011" s="75">
        <f>_xll.qlCalendarAdvance(Calendar,N1010,M1011,"Following",FALSE)</f>
        <v>46588</v>
      </c>
      <c r="O1011" s="75" t="e">
        <f>_xll.qlInterestRateIndexValueDate(Index,N1011)</f>
        <v>#VALUE!</v>
      </c>
      <c r="P1011" s="72" t="e">
        <v>#N/A</v>
      </c>
      <c r="Q1011" s="72" t="e">
        <v>#N/A</v>
      </c>
    </row>
    <row r="1012" spans="13:17" x14ac:dyDescent="0.2">
      <c r="M1012" s="49" t="s">
        <v>443</v>
      </c>
      <c r="N1012" s="75">
        <f>_xll.qlCalendarAdvance(Calendar,N1011,M1012,"Following",FALSE)</f>
        <v>46595</v>
      </c>
      <c r="O1012" s="75" t="e">
        <f>_xll.qlInterestRateIndexValueDate(Index,N1012)</f>
        <v>#VALUE!</v>
      </c>
      <c r="P1012" s="72" t="e">
        <v>#N/A</v>
      </c>
      <c r="Q1012" s="72" t="e">
        <v>#N/A</v>
      </c>
    </row>
    <row r="1013" spans="13:17" x14ac:dyDescent="0.2">
      <c r="M1013" s="49" t="s">
        <v>443</v>
      </c>
      <c r="N1013" s="75">
        <f>_xll.qlCalendarAdvance(Calendar,N1012,M1013,"Following",FALSE)</f>
        <v>46602</v>
      </c>
      <c r="O1013" s="75" t="e">
        <f>_xll.qlInterestRateIndexValueDate(Index,N1013)</f>
        <v>#VALUE!</v>
      </c>
      <c r="P1013" s="72" t="e">
        <v>#N/A</v>
      </c>
      <c r="Q1013" s="72" t="e">
        <v>#N/A</v>
      </c>
    </row>
    <row r="1014" spans="13:17" x14ac:dyDescent="0.2">
      <c r="M1014" s="49" t="s">
        <v>443</v>
      </c>
      <c r="N1014" s="75">
        <f>_xll.qlCalendarAdvance(Calendar,N1013,M1014,"Following",FALSE)</f>
        <v>46609</v>
      </c>
      <c r="O1014" s="75" t="e">
        <f>_xll.qlInterestRateIndexValueDate(Index,N1014)</f>
        <v>#VALUE!</v>
      </c>
      <c r="P1014" s="72" t="e">
        <v>#N/A</v>
      </c>
      <c r="Q1014" s="72" t="e">
        <v>#N/A</v>
      </c>
    </row>
    <row r="1015" spans="13:17" x14ac:dyDescent="0.2">
      <c r="M1015" s="49" t="s">
        <v>443</v>
      </c>
      <c r="N1015" s="75">
        <f>_xll.qlCalendarAdvance(Calendar,N1014,M1015,"Following",FALSE)</f>
        <v>46616</v>
      </c>
      <c r="O1015" s="75" t="e">
        <f>_xll.qlInterestRateIndexValueDate(Index,N1015)</f>
        <v>#VALUE!</v>
      </c>
      <c r="P1015" s="72" t="e">
        <v>#N/A</v>
      </c>
      <c r="Q1015" s="72" t="e">
        <v>#N/A</v>
      </c>
    </row>
    <row r="1016" spans="13:17" x14ac:dyDescent="0.2">
      <c r="M1016" s="49" t="s">
        <v>443</v>
      </c>
      <c r="N1016" s="75">
        <f>_xll.qlCalendarAdvance(Calendar,N1015,M1016,"Following",FALSE)</f>
        <v>46623</v>
      </c>
      <c r="O1016" s="75" t="e">
        <f>_xll.qlInterestRateIndexValueDate(Index,N1016)</f>
        <v>#VALUE!</v>
      </c>
      <c r="P1016" s="72" t="e">
        <v>#N/A</v>
      </c>
      <c r="Q1016" s="72" t="e">
        <v>#N/A</v>
      </c>
    </row>
    <row r="1017" spans="13:17" x14ac:dyDescent="0.2">
      <c r="M1017" s="49" t="s">
        <v>443</v>
      </c>
      <c r="N1017" s="75">
        <f>_xll.qlCalendarAdvance(Calendar,N1016,M1017,"Following",FALSE)</f>
        <v>46630</v>
      </c>
      <c r="O1017" s="75" t="e">
        <f>_xll.qlInterestRateIndexValueDate(Index,N1017)</f>
        <v>#VALUE!</v>
      </c>
      <c r="P1017" s="72" t="e">
        <v>#N/A</v>
      </c>
      <c r="Q1017" s="72" t="e">
        <v>#N/A</v>
      </c>
    </row>
    <row r="1018" spans="13:17" x14ac:dyDescent="0.2">
      <c r="M1018" s="49" t="s">
        <v>443</v>
      </c>
      <c r="N1018" s="75">
        <f>_xll.qlCalendarAdvance(Calendar,N1017,M1018,"Following",FALSE)</f>
        <v>46637</v>
      </c>
      <c r="O1018" s="75" t="e">
        <f>_xll.qlInterestRateIndexValueDate(Index,N1018)</f>
        <v>#VALUE!</v>
      </c>
      <c r="P1018" s="72" t="e">
        <v>#N/A</v>
      </c>
      <c r="Q1018" s="72" t="e">
        <v>#N/A</v>
      </c>
    </row>
    <row r="1019" spans="13:17" x14ac:dyDescent="0.2">
      <c r="M1019" s="49" t="s">
        <v>443</v>
      </c>
      <c r="N1019" s="75">
        <f>_xll.qlCalendarAdvance(Calendar,N1018,M1019,"Following",FALSE)</f>
        <v>46644</v>
      </c>
      <c r="O1019" s="75" t="e">
        <f>_xll.qlInterestRateIndexValueDate(Index,N1019)</f>
        <v>#VALUE!</v>
      </c>
      <c r="P1019" s="72" t="e">
        <v>#N/A</v>
      </c>
      <c r="Q1019" s="72" t="e">
        <v>#N/A</v>
      </c>
    </row>
    <row r="1020" spans="13:17" x14ac:dyDescent="0.2">
      <c r="M1020" s="49" t="s">
        <v>443</v>
      </c>
      <c r="N1020" s="75">
        <f>_xll.qlCalendarAdvance(Calendar,N1019,M1020,"Following",FALSE)</f>
        <v>46651</v>
      </c>
      <c r="O1020" s="75" t="e">
        <f>_xll.qlInterestRateIndexValueDate(Index,N1020)</f>
        <v>#VALUE!</v>
      </c>
      <c r="P1020" s="72" t="e">
        <v>#N/A</v>
      </c>
      <c r="Q1020" s="72" t="e">
        <v>#N/A</v>
      </c>
    </row>
    <row r="1021" spans="13:17" x14ac:dyDescent="0.2">
      <c r="M1021" s="49" t="s">
        <v>443</v>
      </c>
      <c r="N1021" s="75">
        <f>_xll.qlCalendarAdvance(Calendar,N1020,M1021,"Following",FALSE)</f>
        <v>46658</v>
      </c>
      <c r="O1021" s="75" t="e">
        <f>_xll.qlInterestRateIndexValueDate(Index,N1021)</f>
        <v>#VALUE!</v>
      </c>
      <c r="P1021" s="72" t="e">
        <v>#N/A</v>
      </c>
      <c r="Q1021" s="72" t="e">
        <v>#N/A</v>
      </c>
    </row>
    <row r="1022" spans="13:17" x14ac:dyDescent="0.2">
      <c r="M1022" s="49" t="s">
        <v>443</v>
      </c>
      <c r="N1022" s="75">
        <f>_xll.qlCalendarAdvance(Calendar,N1021,M1022,"Following",FALSE)</f>
        <v>46665</v>
      </c>
      <c r="O1022" s="75" t="e">
        <f>_xll.qlInterestRateIndexValueDate(Index,N1022)</f>
        <v>#VALUE!</v>
      </c>
      <c r="P1022" s="72" t="e">
        <v>#N/A</v>
      </c>
      <c r="Q1022" s="72" t="e">
        <v>#N/A</v>
      </c>
    </row>
    <row r="1023" spans="13:17" x14ac:dyDescent="0.2">
      <c r="M1023" s="49" t="s">
        <v>443</v>
      </c>
      <c r="N1023" s="75">
        <f>_xll.qlCalendarAdvance(Calendar,N1022,M1023,"Following",FALSE)</f>
        <v>46672</v>
      </c>
      <c r="O1023" s="75" t="e">
        <f>_xll.qlInterestRateIndexValueDate(Index,N1023)</f>
        <v>#VALUE!</v>
      </c>
      <c r="P1023" s="72" t="e">
        <v>#N/A</v>
      </c>
      <c r="Q1023" s="72" t="e">
        <v>#N/A</v>
      </c>
    </row>
    <row r="1024" spans="13:17" x14ac:dyDescent="0.2">
      <c r="M1024" s="49" t="s">
        <v>443</v>
      </c>
      <c r="N1024" s="75">
        <f>_xll.qlCalendarAdvance(Calendar,N1023,M1024,"Following",FALSE)</f>
        <v>46679</v>
      </c>
      <c r="O1024" s="75" t="e">
        <f>_xll.qlInterestRateIndexValueDate(Index,N1024)</f>
        <v>#VALUE!</v>
      </c>
      <c r="P1024" s="72" t="e">
        <v>#N/A</v>
      </c>
      <c r="Q1024" s="72" t="e">
        <v>#N/A</v>
      </c>
    </row>
    <row r="1025" spans="13:17" x14ac:dyDescent="0.2">
      <c r="M1025" s="49" t="s">
        <v>443</v>
      </c>
      <c r="N1025" s="75">
        <f>_xll.qlCalendarAdvance(Calendar,N1024,M1025,"Following",FALSE)</f>
        <v>46686</v>
      </c>
      <c r="O1025" s="75" t="e">
        <f>_xll.qlInterestRateIndexValueDate(Index,N1025)</f>
        <v>#VALUE!</v>
      </c>
      <c r="P1025" s="72" t="e">
        <v>#N/A</v>
      </c>
      <c r="Q1025" s="72" t="e">
        <v>#N/A</v>
      </c>
    </row>
    <row r="1026" spans="13:17" x14ac:dyDescent="0.2">
      <c r="M1026" s="49" t="s">
        <v>443</v>
      </c>
      <c r="N1026" s="75">
        <f>_xll.qlCalendarAdvance(Calendar,N1025,M1026,"Following",FALSE)</f>
        <v>46693</v>
      </c>
      <c r="O1026" s="75" t="e">
        <f>_xll.qlInterestRateIndexValueDate(Index,N1026)</f>
        <v>#VALUE!</v>
      </c>
      <c r="P1026" s="72" t="e">
        <v>#N/A</v>
      </c>
      <c r="Q1026" s="72" t="e">
        <v>#N/A</v>
      </c>
    </row>
    <row r="1027" spans="13:17" x14ac:dyDescent="0.2">
      <c r="M1027" s="49" t="s">
        <v>443</v>
      </c>
      <c r="N1027" s="75">
        <f>_xll.qlCalendarAdvance(Calendar,N1026,M1027,"Following",FALSE)</f>
        <v>46700</v>
      </c>
      <c r="O1027" s="75" t="e">
        <f>_xll.qlInterestRateIndexValueDate(Index,N1027)</f>
        <v>#VALUE!</v>
      </c>
      <c r="P1027" s="72" t="e">
        <v>#N/A</v>
      </c>
      <c r="Q1027" s="72" t="e">
        <v>#N/A</v>
      </c>
    </row>
    <row r="1028" spans="13:17" x14ac:dyDescent="0.2">
      <c r="M1028" s="49" t="s">
        <v>443</v>
      </c>
      <c r="N1028" s="75">
        <f>_xll.qlCalendarAdvance(Calendar,N1027,M1028,"Following",FALSE)</f>
        <v>46707</v>
      </c>
      <c r="O1028" s="75" t="e">
        <f>_xll.qlInterestRateIndexValueDate(Index,N1028)</f>
        <v>#VALUE!</v>
      </c>
      <c r="P1028" s="72" t="e">
        <v>#N/A</v>
      </c>
      <c r="Q1028" s="72" t="e">
        <v>#N/A</v>
      </c>
    </row>
    <row r="1029" spans="13:17" x14ac:dyDescent="0.2">
      <c r="M1029" s="49" t="s">
        <v>443</v>
      </c>
      <c r="N1029" s="75">
        <f>_xll.qlCalendarAdvance(Calendar,N1028,M1029,"Following",FALSE)</f>
        <v>46714</v>
      </c>
      <c r="O1029" s="75" t="e">
        <f>_xll.qlInterestRateIndexValueDate(Index,N1029)</f>
        <v>#VALUE!</v>
      </c>
      <c r="P1029" s="72" t="e">
        <v>#N/A</v>
      </c>
      <c r="Q1029" s="72" t="e">
        <v>#N/A</v>
      </c>
    </row>
    <row r="1030" spans="13:17" x14ac:dyDescent="0.2">
      <c r="M1030" s="49" t="s">
        <v>443</v>
      </c>
      <c r="N1030" s="75">
        <f>_xll.qlCalendarAdvance(Calendar,N1029,M1030,"Following",FALSE)</f>
        <v>46721</v>
      </c>
      <c r="O1030" s="75" t="e">
        <f>_xll.qlInterestRateIndexValueDate(Index,N1030)</f>
        <v>#VALUE!</v>
      </c>
      <c r="P1030" s="72" t="e">
        <v>#N/A</v>
      </c>
      <c r="Q1030" s="72" t="e">
        <v>#N/A</v>
      </c>
    </row>
    <row r="1031" spans="13:17" x14ac:dyDescent="0.2">
      <c r="M1031" s="49" t="s">
        <v>443</v>
      </c>
      <c r="N1031" s="75">
        <f>_xll.qlCalendarAdvance(Calendar,N1030,M1031,"Following",FALSE)</f>
        <v>46728</v>
      </c>
      <c r="O1031" s="75" t="e">
        <f>_xll.qlInterestRateIndexValueDate(Index,N1031)</f>
        <v>#VALUE!</v>
      </c>
      <c r="P1031" s="72" t="e">
        <v>#N/A</v>
      </c>
      <c r="Q1031" s="72" t="e">
        <v>#N/A</v>
      </c>
    </row>
    <row r="1032" spans="13:17" x14ac:dyDescent="0.2">
      <c r="M1032" s="49" t="s">
        <v>443</v>
      </c>
      <c r="N1032" s="75">
        <f>_xll.qlCalendarAdvance(Calendar,N1031,M1032,"Following",FALSE)</f>
        <v>46735</v>
      </c>
      <c r="O1032" s="75" t="e">
        <f>_xll.qlInterestRateIndexValueDate(Index,N1032)</f>
        <v>#VALUE!</v>
      </c>
      <c r="P1032" s="72" t="e">
        <v>#N/A</v>
      </c>
      <c r="Q1032" s="72" t="e">
        <v>#N/A</v>
      </c>
    </row>
    <row r="1033" spans="13:17" x14ac:dyDescent="0.2">
      <c r="M1033" s="49" t="s">
        <v>443</v>
      </c>
      <c r="N1033" s="75">
        <f>_xll.qlCalendarAdvance(Calendar,N1032,M1033,"Following",FALSE)</f>
        <v>46742</v>
      </c>
      <c r="O1033" s="75" t="e">
        <f>_xll.qlInterestRateIndexValueDate(Index,N1033)</f>
        <v>#VALUE!</v>
      </c>
      <c r="P1033" s="72" t="e">
        <v>#N/A</v>
      </c>
      <c r="Q1033" s="72" t="e">
        <v>#N/A</v>
      </c>
    </row>
    <row r="1034" spans="13:17" x14ac:dyDescent="0.2">
      <c r="M1034" s="49" t="s">
        <v>443</v>
      </c>
      <c r="N1034" s="75">
        <f>_xll.qlCalendarAdvance(Calendar,N1033,M1034,"Following",FALSE)</f>
        <v>46749</v>
      </c>
      <c r="O1034" s="75" t="e">
        <f>_xll.qlInterestRateIndexValueDate(Index,N1034)</f>
        <v>#VALUE!</v>
      </c>
      <c r="P1034" s="72" t="e">
        <v>#N/A</v>
      </c>
      <c r="Q1034" s="72" t="e">
        <v>#N/A</v>
      </c>
    </row>
    <row r="1035" spans="13:17" x14ac:dyDescent="0.2">
      <c r="M1035" s="49" t="s">
        <v>443</v>
      </c>
      <c r="N1035" s="75">
        <f>_xll.qlCalendarAdvance(Calendar,N1034,M1035,"Following",FALSE)</f>
        <v>46756</v>
      </c>
      <c r="O1035" s="75" t="e">
        <f>_xll.qlInterestRateIndexValueDate(Index,N1035)</f>
        <v>#VALUE!</v>
      </c>
      <c r="P1035" s="72" t="e">
        <v>#N/A</v>
      </c>
      <c r="Q1035" s="72" t="e">
        <v>#N/A</v>
      </c>
    </row>
    <row r="1036" spans="13:17" x14ac:dyDescent="0.2">
      <c r="M1036" s="49" t="s">
        <v>443</v>
      </c>
      <c r="N1036" s="75">
        <f>_xll.qlCalendarAdvance(Calendar,N1035,M1036,"Following",FALSE)</f>
        <v>46763</v>
      </c>
      <c r="O1036" s="75" t="e">
        <f>_xll.qlInterestRateIndexValueDate(Index,N1036)</f>
        <v>#VALUE!</v>
      </c>
      <c r="P1036" s="72" t="e">
        <v>#N/A</v>
      </c>
      <c r="Q1036" s="72" t="e">
        <v>#N/A</v>
      </c>
    </row>
    <row r="1037" spans="13:17" x14ac:dyDescent="0.2">
      <c r="M1037" s="49" t="s">
        <v>443</v>
      </c>
      <c r="N1037" s="75">
        <f>_xll.qlCalendarAdvance(Calendar,N1036,M1037,"Following",FALSE)</f>
        <v>46770</v>
      </c>
      <c r="O1037" s="75" t="e">
        <f>_xll.qlInterestRateIndexValueDate(Index,N1037)</f>
        <v>#VALUE!</v>
      </c>
      <c r="P1037" s="72" t="e">
        <v>#N/A</v>
      </c>
      <c r="Q1037" s="72" t="e">
        <v>#N/A</v>
      </c>
    </row>
    <row r="1038" spans="13:17" x14ac:dyDescent="0.2">
      <c r="M1038" s="49" t="s">
        <v>443</v>
      </c>
      <c r="N1038" s="75">
        <f>_xll.qlCalendarAdvance(Calendar,N1037,M1038,"Following",FALSE)</f>
        <v>46777</v>
      </c>
      <c r="O1038" s="75" t="e">
        <f>_xll.qlInterestRateIndexValueDate(Index,N1038)</f>
        <v>#VALUE!</v>
      </c>
      <c r="P1038" s="72" t="e">
        <v>#N/A</v>
      </c>
      <c r="Q1038" s="72" t="e">
        <v>#N/A</v>
      </c>
    </row>
    <row r="1039" spans="13:17" x14ac:dyDescent="0.2">
      <c r="M1039" s="49" t="s">
        <v>443</v>
      </c>
      <c r="N1039" s="75">
        <f>_xll.qlCalendarAdvance(Calendar,N1038,M1039,"Following",FALSE)</f>
        <v>46784</v>
      </c>
      <c r="O1039" s="75" t="e">
        <f>_xll.qlInterestRateIndexValueDate(Index,N1039)</f>
        <v>#VALUE!</v>
      </c>
      <c r="P1039" s="72" t="e">
        <v>#N/A</v>
      </c>
      <c r="Q1039" s="72" t="e">
        <v>#N/A</v>
      </c>
    </row>
    <row r="1040" spans="13:17" x14ac:dyDescent="0.2">
      <c r="M1040" s="49" t="s">
        <v>443</v>
      </c>
      <c r="N1040" s="75">
        <f>_xll.qlCalendarAdvance(Calendar,N1039,M1040,"Following",FALSE)</f>
        <v>46791</v>
      </c>
      <c r="O1040" s="75" t="e">
        <f>_xll.qlInterestRateIndexValueDate(Index,N1040)</f>
        <v>#VALUE!</v>
      </c>
      <c r="P1040" s="72" t="e">
        <v>#N/A</v>
      </c>
      <c r="Q1040" s="72" t="e">
        <v>#N/A</v>
      </c>
    </row>
    <row r="1041" spans="13:17" x14ac:dyDescent="0.2">
      <c r="M1041" s="49" t="s">
        <v>443</v>
      </c>
      <c r="N1041" s="75">
        <f>_xll.qlCalendarAdvance(Calendar,N1040,M1041,"Following",FALSE)</f>
        <v>46798</v>
      </c>
      <c r="O1041" s="75" t="e">
        <f>_xll.qlInterestRateIndexValueDate(Index,N1041)</f>
        <v>#VALUE!</v>
      </c>
      <c r="P1041" s="72" t="e">
        <v>#N/A</v>
      </c>
      <c r="Q1041" s="72" t="e">
        <v>#N/A</v>
      </c>
    </row>
    <row r="1042" spans="13:17" x14ac:dyDescent="0.2">
      <c r="M1042" s="49" t="s">
        <v>443</v>
      </c>
      <c r="N1042" s="75">
        <f>_xll.qlCalendarAdvance(Calendar,N1041,M1042,"Following",FALSE)</f>
        <v>46805</v>
      </c>
      <c r="O1042" s="75" t="e">
        <f>_xll.qlInterestRateIndexValueDate(Index,N1042)</f>
        <v>#VALUE!</v>
      </c>
      <c r="P1042" s="72" t="e">
        <v>#N/A</v>
      </c>
      <c r="Q1042" s="72" t="e">
        <v>#N/A</v>
      </c>
    </row>
    <row r="1043" spans="13:17" x14ac:dyDescent="0.2">
      <c r="M1043" s="49" t="s">
        <v>443</v>
      </c>
      <c r="N1043" s="75">
        <f>_xll.qlCalendarAdvance(Calendar,N1042,M1043,"Following",FALSE)</f>
        <v>46812</v>
      </c>
      <c r="O1043" s="75" t="e">
        <f>_xll.qlInterestRateIndexValueDate(Index,N1043)</f>
        <v>#VALUE!</v>
      </c>
      <c r="P1043" s="72" t="e">
        <v>#N/A</v>
      </c>
      <c r="Q1043" s="72" t="e">
        <v>#N/A</v>
      </c>
    </row>
    <row r="1044" spans="13:17" x14ac:dyDescent="0.2">
      <c r="M1044" s="49" t="s">
        <v>443</v>
      </c>
      <c r="N1044" s="75">
        <f>_xll.qlCalendarAdvance(Calendar,N1043,M1044,"Following",FALSE)</f>
        <v>46819</v>
      </c>
      <c r="O1044" s="75" t="e">
        <f>_xll.qlInterestRateIndexValueDate(Index,N1044)</f>
        <v>#VALUE!</v>
      </c>
      <c r="P1044" s="72" t="e">
        <v>#N/A</v>
      </c>
      <c r="Q1044" s="72" t="e">
        <v>#N/A</v>
      </c>
    </row>
    <row r="1045" spans="13:17" x14ac:dyDescent="0.2">
      <c r="M1045" s="49" t="s">
        <v>443</v>
      </c>
      <c r="N1045" s="75">
        <f>_xll.qlCalendarAdvance(Calendar,N1044,M1045,"Following",FALSE)</f>
        <v>46826</v>
      </c>
      <c r="O1045" s="75" t="e">
        <f>_xll.qlInterestRateIndexValueDate(Index,N1045)</f>
        <v>#VALUE!</v>
      </c>
      <c r="P1045" s="72" t="e">
        <v>#N/A</v>
      </c>
      <c r="Q1045" s="72" t="e">
        <v>#N/A</v>
      </c>
    </row>
    <row r="1046" spans="13:17" x14ac:dyDescent="0.2">
      <c r="M1046" s="49" t="s">
        <v>443</v>
      </c>
      <c r="N1046" s="75">
        <f>_xll.qlCalendarAdvance(Calendar,N1045,M1046,"Following",FALSE)</f>
        <v>46833</v>
      </c>
      <c r="O1046" s="75" t="e">
        <f>_xll.qlInterestRateIndexValueDate(Index,N1046)</f>
        <v>#VALUE!</v>
      </c>
      <c r="P1046" s="72" t="e">
        <v>#N/A</v>
      </c>
      <c r="Q1046" s="72" t="e">
        <v>#N/A</v>
      </c>
    </row>
    <row r="1047" spans="13:17" x14ac:dyDescent="0.2">
      <c r="M1047" s="49" t="s">
        <v>443</v>
      </c>
      <c r="N1047" s="75">
        <f>_xll.qlCalendarAdvance(Calendar,N1046,M1047,"Following",FALSE)</f>
        <v>46840</v>
      </c>
      <c r="O1047" s="75" t="e">
        <f>_xll.qlInterestRateIndexValueDate(Index,N1047)</f>
        <v>#VALUE!</v>
      </c>
      <c r="P1047" s="72" t="e">
        <v>#N/A</v>
      </c>
      <c r="Q1047" s="72" t="e">
        <v>#N/A</v>
      </c>
    </row>
    <row r="1048" spans="13:17" x14ac:dyDescent="0.2">
      <c r="M1048" s="49" t="s">
        <v>443</v>
      </c>
      <c r="N1048" s="75">
        <f>_xll.qlCalendarAdvance(Calendar,N1047,M1048,"Following",FALSE)</f>
        <v>46847</v>
      </c>
      <c r="O1048" s="75" t="e">
        <f>_xll.qlInterestRateIndexValueDate(Index,N1048)</f>
        <v>#VALUE!</v>
      </c>
      <c r="P1048" s="72" t="e">
        <v>#N/A</v>
      </c>
      <c r="Q1048" s="72" t="e">
        <v>#N/A</v>
      </c>
    </row>
    <row r="1049" spans="13:17" x14ac:dyDescent="0.2">
      <c r="M1049" s="49" t="s">
        <v>443</v>
      </c>
      <c r="N1049" s="75">
        <f>_xll.qlCalendarAdvance(Calendar,N1048,M1049,"Following",FALSE)</f>
        <v>46854</v>
      </c>
      <c r="O1049" s="75" t="e">
        <f>_xll.qlInterestRateIndexValueDate(Index,N1049)</f>
        <v>#VALUE!</v>
      </c>
      <c r="P1049" s="72" t="e">
        <v>#N/A</v>
      </c>
      <c r="Q1049" s="72" t="e">
        <v>#N/A</v>
      </c>
    </row>
    <row r="1050" spans="13:17" x14ac:dyDescent="0.2">
      <c r="M1050" s="49" t="s">
        <v>443</v>
      </c>
      <c r="N1050" s="75">
        <f>_xll.qlCalendarAdvance(Calendar,N1049,M1050,"Following",FALSE)</f>
        <v>46861</v>
      </c>
      <c r="O1050" s="75" t="e">
        <f>_xll.qlInterestRateIndexValueDate(Index,N1050)</f>
        <v>#VALUE!</v>
      </c>
      <c r="P1050" s="72" t="e">
        <v>#N/A</v>
      </c>
      <c r="Q1050" s="72" t="e">
        <v>#N/A</v>
      </c>
    </row>
    <row r="1051" spans="13:17" x14ac:dyDescent="0.2">
      <c r="M1051" s="49" t="s">
        <v>443</v>
      </c>
      <c r="N1051" s="75">
        <f>_xll.qlCalendarAdvance(Calendar,N1050,M1051,"Following",FALSE)</f>
        <v>46868</v>
      </c>
      <c r="O1051" s="75" t="e">
        <f>_xll.qlInterestRateIndexValueDate(Index,N1051)</f>
        <v>#VALUE!</v>
      </c>
      <c r="P1051" s="72" t="e">
        <v>#N/A</v>
      </c>
      <c r="Q1051" s="72" t="e">
        <v>#N/A</v>
      </c>
    </row>
    <row r="1052" spans="13:17" x14ac:dyDescent="0.2">
      <c r="M1052" s="49" t="s">
        <v>443</v>
      </c>
      <c r="N1052" s="75">
        <f>_xll.qlCalendarAdvance(Calendar,N1051,M1052,"Following",FALSE)</f>
        <v>46875</v>
      </c>
      <c r="O1052" s="75" t="e">
        <f>_xll.qlInterestRateIndexValueDate(Index,N1052)</f>
        <v>#VALUE!</v>
      </c>
      <c r="P1052" s="72" t="e">
        <v>#N/A</v>
      </c>
      <c r="Q1052" s="72" t="e">
        <v>#N/A</v>
      </c>
    </row>
    <row r="1053" spans="13:17" x14ac:dyDescent="0.2">
      <c r="M1053" s="49" t="s">
        <v>443</v>
      </c>
      <c r="N1053" s="75">
        <f>_xll.qlCalendarAdvance(Calendar,N1052,M1053,"Following",FALSE)</f>
        <v>46882</v>
      </c>
      <c r="O1053" s="75" t="e">
        <f>_xll.qlInterestRateIndexValueDate(Index,N1053)</f>
        <v>#VALUE!</v>
      </c>
      <c r="P1053" s="72" t="e">
        <v>#N/A</v>
      </c>
      <c r="Q1053" s="72" t="e">
        <v>#N/A</v>
      </c>
    </row>
    <row r="1054" spans="13:17" x14ac:dyDescent="0.2">
      <c r="M1054" s="49" t="s">
        <v>443</v>
      </c>
      <c r="N1054" s="75">
        <f>_xll.qlCalendarAdvance(Calendar,N1053,M1054,"Following",FALSE)</f>
        <v>46889</v>
      </c>
      <c r="O1054" s="75" t="e">
        <f>_xll.qlInterestRateIndexValueDate(Index,N1054)</f>
        <v>#VALUE!</v>
      </c>
      <c r="P1054" s="72" t="e">
        <v>#N/A</v>
      </c>
      <c r="Q1054" s="72" t="e">
        <v>#N/A</v>
      </c>
    </row>
    <row r="1055" spans="13:17" x14ac:dyDescent="0.2">
      <c r="M1055" s="49" t="s">
        <v>443</v>
      </c>
      <c r="N1055" s="75">
        <f>_xll.qlCalendarAdvance(Calendar,N1054,M1055,"Following",FALSE)</f>
        <v>46896</v>
      </c>
      <c r="O1055" s="75" t="e">
        <f>_xll.qlInterestRateIndexValueDate(Index,N1055)</f>
        <v>#VALUE!</v>
      </c>
      <c r="P1055" s="72" t="e">
        <v>#N/A</v>
      </c>
      <c r="Q1055" s="72" t="e">
        <v>#N/A</v>
      </c>
    </row>
    <row r="1056" spans="13:17" x14ac:dyDescent="0.2">
      <c r="M1056" s="49" t="s">
        <v>443</v>
      </c>
      <c r="N1056" s="75">
        <f>_xll.qlCalendarAdvance(Calendar,N1055,M1056,"Following",FALSE)</f>
        <v>46903</v>
      </c>
      <c r="O1056" s="75" t="e">
        <f>_xll.qlInterestRateIndexValueDate(Index,N1056)</f>
        <v>#VALUE!</v>
      </c>
      <c r="P1056" s="72" t="e">
        <v>#N/A</v>
      </c>
      <c r="Q1056" s="72" t="e">
        <v>#N/A</v>
      </c>
    </row>
    <row r="1057" spans="13:17" x14ac:dyDescent="0.2">
      <c r="M1057" s="49" t="s">
        <v>443</v>
      </c>
      <c r="N1057" s="75">
        <f>_xll.qlCalendarAdvance(Calendar,N1056,M1057,"Following",FALSE)</f>
        <v>46910</v>
      </c>
      <c r="O1057" s="75" t="e">
        <f>_xll.qlInterestRateIndexValueDate(Index,N1057)</f>
        <v>#VALUE!</v>
      </c>
      <c r="P1057" s="72" t="e">
        <v>#N/A</v>
      </c>
      <c r="Q1057" s="72" t="e">
        <v>#N/A</v>
      </c>
    </row>
    <row r="1058" spans="13:17" x14ac:dyDescent="0.2">
      <c r="M1058" s="49" t="s">
        <v>443</v>
      </c>
      <c r="N1058" s="75">
        <f>_xll.qlCalendarAdvance(Calendar,N1057,M1058,"Following",FALSE)</f>
        <v>46917</v>
      </c>
      <c r="O1058" s="75" t="e">
        <f>_xll.qlInterestRateIndexValueDate(Index,N1058)</f>
        <v>#VALUE!</v>
      </c>
      <c r="P1058" s="72" t="e">
        <v>#N/A</v>
      </c>
      <c r="Q1058" s="72" t="e">
        <v>#N/A</v>
      </c>
    </row>
    <row r="1059" spans="13:17" x14ac:dyDescent="0.2">
      <c r="M1059" s="49" t="s">
        <v>443</v>
      </c>
      <c r="N1059" s="75">
        <f>_xll.qlCalendarAdvance(Calendar,N1058,M1059,"Following",FALSE)</f>
        <v>46924</v>
      </c>
      <c r="O1059" s="75" t="e">
        <f>_xll.qlInterestRateIndexValueDate(Index,N1059)</f>
        <v>#VALUE!</v>
      </c>
      <c r="P1059" s="72" t="e">
        <v>#N/A</v>
      </c>
      <c r="Q1059" s="72" t="e">
        <v>#N/A</v>
      </c>
    </row>
    <row r="1060" spans="13:17" x14ac:dyDescent="0.2">
      <c r="M1060" s="49" t="s">
        <v>443</v>
      </c>
      <c r="N1060" s="75">
        <f>_xll.qlCalendarAdvance(Calendar,N1059,M1060,"Following",FALSE)</f>
        <v>46931</v>
      </c>
      <c r="O1060" s="75" t="e">
        <f>_xll.qlInterestRateIndexValueDate(Index,N1060)</f>
        <v>#VALUE!</v>
      </c>
      <c r="P1060" s="72" t="e">
        <v>#N/A</v>
      </c>
      <c r="Q1060" s="72" t="e">
        <v>#N/A</v>
      </c>
    </row>
    <row r="1061" spans="13:17" x14ac:dyDescent="0.2">
      <c r="M1061" s="49" t="s">
        <v>443</v>
      </c>
      <c r="N1061" s="75">
        <f>_xll.qlCalendarAdvance(Calendar,N1060,M1061,"Following",FALSE)</f>
        <v>46938</v>
      </c>
      <c r="O1061" s="75" t="e">
        <f>_xll.qlInterestRateIndexValueDate(Index,N1061)</f>
        <v>#VALUE!</v>
      </c>
      <c r="P1061" s="72" t="e">
        <v>#N/A</v>
      </c>
      <c r="Q1061" s="72" t="e">
        <v>#N/A</v>
      </c>
    </row>
    <row r="1062" spans="13:17" x14ac:dyDescent="0.2">
      <c r="M1062" s="49" t="s">
        <v>443</v>
      </c>
      <c r="N1062" s="75">
        <f>_xll.qlCalendarAdvance(Calendar,N1061,M1062,"Following",FALSE)</f>
        <v>46945</v>
      </c>
      <c r="O1062" s="75" t="e">
        <f>_xll.qlInterestRateIndexValueDate(Index,N1062)</f>
        <v>#VALUE!</v>
      </c>
      <c r="P1062" s="72" t="e">
        <v>#N/A</v>
      </c>
      <c r="Q1062" s="72" t="e">
        <v>#N/A</v>
      </c>
    </row>
    <row r="1063" spans="13:17" x14ac:dyDescent="0.2">
      <c r="M1063" s="49" t="s">
        <v>443</v>
      </c>
      <c r="N1063" s="75">
        <f>_xll.qlCalendarAdvance(Calendar,N1062,M1063,"Following",FALSE)</f>
        <v>46952</v>
      </c>
      <c r="O1063" s="75" t="e">
        <f>_xll.qlInterestRateIndexValueDate(Index,N1063)</f>
        <v>#VALUE!</v>
      </c>
      <c r="P1063" s="72" t="e">
        <v>#N/A</v>
      </c>
      <c r="Q1063" s="72" t="e">
        <v>#N/A</v>
      </c>
    </row>
    <row r="1064" spans="13:17" x14ac:dyDescent="0.2">
      <c r="M1064" s="49" t="s">
        <v>443</v>
      </c>
      <c r="N1064" s="75">
        <f>_xll.qlCalendarAdvance(Calendar,N1063,M1064,"Following",FALSE)</f>
        <v>46959</v>
      </c>
      <c r="O1064" s="75" t="e">
        <f>_xll.qlInterestRateIndexValueDate(Index,N1064)</f>
        <v>#VALUE!</v>
      </c>
      <c r="P1064" s="72" t="e">
        <v>#N/A</v>
      </c>
      <c r="Q1064" s="72" t="e">
        <v>#N/A</v>
      </c>
    </row>
    <row r="1065" spans="13:17" x14ac:dyDescent="0.2">
      <c r="M1065" s="49" t="s">
        <v>443</v>
      </c>
      <c r="N1065" s="75">
        <f>_xll.qlCalendarAdvance(Calendar,N1064,M1065,"Following",FALSE)</f>
        <v>46966</v>
      </c>
      <c r="O1065" s="75" t="e">
        <f>_xll.qlInterestRateIndexValueDate(Index,N1065)</f>
        <v>#VALUE!</v>
      </c>
      <c r="P1065" s="72" t="e">
        <v>#N/A</v>
      </c>
      <c r="Q1065" s="72" t="e">
        <v>#N/A</v>
      </c>
    </row>
    <row r="1066" spans="13:17" x14ac:dyDescent="0.2">
      <c r="M1066" s="49" t="s">
        <v>443</v>
      </c>
      <c r="N1066" s="75">
        <f>_xll.qlCalendarAdvance(Calendar,N1065,M1066,"Following",FALSE)</f>
        <v>46973</v>
      </c>
      <c r="O1066" s="75" t="e">
        <f>_xll.qlInterestRateIndexValueDate(Index,N1066)</f>
        <v>#VALUE!</v>
      </c>
      <c r="P1066" s="72" t="e">
        <v>#N/A</v>
      </c>
      <c r="Q1066" s="72" t="e">
        <v>#N/A</v>
      </c>
    </row>
    <row r="1067" spans="13:17" x14ac:dyDescent="0.2">
      <c r="M1067" s="49" t="s">
        <v>443</v>
      </c>
      <c r="N1067" s="75">
        <f>_xll.qlCalendarAdvance(Calendar,N1066,M1067,"Following",FALSE)</f>
        <v>46980</v>
      </c>
      <c r="O1067" s="75" t="e">
        <f>_xll.qlInterestRateIndexValueDate(Index,N1067)</f>
        <v>#VALUE!</v>
      </c>
      <c r="P1067" s="72" t="e">
        <v>#N/A</v>
      </c>
      <c r="Q1067" s="72" t="e">
        <v>#N/A</v>
      </c>
    </row>
    <row r="1068" spans="13:17" x14ac:dyDescent="0.2">
      <c r="M1068" s="49" t="s">
        <v>443</v>
      </c>
      <c r="N1068" s="75">
        <f>_xll.qlCalendarAdvance(Calendar,N1067,M1068,"Following",FALSE)</f>
        <v>46987</v>
      </c>
      <c r="O1068" s="75" t="e">
        <f>_xll.qlInterestRateIndexValueDate(Index,N1068)</f>
        <v>#VALUE!</v>
      </c>
      <c r="P1068" s="72" t="e">
        <v>#N/A</v>
      </c>
      <c r="Q1068" s="72" t="e">
        <v>#N/A</v>
      </c>
    </row>
    <row r="1069" spans="13:17" x14ac:dyDescent="0.2">
      <c r="M1069" s="49" t="s">
        <v>443</v>
      </c>
      <c r="N1069" s="75">
        <f>_xll.qlCalendarAdvance(Calendar,N1068,M1069,"Following",FALSE)</f>
        <v>46994</v>
      </c>
      <c r="O1069" s="75" t="e">
        <f>_xll.qlInterestRateIndexValueDate(Index,N1069)</f>
        <v>#VALUE!</v>
      </c>
      <c r="P1069" s="72" t="e">
        <v>#N/A</v>
      </c>
      <c r="Q1069" s="72" t="e">
        <v>#N/A</v>
      </c>
    </row>
    <row r="1070" spans="13:17" x14ac:dyDescent="0.2">
      <c r="M1070" s="49" t="s">
        <v>443</v>
      </c>
      <c r="N1070" s="75">
        <f>_xll.qlCalendarAdvance(Calendar,N1069,M1070,"Following",FALSE)</f>
        <v>47001</v>
      </c>
      <c r="O1070" s="75" t="e">
        <f>_xll.qlInterestRateIndexValueDate(Index,N1070)</f>
        <v>#VALUE!</v>
      </c>
      <c r="P1070" s="72" t="e">
        <v>#N/A</v>
      </c>
      <c r="Q1070" s="72" t="e">
        <v>#N/A</v>
      </c>
    </row>
    <row r="1071" spans="13:17" x14ac:dyDescent="0.2">
      <c r="M1071" s="49" t="s">
        <v>443</v>
      </c>
      <c r="N1071" s="75">
        <f>_xll.qlCalendarAdvance(Calendar,N1070,M1071,"Following",FALSE)</f>
        <v>47008</v>
      </c>
      <c r="O1071" s="75" t="e">
        <f>_xll.qlInterestRateIndexValueDate(Index,N1071)</f>
        <v>#VALUE!</v>
      </c>
      <c r="P1071" s="72" t="e">
        <v>#N/A</v>
      </c>
      <c r="Q1071" s="72" t="e">
        <v>#N/A</v>
      </c>
    </row>
    <row r="1072" spans="13:17" x14ac:dyDescent="0.2">
      <c r="M1072" s="49" t="s">
        <v>443</v>
      </c>
      <c r="N1072" s="75">
        <f>_xll.qlCalendarAdvance(Calendar,N1071,M1072,"Following",FALSE)</f>
        <v>47015</v>
      </c>
      <c r="O1072" s="75" t="e">
        <f>_xll.qlInterestRateIndexValueDate(Index,N1072)</f>
        <v>#VALUE!</v>
      </c>
      <c r="P1072" s="72" t="e">
        <v>#N/A</v>
      </c>
      <c r="Q1072" s="72" t="e">
        <v>#N/A</v>
      </c>
    </row>
    <row r="1073" spans="13:17" x14ac:dyDescent="0.2">
      <c r="M1073" s="49" t="s">
        <v>443</v>
      </c>
      <c r="N1073" s="75">
        <f>_xll.qlCalendarAdvance(Calendar,N1072,M1073,"Following",FALSE)</f>
        <v>47022</v>
      </c>
      <c r="O1073" s="75" t="e">
        <f>_xll.qlInterestRateIndexValueDate(Index,N1073)</f>
        <v>#VALUE!</v>
      </c>
      <c r="P1073" s="72" t="e">
        <v>#N/A</v>
      </c>
      <c r="Q1073" s="72" t="e">
        <v>#N/A</v>
      </c>
    </row>
    <row r="1074" spans="13:17" x14ac:dyDescent="0.2">
      <c r="M1074" s="49" t="s">
        <v>443</v>
      </c>
      <c r="N1074" s="75">
        <f>_xll.qlCalendarAdvance(Calendar,N1073,M1074,"Following",FALSE)</f>
        <v>47029</v>
      </c>
      <c r="O1074" s="75" t="e">
        <f>_xll.qlInterestRateIndexValueDate(Index,N1074)</f>
        <v>#VALUE!</v>
      </c>
      <c r="P1074" s="72" t="e">
        <v>#N/A</v>
      </c>
      <c r="Q1074" s="72" t="e">
        <v>#N/A</v>
      </c>
    </row>
    <row r="1075" spans="13:17" x14ac:dyDescent="0.2">
      <c r="M1075" s="49" t="s">
        <v>443</v>
      </c>
      <c r="N1075" s="75">
        <f>_xll.qlCalendarAdvance(Calendar,N1074,M1075,"Following",FALSE)</f>
        <v>47036</v>
      </c>
      <c r="O1075" s="75" t="e">
        <f>_xll.qlInterestRateIndexValueDate(Index,N1075)</f>
        <v>#VALUE!</v>
      </c>
      <c r="P1075" s="72" t="e">
        <v>#N/A</v>
      </c>
      <c r="Q1075" s="72" t="e">
        <v>#N/A</v>
      </c>
    </row>
    <row r="1076" spans="13:17" x14ac:dyDescent="0.2">
      <c r="M1076" s="49" t="s">
        <v>443</v>
      </c>
      <c r="N1076" s="75">
        <f>_xll.qlCalendarAdvance(Calendar,N1075,M1076,"Following",FALSE)</f>
        <v>47043</v>
      </c>
      <c r="O1076" s="75" t="e">
        <f>_xll.qlInterestRateIndexValueDate(Index,N1076)</f>
        <v>#VALUE!</v>
      </c>
      <c r="P1076" s="72" t="e">
        <v>#N/A</v>
      </c>
      <c r="Q1076" s="72" t="e">
        <v>#N/A</v>
      </c>
    </row>
    <row r="1077" spans="13:17" x14ac:dyDescent="0.2">
      <c r="M1077" s="49" t="s">
        <v>443</v>
      </c>
      <c r="N1077" s="75">
        <f>_xll.qlCalendarAdvance(Calendar,N1076,M1077,"Following",FALSE)</f>
        <v>47050</v>
      </c>
      <c r="O1077" s="75" t="e">
        <f>_xll.qlInterestRateIndexValueDate(Index,N1077)</f>
        <v>#VALUE!</v>
      </c>
      <c r="P1077" s="72" t="e">
        <v>#N/A</v>
      </c>
      <c r="Q1077" s="72" t="e">
        <v>#N/A</v>
      </c>
    </row>
    <row r="1078" spans="13:17" x14ac:dyDescent="0.2">
      <c r="M1078" s="49" t="s">
        <v>443</v>
      </c>
      <c r="N1078" s="75">
        <f>_xll.qlCalendarAdvance(Calendar,N1077,M1078,"Following",FALSE)</f>
        <v>47057</v>
      </c>
      <c r="O1078" s="75" t="e">
        <f>_xll.qlInterestRateIndexValueDate(Index,N1078)</f>
        <v>#VALUE!</v>
      </c>
      <c r="P1078" s="72" t="e">
        <v>#N/A</v>
      </c>
      <c r="Q1078" s="72" t="e">
        <v>#N/A</v>
      </c>
    </row>
    <row r="1079" spans="13:17" x14ac:dyDescent="0.2">
      <c r="M1079" s="49" t="s">
        <v>443</v>
      </c>
      <c r="N1079" s="75">
        <f>_xll.qlCalendarAdvance(Calendar,N1078,M1079,"Following",FALSE)</f>
        <v>47064</v>
      </c>
      <c r="O1079" s="75" t="e">
        <f>_xll.qlInterestRateIndexValueDate(Index,N1079)</f>
        <v>#VALUE!</v>
      </c>
      <c r="P1079" s="72" t="e">
        <v>#N/A</v>
      </c>
      <c r="Q1079" s="72" t="e">
        <v>#N/A</v>
      </c>
    </row>
    <row r="1080" spans="13:17" x14ac:dyDescent="0.2">
      <c r="M1080" s="49" t="s">
        <v>443</v>
      </c>
      <c r="N1080" s="75">
        <f>_xll.qlCalendarAdvance(Calendar,N1079,M1080,"Following",FALSE)</f>
        <v>47071</v>
      </c>
      <c r="O1080" s="75" t="e">
        <f>_xll.qlInterestRateIndexValueDate(Index,N1080)</f>
        <v>#VALUE!</v>
      </c>
      <c r="P1080" s="72" t="e">
        <v>#N/A</v>
      </c>
      <c r="Q1080" s="72" t="e">
        <v>#N/A</v>
      </c>
    </row>
    <row r="1081" spans="13:17" x14ac:dyDescent="0.2">
      <c r="M1081" s="49" t="s">
        <v>443</v>
      </c>
      <c r="N1081" s="75">
        <f>_xll.qlCalendarAdvance(Calendar,N1080,M1081,"Following",FALSE)</f>
        <v>47078</v>
      </c>
      <c r="O1081" s="75" t="e">
        <f>_xll.qlInterestRateIndexValueDate(Index,N1081)</f>
        <v>#VALUE!</v>
      </c>
      <c r="P1081" s="72" t="e">
        <v>#N/A</v>
      </c>
      <c r="Q1081" s="72" t="e">
        <v>#N/A</v>
      </c>
    </row>
    <row r="1082" spans="13:17" x14ac:dyDescent="0.2">
      <c r="M1082" s="49" t="s">
        <v>443</v>
      </c>
      <c r="N1082" s="75">
        <f>_xll.qlCalendarAdvance(Calendar,N1081,M1082,"Following",FALSE)</f>
        <v>47085</v>
      </c>
      <c r="O1082" s="75" t="e">
        <f>_xll.qlInterestRateIndexValueDate(Index,N1082)</f>
        <v>#VALUE!</v>
      </c>
      <c r="P1082" s="72" t="e">
        <v>#N/A</v>
      </c>
      <c r="Q1082" s="72" t="e">
        <v>#N/A</v>
      </c>
    </row>
    <row r="1083" spans="13:17" x14ac:dyDescent="0.2">
      <c r="M1083" s="49" t="s">
        <v>443</v>
      </c>
      <c r="N1083" s="75">
        <f>_xll.qlCalendarAdvance(Calendar,N1082,M1083,"Following",FALSE)</f>
        <v>47092</v>
      </c>
      <c r="O1083" s="75" t="e">
        <f>_xll.qlInterestRateIndexValueDate(Index,N1083)</f>
        <v>#VALUE!</v>
      </c>
      <c r="P1083" s="72" t="e">
        <v>#N/A</v>
      </c>
      <c r="Q1083" s="72" t="e">
        <v>#N/A</v>
      </c>
    </row>
    <row r="1084" spans="13:17" x14ac:dyDescent="0.2">
      <c r="M1084" s="49" t="s">
        <v>443</v>
      </c>
      <c r="N1084" s="75">
        <f>_xll.qlCalendarAdvance(Calendar,N1083,M1084,"Following",FALSE)</f>
        <v>47099</v>
      </c>
      <c r="O1084" s="75" t="e">
        <f>_xll.qlInterestRateIndexValueDate(Index,N1084)</f>
        <v>#VALUE!</v>
      </c>
      <c r="P1084" s="72" t="e">
        <v>#N/A</v>
      </c>
      <c r="Q1084" s="72" t="e">
        <v>#N/A</v>
      </c>
    </row>
    <row r="1085" spans="13:17" x14ac:dyDescent="0.2">
      <c r="M1085" s="49" t="s">
        <v>443</v>
      </c>
      <c r="N1085" s="75">
        <f>_xll.qlCalendarAdvance(Calendar,N1084,M1085,"Following",FALSE)</f>
        <v>47106</v>
      </c>
      <c r="O1085" s="75" t="e">
        <f>_xll.qlInterestRateIndexValueDate(Index,N1085)</f>
        <v>#VALUE!</v>
      </c>
      <c r="P1085" s="72" t="e">
        <v>#N/A</v>
      </c>
      <c r="Q1085" s="72" t="e">
        <v>#N/A</v>
      </c>
    </row>
    <row r="1086" spans="13:17" x14ac:dyDescent="0.2">
      <c r="M1086" s="49" t="s">
        <v>443</v>
      </c>
      <c r="N1086" s="75">
        <f>_xll.qlCalendarAdvance(Calendar,N1085,M1086,"Following",FALSE)</f>
        <v>47114</v>
      </c>
      <c r="O1086" s="75" t="e">
        <f>_xll.qlInterestRateIndexValueDate(Index,N1086)</f>
        <v>#VALUE!</v>
      </c>
      <c r="P1086" s="72" t="e">
        <v>#N/A</v>
      </c>
      <c r="Q1086" s="72" t="e">
        <v>#N/A</v>
      </c>
    </row>
    <row r="1087" spans="13:17" x14ac:dyDescent="0.2">
      <c r="M1087" s="49" t="s">
        <v>443</v>
      </c>
      <c r="N1087" s="75">
        <f>_xll.qlCalendarAdvance(Calendar,N1086,M1087,"Following",FALSE)</f>
        <v>47121</v>
      </c>
      <c r="O1087" s="75" t="e">
        <f>_xll.qlInterestRateIndexValueDate(Index,N1087)</f>
        <v>#VALUE!</v>
      </c>
      <c r="P1087" s="72" t="e">
        <v>#N/A</v>
      </c>
      <c r="Q1087" s="72" t="e">
        <v>#N/A</v>
      </c>
    </row>
    <row r="1088" spans="13:17" x14ac:dyDescent="0.2">
      <c r="M1088" s="49" t="s">
        <v>443</v>
      </c>
      <c r="N1088" s="75">
        <f>_xll.qlCalendarAdvance(Calendar,N1087,M1088,"Following",FALSE)</f>
        <v>47128</v>
      </c>
      <c r="O1088" s="75" t="e">
        <f>_xll.qlInterestRateIndexValueDate(Index,N1088)</f>
        <v>#VALUE!</v>
      </c>
      <c r="P1088" s="72" t="e">
        <v>#N/A</v>
      </c>
      <c r="Q1088" s="72" t="e">
        <v>#N/A</v>
      </c>
    </row>
    <row r="1089" spans="13:17" x14ac:dyDescent="0.2">
      <c r="M1089" s="49" t="s">
        <v>443</v>
      </c>
      <c r="N1089" s="75">
        <f>_xll.qlCalendarAdvance(Calendar,N1088,M1089,"Following",FALSE)</f>
        <v>47135</v>
      </c>
      <c r="O1089" s="75" t="e">
        <f>_xll.qlInterestRateIndexValueDate(Index,N1089)</f>
        <v>#VALUE!</v>
      </c>
      <c r="P1089" s="72" t="e">
        <v>#N/A</v>
      </c>
      <c r="Q1089" s="72" t="e">
        <v>#N/A</v>
      </c>
    </row>
    <row r="1090" spans="13:17" x14ac:dyDescent="0.2">
      <c r="M1090" s="49" t="s">
        <v>443</v>
      </c>
      <c r="N1090" s="75">
        <f>_xll.qlCalendarAdvance(Calendar,N1089,M1090,"Following",FALSE)</f>
        <v>47142</v>
      </c>
      <c r="O1090" s="75" t="e">
        <f>_xll.qlInterestRateIndexValueDate(Index,N1090)</f>
        <v>#VALUE!</v>
      </c>
      <c r="P1090" s="72" t="e">
        <v>#N/A</v>
      </c>
      <c r="Q1090" s="72" t="e">
        <v>#N/A</v>
      </c>
    </row>
    <row r="1091" spans="13:17" x14ac:dyDescent="0.2">
      <c r="M1091" s="49" t="s">
        <v>443</v>
      </c>
      <c r="N1091" s="75">
        <f>_xll.qlCalendarAdvance(Calendar,N1090,M1091,"Following",FALSE)</f>
        <v>47149</v>
      </c>
      <c r="O1091" s="75" t="e">
        <f>_xll.qlInterestRateIndexValueDate(Index,N1091)</f>
        <v>#VALUE!</v>
      </c>
      <c r="P1091" s="72" t="e">
        <v>#N/A</v>
      </c>
      <c r="Q1091" s="72" t="e">
        <v>#N/A</v>
      </c>
    </row>
    <row r="1092" spans="13:17" x14ac:dyDescent="0.2">
      <c r="M1092" s="49" t="s">
        <v>443</v>
      </c>
      <c r="N1092" s="75">
        <f>_xll.qlCalendarAdvance(Calendar,N1091,M1092,"Following",FALSE)</f>
        <v>47156</v>
      </c>
      <c r="O1092" s="75" t="e">
        <f>_xll.qlInterestRateIndexValueDate(Index,N1092)</f>
        <v>#VALUE!</v>
      </c>
      <c r="P1092" s="72" t="e">
        <v>#N/A</v>
      </c>
      <c r="Q1092" s="72" t="e">
        <v>#N/A</v>
      </c>
    </row>
    <row r="1093" spans="13:17" x14ac:dyDescent="0.2">
      <c r="M1093" s="49" t="s">
        <v>443</v>
      </c>
      <c r="N1093" s="75">
        <f>_xll.qlCalendarAdvance(Calendar,N1092,M1093,"Following",FALSE)</f>
        <v>47163</v>
      </c>
      <c r="O1093" s="75" t="e">
        <f>_xll.qlInterestRateIndexValueDate(Index,N1093)</f>
        <v>#VALUE!</v>
      </c>
      <c r="P1093" s="72" t="e">
        <v>#N/A</v>
      </c>
      <c r="Q1093" s="72" t="e">
        <v>#N/A</v>
      </c>
    </row>
    <row r="1094" spans="13:17" x14ac:dyDescent="0.2">
      <c r="M1094" s="49" t="s">
        <v>443</v>
      </c>
      <c r="N1094" s="75">
        <f>_xll.qlCalendarAdvance(Calendar,N1093,M1094,"Following",FALSE)</f>
        <v>47170</v>
      </c>
      <c r="O1094" s="75" t="e">
        <f>_xll.qlInterestRateIndexValueDate(Index,N1094)</f>
        <v>#VALUE!</v>
      </c>
      <c r="P1094" s="72" t="e">
        <v>#N/A</v>
      </c>
      <c r="Q1094" s="72" t="e">
        <v>#N/A</v>
      </c>
    </row>
    <row r="1095" spans="13:17" x14ac:dyDescent="0.2">
      <c r="M1095" s="49" t="s">
        <v>443</v>
      </c>
      <c r="N1095" s="75">
        <f>_xll.qlCalendarAdvance(Calendar,N1094,M1095,"Following",FALSE)</f>
        <v>47177</v>
      </c>
      <c r="O1095" s="75" t="e">
        <f>_xll.qlInterestRateIndexValueDate(Index,N1095)</f>
        <v>#VALUE!</v>
      </c>
      <c r="P1095" s="72" t="e">
        <v>#N/A</v>
      </c>
      <c r="Q1095" s="72" t="e">
        <v>#N/A</v>
      </c>
    </row>
    <row r="1096" spans="13:17" x14ac:dyDescent="0.2">
      <c r="M1096" s="49" t="s">
        <v>443</v>
      </c>
      <c r="N1096" s="75">
        <f>_xll.qlCalendarAdvance(Calendar,N1095,M1096,"Following",FALSE)</f>
        <v>47184</v>
      </c>
      <c r="O1096" s="75" t="e">
        <f>_xll.qlInterestRateIndexValueDate(Index,N1096)</f>
        <v>#VALUE!</v>
      </c>
      <c r="P1096" s="72" t="e">
        <v>#N/A</v>
      </c>
      <c r="Q1096" s="72" t="e">
        <v>#N/A</v>
      </c>
    </row>
    <row r="1097" spans="13:17" x14ac:dyDescent="0.2">
      <c r="M1097" s="49" t="s">
        <v>443</v>
      </c>
      <c r="N1097" s="75">
        <f>_xll.qlCalendarAdvance(Calendar,N1096,M1097,"Following",FALSE)</f>
        <v>47191</v>
      </c>
      <c r="O1097" s="75" t="e">
        <f>_xll.qlInterestRateIndexValueDate(Index,N1097)</f>
        <v>#VALUE!</v>
      </c>
      <c r="P1097" s="72" t="e">
        <v>#N/A</v>
      </c>
      <c r="Q1097" s="72" t="e">
        <v>#N/A</v>
      </c>
    </row>
    <row r="1098" spans="13:17" x14ac:dyDescent="0.2">
      <c r="M1098" s="49" t="s">
        <v>443</v>
      </c>
      <c r="N1098" s="75">
        <f>_xll.qlCalendarAdvance(Calendar,N1097,M1098,"Following",FALSE)</f>
        <v>47198</v>
      </c>
      <c r="O1098" s="75" t="e">
        <f>_xll.qlInterestRateIndexValueDate(Index,N1098)</f>
        <v>#VALUE!</v>
      </c>
      <c r="P1098" s="72" t="e">
        <v>#N/A</v>
      </c>
      <c r="Q1098" s="72" t="e">
        <v>#N/A</v>
      </c>
    </row>
    <row r="1099" spans="13:17" x14ac:dyDescent="0.2">
      <c r="M1099" s="49" t="s">
        <v>443</v>
      </c>
      <c r="N1099" s="75">
        <f>_xll.qlCalendarAdvance(Calendar,N1098,M1099,"Following",FALSE)</f>
        <v>47205</v>
      </c>
      <c r="O1099" s="75" t="e">
        <f>_xll.qlInterestRateIndexValueDate(Index,N1099)</f>
        <v>#VALUE!</v>
      </c>
      <c r="P1099" s="72" t="e">
        <v>#N/A</v>
      </c>
      <c r="Q1099" s="72" t="e">
        <v>#N/A</v>
      </c>
    </row>
    <row r="1100" spans="13:17" x14ac:dyDescent="0.2">
      <c r="M1100" s="49" t="s">
        <v>443</v>
      </c>
      <c r="N1100" s="75">
        <f>_xll.qlCalendarAdvance(Calendar,N1099,M1100,"Following",FALSE)</f>
        <v>47212</v>
      </c>
      <c r="O1100" s="75" t="e">
        <f>_xll.qlInterestRateIndexValueDate(Index,N1100)</f>
        <v>#VALUE!</v>
      </c>
      <c r="P1100" s="72" t="e">
        <v>#N/A</v>
      </c>
      <c r="Q1100" s="72" t="e">
        <v>#N/A</v>
      </c>
    </row>
    <row r="1101" spans="13:17" x14ac:dyDescent="0.2">
      <c r="M1101" s="49" t="s">
        <v>443</v>
      </c>
      <c r="N1101" s="75">
        <f>_xll.qlCalendarAdvance(Calendar,N1100,M1101,"Following",FALSE)</f>
        <v>47219</v>
      </c>
      <c r="O1101" s="75" t="e">
        <f>_xll.qlInterestRateIndexValueDate(Index,N1101)</f>
        <v>#VALUE!</v>
      </c>
      <c r="P1101" s="72" t="e">
        <v>#N/A</v>
      </c>
      <c r="Q1101" s="72" t="e">
        <v>#N/A</v>
      </c>
    </row>
    <row r="1102" spans="13:17" x14ac:dyDescent="0.2">
      <c r="M1102" s="49" t="s">
        <v>443</v>
      </c>
      <c r="N1102" s="75">
        <f>_xll.qlCalendarAdvance(Calendar,N1101,M1102,"Following",FALSE)</f>
        <v>47226</v>
      </c>
      <c r="O1102" s="75" t="e">
        <f>_xll.qlInterestRateIndexValueDate(Index,N1102)</f>
        <v>#VALUE!</v>
      </c>
      <c r="P1102" s="72" t="e">
        <v>#N/A</v>
      </c>
      <c r="Q1102" s="72" t="e">
        <v>#N/A</v>
      </c>
    </row>
    <row r="1103" spans="13:17" x14ac:dyDescent="0.2">
      <c r="M1103" s="49" t="s">
        <v>443</v>
      </c>
      <c r="N1103" s="75">
        <f>_xll.qlCalendarAdvance(Calendar,N1102,M1103,"Following",FALSE)</f>
        <v>47233</v>
      </c>
      <c r="O1103" s="75" t="e">
        <f>_xll.qlInterestRateIndexValueDate(Index,N1103)</f>
        <v>#VALUE!</v>
      </c>
      <c r="P1103" s="72" t="e">
        <v>#N/A</v>
      </c>
      <c r="Q1103" s="72" t="e">
        <v>#N/A</v>
      </c>
    </row>
    <row r="1104" spans="13:17" x14ac:dyDescent="0.2">
      <c r="M1104" s="49" t="s">
        <v>443</v>
      </c>
      <c r="N1104" s="75">
        <f>_xll.qlCalendarAdvance(Calendar,N1103,M1104,"Following",FALSE)</f>
        <v>47240</v>
      </c>
      <c r="O1104" s="75" t="e">
        <f>_xll.qlInterestRateIndexValueDate(Index,N1104)</f>
        <v>#VALUE!</v>
      </c>
      <c r="P1104" s="72" t="e">
        <v>#N/A</v>
      </c>
      <c r="Q1104" s="72" t="e">
        <v>#N/A</v>
      </c>
    </row>
    <row r="1105" spans="13:17" x14ac:dyDescent="0.2">
      <c r="M1105" s="49" t="s">
        <v>443</v>
      </c>
      <c r="N1105" s="75">
        <f>_xll.qlCalendarAdvance(Calendar,N1104,M1105,"Following",FALSE)</f>
        <v>47247</v>
      </c>
      <c r="O1105" s="75" t="e">
        <f>_xll.qlInterestRateIndexValueDate(Index,N1105)</f>
        <v>#VALUE!</v>
      </c>
      <c r="P1105" s="72" t="e">
        <v>#N/A</v>
      </c>
      <c r="Q1105" s="72" t="e">
        <v>#N/A</v>
      </c>
    </row>
    <row r="1106" spans="13:17" x14ac:dyDescent="0.2">
      <c r="M1106" s="49" t="s">
        <v>443</v>
      </c>
      <c r="N1106" s="75">
        <f>_xll.qlCalendarAdvance(Calendar,N1105,M1106,"Following",FALSE)</f>
        <v>47254</v>
      </c>
      <c r="O1106" s="75" t="e">
        <f>_xll.qlInterestRateIndexValueDate(Index,N1106)</f>
        <v>#VALUE!</v>
      </c>
      <c r="P1106" s="72" t="e">
        <v>#N/A</v>
      </c>
      <c r="Q1106" s="72" t="e">
        <v>#N/A</v>
      </c>
    </row>
    <row r="1107" spans="13:17" x14ac:dyDescent="0.2">
      <c r="M1107" s="49" t="s">
        <v>443</v>
      </c>
      <c r="N1107" s="75">
        <f>_xll.qlCalendarAdvance(Calendar,N1106,M1107,"Following",FALSE)</f>
        <v>47261</v>
      </c>
      <c r="O1107" s="75" t="e">
        <f>_xll.qlInterestRateIndexValueDate(Index,N1107)</f>
        <v>#VALUE!</v>
      </c>
      <c r="P1107" s="72" t="e">
        <v>#N/A</v>
      </c>
      <c r="Q1107" s="72" t="e">
        <v>#N/A</v>
      </c>
    </row>
    <row r="1108" spans="13:17" x14ac:dyDescent="0.2">
      <c r="M1108" s="49" t="s">
        <v>443</v>
      </c>
      <c r="N1108" s="75">
        <f>_xll.qlCalendarAdvance(Calendar,N1107,M1108,"Following",FALSE)</f>
        <v>47268</v>
      </c>
      <c r="O1108" s="75" t="e">
        <f>_xll.qlInterestRateIndexValueDate(Index,N1108)</f>
        <v>#VALUE!</v>
      </c>
      <c r="P1108" s="72" t="e">
        <v>#N/A</v>
      </c>
      <c r="Q1108" s="72" t="e">
        <v>#N/A</v>
      </c>
    </row>
    <row r="1109" spans="13:17" x14ac:dyDescent="0.2">
      <c r="M1109" s="49" t="s">
        <v>443</v>
      </c>
      <c r="N1109" s="75">
        <f>_xll.qlCalendarAdvance(Calendar,N1108,M1109,"Following",FALSE)</f>
        <v>47275</v>
      </c>
      <c r="O1109" s="75" t="e">
        <f>_xll.qlInterestRateIndexValueDate(Index,N1109)</f>
        <v>#VALUE!</v>
      </c>
      <c r="P1109" s="72" t="e">
        <v>#N/A</v>
      </c>
      <c r="Q1109" s="72" t="e">
        <v>#N/A</v>
      </c>
    </row>
    <row r="1110" spans="13:17" x14ac:dyDescent="0.2">
      <c r="M1110" s="49" t="s">
        <v>443</v>
      </c>
      <c r="N1110" s="75">
        <f>_xll.qlCalendarAdvance(Calendar,N1109,M1110,"Following",FALSE)</f>
        <v>47282</v>
      </c>
      <c r="O1110" s="75" t="e">
        <f>_xll.qlInterestRateIndexValueDate(Index,N1110)</f>
        <v>#VALUE!</v>
      </c>
      <c r="P1110" s="72" t="e">
        <v>#N/A</v>
      </c>
      <c r="Q1110" s="72" t="e">
        <v>#N/A</v>
      </c>
    </row>
    <row r="1111" spans="13:17" x14ac:dyDescent="0.2">
      <c r="M1111" s="49" t="s">
        <v>443</v>
      </c>
      <c r="N1111" s="75">
        <f>_xll.qlCalendarAdvance(Calendar,N1110,M1111,"Following",FALSE)</f>
        <v>47289</v>
      </c>
      <c r="O1111" s="75" t="e">
        <f>_xll.qlInterestRateIndexValueDate(Index,N1111)</f>
        <v>#VALUE!</v>
      </c>
      <c r="P1111" s="72" t="e">
        <v>#N/A</v>
      </c>
      <c r="Q1111" s="72" t="e">
        <v>#N/A</v>
      </c>
    </row>
    <row r="1112" spans="13:17" x14ac:dyDescent="0.2">
      <c r="M1112" s="49" t="s">
        <v>443</v>
      </c>
      <c r="N1112" s="75">
        <f>_xll.qlCalendarAdvance(Calendar,N1111,M1112,"Following",FALSE)</f>
        <v>47296</v>
      </c>
      <c r="O1112" s="75" t="e">
        <f>_xll.qlInterestRateIndexValueDate(Index,N1112)</f>
        <v>#VALUE!</v>
      </c>
      <c r="P1112" s="72" t="e">
        <v>#N/A</v>
      </c>
      <c r="Q1112" s="72" t="e">
        <v>#N/A</v>
      </c>
    </row>
    <row r="1113" spans="13:17" x14ac:dyDescent="0.2">
      <c r="M1113" s="49" t="s">
        <v>443</v>
      </c>
      <c r="N1113" s="75">
        <f>_xll.qlCalendarAdvance(Calendar,N1112,M1113,"Following",FALSE)</f>
        <v>47303</v>
      </c>
      <c r="O1113" s="75" t="e">
        <f>_xll.qlInterestRateIndexValueDate(Index,N1113)</f>
        <v>#VALUE!</v>
      </c>
      <c r="P1113" s="72" t="e">
        <v>#N/A</v>
      </c>
      <c r="Q1113" s="72" t="e">
        <v>#N/A</v>
      </c>
    </row>
    <row r="1114" spans="13:17" x14ac:dyDescent="0.2">
      <c r="M1114" s="49" t="s">
        <v>443</v>
      </c>
      <c r="N1114" s="75">
        <f>_xll.qlCalendarAdvance(Calendar,N1113,M1114,"Following",FALSE)</f>
        <v>47310</v>
      </c>
      <c r="O1114" s="75" t="e">
        <f>_xll.qlInterestRateIndexValueDate(Index,N1114)</f>
        <v>#VALUE!</v>
      </c>
      <c r="P1114" s="72" t="e">
        <v>#N/A</v>
      </c>
      <c r="Q1114" s="72" t="e">
        <v>#N/A</v>
      </c>
    </row>
    <row r="1115" spans="13:17" x14ac:dyDescent="0.2">
      <c r="M1115" s="49" t="s">
        <v>443</v>
      </c>
      <c r="N1115" s="75">
        <f>_xll.qlCalendarAdvance(Calendar,N1114,M1115,"Following",FALSE)</f>
        <v>47317</v>
      </c>
      <c r="O1115" s="75" t="e">
        <f>_xll.qlInterestRateIndexValueDate(Index,N1115)</f>
        <v>#VALUE!</v>
      </c>
      <c r="P1115" s="72" t="e">
        <v>#N/A</v>
      </c>
      <c r="Q1115" s="72" t="e">
        <v>#N/A</v>
      </c>
    </row>
    <row r="1116" spans="13:17" x14ac:dyDescent="0.2">
      <c r="M1116" s="49" t="s">
        <v>443</v>
      </c>
      <c r="N1116" s="75">
        <f>_xll.qlCalendarAdvance(Calendar,N1115,M1116,"Following",FALSE)</f>
        <v>47324</v>
      </c>
      <c r="O1116" s="75" t="e">
        <f>_xll.qlInterestRateIndexValueDate(Index,N1116)</f>
        <v>#VALUE!</v>
      </c>
      <c r="P1116" s="72" t="e">
        <v>#N/A</v>
      </c>
      <c r="Q1116" s="72" t="e">
        <v>#N/A</v>
      </c>
    </row>
    <row r="1117" spans="13:17" x14ac:dyDescent="0.2">
      <c r="M1117" s="49" t="s">
        <v>443</v>
      </c>
      <c r="N1117" s="75">
        <f>_xll.qlCalendarAdvance(Calendar,N1116,M1117,"Following",FALSE)</f>
        <v>47331</v>
      </c>
      <c r="O1117" s="75" t="e">
        <f>_xll.qlInterestRateIndexValueDate(Index,N1117)</f>
        <v>#VALUE!</v>
      </c>
      <c r="P1117" s="72" t="e">
        <v>#N/A</v>
      </c>
      <c r="Q1117" s="72" t="e">
        <v>#N/A</v>
      </c>
    </row>
    <row r="1118" spans="13:17" x14ac:dyDescent="0.2">
      <c r="M1118" s="49" t="s">
        <v>443</v>
      </c>
      <c r="N1118" s="75">
        <f>_xll.qlCalendarAdvance(Calendar,N1117,M1118,"Following",FALSE)</f>
        <v>47338</v>
      </c>
      <c r="O1118" s="75" t="e">
        <f>_xll.qlInterestRateIndexValueDate(Index,N1118)</f>
        <v>#VALUE!</v>
      </c>
      <c r="P1118" s="72" t="e">
        <v>#N/A</v>
      </c>
      <c r="Q1118" s="72" t="e">
        <v>#N/A</v>
      </c>
    </row>
    <row r="1119" spans="13:17" x14ac:dyDescent="0.2">
      <c r="M1119" s="49" t="s">
        <v>443</v>
      </c>
      <c r="N1119" s="75">
        <f>_xll.qlCalendarAdvance(Calendar,N1118,M1119,"Following",FALSE)</f>
        <v>47345</v>
      </c>
      <c r="O1119" s="75" t="e">
        <f>_xll.qlInterestRateIndexValueDate(Index,N1119)</f>
        <v>#VALUE!</v>
      </c>
      <c r="P1119" s="72" t="e">
        <v>#N/A</v>
      </c>
      <c r="Q1119" s="72" t="e">
        <v>#N/A</v>
      </c>
    </row>
    <row r="1120" spans="13:17" x14ac:dyDescent="0.2">
      <c r="M1120" s="49" t="s">
        <v>443</v>
      </c>
      <c r="N1120" s="75">
        <f>_xll.qlCalendarAdvance(Calendar,N1119,M1120,"Following",FALSE)</f>
        <v>47352</v>
      </c>
      <c r="O1120" s="75" t="e">
        <f>_xll.qlInterestRateIndexValueDate(Index,N1120)</f>
        <v>#VALUE!</v>
      </c>
      <c r="P1120" s="72" t="e">
        <v>#N/A</v>
      </c>
      <c r="Q1120" s="72" t="e">
        <v>#N/A</v>
      </c>
    </row>
    <row r="1121" spans="13:17" x14ac:dyDescent="0.2">
      <c r="M1121" s="49" t="s">
        <v>443</v>
      </c>
      <c r="N1121" s="75">
        <f>_xll.qlCalendarAdvance(Calendar,N1120,M1121,"Following",FALSE)</f>
        <v>47359</v>
      </c>
      <c r="O1121" s="75" t="e">
        <f>_xll.qlInterestRateIndexValueDate(Index,N1121)</f>
        <v>#VALUE!</v>
      </c>
      <c r="P1121" s="72" t="e">
        <v>#N/A</v>
      </c>
      <c r="Q1121" s="72" t="e">
        <v>#N/A</v>
      </c>
    </row>
    <row r="1122" spans="13:17" x14ac:dyDescent="0.2">
      <c r="M1122" s="49" t="s">
        <v>443</v>
      </c>
      <c r="N1122" s="75">
        <f>_xll.qlCalendarAdvance(Calendar,N1121,M1122,"Following",FALSE)</f>
        <v>47366</v>
      </c>
      <c r="O1122" s="75" t="e">
        <f>_xll.qlInterestRateIndexValueDate(Index,N1122)</f>
        <v>#VALUE!</v>
      </c>
      <c r="P1122" s="72" t="e">
        <v>#N/A</v>
      </c>
      <c r="Q1122" s="72" t="e">
        <v>#N/A</v>
      </c>
    </row>
    <row r="1123" spans="13:17" x14ac:dyDescent="0.2">
      <c r="M1123" s="49" t="s">
        <v>443</v>
      </c>
      <c r="N1123" s="75">
        <f>_xll.qlCalendarAdvance(Calendar,N1122,M1123,"Following",FALSE)</f>
        <v>47373</v>
      </c>
      <c r="O1123" s="75" t="e">
        <f>_xll.qlInterestRateIndexValueDate(Index,N1123)</f>
        <v>#VALUE!</v>
      </c>
      <c r="P1123" s="72" t="e">
        <v>#N/A</v>
      </c>
      <c r="Q1123" s="72" t="e">
        <v>#N/A</v>
      </c>
    </row>
    <row r="1124" spans="13:17" x14ac:dyDescent="0.2">
      <c r="M1124" s="49" t="s">
        <v>443</v>
      </c>
      <c r="N1124" s="75">
        <f>_xll.qlCalendarAdvance(Calendar,N1123,M1124,"Following",FALSE)</f>
        <v>47380</v>
      </c>
      <c r="O1124" s="75" t="e">
        <f>_xll.qlInterestRateIndexValueDate(Index,N1124)</f>
        <v>#VALUE!</v>
      </c>
      <c r="P1124" s="72" t="e">
        <v>#N/A</v>
      </c>
      <c r="Q1124" s="72" t="e">
        <v>#N/A</v>
      </c>
    </row>
    <row r="1125" spans="13:17" x14ac:dyDescent="0.2">
      <c r="M1125" s="49" t="s">
        <v>443</v>
      </c>
      <c r="N1125" s="75">
        <f>_xll.qlCalendarAdvance(Calendar,N1124,M1125,"Following",FALSE)</f>
        <v>47387</v>
      </c>
      <c r="O1125" s="75" t="e">
        <f>_xll.qlInterestRateIndexValueDate(Index,N1125)</f>
        <v>#VALUE!</v>
      </c>
      <c r="P1125" s="72" t="e">
        <v>#N/A</v>
      </c>
      <c r="Q1125" s="72" t="e">
        <v>#N/A</v>
      </c>
    </row>
    <row r="1126" spans="13:17" x14ac:dyDescent="0.2">
      <c r="M1126" s="49" t="s">
        <v>443</v>
      </c>
      <c r="N1126" s="75">
        <f>_xll.qlCalendarAdvance(Calendar,N1125,M1126,"Following",FALSE)</f>
        <v>47394</v>
      </c>
      <c r="O1126" s="75" t="e">
        <f>_xll.qlInterestRateIndexValueDate(Index,N1126)</f>
        <v>#VALUE!</v>
      </c>
      <c r="P1126" s="72" t="e">
        <v>#N/A</v>
      </c>
      <c r="Q1126" s="72" t="e">
        <v>#N/A</v>
      </c>
    </row>
    <row r="1127" spans="13:17" x14ac:dyDescent="0.2">
      <c r="M1127" s="49" t="s">
        <v>443</v>
      </c>
      <c r="N1127" s="75">
        <f>_xll.qlCalendarAdvance(Calendar,N1126,M1127,"Following",FALSE)</f>
        <v>47401</v>
      </c>
      <c r="O1127" s="75" t="e">
        <f>_xll.qlInterestRateIndexValueDate(Index,N1127)</f>
        <v>#VALUE!</v>
      </c>
      <c r="P1127" s="72" t="e">
        <v>#N/A</v>
      </c>
      <c r="Q1127" s="72" t="e">
        <v>#N/A</v>
      </c>
    </row>
    <row r="1128" spans="13:17" x14ac:dyDescent="0.2">
      <c r="M1128" s="49" t="s">
        <v>443</v>
      </c>
      <c r="N1128" s="75">
        <f>_xll.qlCalendarAdvance(Calendar,N1127,M1128,"Following",FALSE)</f>
        <v>47408</v>
      </c>
      <c r="O1128" s="75" t="e">
        <f>_xll.qlInterestRateIndexValueDate(Index,N1128)</f>
        <v>#VALUE!</v>
      </c>
      <c r="P1128" s="72" t="e">
        <v>#N/A</v>
      </c>
      <c r="Q1128" s="72" t="e">
        <v>#N/A</v>
      </c>
    </row>
    <row r="1129" spans="13:17" x14ac:dyDescent="0.2">
      <c r="M1129" s="49" t="s">
        <v>443</v>
      </c>
      <c r="N1129" s="75">
        <f>_xll.qlCalendarAdvance(Calendar,N1128,M1129,"Following",FALSE)</f>
        <v>47415</v>
      </c>
      <c r="O1129" s="75" t="e">
        <f>_xll.qlInterestRateIndexValueDate(Index,N1129)</f>
        <v>#VALUE!</v>
      </c>
      <c r="P1129" s="72" t="e">
        <v>#N/A</v>
      </c>
      <c r="Q1129" s="72" t="e">
        <v>#N/A</v>
      </c>
    </row>
    <row r="1130" spans="13:17" x14ac:dyDescent="0.2">
      <c r="M1130" s="49" t="s">
        <v>443</v>
      </c>
      <c r="N1130" s="75">
        <f>_xll.qlCalendarAdvance(Calendar,N1129,M1130,"Following",FALSE)</f>
        <v>47422</v>
      </c>
      <c r="O1130" s="75" t="e">
        <f>_xll.qlInterestRateIndexValueDate(Index,N1130)</f>
        <v>#VALUE!</v>
      </c>
      <c r="P1130" s="72" t="e">
        <v>#N/A</v>
      </c>
      <c r="Q1130" s="72" t="e">
        <v>#N/A</v>
      </c>
    </row>
    <row r="1131" spans="13:17" x14ac:dyDescent="0.2">
      <c r="M1131" s="49" t="s">
        <v>443</v>
      </c>
      <c r="N1131" s="75">
        <f>_xll.qlCalendarAdvance(Calendar,N1130,M1131,"Following",FALSE)</f>
        <v>47429</v>
      </c>
      <c r="O1131" s="75" t="e">
        <f>_xll.qlInterestRateIndexValueDate(Index,N1131)</f>
        <v>#VALUE!</v>
      </c>
      <c r="P1131" s="72" t="e">
        <v>#N/A</v>
      </c>
      <c r="Q1131" s="72" t="e">
        <v>#N/A</v>
      </c>
    </row>
    <row r="1132" spans="13:17" x14ac:dyDescent="0.2">
      <c r="M1132" s="49" t="s">
        <v>443</v>
      </c>
      <c r="N1132" s="75">
        <f>_xll.qlCalendarAdvance(Calendar,N1131,M1132,"Following",FALSE)</f>
        <v>47436</v>
      </c>
      <c r="O1132" s="75" t="e">
        <f>_xll.qlInterestRateIndexValueDate(Index,N1132)</f>
        <v>#VALUE!</v>
      </c>
      <c r="P1132" s="72" t="e">
        <v>#N/A</v>
      </c>
      <c r="Q1132" s="72" t="e">
        <v>#N/A</v>
      </c>
    </row>
    <row r="1133" spans="13:17" x14ac:dyDescent="0.2">
      <c r="M1133" s="49" t="s">
        <v>443</v>
      </c>
      <c r="N1133" s="75">
        <f>_xll.qlCalendarAdvance(Calendar,N1132,M1133,"Following",FALSE)</f>
        <v>47443</v>
      </c>
      <c r="O1133" s="75" t="e">
        <f>_xll.qlInterestRateIndexValueDate(Index,N1133)</f>
        <v>#VALUE!</v>
      </c>
      <c r="P1133" s="72" t="e">
        <v>#N/A</v>
      </c>
      <c r="Q1133" s="72" t="e">
        <v>#N/A</v>
      </c>
    </row>
    <row r="1134" spans="13:17" x14ac:dyDescent="0.2">
      <c r="M1134" s="49" t="s">
        <v>443</v>
      </c>
      <c r="N1134" s="75">
        <f>_xll.qlCalendarAdvance(Calendar,N1133,M1134,"Following",FALSE)</f>
        <v>47450</v>
      </c>
      <c r="O1134" s="75" t="e">
        <f>_xll.qlInterestRateIndexValueDate(Index,N1134)</f>
        <v>#VALUE!</v>
      </c>
      <c r="P1134" s="72" t="e">
        <v>#N/A</v>
      </c>
      <c r="Q1134" s="72" t="e">
        <v>#N/A</v>
      </c>
    </row>
    <row r="1135" spans="13:17" x14ac:dyDescent="0.2">
      <c r="M1135" s="49" t="s">
        <v>443</v>
      </c>
      <c r="N1135" s="75">
        <f>_xll.qlCalendarAdvance(Calendar,N1134,M1135,"Following",FALSE)</f>
        <v>47457</v>
      </c>
      <c r="O1135" s="75" t="e">
        <f>_xll.qlInterestRateIndexValueDate(Index,N1135)</f>
        <v>#VALUE!</v>
      </c>
      <c r="P1135" s="72" t="e">
        <v>#N/A</v>
      </c>
      <c r="Q1135" s="72" t="e">
        <v>#N/A</v>
      </c>
    </row>
    <row r="1136" spans="13:17" x14ac:dyDescent="0.2">
      <c r="M1136" s="49" t="s">
        <v>443</v>
      </c>
      <c r="N1136" s="75">
        <f>_xll.qlCalendarAdvance(Calendar,N1135,M1136,"Following",FALSE)</f>
        <v>47464</v>
      </c>
      <c r="O1136" s="75" t="e">
        <f>_xll.qlInterestRateIndexValueDate(Index,N1136)</f>
        <v>#VALUE!</v>
      </c>
      <c r="P1136" s="72" t="e">
        <v>#N/A</v>
      </c>
      <c r="Q1136" s="72" t="e">
        <v>#N/A</v>
      </c>
    </row>
    <row r="1137" spans="13:17" x14ac:dyDescent="0.2">
      <c r="M1137" s="49" t="s">
        <v>443</v>
      </c>
      <c r="N1137" s="75">
        <f>_xll.qlCalendarAdvance(Calendar,N1136,M1137,"Following",FALSE)</f>
        <v>47471</v>
      </c>
      <c r="O1137" s="75" t="e">
        <f>_xll.qlInterestRateIndexValueDate(Index,N1137)</f>
        <v>#VALUE!</v>
      </c>
      <c r="P1137" s="72" t="e">
        <v>#N/A</v>
      </c>
      <c r="Q1137" s="72" t="e">
        <v>#N/A</v>
      </c>
    </row>
    <row r="1138" spans="13:17" x14ac:dyDescent="0.2">
      <c r="M1138" s="49" t="s">
        <v>443</v>
      </c>
      <c r="N1138" s="75">
        <f>_xll.qlCalendarAdvance(Calendar,N1137,M1138,"Following",FALSE)</f>
        <v>47479</v>
      </c>
      <c r="O1138" s="75" t="e">
        <f>_xll.qlInterestRateIndexValueDate(Index,N1138)</f>
        <v>#VALUE!</v>
      </c>
      <c r="P1138" s="72" t="e">
        <v>#N/A</v>
      </c>
      <c r="Q1138" s="72" t="e">
        <v>#N/A</v>
      </c>
    </row>
    <row r="1139" spans="13:17" x14ac:dyDescent="0.2">
      <c r="M1139" s="49" t="s">
        <v>443</v>
      </c>
      <c r="N1139" s="75">
        <f>_xll.qlCalendarAdvance(Calendar,N1138,M1139,"Following",FALSE)</f>
        <v>47486</v>
      </c>
      <c r="O1139" s="75" t="e">
        <f>_xll.qlInterestRateIndexValueDate(Index,N1139)</f>
        <v>#VALUE!</v>
      </c>
      <c r="P1139" s="72" t="e">
        <v>#N/A</v>
      </c>
      <c r="Q1139" s="72" t="e">
        <v>#N/A</v>
      </c>
    </row>
    <row r="1140" spans="13:17" x14ac:dyDescent="0.2">
      <c r="M1140" s="49" t="s">
        <v>443</v>
      </c>
      <c r="N1140" s="75">
        <f>_xll.qlCalendarAdvance(Calendar,N1139,M1140,"Following",FALSE)</f>
        <v>47493</v>
      </c>
      <c r="O1140" s="75" t="e">
        <f>_xll.qlInterestRateIndexValueDate(Index,N1140)</f>
        <v>#VALUE!</v>
      </c>
      <c r="P1140" s="72" t="e">
        <v>#N/A</v>
      </c>
      <c r="Q1140" s="72" t="e">
        <v>#N/A</v>
      </c>
    </row>
    <row r="1141" spans="13:17" x14ac:dyDescent="0.2">
      <c r="M1141" s="49" t="s">
        <v>443</v>
      </c>
      <c r="N1141" s="75">
        <f>_xll.qlCalendarAdvance(Calendar,N1140,M1141,"Following",FALSE)</f>
        <v>47500</v>
      </c>
      <c r="O1141" s="75" t="e">
        <f>_xll.qlInterestRateIndexValueDate(Index,N1141)</f>
        <v>#VALUE!</v>
      </c>
      <c r="P1141" s="72" t="e">
        <v>#N/A</v>
      </c>
      <c r="Q1141" s="72" t="e">
        <v>#N/A</v>
      </c>
    </row>
    <row r="1142" spans="13:17" x14ac:dyDescent="0.2">
      <c r="M1142" s="49" t="s">
        <v>443</v>
      </c>
      <c r="N1142" s="75">
        <f>_xll.qlCalendarAdvance(Calendar,N1141,M1142,"Following",FALSE)</f>
        <v>47507</v>
      </c>
      <c r="O1142" s="75" t="e">
        <f>_xll.qlInterestRateIndexValueDate(Index,N1142)</f>
        <v>#VALUE!</v>
      </c>
      <c r="P1142" s="72" t="e">
        <v>#N/A</v>
      </c>
      <c r="Q1142" s="72" t="e">
        <v>#N/A</v>
      </c>
    </row>
    <row r="1143" spans="13:17" x14ac:dyDescent="0.2">
      <c r="M1143" s="49" t="s">
        <v>443</v>
      </c>
      <c r="N1143" s="75">
        <f>_xll.qlCalendarAdvance(Calendar,N1142,M1143,"Following",FALSE)</f>
        <v>47514</v>
      </c>
      <c r="O1143" s="75" t="e">
        <f>_xll.qlInterestRateIndexValueDate(Index,N1143)</f>
        <v>#VALUE!</v>
      </c>
      <c r="P1143" s="72" t="e">
        <v>#N/A</v>
      </c>
      <c r="Q1143" s="72" t="e">
        <v>#N/A</v>
      </c>
    </row>
    <row r="1144" spans="13:17" x14ac:dyDescent="0.2">
      <c r="M1144" s="49" t="s">
        <v>443</v>
      </c>
      <c r="N1144" s="75">
        <f>_xll.qlCalendarAdvance(Calendar,N1143,M1144,"Following",FALSE)</f>
        <v>47521</v>
      </c>
      <c r="O1144" s="75" t="e">
        <f>_xll.qlInterestRateIndexValueDate(Index,N1144)</f>
        <v>#VALUE!</v>
      </c>
      <c r="P1144" s="72" t="e">
        <v>#N/A</v>
      </c>
      <c r="Q1144" s="72" t="e">
        <v>#N/A</v>
      </c>
    </row>
    <row r="1145" spans="13:17" x14ac:dyDescent="0.2">
      <c r="M1145" s="49" t="s">
        <v>443</v>
      </c>
      <c r="N1145" s="75">
        <f>_xll.qlCalendarAdvance(Calendar,N1144,M1145,"Following",FALSE)</f>
        <v>47528</v>
      </c>
      <c r="O1145" s="75" t="e">
        <f>_xll.qlInterestRateIndexValueDate(Index,N1145)</f>
        <v>#VALUE!</v>
      </c>
      <c r="P1145" s="72" t="e">
        <v>#N/A</v>
      </c>
      <c r="Q1145" s="72" t="e">
        <v>#N/A</v>
      </c>
    </row>
    <row r="1146" spans="13:17" x14ac:dyDescent="0.2">
      <c r="M1146" s="49" t="s">
        <v>443</v>
      </c>
      <c r="N1146" s="75">
        <f>_xll.qlCalendarAdvance(Calendar,N1145,M1146,"Following",FALSE)</f>
        <v>47535</v>
      </c>
      <c r="O1146" s="75" t="e">
        <f>_xll.qlInterestRateIndexValueDate(Index,N1146)</f>
        <v>#VALUE!</v>
      </c>
      <c r="P1146" s="72" t="e">
        <v>#N/A</v>
      </c>
      <c r="Q1146" s="72" t="e">
        <v>#N/A</v>
      </c>
    </row>
    <row r="1147" spans="13:17" x14ac:dyDescent="0.2">
      <c r="M1147" s="49" t="s">
        <v>443</v>
      </c>
      <c r="N1147" s="75">
        <f>_xll.qlCalendarAdvance(Calendar,N1146,M1147,"Following",FALSE)</f>
        <v>47542</v>
      </c>
      <c r="O1147" s="75" t="e">
        <f>_xll.qlInterestRateIndexValueDate(Index,N1147)</f>
        <v>#VALUE!</v>
      </c>
      <c r="P1147" s="72" t="e">
        <v>#N/A</v>
      </c>
      <c r="Q1147" s="72" t="e">
        <v>#N/A</v>
      </c>
    </row>
    <row r="1148" spans="13:17" x14ac:dyDescent="0.2">
      <c r="M1148" s="49" t="s">
        <v>443</v>
      </c>
      <c r="N1148" s="75">
        <f>_xll.qlCalendarAdvance(Calendar,N1147,M1148,"Following",FALSE)</f>
        <v>47549</v>
      </c>
      <c r="O1148" s="75" t="e">
        <f>_xll.qlInterestRateIndexValueDate(Index,N1148)</f>
        <v>#VALUE!</v>
      </c>
      <c r="P1148" s="72" t="e">
        <v>#N/A</v>
      </c>
      <c r="Q1148" s="72" t="e">
        <v>#N/A</v>
      </c>
    </row>
    <row r="1149" spans="13:17" x14ac:dyDescent="0.2">
      <c r="M1149" s="49" t="s">
        <v>443</v>
      </c>
      <c r="N1149" s="75">
        <f>_xll.qlCalendarAdvance(Calendar,N1148,M1149,"Following",FALSE)</f>
        <v>47556</v>
      </c>
      <c r="O1149" s="75" t="e">
        <f>_xll.qlInterestRateIndexValueDate(Index,N1149)</f>
        <v>#VALUE!</v>
      </c>
      <c r="P1149" s="72" t="e">
        <v>#N/A</v>
      </c>
      <c r="Q1149" s="72" t="e">
        <v>#N/A</v>
      </c>
    </row>
    <row r="1150" spans="13:17" x14ac:dyDescent="0.2">
      <c r="M1150" s="49" t="s">
        <v>443</v>
      </c>
      <c r="N1150" s="75">
        <f>_xll.qlCalendarAdvance(Calendar,N1149,M1150,"Following",FALSE)</f>
        <v>47563</v>
      </c>
      <c r="O1150" s="75" t="e">
        <f>_xll.qlInterestRateIndexValueDate(Index,N1150)</f>
        <v>#VALUE!</v>
      </c>
      <c r="P1150" s="72" t="e">
        <v>#N/A</v>
      </c>
      <c r="Q1150" s="72" t="e">
        <v>#N/A</v>
      </c>
    </row>
    <row r="1151" spans="13:17" x14ac:dyDescent="0.2">
      <c r="M1151" s="49" t="s">
        <v>443</v>
      </c>
      <c r="N1151" s="75">
        <f>_xll.qlCalendarAdvance(Calendar,N1150,M1151,"Following",FALSE)</f>
        <v>47570</v>
      </c>
      <c r="O1151" s="75" t="e">
        <f>_xll.qlInterestRateIndexValueDate(Index,N1151)</f>
        <v>#VALUE!</v>
      </c>
      <c r="P1151" s="72" t="e">
        <v>#N/A</v>
      </c>
      <c r="Q1151" s="72" t="e">
        <v>#N/A</v>
      </c>
    </row>
    <row r="1152" spans="13:17" x14ac:dyDescent="0.2">
      <c r="M1152" s="49" t="s">
        <v>443</v>
      </c>
      <c r="N1152" s="75">
        <f>_xll.qlCalendarAdvance(Calendar,N1151,M1152,"Following",FALSE)</f>
        <v>47577</v>
      </c>
      <c r="O1152" s="75" t="e">
        <f>_xll.qlInterestRateIndexValueDate(Index,N1152)</f>
        <v>#VALUE!</v>
      </c>
      <c r="P1152" s="72" t="e">
        <v>#N/A</v>
      </c>
      <c r="Q1152" s="72" t="e">
        <v>#N/A</v>
      </c>
    </row>
    <row r="1153" spans="13:17" x14ac:dyDescent="0.2">
      <c r="M1153" s="49" t="s">
        <v>443</v>
      </c>
      <c r="N1153" s="75">
        <f>_xll.qlCalendarAdvance(Calendar,N1152,M1153,"Following",FALSE)</f>
        <v>47584</v>
      </c>
      <c r="O1153" s="75" t="e">
        <f>_xll.qlInterestRateIndexValueDate(Index,N1153)</f>
        <v>#VALUE!</v>
      </c>
      <c r="P1153" s="72" t="e">
        <v>#N/A</v>
      </c>
      <c r="Q1153" s="72" t="e">
        <v>#N/A</v>
      </c>
    </row>
    <row r="1154" spans="13:17" x14ac:dyDescent="0.2">
      <c r="M1154" s="49" t="s">
        <v>443</v>
      </c>
      <c r="N1154" s="75">
        <f>_xll.qlCalendarAdvance(Calendar,N1153,M1154,"Following",FALSE)</f>
        <v>47591</v>
      </c>
      <c r="O1154" s="75" t="e">
        <f>_xll.qlInterestRateIndexValueDate(Index,N1154)</f>
        <v>#VALUE!</v>
      </c>
      <c r="P1154" s="72" t="e">
        <v>#N/A</v>
      </c>
      <c r="Q1154" s="72" t="e">
        <v>#N/A</v>
      </c>
    </row>
    <row r="1155" spans="13:17" x14ac:dyDescent="0.2">
      <c r="M1155" s="49" t="s">
        <v>443</v>
      </c>
      <c r="N1155" s="75">
        <f>_xll.qlCalendarAdvance(Calendar,N1154,M1155,"Following",FALSE)</f>
        <v>47598</v>
      </c>
      <c r="O1155" s="75" t="e">
        <f>_xll.qlInterestRateIndexValueDate(Index,N1155)</f>
        <v>#VALUE!</v>
      </c>
      <c r="P1155" s="72" t="e">
        <v>#N/A</v>
      </c>
      <c r="Q1155" s="72" t="e">
        <v>#N/A</v>
      </c>
    </row>
    <row r="1156" spans="13:17" x14ac:dyDescent="0.2">
      <c r="M1156" s="49" t="s">
        <v>443</v>
      </c>
      <c r="N1156" s="75">
        <f>_xll.qlCalendarAdvance(Calendar,N1155,M1156,"Following",FALSE)</f>
        <v>47605</v>
      </c>
      <c r="O1156" s="75" t="e">
        <f>_xll.qlInterestRateIndexValueDate(Index,N1156)</f>
        <v>#VALUE!</v>
      </c>
      <c r="P1156" s="72" t="e">
        <v>#N/A</v>
      </c>
      <c r="Q1156" s="72" t="e">
        <v>#N/A</v>
      </c>
    </row>
    <row r="1157" spans="13:17" x14ac:dyDescent="0.2">
      <c r="M1157" s="49" t="s">
        <v>443</v>
      </c>
      <c r="N1157" s="75">
        <f>_xll.qlCalendarAdvance(Calendar,N1156,M1157,"Following",FALSE)</f>
        <v>47612</v>
      </c>
      <c r="O1157" s="75" t="e">
        <f>_xll.qlInterestRateIndexValueDate(Index,N1157)</f>
        <v>#VALUE!</v>
      </c>
      <c r="P1157" s="72" t="e">
        <v>#N/A</v>
      </c>
      <c r="Q1157" s="72" t="e">
        <v>#N/A</v>
      </c>
    </row>
    <row r="1158" spans="13:17" x14ac:dyDescent="0.2">
      <c r="M1158" s="49" t="s">
        <v>443</v>
      </c>
      <c r="N1158" s="75">
        <f>_xll.qlCalendarAdvance(Calendar,N1157,M1158,"Following",FALSE)</f>
        <v>47619</v>
      </c>
      <c r="O1158" s="75" t="e">
        <f>_xll.qlInterestRateIndexValueDate(Index,N1158)</f>
        <v>#VALUE!</v>
      </c>
      <c r="P1158" s="72" t="e">
        <v>#N/A</v>
      </c>
      <c r="Q1158" s="72" t="e">
        <v>#N/A</v>
      </c>
    </row>
    <row r="1159" spans="13:17" x14ac:dyDescent="0.2">
      <c r="M1159" s="49" t="s">
        <v>443</v>
      </c>
      <c r="N1159" s="75">
        <f>_xll.qlCalendarAdvance(Calendar,N1158,M1159,"Following",FALSE)</f>
        <v>47626</v>
      </c>
      <c r="O1159" s="75" t="e">
        <f>_xll.qlInterestRateIndexValueDate(Index,N1159)</f>
        <v>#VALUE!</v>
      </c>
      <c r="P1159" s="72" t="e">
        <v>#N/A</v>
      </c>
      <c r="Q1159" s="72" t="e">
        <v>#N/A</v>
      </c>
    </row>
    <row r="1160" spans="13:17" x14ac:dyDescent="0.2">
      <c r="M1160" s="49" t="s">
        <v>443</v>
      </c>
      <c r="N1160" s="75">
        <f>_xll.qlCalendarAdvance(Calendar,N1159,M1160,"Following",FALSE)</f>
        <v>47633</v>
      </c>
      <c r="O1160" s="75" t="e">
        <f>_xll.qlInterestRateIndexValueDate(Index,N1160)</f>
        <v>#VALUE!</v>
      </c>
      <c r="P1160" s="72" t="e">
        <v>#N/A</v>
      </c>
      <c r="Q1160" s="72" t="e">
        <v>#N/A</v>
      </c>
    </row>
    <row r="1161" spans="13:17" x14ac:dyDescent="0.2">
      <c r="M1161" s="49" t="s">
        <v>443</v>
      </c>
      <c r="N1161" s="75">
        <f>_xll.qlCalendarAdvance(Calendar,N1160,M1161,"Following",FALSE)</f>
        <v>47640</v>
      </c>
      <c r="O1161" s="75" t="e">
        <f>_xll.qlInterestRateIndexValueDate(Index,N1161)</f>
        <v>#VALUE!</v>
      </c>
      <c r="P1161" s="72" t="e">
        <v>#N/A</v>
      </c>
      <c r="Q1161" s="72" t="e">
        <v>#N/A</v>
      </c>
    </row>
    <row r="1162" spans="13:17" x14ac:dyDescent="0.2">
      <c r="M1162" s="49" t="s">
        <v>443</v>
      </c>
      <c r="N1162" s="75">
        <f>_xll.qlCalendarAdvance(Calendar,N1161,M1162,"Following",FALSE)</f>
        <v>47647</v>
      </c>
      <c r="O1162" s="75" t="e">
        <f>_xll.qlInterestRateIndexValueDate(Index,N1162)</f>
        <v>#VALUE!</v>
      </c>
      <c r="P1162" s="72" t="e">
        <v>#N/A</v>
      </c>
      <c r="Q1162" s="72" t="e">
        <v>#N/A</v>
      </c>
    </row>
    <row r="1163" spans="13:17" x14ac:dyDescent="0.2">
      <c r="M1163" s="49" t="s">
        <v>443</v>
      </c>
      <c r="N1163" s="75">
        <f>_xll.qlCalendarAdvance(Calendar,N1162,M1163,"Following",FALSE)</f>
        <v>47654</v>
      </c>
      <c r="O1163" s="75" t="e">
        <f>_xll.qlInterestRateIndexValueDate(Index,N1163)</f>
        <v>#VALUE!</v>
      </c>
      <c r="P1163" s="72" t="e">
        <v>#N/A</v>
      </c>
      <c r="Q1163" s="72" t="e">
        <v>#N/A</v>
      </c>
    </row>
    <row r="1164" spans="13:17" x14ac:dyDescent="0.2">
      <c r="M1164" s="49" t="s">
        <v>443</v>
      </c>
      <c r="N1164" s="75">
        <f>_xll.qlCalendarAdvance(Calendar,N1163,M1164,"Following",FALSE)</f>
        <v>47661</v>
      </c>
      <c r="O1164" s="75" t="e">
        <f>_xll.qlInterestRateIndexValueDate(Index,N1164)</f>
        <v>#VALUE!</v>
      </c>
      <c r="P1164" s="72" t="e">
        <v>#N/A</v>
      </c>
      <c r="Q1164" s="72" t="e">
        <v>#N/A</v>
      </c>
    </row>
    <row r="1165" spans="13:17" x14ac:dyDescent="0.2">
      <c r="M1165" s="49" t="s">
        <v>443</v>
      </c>
      <c r="N1165" s="75">
        <f>_xll.qlCalendarAdvance(Calendar,N1164,M1165,"Following",FALSE)</f>
        <v>47668</v>
      </c>
      <c r="O1165" s="75" t="e">
        <f>_xll.qlInterestRateIndexValueDate(Index,N1165)</f>
        <v>#VALUE!</v>
      </c>
      <c r="P1165" s="72" t="e">
        <v>#N/A</v>
      </c>
      <c r="Q1165" s="72" t="e">
        <v>#N/A</v>
      </c>
    </row>
    <row r="1166" spans="13:17" x14ac:dyDescent="0.2">
      <c r="M1166" s="49" t="s">
        <v>443</v>
      </c>
      <c r="N1166" s="75">
        <f>_xll.qlCalendarAdvance(Calendar,N1165,M1166,"Following",FALSE)</f>
        <v>47675</v>
      </c>
      <c r="O1166" s="75" t="e">
        <f>_xll.qlInterestRateIndexValueDate(Index,N1166)</f>
        <v>#VALUE!</v>
      </c>
      <c r="P1166" s="72" t="e">
        <v>#N/A</v>
      </c>
      <c r="Q1166" s="72" t="e">
        <v>#N/A</v>
      </c>
    </row>
    <row r="1167" spans="13:17" x14ac:dyDescent="0.2">
      <c r="M1167" s="49" t="s">
        <v>443</v>
      </c>
      <c r="N1167" s="75">
        <f>_xll.qlCalendarAdvance(Calendar,N1166,M1167,"Following",FALSE)</f>
        <v>47682</v>
      </c>
      <c r="O1167" s="75" t="e">
        <f>_xll.qlInterestRateIndexValueDate(Index,N1167)</f>
        <v>#VALUE!</v>
      </c>
      <c r="P1167" s="72" t="e">
        <v>#N/A</v>
      </c>
      <c r="Q1167" s="72" t="e">
        <v>#N/A</v>
      </c>
    </row>
    <row r="1168" spans="13:17" x14ac:dyDescent="0.2">
      <c r="M1168" s="49" t="s">
        <v>443</v>
      </c>
      <c r="N1168" s="75">
        <f>_xll.qlCalendarAdvance(Calendar,N1167,M1168,"Following",FALSE)</f>
        <v>47689</v>
      </c>
      <c r="O1168" s="75" t="e">
        <f>_xll.qlInterestRateIndexValueDate(Index,N1168)</f>
        <v>#VALUE!</v>
      </c>
      <c r="P1168" s="72" t="e">
        <v>#N/A</v>
      </c>
      <c r="Q1168" s="72" t="e">
        <v>#N/A</v>
      </c>
    </row>
    <row r="1169" spans="13:17" x14ac:dyDescent="0.2">
      <c r="M1169" s="49" t="s">
        <v>443</v>
      </c>
      <c r="N1169" s="75">
        <f>_xll.qlCalendarAdvance(Calendar,N1168,M1169,"Following",FALSE)</f>
        <v>47696</v>
      </c>
      <c r="O1169" s="75" t="e">
        <f>_xll.qlInterestRateIndexValueDate(Index,N1169)</f>
        <v>#VALUE!</v>
      </c>
      <c r="P1169" s="72" t="e">
        <v>#N/A</v>
      </c>
      <c r="Q1169" s="72" t="e">
        <v>#N/A</v>
      </c>
    </row>
    <row r="1170" spans="13:17" x14ac:dyDescent="0.2">
      <c r="M1170" s="49" t="s">
        <v>443</v>
      </c>
      <c r="N1170" s="75">
        <f>_xll.qlCalendarAdvance(Calendar,N1169,M1170,"Following",FALSE)</f>
        <v>47703</v>
      </c>
      <c r="O1170" s="75" t="e">
        <f>_xll.qlInterestRateIndexValueDate(Index,N1170)</f>
        <v>#VALUE!</v>
      </c>
      <c r="P1170" s="72" t="e">
        <v>#N/A</v>
      </c>
      <c r="Q1170" s="72" t="e">
        <v>#N/A</v>
      </c>
    </row>
    <row r="1171" spans="13:17" x14ac:dyDescent="0.2">
      <c r="M1171" s="49" t="s">
        <v>443</v>
      </c>
      <c r="N1171" s="75">
        <f>_xll.qlCalendarAdvance(Calendar,N1170,M1171,"Following",FALSE)</f>
        <v>47710</v>
      </c>
      <c r="O1171" s="75" t="e">
        <f>_xll.qlInterestRateIndexValueDate(Index,N1171)</f>
        <v>#VALUE!</v>
      </c>
      <c r="P1171" s="72" t="e">
        <v>#N/A</v>
      </c>
      <c r="Q1171" s="72" t="e">
        <v>#N/A</v>
      </c>
    </row>
    <row r="1172" spans="13:17" x14ac:dyDescent="0.2">
      <c r="M1172" s="49" t="s">
        <v>443</v>
      </c>
      <c r="N1172" s="75">
        <f>_xll.qlCalendarAdvance(Calendar,N1171,M1172,"Following",FALSE)</f>
        <v>47717</v>
      </c>
      <c r="O1172" s="75" t="e">
        <f>_xll.qlInterestRateIndexValueDate(Index,N1172)</f>
        <v>#VALUE!</v>
      </c>
      <c r="P1172" s="72" t="e">
        <v>#N/A</v>
      </c>
      <c r="Q1172" s="72" t="e">
        <v>#N/A</v>
      </c>
    </row>
    <row r="1173" spans="13:17" x14ac:dyDescent="0.2">
      <c r="M1173" s="49" t="s">
        <v>443</v>
      </c>
      <c r="N1173" s="75">
        <f>_xll.qlCalendarAdvance(Calendar,N1172,M1173,"Following",FALSE)</f>
        <v>47724</v>
      </c>
      <c r="O1173" s="75" t="e">
        <f>_xll.qlInterestRateIndexValueDate(Index,N1173)</f>
        <v>#VALUE!</v>
      </c>
      <c r="P1173" s="72" t="e">
        <v>#N/A</v>
      </c>
      <c r="Q1173" s="72" t="e">
        <v>#N/A</v>
      </c>
    </row>
    <row r="1174" spans="13:17" x14ac:dyDescent="0.2">
      <c r="M1174" s="49" t="s">
        <v>443</v>
      </c>
      <c r="N1174" s="75">
        <f>_xll.qlCalendarAdvance(Calendar,N1173,M1174,"Following",FALSE)</f>
        <v>47731</v>
      </c>
      <c r="O1174" s="75" t="e">
        <f>_xll.qlInterestRateIndexValueDate(Index,N1174)</f>
        <v>#VALUE!</v>
      </c>
      <c r="P1174" s="72" t="e">
        <v>#N/A</v>
      </c>
      <c r="Q1174" s="72" t="e">
        <v>#N/A</v>
      </c>
    </row>
    <row r="1175" spans="13:17" x14ac:dyDescent="0.2">
      <c r="M1175" s="49" t="s">
        <v>443</v>
      </c>
      <c r="N1175" s="75">
        <f>_xll.qlCalendarAdvance(Calendar,N1174,M1175,"Following",FALSE)</f>
        <v>47738</v>
      </c>
      <c r="O1175" s="75" t="e">
        <f>_xll.qlInterestRateIndexValueDate(Index,N1175)</f>
        <v>#VALUE!</v>
      </c>
      <c r="P1175" s="72" t="e">
        <v>#N/A</v>
      </c>
      <c r="Q1175" s="72" t="e">
        <v>#N/A</v>
      </c>
    </row>
    <row r="1176" spans="13:17" x14ac:dyDescent="0.2">
      <c r="M1176" s="49" t="s">
        <v>443</v>
      </c>
      <c r="N1176" s="75">
        <f>_xll.qlCalendarAdvance(Calendar,N1175,M1176,"Following",FALSE)</f>
        <v>47745</v>
      </c>
      <c r="O1176" s="75" t="e">
        <f>_xll.qlInterestRateIndexValueDate(Index,N1176)</f>
        <v>#VALUE!</v>
      </c>
      <c r="P1176" s="72" t="e">
        <v>#N/A</v>
      </c>
      <c r="Q1176" s="72" t="e">
        <v>#N/A</v>
      </c>
    </row>
    <row r="1177" spans="13:17" x14ac:dyDescent="0.2">
      <c r="M1177" s="49" t="s">
        <v>443</v>
      </c>
      <c r="N1177" s="75">
        <f>_xll.qlCalendarAdvance(Calendar,N1176,M1177,"Following",FALSE)</f>
        <v>47752</v>
      </c>
      <c r="O1177" s="75" t="e">
        <f>_xll.qlInterestRateIndexValueDate(Index,N1177)</f>
        <v>#VALUE!</v>
      </c>
      <c r="P1177" s="72" t="e">
        <v>#N/A</v>
      </c>
      <c r="Q1177" s="72" t="e">
        <v>#N/A</v>
      </c>
    </row>
    <row r="1178" spans="13:17" x14ac:dyDescent="0.2">
      <c r="M1178" s="49" t="s">
        <v>443</v>
      </c>
      <c r="N1178" s="75">
        <f>_xll.qlCalendarAdvance(Calendar,N1177,M1178,"Following",FALSE)</f>
        <v>47759</v>
      </c>
      <c r="O1178" s="75" t="e">
        <f>_xll.qlInterestRateIndexValueDate(Index,N1178)</f>
        <v>#VALUE!</v>
      </c>
      <c r="P1178" s="72" t="e">
        <v>#N/A</v>
      </c>
      <c r="Q1178" s="72" t="e">
        <v>#N/A</v>
      </c>
    </row>
    <row r="1179" spans="13:17" x14ac:dyDescent="0.2">
      <c r="M1179" s="49" t="s">
        <v>443</v>
      </c>
      <c r="N1179" s="75">
        <f>_xll.qlCalendarAdvance(Calendar,N1178,M1179,"Following",FALSE)</f>
        <v>47766</v>
      </c>
      <c r="O1179" s="75" t="e">
        <f>_xll.qlInterestRateIndexValueDate(Index,N1179)</f>
        <v>#VALUE!</v>
      </c>
      <c r="P1179" s="72" t="e">
        <v>#N/A</v>
      </c>
      <c r="Q1179" s="72" t="e">
        <v>#N/A</v>
      </c>
    </row>
    <row r="1180" spans="13:17" x14ac:dyDescent="0.2">
      <c r="M1180" s="49" t="s">
        <v>443</v>
      </c>
      <c r="N1180" s="75">
        <f>_xll.qlCalendarAdvance(Calendar,N1179,M1180,"Following",FALSE)</f>
        <v>47773</v>
      </c>
      <c r="O1180" s="75" t="e">
        <f>_xll.qlInterestRateIndexValueDate(Index,N1180)</f>
        <v>#VALUE!</v>
      </c>
      <c r="P1180" s="72" t="e">
        <v>#N/A</v>
      </c>
      <c r="Q1180" s="72" t="e">
        <v>#N/A</v>
      </c>
    </row>
    <row r="1181" spans="13:17" x14ac:dyDescent="0.2">
      <c r="M1181" s="49" t="s">
        <v>443</v>
      </c>
      <c r="N1181" s="75">
        <f>_xll.qlCalendarAdvance(Calendar,N1180,M1181,"Following",FALSE)</f>
        <v>47780</v>
      </c>
      <c r="O1181" s="75" t="e">
        <f>_xll.qlInterestRateIndexValueDate(Index,N1181)</f>
        <v>#VALUE!</v>
      </c>
      <c r="P1181" s="72" t="e">
        <v>#N/A</v>
      </c>
      <c r="Q1181" s="72" t="e">
        <v>#N/A</v>
      </c>
    </row>
    <row r="1182" spans="13:17" x14ac:dyDescent="0.2">
      <c r="M1182" s="49" t="s">
        <v>443</v>
      </c>
      <c r="N1182" s="75">
        <f>_xll.qlCalendarAdvance(Calendar,N1181,M1182,"Following",FALSE)</f>
        <v>47787</v>
      </c>
      <c r="O1182" s="75" t="e">
        <f>_xll.qlInterestRateIndexValueDate(Index,N1182)</f>
        <v>#VALUE!</v>
      </c>
      <c r="P1182" s="72" t="e">
        <v>#N/A</v>
      </c>
      <c r="Q1182" s="72" t="e">
        <v>#N/A</v>
      </c>
    </row>
    <row r="1183" spans="13:17" x14ac:dyDescent="0.2">
      <c r="M1183" s="49" t="s">
        <v>443</v>
      </c>
      <c r="N1183" s="75">
        <f>_xll.qlCalendarAdvance(Calendar,N1182,M1183,"Following",FALSE)</f>
        <v>47794</v>
      </c>
      <c r="O1183" s="75" t="e">
        <f>_xll.qlInterestRateIndexValueDate(Index,N1183)</f>
        <v>#VALUE!</v>
      </c>
      <c r="P1183" s="72" t="e">
        <v>#N/A</v>
      </c>
      <c r="Q1183" s="72" t="e">
        <v>#N/A</v>
      </c>
    </row>
    <row r="1184" spans="13:17" x14ac:dyDescent="0.2">
      <c r="M1184" s="49" t="s">
        <v>443</v>
      </c>
      <c r="N1184" s="75">
        <f>_xll.qlCalendarAdvance(Calendar,N1183,M1184,"Following",FALSE)</f>
        <v>47801</v>
      </c>
      <c r="O1184" s="75" t="e">
        <f>_xll.qlInterestRateIndexValueDate(Index,N1184)</f>
        <v>#VALUE!</v>
      </c>
      <c r="P1184" s="72" t="e">
        <v>#N/A</v>
      </c>
      <c r="Q1184" s="72" t="e">
        <v>#N/A</v>
      </c>
    </row>
    <row r="1185" spans="13:17" x14ac:dyDescent="0.2">
      <c r="M1185" s="49" t="s">
        <v>443</v>
      </c>
      <c r="N1185" s="75">
        <f>_xll.qlCalendarAdvance(Calendar,N1184,M1185,"Following",FALSE)</f>
        <v>47808</v>
      </c>
      <c r="O1185" s="75" t="e">
        <f>_xll.qlInterestRateIndexValueDate(Index,N1185)</f>
        <v>#VALUE!</v>
      </c>
      <c r="P1185" s="72" t="e">
        <v>#N/A</v>
      </c>
      <c r="Q1185" s="72" t="e">
        <v>#N/A</v>
      </c>
    </row>
    <row r="1186" spans="13:17" x14ac:dyDescent="0.2">
      <c r="M1186" s="49" t="s">
        <v>443</v>
      </c>
      <c r="N1186" s="75">
        <f>_xll.qlCalendarAdvance(Calendar,N1185,M1186,"Following",FALSE)</f>
        <v>47815</v>
      </c>
      <c r="O1186" s="75" t="e">
        <f>_xll.qlInterestRateIndexValueDate(Index,N1186)</f>
        <v>#VALUE!</v>
      </c>
      <c r="P1186" s="72" t="e">
        <v>#N/A</v>
      </c>
      <c r="Q1186" s="72" t="e">
        <v>#N/A</v>
      </c>
    </row>
    <row r="1187" spans="13:17" x14ac:dyDescent="0.2">
      <c r="M1187" s="49" t="s">
        <v>443</v>
      </c>
      <c r="N1187" s="75">
        <f>_xll.qlCalendarAdvance(Calendar,N1186,M1187,"Following",FALSE)</f>
        <v>47822</v>
      </c>
      <c r="O1187" s="75" t="e">
        <f>_xll.qlInterestRateIndexValueDate(Index,N1187)</f>
        <v>#VALUE!</v>
      </c>
      <c r="P1187" s="72" t="e">
        <v>#N/A</v>
      </c>
      <c r="Q1187" s="72" t="e">
        <v>#N/A</v>
      </c>
    </row>
    <row r="1188" spans="13:17" x14ac:dyDescent="0.2">
      <c r="M1188" s="49" t="s">
        <v>443</v>
      </c>
      <c r="N1188" s="75">
        <f>_xll.qlCalendarAdvance(Calendar,N1187,M1188,"Following",FALSE)</f>
        <v>47829</v>
      </c>
      <c r="O1188" s="75" t="e">
        <f>_xll.qlInterestRateIndexValueDate(Index,N1188)</f>
        <v>#VALUE!</v>
      </c>
      <c r="P1188" s="72" t="e">
        <v>#N/A</v>
      </c>
      <c r="Q1188" s="72" t="e">
        <v>#N/A</v>
      </c>
    </row>
    <row r="1189" spans="13:17" x14ac:dyDescent="0.2">
      <c r="M1189" s="49" t="s">
        <v>443</v>
      </c>
      <c r="N1189" s="75">
        <f>_xll.qlCalendarAdvance(Calendar,N1188,M1189,"Following",FALSE)</f>
        <v>47836</v>
      </c>
      <c r="O1189" s="75" t="e">
        <f>_xll.qlInterestRateIndexValueDate(Index,N1189)</f>
        <v>#VALUE!</v>
      </c>
      <c r="P1189" s="72" t="e">
        <v>#N/A</v>
      </c>
      <c r="Q1189" s="72" t="e">
        <v>#N/A</v>
      </c>
    </row>
    <row r="1190" spans="13:17" x14ac:dyDescent="0.2">
      <c r="M1190" s="49" t="s">
        <v>443</v>
      </c>
      <c r="N1190" s="75">
        <f>_xll.qlCalendarAdvance(Calendar,N1189,M1190,"Following",FALSE)</f>
        <v>47844</v>
      </c>
      <c r="O1190" s="75" t="e">
        <f>_xll.qlInterestRateIndexValueDate(Index,N1190)</f>
        <v>#VALUE!</v>
      </c>
      <c r="P1190" s="72" t="e">
        <v>#N/A</v>
      </c>
      <c r="Q1190" s="72" t="e">
        <v>#N/A</v>
      </c>
    </row>
    <row r="1191" spans="13:17" x14ac:dyDescent="0.2">
      <c r="M1191" s="49" t="s">
        <v>443</v>
      </c>
      <c r="N1191" s="75">
        <f>_xll.qlCalendarAdvance(Calendar,N1190,M1191,"Following",FALSE)</f>
        <v>47851</v>
      </c>
      <c r="O1191" s="75" t="e">
        <f>_xll.qlInterestRateIndexValueDate(Index,N1191)</f>
        <v>#VALUE!</v>
      </c>
      <c r="P1191" s="72" t="e">
        <v>#N/A</v>
      </c>
      <c r="Q1191" s="72" t="e">
        <v>#N/A</v>
      </c>
    </row>
    <row r="1192" spans="13:17" x14ac:dyDescent="0.2">
      <c r="M1192" s="49" t="s">
        <v>443</v>
      </c>
      <c r="N1192" s="75">
        <f>_xll.qlCalendarAdvance(Calendar,N1191,M1192,"Following",FALSE)</f>
        <v>47858</v>
      </c>
      <c r="O1192" s="75" t="e">
        <f>_xll.qlInterestRateIndexValueDate(Index,N1192)</f>
        <v>#VALUE!</v>
      </c>
      <c r="P1192" s="72" t="e">
        <v>#N/A</v>
      </c>
      <c r="Q1192" s="72" t="e">
        <v>#N/A</v>
      </c>
    </row>
    <row r="1193" spans="13:17" x14ac:dyDescent="0.2">
      <c r="M1193" s="49" t="s">
        <v>443</v>
      </c>
      <c r="N1193" s="75">
        <f>_xll.qlCalendarAdvance(Calendar,N1192,M1193,"Following",FALSE)</f>
        <v>47865</v>
      </c>
      <c r="O1193" s="75" t="e">
        <f>_xll.qlInterestRateIndexValueDate(Index,N1193)</f>
        <v>#VALUE!</v>
      </c>
      <c r="P1193" s="72" t="e">
        <v>#N/A</v>
      </c>
      <c r="Q1193" s="72" t="e">
        <v>#N/A</v>
      </c>
    </row>
    <row r="1194" spans="13:17" x14ac:dyDescent="0.2">
      <c r="M1194" s="49" t="s">
        <v>443</v>
      </c>
      <c r="N1194" s="75">
        <f>_xll.qlCalendarAdvance(Calendar,N1193,M1194,"Following",FALSE)</f>
        <v>47872</v>
      </c>
      <c r="O1194" s="75" t="e">
        <f>_xll.qlInterestRateIndexValueDate(Index,N1194)</f>
        <v>#VALUE!</v>
      </c>
      <c r="P1194" s="72" t="e">
        <v>#N/A</v>
      </c>
      <c r="Q1194" s="72" t="e">
        <v>#N/A</v>
      </c>
    </row>
    <row r="1195" spans="13:17" x14ac:dyDescent="0.2">
      <c r="M1195" s="49" t="s">
        <v>443</v>
      </c>
      <c r="N1195" s="75">
        <f>_xll.qlCalendarAdvance(Calendar,N1194,M1195,"Following",FALSE)</f>
        <v>47879</v>
      </c>
      <c r="O1195" s="75" t="e">
        <f>_xll.qlInterestRateIndexValueDate(Index,N1195)</f>
        <v>#VALUE!</v>
      </c>
      <c r="P1195" s="72" t="e">
        <v>#N/A</v>
      </c>
      <c r="Q1195" s="72" t="e">
        <v>#N/A</v>
      </c>
    </row>
    <row r="1196" spans="13:17" x14ac:dyDescent="0.2">
      <c r="M1196" s="49" t="s">
        <v>443</v>
      </c>
      <c r="N1196" s="75">
        <f>_xll.qlCalendarAdvance(Calendar,N1195,M1196,"Following",FALSE)</f>
        <v>47886</v>
      </c>
      <c r="O1196" s="75" t="e">
        <f>_xll.qlInterestRateIndexValueDate(Index,N1196)</f>
        <v>#VALUE!</v>
      </c>
      <c r="P1196" s="72" t="e">
        <v>#N/A</v>
      </c>
      <c r="Q1196" s="72" t="e">
        <v>#N/A</v>
      </c>
    </row>
    <row r="1197" spans="13:17" x14ac:dyDescent="0.2">
      <c r="M1197" s="49" t="s">
        <v>443</v>
      </c>
      <c r="N1197" s="75">
        <f>_xll.qlCalendarAdvance(Calendar,N1196,M1197,"Following",FALSE)</f>
        <v>47893</v>
      </c>
      <c r="O1197" s="75" t="e">
        <f>_xll.qlInterestRateIndexValueDate(Index,N1197)</f>
        <v>#VALUE!</v>
      </c>
      <c r="P1197" s="72" t="e">
        <v>#N/A</v>
      </c>
      <c r="Q1197" s="72" t="e">
        <v>#N/A</v>
      </c>
    </row>
    <row r="1198" spans="13:17" x14ac:dyDescent="0.2">
      <c r="M1198" s="49" t="s">
        <v>443</v>
      </c>
      <c r="N1198" s="75">
        <f>_xll.qlCalendarAdvance(Calendar,N1197,M1198,"Following",FALSE)</f>
        <v>47900</v>
      </c>
      <c r="O1198" s="75" t="e">
        <f>_xll.qlInterestRateIndexValueDate(Index,N1198)</f>
        <v>#VALUE!</v>
      </c>
      <c r="P1198" s="72" t="e">
        <v>#N/A</v>
      </c>
      <c r="Q1198" s="72" t="e">
        <v>#N/A</v>
      </c>
    </row>
    <row r="1199" spans="13:17" x14ac:dyDescent="0.2">
      <c r="M1199" s="49" t="s">
        <v>443</v>
      </c>
      <c r="N1199" s="75">
        <f>_xll.qlCalendarAdvance(Calendar,N1198,M1199,"Following",FALSE)</f>
        <v>47907</v>
      </c>
      <c r="O1199" s="75" t="e">
        <f>_xll.qlInterestRateIndexValueDate(Index,N1199)</f>
        <v>#VALUE!</v>
      </c>
      <c r="P1199" s="72" t="e">
        <v>#N/A</v>
      </c>
      <c r="Q1199" s="72" t="e">
        <v>#N/A</v>
      </c>
    </row>
    <row r="1200" spans="13:17" x14ac:dyDescent="0.2">
      <c r="M1200" s="49" t="s">
        <v>443</v>
      </c>
      <c r="N1200" s="75">
        <f>_xll.qlCalendarAdvance(Calendar,N1199,M1200,"Following",FALSE)</f>
        <v>47914</v>
      </c>
      <c r="O1200" s="75" t="e">
        <f>_xll.qlInterestRateIndexValueDate(Index,N1200)</f>
        <v>#VALUE!</v>
      </c>
      <c r="P1200" s="72" t="e">
        <v>#N/A</v>
      </c>
      <c r="Q1200" s="72" t="e">
        <v>#N/A</v>
      </c>
    </row>
    <row r="1201" spans="13:17" x14ac:dyDescent="0.2">
      <c r="M1201" s="49" t="s">
        <v>443</v>
      </c>
      <c r="N1201" s="75">
        <f>_xll.qlCalendarAdvance(Calendar,N1200,M1201,"Following",FALSE)</f>
        <v>47921</v>
      </c>
      <c r="O1201" s="75" t="e">
        <f>_xll.qlInterestRateIndexValueDate(Index,N1201)</f>
        <v>#VALUE!</v>
      </c>
      <c r="P1201" s="72" t="e">
        <v>#N/A</v>
      </c>
      <c r="Q1201" s="72" t="e">
        <v>#N/A</v>
      </c>
    </row>
    <row r="1202" spans="13:17" x14ac:dyDescent="0.2">
      <c r="M1202" s="49" t="s">
        <v>443</v>
      </c>
      <c r="N1202" s="75">
        <f>_xll.qlCalendarAdvance(Calendar,N1201,M1202,"Following",FALSE)</f>
        <v>47928</v>
      </c>
      <c r="O1202" s="75" t="e">
        <f>_xll.qlInterestRateIndexValueDate(Index,N1202)</f>
        <v>#VALUE!</v>
      </c>
      <c r="P1202" s="72" t="e">
        <v>#N/A</v>
      </c>
      <c r="Q1202" s="72" t="e">
        <v>#N/A</v>
      </c>
    </row>
    <row r="1203" spans="13:17" x14ac:dyDescent="0.2">
      <c r="M1203" s="49" t="s">
        <v>443</v>
      </c>
      <c r="N1203" s="75">
        <f>_xll.qlCalendarAdvance(Calendar,N1202,M1203,"Following",FALSE)</f>
        <v>47935</v>
      </c>
      <c r="O1203" s="75" t="e">
        <f>_xll.qlInterestRateIndexValueDate(Index,N1203)</f>
        <v>#VALUE!</v>
      </c>
      <c r="P1203" s="72" t="e">
        <v>#N/A</v>
      </c>
      <c r="Q1203" s="72" t="e">
        <v>#N/A</v>
      </c>
    </row>
    <row r="1204" spans="13:17" x14ac:dyDescent="0.2">
      <c r="M1204" s="49" t="s">
        <v>443</v>
      </c>
      <c r="N1204" s="75">
        <f>_xll.qlCalendarAdvance(Calendar,N1203,M1204,"Following",FALSE)</f>
        <v>47942</v>
      </c>
      <c r="O1204" s="75" t="e">
        <f>_xll.qlInterestRateIndexValueDate(Index,N1204)</f>
        <v>#VALUE!</v>
      </c>
      <c r="P1204" s="72" t="e">
        <v>#N/A</v>
      </c>
      <c r="Q1204" s="72" t="e">
        <v>#N/A</v>
      </c>
    </row>
    <row r="1205" spans="13:17" x14ac:dyDescent="0.2">
      <c r="M1205" s="49" t="s">
        <v>443</v>
      </c>
      <c r="N1205" s="75">
        <f>_xll.qlCalendarAdvance(Calendar,N1204,M1205,"Following",FALSE)</f>
        <v>47953</v>
      </c>
      <c r="O1205" s="75" t="e">
        <f>_xll.qlInterestRateIndexValueDate(Index,N1205)</f>
        <v>#VALUE!</v>
      </c>
      <c r="P1205" s="72" t="e">
        <v>#N/A</v>
      </c>
      <c r="Q1205" s="72" t="e">
        <v>#N/A</v>
      </c>
    </row>
    <row r="1206" spans="13:17" x14ac:dyDescent="0.2">
      <c r="M1206" s="49" t="s">
        <v>443</v>
      </c>
      <c r="N1206" s="75">
        <f>_xll.qlCalendarAdvance(Calendar,N1205,M1206,"Following",FALSE)</f>
        <v>47960</v>
      </c>
      <c r="O1206" s="75" t="e">
        <f>_xll.qlInterestRateIndexValueDate(Index,N1206)</f>
        <v>#VALUE!</v>
      </c>
      <c r="P1206" s="72" t="e">
        <v>#N/A</v>
      </c>
      <c r="Q1206" s="72" t="e">
        <v>#N/A</v>
      </c>
    </row>
    <row r="1207" spans="13:17" x14ac:dyDescent="0.2">
      <c r="M1207" s="49" t="s">
        <v>443</v>
      </c>
      <c r="N1207" s="75">
        <f>_xll.qlCalendarAdvance(Calendar,N1206,M1207,"Following",FALSE)</f>
        <v>47967</v>
      </c>
      <c r="O1207" s="75" t="e">
        <f>_xll.qlInterestRateIndexValueDate(Index,N1207)</f>
        <v>#VALUE!</v>
      </c>
      <c r="P1207" s="72" t="e">
        <v>#N/A</v>
      </c>
      <c r="Q1207" s="72" t="e">
        <v>#N/A</v>
      </c>
    </row>
    <row r="1208" spans="13:17" x14ac:dyDescent="0.2">
      <c r="M1208" s="49" t="s">
        <v>443</v>
      </c>
      <c r="N1208" s="75">
        <f>_xll.qlCalendarAdvance(Calendar,N1207,M1208,"Following",FALSE)</f>
        <v>47974</v>
      </c>
      <c r="O1208" s="75" t="e">
        <f>_xll.qlInterestRateIndexValueDate(Index,N1208)</f>
        <v>#VALUE!</v>
      </c>
      <c r="P1208" s="72" t="e">
        <v>#N/A</v>
      </c>
      <c r="Q1208" s="72" t="e">
        <v>#N/A</v>
      </c>
    </row>
    <row r="1209" spans="13:17" x14ac:dyDescent="0.2">
      <c r="M1209" s="49" t="s">
        <v>443</v>
      </c>
      <c r="N1209" s="75">
        <f>_xll.qlCalendarAdvance(Calendar,N1208,M1209,"Following",FALSE)</f>
        <v>47981</v>
      </c>
      <c r="O1209" s="75" t="e">
        <f>_xll.qlInterestRateIndexValueDate(Index,N1209)</f>
        <v>#VALUE!</v>
      </c>
      <c r="P1209" s="72" t="e">
        <v>#N/A</v>
      </c>
      <c r="Q1209" s="72" t="e">
        <v>#N/A</v>
      </c>
    </row>
    <row r="1210" spans="13:17" x14ac:dyDescent="0.2">
      <c r="M1210" s="49" t="s">
        <v>443</v>
      </c>
      <c r="N1210" s="75">
        <f>_xll.qlCalendarAdvance(Calendar,N1209,M1210,"Following",FALSE)</f>
        <v>47988</v>
      </c>
      <c r="O1210" s="75" t="e">
        <f>_xll.qlInterestRateIndexValueDate(Index,N1210)</f>
        <v>#VALUE!</v>
      </c>
      <c r="P1210" s="72" t="e">
        <v>#N/A</v>
      </c>
      <c r="Q1210" s="72" t="e">
        <v>#N/A</v>
      </c>
    </row>
    <row r="1211" spans="13:17" x14ac:dyDescent="0.2">
      <c r="M1211" s="49" t="s">
        <v>443</v>
      </c>
      <c r="N1211" s="75">
        <f>_xll.qlCalendarAdvance(Calendar,N1210,M1211,"Following",FALSE)</f>
        <v>47995</v>
      </c>
      <c r="O1211" s="75" t="e">
        <f>_xll.qlInterestRateIndexValueDate(Index,N1211)</f>
        <v>#VALUE!</v>
      </c>
      <c r="P1211" s="72" t="e">
        <v>#N/A</v>
      </c>
      <c r="Q1211" s="72" t="e">
        <v>#N/A</v>
      </c>
    </row>
    <row r="1212" spans="13:17" x14ac:dyDescent="0.2">
      <c r="M1212" s="49" t="s">
        <v>443</v>
      </c>
      <c r="N1212" s="75">
        <f>_xll.qlCalendarAdvance(Calendar,N1211,M1212,"Following",FALSE)</f>
        <v>48002</v>
      </c>
      <c r="O1212" s="75" t="e">
        <f>_xll.qlInterestRateIndexValueDate(Index,N1212)</f>
        <v>#VALUE!</v>
      </c>
      <c r="P1212" s="72" t="e">
        <v>#N/A</v>
      </c>
      <c r="Q1212" s="72" t="e">
        <v>#N/A</v>
      </c>
    </row>
    <row r="1213" spans="13:17" x14ac:dyDescent="0.2">
      <c r="M1213" s="49" t="s">
        <v>443</v>
      </c>
      <c r="N1213" s="75">
        <f>_xll.qlCalendarAdvance(Calendar,N1212,M1213,"Following",FALSE)</f>
        <v>48009</v>
      </c>
      <c r="O1213" s="75" t="e">
        <f>_xll.qlInterestRateIndexValueDate(Index,N1213)</f>
        <v>#VALUE!</v>
      </c>
      <c r="P1213" s="72" t="e">
        <v>#N/A</v>
      </c>
      <c r="Q1213" s="72" t="e">
        <v>#N/A</v>
      </c>
    </row>
    <row r="1214" spans="13:17" x14ac:dyDescent="0.2">
      <c r="M1214" s="49" t="s">
        <v>443</v>
      </c>
      <c r="N1214" s="75">
        <f>_xll.qlCalendarAdvance(Calendar,N1213,M1214,"Following",FALSE)</f>
        <v>48016</v>
      </c>
      <c r="O1214" s="75" t="e">
        <f>_xll.qlInterestRateIndexValueDate(Index,N1214)</f>
        <v>#VALUE!</v>
      </c>
      <c r="P1214" s="72" t="e">
        <v>#N/A</v>
      </c>
      <c r="Q1214" s="72" t="e">
        <v>#N/A</v>
      </c>
    </row>
    <row r="1215" spans="13:17" x14ac:dyDescent="0.2">
      <c r="M1215" s="49" t="s">
        <v>443</v>
      </c>
      <c r="N1215" s="75">
        <f>_xll.qlCalendarAdvance(Calendar,N1214,M1215,"Following",FALSE)</f>
        <v>48023</v>
      </c>
      <c r="O1215" s="75" t="e">
        <f>_xll.qlInterestRateIndexValueDate(Index,N1215)</f>
        <v>#VALUE!</v>
      </c>
      <c r="P1215" s="72" t="e">
        <v>#N/A</v>
      </c>
      <c r="Q1215" s="72" t="e">
        <v>#N/A</v>
      </c>
    </row>
    <row r="1216" spans="13:17" x14ac:dyDescent="0.2">
      <c r="M1216" s="49" t="s">
        <v>443</v>
      </c>
      <c r="N1216" s="75">
        <f>_xll.qlCalendarAdvance(Calendar,N1215,M1216,"Following",FALSE)</f>
        <v>48030</v>
      </c>
      <c r="O1216" s="75" t="e">
        <f>_xll.qlInterestRateIndexValueDate(Index,N1216)</f>
        <v>#VALUE!</v>
      </c>
      <c r="P1216" s="72" t="e">
        <v>#N/A</v>
      </c>
      <c r="Q1216" s="72" t="e">
        <v>#N/A</v>
      </c>
    </row>
    <row r="1217" spans="13:17" x14ac:dyDescent="0.2">
      <c r="M1217" s="49" t="s">
        <v>443</v>
      </c>
      <c r="N1217" s="75">
        <f>_xll.qlCalendarAdvance(Calendar,N1216,M1217,"Following",FALSE)</f>
        <v>48037</v>
      </c>
      <c r="O1217" s="75" t="e">
        <f>_xll.qlInterestRateIndexValueDate(Index,N1217)</f>
        <v>#VALUE!</v>
      </c>
      <c r="P1217" s="72" t="e">
        <v>#N/A</v>
      </c>
      <c r="Q1217" s="72" t="e">
        <v>#N/A</v>
      </c>
    </row>
    <row r="1218" spans="13:17" x14ac:dyDescent="0.2">
      <c r="M1218" s="49" t="s">
        <v>443</v>
      </c>
      <c r="N1218" s="75">
        <f>_xll.qlCalendarAdvance(Calendar,N1217,M1218,"Following",FALSE)</f>
        <v>48044</v>
      </c>
      <c r="O1218" s="75" t="e">
        <f>_xll.qlInterestRateIndexValueDate(Index,N1218)</f>
        <v>#VALUE!</v>
      </c>
      <c r="P1218" s="72" t="e">
        <v>#N/A</v>
      </c>
      <c r="Q1218" s="72" t="e">
        <v>#N/A</v>
      </c>
    </row>
    <row r="1219" spans="13:17" x14ac:dyDescent="0.2">
      <c r="M1219" s="49" t="s">
        <v>443</v>
      </c>
      <c r="N1219" s="75">
        <f>_xll.qlCalendarAdvance(Calendar,N1218,M1219,"Following",FALSE)</f>
        <v>48051</v>
      </c>
      <c r="O1219" s="75" t="e">
        <f>_xll.qlInterestRateIndexValueDate(Index,N1219)</f>
        <v>#VALUE!</v>
      </c>
      <c r="P1219" s="72" t="e">
        <v>#N/A</v>
      </c>
      <c r="Q1219" s="72" t="e">
        <v>#N/A</v>
      </c>
    </row>
    <row r="1220" spans="13:17" x14ac:dyDescent="0.2">
      <c r="M1220" s="49" t="s">
        <v>443</v>
      </c>
      <c r="N1220" s="75">
        <f>_xll.qlCalendarAdvance(Calendar,N1219,M1220,"Following",FALSE)</f>
        <v>48058</v>
      </c>
      <c r="O1220" s="75" t="e">
        <f>_xll.qlInterestRateIndexValueDate(Index,N1220)</f>
        <v>#VALUE!</v>
      </c>
      <c r="P1220" s="72" t="e">
        <v>#N/A</v>
      </c>
      <c r="Q1220" s="72" t="e">
        <v>#N/A</v>
      </c>
    </row>
    <row r="1221" spans="13:17" x14ac:dyDescent="0.2">
      <c r="M1221" s="49" t="s">
        <v>443</v>
      </c>
      <c r="N1221" s="75">
        <f>_xll.qlCalendarAdvance(Calendar,N1220,M1221,"Following",FALSE)</f>
        <v>48065</v>
      </c>
      <c r="O1221" s="75" t="e">
        <f>_xll.qlInterestRateIndexValueDate(Index,N1221)</f>
        <v>#VALUE!</v>
      </c>
      <c r="P1221" s="72" t="e">
        <v>#N/A</v>
      </c>
      <c r="Q1221" s="72" t="e">
        <v>#N/A</v>
      </c>
    </row>
    <row r="1222" spans="13:17" x14ac:dyDescent="0.2">
      <c r="M1222" s="49" t="s">
        <v>443</v>
      </c>
      <c r="N1222" s="75">
        <f>_xll.qlCalendarAdvance(Calendar,N1221,M1222,"Following",FALSE)</f>
        <v>48072</v>
      </c>
      <c r="O1222" s="75" t="e">
        <f>_xll.qlInterestRateIndexValueDate(Index,N1222)</f>
        <v>#VALUE!</v>
      </c>
      <c r="P1222" s="72" t="e">
        <v>#N/A</v>
      </c>
      <c r="Q1222" s="72" t="e">
        <v>#N/A</v>
      </c>
    </row>
    <row r="1223" spans="13:17" x14ac:dyDescent="0.2">
      <c r="M1223" s="49" t="s">
        <v>443</v>
      </c>
      <c r="N1223" s="75">
        <f>_xll.qlCalendarAdvance(Calendar,N1222,M1223,"Following",FALSE)</f>
        <v>48079</v>
      </c>
      <c r="O1223" s="75" t="e">
        <f>_xll.qlInterestRateIndexValueDate(Index,N1223)</f>
        <v>#VALUE!</v>
      </c>
      <c r="P1223" s="72" t="e">
        <v>#N/A</v>
      </c>
      <c r="Q1223" s="72" t="e">
        <v>#N/A</v>
      </c>
    </row>
    <row r="1224" spans="13:17" x14ac:dyDescent="0.2">
      <c r="M1224" s="49" t="s">
        <v>443</v>
      </c>
      <c r="N1224" s="75">
        <f>_xll.qlCalendarAdvance(Calendar,N1223,M1224,"Following",FALSE)</f>
        <v>48086</v>
      </c>
      <c r="O1224" s="75" t="e">
        <f>_xll.qlInterestRateIndexValueDate(Index,N1224)</f>
        <v>#VALUE!</v>
      </c>
      <c r="P1224" s="72" t="e">
        <v>#N/A</v>
      </c>
      <c r="Q1224" s="72" t="e">
        <v>#N/A</v>
      </c>
    </row>
    <row r="1225" spans="13:17" x14ac:dyDescent="0.2">
      <c r="M1225" s="49" t="s">
        <v>443</v>
      </c>
      <c r="N1225" s="75">
        <f>_xll.qlCalendarAdvance(Calendar,N1224,M1225,"Following",FALSE)</f>
        <v>48093</v>
      </c>
      <c r="O1225" s="75" t="e">
        <f>_xll.qlInterestRateIndexValueDate(Index,N1225)</f>
        <v>#VALUE!</v>
      </c>
      <c r="P1225" s="72" t="e">
        <v>#N/A</v>
      </c>
      <c r="Q1225" s="72" t="e">
        <v>#N/A</v>
      </c>
    </row>
    <row r="1226" spans="13:17" x14ac:dyDescent="0.2">
      <c r="M1226" s="49" t="s">
        <v>443</v>
      </c>
      <c r="N1226" s="75">
        <f>_xll.qlCalendarAdvance(Calendar,N1225,M1226,"Following",FALSE)</f>
        <v>48100</v>
      </c>
      <c r="O1226" s="75" t="e">
        <f>_xll.qlInterestRateIndexValueDate(Index,N1226)</f>
        <v>#VALUE!</v>
      </c>
      <c r="P1226" s="72" t="e">
        <v>#N/A</v>
      </c>
      <c r="Q1226" s="72" t="e">
        <v>#N/A</v>
      </c>
    </row>
    <row r="1227" spans="13:17" x14ac:dyDescent="0.2">
      <c r="M1227" s="49" t="s">
        <v>443</v>
      </c>
      <c r="N1227" s="75">
        <f>_xll.qlCalendarAdvance(Calendar,N1226,M1227,"Following",FALSE)</f>
        <v>48107</v>
      </c>
      <c r="O1227" s="75" t="e">
        <f>_xll.qlInterestRateIndexValueDate(Index,N1227)</f>
        <v>#VALUE!</v>
      </c>
      <c r="P1227" s="72" t="e">
        <v>#N/A</v>
      </c>
      <c r="Q1227" s="72" t="e">
        <v>#N/A</v>
      </c>
    </row>
    <row r="1228" spans="13:17" x14ac:dyDescent="0.2">
      <c r="M1228" s="49" t="s">
        <v>443</v>
      </c>
      <c r="N1228" s="75">
        <f>_xll.qlCalendarAdvance(Calendar,N1227,M1228,"Following",FALSE)</f>
        <v>48114</v>
      </c>
      <c r="O1228" s="75" t="e">
        <f>_xll.qlInterestRateIndexValueDate(Index,N1228)</f>
        <v>#VALUE!</v>
      </c>
      <c r="P1228" s="72" t="e">
        <v>#N/A</v>
      </c>
      <c r="Q1228" s="72" t="e">
        <v>#N/A</v>
      </c>
    </row>
    <row r="1229" spans="13:17" x14ac:dyDescent="0.2">
      <c r="M1229" s="49" t="s">
        <v>443</v>
      </c>
      <c r="N1229" s="75">
        <f>_xll.qlCalendarAdvance(Calendar,N1228,M1229,"Following",FALSE)</f>
        <v>48121</v>
      </c>
      <c r="O1229" s="75" t="e">
        <f>_xll.qlInterestRateIndexValueDate(Index,N1229)</f>
        <v>#VALUE!</v>
      </c>
      <c r="P1229" s="72" t="e">
        <v>#N/A</v>
      </c>
      <c r="Q1229" s="72" t="e">
        <v>#N/A</v>
      </c>
    </row>
    <row r="1230" spans="13:17" x14ac:dyDescent="0.2">
      <c r="M1230" s="49" t="s">
        <v>443</v>
      </c>
      <c r="N1230" s="75">
        <f>_xll.qlCalendarAdvance(Calendar,N1229,M1230,"Following",FALSE)</f>
        <v>48128</v>
      </c>
      <c r="O1230" s="75" t="e">
        <f>_xll.qlInterestRateIndexValueDate(Index,N1230)</f>
        <v>#VALUE!</v>
      </c>
      <c r="P1230" s="72" t="e">
        <v>#N/A</v>
      </c>
      <c r="Q1230" s="72" t="e">
        <v>#N/A</v>
      </c>
    </row>
    <row r="1231" spans="13:17" x14ac:dyDescent="0.2">
      <c r="M1231" s="49" t="s">
        <v>443</v>
      </c>
      <c r="N1231" s="75">
        <f>_xll.qlCalendarAdvance(Calendar,N1230,M1231,"Following",FALSE)</f>
        <v>48135</v>
      </c>
      <c r="O1231" s="75" t="e">
        <f>_xll.qlInterestRateIndexValueDate(Index,N1231)</f>
        <v>#VALUE!</v>
      </c>
      <c r="P1231" s="72" t="e">
        <v>#N/A</v>
      </c>
      <c r="Q1231" s="72" t="e">
        <v>#N/A</v>
      </c>
    </row>
    <row r="1232" spans="13:17" x14ac:dyDescent="0.2">
      <c r="M1232" s="49" t="s">
        <v>443</v>
      </c>
      <c r="N1232" s="75">
        <f>_xll.qlCalendarAdvance(Calendar,N1231,M1232,"Following",FALSE)</f>
        <v>48142</v>
      </c>
      <c r="O1232" s="75" t="e">
        <f>_xll.qlInterestRateIndexValueDate(Index,N1232)</f>
        <v>#VALUE!</v>
      </c>
      <c r="P1232" s="72" t="e">
        <v>#N/A</v>
      </c>
      <c r="Q1232" s="72" t="e">
        <v>#N/A</v>
      </c>
    </row>
    <row r="1233" spans="13:17" x14ac:dyDescent="0.2">
      <c r="M1233" s="49" t="s">
        <v>443</v>
      </c>
      <c r="N1233" s="75">
        <f>_xll.qlCalendarAdvance(Calendar,N1232,M1233,"Following",FALSE)</f>
        <v>48149</v>
      </c>
      <c r="O1233" s="75" t="e">
        <f>_xll.qlInterestRateIndexValueDate(Index,N1233)</f>
        <v>#VALUE!</v>
      </c>
      <c r="P1233" s="72" t="e">
        <v>#N/A</v>
      </c>
      <c r="Q1233" s="72" t="e">
        <v>#N/A</v>
      </c>
    </row>
    <row r="1234" spans="13:17" x14ac:dyDescent="0.2">
      <c r="M1234" s="49" t="s">
        <v>443</v>
      </c>
      <c r="N1234" s="75">
        <f>_xll.qlCalendarAdvance(Calendar,N1233,M1234,"Following",FALSE)</f>
        <v>48156</v>
      </c>
      <c r="O1234" s="75" t="e">
        <f>_xll.qlInterestRateIndexValueDate(Index,N1234)</f>
        <v>#VALUE!</v>
      </c>
      <c r="P1234" s="72" t="e">
        <v>#N/A</v>
      </c>
      <c r="Q1234" s="72" t="e">
        <v>#N/A</v>
      </c>
    </row>
    <row r="1235" spans="13:17" x14ac:dyDescent="0.2">
      <c r="M1235" s="49" t="s">
        <v>443</v>
      </c>
      <c r="N1235" s="75">
        <f>_xll.qlCalendarAdvance(Calendar,N1234,M1235,"Following",FALSE)</f>
        <v>48163</v>
      </c>
      <c r="O1235" s="75" t="e">
        <f>_xll.qlInterestRateIndexValueDate(Index,N1235)</f>
        <v>#VALUE!</v>
      </c>
      <c r="P1235" s="72" t="e">
        <v>#N/A</v>
      </c>
      <c r="Q1235" s="72" t="e">
        <v>#N/A</v>
      </c>
    </row>
    <row r="1236" spans="13:17" x14ac:dyDescent="0.2">
      <c r="M1236" s="49" t="s">
        <v>443</v>
      </c>
      <c r="N1236" s="75">
        <f>_xll.qlCalendarAdvance(Calendar,N1235,M1236,"Following",FALSE)</f>
        <v>48170</v>
      </c>
      <c r="O1236" s="75" t="e">
        <f>_xll.qlInterestRateIndexValueDate(Index,N1236)</f>
        <v>#VALUE!</v>
      </c>
      <c r="P1236" s="72" t="e">
        <v>#N/A</v>
      </c>
      <c r="Q1236" s="72" t="e">
        <v>#N/A</v>
      </c>
    </row>
    <row r="1237" spans="13:17" x14ac:dyDescent="0.2">
      <c r="M1237" s="49" t="s">
        <v>443</v>
      </c>
      <c r="N1237" s="75">
        <f>_xll.qlCalendarAdvance(Calendar,N1236,M1237,"Following",FALSE)</f>
        <v>48177</v>
      </c>
      <c r="O1237" s="75" t="e">
        <f>_xll.qlInterestRateIndexValueDate(Index,N1237)</f>
        <v>#VALUE!</v>
      </c>
      <c r="P1237" s="72" t="e">
        <v>#N/A</v>
      </c>
      <c r="Q1237" s="72" t="e">
        <v>#N/A</v>
      </c>
    </row>
    <row r="1238" spans="13:17" x14ac:dyDescent="0.2">
      <c r="M1238" s="49" t="s">
        <v>443</v>
      </c>
      <c r="N1238" s="75">
        <f>_xll.qlCalendarAdvance(Calendar,N1237,M1238,"Following",FALSE)</f>
        <v>48184</v>
      </c>
      <c r="O1238" s="75" t="e">
        <f>_xll.qlInterestRateIndexValueDate(Index,N1238)</f>
        <v>#VALUE!</v>
      </c>
      <c r="P1238" s="72" t="e">
        <v>#N/A</v>
      </c>
      <c r="Q1238" s="72" t="e">
        <v>#N/A</v>
      </c>
    </row>
    <row r="1239" spans="13:17" x14ac:dyDescent="0.2">
      <c r="M1239" s="49" t="s">
        <v>443</v>
      </c>
      <c r="N1239" s="75">
        <f>_xll.qlCalendarAdvance(Calendar,N1238,M1239,"Following",FALSE)</f>
        <v>48191</v>
      </c>
      <c r="O1239" s="75" t="e">
        <f>_xll.qlInterestRateIndexValueDate(Index,N1239)</f>
        <v>#VALUE!</v>
      </c>
      <c r="P1239" s="72" t="e">
        <v>#N/A</v>
      </c>
      <c r="Q1239" s="72" t="e">
        <v>#N/A</v>
      </c>
    </row>
    <row r="1240" spans="13:17" x14ac:dyDescent="0.2">
      <c r="M1240" s="49" t="s">
        <v>443</v>
      </c>
      <c r="N1240" s="75">
        <f>_xll.qlCalendarAdvance(Calendar,N1239,M1240,"Following",FALSE)</f>
        <v>48198</v>
      </c>
      <c r="O1240" s="75" t="e">
        <f>_xll.qlInterestRateIndexValueDate(Index,N1240)</f>
        <v>#VALUE!</v>
      </c>
      <c r="P1240" s="72" t="e">
        <v>#N/A</v>
      </c>
      <c r="Q1240" s="72" t="e">
        <v>#N/A</v>
      </c>
    </row>
    <row r="1241" spans="13:17" x14ac:dyDescent="0.2">
      <c r="M1241" s="49" t="s">
        <v>443</v>
      </c>
      <c r="N1241" s="75">
        <f>_xll.qlCalendarAdvance(Calendar,N1240,M1241,"Following",FALSE)</f>
        <v>48205</v>
      </c>
      <c r="O1241" s="75" t="e">
        <f>_xll.qlInterestRateIndexValueDate(Index,N1241)</f>
        <v>#VALUE!</v>
      </c>
      <c r="P1241" s="72" t="e">
        <v>#N/A</v>
      </c>
      <c r="Q1241" s="72" t="e">
        <v>#N/A</v>
      </c>
    </row>
    <row r="1242" spans="13:17" x14ac:dyDescent="0.2">
      <c r="M1242" s="49" t="s">
        <v>443</v>
      </c>
      <c r="N1242" s="75">
        <f>_xll.qlCalendarAdvance(Calendar,N1241,M1242,"Following",FALSE)</f>
        <v>48212</v>
      </c>
      <c r="O1242" s="75" t="e">
        <f>_xll.qlInterestRateIndexValueDate(Index,N1242)</f>
        <v>#VALUE!</v>
      </c>
      <c r="P1242" s="72" t="e">
        <v>#N/A</v>
      </c>
      <c r="Q1242" s="72" t="e">
        <v>#N/A</v>
      </c>
    </row>
    <row r="1243" spans="13:17" x14ac:dyDescent="0.2">
      <c r="M1243" s="49" t="s">
        <v>443</v>
      </c>
      <c r="N1243" s="75">
        <f>_xll.qlCalendarAdvance(Calendar,N1242,M1243,"Following",FALSE)</f>
        <v>48219</v>
      </c>
      <c r="O1243" s="75" t="e">
        <f>_xll.qlInterestRateIndexValueDate(Index,N1243)</f>
        <v>#VALUE!</v>
      </c>
      <c r="P1243" s="72" t="e">
        <v>#N/A</v>
      </c>
      <c r="Q1243" s="72" t="e">
        <v>#N/A</v>
      </c>
    </row>
    <row r="1244" spans="13:17" x14ac:dyDescent="0.2">
      <c r="M1244" s="49" t="s">
        <v>443</v>
      </c>
      <c r="N1244" s="75">
        <f>_xll.qlCalendarAdvance(Calendar,N1243,M1244,"Following",FALSE)</f>
        <v>48226</v>
      </c>
      <c r="O1244" s="75" t="e">
        <f>_xll.qlInterestRateIndexValueDate(Index,N1244)</f>
        <v>#VALUE!</v>
      </c>
      <c r="P1244" s="72" t="e">
        <v>#N/A</v>
      </c>
      <c r="Q1244" s="72" t="e">
        <v>#N/A</v>
      </c>
    </row>
    <row r="1245" spans="13:17" x14ac:dyDescent="0.2">
      <c r="M1245" s="49" t="s">
        <v>443</v>
      </c>
      <c r="N1245" s="75">
        <f>_xll.qlCalendarAdvance(Calendar,N1244,M1245,"Following",FALSE)</f>
        <v>48233</v>
      </c>
      <c r="O1245" s="75" t="e">
        <f>_xll.qlInterestRateIndexValueDate(Index,N1245)</f>
        <v>#VALUE!</v>
      </c>
      <c r="P1245" s="72" t="e">
        <v>#N/A</v>
      </c>
      <c r="Q1245" s="72" t="e">
        <v>#N/A</v>
      </c>
    </row>
    <row r="1246" spans="13:17" x14ac:dyDescent="0.2">
      <c r="M1246" s="49" t="s">
        <v>443</v>
      </c>
      <c r="N1246" s="75">
        <f>_xll.qlCalendarAdvance(Calendar,N1245,M1246,"Following",FALSE)</f>
        <v>48240</v>
      </c>
      <c r="O1246" s="75" t="e">
        <f>_xll.qlInterestRateIndexValueDate(Index,N1246)</f>
        <v>#VALUE!</v>
      </c>
      <c r="P1246" s="72" t="e">
        <v>#N/A</v>
      </c>
      <c r="Q1246" s="72" t="e">
        <v>#N/A</v>
      </c>
    </row>
    <row r="1247" spans="13:17" x14ac:dyDescent="0.2">
      <c r="M1247" s="49" t="s">
        <v>443</v>
      </c>
      <c r="N1247" s="75">
        <f>_xll.qlCalendarAdvance(Calendar,N1246,M1247,"Following",FALSE)</f>
        <v>48247</v>
      </c>
      <c r="O1247" s="75" t="e">
        <f>_xll.qlInterestRateIndexValueDate(Index,N1247)</f>
        <v>#VALUE!</v>
      </c>
      <c r="P1247" s="72" t="e">
        <v>#N/A</v>
      </c>
      <c r="Q1247" s="72" t="e">
        <v>#N/A</v>
      </c>
    </row>
    <row r="1248" spans="13:17" x14ac:dyDescent="0.2">
      <c r="M1248" s="49" t="s">
        <v>443</v>
      </c>
      <c r="N1248" s="75">
        <f>_xll.qlCalendarAdvance(Calendar,N1247,M1248,"Following",FALSE)</f>
        <v>48254</v>
      </c>
      <c r="O1248" s="75" t="e">
        <f>_xll.qlInterestRateIndexValueDate(Index,N1248)</f>
        <v>#VALUE!</v>
      </c>
      <c r="P1248" s="72" t="e">
        <v>#N/A</v>
      </c>
      <c r="Q1248" s="72" t="e">
        <v>#N/A</v>
      </c>
    </row>
    <row r="1249" spans="13:17" x14ac:dyDescent="0.2">
      <c r="M1249" s="49" t="s">
        <v>443</v>
      </c>
      <c r="N1249" s="75">
        <f>_xll.qlCalendarAdvance(Calendar,N1248,M1249,"Following",FALSE)</f>
        <v>48261</v>
      </c>
      <c r="O1249" s="75" t="e">
        <f>_xll.qlInterestRateIndexValueDate(Index,N1249)</f>
        <v>#VALUE!</v>
      </c>
      <c r="P1249" s="72" t="e">
        <v>#N/A</v>
      </c>
      <c r="Q1249" s="72" t="e">
        <v>#N/A</v>
      </c>
    </row>
    <row r="1250" spans="13:17" x14ac:dyDescent="0.2">
      <c r="M1250" s="49" t="s">
        <v>443</v>
      </c>
      <c r="N1250" s="75">
        <f>_xll.qlCalendarAdvance(Calendar,N1249,M1250,"Following",FALSE)</f>
        <v>48268</v>
      </c>
      <c r="O1250" s="75" t="e">
        <f>_xll.qlInterestRateIndexValueDate(Index,N1250)</f>
        <v>#VALUE!</v>
      </c>
      <c r="P1250" s="72" t="e">
        <v>#N/A</v>
      </c>
      <c r="Q1250" s="72" t="e">
        <v>#N/A</v>
      </c>
    </row>
    <row r="1251" spans="13:17" x14ac:dyDescent="0.2">
      <c r="M1251" s="49" t="s">
        <v>443</v>
      </c>
      <c r="N1251" s="75">
        <f>_xll.qlCalendarAdvance(Calendar,N1250,M1251,"Following",FALSE)</f>
        <v>48275</v>
      </c>
      <c r="O1251" s="75" t="e">
        <f>_xll.qlInterestRateIndexValueDate(Index,N1251)</f>
        <v>#VALUE!</v>
      </c>
      <c r="P1251" s="72" t="e">
        <v>#N/A</v>
      </c>
      <c r="Q1251" s="72" t="e">
        <v>#N/A</v>
      </c>
    </row>
    <row r="1252" spans="13:17" x14ac:dyDescent="0.2">
      <c r="M1252" s="49" t="s">
        <v>443</v>
      </c>
      <c r="N1252" s="75">
        <f>_xll.qlCalendarAdvance(Calendar,N1251,M1252,"Following",FALSE)</f>
        <v>48282</v>
      </c>
      <c r="O1252" s="75" t="e">
        <f>_xll.qlInterestRateIndexValueDate(Index,N1252)</f>
        <v>#VALUE!</v>
      </c>
      <c r="P1252" s="72" t="e">
        <v>#N/A</v>
      </c>
      <c r="Q1252" s="72" t="e">
        <v>#N/A</v>
      </c>
    </row>
    <row r="1253" spans="13:17" x14ac:dyDescent="0.2">
      <c r="M1253" s="49" t="s">
        <v>443</v>
      </c>
      <c r="N1253" s="75">
        <f>_xll.qlCalendarAdvance(Calendar,N1252,M1253,"Following",FALSE)</f>
        <v>48289</v>
      </c>
      <c r="O1253" s="75" t="e">
        <f>_xll.qlInterestRateIndexValueDate(Index,N1253)</f>
        <v>#VALUE!</v>
      </c>
      <c r="P1253" s="72" t="e">
        <v>#N/A</v>
      </c>
      <c r="Q1253" s="72" t="e">
        <v>#N/A</v>
      </c>
    </row>
    <row r="1254" spans="13:17" x14ac:dyDescent="0.2">
      <c r="M1254" s="49" t="s">
        <v>443</v>
      </c>
      <c r="N1254" s="75">
        <f>_xll.qlCalendarAdvance(Calendar,N1253,M1254,"Following",FALSE)</f>
        <v>48296</v>
      </c>
      <c r="O1254" s="75" t="e">
        <f>_xll.qlInterestRateIndexValueDate(Index,N1254)</f>
        <v>#VALUE!</v>
      </c>
      <c r="P1254" s="72" t="e">
        <v>#N/A</v>
      </c>
      <c r="Q1254" s="72" t="e">
        <v>#N/A</v>
      </c>
    </row>
    <row r="1255" spans="13:17" x14ac:dyDescent="0.2">
      <c r="M1255" s="49" t="s">
        <v>443</v>
      </c>
      <c r="N1255" s="75">
        <f>_xll.qlCalendarAdvance(Calendar,N1254,M1255,"Following",FALSE)</f>
        <v>48303</v>
      </c>
      <c r="O1255" s="75" t="e">
        <f>_xll.qlInterestRateIndexValueDate(Index,N1255)</f>
        <v>#VALUE!</v>
      </c>
      <c r="P1255" s="72" t="e">
        <v>#N/A</v>
      </c>
      <c r="Q1255" s="72" t="e">
        <v>#N/A</v>
      </c>
    </row>
    <row r="1256" spans="13:17" x14ac:dyDescent="0.2">
      <c r="M1256" s="49" t="s">
        <v>443</v>
      </c>
      <c r="N1256" s="75">
        <f>_xll.qlCalendarAdvance(Calendar,N1255,M1256,"Following",FALSE)</f>
        <v>48310</v>
      </c>
      <c r="O1256" s="75" t="e">
        <f>_xll.qlInterestRateIndexValueDate(Index,N1256)</f>
        <v>#VALUE!</v>
      </c>
      <c r="P1256" s="72" t="e">
        <v>#N/A</v>
      </c>
      <c r="Q1256" s="72" t="e">
        <v>#N/A</v>
      </c>
    </row>
    <row r="1257" spans="13:17" x14ac:dyDescent="0.2">
      <c r="M1257" s="49" t="s">
        <v>443</v>
      </c>
      <c r="N1257" s="75">
        <f>_xll.qlCalendarAdvance(Calendar,N1256,M1257,"Following",FALSE)</f>
        <v>48317</v>
      </c>
      <c r="O1257" s="75" t="e">
        <f>_xll.qlInterestRateIndexValueDate(Index,N1257)</f>
        <v>#VALUE!</v>
      </c>
      <c r="P1257" s="72" t="e">
        <v>#N/A</v>
      </c>
      <c r="Q1257" s="72" t="e">
        <v>#N/A</v>
      </c>
    </row>
    <row r="1258" spans="13:17" x14ac:dyDescent="0.2">
      <c r="M1258" s="49" t="s">
        <v>443</v>
      </c>
      <c r="N1258" s="75">
        <f>_xll.qlCalendarAdvance(Calendar,N1257,M1258,"Following",FALSE)</f>
        <v>48324</v>
      </c>
      <c r="O1258" s="75" t="e">
        <f>_xll.qlInterestRateIndexValueDate(Index,N1258)</f>
        <v>#VALUE!</v>
      </c>
      <c r="P1258" s="72" t="e">
        <v>#N/A</v>
      </c>
      <c r="Q1258" s="72" t="e">
        <v>#N/A</v>
      </c>
    </row>
    <row r="1259" spans="13:17" x14ac:dyDescent="0.2">
      <c r="M1259" s="49" t="s">
        <v>443</v>
      </c>
      <c r="N1259" s="75">
        <f>_xll.qlCalendarAdvance(Calendar,N1258,M1259,"Following",FALSE)</f>
        <v>48331</v>
      </c>
      <c r="O1259" s="75" t="e">
        <f>_xll.qlInterestRateIndexValueDate(Index,N1259)</f>
        <v>#VALUE!</v>
      </c>
      <c r="P1259" s="72" t="e">
        <v>#N/A</v>
      </c>
      <c r="Q1259" s="72" t="e">
        <v>#N/A</v>
      </c>
    </row>
    <row r="1260" spans="13:17" x14ac:dyDescent="0.2">
      <c r="M1260" s="49" t="s">
        <v>443</v>
      </c>
      <c r="N1260" s="75">
        <f>_xll.qlCalendarAdvance(Calendar,N1259,M1260,"Following",FALSE)</f>
        <v>48338</v>
      </c>
      <c r="O1260" s="75" t="e">
        <f>_xll.qlInterestRateIndexValueDate(Index,N1260)</f>
        <v>#VALUE!</v>
      </c>
      <c r="P1260" s="72" t="e">
        <v>#N/A</v>
      </c>
      <c r="Q1260" s="72" t="e">
        <v>#N/A</v>
      </c>
    </row>
    <row r="1261" spans="13:17" x14ac:dyDescent="0.2">
      <c r="M1261" s="49" t="s">
        <v>443</v>
      </c>
      <c r="N1261" s="75">
        <f>_xll.qlCalendarAdvance(Calendar,N1260,M1261,"Following",FALSE)</f>
        <v>48345</v>
      </c>
      <c r="O1261" s="75" t="e">
        <f>_xll.qlInterestRateIndexValueDate(Index,N1261)</f>
        <v>#VALUE!</v>
      </c>
      <c r="P1261" s="72" t="e">
        <v>#N/A</v>
      </c>
      <c r="Q1261" s="72" t="e">
        <v>#N/A</v>
      </c>
    </row>
    <row r="1262" spans="13:17" x14ac:dyDescent="0.2">
      <c r="M1262" s="49" t="s">
        <v>443</v>
      </c>
      <c r="N1262" s="75">
        <f>_xll.qlCalendarAdvance(Calendar,N1261,M1262,"Following",FALSE)</f>
        <v>48352</v>
      </c>
      <c r="O1262" s="75" t="e">
        <f>_xll.qlInterestRateIndexValueDate(Index,N1262)</f>
        <v>#VALUE!</v>
      </c>
      <c r="P1262" s="72" t="e">
        <v>#N/A</v>
      </c>
      <c r="Q1262" s="72" t="e">
        <v>#N/A</v>
      </c>
    </row>
    <row r="1263" spans="13:17" x14ac:dyDescent="0.2">
      <c r="M1263" s="49" t="s">
        <v>443</v>
      </c>
      <c r="N1263" s="75">
        <f>_xll.qlCalendarAdvance(Calendar,N1262,M1263,"Following",FALSE)</f>
        <v>48359</v>
      </c>
      <c r="O1263" s="75" t="e">
        <f>_xll.qlInterestRateIndexValueDate(Index,N1263)</f>
        <v>#VALUE!</v>
      </c>
      <c r="P1263" s="72" t="e">
        <v>#N/A</v>
      </c>
      <c r="Q1263" s="72" t="e">
        <v>#N/A</v>
      </c>
    </row>
    <row r="1264" spans="13:17" x14ac:dyDescent="0.2">
      <c r="M1264" s="49" t="s">
        <v>443</v>
      </c>
      <c r="N1264" s="75">
        <f>_xll.qlCalendarAdvance(Calendar,N1263,M1264,"Following",FALSE)</f>
        <v>48366</v>
      </c>
      <c r="O1264" s="75" t="e">
        <f>_xll.qlInterestRateIndexValueDate(Index,N1264)</f>
        <v>#VALUE!</v>
      </c>
      <c r="P1264" s="72" t="e">
        <v>#N/A</v>
      </c>
      <c r="Q1264" s="72" t="e">
        <v>#N/A</v>
      </c>
    </row>
    <row r="1265" spans="13:17" x14ac:dyDescent="0.2">
      <c r="M1265" s="49" t="s">
        <v>443</v>
      </c>
      <c r="N1265" s="75">
        <f>_xll.qlCalendarAdvance(Calendar,N1264,M1265,"Following",FALSE)</f>
        <v>48373</v>
      </c>
      <c r="O1265" s="75" t="e">
        <f>_xll.qlInterestRateIndexValueDate(Index,N1265)</f>
        <v>#VALUE!</v>
      </c>
      <c r="P1265" s="72" t="e">
        <v>#N/A</v>
      </c>
      <c r="Q1265" s="72" t="e">
        <v>#N/A</v>
      </c>
    </row>
    <row r="1266" spans="13:17" x14ac:dyDescent="0.2">
      <c r="M1266" s="49" t="s">
        <v>443</v>
      </c>
      <c r="N1266" s="75">
        <f>_xll.qlCalendarAdvance(Calendar,N1265,M1266,"Following",FALSE)</f>
        <v>48380</v>
      </c>
      <c r="O1266" s="75" t="e">
        <f>_xll.qlInterestRateIndexValueDate(Index,N1266)</f>
        <v>#VALUE!</v>
      </c>
      <c r="P1266" s="72" t="e">
        <v>#N/A</v>
      </c>
      <c r="Q1266" s="72" t="e">
        <v>#N/A</v>
      </c>
    </row>
    <row r="1267" spans="13:17" x14ac:dyDescent="0.2">
      <c r="M1267" s="49" t="s">
        <v>443</v>
      </c>
      <c r="N1267" s="75">
        <f>_xll.qlCalendarAdvance(Calendar,N1266,M1267,"Following",FALSE)</f>
        <v>48387</v>
      </c>
      <c r="O1267" s="75" t="e">
        <f>_xll.qlInterestRateIndexValueDate(Index,N1267)</f>
        <v>#VALUE!</v>
      </c>
      <c r="P1267" s="72" t="e">
        <v>#N/A</v>
      </c>
      <c r="Q1267" s="72" t="e">
        <v>#N/A</v>
      </c>
    </row>
    <row r="1268" spans="13:17" x14ac:dyDescent="0.2">
      <c r="M1268" s="49" t="s">
        <v>443</v>
      </c>
      <c r="N1268" s="75">
        <f>_xll.qlCalendarAdvance(Calendar,N1267,M1268,"Following",FALSE)</f>
        <v>48394</v>
      </c>
      <c r="O1268" s="75" t="e">
        <f>_xll.qlInterestRateIndexValueDate(Index,N1268)</f>
        <v>#VALUE!</v>
      </c>
      <c r="P1268" s="72" t="e">
        <v>#N/A</v>
      </c>
      <c r="Q1268" s="72" t="e">
        <v>#N/A</v>
      </c>
    </row>
    <row r="1269" spans="13:17" x14ac:dyDescent="0.2">
      <c r="M1269" s="49" t="s">
        <v>443</v>
      </c>
      <c r="N1269" s="75">
        <f>_xll.qlCalendarAdvance(Calendar,N1268,M1269,"Following",FALSE)</f>
        <v>48401</v>
      </c>
      <c r="O1269" s="75" t="e">
        <f>_xll.qlInterestRateIndexValueDate(Index,N1269)</f>
        <v>#VALUE!</v>
      </c>
      <c r="P1269" s="72" t="e">
        <v>#N/A</v>
      </c>
      <c r="Q1269" s="72" t="e">
        <v>#N/A</v>
      </c>
    </row>
    <row r="1270" spans="13:17" x14ac:dyDescent="0.2">
      <c r="M1270" s="49" t="s">
        <v>443</v>
      </c>
      <c r="N1270" s="75">
        <f>_xll.qlCalendarAdvance(Calendar,N1269,M1270,"Following",FALSE)</f>
        <v>48408</v>
      </c>
      <c r="O1270" s="75" t="e">
        <f>_xll.qlInterestRateIndexValueDate(Index,N1270)</f>
        <v>#VALUE!</v>
      </c>
      <c r="P1270" s="72" t="e">
        <v>#N/A</v>
      </c>
      <c r="Q1270" s="72" t="e">
        <v>#N/A</v>
      </c>
    </row>
    <row r="1271" spans="13:17" x14ac:dyDescent="0.2">
      <c r="M1271" s="49" t="s">
        <v>443</v>
      </c>
      <c r="N1271" s="75">
        <f>_xll.qlCalendarAdvance(Calendar,N1270,M1271,"Following",FALSE)</f>
        <v>48415</v>
      </c>
      <c r="O1271" s="75" t="e">
        <f>_xll.qlInterestRateIndexValueDate(Index,N1271)</f>
        <v>#VALUE!</v>
      </c>
      <c r="P1271" s="72" t="e">
        <v>#N/A</v>
      </c>
      <c r="Q1271" s="72" t="e">
        <v>#N/A</v>
      </c>
    </row>
    <row r="1272" spans="13:17" x14ac:dyDescent="0.2">
      <c r="M1272" s="49" t="s">
        <v>443</v>
      </c>
      <c r="N1272" s="75">
        <f>_xll.qlCalendarAdvance(Calendar,N1271,M1272,"Following",FALSE)</f>
        <v>48422</v>
      </c>
      <c r="O1272" s="75" t="e">
        <f>_xll.qlInterestRateIndexValueDate(Index,N1272)</f>
        <v>#VALUE!</v>
      </c>
      <c r="P1272" s="72" t="e">
        <v>#N/A</v>
      </c>
      <c r="Q1272" s="72" t="e">
        <v>#N/A</v>
      </c>
    </row>
    <row r="1273" spans="13:17" x14ac:dyDescent="0.2">
      <c r="M1273" s="49" t="s">
        <v>443</v>
      </c>
      <c r="N1273" s="75">
        <f>_xll.qlCalendarAdvance(Calendar,N1272,M1273,"Following",FALSE)</f>
        <v>48429</v>
      </c>
      <c r="O1273" s="75" t="e">
        <f>_xll.qlInterestRateIndexValueDate(Index,N1273)</f>
        <v>#VALUE!</v>
      </c>
      <c r="P1273" s="72" t="e">
        <v>#N/A</v>
      </c>
      <c r="Q1273" s="72" t="e">
        <v>#N/A</v>
      </c>
    </row>
    <row r="1274" spans="13:17" x14ac:dyDescent="0.2">
      <c r="M1274" s="49" t="s">
        <v>443</v>
      </c>
      <c r="N1274" s="75">
        <f>_xll.qlCalendarAdvance(Calendar,N1273,M1274,"Following",FALSE)</f>
        <v>48436</v>
      </c>
      <c r="O1274" s="75" t="e">
        <f>_xll.qlInterestRateIndexValueDate(Index,N1274)</f>
        <v>#VALUE!</v>
      </c>
      <c r="P1274" s="72" t="e">
        <v>#N/A</v>
      </c>
      <c r="Q1274" s="72" t="e">
        <v>#N/A</v>
      </c>
    </row>
    <row r="1275" spans="13:17" x14ac:dyDescent="0.2">
      <c r="M1275" s="49" t="s">
        <v>443</v>
      </c>
      <c r="N1275" s="75">
        <f>_xll.qlCalendarAdvance(Calendar,N1274,M1275,"Following",FALSE)</f>
        <v>48443</v>
      </c>
      <c r="O1275" s="75" t="e">
        <f>_xll.qlInterestRateIndexValueDate(Index,N1275)</f>
        <v>#VALUE!</v>
      </c>
      <c r="P1275" s="72" t="e">
        <v>#N/A</v>
      </c>
      <c r="Q1275" s="72" t="e">
        <v>#N/A</v>
      </c>
    </row>
    <row r="1276" spans="13:17" x14ac:dyDescent="0.2">
      <c r="M1276" s="49" t="s">
        <v>443</v>
      </c>
      <c r="N1276" s="75">
        <f>_xll.qlCalendarAdvance(Calendar,N1275,M1276,"Following",FALSE)</f>
        <v>48450</v>
      </c>
      <c r="O1276" s="75" t="e">
        <f>_xll.qlInterestRateIndexValueDate(Index,N1276)</f>
        <v>#VALUE!</v>
      </c>
      <c r="P1276" s="72" t="e">
        <v>#N/A</v>
      </c>
      <c r="Q1276" s="72" t="e">
        <v>#N/A</v>
      </c>
    </row>
    <row r="1277" spans="13:17" x14ac:dyDescent="0.2">
      <c r="M1277" s="49" t="s">
        <v>443</v>
      </c>
      <c r="N1277" s="75">
        <f>_xll.qlCalendarAdvance(Calendar,N1276,M1277,"Following",FALSE)</f>
        <v>48457</v>
      </c>
      <c r="O1277" s="75" t="e">
        <f>_xll.qlInterestRateIndexValueDate(Index,N1277)</f>
        <v>#VALUE!</v>
      </c>
      <c r="P1277" s="72" t="e">
        <v>#N/A</v>
      </c>
      <c r="Q1277" s="72" t="e">
        <v>#N/A</v>
      </c>
    </row>
    <row r="1278" spans="13:17" x14ac:dyDescent="0.2">
      <c r="M1278" s="49" t="s">
        <v>443</v>
      </c>
      <c r="N1278" s="75">
        <f>_xll.qlCalendarAdvance(Calendar,N1277,M1278,"Following",FALSE)</f>
        <v>48464</v>
      </c>
      <c r="O1278" s="75" t="e">
        <f>_xll.qlInterestRateIndexValueDate(Index,N1278)</f>
        <v>#VALUE!</v>
      </c>
      <c r="P1278" s="72" t="e">
        <v>#N/A</v>
      </c>
      <c r="Q1278" s="72" t="e">
        <v>#N/A</v>
      </c>
    </row>
    <row r="1279" spans="13:17" x14ac:dyDescent="0.2">
      <c r="M1279" s="49" t="s">
        <v>443</v>
      </c>
      <c r="N1279" s="75">
        <f>_xll.qlCalendarAdvance(Calendar,N1278,M1279,"Following",FALSE)</f>
        <v>48471</v>
      </c>
      <c r="O1279" s="75" t="e">
        <f>_xll.qlInterestRateIndexValueDate(Index,N1279)</f>
        <v>#VALUE!</v>
      </c>
      <c r="P1279" s="72" t="e">
        <v>#N/A</v>
      </c>
      <c r="Q1279" s="72" t="e">
        <v>#N/A</v>
      </c>
    </row>
    <row r="1280" spans="13:17" x14ac:dyDescent="0.2">
      <c r="M1280" s="49" t="s">
        <v>443</v>
      </c>
      <c r="N1280" s="75">
        <f>_xll.qlCalendarAdvance(Calendar,N1279,M1280,"Following",FALSE)</f>
        <v>48478</v>
      </c>
      <c r="O1280" s="75" t="e">
        <f>_xll.qlInterestRateIndexValueDate(Index,N1280)</f>
        <v>#VALUE!</v>
      </c>
      <c r="P1280" s="72" t="e">
        <v>#N/A</v>
      </c>
      <c r="Q1280" s="72" t="e">
        <v>#N/A</v>
      </c>
    </row>
    <row r="1281" spans="13:17" x14ac:dyDescent="0.2">
      <c r="M1281" s="49" t="s">
        <v>443</v>
      </c>
      <c r="N1281" s="75">
        <f>_xll.qlCalendarAdvance(Calendar,N1280,M1281,"Following",FALSE)</f>
        <v>48485</v>
      </c>
      <c r="O1281" s="75" t="e">
        <f>_xll.qlInterestRateIndexValueDate(Index,N1281)</f>
        <v>#VALUE!</v>
      </c>
      <c r="P1281" s="72" t="e">
        <v>#N/A</v>
      </c>
      <c r="Q1281" s="72" t="e">
        <v>#N/A</v>
      </c>
    </row>
    <row r="1282" spans="13:17" x14ac:dyDescent="0.2">
      <c r="M1282" s="49" t="s">
        <v>443</v>
      </c>
      <c r="N1282" s="75">
        <f>_xll.qlCalendarAdvance(Calendar,N1281,M1282,"Following",FALSE)</f>
        <v>48492</v>
      </c>
      <c r="O1282" s="75" t="e">
        <f>_xll.qlInterestRateIndexValueDate(Index,N1282)</f>
        <v>#VALUE!</v>
      </c>
      <c r="P1282" s="72" t="e">
        <v>#N/A</v>
      </c>
      <c r="Q1282" s="72" t="e">
        <v>#N/A</v>
      </c>
    </row>
    <row r="1283" spans="13:17" x14ac:dyDescent="0.2">
      <c r="M1283" s="49" t="s">
        <v>443</v>
      </c>
      <c r="N1283" s="75">
        <f>_xll.qlCalendarAdvance(Calendar,N1282,M1283,"Following",FALSE)</f>
        <v>48499</v>
      </c>
      <c r="O1283" s="75" t="e">
        <f>_xll.qlInterestRateIndexValueDate(Index,N1283)</f>
        <v>#VALUE!</v>
      </c>
      <c r="P1283" s="72" t="e">
        <v>#N/A</v>
      </c>
      <c r="Q1283" s="72" t="e">
        <v>#N/A</v>
      </c>
    </row>
    <row r="1284" spans="13:17" x14ac:dyDescent="0.2">
      <c r="M1284" s="49" t="s">
        <v>443</v>
      </c>
      <c r="N1284" s="75">
        <f>_xll.qlCalendarAdvance(Calendar,N1283,M1284,"Following",FALSE)</f>
        <v>48506</v>
      </c>
      <c r="O1284" s="75" t="e">
        <f>_xll.qlInterestRateIndexValueDate(Index,N1284)</f>
        <v>#VALUE!</v>
      </c>
      <c r="P1284" s="72" t="e">
        <v>#N/A</v>
      </c>
      <c r="Q1284" s="72" t="e">
        <v>#N/A</v>
      </c>
    </row>
    <row r="1285" spans="13:17" x14ac:dyDescent="0.2">
      <c r="M1285" s="49" t="s">
        <v>443</v>
      </c>
      <c r="N1285" s="75">
        <f>_xll.qlCalendarAdvance(Calendar,N1284,M1285,"Following",FALSE)</f>
        <v>48513</v>
      </c>
      <c r="O1285" s="75" t="e">
        <f>_xll.qlInterestRateIndexValueDate(Index,N1285)</f>
        <v>#VALUE!</v>
      </c>
      <c r="P1285" s="72" t="e">
        <v>#N/A</v>
      </c>
      <c r="Q1285" s="72" t="e">
        <v>#N/A</v>
      </c>
    </row>
    <row r="1286" spans="13:17" x14ac:dyDescent="0.2">
      <c r="M1286" s="49" t="s">
        <v>443</v>
      </c>
      <c r="N1286" s="75">
        <f>_xll.qlCalendarAdvance(Calendar,N1285,M1286,"Following",FALSE)</f>
        <v>48520</v>
      </c>
      <c r="O1286" s="75" t="e">
        <f>_xll.qlInterestRateIndexValueDate(Index,N1286)</f>
        <v>#VALUE!</v>
      </c>
      <c r="P1286" s="72" t="e">
        <v>#N/A</v>
      </c>
      <c r="Q1286" s="72" t="e">
        <v>#N/A</v>
      </c>
    </row>
    <row r="1287" spans="13:17" x14ac:dyDescent="0.2">
      <c r="M1287" s="49" t="s">
        <v>443</v>
      </c>
      <c r="N1287" s="75">
        <f>_xll.qlCalendarAdvance(Calendar,N1286,M1287,"Following",FALSE)</f>
        <v>48527</v>
      </c>
      <c r="O1287" s="75" t="e">
        <f>_xll.qlInterestRateIndexValueDate(Index,N1287)</f>
        <v>#VALUE!</v>
      </c>
      <c r="P1287" s="72" t="e">
        <v>#N/A</v>
      </c>
      <c r="Q1287" s="72" t="e">
        <v>#N/A</v>
      </c>
    </row>
    <row r="1288" spans="13:17" x14ac:dyDescent="0.2">
      <c r="M1288" s="49" t="s">
        <v>443</v>
      </c>
      <c r="N1288" s="75">
        <f>_xll.qlCalendarAdvance(Calendar,N1287,M1288,"Following",FALSE)</f>
        <v>48534</v>
      </c>
      <c r="O1288" s="75" t="e">
        <f>_xll.qlInterestRateIndexValueDate(Index,N1288)</f>
        <v>#VALUE!</v>
      </c>
      <c r="P1288" s="72" t="e">
        <v>#N/A</v>
      </c>
      <c r="Q1288" s="72" t="e">
        <v>#N/A</v>
      </c>
    </row>
    <row r="1289" spans="13:17" x14ac:dyDescent="0.2">
      <c r="M1289" s="49" t="s">
        <v>443</v>
      </c>
      <c r="N1289" s="75">
        <f>_xll.qlCalendarAdvance(Calendar,N1288,M1289,"Following",FALSE)</f>
        <v>48541</v>
      </c>
      <c r="O1289" s="75" t="e">
        <f>_xll.qlInterestRateIndexValueDate(Index,N1289)</f>
        <v>#VALUE!</v>
      </c>
      <c r="P1289" s="72" t="e">
        <v>#N/A</v>
      </c>
      <c r="Q1289" s="72" t="e">
        <v>#N/A</v>
      </c>
    </row>
    <row r="1290" spans="13:17" x14ac:dyDescent="0.2">
      <c r="M1290" s="49" t="s">
        <v>443</v>
      </c>
      <c r="N1290" s="75">
        <f>_xll.qlCalendarAdvance(Calendar,N1289,M1290,"Following",FALSE)</f>
        <v>48548</v>
      </c>
      <c r="O1290" s="75" t="e">
        <f>_xll.qlInterestRateIndexValueDate(Index,N1290)</f>
        <v>#VALUE!</v>
      </c>
      <c r="P1290" s="72" t="e">
        <v>#N/A</v>
      </c>
      <c r="Q1290" s="72" t="e">
        <v>#N/A</v>
      </c>
    </row>
    <row r="1291" spans="13:17" x14ac:dyDescent="0.2">
      <c r="M1291" s="49" t="s">
        <v>443</v>
      </c>
      <c r="N1291" s="75">
        <f>_xll.qlCalendarAdvance(Calendar,N1290,M1291,"Following",FALSE)</f>
        <v>48555</v>
      </c>
      <c r="O1291" s="75" t="e">
        <f>_xll.qlInterestRateIndexValueDate(Index,N1291)</f>
        <v>#VALUE!</v>
      </c>
      <c r="P1291" s="72" t="e">
        <v>#N/A</v>
      </c>
      <c r="Q1291" s="72" t="e">
        <v>#N/A</v>
      </c>
    </row>
    <row r="1292" spans="13:17" x14ac:dyDescent="0.2">
      <c r="M1292" s="49" t="s">
        <v>443</v>
      </c>
      <c r="N1292" s="75">
        <f>_xll.qlCalendarAdvance(Calendar,N1291,M1292,"Following",FALSE)</f>
        <v>48562</v>
      </c>
      <c r="O1292" s="75" t="e">
        <f>_xll.qlInterestRateIndexValueDate(Index,N1292)</f>
        <v>#VALUE!</v>
      </c>
      <c r="P1292" s="72" t="e">
        <v>#N/A</v>
      </c>
      <c r="Q1292" s="72" t="e">
        <v>#N/A</v>
      </c>
    </row>
    <row r="1293" spans="13:17" x14ac:dyDescent="0.2">
      <c r="M1293" s="49" t="s">
        <v>443</v>
      </c>
      <c r="N1293" s="75">
        <f>_xll.qlCalendarAdvance(Calendar,N1292,M1293,"Following",FALSE)</f>
        <v>48569</v>
      </c>
      <c r="O1293" s="75" t="e">
        <f>_xll.qlInterestRateIndexValueDate(Index,N1293)</f>
        <v>#VALUE!</v>
      </c>
      <c r="P1293" s="72" t="e">
        <v>#N/A</v>
      </c>
      <c r="Q1293" s="72" t="e">
        <v>#N/A</v>
      </c>
    </row>
    <row r="1294" spans="13:17" x14ac:dyDescent="0.2">
      <c r="M1294" s="49" t="s">
        <v>443</v>
      </c>
      <c r="N1294" s="75">
        <f>_xll.qlCalendarAdvance(Calendar,N1293,M1294,"Following",FALSE)</f>
        <v>48576</v>
      </c>
      <c r="O1294" s="75" t="e">
        <f>_xll.qlInterestRateIndexValueDate(Index,N1294)</f>
        <v>#VALUE!</v>
      </c>
      <c r="P1294" s="72" t="e">
        <v>#N/A</v>
      </c>
      <c r="Q1294" s="72" t="e">
        <v>#N/A</v>
      </c>
    </row>
    <row r="1295" spans="13:17" x14ac:dyDescent="0.2">
      <c r="M1295" s="49" t="s">
        <v>443</v>
      </c>
      <c r="N1295" s="75">
        <f>_xll.qlCalendarAdvance(Calendar,N1294,M1295,"Following",FALSE)</f>
        <v>48583</v>
      </c>
      <c r="O1295" s="75" t="e">
        <f>_xll.qlInterestRateIndexValueDate(Index,N1295)</f>
        <v>#VALUE!</v>
      </c>
      <c r="P1295" s="72" t="e">
        <v>#N/A</v>
      </c>
      <c r="Q1295" s="72" t="e">
        <v>#N/A</v>
      </c>
    </row>
    <row r="1296" spans="13:17" x14ac:dyDescent="0.2">
      <c r="M1296" s="49" t="s">
        <v>443</v>
      </c>
      <c r="N1296" s="75">
        <f>_xll.qlCalendarAdvance(Calendar,N1295,M1296,"Following",FALSE)</f>
        <v>48590</v>
      </c>
      <c r="O1296" s="75" t="e">
        <f>_xll.qlInterestRateIndexValueDate(Index,N1296)</f>
        <v>#VALUE!</v>
      </c>
      <c r="P1296" s="72" t="e">
        <v>#N/A</v>
      </c>
      <c r="Q1296" s="72" t="e">
        <v>#N/A</v>
      </c>
    </row>
    <row r="1297" spans="13:17" x14ac:dyDescent="0.2">
      <c r="M1297" s="49" t="s">
        <v>443</v>
      </c>
      <c r="N1297" s="75">
        <f>_xll.qlCalendarAdvance(Calendar,N1296,M1297,"Following",FALSE)</f>
        <v>48597</v>
      </c>
      <c r="O1297" s="75" t="e">
        <f>_xll.qlInterestRateIndexValueDate(Index,N1297)</f>
        <v>#VALUE!</v>
      </c>
      <c r="P1297" s="72" t="e">
        <v>#N/A</v>
      </c>
      <c r="Q1297" s="72" t="e">
        <v>#N/A</v>
      </c>
    </row>
    <row r="1298" spans="13:17" x14ac:dyDescent="0.2">
      <c r="M1298" s="49" t="s">
        <v>443</v>
      </c>
      <c r="N1298" s="75">
        <f>_xll.qlCalendarAdvance(Calendar,N1297,M1298,"Following",FALSE)</f>
        <v>48604</v>
      </c>
      <c r="O1298" s="75" t="e">
        <f>_xll.qlInterestRateIndexValueDate(Index,N1298)</f>
        <v>#VALUE!</v>
      </c>
      <c r="P1298" s="72" t="e">
        <v>#N/A</v>
      </c>
      <c r="Q1298" s="72" t="e">
        <v>#N/A</v>
      </c>
    </row>
    <row r="1299" spans="13:17" x14ac:dyDescent="0.2">
      <c r="M1299" s="49" t="s">
        <v>443</v>
      </c>
      <c r="N1299" s="75">
        <f>_xll.qlCalendarAdvance(Calendar,N1298,M1299,"Following",FALSE)</f>
        <v>48611</v>
      </c>
      <c r="O1299" s="75" t="e">
        <f>_xll.qlInterestRateIndexValueDate(Index,N1299)</f>
        <v>#VALUE!</v>
      </c>
      <c r="P1299" s="72" t="e">
        <v>#N/A</v>
      </c>
      <c r="Q1299" s="72" t="e">
        <v>#N/A</v>
      </c>
    </row>
    <row r="1300" spans="13:17" x14ac:dyDescent="0.2">
      <c r="M1300" s="49" t="s">
        <v>443</v>
      </c>
      <c r="N1300" s="75">
        <f>_xll.qlCalendarAdvance(Calendar,N1299,M1300,"Following",FALSE)</f>
        <v>48618</v>
      </c>
      <c r="O1300" s="75" t="e">
        <f>_xll.qlInterestRateIndexValueDate(Index,N1300)</f>
        <v>#VALUE!</v>
      </c>
      <c r="P1300" s="72" t="e">
        <v>#N/A</v>
      </c>
      <c r="Q1300" s="72" t="e">
        <v>#N/A</v>
      </c>
    </row>
    <row r="1301" spans="13:17" x14ac:dyDescent="0.2">
      <c r="M1301" s="49" t="s">
        <v>443</v>
      </c>
      <c r="N1301" s="75">
        <f>_xll.qlCalendarAdvance(Calendar,N1300,M1301,"Following",FALSE)</f>
        <v>48625</v>
      </c>
      <c r="O1301" s="75" t="e">
        <f>_xll.qlInterestRateIndexValueDate(Index,N1301)</f>
        <v>#VALUE!</v>
      </c>
      <c r="P1301" s="72" t="e">
        <v>#N/A</v>
      </c>
      <c r="Q1301" s="72" t="e">
        <v>#N/A</v>
      </c>
    </row>
    <row r="1302" spans="13:17" x14ac:dyDescent="0.2">
      <c r="M1302" s="49" t="s">
        <v>443</v>
      </c>
      <c r="N1302" s="75">
        <f>_xll.qlCalendarAdvance(Calendar,N1301,M1302,"Following",FALSE)</f>
        <v>48632</v>
      </c>
      <c r="O1302" s="75" t="e">
        <f>_xll.qlInterestRateIndexValueDate(Index,N1302)</f>
        <v>#VALUE!</v>
      </c>
      <c r="P1302" s="72" t="e">
        <v>#N/A</v>
      </c>
      <c r="Q1302" s="72" t="e">
        <v>#N/A</v>
      </c>
    </row>
    <row r="1303" spans="13:17" x14ac:dyDescent="0.2">
      <c r="M1303" s="49" t="s">
        <v>443</v>
      </c>
      <c r="N1303" s="75">
        <f>_xll.qlCalendarAdvance(Calendar,N1302,M1303,"Following",FALSE)</f>
        <v>48639</v>
      </c>
      <c r="O1303" s="75" t="e">
        <f>_xll.qlInterestRateIndexValueDate(Index,N1303)</f>
        <v>#VALUE!</v>
      </c>
      <c r="P1303" s="72" t="e">
        <v>#N/A</v>
      </c>
      <c r="Q1303" s="72" t="e">
        <v>#N/A</v>
      </c>
    </row>
    <row r="1304" spans="13:17" x14ac:dyDescent="0.2">
      <c r="M1304" s="49" t="s">
        <v>443</v>
      </c>
      <c r="N1304" s="75">
        <f>_xll.qlCalendarAdvance(Calendar,N1303,M1304,"Following",FALSE)</f>
        <v>48646</v>
      </c>
      <c r="O1304" s="75" t="e">
        <f>_xll.qlInterestRateIndexValueDate(Index,N1304)</f>
        <v>#VALUE!</v>
      </c>
      <c r="P1304" s="72" t="e">
        <v>#N/A</v>
      </c>
      <c r="Q1304" s="72" t="e">
        <v>#N/A</v>
      </c>
    </row>
    <row r="1305" spans="13:17" x14ac:dyDescent="0.2">
      <c r="M1305" s="49" t="s">
        <v>443</v>
      </c>
      <c r="N1305" s="75">
        <f>_xll.qlCalendarAdvance(Calendar,N1304,M1305,"Following",FALSE)</f>
        <v>48653</v>
      </c>
      <c r="O1305" s="75" t="e">
        <f>_xll.qlInterestRateIndexValueDate(Index,N1305)</f>
        <v>#VALUE!</v>
      </c>
      <c r="P1305" s="72" t="e">
        <v>#N/A</v>
      </c>
      <c r="Q1305" s="72" t="e">
        <v>#N/A</v>
      </c>
    </row>
    <row r="1306" spans="13:17" x14ac:dyDescent="0.2">
      <c r="M1306" s="49" t="s">
        <v>443</v>
      </c>
      <c r="N1306" s="75">
        <f>_xll.qlCalendarAdvance(Calendar,N1305,M1306,"Following",FALSE)</f>
        <v>48660</v>
      </c>
      <c r="O1306" s="75" t="e">
        <f>_xll.qlInterestRateIndexValueDate(Index,N1306)</f>
        <v>#VALUE!</v>
      </c>
      <c r="P1306" s="72" t="e">
        <v>#N/A</v>
      </c>
      <c r="Q1306" s="72" t="e">
        <v>#N/A</v>
      </c>
    </row>
    <row r="1307" spans="13:17" x14ac:dyDescent="0.2">
      <c r="M1307" s="49" t="s">
        <v>443</v>
      </c>
      <c r="N1307" s="75">
        <f>_xll.qlCalendarAdvance(Calendar,N1306,M1307,"Following",FALSE)</f>
        <v>48667</v>
      </c>
      <c r="O1307" s="75" t="e">
        <f>_xll.qlInterestRateIndexValueDate(Index,N1307)</f>
        <v>#VALUE!</v>
      </c>
      <c r="P1307" s="72" t="e">
        <v>#N/A</v>
      </c>
      <c r="Q1307" s="72" t="e">
        <v>#N/A</v>
      </c>
    </row>
    <row r="1308" spans="13:17" x14ac:dyDescent="0.2">
      <c r="M1308" s="49" t="s">
        <v>443</v>
      </c>
      <c r="N1308" s="75">
        <f>_xll.qlCalendarAdvance(Calendar,N1307,M1308,"Following",FALSE)</f>
        <v>48674</v>
      </c>
      <c r="O1308" s="75" t="e">
        <f>_xll.qlInterestRateIndexValueDate(Index,N1308)</f>
        <v>#VALUE!</v>
      </c>
      <c r="P1308" s="72" t="e">
        <v>#N/A</v>
      </c>
      <c r="Q1308" s="72" t="e">
        <v>#N/A</v>
      </c>
    </row>
    <row r="1309" spans="13:17" x14ac:dyDescent="0.2">
      <c r="M1309" s="49" t="s">
        <v>443</v>
      </c>
      <c r="N1309" s="75">
        <f>_xll.qlCalendarAdvance(Calendar,N1308,M1309,"Following",FALSE)</f>
        <v>48681</v>
      </c>
      <c r="O1309" s="75" t="e">
        <f>_xll.qlInterestRateIndexValueDate(Index,N1309)</f>
        <v>#VALUE!</v>
      </c>
      <c r="P1309" s="72" t="e">
        <v>#N/A</v>
      </c>
      <c r="Q1309" s="72" t="e">
        <v>#N/A</v>
      </c>
    </row>
    <row r="1310" spans="13:17" x14ac:dyDescent="0.2">
      <c r="M1310" s="49" t="s">
        <v>443</v>
      </c>
      <c r="N1310" s="75">
        <f>_xll.qlCalendarAdvance(Calendar,N1309,M1310,"Following",FALSE)</f>
        <v>48688</v>
      </c>
      <c r="O1310" s="75" t="e">
        <f>_xll.qlInterestRateIndexValueDate(Index,N1310)</f>
        <v>#VALUE!</v>
      </c>
      <c r="P1310" s="72" t="e">
        <v>#N/A</v>
      </c>
      <c r="Q1310" s="72" t="e">
        <v>#N/A</v>
      </c>
    </row>
    <row r="1311" spans="13:17" x14ac:dyDescent="0.2">
      <c r="M1311" s="49" t="s">
        <v>443</v>
      </c>
      <c r="N1311" s="75">
        <f>_xll.qlCalendarAdvance(Calendar,N1310,M1311,"Following",FALSE)</f>
        <v>48695</v>
      </c>
      <c r="O1311" s="75" t="e">
        <f>_xll.qlInterestRateIndexValueDate(Index,N1311)</f>
        <v>#VALUE!</v>
      </c>
      <c r="P1311" s="72" t="e">
        <v>#N/A</v>
      </c>
      <c r="Q1311" s="72" t="e">
        <v>#N/A</v>
      </c>
    </row>
    <row r="1312" spans="13:17" x14ac:dyDescent="0.2">
      <c r="M1312" s="49" t="s">
        <v>443</v>
      </c>
      <c r="N1312" s="75">
        <f>_xll.qlCalendarAdvance(Calendar,N1311,M1312,"Following",FALSE)</f>
        <v>48702</v>
      </c>
      <c r="O1312" s="75" t="e">
        <f>_xll.qlInterestRateIndexValueDate(Index,N1312)</f>
        <v>#VALUE!</v>
      </c>
      <c r="P1312" s="72" t="e">
        <v>#N/A</v>
      </c>
      <c r="Q1312" s="72" t="e">
        <v>#N/A</v>
      </c>
    </row>
    <row r="1313" spans="13:17" x14ac:dyDescent="0.2">
      <c r="M1313" s="49" t="s">
        <v>443</v>
      </c>
      <c r="N1313" s="75">
        <f>_xll.qlCalendarAdvance(Calendar,N1312,M1313,"Following",FALSE)</f>
        <v>48709</v>
      </c>
      <c r="O1313" s="75" t="e">
        <f>_xll.qlInterestRateIndexValueDate(Index,N1313)</f>
        <v>#VALUE!</v>
      </c>
      <c r="P1313" s="72" t="e">
        <v>#N/A</v>
      </c>
      <c r="Q1313" s="72" t="e">
        <v>#N/A</v>
      </c>
    </row>
    <row r="1314" spans="13:17" x14ac:dyDescent="0.2">
      <c r="M1314" s="49" t="s">
        <v>443</v>
      </c>
      <c r="N1314" s="75">
        <f>_xll.qlCalendarAdvance(Calendar,N1313,M1314,"Following",FALSE)</f>
        <v>48716</v>
      </c>
      <c r="O1314" s="75" t="e">
        <f>_xll.qlInterestRateIndexValueDate(Index,N1314)</f>
        <v>#VALUE!</v>
      </c>
      <c r="P1314" s="72" t="e">
        <v>#N/A</v>
      </c>
      <c r="Q1314" s="72" t="e">
        <v>#N/A</v>
      </c>
    </row>
    <row r="1315" spans="13:17" x14ac:dyDescent="0.2">
      <c r="M1315" s="49" t="s">
        <v>443</v>
      </c>
      <c r="N1315" s="75">
        <f>_xll.qlCalendarAdvance(Calendar,N1314,M1315,"Following",FALSE)</f>
        <v>48723</v>
      </c>
      <c r="O1315" s="75" t="e">
        <f>_xll.qlInterestRateIndexValueDate(Index,N1315)</f>
        <v>#VALUE!</v>
      </c>
      <c r="P1315" s="72" t="e">
        <v>#N/A</v>
      </c>
      <c r="Q1315" s="72" t="e">
        <v>#N/A</v>
      </c>
    </row>
    <row r="1316" spans="13:17" x14ac:dyDescent="0.2">
      <c r="M1316" s="49" t="s">
        <v>443</v>
      </c>
      <c r="N1316" s="75">
        <f>_xll.qlCalendarAdvance(Calendar,N1315,M1316,"Following",FALSE)</f>
        <v>48730</v>
      </c>
      <c r="O1316" s="75" t="e">
        <f>_xll.qlInterestRateIndexValueDate(Index,N1316)</f>
        <v>#VALUE!</v>
      </c>
      <c r="P1316" s="72" t="e">
        <v>#N/A</v>
      </c>
      <c r="Q1316" s="72" t="e">
        <v>#N/A</v>
      </c>
    </row>
    <row r="1317" spans="13:17" x14ac:dyDescent="0.2">
      <c r="M1317" s="49" t="s">
        <v>443</v>
      </c>
      <c r="N1317" s="75">
        <f>_xll.qlCalendarAdvance(Calendar,N1316,M1317,"Following",FALSE)</f>
        <v>48737</v>
      </c>
      <c r="O1317" s="75" t="e">
        <f>_xll.qlInterestRateIndexValueDate(Index,N1317)</f>
        <v>#VALUE!</v>
      </c>
      <c r="P1317" s="72" t="e">
        <v>#N/A</v>
      </c>
      <c r="Q1317" s="72" t="e">
        <v>#N/A</v>
      </c>
    </row>
    <row r="1318" spans="13:17" x14ac:dyDescent="0.2">
      <c r="M1318" s="49" t="s">
        <v>443</v>
      </c>
      <c r="N1318" s="75">
        <f>_xll.qlCalendarAdvance(Calendar,N1317,M1318,"Following",FALSE)</f>
        <v>48744</v>
      </c>
      <c r="O1318" s="75" t="e">
        <f>_xll.qlInterestRateIndexValueDate(Index,N1318)</f>
        <v>#VALUE!</v>
      </c>
      <c r="P1318" s="72" t="e">
        <v>#N/A</v>
      </c>
      <c r="Q1318" s="72" t="e">
        <v>#N/A</v>
      </c>
    </row>
    <row r="1319" spans="13:17" x14ac:dyDescent="0.2">
      <c r="M1319" s="49" t="s">
        <v>443</v>
      </c>
      <c r="N1319" s="75">
        <f>_xll.qlCalendarAdvance(Calendar,N1318,M1319,"Following",FALSE)</f>
        <v>48751</v>
      </c>
      <c r="O1319" s="75" t="e">
        <f>_xll.qlInterestRateIndexValueDate(Index,N1319)</f>
        <v>#VALUE!</v>
      </c>
      <c r="P1319" s="72" t="e">
        <v>#N/A</v>
      </c>
      <c r="Q1319" s="72" t="e">
        <v>#N/A</v>
      </c>
    </row>
    <row r="1320" spans="13:17" x14ac:dyDescent="0.2">
      <c r="M1320" s="49" t="s">
        <v>443</v>
      </c>
      <c r="N1320" s="75">
        <f>_xll.qlCalendarAdvance(Calendar,N1319,M1320,"Following",FALSE)</f>
        <v>48758</v>
      </c>
      <c r="O1320" s="75" t="e">
        <f>_xll.qlInterestRateIndexValueDate(Index,N1320)</f>
        <v>#VALUE!</v>
      </c>
      <c r="P1320" s="72" t="e">
        <v>#N/A</v>
      </c>
      <c r="Q1320" s="72" t="e">
        <v>#N/A</v>
      </c>
    </row>
    <row r="1321" spans="13:17" x14ac:dyDescent="0.2">
      <c r="M1321" s="49" t="s">
        <v>443</v>
      </c>
      <c r="N1321" s="75">
        <f>_xll.qlCalendarAdvance(Calendar,N1320,M1321,"Following",FALSE)</f>
        <v>48765</v>
      </c>
      <c r="O1321" s="75" t="e">
        <f>_xll.qlInterestRateIndexValueDate(Index,N1321)</f>
        <v>#VALUE!</v>
      </c>
      <c r="P1321" s="72" t="e">
        <v>#N/A</v>
      </c>
      <c r="Q1321" s="72" t="e">
        <v>#N/A</v>
      </c>
    </row>
    <row r="1322" spans="13:17" x14ac:dyDescent="0.2">
      <c r="M1322" s="49" t="s">
        <v>443</v>
      </c>
      <c r="N1322" s="75">
        <f>_xll.qlCalendarAdvance(Calendar,N1321,M1322,"Following",FALSE)</f>
        <v>48772</v>
      </c>
      <c r="O1322" s="75" t="e">
        <f>_xll.qlInterestRateIndexValueDate(Index,N1322)</f>
        <v>#VALUE!</v>
      </c>
      <c r="P1322" s="72" t="e">
        <v>#N/A</v>
      </c>
      <c r="Q1322" s="72" t="e">
        <v>#N/A</v>
      </c>
    </row>
    <row r="1323" spans="13:17" x14ac:dyDescent="0.2">
      <c r="M1323" s="49" t="s">
        <v>443</v>
      </c>
      <c r="N1323" s="75">
        <f>_xll.qlCalendarAdvance(Calendar,N1322,M1323,"Following",FALSE)</f>
        <v>48779</v>
      </c>
      <c r="O1323" s="75" t="e">
        <f>_xll.qlInterestRateIndexValueDate(Index,N1323)</f>
        <v>#VALUE!</v>
      </c>
      <c r="P1323" s="72" t="e">
        <v>#N/A</v>
      </c>
      <c r="Q1323" s="72" t="e">
        <v>#N/A</v>
      </c>
    </row>
    <row r="1324" spans="13:17" x14ac:dyDescent="0.2">
      <c r="M1324" s="49" t="s">
        <v>443</v>
      </c>
      <c r="N1324" s="75">
        <f>_xll.qlCalendarAdvance(Calendar,N1323,M1324,"Following",FALSE)</f>
        <v>48786</v>
      </c>
      <c r="O1324" s="75" t="e">
        <f>_xll.qlInterestRateIndexValueDate(Index,N1324)</f>
        <v>#VALUE!</v>
      </c>
      <c r="P1324" s="72" t="e">
        <v>#N/A</v>
      </c>
      <c r="Q1324" s="72" t="e">
        <v>#N/A</v>
      </c>
    </row>
    <row r="1325" spans="13:17" x14ac:dyDescent="0.2">
      <c r="M1325" s="49" t="s">
        <v>443</v>
      </c>
      <c r="N1325" s="75">
        <f>_xll.qlCalendarAdvance(Calendar,N1324,M1325,"Following",FALSE)</f>
        <v>48793</v>
      </c>
      <c r="O1325" s="75" t="e">
        <f>_xll.qlInterestRateIndexValueDate(Index,N1325)</f>
        <v>#VALUE!</v>
      </c>
      <c r="P1325" s="72" t="e">
        <v>#N/A</v>
      </c>
      <c r="Q1325" s="72" t="e">
        <v>#N/A</v>
      </c>
    </row>
    <row r="1326" spans="13:17" x14ac:dyDescent="0.2">
      <c r="M1326" s="49" t="s">
        <v>443</v>
      </c>
      <c r="N1326" s="75">
        <f>_xll.qlCalendarAdvance(Calendar,N1325,M1326,"Following",FALSE)</f>
        <v>48800</v>
      </c>
      <c r="O1326" s="75" t="e">
        <f>_xll.qlInterestRateIndexValueDate(Index,N1326)</f>
        <v>#VALUE!</v>
      </c>
      <c r="P1326" s="72" t="e">
        <v>#N/A</v>
      </c>
      <c r="Q1326" s="72" t="e">
        <v>#N/A</v>
      </c>
    </row>
    <row r="1327" spans="13:17" x14ac:dyDescent="0.2">
      <c r="M1327" s="49" t="s">
        <v>443</v>
      </c>
      <c r="N1327" s="75">
        <f>_xll.qlCalendarAdvance(Calendar,N1326,M1327,"Following",FALSE)</f>
        <v>48807</v>
      </c>
      <c r="O1327" s="75" t="e">
        <f>_xll.qlInterestRateIndexValueDate(Index,N1327)</f>
        <v>#VALUE!</v>
      </c>
      <c r="P1327" s="72" t="e">
        <v>#N/A</v>
      </c>
      <c r="Q1327" s="72" t="e">
        <v>#N/A</v>
      </c>
    </row>
    <row r="1328" spans="13:17" x14ac:dyDescent="0.2">
      <c r="M1328" s="49" t="s">
        <v>443</v>
      </c>
      <c r="N1328" s="75">
        <f>_xll.qlCalendarAdvance(Calendar,N1327,M1328,"Following",FALSE)</f>
        <v>48814</v>
      </c>
      <c r="O1328" s="75" t="e">
        <f>_xll.qlInterestRateIndexValueDate(Index,N1328)</f>
        <v>#VALUE!</v>
      </c>
      <c r="P1328" s="72" t="e">
        <v>#N/A</v>
      </c>
      <c r="Q1328" s="72" t="e">
        <v>#N/A</v>
      </c>
    </row>
    <row r="1329" spans="13:17" x14ac:dyDescent="0.2">
      <c r="M1329" s="49" t="s">
        <v>443</v>
      </c>
      <c r="N1329" s="75">
        <f>_xll.qlCalendarAdvance(Calendar,N1328,M1329,"Following",FALSE)</f>
        <v>48821</v>
      </c>
      <c r="O1329" s="75" t="e">
        <f>_xll.qlInterestRateIndexValueDate(Index,N1329)</f>
        <v>#VALUE!</v>
      </c>
      <c r="P1329" s="72" t="e">
        <v>#N/A</v>
      </c>
      <c r="Q1329" s="72" t="e">
        <v>#N/A</v>
      </c>
    </row>
    <row r="1330" spans="13:17" x14ac:dyDescent="0.2">
      <c r="M1330" s="49" t="s">
        <v>443</v>
      </c>
      <c r="N1330" s="75">
        <f>_xll.qlCalendarAdvance(Calendar,N1329,M1330,"Following",FALSE)</f>
        <v>48828</v>
      </c>
      <c r="O1330" s="75" t="e">
        <f>_xll.qlInterestRateIndexValueDate(Index,N1330)</f>
        <v>#VALUE!</v>
      </c>
      <c r="P1330" s="72" t="e">
        <v>#N/A</v>
      </c>
      <c r="Q1330" s="72" t="e">
        <v>#N/A</v>
      </c>
    </row>
    <row r="1331" spans="13:17" x14ac:dyDescent="0.2">
      <c r="M1331" s="49" t="s">
        <v>443</v>
      </c>
      <c r="N1331" s="75">
        <f>_xll.qlCalendarAdvance(Calendar,N1330,M1331,"Following",FALSE)</f>
        <v>48835</v>
      </c>
      <c r="O1331" s="75" t="e">
        <f>_xll.qlInterestRateIndexValueDate(Index,N1331)</f>
        <v>#VALUE!</v>
      </c>
      <c r="P1331" s="72" t="e">
        <v>#N/A</v>
      </c>
      <c r="Q1331" s="72" t="e">
        <v>#N/A</v>
      </c>
    </row>
    <row r="1332" spans="13:17" x14ac:dyDescent="0.2">
      <c r="M1332" s="49" t="s">
        <v>443</v>
      </c>
      <c r="N1332" s="75">
        <f>_xll.qlCalendarAdvance(Calendar,N1331,M1332,"Following",FALSE)</f>
        <v>48842</v>
      </c>
      <c r="O1332" s="75" t="e">
        <f>_xll.qlInterestRateIndexValueDate(Index,N1332)</f>
        <v>#VALUE!</v>
      </c>
      <c r="P1332" s="72" t="e">
        <v>#N/A</v>
      </c>
      <c r="Q1332" s="72" t="e">
        <v>#N/A</v>
      </c>
    </row>
    <row r="1333" spans="13:17" x14ac:dyDescent="0.2">
      <c r="M1333" s="49" t="s">
        <v>443</v>
      </c>
      <c r="N1333" s="75">
        <f>_xll.qlCalendarAdvance(Calendar,N1332,M1333,"Following",FALSE)</f>
        <v>48849</v>
      </c>
      <c r="O1333" s="75" t="e">
        <f>_xll.qlInterestRateIndexValueDate(Index,N1333)</f>
        <v>#VALUE!</v>
      </c>
      <c r="P1333" s="72" t="e">
        <v>#N/A</v>
      </c>
      <c r="Q1333" s="72" t="e">
        <v>#N/A</v>
      </c>
    </row>
    <row r="1334" spans="13:17" x14ac:dyDescent="0.2">
      <c r="M1334" s="49" t="s">
        <v>443</v>
      </c>
      <c r="N1334" s="75">
        <f>_xll.qlCalendarAdvance(Calendar,N1333,M1334,"Following",FALSE)</f>
        <v>48856</v>
      </c>
      <c r="O1334" s="75" t="e">
        <f>_xll.qlInterestRateIndexValueDate(Index,N1334)</f>
        <v>#VALUE!</v>
      </c>
      <c r="P1334" s="72" t="e">
        <v>#N/A</v>
      </c>
      <c r="Q1334" s="72" t="e">
        <v>#N/A</v>
      </c>
    </row>
    <row r="1335" spans="13:17" x14ac:dyDescent="0.2">
      <c r="M1335" s="49" t="s">
        <v>443</v>
      </c>
      <c r="N1335" s="75">
        <f>_xll.qlCalendarAdvance(Calendar,N1334,M1335,"Following",FALSE)</f>
        <v>48863</v>
      </c>
      <c r="O1335" s="75" t="e">
        <f>_xll.qlInterestRateIndexValueDate(Index,N1335)</f>
        <v>#VALUE!</v>
      </c>
      <c r="P1335" s="72" t="e">
        <v>#N/A</v>
      </c>
      <c r="Q1335" s="72" t="e">
        <v>#N/A</v>
      </c>
    </row>
    <row r="1336" spans="13:17" x14ac:dyDescent="0.2">
      <c r="M1336" s="49" t="s">
        <v>443</v>
      </c>
      <c r="N1336" s="75">
        <f>_xll.qlCalendarAdvance(Calendar,N1335,M1336,"Following",FALSE)</f>
        <v>48870</v>
      </c>
      <c r="O1336" s="75" t="e">
        <f>_xll.qlInterestRateIndexValueDate(Index,N1336)</f>
        <v>#VALUE!</v>
      </c>
      <c r="P1336" s="72" t="e">
        <v>#N/A</v>
      </c>
      <c r="Q1336" s="72" t="e">
        <v>#N/A</v>
      </c>
    </row>
    <row r="1337" spans="13:17" x14ac:dyDescent="0.2">
      <c r="M1337" s="49" t="s">
        <v>443</v>
      </c>
      <c r="N1337" s="75">
        <f>_xll.qlCalendarAdvance(Calendar,N1336,M1337,"Following",FALSE)</f>
        <v>48877</v>
      </c>
      <c r="O1337" s="75" t="e">
        <f>_xll.qlInterestRateIndexValueDate(Index,N1337)</f>
        <v>#VALUE!</v>
      </c>
      <c r="P1337" s="72" t="e">
        <v>#N/A</v>
      </c>
      <c r="Q1337" s="72" t="e">
        <v>#N/A</v>
      </c>
    </row>
    <row r="1338" spans="13:17" x14ac:dyDescent="0.2">
      <c r="M1338" s="49" t="s">
        <v>443</v>
      </c>
      <c r="N1338" s="75">
        <f>_xll.qlCalendarAdvance(Calendar,N1337,M1338,"Following",FALSE)</f>
        <v>48884</v>
      </c>
      <c r="O1338" s="75" t="e">
        <f>_xll.qlInterestRateIndexValueDate(Index,N1338)</f>
        <v>#VALUE!</v>
      </c>
      <c r="P1338" s="72" t="e">
        <v>#N/A</v>
      </c>
      <c r="Q1338" s="72" t="e">
        <v>#N/A</v>
      </c>
    </row>
    <row r="1339" spans="13:17" x14ac:dyDescent="0.2">
      <c r="M1339" s="49" t="s">
        <v>443</v>
      </c>
      <c r="N1339" s="75">
        <f>_xll.qlCalendarAdvance(Calendar,N1338,M1339,"Following",FALSE)</f>
        <v>48891</v>
      </c>
      <c r="O1339" s="75" t="e">
        <f>_xll.qlInterestRateIndexValueDate(Index,N1339)</f>
        <v>#VALUE!</v>
      </c>
      <c r="P1339" s="72" t="e">
        <v>#N/A</v>
      </c>
      <c r="Q1339" s="72" t="e">
        <v>#N/A</v>
      </c>
    </row>
    <row r="1340" spans="13:17" x14ac:dyDescent="0.2">
      <c r="M1340" s="49" t="s">
        <v>443</v>
      </c>
      <c r="N1340" s="75">
        <f>_xll.qlCalendarAdvance(Calendar,N1339,M1340,"Following",FALSE)</f>
        <v>48898</v>
      </c>
      <c r="O1340" s="75" t="e">
        <f>_xll.qlInterestRateIndexValueDate(Index,N1340)</f>
        <v>#VALUE!</v>
      </c>
      <c r="P1340" s="72" t="e">
        <v>#N/A</v>
      </c>
      <c r="Q1340" s="72" t="e">
        <v>#N/A</v>
      </c>
    </row>
    <row r="1341" spans="13:17" x14ac:dyDescent="0.2">
      <c r="M1341" s="49" t="s">
        <v>443</v>
      </c>
      <c r="N1341" s="75">
        <f>_xll.qlCalendarAdvance(Calendar,N1340,M1341,"Following",FALSE)</f>
        <v>48905</v>
      </c>
      <c r="O1341" s="75" t="e">
        <f>_xll.qlInterestRateIndexValueDate(Index,N1341)</f>
        <v>#VALUE!</v>
      </c>
      <c r="P1341" s="72" t="e">
        <v>#N/A</v>
      </c>
      <c r="Q1341" s="72" t="e">
        <v>#N/A</v>
      </c>
    </row>
    <row r="1342" spans="13:17" x14ac:dyDescent="0.2">
      <c r="M1342" s="49" t="s">
        <v>443</v>
      </c>
      <c r="N1342" s="75">
        <f>_xll.qlCalendarAdvance(Calendar,N1341,M1342,"Following",FALSE)</f>
        <v>48912</v>
      </c>
      <c r="O1342" s="75" t="e">
        <f>_xll.qlInterestRateIndexValueDate(Index,N1342)</f>
        <v>#VALUE!</v>
      </c>
      <c r="P1342" s="72" t="e">
        <v>#N/A</v>
      </c>
      <c r="Q1342" s="72" t="e">
        <v>#N/A</v>
      </c>
    </row>
    <row r="1343" spans="13:17" x14ac:dyDescent="0.2">
      <c r="M1343" s="49" t="s">
        <v>443</v>
      </c>
      <c r="N1343" s="75">
        <f>_xll.qlCalendarAdvance(Calendar,N1342,M1343,"Following",FALSE)</f>
        <v>48919</v>
      </c>
      <c r="O1343" s="75" t="e">
        <f>_xll.qlInterestRateIndexValueDate(Index,N1343)</f>
        <v>#VALUE!</v>
      </c>
      <c r="P1343" s="72" t="e">
        <v>#N/A</v>
      </c>
      <c r="Q1343" s="72" t="e">
        <v>#N/A</v>
      </c>
    </row>
    <row r="1344" spans="13:17" x14ac:dyDescent="0.2">
      <c r="M1344" s="49" t="s">
        <v>443</v>
      </c>
      <c r="N1344" s="75">
        <f>_xll.qlCalendarAdvance(Calendar,N1343,M1344,"Following",FALSE)</f>
        <v>48926</v>
      </c>
      <c r="O1344" s="75" t="e">
        <f>_xll.qlInterestRateIndexValueDate(Index,N1344)</f>
        <v>#VALUE!</v>
      </c>
      <c r="P1344" s="72" t="e">
        <v>#N/A</v>
      </c>
      <c r="Q1344" s="72" t="e">
        <v>#N/A</v>
      </c>
    </row>
    <row r="1345" spans="13:17" x14ac:dyDescent="0.2">
      <c r="M1345" s="49" t="s">
        <v>443</v>
      </c>
      <c r="N1345" s="75">
        <f>_xll.qlCalendarAdvance(Calendar,N1344,M1345,"Following",FALSE)</f>
        <v>48933</v>
      </c>
      <c r="O1345" s="75" t="e">
        <f>_xll.qlInterestRateIndexValueDate(Index,N1345)</f>
        <v>#VALUE!</v>
      </c>
      <c r="P1345" s="72" t="e">
        <v>#N/A</v>
      </c>
      <c r="Q1345" s="72" t="e">
        <v>#N/A</v>
      </c>
    </row>
    <row r="1346" spans="13:17" x14ac:dyDescent="0.2">
      <c r="M1346" s="49" t="s">
        <v>443</v>
      </c>
      <c r="N1346" s="75">
        <f>_xll.qlCalendarAdvance(Calendar,N1345,M1346,"Following",FALSE)</f>
        <v>48940</v>
      </c>
      <c r="O1346" s="75" t="e">
        <f>_xll.qlInterestRateIndexValueDate(Index,N1346)</f>
        <v>#VALUE!</v>
      </c>
      <c r="P1346" s="72" t="e">
        <v>#N/A</v>
      </c>
      <c r="Q1346" s="72" t="e">
        <v>#N/A</v>
      </c>
    </row>
    <row r="1347" spans="13:17" x14ac:dyDescent="0.2">
      <c r="M1347" s="49" t="s">
        <v>443</v>
      </c>
      <c r="N1347" s="75">
        <f>_xll.qlCalendarAdvance(Calendar,N1346,M1347,"Following",FALSE)</f>
        <v>48947</v>
      </c>
      <c r="O1347" s="75" t="e">
        <f>_xll.qlInterestRateIndexValueDate(Index,N1347)</f>
        <v>#VALUE!</v>
      </c>
      <c r="P1347" s="72" t="e">
        <v>#N/A</v>
      </c>
      <c r="Q1347" s="72" t="e">
        <v>#N/A</v>
      </c>
    </row>
    <row r="1348" spans="13:17" x14ac:dyDescent="0.2">
      <c r="M1348" s="49" t="s">
        <v>443</v>
      </c>
      <c r="N1348" s="75">
        <f>_xll.qlCalendarAdvance(Calendar,N1347,M1348,"Following",FALSE)</f>
        <v>48954</v>
      </c>
      <c r="O1348" s="75" t="e">
        <f>_xll.qlInterestRateIndexValueDate(Index,N1348)</f>
        <v>#VALUE!</v>
      </c>
      <c r="P1348" s="72" t="e">
        <v>#N/A</v>
      </c>
      <c r="Q1348" s="72" t="e">
        <v>#N/A</v>
      </c>
    </row>
    <row r="1349" spans="13:17" x14ac:dyDescent="0.2">
      <c r="M1349" s="49" t="s">
        <v>443</v>
      </c>
      <c r="N1349" s="75">
        <f>_xll.qlCalendarAdvance(Calendar,N1348,M1349,"Following",FALSE)</f>
        <v>48961</v>
      </c>
      <c r="O1349" s="75" t="e">
        <f>_xll.qlInterestRateIndexValueDate(Index,N1349)</f>
        <v>#VALUE!</v>
      </c>
      <c r="P1349" s="72" t="e">
        <v>#N/A</v>
      </c>
      <c r="Q1349" s="72" t="e">
        <v>#N/A</v>
      </c>
    </row>
    <row r="1350" spans="13:17" x14ac:dyDescent="0.2">
      <c r="M1350" s="49" t="s">
        <v>443</v>
      </c>
      <c r="N1350" s="75">
        <f>_xll.qlCalendarAdvance(Calendar,N1349,M1350,"Following",FALSE)</f>
        <v>48968</v>
      </c>
      <c r="O1350" s="75" t="e">
        <f>_xll.qlInterestRateIndexValueDate(Index,N1350)</f>
        <v>#VALUE!</v>
      </c>
      <c r="P1350" s="72" t="e">
        <v>#N/A</v>
      </c>
      <c r="Q1350" s="72" t="e">
        <v>#N/A</v>
      </c>
    </row>
    <row r="1351" spans="13:17" x14ac:dyDescent="0.2">
      <c r="M1351" s="49" t="s">
        <v>443</v>
      </c>
      <c r="N1351" s="75">
        <f>_xll.qlCalendarAdvance(Calendar,N1350,M1351,"Following",FALSE)</f>
        <v>48975</v>
      </c>
      <c r="O1351" s="75" t="e">
        <f>_xll.qlInterestRateIndexValueDate(Index,N1351)</f>
        <v>#VALUE!</v>
      </c>
      <c r="P1351" s="72" t="e">
        <v>#N/A</v>
      </c>
      <c r="Q1351" s="72" t="e">
        <v>#N/A</v>
      </c>
    </row>
    <row r="1352" spans="13:17" x14ac:dyDescent="0.2">
      <c r="M1352" s="49" t="s">
        <v>443</v>
      </c>
      <c r="N1352" s="75">
        <f>_xll.qlCalendarAdvance(Calendar,N1351,M1352,"Following",FALSE)</f>
        <v>48982</v>
      </c>
      <c r="O1352" s="75" t="e">
        <f>_xll.qlInterestRateIndexValueDate(Index,N1352)</f>
        <v>#VALUE!</v>
      </c>
      <c r="P1352" s="72" t="e">
        <v>#N/A</v>
      </c>
      <c r="Q1352" s="72" t="e">
        <v>#N/A</v>
      </c>
    </row>
    <row r="1353" spans="13:17" x14ac:dyDescent="0.2">
      <c r="M1353" s="49" t="s">
        <v>443</v>
      </c>
      <c r="N1353" s="75">
        <f>_xll.qlCalendarAdvance(Calendar,N1352,M1353,"Following",FALSE)</f>
        <v>48989</v>
      </c>
      <c r="O1353" s="75" t="e">
        <f>_xll.qlInterestRateIndexValueDate(Index,N1353)</f>
        <v>#VALUE!</v>
      </c>
      <c r="P1353" s="72" t="e">
        <v>#N/A</v>
      </c>
      <c r="Q1353" s="72" t="e">
        <v>#N/A</v>
      </c>
    </row>
    <row r="1354" spans="13:17" x14ac:dyDescent="0.2">
      <c r="M1354" s="49" t="s">
        <v>443</v>
      </c>
      <c r="N1354" s="75">
        <f>_xll.qlCalendarAdvance(Calendar,N1353,M1354,"Following",FALSE)</f>
        <v>48996</v>
      </c>
      <c r="O1354" s="75" t="e">
        <f>_xll.qlInterestRateIndexValueDate(Index,N1354)</f>
        <v>#VALUE!</v>
      </c>
      <c r="P1354" s="72" t="e">
        <v>#N/A</v>
      </c>
      <c r="Q1354" s="72" t="e">
        <v>#N/A</v>
      </c>
    </row>
    <row r="1355" spans="13:17" x14ac:dyDescent="0.2">
      <c r="M1355" s="49" t="s">
        <v>443</v>
      </c>
      <c r="N1355" s="75">
        <f>_xll.qlCalendarAdvance(Calendar,N1354,M1355,"Following",FALSE)</f>
        <v>49003</v>
      </c>
      <c r="O1355" s="75" t="e">
        <f>_xll.qlInterestRateIndexValueDate(Index,N1355)</f>
        <v>#VALUE!</v>
      </c>
      <c r="P1355" s="72" t="e">
        <v>#N/A</v>
      </c>
      <c r="Q1355" s="72" t="e">
        <v>#N/A</v>
      </c>
    </row>
    <row r="1356" spans="13:17" x14ac:dyDescent="0.2">
      <c r="M1356" s="49" t="s">
        <v>443</v>
      </c>
      <c r="N1356" s="75">
        <f>_xll.qlCalendarAdvance(Calendar,N1355,M1356,"Following",FALSE)</f>
        <v>49010</v>
      </c>
      <c r="O1356" s="75" t="e">
        <f>_xll.qlInterestRateIndexValueDate(Index,N1356)</f>
        <v>#VALUE!</v>
      </c>
      <c r="P1356" s="72" t="e">
        <v>#N/A</v>
      </c>
      <c r="Q1356" s="72" t="e">
        <v>#N/A</v>
      </c>
    </row>
    <row r="1357" spans="13:17" x14ac:dyDescent="0.2">
      <c r="M1357" s="49" t="s">
        <v>443</v>
      </c>
      <c r="N1357" s="75">
        <f>_xll.qlCalendarAdvance(Calendar,N1356,M1357,"Following",FALSE)</f>
        <v>49017</v>
      </c>
      <c r="O1357" s="75" t="e">
        <f>_xll.qlInterestRateIndexValueDate(Index,N1357)</f>
        <v>#VALUE!</v>
      </c>
      <c r="P1357" s="72" t="e">
        <v>#N/A</v>
      </c>
      <c r="Q1357" s="72" t="e">
        <v>#N/A</v>
      </c>
    </row>
    <row r="1358" spans="13:17" x14ac:dyDescent="0.2">
      <c r="M1358" s="49" t="s">
        <v>443</v>
      </c>
      <c r="N1358" s="75">
        <f>_xll.qlCalendarAdvance(Calendar,N1357,M1358,"Following",FALSE)</f>
        <v>49024</v>
      </c>
      <c r="O1358" s="75" t="e">
        <f>_xll.qlInterestRateIndexValueDate(Index,N1358)</f>
        <v>#VALUE!</v>
      </c>
      <c r="P1358" s="72" t="e">
        <v>#N/A</v>
      </c>
      <c r="Q1358" s="72" t="e">
        <v>#N/A</v>
      </c>
    </row>
    <row r="1359" spans="13:17" x14ac:dyDescent="0.2">
      <c r="M1359" s="49" t="s">
        <v>443</v>
      </c>
      <c r="N1359" s="75">
        <f>_xll.qlCalendarAdvance(Calendar,N1358,M1359,"Following",FALSE)</f>
        <v>49031</v>
      </c>
      <c r="O1359" s="75" t="e">
        <f>_xll.qlInterestRateIndexValueDate(Index,N1359)</f>
        <v>#VALUE!</v>
      </c>
      <c r="P1359" s="72" t="e">
        <v>#N/A</v>
      </c>
      <c r="Q1359" s="72" t="e">
        <v>#N/A</v>
      </c>
    </row>
    <row r="1360" spans="13:17" x14ac:dyDescent="0.2">
      <c r="M1360" s="49" t="s">
        <v>443</v>
      </c>
      <c r="N1360" s="75">
        <f>_xll.qlCalendarAdvance(Calendar,N1359,M1360,"Following",FALSE)</f>
        <v>49038</v>
      </c>
      <c r="O1360" s="75" t="e">
        <f>_xll.qlInterestRateIndexValueDate(Index,N1360)</f>
        <v>#VALUE!</v>
      </c>
      <c r="P1360" s="72" t="e">
        <v>#N/A</v>
      </c>
      <c r="Q1360" s="72" t="e">
        <v>#N/A</v>
      </c>
    </row>
    <row r="1361" spans="13:17" x14ac:dyDescent="0.2">
      <c r="M1361" s="49" t="s">
        <v>443</v>
      </c>
      <c r="N1361" s="75">
        <f>_xll.qlCalendarAdvance(Calendar,N1360,M1361,"Following",FALSE)</f>
        <v>49045</v>
      </c>
      <c r="O1361" s="75" t="e">
        <f>_xll.qlInterestRateIndexValueDate(Index,N1361)</f>
        <v>#VALUE!</v>
      </c>
      <c r="P1361" s="72" t="e">
        <v>#N/A</v>
      </c>
      <c r="Q1361" s="72" t="e">
        <v>#N/A</v>
      </c>
    </row>
    <row r="1362" spans="13:17" x14ac:dyDescent="0.2">
      <c r="M1362" s="49" t="s">
        <v>443</v>
      </c>
      <c r="N1362" s="75">
        <f>_xll.qlCalendarAdvance(Calendar,N1361,M1362,"Following",FALSE)</f>
        <v>49052</v>
      </c>
      <c r="O1362" s="75" t="e">
        <f>_xll.qlInterestRateIndexValueDate(Index,N1362)</f>
        <v>#VALUE!</v>
      </c>
      <c r="P1362" s="72" t="e">
        <v>#N/A</v>
      </c>
      <c r="Q1362" s="72" t="e">
        <v>#N/A</v>
      </c>
    </row>
    <row r="1363" spans="13:17" x14ac:dyDescent="0.2">
      <c r="M1363" s="49" t="s">
        <v>443</v>
      </c>
      <c r="N1363" s="75">
        <f>_xll.qlCalendarAdvance(Calendar,N1362,M1363,"Following",FALSE)</f>
        <v>49059</v>
      </c>
      <c r="O1363" s="75" t="e">
        <f>_xll.qlInterestRateIndexValueDate(Index,N1363)</f>
        <v>#VALUE!</v>
      </c>
      <c r="P1363" s="72" t="e">
        <v>#N/A</v>
      </c>
      <c r="Q1363" s="72" t="e">
        <v>#N/A</v>
      </c>
    </row>
    <row r="1364" spans="13:17" x14ac:dyDescent="0.2">
      <c r="M1364" s="49" t="s">
        <v>443</v>
      </c>
      <c r="N1364" s="75">
        <f>_xll.qlCalendarAdvance(Calendar,N1363,M1364,"Following",FALSE)</f>
        <v>49066</v>
      </c>
      <c r="O1364" s="75" t="e">
        <f>_xll.qlInterestRateIndexValueDate(Index,N1364)</f>
        <v>#VALUE!</v>
      </c>
      <c r="P1364" s="72" t="e">
        <v>#N/A</v>
      </c>
      <c r="Q1364" s="72" t="e">
        <v>#N/A</v>
      </c>
    </row>
    <row r="1365" spans="13:17" x14ac:dyDescent="0.2">
      <c r="M1365" s="49" t="s">
        <v>443</v>
      </c>
      <c r="N1365" s="75">
        <f>_xll.qlCalendarAdvance(Calendar,N1364,M1365,"Following",FALSE)</f>
        <v>49073</v>
      </c>
      <c r="O1365" s="75" t="e">
        <f>_xll.qlInterestRateIndexValueDate(Index,N1365)</f>
        <v>#VALUE!</v>
      </c>
      <c r="P1365" s="72" t="e">
        <v>#N/A</v>
      </c>
      <c r="Q1365" s="72" t="e">
        <v>#N/A</v>
      </c>
    </row>
    <row r="1366" spans="13:17" x14ac:dyDescent="0.2">
      <c r="M1366" s="49" t="s">
        <v>443</v>
      </c>
      <c r="N1366" s="75">
        <f>_xll.qlCalendarAdvance(Calendar,N1365,M1366,"Following",FALSE)</f>
        <v>49080</v>
      </c>
      <c r="O1366" s="75" t="e">
        <f>_xll.qlInterestRateIndexValueDate(Index,N1366)</f>
        <v>#VALUE!</v>
      </c>
      <c r="P1366" s="72" t="e">
        <v>#N/A</v>
      </c>
      <c r="Q1366" s="72" t="e">
        <v>#N/A</v>
      </c>
    </row>
    <row r="1367" spans="13:17" x14ac:dyDescent="0.2">
      <c r="M1367" s="49" t="s">
        <v>443</v>
      </c>
      <c r="N1367" s="75">
        <f>_xll.qlCalendarAdvance(Calendar,N1366,M1367,"Following",FALSE)</f>
        <v>49087</v>
      </c>
      <c r="O1367" s="75" t="e">
        <f>_xll.qlInterestRateIndexValueDate(Index,N1367)</f>
        <v>#VALUE!</v>
      </c>
      <c r="P1367" s="72" t="e">
        <v>#N/A</v>
      </c>
      <c r="Q1367" s="72" t="e">
        <v>#N/A</v>
      </c>
    </row>
    <row r="1368" spans="13:17" x14ac:dyDescent="0.2">
      <c r="M1368" s="49" t="s">
        <v>443</v>
      </c>
      <c r="N1368" s="75">
        <f>_xll.qlCalendarAdvance(Calendar,N1367,M1368,"Following",FALSE)</f>
        <v>49094</v>
      </c>
      <c r="O1368" s="75" t="e">
        <f>_xll.qlInterestRateIndexValueDate(Index,N1368)</f>
        <v>#VALUE!</v>
      </c>
      <c r="P1368" s="72" t="e">
        <v>#N/A</v>
      </c>
      <c r="Q1368" s="72" t="e">
        <v>#N/A</v>
      </c>
    </row>
    <row r="1369" spans="13:17" x14ac:dyDescent="0.2">
      <c r="M1369" s="49" t="s">
        <v>443</v>
      </c>
      <c r="N1369" s="75">
        <f>_xll.qlCalendarAdvance(Calendar,N1368,M1369,"Following",FALSE)</f>
        <v>49101</v>
      </c>
      <c r="O1369" s="75" t="e">
        <f>_xll.qlInterestRateIndexValueDate(Index,N1369)</f>
        <v>#VALUE!</v>
      </c>
      <c r="P1369" s="72" t="e">
        <v>#N/A</v>
      </c>
      <c r="Q1369" s="72" t="e">
        <v>#N/A</v>
      </c>
    </row>
    <row r="1370" spans="13:17" x14ac:dyDescent="0.2">
      <c r="M1370" s="49" t="s">
        <v>443</v>
      </c>
      <c r="N1370" s="75">
        <f>_xll.qlCalendarAdvance(Calendar,N1369,M1370,"Following",FALSE)</f>
        <v>49108</v>
      </c>
      <c r="O1370" s="75" t="e">
        <f>_xll.qlInterestRateIndexValueDate(Index,N1370)</f>
        <v>#VALUE!</v>
      </c>
      <c r="P1370" s="72" t="e">
        <v>#N/A</v>
      </c>
      <c r="Q1370" s="72" t="e">
        <v>#N/A</v>
      </c>
    </row>
    <row r="1371" spans="13:17" x14ac:dyDescent="0.2">
      <c r="M1371" s="49" t="s">
        <v>443</v>
      </c>
      <c r="N1371" s="75">
        <f>_xll.qlCalendarAdvance(Calendar,N1370,M1371,"Following",FALSE)</f>
        <v>49115</v>
      </c>
      <c r="O1371" s="75" t="e">
        <f>_xll.qlInterestRateIndexValueDate(Index,N1371)</f>
        <v>#VALUE!</v>
      </c>
      <c r="P1371" s="72" t="e">
        <v>#N/A</v>
      </c>
      <c r="Q1371" s="72" t="e">
        <v>#N/A</v>
      </c>
    </row>
    <row r="1372" spans="13:17" x14ac:dyDescent="0.2">
      <c r="M1372" s="49" t="s">
        <v>443</v>
      </c>
      <c r="N1372" s="75">
        <f>_xll.qlCalendarAdvance(Calendar,N1371,M1372,"Following",FALSE)</f>
        <v>49122</v>
      </c>
      <c r="O1372" s="75" t="e">
        <f>_xll.qlInterestRateIndexValueDate(Index,N1372)</f>
        <v>#VALUE!</v>
      </c>
      <c r="P1372" s="72" t="e">
        <v>#N/A</v>
      </c>
      <c r="Q1372" s="72" t="e">
        <v>#N/A</v>
      </c>
    </row>
    <row r="1373" spans="13:17" x14ac:dyDescent="0.2">
      <c r="M1373" s="49" t="s">
        <v>443</v>
      </c>
      <c r="N1373" s="75">
        <f>_xll.qlCalendarAdvance(Calendar,N1372,M1373,"Following",FALSE)</f>
        <v>49129</v>
      </c>
      <c r="O1373" s="75" t="e">
        <f>_xll.qlInterestRateIndexValueDate(Index,N1373)</f>
        <v>#VALUE!</v>
      </c>
      <c r="P1373" s="72" t="e">
        <v>#N/A</v>
      </c>
      <c r="Q1373" s="72" t="e">
        <v>#N/A</v>
      </c>
    </row>
    <row r="1374" spans="13:17" x14ac:dyDescent="0.2">
      <c r="M1374" s="49" t="s">
        <v>443</v>
      </c>
      <c r="N1374" s="75">
        <f>_xll.qlCalendarAdvance(Calendar,N1373,M1374,"Following",FALSE)</f>
        <v>49136</v>
      </c>
      <c r="O1374" s="75" t="e">
        <f>_xll.qlInterestRateIndexValueDate(Index,N1374)</f>
        <v>#VALUE!</v>
      </c>
      <c r="P1374" s="72" t="e">
        <v>#N/A</v>
      </c>
      <c r="Q1374" s="72" t="e">
        <v>#N/A</v>
      </c>
    </row>
    <row r="1375" spans="13:17" x14ac:dyDescent="0.2">
      <c r="M1375" s="49" t="s">
        <v>443</v>
      </c>
      <c r="N1375" s="75">
        <f>_xll.qlCalendarAdvance(Calendar,N1374,M1375,"Following",FALSE)</f>
        <v>49143</v>
      </c>
      <c r="O1375" s="75" t="e">
        <f>_xll.qlInterestRateIndexValueDate(Index,N1375)</f>
        <v>#VALUE!</v>
      </c>
      <c r="P1375" s="72" t="e">
        <v>#N/A</v>
      </c>
      <c r="Q1375" s="72" t="e">
        <v>#N/A</v>
      </c>
    </row>
    <row r="1376" spans="13:17" x14ac:dyDescent="0.2">
      <c r="M1376" s="49" t="s">
        <v>443</v>
      </c>
      <c r="N1376" s="75">
        <f>_xll.qlCalendarAdvance(Calendar,N1375,M1376,"Following",FALSE)</f>
        <v>49150</v>
      </c>
      <c r="O1376" s="75" t="e">
        <f>_xll.qlInterestRateIndexValueDate(Index,N1376)</f>
        <v>#VALUE!</v>
      </c>
      <c r="P1376" s="72" t="e">
        <v>#N/A</v>
      </c>
      <c r="Q1376" s="72" t="e">
        <v>#N/A</v>
      </c>
    </row>
    <row r="1377" spans="13:17" x14ac:dyDescent="0.2">
      <c r="M1377" s="49" t="s">
        <v>443</v>
      </c>
      <c r="N1377" s="75">
        <f>_xll.qlCalendarAdvance(Calendar,N1376,M1377,"Following",FALSE)</f>
        <v>49157</v>
      </c>
      <c r="O1377" s="75" t="e">
        <f>_xll.qlInterestRateIndexValueDate(Index,N1377)</f>
        <v>#VALUE!</v>
      </c>
      <c r="P1377" s="72" t="e">
        <v>#N/A</v>
      </c>
      <c r="Q1377" s="72" t="e">
        <v>#N/A</v>
      </c>
    </row>
    <row r="1378" spans="13:17" x14ac:dyDescent="0.2">
      <c r="M1378" s="49" t="s">
        <v>443</v>
      </c>
      <c r="N1378" s="75">
        <f>_xll.qlCalendarAdvance(Calendar,N1377,M1378,"Following",FALSE)</f>
        <v>49164</v>
      </c>
      <c r="O1378" s="75" t="e">
        <f>_xll.qlInterestRateIndexValueDate(Index,N1378)</f>
        <v>#VALUE!</v>
      </c>
      <c r="P1378" s="72" t="e">
        <v>#N/A</v>
      </c>
      <c r="Q1378" s="72" t="e">
        <v>#N/A</v>
      </c>
    </row>
    <row r="1379" spans="13:17" x14ac:dyDescent="0.2">
      <c r="M1379" s="49" t="s">
        <v>443</v>
      </c>
      <c r="N1379" s="75">
        <f>_xll.qlCalendarAdvance(Calendar,N1378,M1379,"Following",FALSE)</f>
        <v>49171</v>
      </c>
      <c r="O1379" s="75" t="e">
        <f>_xll.qlInterestRateIndexValueDate(Index,N1379)</f>
        <v>#VALUE!</v>
      </c>
      <c r="P1379" s="72" t="e">
        <v>#N/A</v>
      </c>
      <c r="Q1379" s="72" t="e">
        <v>#N/A</v>
      </c>
    </row>
    <row r="1380" spans="13:17" x14ac:dyDescent="0.2">
      <c r="M1380" s="49" t="s">
        <v>443</v>
      </c>
      <c r="N1380" s="75">
        <f>_xll.qlCalendarAdvance(Calendar,N1379,M1380,"Following",FALSE)</f>
        <v>49178</v>
      </c>
      <c r="O1380" s="75" t="e">
        <f>_xll.qlInterestRateIndexValueDate(Index,N1380)</f>
        <v>#VALUE!</v>
      </c>
      <c r="P1380" s="72" t="e">
        <v>#N/A</v>
      </c>
      <c r="Q1380" s="72" t="e">
        <v>#N/A</v>
      </c>
    </row>
    <row r="1381" spans="13:17" x14ac:dyDescent="0.2">
      <c r="M1381" s="49" t="s">
        <v>443</v>
      </c>
      <c r="N1381" s="75">
        <f>_xll.qlCalendarAdvance(Calendar,N1380,M1381,"Following",FALSE)</f>
        <v>49185</v>
      </c>
      <c r="O1381" s="75" t="e">
        <f>_xll.qlInterestRateIndexValueDate(Index,N1381)</f>
        <v>#VALUE!</v>
      </c>
      <c r="P1381" s="72" t="e">
        <v>#N/A</v>
      </c>
      <c r="Q1381" s="72" t="e">
        <v>#N/A</v>
      </c>
    </row>
    <row r="1382" spans="13:17" x14ac:dyDescent="0.2">
      <c r="M1382" s="49" t="s">
        <v>443</v>
      </c>
      <c r="N1382" s="75">
        <f>_xll.qlCalendarAdvance(Calendar,N1381,M1382,"Following",FALSE)</f>
        <v>49192</v>
      </c>
      <c r="O1382" s="75" t="e">
        <f>_xll.qlInterestRateIndexValueDate(Index,N1382)</f>
        <v>#VALUE!</v>
      </c>
      <c r="P1382" s="72" t="e">
        <v>#N/A</v>
      </c>
      <c r="Q1382" s="72" t="e">
        <v>#N/A</v>
      </c>
    </row>
    <row r="1383" spans="13:17" x14ac:dyDescent="0.2">
      <c r="M1383" s="49" t="s">
        <v>443</v>
      </c>
      <c r="N1383" s="75">
        <f>_xll.qlCalendarAdvance(Calendar,N1382,M1383,"Following",FALSE)</f>
        <v>49199</v>
      </c>
      <c r="O1383" s="75" t="e">
        <f>_xll.qlInterestRateIndexValueDate(Index,N1383)</f>
        <v>#VALUE!</v>
      </c>
      <c r="P1383" s="72" t="e">
        <v>#N/A</v>
      </c>
      <c r="Q1383" s="72" t="e">
        <v>#N/A</v>
      </c>
    </row>
    <row r="1384" spans="13:17" x14ac:dyDescent="0.2">
      <c r="M1384" s="49" t="s">
        <v>443</v>
      </c>
      <c r="N1384" s="75">
        <f>_xll.qlCalendarAdvance(Calendar,N1383,M1384,"Following",FALSE)</f>
        <v>49206</v>
      </c>
      <c r="O1384" s="75" t="e">
        <f>_xll.qlInterestRateIndexValueDate(Index,N1384)</f>
        <v>#VALUE!</v>
      </c>
      <c r="P1384" s="72" t="e">
        <v>#N/A</v>
      </c>
      <c r="Q1384" s="72" t="e">
        <v>#N/A</v>
      </c>
    </row>
    <row r="1385" spans="13:17" x14ac:dyDescent="0.2">
      <c r="M1385" s="49" t="s">
        <v>443</v>
      </c>
      <c r="N1385" s="75">
        <f>_xll.qlCalendarAdvance(Calendar,N1384,M1385,"Following",FALSE)</f>
        <v>49213</v>
      </c>
      <c r="O1385" s="75" t="e">
        <f>_xll.qlInterestRateIndexValueDate(Index,N1385)</f>
        <v>#VALUE!</v>
      </c>
      <c r="P1385" s="72" t="e">
        <v>#N/A</v>
      </c>
      <c r="Q1385" s="72" t="e">
        <v>#N/A</v>
      </c>
    </row>
    <row r="1386" spans="13:17" x14ac:dyDescent="0.2">
      <c r="M1386" s="49" t="s">
        <v>443</v>
      </c>
      <c r="N1386" s="75">
        <f>_xll.qlCalendarAdvance(Calendar,N1385,M1386,"Following",FALSE)</f>
        <v>49220</v>
      </c>
      <c r="O1386" s="75" t="e">
        <f>_xll.qlInterestRateIndexValueDate(Index,N1386)</f>
        <v>#VALUE!</v>
      </c>
      <c r="P1386" s="72" t="e">
        <v>#N/A</v>
      </c>
      <c r="Q1386" s="72" t="e">
        <v>#N/A</v>
      </c>
    </row>
    <row r="1387" spans="13:17" x14ac:dyDescent="0.2">
      <c r="M1387" s="49" t="s">
        <v>443</v>
      </c>
      <c r="N1387" s="75">
        <f>_xll.qlCalendarAdvance(Calendar,N1386,M1387,"Following",FALSE)</f>
        <v>49227</v>
      </c>
      <c r="O1387" s="75" t="e">
        <f>_xll.qlInterestRateIndexValueDate(Index,N1387)</f>
        <v>#VALUE!</v>
      </c>
      <c r="P1387" s="72" t="e">
        <v>#N/A</v>
      </c>
      <c r="Q1387" s="72" t="e">
        <v>#N/A</v>
      </c>
    </row>
    <row r="1388" spans="13:17" x14ac:dyDescent="0.2">
      <c r="M1388" s="49" t="s">
        <v>443</v>
      </c>
      <c r="N1388" s="75">
        <f>_xll.qlCalendarAdvance(Calendar,N1387,M1388,"Following",FALSE)</f>
        <v>49234</v>
      </c>
      <c r="O1388" s="75" t="e">
        <f>_xll.qlInterestRateIndexValueDate(Index,N1388)</f>
        <v>#VALUE!</v>
      </c>
      <c r="P1388" s="72" t="e">
        <v>#N/A</v>
      </c>
      <c r="Q1388" s="72" t="e">
        <v>#N/A</v>
      </c>
    </row>
    <row r="1389" spans="13:17" x14ac:dyDescent="0.2">
      <c r="M1389" s="49" t="s">
        <v>443</v>
      </c>
      <c r="N1389" s="75">
        <f>_xll.qlCalendarAdvance(Calendar,N1388,M1389,"Following",FALSE)</f>
        <v>49241</v>
      </c>
      <c r="O1389" s="75" t="e">
        <f>_xll.qlInterestRateIndexValueDate(Index,N1389)</f>
        <v>#VALUE!</v>
      </c>
      <c r="P1389" s="72" t="e">
        <v>#N/A</v>
      </c>
      <c r="Q1389" s="72" t="e">
        <v>#N/A</v>
      </c>
    </row>
    <row r="1390" spans="13:17" x14ac:dyDescent="0.2">
      <c r="M1390" s="49" t="s">
        <v>443</v>
      </c>
      <c r="N1390" s="75">
        <f>_xll.qlCalendarAdvance(Calendar,N1389,M1390,"Following",FALSE)</f>
        <v>49248</v>
      </c>
      <c r="O1390" s="75" t="e">
        <f>_xll.qlInterestRateIndexValueDate(Index,N1390)</f>
        <v>#VALUE!</v>
      </c>
      <c r="P1390" s="72" t="e">
        <v>#N/A</v>
      </c>
      <c r="Q1390" s="72" t="e">
        <v>#N/A</v>
      </c>
    </row>
    <row r="1391" spans="13:17" x14ac:dyDescent="0.2">
      <c r="M1391" s="49" t="s">
        <v>443</v>
      </c>
      <c r="N1391" s="75">
        <f>_xll.qlCalendarAdvance(Calendar,N1390,M1391,"Following",FALSE)</f>
        <v>49255</v>
      </c>
      <c r="O1391" s="75" t="e">
        <f>_xll.qlInterestRateIndexValueDate(Index,N1391)</f>
        <v>#VALUE!</v>
      </c>
      <c r="P1391" s="72" t="e">
        <v>#N/A</v>
      </c>
      <c r="Q1391" s="72" t="e">
        <v>#N/A</v>
      </c>
    </row>
    <row r="1392" spans="13:17" x14ac:dyDescent="0.2">
      <c r="M1392" s="49" t="s">
        <v>443</v>
      </c>
      <c r="N1392" s="75">
        <f>_xll.qlCalendarAdvance(Calendar,N1391,M1392,"Following",FALSE)</f>
        <v>49262</v>
      </c>
      <c r="O1392" s="75" t="e">
        <f>_xll.qlInterestRateIndexValueDate(Index,N1392)</f>
        <v>#VALUE!</v>
      </c>
      <c r="P1392" s="72" t="e">
        <v>#N/A</v>
      </c>
      <c r="Q1392" s="72" t="e">
        <v>#N/A</v>
      </c>
    </row>
    <row r="1393" spans="13:17" x14ac:dyDescent="0.2">
      <c r="M1393" s="49" t="s">
        <v>443</v>
      </c>
      <c r="N1393" s="75">
        <f>_xll.qlCalendarAdvance(Calendar,N1392,M1393,"Following",FALSE)</f>
        <v>49269</v>
      </c>
      <c r="O1393" s="75" t="e">
        <f>_xll.qlInterestRateIndexValueDate(Index,N1393)</f>
        <v>#VALUE!</v>
      </c>
      <c r="P1393" s="72" t="e">
        <v>#N/A</v>
      </c>
      <c r="Q1393" s="72" t="e">
        <v>#N/A</v>
      </c>
    </row>
    <row r="1394" spans="13:17" x14ac:dyDescent="0.2">
      <c r="M1394" s="49" t="s">
        <v>443</v>
      </c>
      <c r="N1394" s="75">
        <f>_xll.qlCalendarAdvance(Calendar,N1393,M1394,"Following",FALSE)</f>
        <v>49276</v>
      </c>
      <c r="O1394" s="75" t="e">
        <f>_xll.qlInterestRateIndexValueDate(Index,N1394)</f>
        <v>#VALUE!</v>
      </c>
      <c r="P1394" s="72" t="e">
        <v>#N/A</v>
      </c>
      <c r="Q1394" s="72" t="e">
        <v>#N/A</v>
      </c>
    </row>
    <row r="1395" spans="13:17" x14ac:dyDescent="0.2">
      <c r="M1395" s="49" t="s">
        <v>443</v>
      </c>
      <c r="N1395" s="75">
        <f>_xll.qlCalendarAdvance(Calendar,N1394,M1395,"Following",FALSE)</f>
        <v>49283</v>
      </c>
      <c r="O1395" s="75" t="e">
        <f>_xll.qlInterestRateIndexValueDate(Index,N1395)</f>
        <v>#VALUE!</v>
      </c>
      <c r="P1395" s="72" t="e">
        <v>#N/A</v>
      </c>
      <c r="Q1395" s="72" t="e">
        <v>#N/A</v>
      </c>
    </row>
    <row r="1396" spans="13:17" x14ac:dyDescent="0.2">
      <c r="M1396" s="49" t="s">
        <v>443</v>
      </c>
      <c r="N1396" s="75">
        <f>_xll.qlCalendarAdvance(Calendar,N1395,M1396,"Following",FALSE)</f>
        <v>49290</v>
      </c>
      <c r="O1396" s="75" t="e">
        <f>_xll.qlInterestRateIndexValueDate(Index,N1396)</f>
        <v>#VALUE!</v>
      </c>
      <c r="P1396" s="72" t="e">
        <v>#N/A</v>
      </c>
      <c r="Q1396" s="72" t="e">
        <v>#N/A</v>
      </c>
    </row>
    <row r="1397" spans="13:17" x14ac:dyDescent="0.2">
      <c r="M1397" s="49" t="s">
        <v>443</v>
      </c>
      <c r="N1397" s="75">
        <f>_xll.qlCalendarAdvance(Calendar,N1396,M1397,"Following",FALSE)</f>
        <v>49297</v>
      </c>
      <c r="O1397" s="75" t="e">
        <f>_xll.qlInterestRateIndexValueDate(Index,N1397)</f>
        <v>#VALUE!</v>
      </c>
      <c r="P1397" s="72" t="e">
        <v>#N/A</v>
      </c>
      <c r="Q1397" s="72" t="e">
        <v>#N/A</v>
      </c>
    </row>
    <row r="1398" spans="13:17" x14ac:dyDescent="0.2">
      <c r="M1398" s="49" t="s">
        <v>443</v>
      </c>
      <c r="N1398" s="75">
        <f>_xll.qlCalendarAdvance(Calendar,N1397,M1398,"Following",FALSE)</f>
        <v>49305</v>
      </c>
      <c r="O1398" s="75" t="e">
        <f>_xll.qlInterestRateIndexValueDate(Index,N1398)</f>
        <v>#VALUE!</v>
      </c>
      <c r="P1398" s="72" t="e">
        <v>#N/A</v>
      </c>
      <c r="Q1398" s="72" t="e">
        <v>#N/A</v>
      </c>
    </row>
    <row r="1399" spans="13:17" x14ac:dyDescent="0.2">
      <c r="M1399" s="49" t="s">
        <v>443</v>
      </c>
      <c r="N1399" s="75">
        <f>_xll.qlCalendarAdvance(Calendar,N1398,M1399,"Following",FALSE)</f>
        <v>49312</v>
      </c>
      <c r="O1399" s="75" t="e">
        <f>_xll.qlInterestRateIndexValueDate(Index,N1399)</f>
        <v>#VALUE!</v>
      </c>
      <c r="P1399" s="72" t="e">
        <v>#N/A</v>
      </c>
      <c r="Q1399" s="72" t="e">
        <v>#N/A</v>
      </c>
    </row>
    <row r="1400" spans="13:17" x14ac:dyDescent="0.2">
      <c r="M1400" s="49" t="s">
        <v>443</v>
      </c>
      <c r="N1400" s="75">
        <f>_xll.qlCalendarAdvance(Calendar,N1399,M1400,"Following",FALSE)</f>
        <v>49319</v>
      </c>
      <c r="O1400" s="75" t="e">
        <f>_xll.qlInterestRateIndexValueDate(Index,N1400)</f>
        <v>#VALUE!</v>
      </c>
      <c r="P1400" s="72" t="e">
        <v>#N/A</v>
      </c>
      <c r="Q1400" s="72" t="e">
        <v>#N/A</v>
      </c>
    </row>
    <row r="1401" spans="13:17" x14ac:dyDescent="0.2">
      <c r="M1401" s="49" t="s">
        <v>443</v>
      </c>
      <c r="N1401" s="75">
        <f>_xll.qlCalendarAdvance(Calendar,N1400,M1401,"Following",FALSE)</f>
        <v>49326</v>
      </c>
      <c r="O1401" s="75" t="e">
        <f>_xll.qlInterestRateIndexValueDate(Index,N1401)</f>
        <v>#VALUE!</v>
      </c>
      <c r="P1401" s="72" t="e">
        <v>#N/A</v>
      </c>
      <c r="Q1401" s="72" t="e">
        <v>#N/A</v>
      </c>
    </row>
    <row r="1402" spans="13:17" x14ac:dyDescent="0.2">
      <c r="M1402" s="49" t="s">
        <v>443</v>
      </c>
      <c r="N1402" s="75">
        <f>_xll.qlCalendarAdvance(Calendar,N1401,M1402,"Following",FALSE)</f>
        <v>49333</v>
      </c>
      <c r="O1402" s="75" t="e">
        <f>_xll.qlInterestRateIndexValueDate(Index,N1402)</f>
        <v>#VALUE!</v>
      </c>
      <c r="P1402" s="72" t="e">
        <v>#N/A</v>
      </c>
      <c r="Q1402" s="72" t="e">
        <v>#N/A</v>
      </c>
    </row>
    <row r="1403" spans="13:17" x14ac:dyDescent="0.2">
      <c r="M1403" s="49" t="s">
        <v>443</v>
      </c>
      <c r="N1403" s="75">
        <f>_xll.qlCalendarAdvance(Calendar,N1402,M1403,"Following",FALSE)</f>
        <v>49340</v>
      </c>
      <c r="O1403" s="75" t="e">
        <f>_xll.qlInterestRateIndexValueDate(Index,N1403)</f>
        <v>#VALUE!</v>
      </c>
      <c r="P1403" s="72" t="e">
        <v>#N/A</v>
      </c>
      <c r="Q1403" s="72" t="e">
        <v>#N/A</v>
      </c>
    </row>
    <row r="1404" spans="13:17" x14ac:dyDescent="0.2">
      <c r="M1404" s="49" t="s">
        <v>443</v>
      </c>
      <c r="N1404" s="75">
        <f>_xll.qlCalendarAdvance(Calendar,N1403,M1404,"Following",FALSE)</f>
        <v>49347</v>
      </c>
      <c r="O1404" s="75" t="e">
        <f>_xll.qlInterestRateIndexValueDate(Index,N1404)</f>
        <v>#VALUE!</v>
      </c>
      <c r="P1404" s="72" t="e">
        <v>#N/A</v>
      </c>
      <c r="Q1404" s="72" t="e">
        <v>#N/A</v>
      </c>
    </row>
    <row r="1405" spans="13:17" x14ac:dyDescent="0.2">
      <c r="M1405" s="49" t="s">
        <v>443</v>
      </c>
      <c r="N1405" s="75">
        <f>_xll.qlCalendarAdvance(Calendar,N1404,M1405,"Following",FALSE)</f>
        <v>49354</v>
      </c>
      <c r="O1405" s="75" t="e">
        <f>_xll.qlInterestRateIndexValueDate(Index,N1405)</f>
        <v>#VALUE!</v>
      </c>
      <c r="P1405" s="72" t="e">
        <v>#N/A</v>
      </c>
      <c r="Q1405" s="72" t="e">
        <v>#N/A</v>
      </c>
    </row>
    <row r="1406" spans="13:17" x14ac:dyDescent="0.2">
      <c r="M1406" s="49" t="s">
        <v>443</v>
      </c>
      <c r="N1406" s="75">
        <f>_xll.qlCalendarAdvance(Calendar,N1405,M1406,"Following",FALSE)</f>
        <v>49361</v>
      </c>
      <c r="O1406" s="75" t="e">
        <f>_xll.qlInterestRateIndexValueDate(Index,N1406)</f>
        <v>#VALUE!</v>
      </c>
      <c r="P1406" s="72" t="e">
        <v>#N/A</v>
      </c>
      <c r="Q1406" s="72" t="e">
        <v>#N/A</v>
      </c>
    </row>
    <row r="1407" spans="13:17" x14ac:dyDescent="0.2">
      <c r="M1407" s="49" t="s">
        <v>443</v>
      </c>
      <c r="N1407" s="75">
        <f>_xll.qlCalendarAdvance(Calendar,N1406,M1407,"Following",FALSE)</f>
        <v>49368</v>
      </c>
      <c r="O1407" s="75" t="e">
        <f>_xll.qlInterestRateIndexValueDate(Index,N1407)</f>
        <v>#VALUE!</v>
      </c>
      <c r="P1407" s="72" t="e">
        <v>#N/A</v>
      </c>
      <c r="Q1407" s="72" t="e">
        <v>#N/A</v>
      </c>
    </row>
    <row r="1408" spans="13:17" x14ac:dyDescent="0.2">
      <c r="M1408" s="49" t="s">
        <v>443</v>
      </c>
      <c r="N1408" s="75">
        <f>_xll.qlCalendarAdvance(Calendar,N1407,M1408,"Following",FALSE)</f>
        <v>49375</v>
      </c>
      <c r="O1408" s="75" t="e">
        <f>_xll.qlInterestRateIndexValueDate(Index,N1408)</f>
        <v>#VALUE!</v>
      </c>
      <c r="P1408" s="72" t="e">
        <v>#N/A</v>
      </c>
      <c r="Q1408" s="72" t="e">
        <v>#N/A</v>
      </c>
    </row>
    <row r="1409" spans="13:17" x14ac:dyDescent="0.2">
      <c r="M1409" s="49" t="s">
        <v>443</v>
      </c>
      <c r="N1409" s="75">
        <f>_xll.qlCalendarAdvance(Calendar,N1408,M1409,"Following",FALSE)</f>
        <v>49382</v>
      </c>
      <c r="O1409" s="75" t="e">
        <f>_xll.qlInterestRateIndexValueDate(Index,N1409)</f>
        <v>#VALUE!</v>
      </c>
      <c r="P1409" s="72" t="e">
        <v>#N/A</v>
      </c>
      <c r="Q1409" s="72" t="e">
        <v>#N/A</v>
      </c>
    </row>
    <row r="1410" spans="13:17" x14ac:dyDescent="0.2">
      <c r="M1410" s="49" t="s">
        <v>443</v>
      </c>
      <c r="N1410" s="75">
        <f>_xll.qlCalendarAdvance(Calendar,N1409,M1410,"Following",FALSE)</f>
        <v>49389</v>
      </c>
      <c r="O1410" s="75" t="e">
        <f>_xll.qlInterestRateIndexValueDate(Index,N1410)</f>
        <v>#VALUE!</v>
      </c>
      <c r="P1410" s="72" t="e">
        <v>#N/A</v>
      </c>
      <c r="Q1410" s="72" t="e">
        <v>#N/A</v>
      </c>
    </row>
    <row r="1411" spans="13:17" x14ac:dyDescent="0.2">
      <c r="M1411" s="49" t="s">
        <v>443</v>
      </c>
      <c r="N1411" s="75">
        <f>_xll.qlCalendarAdvance(Calendar,N1410,M1411,"Following",FALSE)</f>
        <v>49396</v>
      </c>
      <c r="O1411" s="75" t="e">
        <f>_xll.qlInterestRateIndexValueDate(Index,N1411)</f>
        <v>#VALUE!</v>
      </c>
      <c r="P1411" s="72" t="e">
        <v>#N/A</v>
      </c>
      <c r="Q1411" s="72" t="e">
        <v>#N/A</v>
      </c>
    </row>
    <row r="1412" spans="13:17" x14ac:dyDescent="0.2">
      <c r="M1412" s="49" t="s">
        <v>443</v>
      </c>
      <c r="N1412" s="75">
        <f>_xll.qlCalendarAdvance(Calendar,N1411,M1412,"Following",FALSE)</f>
        <v>49403</v>
      </c>
      <c r="O1412" s="75" t="e">
        <f>_xll.qlInterestRateIndexValueDate(Index,N1412)</f>
        <v>#VALUE!</v>
      </c>
      <c r="P1412" s="72" t="e">
        <v>#N/A</v>
      </c>
      <c r="Q1412" s="72" t="e">
        <v>#N/A</v>
      </c>
    </row>
    <row r="1413" spans="13:17" x14ac:dyDescent="0.2">
      <c r="M1413" s="49" t="s">
        <v>443</v>
      </c>
      <c r="N1413" s="75">
        <f>_xll.qlCalendarAdvance(Calendar,N1412,M1413,"Following",FALSE)</f>
        <v>49410</v>
      </c>
      <c r="O1413" s="75" t="e">
        <f>_xll.qlInterestRateIndexValueDate(Index,N1413)</f>
        <v>#VALUE!</v>
      </c>
      <c r="P1413" s="72" t="e">
        <v>#N/A</v>
      </c>
      <c r="Q1413" s="72" t="e">
        <v>#N/A</v>
      </c>
    </row>
    <row r="1414" spans="13:17" x14ac:dyDescent="0.2">
      <c r="M1414" s="49" t="s">
        <v>443</v>
      </c>
      <c r="N1414" s="75">
        <f>_xll.qlCalendarAdvance(Calendar,N1413,M1414,"Following",FALSE)</f>
        <v>49417</v>
      </c>
      <c r="O1414" s="75" t="e">
        <f>_xll.qlInterestRateIndexValueDate(Index,N1414)</f>
        <v>#VALUE!</v>
      </c>
      <c r="P1414" s="72" t="e">
        <v>#N/A</v>
      </c>
      <c r="Q1414" s="72" t="e">
        <v>#N/A</v>
      </c>
    </row>
    <row r="1415" spans="13:17" x14ac:dyDescent="0.2">
      <c r="M1415" s="49" t="s">
        <v>443</v>
      </c>
      <c r="N1415" s="75">
        <f>_xll.qlCalendarAdvance(Calendar,N1414,M1415,"Following",FALSE)</f>
        <v>49424</v>
      </c>
      <c r="O1415" s="75" t="e">
        <f>_xll.qlInterestRateIndexValueDate(Index,N1415)</f>
        <v>#VALUE!</v>
      </c>
      <c r="P1415" s="72" t="e">
        <v>#N/A</v>
      </c>
      <c r="Q1415" s="72" t="e">
        <v>#N/A</v>
      </c>
    </row>
    <row r="1416" spans="13:17" x14ac:dyDescent="0.2">
      <c r="M1416" s="49" t="s">
        <v>443</v>
      </c>
      <c r="N1416" s="75">
        <f>_xll.qlCalendarAdvance(Calendar,N1415,M1416,"Following",FALSE)</f>
        <v>49431</v>
      </c>
      <c r="O1416" s="75" t="e">
        <f>_xll.qlInterestRateIndexValueDate(Index,N1416)</f>
        <v>#VALUE!</v>
      </c>
      <c r="P1416" s="72" t="e">
        <v>#N/A</v>
      </c>
      <c r="Q1416" s="72" t="e">
        <v>#N/A</v>
      </c>
    </row>
    <row r="1417" spans="13:17" x14ac:dyDescent="0.2">
      <c r="M1417" s="49" t="s">
        <v>443</v>
      </c>
      <c r="N1417" s="75">
        <f>_xll.qlCalendarAdvance(Calendar,N1416,M1417,"Following",FALSE)</f>
        <v>49438</v>
      </c>
      <c r="O1417" s="75" t="e">
        <f>_xll.qlInterestRateIndexValueDate(Index,N1417)</f>
        <v>#VALUE!</v>
      </c>
      <c r="P1417" s="72" t="e">
        <v>#N/A</v>
      </c>
      <c r="Q1417" s="72" t="e">
        <v>#N/A</v>
      </c>
    </row>
    <row r="1418" spans="13:17" x14ac:dyDescent="0.2">
      <c r="M1418" s="49" t="s">
        <v>443</v>
      </c>
      <c r="N1418" s="75">
        <f>_xll.qlCalendarAdvance(Calendar,N1417,M1418,"Following",FALSE)</f>
        <v>49445</v>
      </c>
      <c r="O1418" s="75" t="e">
        <f>_xll.qlInterestRateIndexValueDate(Index,N1418)</f>
        <v>#VALUE!</v>
      </c>
      <c r="P1418" s="72" t="e">
        <v>#N/A</v>
      </c>
      <c r="Q1418" s="72" t="e">
        <v>#N/A</v>
      </c>
    </row>
    <row r="1419" spans="13:17" x14ac:dyDescent="0.2">
      <c r="M1419" s="49" t="s">
        <v>443</v>
      </c>
      <c r="N1419" s="75">
        <f>_xll.qlCalendarAdvance(Calendar,N1418,M1419,"Following",FALSE)</f>
        <v>49452</v>
      </c>
      <c r="O1419" s="75" t="e">
        <f>_xll.qlInterestRateIndexValueDate(Index,N1419)</f>
        <v>#VALUE!</v>
      </c>
      <c r="P1419" s="72" t="e">
        <v>#N/A</v>
      </c>
      <c r="Q1419" s="72" t="e">
        <v>#N/A</v>
      </c>
    </row>
    <row r="1420" spans="13:17" x14ac:dyDescent="0.2">
      <c r="M1420" s="49" t="s">
        <v>443</v>
      </c>
      <c r="N1420" s="75">
        <f>_xll.qlCalendarAdvance(Calendar,N1419,M1420,"Following",FALSE)</f>
        <v>49459</v>
      </c>
      <c r="O1420" s="75" t="e">
        <f>_xll.qlInterestRateIndexValueDate(Index,N1420)</f>
        <v>#VALUE!</v>
      </c>
      <c r="P1420" s="72" t="e">
        <v>#N/A</v>
      </c>
      <c r="Q1420" s="72" t="e">
        <v>#N/A</v>
      </c>
    </row>
    <row r="1421" spans="13:17" x14ac:dyDescent="0.2">
      <c r="M1421" s="49" t="s">
        <v>443</v>
      </c>
      <c r="N1421" s="75">
        <f>_xll.qlCalendarAdvance(Calendar,N1420,M1421,"Following",FALSE)</f>
        <v>49466</v>
      </c>
      <c r="O1421" s="75" t="e">
        <f>_xll.qlInterestRateIndexValueDate(Index,N1421)</f>
        <v>#VALUE!</v>
      </c>
      <c r="P1421" s="72" t="e">
        <v>#N/A</v>
      </c>
      <c r="Q1421" s="72" t="e">
        <v>#N/A</v>
      </c>
    </row>
    <row r="1422" spans="13:17" x14ac:dyDescent="0.2">
      <c r="M1422" s="49" t="s">
        <v>443</v>
      </c>
      <c r="N1422" s="75">
        <f>_xll.qlCalendarAdvance(Calendar,N1421,M1422,"Following",FALSE)</f>
        <v>49473</v>
      </c>
      <c r="O1422" s="75" t="e">
        <f>_xll.qlInterestRateIndexValueDate(Index,N1422)</f>
        <v>#VALUE!</v>
      </c>
      <c r="P1422" s="72" t="e">
        <v>#N/A</v>
      </c>
      <c r="Q1422" s="72" t="e">
        <v>#N/A</v>
      </c>
    </row>
    <row r="1423" spans="13:17" x14ac:dyDescent="0.2">
      <c r="M1423" s="49" t="s">
        <v>443</v>
      </c>
      <c r="N1423" s="75">
        <f>_xll.qlCalendarAdvance(Calendar,N1422,M1423,"Following",FALSE)</f>
        <v>49480</v>
      </c>
      <c r="O1423" s="75" t="e">
        <f>_xll.qlInterestRateIndexValueDate(Index,N1423)</f>
        <v>#VALUE!</v>
      </c>
      <c r="P1423" s="72" t="e">
        <v>#N/A</v>
      </c>
      <c r="Q1423" s="72" t="e">
        <v>#N/A</v>
      </c>
    </row>
    <row r="1424" spans="13:17" x14ac:dyDescent="0.2">
      <c r="M1424" s="49" t="s">
        <v>443</v>
      </c>
      <c r="N1424" s="75">
        <f>_xll.qlCalendarAdvance(Calendar,N1423,M1424,"Following",FALSE)</f>
        <v>49487</v>
      </c>
      <c r="O1424" s="75" t="e">
        <f>_xll.qlInterestRateIndexValueDate(Index,N1424)</f>
        <v>#VALUE!</v>
      </c>
      <c r="P1424" s="72" t="e">
        <v>#N/A</v>
      </c>
      <c r="Q1424" s="72" t="e">
        <v>#N/A</v>
      </c>
    </row>
    <row r="1425" spans="13:17" x14ac:dyDescent="0.2">
      <c r="M1425" s="49" t="s">
        <v>443</v>
      </c>
      <c r="N1425" s="75">
        <f>_xll.qlCalendarAdvance(Calendar,N1424,M1425,"Following",FALSE)</f>
        <v>49494</v>
      </c>
      <c r="O1425" s="75" t="e">
        <f>_xll.qlInterestRateIndexValueDate(Index,N1425)</f>
        <v>#VALUE!</v>
      </c>
      <c r="P1425" s="72" t="e">
        <v>#N/A</v>
      </c>
      <c r="Q1425" s="72" t="e">
        <v>#N/A</v>
      </c>
    </row>
    <row r="1426" spans="13:17" x14ac:dyDescent="0.2">
      <c r="M1426" s="49" t="s">
        <v>443</v>
      </c>
      <c r="N1426" s="75">
        <f>_xll.qlCalendarAdvance(Calendar,N1425,M1426,"Following",FALSE)</f>
        <v>49501</v>
      </c>
      <c r="O1426" s="75" t="e">
        <f>_xll.qlInterestRateIndexValueDate(Index,N1426)</f>
        <v>#VALUE!</v>
      </c>
      <c r="P1426" s="72" t="e">
        <v>#N/A</v>
      </c>
      <c r="Q1426" s="72" t="e">
        <v>#N/A</v>
      </c>
    </row>
    <row r="1427" spans="13:17" x14ac:dyDescent="0.2">
      <c r="M1427" s="49" t="s">
        <v>443</v>
      </c>
      <c r="N1427" s="75">
        <f>_xll.qlCalendarAdvance(Calendar,N1426,M1427,"Following",FALSE)</f>
        <v>49508</v>
      </c>
      <c r="O1427" s="75" t="e">
        <f>_xll.qlInterestRateIndexValueDate(Index,N1427)</f>
        <v>#VALUE!</v>
      </c>
      <c r="P1427" s="72" t="e">
        <v>#N/A</v>
      </c>
      <c r="Q1427" s="72" t="e">
        <v>#N/A</v>
      </c>
    </row>
    <row r="1428" spans="13:17" x14ac:dyDescent="0.2">
      <c r="M1428" s="49" t="s">
        <v>443</v>
      </c>
      <c r="N1428" s="75">
        <f>_xll.qlCalendarAdvance(Calendar,N1427,M1428,"Following",FALSE)</f>
        <v>49515</v>
      </c>
      <c r="O1428" s="75" t="e">
        <f>_xll.qlInterestRateIndexValueDate(Index,N1428)</f>
        <v>#VALUE!</v>
      </c>
      <c r="P1428" s="72" t="e">
        <v>#N/A</v>
      </c>
      <c r="Q1428" s="72" t="e">
        <v>#N/A</v>
      </c>
    </row>
    <row r="1429" spans="13:17" x14ac:dyDescent="0.2">
      <c r="M1429" s="49" t="s">
        <v>443</v>
      </c>
      <c r="N1429" s="75">
        <f>_xll.qlCalendarAdvance(Calendar,N1428,M1429,"Following",FALSE)</f>
        <v>49522</v>
      </c>
      <c r="O1429" s="75" t="e">
        <f>_xll.qlInterestRateIndexValueDate(Index,N1429)</f>
        <v>#VALUE!</v>
      </c>
      <c r="P1429" s="72" t="e">
        <v>#N/A</v>
      </c>
      <c r="Q1429" s="72" t="e">
        <v>#N/A</v>
      </c>
    </row>
    <row r="1430" spans="13:17" x14ac:dyDescent="0.2">
      <c r="M1430" s="49" t="s">
        <v>443</v>
      </c>
      <c r="N1430" s="75">
        <f>_xll.qlCalendarAdvance(Calendar,N1429,M1430,"Following",FALSE)</f>
        <v>49529</v>
      </c>
      <c r="O1430" s="75" t="e">
        <f>_xll.qlInterestRateIndexValueDate(Index,N1430)</f>
        <v>#VALUE!</v>
      </c>
      <c r="P1430" s="72" t="e">
        <v>#N/A</v>
      </c>
      <c r="Q1430" s="72" t="e">
        <v>#N/A</v>
      </c>
    </row>
    <row r="1431" spans="13:17" x14ac:dyDescent="0.2">
      <c r="M1431" s="49" t="s">
        <v>443</v>
      </c>
      <c r="N1431" s="75">
        <f>_xll.qlCalendarAdvance(Calendar,N1430,M1431,"Following",FALSE)</f>
        <v>49536</v>
      </c>
      <c r="O1431" s="75" t="e">
        <f>_xll.qlInterestRateIndexValueDate(Index,N1431)</f>
        <v>#VALUE!</v>
      </c>
      <c r="P1431" s="72" t="e">
        <v>#N/A</v>
      </c>
      <c r="Q1431" s="72" t="e">
        <v>#N/A</v>
      </c>
    </row>
    <row r="1432" spans="13:17" x14ac:dyDescent="0.2">
      <c r="M1432" s="49" t="s">
        <v>443</v>
      </c>
      <c r="N1432" s="75">
        <f>_xll.qlCalendarAdvance(Calendar,N1431,M1432,"Following",FALSE)</f>
        <v>49543</v>
      </c>
      <c r="O1432" s="75" t="e">
        <f>_xll.qlInterestRateIndexValueDate(Index,N1432)</f>
        <v>#VALUE!</v>
      </c>
      <c r="P1432" s="72" t="e">
        <v>#N/A</v>
      </c>
      <c r="Q1432" s="72" t="e">
        <v>#N/A</v>
      </c>
    </row>
    <row r="1433" spans="13:17" x14ac:dyDescent="0.2">
      <c r="M1433" s="49" t="s">
        <v>443</v>
      </c>
      <c r="N1433" s="75">
        <f>_xll.qlCalendarAdvance(Calendar,N1432,M1433,"Following",FALSE)</f>
        <v>49550</v>
      </c>
      <c r="O1433" s="75" t="e">
        <f>_xll.qlInterestRateIndexValueDate(Index,N1433)</f>
        <v>#VALUE!</v>
      </c>
      <c r="P1433" s="72" t="e">
        <v>#N/A</v>
      </c>
      <c r="Q1433" s="72" t="e">
        <v>#N/A</v>
      </c>
    </row>
    <row r="1434" spans="13:17" x14ac:dyDescent="0.2">
      <c r="M1434" s="49" t="s">
        <v>443</v>
      </c>
      <c r="N1434" s="75">
        <f>_xll.qlCalendarAdvance(Calendar,N1433,M1434,"Following",FALSE)</f>
        <v>49557</v>
      </c>
      <c r="O1434" s="75" t="e">
        <f>_xll.qlInterestRateIndexValueDate(Index,N1434)</f>
        <v>#VALUE!</v>
      </c>
      <c r="P1434" s="72" t="e">
        <v>#N/A</v>
      </c>
      <c r="Q1434" s="72" t="e">
        <v>#N/A</v>
      </c>
    </row>
    <row r="1435" spans="13:17" x14ac:dyDescent="0.2">
      <c r="M1435" s="49" t="s">
        <v>443</v>
      </c>
      <c r="N1435" s="75">
        <f>_xll.qlCalendarAdvance(Calendar,N1434,M1435,"Following",FALSE)</f>
        <v>49564</v>
      </c>
      <c r="O1435" s="75" t="e">
        <f>_xll.qlInterestRateIndexValueDate(Index,N1435)</f>
        <v>#VALUE!</v>
      </c>
      <c r="P1435" s="72" t="e">
        <v>#N/A</v>
      </c>
      <c r="Q1435" s="72" t="e">
        <v>#N/A</v>
      </c>
    </row>
    <row r="1436" spans="13:17" x14ac:dyDescent="0.2">
      <c r="M1436" s="49" t="s">
        <v>443</v>
      </c>
      <c r="N1436" s="75">
        <f>_xll.qlCalendarAdvance(Calendar,N1435,M1436,"Following",FALSE)</f>
        <v>49571</v>
      </c>
      <c r="O1436" s="75" t="e">
        <f>_xll.qlInterestRateIndexValueDate(Index,N1436)</f>
        <v>#VALUE!</v>
      </c>
      <c r="P1436" s="72" t="e">
        <v>#N/A</v>
      </c>
      <c r="Q1436" s="72" t="e">
        <v>#N/A</v>
      </c>
    </row>
    <row r="1437" spans="13:17" x14ac:dyDescent="0.2">
      <c r="M1437" s="49" t="s">
        <v>443</v>
      </c>
      <c r="N1437" s="75">
        <f>_xll.qlCalendarAdvance(Calendar,N1436,M1437,"Following",FALSE)</f>
        <v>49578</v>
      </c>
      <c r="O1437" s="75" t="e">
        <f>_xll.qlInterestRateIndexValueDate(Index,N1437)</f>
        <v>#VALUE!</v>
      </c>
      <c r="P1437" s="72" t="e">
        <v>#N/A</v>
      </c>
      <c r="Q1437" s="72" t="e">
        <v>#N/A</v>
      </c>
    </row>
    <row r="1438" spans="13:17" x14ac:dyDescent="0.2">
      <c r="M1438" s="49" t="s">
        <v>443</v>
      </c>
      <c r="N1438" s="75">
        <f>_xll.qlCalendarAdvance(Calendar,N1437,M1438,"Following",FALSE)</f>
        <v>49585</v>
      </c>
      <c r="O1438" s="75" t="e">
        <f>_xll.qlInterestRateIndexValueDate(Index,N1438)</f>
        <v>#VALUE!</v>
      </c>
      <c r="P1438" s="72" t="e">
        <v>#N/A</v>
      </c>
      <c r="Q1438" s="72" t="e">
        <v>#N/A</v>
      </c>
    </row>
    <row r="1439" spans="13:17" x14ac:dyDescent="0.2">
      <c r="M1439" s="49" t="s">
        <v>443</v>
      </c>
      <c r="N1439" s="75">
        <f>_xll.qlCalendarAdvance(Calendar,N1438,M1439,"Following",FALSE)</f>
        <v>49592</v>
      </c>
      <c r="O1439" s="75" t="e">
        <f>_xll.qlInterestRateIndexValueDate(Index,N1439)</f>
        <v>#VALUE!</v>
      </c>
      <c r="P1439" s="72" t="e">
        <v>#N/A</v>
      </c>
      <c r="Q1439" s="72" t="e">
        <v>#N/A</v>
      </c>
    </row>
    <row r="1440" spans="13:17" x14ac:dyDescent="0.2">
      <c r="M1440" s="49" t="s">
        <v>443</v>
      </c>
      <c r="N1440" s="75">
        <f>_xll.qlCalendarAdvance(Calendar,N1439,M1440,"Following",FALSE)</f>
        <v>49599</v>
      </c>
      <c r="O1440" s="75" t="e">
        <f>_xll.qlInterestRateIndexValueDate(Index,N1440)</f>
        <v>#VALUE!</v>
      </c>
      <c r="P1440" s="72" t="e">
        <v>#N/A</v>
      </c>
      <c r="Q1440" s="72" t="e">
        <v>#N/A</v>
      </c>
    </row>
    <row r="1441" spans="13:17" x14ac:dyDescent="0.2">
      <c r="M1441" s="49" t="s">
        <v>443</v>
      </c>
      <c r="N1441" s="75">
        <f>_xll.qlCalendarAdvance(Calendar,N1440,M1441,"Following",FALSE)</f>
        <v>49606</v>
      </c>
      <c r="O1441" s="75" t="e">
        <f>_xll.qlInterestRateIndexValueDate(Index,N1441)</f>
        <v>#VALUE!</v>
      </c>
      <c r="P1441" s="72" t="e">
        <v>#N/A</v>
      </c>
      <c r="Q1441" s="72" t="e">
        <v>#N/A</v>
      </c>
    </row>
    <row r="1442" spans="13:17" x14ac:dyDescent="0.2">
      <c r="M1442" s="49" t="s">
        <v>443</v>
      </c>
      <c r="N1442" s="75">
        <f>_xll.qlCalendarAdvance(Calendar,N1441,M1442,"Following",FALSE)</f>
        <v>49613</v>
      </c>
      <c r="O1442" s="75" t="e">
        <f>_xll.qlInterestRateIndexValueDate(Index,N1442)</f>
        <v>#VALUE!</v>
      </c>
      <c r="P1442" s="72" t="e">
        <v>#N/A</v>
      </c>
      <c r="Q1442" s="72" t="e">
        <v>#N/A</v>
      </c>
    </row>
    <row r="1443" spans="13:17" x14ac:dyDescent="0.2">
      <c r="M1443" s="49" t="s">
        <v>443</v>
      </c>
      <c r="N1443" s="75">
        <f>_xll.qlCalendarAdvance(Calendar,N1442,M1443,"Following",FALSE)</f>
        <v>49620</v>
      </c>
      <c r="O1443" s="75" t="e">
        <f>_xll.qlInterestRateIndexValueDate(Index,N1443)</f>
        <v>#VALUE!</v>
      </c>
      <c r="P1443" s="72" t="e">
        <v>#N/A</v>
      </c>
      <c r="Q1443" s="72" t="e">
        <v>#N/A</v>
      </c>
    </row>
    <row r="1444" spans="13:17" x14ac:dyDescent="0.2">
      <c r="M1444" s="49" t="s">
        <v>443</v>
      </c>
      <c r="N1444" s="75">
        <f>_xll.qlCalendarAdvance(Calendar,N1443,M1444,"Following",FALSE)</f>
        <v>49627</v>
      </c>
      <c r="O1444" s="75" t="e">
        <f>_xll.qlInterestRateIndexValueDate(Index,N1444)</f>
        <v>#VALUE!</v>
      </c>
      <c r="P1444" s="72" t="e">
        <v>#N/A</v>
      </c>
      <c r="Q1444" s="72" t="e">
        <v>#N/A</v>
      </c>
    </row>
    <row r="1445" spans="13:17" x14ac:dyDescent="0.2">
      <c r="M1445" s="49" t="s">
        <v>443</v>
      </c>
      <c r="N1445" s="75">
        <f>_xll.qlCalendarAdvance(Calendar,N1444,M1445,"Following",FALSE)</f>
        <v>49634</v>
      </c>
      <c r="O1445" s="75" t="e">
        <f>_xll.qlInterestRateIndexValueDate(Index,N1445)</f>
        <v>#VALUE!</v>
      </c>
      <c r="P1445" s="72" t="e">
        <v>#N/A</v>
      </c>
      <c r="Q1445" s="72" t="e">
        <v>#N/A</v>
      </c>
    </row>
    <row r="1446" spans="13:17" x14ac:dyDescent="0.2">
      <c r="M1446" s="49" t="s">
        <v>443</v>
      </c>
      <c r="N1446" s="75">
        <f>_xll.qlCalendarAdvance(Calendar,N1445,M1446,"Following",FALSE)</f>
        <v>49641</v>
      </c>
      <c r="O1446" s="75" t="e">
        <f>_xll.qlInterestRateIndexValueDate(Index,N1446)</f>
        <v>#VALUE!</v>
      </c>
      <c r="P1446" s="72" t="e">
        <v>#N/A</v>
      </c>
      <c r="Q1446" s="72" t="e">
        <v>#N/A</v>
      </c>
    </row>
    <row r="1447" spans="13:17" x14ac:dyDescent="0.2">
      <c r="M1447" s="49" t="s">
        <v>443</v>
      </c>
      <c r="N1447" s="75">
        <f>_xll.qlCalendarAdvance(Calendar,N1446,M1447,"Following",FALSE)</f>
        <v>49648</v>
      </c>
      <c r="O1447" s="75" t="e">
        <f>_xll.qlInterestRateIndexValueDate(Index,N1447)</f>
        <v>#VALUE!</v>
      </c>
      <c r="P1447" s="72" t="e">
        <v>#N/A</v>
      </c>
      <c r="Q1447" s="72" t="e">
        <v>#N/A</v>
      </c>
    </row>
    <row r="1448" spans="13:17" x14ac:dyDescent="0.2">
      <c r="M1448" s="49" t="s">
        <v>443</v>
      </c>
      <c r="N1448" s="75">
        <f>_xll.qlCalendarAdvance(Calendar,N1447,M1448,"Following",FALSE)</f>
        <v>49655</v>
      </c>
      <c r="O1448" s="75" t="e">
        <f>_xll.qlInterestRateIndexValueDate(Index,N1448)</f>
        <v>#VALUE!</v>
      </c>
      <c r="P1448" s="72" t="e">
        <v>#N/A</v>
      </c>
      <c r="Q1448" s="72" t="e">
        <v>#N/A</v>
      </c>
    </row>
    <row r="1449" spans="13:17" x14ac:dyDescent="0.2">
      <c r="M1449" s="49" t="s">
        <v>443</v>
      </c>
      <c r="N1449" s="75">
        <f>_xll.qlCalendarAdvance(Calendar,N1448,M1449,"Following",FALSE)</f>
        <v>49662</v>
      </c>
      <c r="O1449" s="75" t="e">
        <f>_xll.qlInterestRateIndexValueDate(Index,N1449)</f>
        <v>#VALUE!</v>
      </c>
      <c r="P1449" s="72" t="e">
        <v>#N/A</v>
      </c>
      <c r="Q1449" s="72" t="e">
        <v>#N/A</v>
      </c>
    </row>
    <row r="1450" spans="13:17" x14ac:dyDescent="0.2">
      <c r="M1450" s="49" t="s">
        <v>443</v>
      </c>
      <c r="N1450" s="75">
        <f>_xll.qlCalendarAdvance(Calendar,N1449,M1450,"Following",FALSE)</f>
        <v>49670</v>
      </c>
      <c r="O1450" s="75" t="e">
        <f>_xll.qlInterestRateIndexValueDate(Index,N1450)</f>
        <v>#VALUE!</v>
      </c>
      <c r="P1450" s="72" t="e">
        <v>#N/A</v>
      </c>
      <c r="Q1450" s="72" t="e">
        <v>#N/A</v>
      </c>
    </row>
    <row r="1451" spans="13:17" x14ac:dyDescent="0.2">
      <c r="M1451" s="49" t="s">
        <v>443</v>
      </c>
      <c r="N1451" s="75">
        <f>_xll.qlCalendarAdvance(Calendar,N1450,M1451,"Following",FALSE)</f>
        <v>49677</v>
      </c>
      <c r="O1451" s="75" t="e">
        <f>_xll.qlInterestRateIndexValueDate(Index,N1451)</f>
        <v>#VALUE!</v>
      </c>
      <c r="P1451" s="72" t="e">
        <v>#N/A</v>
      </c>
      <c r="Q1451" s="72" t="e">
        <v>#N/A</v>
      </c>
    </row>
    <row r="1452" spans="13:17" x14ac:dyDescent="0.2">
      <c r="M1452" s="49" t="s">
        <v>443</v>
      </c>
      <c r="N1452" s="75">
        <f>_xll.qlCalendarAdvance(Calendar,N1451,M1452,"Following",FALSE)</f>
        <v>49684</v>
      </c>
      <c r="O1452" s="75" t="e">
        <f>_xll.qlInterestRateIndexValueDate(Index,N1452)</f>
        <v>#VALUE!</v>
      </c>
      <c r="P1452" s="72" t="e">
        <v>#N/A</v>
      </c>
      <c r="Q1452" s="72" t="e">
        <v>#N/A</v>
      </c>
    </row>
    <row r="1453" spans="13:17" x14ac:dyDescent="0.2">
      <c r="M1453" s="49" t="s">
        <v>443</v>
      </c>
      <c r="N1453" s="75">
        <f>_xll.qlCalendarAdvance(Calendar,N1452,M1453,"Following",FALSE)</f>
        <v>49691</v>
      </c>
      <c r="O1453" s="75" t="e">
        <f>_xll.qlInterestRateIndexValueDate(Index,N1453)</f>
        <v>#VALUE!</v>
      </c>
      <c r="P1453" s="72" t="e">
        <v>#N/A</v>
      </c>
      <c r="Q1453" s="72" t="e">
        <v>#N/A</v>
      </c>
    </row>
    <row r="1454" spans="13:17" x14ac:dyDescent="0.2">
      <c r="M1454" s="49" t="s">
        <v>443</v>
      </c>
      <c r="N1454" s="75">
        <f>_xll.qlCalendarAdvance(Calendar,N1453,M1454,"Following",FALSE)</f>
        <v>49698</v>
      </c>
      <c r="O1454" s="75" t="e">
        <f>_xll.qlInterestRateIndexValueDate(Index,N1454)</f>
        <v>#VALUE!</v>
      </c>
      <c r="P1454" s="72" t="e">
        <v>#N/A</v>
      </c>
      <c r="Q1454" s="72" t="e">
        <v>#N/A</v>
      </c>
    </row>
    <row r="1455" spans="13:17" x14ac:dyDescent="0.2">
      <c r="M1455" s="49" t="s">
        <v>443</v>
      </c>
      <c r="N1455" s="75">
        <f>_xll.qlCalendarAdvance(Calendar,N1454,M1455,"Following",FALSE)</f>
        <v>49705</v>
      </c>
      <c r="O1455" s="75" t="e">
        <f>_xll.qlInterestRateIndexValueDate(Index,N1455)</f>
        <v>#VALUE!</v>
      </c>
      <c r="P1455" s="72" t="e">
        <v>#N/A</v>
      </c>
      <c r="Q1455" s="72" t="e">
        <v>#N/A</v>
      </c>
    </row>
    <row r="1456" spans="13:17" x14ac:dyDescent="0.2">
      <c r="M1456" s="49" t="s">
        <v>443</v>
      </c>
      <c r="N1456" s="75">
        <f>_xll.qlCalendarAdvance(Calendar,N1455,M1456,"Following",FALSE)</f>
        <v>49712</v>
      </c>
      <c r="O1456" s="75" t="e">
        <f>_xll.qlInterestRateIndexValueDate(Index,N1456)</f>
        <v>#VALUE!</v>
      </c>
      <c r="P1456" s="72" t="e">
        <v>#N/A</v>
      </c>
      <c r="Q1456" s="72" t="e">
        <v>#N/A</v>
      </c>
    </row>
    <row r="1457" spans="13:17" x14ac:dyDescent="0.2">
      <c r="M1457" s="49" t="s">
        <v>443</v>
      </c>
      <c r="N1457" s="75">
        <f>_xll.qlCalendarAdvance(Calendar,N1456,M1457,"Following",FALSE)</f>
        <v>49719</v>
      </c>
      <c r="O1457" s="75" t="e">
        <f>_xll.qlInterestRateIndexValueDate(Index,N1457)</f>
        <v>#VALUE!</v>
      </c>
      <c r="P1457" s="72" t="e">
        <v>#N/A</v>
      </c>
      <c r="Q1457" s="72" t="e">
        <v>#N/A</v>
      </c>
    </row>
    <row r="1458" spans="13:17" x14ac:dyDescent="0.2">
      <c r="M1458" s="49" t="s">
        <v>443</v>
      </c>
      <c r="N1458" s="75">
        <f>_xll.qlCalendarAdvance(Calendar,N1457,M1458,"Following",FALSE)</f>
        <v>49726</v>
      </c>
      <c r="O1458" s="75" t="e">
        <f>_xll.qlInterestRateIndexValueDate(Index,N1458)</f>
        <v>#VALUE!</v>
      </c>
      <c r="P1458" s="72" t="e">
        <v>#N/A</v>
      </c>
      <c r="Q1458" s="72" t="e">
        <v>#N/A</v>
      </c>
    </row>
    <row r="1459" spans="13:17" x14ac:dyDescent="0.2">
      <c r="M1459" s="49" t="s">
        <v>443</v>
      </c>
      <c r="N1459" s="75">
        <f>_xll.qlCalendarAdvance(Calendar,N1458,M1459,"Following",FALSE)</f>
        <v>49733</v>
      </c>
      <c r="O1459" s="75" t="e">
        <f>_xll.qlInterestRateIndexValueDate(Index,N1459)</f>
        <v>#VALUE!</v>
      </c>
      <c r="P1459" s="72" t="e">
        <v>#N/A</v>
      </c>
      <c r="Q1459" s="72" t="e">
        <v>#N/A</v>
      </c>
    </row>
    <row r="1460" spans="13:17" x14ac:dyDescent="0.2">
      <c r="M1460" s="49" t="s">
        <v>443</v>
      </c>
      <c r="N1460" s="75">
        <f>_xll.qlCalendarAdvance(Calendar,N1459,M1460,"Following",FALSE)</f>
        <v>49740</v>
      </c>
      <c r="O1460" s="75" t="e">
        <f>_xll.qlInterestRateIndexValueDate(Index,N1460)</f>
        <v>#VALUE!</v>
      </c>
      <c r="P1460" s="72" t="e">
        <v>#N/A</v>
      </c>
      <c r="Q1460" s="72" t="e">
        <v>#N/A</v>
      </c>
    </row>
    <row r="1461" spans="13:17" x14ac:dyDescent="0.2">
      <c r="M1461" s="49" t="s">
        <v>443</v>
      </c>
      <c r="N1461" s="75">
        <f>_xll.qlCalendarAdvance(Calendar,N1460,M1461,"Following",FALSE)</f>
        <v>49747</v>
      </c>
      <c r="O1461" s="75" t="e">
        <f>_xll.qlInterestRateIndexValueDate(Index,N1461)</f>
        <v>#VALUE!</v>
      </c>
      <c r="P1461" s="72" t="e">
        <v>#N/A</v>
      </c>
      <c r="Q1461" s="72" t="e">
        <v>#N/A</v>
      </c>
    </row>
    <row r="1462" spans="13:17" x14ac:dyDescent="0.2">
      <c r="M1462" s="49" t="s">
        <v>443</v>
      </c>
      <c r="N1462" s="75">
        <f>_xll.qlCalendarAdvance(Calendar,N1461,M1462,"Following",FALSE)</f>
        <v>49754</v>
      </c>
      <c r="O1462" s="75" t="e">
        <f>_xll.qlInterestRateIndexValueDate(Index,N1462)</f>
        <v>#VALUE!</v>
      </c>
      <c r="P1462" s="72" t="e">
        <v>#N/A</v>
      </c>
      <c r="Q1462" s="72" t="e">
        <v>#N/A</v>
      </c>
    </row>
    <row r="1463" spans="13:17" x14ac:dyDescent="0.2">
      <c r="M1463" s="49" t="s">
        <v>443</v>
      </c>
      <c r="N1463" s="75">
        <f>_xll.qlCalendarAdvance(Calendar,N1462,M1463,"Following",FALSE)</f>
        <v>49761</v>
      </c>
      <c r="O1463" s="75" t="e">
        <f>_xll.qlInterestRateIndexValueDate(Index,N1463)</f>
        <v>#VALUE!</v>
      </c>
      <c r="P1463" s="72" t="e">
        <v>#N/A</v>
      </c>
      <c r="Q1463" s="72" t="e">
        <v>#N/A</v>
      </c>
    </row>
    <row r="1464" spans="13:17" x14ac:dyDescent="0.2">
      <c r="M1464" s="49" t="s">
        <v>443</v>
      </c>
      <c r="N1464" s="75">
        <f>_xll.qlCalendarAdvance(Calendar,N1463,M1464,"Following",FALSE)</f>
        <v>49768</v>
      </c>
      <c r="O1464" s="75" t="e">
        <f>_xll.qlInterestRateIndexValueDate(Index,N1464)</f>
        <v>#VALUE!</v>
      </c>
      <c r="P1464" s="72" t="e">
        <v>#N/A</v>
      </c>
      <c r="Q1464" s="72" t="e">
        <v>#N/A</v>
      </c>
    </row>
    <row r="1465" spans="13:17" x14ac:dyDescent="0.2">
      <c r="M1465" s="49" t="s">
        <v>443</v>
      </c>
      <c r="N1465" s="75">
        <f>_xll.qlCalendarAdvance(Calendar,N1464,M1465,"Following",FALSE)</f>
        <v>49775</v>
      </c>
      <c r="O1465" s="75" t="e">
        <f>_xll.qlInterestRateIndexValueDate(Index,N1465)</f>
        <v>#VALUE!</v>
      </c>
      <c r="P1465" s="72" t="e">
        <v>#N/A</v>
      </c>
      <c r="Q1465" s="72" t="e">
        <v>#N/A</v>
      </c>
    </row>
    <row r="1466" spans="13:17" x14ac:dyDescent="0.2">
      <c r="M1466" s="49" t="s">
        <v>443</v>
      </c>
      <c r="N1466" s="75">
        <f>_xll.qlCalendarAdvance(Calendar,N1465,M1466,"Following",FALSE)</f>
        <v>49782</v>
      </c>
      <c r="O1466" s="75" t="e">
        <f>_xll.qlInterestRateIndexValueDate(Index,N1466)</f>
        <v>#VALUE!</v>
      </c>
      <c r="P1466" s="72" t="e">
        <v>#N/A</v>
      </c>
      <c r="Q1466" s="72" t="e">
        <v>#N/A</v>
      </c>
    </row>
    <row r="1467" spans="13:17" x14ac:dyDescent="0.2">
      <c r="M1467" s="49" t="s">
        <v>443</v>
      </c>
      <c r="N1467" s="75">
        <f>_xll.qlCalendarAdvance(Calendar,N1466,M1467,"Following",FALSE)</f>
        <v>49789</v>
      </c>
      <c r="O1467" s="75" t="e">
        <f>_xll.qlInterestRateIndexValueDate(Index,N1467)</f>
        <v>#VALUE!</v>
      </c>
      <c r="P1467" s="72" t="e">
        <v>#N/A</v>
      </c>
      <c r="Q1467" s="72" t="e">
        <v>#N/A</v>
      </c>
    </row>
    <row r="1468" spans="13:17" x14ac:dyDescent="0.2">
      <c r="M1468" s="49" t="s">
        <v>443</v>
      </c>
      <c r="N1468" s="75">
        <f>_xll.qlCalendarAdvance(Calendar,N1467,M1468,"Following",FALSE)</f>
        <v>49797</v>
      </c>
      <c r="O1468" s="75" t="e">
        <f>_xll.qlInterestRateIndexValueDate(Index,N1468)</f>
        <v>#VALUE!</v>
      </c>
      <c r="P1468" s="72" t="e">
        <v>#N/A</v>
      </c>
      <c r="Q1468" s="72" t="e">
        <v>#N/A</v>
      </c>
    </row>
    <row r="1469" spans="13:17" x14ac:dyDescent="0.2">
      <c r="M1469" s="49" t="s">
        <v>443</v>
      </c>
      <c r="N1469" s="75">
        <f>_xll.qlCalendarAdvance(Calendar,N1468,M1469,"Following",FALSE)</f>
        <v>49804</v>
      </c>
      <c r="O1469" s="75" t="e">
        <f>_xll.qlInterestRateIndexValueDate(Index,N1469)</f>
        <v>#VALUE!</v>
      </c>
      <c r="P1469" s="72" t="e">
        <v>#N/A</v>
      </c>
      <c r="Q1469" s="72" t="e">
        <v>#N/A</v>
      </c>
    </row>
    <row r="1470" spans="13:17" x14ac:dyDescent="0.2">
      <c r="M1470" s="49" t="s">
        <v>443</v>
      </c>
      <c r="N1470" s="75">
        <f>_xll.qlCalendarAdvance(Calendar,N1469,M1470,"Following",FALSE)</f>
        <v>49811</v>
      </c>
      <c r="O1470" s="75" t="e">
        <f>_xll.qlInterestRateIndexValueDate(Index,N1470)</f>
        <v>#VALUE!</v>
      </c>
      <c r="P1470" s="72" t="e">
        <v>#N/A</v>
      </c>
      <c r="Q1470" s="72" t="e">
        <v>#N/A</v>
      </c>
    </row>
    <row r="1471" spans="13:17" x14ac:dyDescent="0.2">
      <c r="M1471" s="49" t="s">
        <v>443</v>
      </c>
      <c r="N1471" s="75">
        <f>_xll.qlCalendarAdvance(Calendar,N1470,M1471,"Following",FALSE)</f>
        <v>49818</v>
      </c>
      <c r="O1471" s="75" t="e">
        <f>_xll.qlInterestRateIndexValueDate(Index,N1471)</f>
        <v>#VALUE!</v>
      </c>
      <c r="P1471" s="72" t="e">
        <v>#N/A</v>
      </c>
      <c r="Q1471" s="72" t="e">
        <v>#N/A</v>
      </c>
    </row>
    <row r="1472" spans="13:17" x14ac:dyDescent="0.2">
      <c r="M1472" s="49" t="s">
        <v>443</v>
      </c>
      <c r="N1472" s="75">
        <f>_xll.qlCalendarAdvance(Calendar,N1471,M1472,"Following",FALSE)</f>
        <v>49825</v>
      </c>
      <c r="O1472" s="75" t="e">
        <f>_xll.qlInterestRateIndexValueDate(Index,N1472)</f>
        <v>#VALUE!</v>
      </c>
      <c r="P1472" s="72" t="e">
        <v>#N/A</v>
      </c>
      <c r="Q1472" s="72" t="e">
        <v>#N/A</v>
      </c>
    </row>
    <row r="1473" spans="13:17" x14ac:dyDescent="0.2">
      <c r="M1473" s="49" t="s">
        <v>443</v>
      </c>
      <c r="N1473" s="75">
        <f>_xll.qlCalendarAdvance(Calendar,N1472,M1473,"Following",FALSE)</f>
        <v>49832</v>
      </c>
      <c r="O1473" s="75" t="e">
        <f>_xll.qlInterestRateIndexValueDate(Index,N1473)</f>
        <v>#VALUE!</v>
      </c>
      <c r="P1473" s="72" t="e">
        <v>#N/A</v>
      </c>
      <c r="Q1473" s="72" t="e">
        <v>#N/A</v>
      </c>
    </row>
    <row r="1474" spans="13:17" x14ac:dyDescent="0.2">
      <c r="M1474" s="49" t="s">
        <v>443</v>
      </c>
      <c r="N1474" s="75">
        <f>_xll.qlCalendarAdvance(Calendar,N1473,M1474,"Following",FALSE)</f>
        <v>49839</v>
      </c>
      <c r="O1474" s="75" t="e">
        <f>_xll.qlInterestRateIndexValueDate(Index,N1474)</f>
        <v>#VALUE!</v>
      </c>
      <c r="P1474" s="72" t="e">
        <v>#N/A</v>
      </c>
      <c r="Q1474" s="72" t="e">
        <v>#N/A</v>
      </c>
    </row>
    <row r="1475" spans="13:17" x14ac:dyDescent="0.2">
      <c r="M1475" s="49" t="s">
        <v>443</v>
      </c>
      <c r="N1475" s="75">
        <f>_xll.qlCalendarAdvance(Calendar,N1474,M1475,"Following",FALSE)</f>
        <v>49846</v>
      </c>
      <c r="O1475" s="75" t="e">
        <f>_xll.qlInterestRateIndexValueDate(Index,N1475)</f>
        <v>#VALUE!</v>
      </c>
      <c r="P1475" s="72" t="e">
        <v>#N/A</v>
      </c>
      <c r="Q1475" s="72" t="e">
        <v>#N/A</v>
      </c>
    </row>
    <row r="1476" spans="13:17" x14ac:dyDescent="0.2">
      <c r="M1476" s="49" t="s">
        <v>443</v>
      </c>
      <c r="N1476" s="75">
        <f>_xll.qlCalendarAdvance(Calendar,N1475,M1476,"Following",FALSE)</f>
        <v>49853</v>
      </c>
      <c r="O1476" s="75" t="e">
        <f>_xll.qlInterestRateIndexValueDate(Index,N1476)</f>
        <v>#VALUE!</v>
      </c>
      <c r="P1476" s="72" t="e">
        <v>#N/A</v>
      </c>
      <c r="Q1476" s="72" t="e">
        <v>#N/A</v>
      </c>
    </row>
    <row r="1477" spans="13:17" x14ac:dyDescent="0.2">
      <c r="M1477" s="49" t="s">
        <v>443</v>
      </c>
      <c r="N1477" s="75">
        <f>_xll.qlCalendarAdvance(Calendar,N1476,M1477,"Following",FALSE)</f>
        <v>49860</v>
      </c>
      <c r="O1477" s="75" t="e">
        <f>_xll.qlInterestRateIndexValueDate(Index,N1477)</f>
        <v>#VALUE!</v>
      </c>
      <c r="P1477" s="72" t="e">
        <v>#N/A</v>
      </c>
      <c r="Q1477" s="72" t="e">
        <v>#N/A</v>
      </c>
    </row>
    <row r="1478" spans="13:17" x14ac:dyDescent="0.2">
      <c r="M1478" s="49" t="s">
        <v>443</v>
      </c>
      <c r="N1478" s="75">
        <f>_xll.qlCalendarAdvance(Calendar,N1477,M1478,"Following",FALSE)</f>
        <v>49867</v>
      </c>
      <c r="O1478" s="75" t="e">
        <f>_xll.qlInterestRateIndexValueDate(Index,N1478)</f>
        <v>#VALUE!</v>
      </c>
      <c r="P1478" s="72" t="e">
        <v>#N/A</v>
      </c>
      <c r="Q1478" s="72" t="e">
        <v>#N/A</v>
      </c>
    </row>
    <row r="1479" spans="13:17" x14ac:dyDescent="0.2">
      <c r="M1479" s="49" t="s">
        <v>443</v>
      </c>
      <c r="N1479" s="75">
        <f>_xll.qlCalendarAdvance(Calendar,N1478,M1479,"Following",FALSE)</f>
        <v>49874</v>
      </c>
      <c r="O1479" s="75" t="e">
        <f>_xll.qlInterestRateIndexValueDate(Index,N1479)</f>
        <v>#VALUE!</v>
      </c>
      <c r="P1479" s="72" t="e">
        <v>#N/A</v>
      </c>
      <c r="Q1479" s="72" t="e">
        <v>#N/A</v>
      </c>
    </row>
    <row r="1480" spans="13:17" x14ac:dyDescent="0.2">
      <c r="M1480" s="49" t="s">
        <v>443</v>
      </c>
      <c r="N1480" s="75">
        <f>_xll.qlCalendarAdvance(Calendar,N1479,M1480,"Following",FALSE)</f>
        <v>49881</v>
      </c>
      <c r="O1480" s="75" t="e">
        <f>_xll.qlInterestRateIndexValueDate(Index,N1480)</f>
        <v>#VALUE!</v>
      </c>
      <c r="P1480" s="72" t="e">
        <v>#N/A</v>
      </c>
      <c r="Q1480" s="72" t="e">
        <v>#N/A</v>
      </c>
    </row>
    <row r="1481" spans="13:17" x14ac:dyDescent="0.2">
      <c r="M1481" s="49" t="s">
        <v>443</v>
      </c>
      <c r="N1481" s="75">
        <f>_xll.qlCalendarAdvance(Calendar,N1480,M1481,"Following",FALSE)</f>
        <v>49888</v>
      </c>
      <c r="O1481" s="75" t="e">
        <f>_xll.qlInterestRateIndexValueDate(Index,N1481)</f>
        <v>#VALUE!</v>
      </c>
      <c r="P1481" s="72" t="e">
        <v>#N/A</v>
      </c>
      <c r="Q1481" s="72" t="e">
        <v>#N/A</v>
      </c>
    </row>
    <row r="1482" spans="13:17" x14ac:dyDescent="0.2">
      <c r="M1482" s="49" t="s">
        <v>443</v>
      </c>
      <c r="N1482" s="75">
        <f>_xll.qlCalendarAdvance(Calendar,N1481,M1482,"Following",FALSE)</f>
        <v>49895</v>
      </c>
      <c r="O1482" s="75" t="e">
        <f>_xll.qlInterestRateIndexValueDate(Index,N1482)</f>
        <v>#VALUE!</v>
      </c>
      <c r="P1482" s="72" t="e">
        <v>#N/A</v>
      </c>
      <c r="Q1482" s="72" t="e">
        <v>#N/A</v>
      </c>
    </row>
    <row r="1483" spans="13:17" x14ac:dyDescent="0.2">
      <c r="M1483" s="49" t="s">
        <v>443</v>
      </c>
      <c r="N1483" s="75">
        <f>_xll.qlCalendarAdvance(Calendar,N1482,M1483,"Following",FALSE)</f>
        <v>49902</v>
      </c>
      <c r="O1483" s="75" t="e">
        <f>_xll.qlInterestRateIndexValueDate(Index,N1483)</f>
        <v>#VALUE!</v>
      </c>
      <c r="P1483" s="72" t="e">
        <v>#N/A</v>
      </c>
      <c r="Q1483" s="72" t="e">
        <v>#N/A</v>
      </c>
    </row>
    <row r="1484" spans="13:17" x14ac:dyDescent="0.2">
      <c r="M1484" s="49" t="s">
        <v>443</v>
      </c>
      <c r="N1484" s="75">
        <f>_xll.qlCalendarAdvance(Calendar,N1483,M1484,"Following",FALSE)</f>
        <v>49909</v>
      </c>
      <c r="O1484" s="75" t="e">
        <f>_xll.qlInterestRateIndexValueDate(Index,N1484)</f>
        <v>#VALUE!</v>
      </c>
      <c r="P1484" s="72" t="e">
        <v>#N/A</v>
      </c>
      <c r="Q1484" s="72" t="e">
        <v>#N/A</v>
      </c>
    </row>
    <row r="1485" spans="13:17" x14ac:dyDescent="0.2">
      <c r="M1485" s="49" t="s">
        <v>443</v>
      </c>
      <c r="N1485" s="75">
        <f>_xll.qlCalendarAdvance(Calendar,N1484,M1485,"Following",FALSE)</f>
        <v>49916</v>
      </c>
      <c r="O1485" s="75" t="e">
        <f>_xll.qlInterestRateIndexValueDate(Index,N1485)</f>
        <v>#VALUE!</v>
      </c>
      <c r="P1485" s="72" t="e">
        <v>#N/A</v>
      </c>
      <c r="Q1485" s="72" t="e">
        <v>#N/A</v>
      </c>
    </row>
    <row r="1486" spans="13:17" x14ac:dyDescent="0.2">
      <c r="M1486" s="49" t="s">
        <v>443</v>
      </c>
      <c r="N1486" s="75">
        <f>_xll.qlCalendarAdvance(Calendar,N1485,M1486,"Following",FALSE)</f>
        <v>49923</v>
      </c>
      <c r="O1486" s="75" t="e">
        <f>_xll.qlInterestRateIndexValueDate(Index,N1486)</f>
        <v>#VALUE!</v>
      </c>
      <c r="P1486" s="72" t="e">
        <v>#N/A</v>
      </c>
      <c r="Q1486" s="72" t="e">
        <v>#N/A</v>
      </c>
    </row>
    <row r="1487" spans="13:17" x14ac:dyDescent="0.2">
      <c r="M1487" s="49" t="s">
        <v>443</v>
      </c>
      <c r="N1487" s="75">
        <f>_xll.qlCalendarAdvance(Calendar,N1486,M1487,"Following",FALSE)</f>
        <v>49930</v>
      </c>
      <c r="O1487" s="75" t="e">
        <f>_xll.qlInterestRateIndexValueDate(Index,N1487)</f>
        <v>#VALUE!</v>
      </c>
      <c r="P1487" s="72" t="e">
        <v>#N/A</v>
      </c>
      <c r="Q1487" s="72" t="e">
        <v>#N/A</v>
      </c>
    </row>
    <row r="1488" spans="13:17" x14ac:dyDescent="0.2">
      <c r="M1488" s="49" t="s">
        <v>443</v>
      </c>
      <c r="N1488" s="75">
        <f>_xll.qlCalendarAdvance(Calendar,N1487,M1488,"Following",FALSE)</f>
        <v>49937</v>
      </c>
      <c r="O1488" s="75" t="e">
        <f>_xll.qlInterestRateIndexValueDate(Index,N1488)</f>
        <v>#VALUE!</v>
      </c>
      <c r="P1488" s="72" t="e">
        <v>#N/A</v>
      </c>
      <c r="Q1488" s="72" t="e">
        <v>#N/A</v>
      </c>
    </row>
    <row r="1489" spans="13:17" x14ac:dyDescent="0.2">
      <c r="M1489" s="49" t="s">
        <v>443</v>
      </c>
      <c r="N1489" s="75">
        <f>_xll.qlCalendarAdvance(Calendar,N1488,M1489,"Following",FALSE)</f>
        <v>49944</v>
      </c>
      <c r="O1489" s="75" t="e">
        <f>_xll.qlInterestRateIndexValueDate(Index,N1489)</f>
        <v>#VALUE!</v>
      </c>
      <c r="P1489" s="72" t="e">
        <v>#N/A</v>
      </c>
      <c r="Q1489" s="72" t="e">
        <v>#N/A</v>
      </c>
    </row>
    <row r="1490" spans="13:17" x14ac:dyDescent="0.2">
      <c r="M1490" s="49" t="s">
        <v>443</v>
      </c>
      <c r="N1490" s="75">
        <f>_xll.qlCalendarAdvance(Calendar,N1489,M1490,"Following",FALSE)</f>
        <v>49951</v>
      </c>
      <c r="O1490" s="75" t="e">
        <f>_xll.qlInterestRateIndexValueDate(Index,N1490)</f>
        <v>#VALUE!</v>
      </c>
      <c r="P1490" s="72" t="e">
        <v>#N/A</v>
      </c>
      <c r="Q1490" s="72" t="e">
        <v>#N/A</v>
      </c>
    </row>
    <row r="1491" spans="13:17" x14ac:dyDescent="0.2">
      <c r="M1491" s="49" t="s">
        <v>443</v>
      </c>
      <c r="N1491" s="75">
        <f>_xll.qlCalendarAdvance(Calendar,N1490,M1491,"Following",FALSE)</f>
        <v>49958</v>
      </c>
      <c r="O1491" s="75" t="e">
        <f>_xll.qlInterestRateIndexValueDate(Index,N1491)</f>
        <v>#VALUE!</v>
      </c>
      <c r="P1491" s="72" t="e">
        <v>#N/A</v>
      </c>
      <c r="Q1491" s="72" t="e">
        <v>#N/A</v>
      </c>
    </row>
    <row r="1492" spans="13:17" x14ac:dyDescent="0.2">
      <c r="M1492" s="49" t="s">
        <v>443</v>
      </c>
      <c r="N1492" s="75">
        <f>_xll.qlCalendarAdvance(Calendar,N1491,M1492,"Following",FALSE)</f>
        <v>49965</v>
      </c>
      <c r="O1492" s="75" t="e">
        <f>_xll.qlInterestRateIndexValueDate(Index,N1492)</f>
        <v>#VALUE!</v>
      </c>
      <c r="P1492" s="72" t="e">
        <v>#N/A</v>
      </c>
      <c r="Q1492" s="72" t="e">
        <v>#N/A</v>
      </c>
    </row>
    <row r="1493" spans="13:17" x14ac:dyDescent="0.2">
      <c r="M1493" s="49" t="s">
        <v>443</v>
      </c>
      <c r="N1493" s="75">
        <f>_xll.qlCalendarAdvance(Calendar,N1492,M1493,"Following",FALSE)</f>
        <v>49972</v>
      </c>
      <c r="O1493" s="75" t="e">
        <f>_xll.qlInterestRateIndexValueDate(Index,N1493)</f>
        <v>#VALUE!</v>
      </c>
      <c r="P1493" s="72" t="e">
        <v>#N/A</v>
      </c>
      <c r="Q1493" s="72" t="e">
        <v>#N/A</v>
      </c>
    </row>
    <row r="1494" spans="13:17" x14ac:dyDescent="0.2">
      <c r="M1494" s="49" t="s">
        <v>443</v>
      </c>
      <c r="N1494" s="75">
        <f>_xll.qlCalendarAdvance(Calendar,N1493,M1494,"Following",FALSE)</f>
        <v>49979</v>
      </c>
      <c r="O1494" s="75" t="e">
        <f>_xll.qlInterestRateIndexValueDate(Index,N1494)</f>
        <v>#VALUE!</v>
      </c>
      <c r="P1494" s="72" t="e">
        <v>#N/A</v>
      </c>
      <c r="Q1494" s="72" t="e">
        <v>#N/A</v>
      </c>
    </row>
    <row r="1495" spans="13:17" x14ac:dyDescent="0.2">
      <c r="M1495" s="49" t="s">
        <v>443</v>
      </c>
      <c r="N1495" s="75">
        <f>_xll.qlCalendarAdvance(Calendar,N1494,M1495,"Following",FALSE)</f>
        <v>49986</v>
      </c>
      <c r="O1495" s="75" t="e">
        <f>_xll.qlInterestRateIndexValueDate(Index,N1495)</f>
        <v>#VALUE!</v>
      </c>
      <c r="P1495" s="72" t="e">
        <v>#N/A</v>
      </c>
      <c r="Q1495" s="72" t="e">
        <v>#N/A</v>
      </c>
    </row>
    <row r="1496" spans="13:17" x14ac:dyDescent="0.2">
      <c r="M1496" s="49" t="s">
        <v>443</v>
      </c>
      <c r="N1496" s="75">
        <f>_xll.qlCalendarAdvance(Calendar,N1495,M1496,"Following",FALSE)</f>
        <v>49993</v>
      </c>
      <c r="O1496" s="75" t="e">
        <f>_xll.qlInterestRateIndexValueDate(Index,N1496)</f>
        <v>#VALUE!</v>
      </c>
      <c r="P1496" s="72" t="e">
        <v>#N/A</v>
      </c>
      <c r="Q1496" s="72" t="e">
        <v>#N/A</v>
      </c>
    </row>
    <row r="1497" spans="13:17" x14ac:dyDescent="0.2">
      <c r="M1497" s="49" t="s">
        <v>443</v>
      </c>
      <c r="N1497" s="75">
        <f>_xll.qlCalendarAdvance(Calendar,N1496,M1497,"Following",FALSE)</f>
        <v>50000</v>
      </c>
      <c r="O1497" s="75" t="e">
        <f>_xll.qlInterestRateIndexValueDate(Index,N1497)</f>
        <v>#VALUE!</v>
      </c>
      <c r="P1497" s="72" t="e">
        <v>#N/A</v>
      </c>
      <c r="Q1497" s="72" t="e">
        <v>#N/A</v>
      </c>
    </row>
    <row r="1498" spans="13:17" x14ac:dyDescent="0.2">
      <c r="M1498" s="49" t="s">
        <v>443</v>
      </c>
      <c r="N1498" s="75">
        <f>_xll.qlCalendarAdvance(Calendar,N1497,M1498,"Following",FALSE)</f>
        <v>50007</v>
      </c>
      <c r="O1498" s="75" t="e">
        <f>_xll.qlInterestRateIndexValueDate(Index,N1498)</f>
        <v>#VALUE!</v>
      </c>
      <c r="P1498" s="72" t="e">
        <v>#N/A</v>
      </c>
      <c r="Q1498" s="72" t="e">
        <v>#N/A</v>
      </c>
    </row>
    <row r="1499" spans="13:17" x14ac:dyDescent="0.2">
      <c r="M1499" s="49" t="s">
        <v>443</v>
      </c>
      <c r="N1499" s="75">
        <f>_xll.qlCalendarAdvance(Calendar,N1498,M1499,"Following",FALSE)</f>
        <v>50014</v>
      </c>
      <c r="O1499" s="75" t="e">
        <f>_xll.qlInterestRateIndexValueDate(Index,N1499)</f>
        <v>#VALUE!</v>
      </c>
      <c r="P1499" s="72" t="e">
        <v>#N/A</v>
      </c>
      <c r="Q1499" s="72" t="e">
        <v>#N/A</v>
      </c>
    </row>
    <row r="1500" spans="13:17" x14ac:dyDescent="0.2">
      <c r="M1500" s="49" t="s">
        <v>443</v>
      </c>
      <c r="N1500" s="75">
        <f>_xll.qlCalendarAdvance(Calendar,N1499,M1500,"Following",FALSE)</f>
        <v>50021</v>
      </c>
      <c r="O1500" s="75" t="e">
        <f>_xll.qlInterestRateIndexValueDate(Index,N1500)</f>
        <v>#VALUE!</v>
      </c>
      <c r="P1500" s="72" t="e">
        <v>#N/A</v>
      </c>
      <c r="Q1500" s="72" t="e">
        <v>#N/A</v>
      </c>
    </row>
    <row r="1501" spans="13:17" x14ac:dyDescent="0.2">
      <c r="M1501" s="49" t="s">
        <v>443</v>
      </c>
      <c r="N1501" s="75">
        <f>_xll.qlCalendarAdvance(Calendar,N1500,M1501,"Following",FALSE)</f>
        <v>50028</v>
      </c>
      <c r="O1501" s="75" t="e">
        <f>_xll.qlInterestRateIndexValueDate(Index,N1501)</f>
        <v>#VALUE!</v>
      </c>
      <c r="P1501" s="72" t="e">
        <v>#N/A</v>
      </c>
      <c r="Q1501" s="72" t="e">
        <v>#N/A</v>
      </c>
    </row>
    <row r="1502" spans="13:17" x14ac:dyDescent="0.2">
      <c r="M1502" s="49" t="s">
        <v>443</v>
      </c>
      <c r="N1502" s="75">
        <f>_xll.qlCalendarAdvance(Calendar,N1501,M1502,"Following",FALSE)</f>
        <v>50038</v>
      </c>
      <c r="O1502" s="75" t="e">
        <f>_xll.qlInterestRateIndexValueDate(Index,N1502)</f>
        <v>#VALUE!</v>
      </c>
      <c r="P1502" s="72" t="e">
        <v>#N/A</v>
      </c>
      <c r="Q1502" s="72" t="e">
        <v>#N/A</v>
      </c>
    </row>
    <row r="1503" spans="13:17" x14ac:dyDescent="0.2">
      <c r="M1503" s="49" t="s">
        <v>443</v>
      </c>
      <c r="N1503" s="75">
        <f>_xll.qlCalendarAdvance(Calendar,N1502,M1503,"Following",FALSE)</f>
        <v>50045</v>
      </c>
      <c r="O1503" s="75" t="e">
        <f>_xll.qlInterestRateIndexValueDate(Index,N1503)</f>
        <v>#VALUE!</v>
      </c>
      <c r="P1503" s="72" t="e">
        <v>#N/A</v>
      </c>
      <c r="Q1503" s="72" t="e">
        <v>#N/A</v>
      </c>
    </row>
    <row r="1504" spans="13:17" x14ac:dyDescent="0.2">
      <c r="M1504" s="49" t="s">
        <v>443</v>
      </c>
      <c r="N1504" s="75">
        <f>_xll.qlCalendarAdvance(Calendar,N1503,M1504,"Following",FALSE)</f>
        <v>50052</v>
      </c>
      <c r="O1504" s="75" t="e">
        <f>_xll.qlInterestRateIndexValueDate(Index,N1504)</f>
        <v>#VALUE!</v>
      </c>
      <c r="P1504" s="72" t="e">
        <v>#N/A</v>
      </c>
      <c r="Q1504" s="72" t="e">
        <v>#N/A</v>
      </c>
    </row>
    <row r="1505" spans="13:17" x14ac:dyDescent="0.2">
      <c r="M1505" s="49" t="s">
        <v>443</v>
      </c>
      <c r="N1505" s="75">
        <f>_xll.qlCalendarAdvance(Calendar,N1504,M1505,"Following",FALSE)</f>
        <v>50059</v>
      </c>
      <c r="O1505" s="75" t="e">
        <f>_xll.qlInterestRateIndexValueDate(Index,N1505)</f>
        <v>#VALUE!</v>
      </c>
      <c r="P1505" s="72" t="e">
        <v>#N/A</v>
      </c>
      <c r="Q1505" s="72" t="e">
        <v>#N/A</v>
      </c>
    </row>
    <row r="1506" spans="13:17" x14ac:dyDescent="0.2">
      <c r="M1506" s="49" t="s">
        <v>443</v>
      </c>
      <c r="N1506" s="75">
        <f>_xll.qlCalendarAdvance(Calendar,N1505,M1506,"Following",FALSE)</f>
        <v>50066</v>
      </c>
      <c r="O1506" s="75" t="e">
        <f>_xll.qlInterestRateIndexValueDate(Index,N1506)</f>
        <v>#VALUE!</v>
      </c>
      <c r="P1506" s="72" t="e">
        <v>#N/A</v>
      </c>
      <c r="Q1506" s="72" t="e">
        <v>#N/A</v>
      </c>
    </row>
    <row r="1507" spans="13:17" x14ac:dyDescent="0.2">
      <c r="M1507" s="49" t="s">
        <v>443</v>
      </c>
      <c r="N1507" s="75">
        <f>_xll.qlCalendarAdvance(Calendar,N1506,M1507,"Following",FALSE)</f>
        <v>50073</v>
      </c>
      <c r="O1507" s="75" t="e">
        <f>_xll.qlInterestRateIndexValueDate(Index,N1507)</f>
        <v>#VALUE!</v>
      </c>
      <c r="P1507" s="72" t="e">
        <v>#N/A</v>
      </c>
      <c r="Q1507" s="72" t="e">
        <v>#N/A</v>
      </c>
    </row>
    <row r="1508" spans="13:17" x14ac:dyDescent="0.2">
      <c r="M1508" s="49" t="s">
        <v>443</v>
      </c>
      <c r="N1508" s="75">
        <f>_xll.qlCalendarAdvance(Calendar,N1507,M1508,"Following",FALSE)</f>
        <v>50080</v>
      </c>
      <c r="O1508" s="75" t="e">
        <f>_xll.qlInterestRateIndexValueDate(Index,N1508)</f>
        <v>#VALUE!</v>
      </c>
      <c r="P1508" s="72" t="e">
        <v>#N/A</v>
      </c>
      <c r="Q1508" s="72" t="e">
        <v>#N/A</v>
      </c>
    </row>
    <row r="1509" spans="13:17" x14ac:dyDescent="0.2">
      <c r="M1509" s="49" t="s">
        <v>443</v>
      </c>
      <c r="N1509" s="75">
        <f>_xll.qlCalendarAdvance(Calendar,N1508,M1509,"Following",FALSE)</f>
        <v>50087</v>
      </c>
      <c r="O1509" s="75" t="e">
        <f>_xll.qlInterestRateIndexValueDate(Index,N1509)</f>
        <v>#VALUE!</v>
      </c>
      <c r="P1509" s="72" t="e">
        <v>#N/A</v>
      </c>
      <c r="Q1509" s="72" t="e">
        <v>#N/A</v>
      </c>
    </row>
    <row r="1510" spans="13:17" x14ac:dyDescent="0.2">
      <c r="M1510" s="49" t="s">
        <v>443</v>
      </c>
      <c r="N1510" s="75">
        <f>_xll.qlCalendarAdvance(Calendar,N1509,M1510,"Following",FALSE)</f>
        <v>50094</v>
      </c>
      <c r="O1510" s="75" t="e">
        <f>_xll.qlInterestRateIndexValueDate(Index,N1510)</f>
        <v>#VALUE!</v>
      </c>
      <c r="P1510" s="72" t="e">
        <v>#N/A</v>
      </c>
      <c r="Q1510" s="72" t="e">
        <v>#N/A</v>
      </c>
    </row>
    <row r="1511" spans="13:17" x14ac:dyDescent="0.2">
      <c r="M1511" s="49" t="s">
        <v>443</v>
      </c>
      <c r="N1511" s="75">
        <f>_xll.qlCalendarAdvance(Calendar,N1510,M1511,"Following",FALSE)</f>
        <v>50101</v>
      </c>
      <c r="O1511" s="75" t="e">
        <f>_xll.qlInterestRateIndexValueDate(Index,N1511)</f>
        <v>#VALUE!</v>
      </c>
      <c r="P1511" s="72" t="e">
        <v>#N/A</v>
      </c>
      <c r="Q1511" s="72" t="e">
        <v>#N/A</v>
      </c>
    </row>
    <row r="1512" spans="13:17" x14ac:dyDescent="0.2">
      <c r="M1512" s="49" t="s">
        <v>443</v>
      </c>
      <c r="N1512" s="75">
        <f>_xll.qlCalendarAdvance(Calendar,N1511,M1512,"Following",FALSE)</f>
        <v>50108</v>
      </c>
      <c r="O1512" s="75" t="e">
        <f>_xll.qlInterestRateIndexValueDate(Index,N1512)</f>
        <v>#VALUE!</v>
      </c>
      <c r="P1512" s="72" t="e">
        <v>#N/A</v>
      </c>
      <c r="Q1512" s="72" t="e">
        <v>#N/A</v>
      </c>
    </row>
    <row r="1513" spans="13:17" x14ac:dyDescent="0.2">
      <c r="M1513" s="49" t="s">
        <v>443</v>
      </c>
      <c r="N1513" s="75">
        <f>_xll.qlCalendarAdvance(Calendar,N1512,M1513,"Following",FALSE)</f>
        <v>50115</v>
      </c>
      <c r="O1513" s="75" t="e">
        <f>_xll.qlInterestRateIndexValueDate(Index,N1513)</f>
        <v>#VALUE!</v>
      </c>
      <c r="P1513" s="72" t="e">
        <v>#N/A</v>
      </c>
      <c r="Q1513" s="72" t="e">
        <v>#N/A</v>
      </c>
    </row>
    <row r="1514" spans="13:17" x14ac:dyDescent="0.2">
      <c r="M1514" s="49" t="s">
        <v>443</v>
      </c>
      <c r="N1514" s="75">
        <f>_xll.qlCalendarAdvance(Calendar,N1513,M1514,"Following",FALSE)</f>
        <v>50122</v>
      </c>
      <c r="O1514" s="75" t="e">
        <f>_xll.qlInterestRateIndexValueDate(Index,N1514)</f>
        <v>#VALUE!</v>
      </c>
      <c r="P1514" s="72" t="e">
        <v>#N/A</v>
      </c>
      <c r="Q1514" s="72" t="e">
        <v>#N/A</v>
      </c>
    </row>
    <row r="1515" spans="13:17" x14ac:dyDescent="0.2">
      <c r="M1515" s="49" t="s">
        <v>443</v>
      </c>
      <c r="N1515" s="75">
        <f>_xll.qlCalendarAdvance(Calendar,N1514,M1515,"Following",FALSE)</f>
        <v>50129</v>
      </c>
      <c r="O1515" s="75" t="e">
        <f>_xll.qlInterestRateIndexValueDate(Index,N1515)</f>
        <v>#VALUE!</v>
      </c>
      <c r="P1515" s="72" t="e">
        <v>#N/A</v>
      </c>
      <c r="Q1515" s="72" t="e">
        <v>#N/A</v>
      </c>
    </row>
    <row r="1516" spans="13:17" x14ac:dyDescent="0.2">
      <c r="M1516" s="49" t="s">
        <v>443</v>
      </c>
      <c r="N1516" s="75">
        <f>_xll.qlCalendarAdvance(Calendar,N1515,M1516,"Following",FALSE)</f>
        <v>50137</v>
      </c>
      <c r="O1516" s="75" t="e">
        <f>_xll.qlInterestRateIndexValueDate(Index,N1516)</f>
        <v>#VALUE!</v>
      </c>
      <c r="P1516" s="72" t="e">
        <v>#N/A</v>
      </c>
      <c r="Q1516" s="72" t="e">
        <v>#N/A</v>
      </c>
    </row>
    <row r="1517" spans="13:17" x14ac:dyDescent="0.2">
      <c r="M1517" s="49" t="s">
        <v>443</v>
      </c>
      <c r="N1517" s="75">
        <f>_xll.qlCalendarAdvance(Calendar,N1516,M1517,"Following",FALSE)</f>
        <v>50144</v>
      </c>
      <c r="O1517" s="75" t="e">
        <f>_xll.qlInterestRateIndexValueDate(Index,N1517)</f>
        <v>#VALUE!</v>
      </c>
      <c r="P1517" s="72" t="e">
        <v>#N/A</v>
      </c>
      <c r="Q1517" s="72" t="e">
        <v>#N/A</v>
      </c>
    </row>
    <row r="1518" spans="13:17" x14ac:dyDescent="0.2">
      <c r="M1518" s="49" t="s">
        <v>443</v>
      </c>
      <c r="N1518" s="75">
        <f>_xll.qlCalendarAdvance(Calendar,N1517,M1518,"Following",FALSE)</f>
        <v>50151</v>
      </c>
      <c r="O1518" s="75" t="e">
        <f>_xll.qlInterestRateIndexValueDate(Index,N1518)</f>
        <v>#VALUE!</v>
      </c>
      <c r="P1518" s="72" t="e">
        <v>#N/A</v>
      </c>
      <c r="Q1518" s="72" t="e">
        <v>#N/A</v>
      </c>
    </row>
    <row r="1519" spans="13:17" x14ac:dyDescent="0.2">
      <c r="M1519" s="49" t="s">
        <v>443</v>
      </c>
      <c r="N1519" s="75">
        <f>_xll.qlCalendarAdvance(Calendar,N1518,M1519,"Following",FALSE)</f>
        <v>50158</v>
      </c>
      <c r="O1519" s="75" t="e">
        <f>_xll.qlInterestRateIndexValueDate(Index,N1519)</f>
        <v>#VALUE!</v>
      </c>
      <c r="P1519" s="72" t="e">
        <v>#N/A</v>
      </c>
      <c r="Q1519" s="72" t="e">
        <v>#N/A</v>
      </c>
    </row>
    <row r="1520" spans="13:17" x14ac:dyDescent="0.2">
      <c r="M1520" s="49" t="s">
        <v>443</v>
      </c>
      <c r="N1520" s="75">
        <f>_xll.qlCalendarAdvance(Calendar,N1519,M1520,"Following",FALSE)</f>
        <v>50165</v>
      </c>
      <c r="O1520" s="75" t="e">
        <f>_xll.qlInterestRateIndexValueDate(Index,N1520)</f>
        <v>#VALUE!</v>
      </c>
      <c r="P1520" s="72" t="e">
        <v>#N/A</v>
      </c>
      <c r="Q1520" s="72" t="e">
        <v>#N/A</v>
      </c>
    </row>
    <row r="1521" spans="13:17" x14ac:dyDescent="0.2">
      <c r="M1521" s="49" t="s">
        <v>443</v>
      </c>
      <c r="N1521" s="75">
        <f>_xll.qlCalendarAdvance(Calendar,N1520,M1521,"Following",FALSE)</f>
        <v>50172</v>
      </c>
      <c r="O1521" s="75" t="e">
        <f>_xll.qlInterestRateIndexValueDate(Index,N1521)</f>
        <v>#VALUE!</v>
      </c>
      <c r="P1521" s="72" t="e">
        <v>#N/A</v>
      </c>
      <c r="Q1521" s="72" t="e">
        <v>#N/A</v>
      </c>
    </row>
    <row r="1522" spans="13:17" x14ac:dyDescent="0.2">
      <c r="M1522" s="49" t="s">
        <v>443</v>
      </c>
      <c r="N1522" s="75">
        <f>_xll.qlCalendarAdvance(Calendar,N1521,M1522,"Following",FALSE)</f>
        <v>50179</v>
      </c>
      <c r="O1522" s="75" t="e">
        <f>_xll.qlInterestRateIndexValueDate(Index,N1522)</f>
        <v>#VALUE!</v>
      </c>
      <c r="P1522" s="72" t="e">
        <v>#N/A</v>
      </c>
      <c r="Q1522" s="72" t="e">
        <v>#N/A</v>
      </c>
    </row>
    <row r="1523" spans="13:17" x14ac:dyDescent="0.2">
      <c r="M1523" s="49" t="s">
        <v>443</v>
      </c>
      <c r="N1523" s="75">
        <f>_xll.qlCalendarAdvance(Calendar,N1522,M1523,"Following",FALSE)</f>
        <v>50186</v>
      </c>
      <c r="O1523" s="75" t="e">
        <f>_xll.qlInterestRateIndexValueDate(Index,N1523)</f>
        <v>#VALUE!</v>
      </c>
      <c r="P1523" s="72" t="e">
        <v>#N/A</v>
      </c>
      <c r="Q1523" s="72" t="e">
        <v>#N/A</v>
      </c>
    </row>
    <row r="1524" spans="13:17" x14ac:dyDescent="0.2">
      <c r="M1524" s="49" t="s">
        <v>443</v>
      </c>
      <c r="N1524" s="75">
        <f>_xll.qlCalendarAdvance(Calendar,N1523,M1524,"Following",FALSE)</f>
        <v>50193</v>
      </c>
      <c r="O1524" s="75" t="e">
        <f>_xll.qlInterestRateIndexValueDate(Index,N1524)</f>
        <v>#VALUE!</v>
      </c>
      <c r="P1524" s="72" t="e">
        <v>#N/A</v>
      </c>
      <c r="Q1524" s="72" t="e">
        <v>#N/A</v>
      </c>
    </row>
    <row r="1525" spans="13:17" x14ac:dyDescent="0.2">
      <c r="M1525" s="49" t="s">
        <v>443</v>
      </c>
      <c r="N1525" s="75">
        <f>_xll.qlCalendarAdvance(Calendar,N1524,M1525,"Following",FALSE)</f>
        <v>50200</v>
      </c>
      <c r="O1525" s="75" t="e">
        <f>_xll.qlInterestRateIndexValueDate(Index,N1525)</f>
        <v>#VALUE!</v>
      </c>
      <c r="P1525" s="72" t="e">
        <v>#N/A</v>
      </c>
      <c r="Q1525" s="72" t="e">
        <v>#N/A</v>
      </c>
    </row>
    <row r="1526" spans="13:17" x14ac:dyDescent="0.2">
      <c r="M1526" s="49" t="s">
        <v>443</v>
      </c>
      <c r="N1526" s="75">
        <f>_xll.qlCalendarAdvance(Calendar,N1525,M1526,"Following",FALSE)</f>
        <v>50207</v>
      </c>
      <c r="O1526" s="75" t="e">
        <f>_xll.qlInterestRateIndexValueDate(Index,N1526)</f>
        <v>#VALUE!</v>
      </c>
      <c r="P1526" s="72" t="e">
        <v>#N/A</v>
      </c>
      <c r="Q1526" s="72" t="e">
        <v>#N/A</v>
      </c>
    </row>
    <row r="1527" spans="13:17" x14ac:dyDescent="0.2">
      <c r="M1527" s="49" t="s">
        <v>443</v>
      </c>
      <c r="N1527" s="75">
        <f>_xll.qlCalendarAdvance(Calendar,N1526,M1527,"Following",FALSE)</f>
        <v>50214</v>
      </c>
      <c r="O1527" s="75" t="e">
        <f>_xll.qlInterestRateIndexValueDate(Index,N1527)</f>
        <v>#VALUE!</v>
      </c>
      <c r="P1527" s="72" t="e">
        <v>#N/A</v>
      </c>
      <c r="Q1527" s="72" t="e">
        <v>#N/A</v>
      </c>
    </row>
    <row r="1528" spans="13:17" x14ac:dyDescent="0.2">
      <c r="M1528" s="49" t="s">
        <v>443</v>
      </c>
      <c r="N1528" s="75">
        <f>_xll.qlCalendarAdvance(Calendar,N1527,M1528,"Following",FALSE)</f>
        <v>50221</v>
      </c>
      <c r="O1528" s="75" t="e">
        <f>_xll.qlInterestRateIndexValueDate(Index,N1528)</f>
        <v>#VALUE!</v>
      </c>
      <c r="P1528" s="72" t="e">
        <v>#N/A</v>
      </c>
      <c r="Q1528" s="72" t="e">
        <v>#N/A</v>
      </c>
    </row>
    <row r="1529" spans="13:17" x14ac:dyDescent="0.2">
      <c r="M1529" s="49" t="s">
        <v>443</v>
      </c>
      <c r="N1529" s="75">
        <f>_xll.qlCalendarAdvance(Calendar,N1528,M1529,"Following",FALSE)</f>
        <v>50228</v>
      </c>
      <c r="O1529" s="75" t="e">
        <f>_xll.qlInterestRateIndexValueDate(Index,N1529)</f>
        <v>#VALUE!</v>
      </c>
      <c r="P1529" s="72" t="e">
        <v>#N/A</v>
      </c>
      <c r="Q1529" s="72" t="e">
        <v>#N/A</v>
      </c>
    </row>
    <row r="1530" spans="13:17" x14ac:dyDescent="0.2">
      <c r="M1530" s="49" t="s">
        <v>443</v>
      </c>
      <c r="N1530" s="75">
        <f>_xll.qlCalendarAdvance(Calendar,N1529,M1530,"Following",FALSE)</f>
        <v>50235</v>
      </c>
      <c r="O1530" s="75" t="e">
        <f>_xll.qlInterestRateIndexValueDate(Index,N1530)</f>
        <v>#VALUE!</v>
      </c>
      <c r="P1530" s="72" t="e">
        <v>#N/A</v>
      </c>
      <c r="Q1530" s="72" t="e">
        <v>#N/A</v>
      </c>
    </row>
    <row r="1531" spans="13:17" x14ac:dyDescent="0.2">
      <c r="M1531" s="49" t="s">
        <v>443</v>
      </c>
      <c r="N1531" s="75">
        <f>_xll.qlCalendarAdvance(Calendar,N1530,M1531,"Following",FALSE)</f>
        <v>50242</v>
      </c>
      <c r="O1531" s="75" t="e">
        <f>_xll.qlInterestRateIndexValueDate(Index,N1531)</f>
        <v>#VALUE!</v>
      </c>
      <c r="P1531" s="72" t="e">
        <v>#N/A</v>
      </c>
      <c r="Q1531" s="72" t="e">
        <v>#N/A</v>
      </c>
    </row>
    <row r="1532" spans="13:17" x14ac:dyDescent="0.2">
      <c r="M1532" s="49" t="s">
        <v>443</v>
      </c>
      <c r="N1532" s="75">
        <f>_xll.qlCalendarAdvance(Calendar,N1531,M1532,"Following",FALSE)</f>
        <v>50249</v>
      </c>
      <c r="O1532" s="75" t="e">
        <f>_xll.qlInterestRateIndexValueDate(Index,N1532)</f>
        <v>#VALUE!</v>
      </c>
      <c r="P1532" s="72" t="e">
        <v>#N/A</v>
      </c>
      <c r="Q1532" s="72" t="e">
        <v>#N/A</v>
      </c>
    </row>
    <row r="1533" spans="13:17" x14ac:dyDescent="0.2">
      <c r="M1533" s="49" t="s">
        <v>443</v>
      </c>
      <c r="N1533" s="75">
        <f>_xll.qlCalendarAdvance(Calendar,N1532,M1533,"Following",FALSE)</f>
        <v>50256</v>
      </c>
      <c r="O1533" s="75" t="e">
        <f>_xll.qlInterestRateIndexValueDate(Index,N1533)</f>
        <v>#VALUE!</v>
      </c>
      <c r="P1533" s="72" t="e">
        <v>#N/A</v>
      </c>
      <c r="Q1533" s="72" t="e">
        <v>#N/A</v>
      </c>
    </row>
    <row r="1534" spans="13:17" x14ac:dyDescent="0.2">
      <c r="M1534" s="49" t="s">
        <v>443</v>
      </c>
      <c r="N1534" s="75">
        <f>_xll.qlCalendarAdvance(Calendar,N1533,M1534,"Following",FALSE)</f>
        <v>50263</v>
      </c>
      <c r="O1534" s="75" t="e">
        <f>_xll.qlInterestRateIndexValueDate(Index,N1534)</f>
        <v>#VALUE!</v>
      </c>
      <c r="P1534" s="72" t="e">
        <v>#N/A</v>
      </c>
      <c r="Q1534" s="72" t="e">
        <v>#N/A</v>
      </c>
    </row>
    <row r="1535" spans="13:17" x14ac:dyDescent="0.2">
      <c r="M1535" s="49" t="s">
        <v>443</v>
      </c>
      <c r="N1535" s="75">
        <f>_xll.qlCalendarAdvance(Calendar,N1534,M1535,"Following",FALSE)</f>
        <v>50270</v>
      </c>
      <c r="O1535" s="75" t="e">
        <f>_xll.qlInterestRateIndexValueDate(Index,N1535)</f>
        <v>#VALUE!</v>
      </c>
      <c r="P1535" s="72" t="e">
        <v>#N/A</v>
      </c>
      <c r="Q1535" s="72" t="e">
        <v>#N/A</v>
      </c>
    </row>
    <row r="1536" spans="13:17" x14ac:dyDescent="0.2">
      <c r="M1536" s="49" t="s">
        <v>443</v>
      </c>
      <c r="N1536" s="75">
        <f>_xll.qlCalendarAdvance(Calendar,N1535,M1536,"Following",FALSE)</f>
        <v>50277</v>
      </c>
      <c r="O1536" s="75" t="e">
        <f>_xll.qlInterestRateIndexValueDate(Index,N1536)</f>
        <v>#VALUE!</v>
      </c>
      <c r="P1536" s="72" t="e">
        <v>#N/A</v>
      </c>
      <c r="Q1536" s="72" t="e">
        <v>#N/A</v>
      </c>
    </row>
    <row r="1537" spans="13:17" x14ac:dyDescent="0.2">
      <c r="M1537" s="49" t="s">
        <v>443</v>
      </c>
      <c r="N1537" s="75">
        <f>_xll.qlCalendarAdvance(Calendar,N1536,M1537,"Following",FALSE)</f>
        <v>50284</v>
      </c>
      <c r="O1537" s="75" t="e">
        <f>_xll.qlInterestRateIndexValueDate(Index,N1537)</f>
        <v>#VALUE!</v>
      </c>
      <c r="P1537" s="72" t="e">
        <v>#N/A</v>
      </c>
      <c r="Q1537" s="72" t="e">
        <v>#N/A</v>
      </c>
    </row>
    <row r="1538" spans="13:17" x14ac:dyDescent="0.2">
      <c r="M1538" s="49" t="s">
        <v>443</v>
      </c>
      <c r="N1538" s="75">
        <f>_xll.qlCalendarAdvance(Calendar,N1537,M1538,"Following",FALSE)</f>
        <v>50291</v>
      </c>
      <c r="O1538" s="75" t="e">
        <f>_xll.qlInterestRateIndexValueDate(Index,N1538)</f>
        <v>#VALUE!</v>
      </c>
      <c r="P1538" s="72" t="e">
        <v>#N/A</v>
      </c>
      <c r="Q1538" s="72" t="e">
        <v>#N/A</v>
      </c>
    </row>
    <row r="1539" spans="13:17" x14ac:dyDescent="0.2">
      <c r="M1539" s="49" t="s">
        <v>443</v>
      </c>
      <c r="N1539" s="75">
        <f>_xll.qlCalendarAdvance(Calendar,N1538,M1539,"Following",FALSE)</f>
        <v>50298</v>
      </c>
      <c r="O1539" s="75" t="e">
        <f>_xll.qlInterestRateIndexValueDate(Index,N1539)</f>
        <v>#VALUE!</v>
      </c>
      <c r="P1539" s="72" t="e">
        <v>#N/A</v>
      </c>
      <c r="Q1539" s="72" t="e">
        <v>#N/A</v>
      </c>
    </row>
    <row r="1540" spans="13:17" x14ac:dyDescent="0.2">
      <c r="M1540" s="49" t="s">
        <v>443</v>
      </c>
      <c r="N1540" s="75">
        <f>_xll.qlCalendarAdvance(Calendar,N1539,M1540,"Following",FALSE)</f>
        <v>50305</v>
      </c>
      <c r="O1540" s="75" t="e">
        <f>_xll.qlInterestRateIndexValueDate(Index,N1540)</f>
        <v>#VALUE!</v>
      </c>
      <c r="P1540" s="72" t="e">
        <v>#N/A</v>
      </c>
      <c r="Q1540" s="72" t="e">
        <v>#N/A</v>
      </c>
    </row>
    <row r="1541" spans="13:17" x14ac:dyDescent="0.2">
      <c r="M1541" s="49" t="s">
        <v>443</v>
      </c>
      <c r="N1541" s="75">
        <f>_xll.qlCalendarAdvance(Calendar,N1540,M1541,"Following",FALSE)</f>
        <v>50312</v>
      </c>
      <c r="O1541" s="75" t="e">
        <f>_xll.qlInterestRateIndexValueDate(Index,N1541)</f>
        <v>#VALUE!</v>
      </c>
      <c r="P1541" s="72" t="e">
        <v>#N/A</v>
      </c>
      <c r="Q1541" s="72" t="e">
        <v>#N/A</v>
      </c>
    </row>
    <row r="1542" spans="13:17" x14ac:dyDescent="0.2">
      <c r="M1542" s="49" t="s">
        <v>443</v>
      </c>
      <c r="N1542" s="75">
        <f>_xll.qlCalendarAdvance(Calendar,N1541,M1542,"Following",FALSE)</f>
        <v>50319</v>
      </c>
      <c r="O1542" s="75" t="e">
        <f>_xll.qlInterestRateIndexValueDate(Index,N1542)</f>
        <v>#VALUE!</v>
      </c>
      <c r="P1542" s="72" t="e">
        <v>#N/A</v>
      </c>
      <c r="Q1542" s="72" t="e">
        <v>#N/A</v>
      </c>
    </row>
    <row r="1543" spans="13:17" x14ac:dyDescent="0.2">
      <c r="M1543" s="49" t="s">
        <v>443</v>
      </c>
      <c r="N1543" s="75">
        <f>_xll.qlCalendarAdvance(Calendar,N1542,M1543,"Following",FALSE)</f>
        <v>50326</v>
      </c>
      <c r="O1543" s="75" t="e">
        <f>_xll.qlInterestRateIndexValueDate(Index,N1543)</f>
        <v>#VALUE!</v>
      </c>
      <c r="P1543" s="72" t="e">
        <v>#N/A</v>
      </c>
      <c r="Q1543" s="72" t="e">
        <v>#N/A</v>
      </c>
    </row>
    <row r="1544" spans="13:17" x14ac:dyDescent="0.2">
      <c r="M1544" s="49" t="s">
        <v>443</v>
      </c>
      <c r="N1544" s="75">
        <f>_xll.qlCalendarAdvance(Calendar,N1543,M1544,"Following",FALSE)</f>
        <v>50333</v>
      </c>
      <c r="O1544" s="75" t="e">
        <f>_xll.qlInterestRateIndexValueDate(Index,N1544)</f>
        <v>#VALUE!</v>
      </c>
      <c r="P1544" s="72" t="e">
        <v>#N/A</v>
      </c>
      <c r="Q1544" s="72" t="e">
        <v>#N/A</v>
      </c>
    </row>
    <row r="1545" spans="13:17" x14ac:dyDescent="0.2">
      <c r="M1545" s="49" t="s">
        <v>443</v>
      </c>
      <c r="N1545" s="75">
        <f>_xll.qlCalendarAdvance(Calendar,N1544,M1545,"Following",FALSE)</f>
        <v>50340</v>
      </c>
      <c r="O1545" s="75" t="e">
        <f>_xll.qlInterestRateIndexValueDate(Index,N1545)</f>
        <v>#VALUE!</v>
      </c>
      <c r="P1545" s="72" t="e">
        <v>#N/A</v>
      </c>
      <c r="Q1545" s="72" t="e">
        <v>#N/A</v>
      </c>
    </row>
    <row r="1546" spans="13:17" x14ac:dyDescent="0.2">
      <c r="M1546" s="49" t="s">
        <v>443</v>
      </c>
      <c r="N1546" s="75">
        <f>_xll.qlCalendarAdvance(Calendar,N1545,M1546,"Following",FALSE)</f>
        <v>50347</v>
      </c>
      <c r="O1546" s="75" t="e">
        <f>_xll.qlInterestRateIndexValueDate(Index,N1546)</f>
        <v>#VALUE!</v>
      </c>
      <c r="P1546" s="72" t="e">
        <v>#N/A</v>
      </c>
      <c r="Q1546" s="72" t="e">
        <v>#N/A</v>
      </c>
    </row>
    <row r="1547" spans="13:17" x14ac:dyDescent="0.2">
      <c r="M1547" s="49" t="s">
        <v>443</v>
      </c>
      <c r="N1547" s="75">
        <f>_xll.qlCalendarAdvance(Calendar,N1546,M1547,"Following",FALSE)</f>
        <v>50354</v>
      </c>
      <c r="O1547" s="75" t="e">
        <f>_xll.qlInterestRateIndexValueDate(Index,N1547)</f>
        <v>#VALUE!</v>
      </c>
      <c r="P1547" s="72" t="e">
        <v>#N/A</v>
      </c>
      <c r="Q1547" s="72" t="e">
        <v>#N/A</v>
      </c>
    </row>
    <row r="1548" spans="13:17" x14ac:dyDescent="0.2">
      <c r="M1548" s="49" t="s">
        <v>443</v>
      </c>
      <c r="N1548" s="75">
        <f>_xll.qlCalendarAdvance(Calendar,N1547,M1548,"Following",FALSE)</f>
        <v>50361</v>
      </c>
      <c r="O1548" s="75" t="e">
        <f>_xll.qlInterestRateIndexValueDate(Index,N1548)</f>
        <v>#VALUE!</v>
      </c>
      <c r="P1548" s="72" t="e">
        <v>#N/A</v>
      </c>
      <c r="Q1548" s="72" t="e">
        <v>#N/A</v>
      </c>
    </row>
    <row r="1549" spans="13:17" x14ac:dyDescent="0.2">
      <c r="M1549" s="49" t="s">
        <v>443</v>
      </c>
      <c r="N1549" s="75">
        <f>_xll.qlCalendarAdvance(Calendar,N1548,M1549,"Following",FALSE)</f>
        <v>50368</v>
      </c>
      <c r="O1549" s="75" t="e">
        <f>_xll.qlInterestRateIndexValueDate(Index,N1549)</f>
        <v>#VALUE!</v>
      </c>
      <c r="P1549" s="72" t="e">
        <v>#N/A</v>
      </c>
      <c r="Q1549" s="72" t="e">
        <v>#N/A</v>
      </c>
    </row>
    <row r="1550" spans="13:17" x14ac:dyDescent="0.2">
      <c r="M1550" s="49" t="s">
        <v>443</v>
      </c>
      <c r="N1550" s="75">
        <f>_xll.qlCalendarAdvance(Calendar,N1549,M1550,"Following",FALSE)</f>
        <v>50375</v>
      </c>
      <c r="O1550" s="75" t="e">
        <f>_xll.qlInterestRateIndexValueDate(Index,N1550)</f>
        <v>#VALUE!</v>
      </c>
      <c r="P1550" s="72" t="e">
        <v>#N/A</v>
      </c>
      <c r="Q1550" s="72" t="e">
        <v>#N/A</v>
      </c>
    </row>
    <row r="1551" spans="13:17" x14ac:dyDescent="0.2">
      <c r="M1551" s="49" t="s">
        <v>443</v>
      </c>
      <c r="N1551" s="75">
        <f>_xll.qlCalendarAdvance(Calendar,N1550,M1551,"Following",FALSE)</f>
        <v>50382</v>
      </c>
      <c r="O1551" s="75" t="e">
        <f>_xll.qlInterestRateIndexValueDate(Index,N1551)</f>
        <v>#VALUE!</v>
      </c>
      <c r="P1551" s="72" t="e">
        <v>#N/A</v>
      </c>
      <c r="Q1551" s="72" t="e">
        <v>#N/A</v>
      </c>
    </row>
    <row r="1552" spans="13:17" x14ac:dyDescent="0.2">
      <c r="M1552" s="49" t="s">
        <v>443</v>
      </c>
      <c r="N1552" s="75">
        <f>_xll.qlCalendarAdvance(Calendar,N1551,M1552,"Following",FALSE)</f>
        <v>50389</v>
      </c>
      <c r="O1552" s="75" t="e">
        <f>_xll.qlInterestRateIndexValueDate(Index,N1552)</f>
        <v>#VALUE!</v>
      </c>
      <c r="P1552" s="72" t="e">
        <v>#N/A</v>
      </c>
      <c r="Q1552" s="72" t="e">
        <v>#N/A</v>
      </c>
    </row>
    <row r="1553" spans="13:17" x14ac:dyDescent="0.2">
      <c r="M1553" s="49" t="s">
        <v>443</v>
      </c>
      <c r="N1553" s="75">
        <f>_xll.qlCalendarAdvance(Calendar,N1552,M1553,"Following",FALSE)</f>
        <v>50396</v>
      </c>
      <c r="O1553" s="75" t="e">
        <f>_xll.qlInterestRateIndexValueDate(Index,N1553)</f>
        <v>#VALUE!</v>
      </c>
      <c r="P1553" s="72" t="e">
        <v>#N/A</v>
      </c>
      <c r="Q1553" s="72" t="e">
        <v>#N/A</v>
      </c>
    </row>
    <row r="1554" spans="13:17" x14ac:dyDescent="0.2">
      <c r="M1554" s="49" t="s">
        <v>443</v>
      </c>
      <c r="N1554" s="75">
        <f>_xll.qlCalendarAdvance(Calendar,N1553,M1554,"Following",FALSE)</f>
        <v>50403</v>
      </c>
      <c r="O1554" s="75" t="e">
        <f>_xll.qlInterestRateIndexValueDate(Index,N1554)</f>
        <v>#VALUE!</v>
      </c>
      <c r="P1554" s="72" t="e">
        <v>#N/A</v>
      </c>
      <c r="Q1554" s="72" t="e">
        <v>#N/A</v>
      </c>
    </row>
    <row r="1555" spans="13:17" x14ac:dyDescent="0.2">
      <c r="M1555" s="49" t="s">
        <v>443</v>
      </c>
      <c r="N1555" s="75">
        <f>_xll.qlCalendarAdvance(Calendar,N1554,M1555,"Following",FALSE)</f>
        <v>50410</v>
      </c>
      <c r="O1555" s="75" t="e">
        <f>_xll.qlInterestRateIndexValueDate(Index,N1555)</f>
        <v>#VALUE!</v>
      </c>
      <c r="P1555" s="72" t="e">
        <v>#N/A</v>
      </c>
      <c r="Q1555" s="72" t="e">
        <v>#N/A</v>
      </c>
    </row>
    <row r="1556" spans="13:17" x14ac:dyDescent="0.2">
      <c r="M1556" s="49" t="s">
        <v>443</v>
      </c>
      <c r="N1556" s="75">
        <f>_xll.qlCalendarAdvance(Calendar,N1555,M1556,"Following",FALSE)</f>
        <v>50417</v>
      </c>
      <c r="O1556" s="75" t="e">
        <f>_xll.qlInterestRateIndexValueDate(Index,N1556)</f>
        <v>#VALUE!</v>
      </c>
      <c r="P1556" s="72" t="e">
        <v>#N/A</v>
      </c>
      <c r="Q1556" s="72" t="e">
        <v>#N/A</v>
      </c>
    </row>
    <row r="1557" spans="13:17" x14ac:dyDescent="0.2">
      <c r="M1557" s="49" t="s">
        <v>443</v>
      </c>
      <c r="N1557" s="75">
        <f>_xll.qlCalendarAdvance(Calendar,N1556,M1557,"Following",FALSE)</f>
        <v>50424</v>
      </c>
      <c r="O1557" s="75" t="e">
        <f>_xll.qlInterestRateIndexValueDate(Index,N1557)</f>
        <v>#VALUE!</v>
      </c>
      <c r="P1557" s="72" t="e">
        <v>#N/A</v>
      </c>
      <c r="Q1557" s="72" t="e">
        <v>#N/A</v>
      </c>
    </row>
    <row r="1558" spans="13:17" x14ac:dyDescent="0.2">
      <c r="M1558" s="49" t="s">
        <v>443</v>
      </c>
      <c r="N1558" s="75">
        <f>_xll.qlCalendarAdvance(Calendar,N1557,M1558,"Following",FALSE)</f>
        <v>50431</v>
      </c>
      <c r="O1558" s="75" t="e">
        <f>_xll.qlInterestRateIndexValueDate(Index,N1558)</f>
        <v>#VALUE!</v>
      </c>
      <c r="P1558" s="72" t="e">
        <v>#N/A</v>
      </c>
      <c r="Q1558" s="72" t="e">
        <v>#N/A</v>
      </c>
    </row>
    <row r="1559" spans="13:17" x14ac:dyDescent="0.2">
      <c r="M1559" s="49" t="s">
        <v>443</v>
      </c>
      <c r="N1559" s="75">
        <f>_xll.qlCalendarAdvance(Calendar,N1558,M1559,"Following",FALSE)</f>
        <v>50438</v>
      </c>
      <c r="O1559" s="75" t="e">
        <f>_xll.qlInterestRateIndexValueDate(Index,N1559)</f>
        <v>#VALUE!</v>
      </c>
      <c r="P1559" s="72" t="e">
        <v>#N/A</v>
      </c>
      <c r="Q1559" s="72" t="e">
        <v>#N/A</v>
      </c>
    </row>
    <row r="1560" spans="13:17" x14ac:dyDescent="0.2">
      <c r="M1560" s="49" t="s">
        <v>443</v>
      </c>
      <c r="N1560" s="75">
        <f>_xll.qlCalendarAdvance(Calendar,N1559,M1560,"Following",FALSE)</f>
        <v>50445</v>
      </c>
      <c r="O1560" s="75" t="e">
        <f>_xll.qlInterestRateIndexValueDate(Index,N1560)</f>
        <v>#VALUE!</v>
      </c>
      <c r="P1560" s="72" t="e">
        <v>#N/A</v>
      </c>
      <c r="Q1560" s="72" t="e">
        <v>#N/A</v>
      </c>
    </row>
    <row r="1561" spans="13:17" x14ac:dyDescent="0.2">
      <c r="M1561" s="49" t="s">
        <v>443</v>
      </c>
      <c r="N1561" s="75">
        <f>_xll.qlCalendarAdvance(Calendar,N1560,M1561,"Following",FALSE)</f>
        <v>50452</v>
      </c>
      <c r="O1561" s="75" t="e">
        <f>_xll.qlInterestRateIndexValueDate(Index,N1561)</f>
        <v>#VALUE!</v>
      </c>
      <c r="P1561" s="72" t="e">
        <v>#N/A</v>
      </c>
      <c r="Q1561" s="72" t="e">
        <v>#N/A</v>
      </c>
    </row>
    <row r="1562" spans="13:17" x14ac:dyDescent="0.2">
      <c r="M1562" s="49" t="s">
        <v>443</v>
      </c>
      <c r="N1562" s="75">
        <f>_xll.qlCalendarAdvance(Calendar,N1561,M1562,"Following",FALSE)</f>
        <v>50459</v>
      </c>
      <c r="O1562" s="75" t="e">
        <f>_xll.qlInterestRateIndexValueDate(Index,N1562)</f>
        <v>#VALUE!</v>
      </c>
      <c r="P1562" s="72" t="e">
        <v>#N/A</v>
      </c>
      <c r="Q1562" s="72" t="e">
        <v>#N/A</v>
      </c>
    </row>
    <row r="1563" spans="13:17" x14ac:dyDescent="0.2">
      <c r="M1563" s="49" t="s">
        <v>443</v>
      </c>
      <c r="N1563" s="75">
        <f>_xll.qlCalendarAdvance(Calendar,N1562,M1563,"Following",FALSE)</f>
        <v>50466</v>
      </c>
      <c r="O1563" s="75" t="e">
        <f>_xll.qlInterestRateIndexValueDate(Index,N1563)</f>
        <v>#VALUE!</v>
      </c>
      <c r="P1563" s="72" t="e">
        <v>#N/A</v>
      </c>
      <c r="Q1563" s="72" t="e">
        <v>#N/A</v>
      </c>
    </row>
    <row r="1564" spans="13:17" x14ac:dyDescent="0.2">
      <c r="M1564" s="49" t="s">
        <v>443</v>
      </c>
      <c r="N1564" s="75">
        <f>_xll.qlCalendarAdvance(Calendar,N1563,M1564,"Following",FALSE)</f>
        <v>50473</v>
      </c>
      <c r="O1564" s="75" t="e">
        <f>_xll.qlInterestRateIndexValueDate(Index,N1564)</f>
        <v>#VALUE!</v>
      </c>
      <c r="P1564" s="72" t="e">
        <v>#N/A</v>
      </c>
      <c r="Q1564" s="72" t="e">
        <v>#N/A</v>
      </c>
    </row>
    <row r="1565" spans="13:17" x14ac:dyDescent="0.2">
      <c r="M1565" s="49" t="s">
        <v>443</v>
      </c>
      <c r="N1565" s="75">
        <f>_xll.qlCalendarAdvance(Calendar,N1564,M1565,"Following",FALSE)</f>
        <v>50480</v>
      </c>
      <c r="O1565" s="75" t="e">
        <f>_xll.qlInterestRateIndexValueDate(Index,N1565)</f>
        <v>#VALUE!</v>
      </c>
      <c r="P1565" s="72" t="e">
        <v>#N/A</v>
      </c>
      <c r="Q1565" s="72" t="e">
        <v>#N/A</v>
      </c>
    </row>
    <row r="1566" spans="13:17" x14ac:dyDescent="0.2">
      <c r="M1566" s="49" t="s">
        <v>443</v>
      </c>
      <c r="N1566" s="75">
        <f>_xll.qlCalendarAdvance(Calendar,N1565,M1566,"Following",FALSE)</f>
        <v>50487</v>
      </c>
      <c r="O1566" s="75" t="e">
        <f>_xll.qlInterestRateIndexValueDate(Index,N1566)</f>
        <v>#VALUE!</v>
      </c>
      <c r="P1566" s="72" t="e">
        <v>#N/A</v>
      </c>
      <c r="Q1566" s="72" t="e">
        <v>#N/A</v>
      </c>
    </row>
    <row r="1567" spans="13:17" x14ac:dyDescent="0.2">
      <c r="M1567" s="49" t="s">
        <v>443</v>
      </c>
      <c r="N1567" s="75">
        <f>_xll.qlCalendarAdvance(Calendar,N1566,M1567,"Following",FALSE)</f>
        <v>50494</v>
      </c>
      <c r="O1567" s="75" t="e">
        <f>_xll.qlInterestRateIndexValueDate(Index,N1567)</f>
        <v>#VALUE!</v>
      </c>
      <c r="P1567" s="72" t="e">
        <v>#N/A</v>
      </c>
      <c r="Q1567" s="72" t="e">
        <v>#N/A</v>
      </c>
    </row>
    <row r="1568" spans="13:17" x14ac:dyDescent="0.2">
      <c r="M1568" s="49" t="s">
        <v>443</v>
      </c>
      <c r="N1568" s="75">
        <f>_xll.qlCalendarAdvance(Calendar,N1567,M1568,"Following",FALSE)</f>
        <v>50501</v>
      </c>
      <c r="O1568" s="75" t="e">
        <f>_xll.qlInterestRateIndexValueDate(Index,N1568)</f>
        <v>#VALUE!</v>
      </c>
      <c r="P1568" s="72" t="e">
        <v>#N/A</v>
      </c>
      <c r="Q1568" s="72" t="e">
        <v>#N/A</v>
      </c>
    </row>
    <row r="1569" spans="13:17" x14ac:dyDescent="0.2">
      <c r="M1569" s="49" t="s">
        <v>443</v>
      </c>
      <c r="N1569" s="75">
        <f>_xll.qlCalendarAdvance(Calendar,N1568,M1569,"Following",FALSE)</f>
        <v>50508</v>
      </c>
      <c r="O1569" s="75" t="e">
        <f>_xll.qlInterestRateIndexValueDate(Index,N1569)</f>
        <v>#VALUE!</v>
      </c>
      <c r="P1569" s="72" t="e">
        <v>#N/A</v>
      </c>
      <c r="Q1569" s="72" t="e">
        <v>#N/A</v>
      </c>
    </row>
    <row r="1570" spans="13:17" x14ac:dyDescent="0.2">
      <c r="M1570" s="49" t="s">
        <v>443</v>
      </c>
      <c r="N1570" s="75">
        <f>_xll.qlCalendarAdvance(Calendar,N1569,M1570,"Following",FALSE)</f>
        <v>50515</v>
      </c>
      <c r="O1570" s="75" t="e">
        <f>_xll.qlInterestRateIndexValueDate(Index,N1570)</f>
        <v>#VALUE!</v>
      </c>
      <c r="P1570" s="72" t="e">
        <v>#N/A</v>
      </c>
      <c r="Q1570" s="72" t="e">
        <v>#N/A</v>
      </c>
    </row>
    <row r="1571" spans="13:17" x14ac:dyDescent="0.2">
      <c r="M1571" s="49" t="s">
        <v>443</v>
      </c>
      <c r="N1571" s="75">
        <f>_xll.qlCalendarAdvance(Calendar,N1570,M1571,"Following",FALSE)</f>
        <v>50522</v>
      </c>
      <c r="O1571" s="75" t="e">
        <f>_xll.qlInterestRateIndexValueDate(Index,N1571)</f>
        <v>#VALUE!</v>
      </c>
      <c r="P1571" s="72" t="e">
        <v>#N/A</v>
      </c>
      <c r="Q1571" s="72" t="e">
        <v>#N/A</v>
      </c>
    </row>
    <row r="1572" spans="13:17" x14ac:dyDescent="0.2">
      <c r="M1572" s="49" t="s">
        <v>443</v>
      </c>
      <c r="N1572" s="75">
        <f>_xll.qlCalendarAdvance(Calendar,N1571,M1572,"Following",FALSE)</f>
        <v>50529</v>
      </c>
      <c r="O1572" s="75" t="e">
        <f>_xll.qlInterestRateIndexValueDate(Index,N1572)</f>
        <v>#VALUE!</v>
      </c>
      <c r="P1572" s="72" t="e">
        <v>#N/A</v>
      </c>
      <c r="Q1572" s="72" t="e">
        <v>#N/A</v>
      </c>
    </row>
    <row r="1573" spans="13:17" x14ac:dyDescent="0.2">
      <c r="M1573" s="49" t="s">
        <v>443</v>
      </c>
      <c r="N1573" s="75">
        <f>_xll.qlCalendarAdvance(Calendar,N1572,M1573,"Following",FALSE)</f>
        <v>50536</v>
      </c>
      <c r="O1573" s="75" t="e">
        <f>_xll.qlInterestRateIndexValueDate(Index,N1573)</f>
        <v>#VALUE!</v>
      </c>
      <c r="P1573" s="72" t="e">
        <v>#N/A</v>
      </c>
      <c r="Q1573" s="72" t="e">
        <v>#N/A</v>
      </c>
    </row>
    <row r="1574" spans="13:17" x14ac:dyDescent="0.2">
      <c r="M1574" s="49" t="s">
        <v>443</v>
      </c>
      <c r="N1574" s="75">
        <f>_xll.qlCalendarAdvance(Calendar,N1573,M1574,"Following",FALSE)</f>
        <v>50543</v>
      </c>
      <c r="O1574" s="75" t="e">
        <f>_xll.qlInterestRateIndexValueDate(Index,N1574)</f>
        <v>#VALUE!</v>
      </c>
      <c r="P1574" s="72" t="e">
        <v>#N/A</v>
      </c>
      <c r="Q1574" s="72" t="e">
        <v>#N/A</v>
      </c>
    </row>
    <row r="1575" spans="13:17" x14ac:dyDescent="0.2">
      <c r="M1575" s="49" t="s">
        <v>443</v>
      </c>
      <c r="N1575" s="75">
        <f>_xll.qlCalendarAdvance(Calendar,N1574,M1575,"Following",FALSE)</f>
        <v>50550</v>
      </c>
      <c r="O1575" s="75" t="e">
        <f>_xll.qlInterestRateIndexValueDate(Index,N1575)</f>
        <v>#VALUE!</v>
      </c>
      <c r="P1575" s="72" t="e">
        <v>#N/A</v>
      </c>
      <c r="Q1575" s="72" t="e">
        <v>#N/A</v>
      </c>
    </row>
    <row r="1576" spans="13:17" x14ac:dyDescent="0.2">
      <c r="M1576" s="49" t="s">
        <v>443</v>
      </c>
      <c r="N1576" s="75">
        <f>_xll.qlCalendarAdvance(Calendar,N1575,M1576,"Following",FALSE)</f>
        <v>50557</v>
      </c>
      <c r="O1576" s="75" t="e">
        <f>_xll.qlInterestRateIndexValueDate(Index,N1576)</f>
        <v>#VALUE!</v>
      </c>
      <c r="P1576" s="72" t="e">
        <v>#N/A</v>
      </c>
      <c r="Q1576" s="72" t="e">
        <v>#N/A</v>
      </c>
    </row>
    <row r="1577" spans="13:17" x14ac:dyDescent="0.2">
      <c r="M1577" s="49" t="s">
        <v>443</v>
      </c>
      <c r="N1577" s="75">
        <f>_xll.qlCalendarAdvance(Calendar,N1576,M1577,"Following",FALSE)</f>
        <v>50564</v>
      </c>
      <c r="O1577" s="75" t="e">
        <f>_xll.qlInterestRateIndexValueDate(Index,N1577)</f>
        <v>#VALUE!</v>
      </c>
      <c r="P1577" s="72" t="e">
        <v>#N/A</v>
      </c>
      <c r="Q1577" s="72" t="e">
        <v>#N/A</v>
      </c>
    </row>
    <row r="1578" spans="13:17" x14ac:dyDescent="0.2">
      <c r="M1578" s="49" t="s">
        <v>443</v>
      </c>
      <c r="N1578" s="75">
        <f>_xll.qlCalendarAdvance(Calendar,N1577,M1578,"Following",FALSE)</f>
        <v>50571</v>
      </c>
      <c r="O1578" s="75" t="e">
        <f>_xll.qlInterestRateIndexValueDate(Index,N1578)</f>
        <v>#VALUE!</v>
      </c>
      <c r="P1578" s="72" t="e">
        <v>#N/A</v>
      </c>
      <c r="Q1578" s="72" t="e">
        <v>#N/A</v>
      </c>
    </row>
    <row r="1579" spans="13:17" x14ac:dyDescent="0.2">
      <c r="M1579" s="49" t="s">
        <v>443</v>
      </c>
      <c r="N1579" s="75">
        <f>_xll.qlCalendarAdvance(Calendar,N1578,M1579,"Following",FALSE)</f>
        <v>50578</v>
      </c>
      <c r="O1579" s="75" t="e">
        <f>_xll.qlInterestRateIndexValueDate(Index,N1579)</f>
        <v>#VALUE!</v>
      </c>
      <c r="P1579" s="72" t="e">
        <v>#N/A</v>
      </c>
      <c r="Q1579" s="72" t="e">
        <v>#N/A</v>
      </c>
    </row>
    <row r="1580" spans="13:17" x14ac:dyDescent="0.2">
      <c r="M1580" s="49" t="s">
        <v>443</v>
      </c>
      <c r="N1580" s="75">
        <f>_xll.qlCalendarAdvance(Calendar,N1579,M1580,"Following",FALSE)</f>
        <v>50585</v>
      </c>
      <c r="O1580" s="75" t="e">
        <f>_xll.qlInterestRateIndexValueDate(Index,N1580)</f>
        <v>#VALUE!</v>
      </c>
      <c r="P1580" s="72" t="e">
        <v>#N/A</v>
      </c>
      <c r="Q1580" s="72" t="e">
        <v>#N/A</v>
      </c>
    </row>
    <row r="1581" spans="13:17" x14ac:dyDescent="0.2">
      <c r="M1581" s="49" t="s">
        <v>443</v>
      </c>
      <c r="N1581" s="75">
        <f>_xll.qlCalendarAdvance(Calendar,N1580,M1581,"Following",FALSE)</f>
        <v>50592</v>
      </c>
      <c r="O1581" s="75" t="e">
        <f>_xll.qlInterestRateIndexValueDate(Index,N1581)</f>
        <v>#VALUE!</v>
      </c>
      <c r="P1581" s="72" t="e">
        <v>#N/A</v>
      </c>
      <c r="Q1581" s="72" t="e">
        <v>#N/A</v>
      </c>
    </row>
    <row r="1582" spans="13:17" x14ac:dyDescent="0.2">
      <c r="M1582" s="49" t="s">
        <v>443</v>
      </c>
      <c r="N1582" s="75">
        <f>_xll.qlCalendarAdvance(Calendar,N1581,M1582,"Following",FALSE)</f>
        <v>50599</v>
      </c>
      <c r="O1582" s="75" t="e">
        <f>_xll.qlInterestRateIndexValueDate(Index,N1582)</f>
        <v>#VALUE!</v>
      </c>
      <c r="P1582" s="72" t="e">
        <v>#N/A</v>
      </c>
      <c r="Q1582" s="72" t="e">
        <v>#N/A</v>
      </c>
    </row>
    <row r="1583" spans="13:17" x14ac:dyDescent="0.2">
      <c r="M1583" s="49" t="s">
        <v>443</v>
      </c>
      <c r="N1583" s="75">
        <f>_xll.qlCalendarAdvance(Calendar,N1582,M1583,"Following",FALSE)</f>
        <v>50606</v>
      </c>
      <c r="O1583" s="75" t="e">
        <f>_xll.qlInterestRateIndexValueDate(Index,N1583)</f>
        <v>#VALUE!</v>
      </c>
      <c r="P1583" s="72" t="e">
        <v>#N/A</v>
      </c>
      <c r="Q1583" s="72" t="e">
        <v>#N/A</v>
      </c>
    </row>
    <row r="1584" spans="13:17" x14ac:dyDescent="0.2">
      <c r="M1584" s="49" t="s">
        <v>443</v>
      </c>
      <c r="N1584" s="75">
        <f>_xll.qlCalendarAdvance(Calendar,N1583,M1584,"Following",FALSE)</f>
        <v>50613</v>
      </c>
      <c r="O1584" s="75" t="e">
        <f>_xll.qlInterestRateIndexValueDate(Index,N1584)</f>
        <v>#VALUE!</v>
      </c>
      <c r="P1584" s="72" t="e">
        <v>#N/A</v>
      </c>
      <c r="Q1584" s="72" t="e">
        <v>#N/A</v>
      </c>
    </row>
    <row r="1585" spans="13:17" x14ac:dyDescent="0.2">
      <c r="M1585" s="49" t="s">
        <v>443</v>
      </c>
      <c r="N1585" s="75">
        <f>_xll.qlCalendarAdvance(Calendar,N1584,M1585,"Following",FALSE)</f>
        <v>50620</v>
      </c>
      <c r="O1585" s="75" t="e">
        <f>_xll.qlInterestRateIndexValueDate(Index,N1585)</f>
        <v>#VALUE!</v>
      </c>
      <c r="P1585" s="72" t="e">
        <v>#N/A</v>
      </c>
      <c r="Q1585" s="72" t="e">
        <v>#N/A</v>
      </c>
    </row>
    <row r="1586" spans="13:17" x14ac:dyDescent="0.2">
      <c r="M1586" s="49" t="s">
        <v>443</v>
      </c>
      <c r="N1586" s="75">
        <f>_xll.qlCalendarAdvance(Calendar,N1585,M1586,"Following",FALSE)</f>
        <v>50627</v>
      </c>
      <c r="O1586" s="75" t="e">
        <f>_xll.qlInterestRateIndexValueDate(Index,N1586)</f>
        <v>#VALUE!</v>
      </c>
      <c r="P1586" s="72" t="e">
        <v>#N/A</v>
      </c>
      <c r="Q1586" s="72" t="e">
        <v>#N/A</v>
      </c>
    </row>
    <row r="1587" spans="13:17" x14ac:dyDescent="0.2">
      <c r="M1587" s="49" t="s">
        <v>443</v>
      </c>
      <c r="N1587" s="75">
        <f>_xll.qlCalendarAdvance(Calendar,N1586,M1587,"Following",FALSE)</f>
        <v>50634</v>
      </c>
      <c r="O1587" s="75" t="e">
        <f>_xll.qlInterestRateIndexValueDate(Index,N1587)</f>
        <v>#VALUE!</v>
      </c>
      <c r="P1587" s="72" t="e">
        <v>#N/A</v>
      </c>
      <c r="Q1587" s="72" t="e">
        <v>#N/A</v>
      </c>
    </row>
    <row r="1588" spans="13:17" x14ac:dyDescent="0.2">
      <c r="M1588" s="49" t="s">
        <v>443</v>
      </c>
      <c r="N1588" s="75">
        <f>_xll.qlCalendarAdvance(Calendar,N1587,M1588,"Following",FALSE)</f>
        <v>50641</v>
      </c>
      <c r="O1588" s="75" t="e">
        <f>_xll.qlInterestRateIndexValueDate(Index,N1588)</f>
        <v>#VALUE!</v>
      </c>
      <c r="P1588" s="72" t="e">
        <v>#N/A</v>
      </c>
      <c r="Q1588" s="72" t="e">
        <v>#N/A</v>
      </c>
    </row>
    <row r="1589" spans="13:17" x14ac:dyDescent="0.2">
      <c r="M1589" s="49" t="s">
        <v>443</v>
      </c>
      <c r="N1589" s="75">
        <f>_xll.qlCalendarAdvance(Calendar,N1588,M1589,"Following",FALSE)</f>
        <v>50648</v>
      </c>
      <c r="O1589" s="75" t="e">
        <f>_xll.qlInterestRateIndexValueDate(Index,N1589)</f>
        <v>#VALUE!</v>
      </c>
      <c r="P1589" s="72" t="e">
        <v>#N/A</v>
      </c>
      <c r="Q1589" s="72" t="e">
        <v>#N/A</v>
      </c>
    </row>
    <row r="1590" spans="13:17" x14ac:dyDescent="0.2">
      <c r="M1590" s="49" t="s">
        <v>443</v>
      </c>
      <c r="N1590" s="75">
        <f>_xll.qlCalendarAdvance(Calendar,N1589,M1590,"Following",FALSE)</f>
        <v>50655</v>
      </c>
      <c r="O1590" s="75" t="e">
        <f>_xll.qlInterestRateIndexValueDate(Index,N1590)</f>
        <v>#VALUE!</v>
      </c>
      <c r="P1590" s="72" t="e">
        <v>#N/A</v>
      </c>
      <c r="Q1590" s="72" t="e">
        <v>#N/A</v>
      </c>
    </row>
    <row r="1591" spans="13:17" x14ac:dyDescent="0.2">
      <c r="M1591" s="49" t="s">
        <v>443</v>
      </c>
      <c r="N1591" s="75">
        <f>_xll.qlCalendarAdvance(Calendar,N1590,M1591,"Following",FALSE)</f>
        <v>50662</v>
      </c>
      <c r="O1591" s="75" t="e">
        <f>_xll.qlInterestRateIndexValueDate(Index,N1591)</f>
        <v>#VALUE!</v>
      </c>
      <c r="P1591" s="72" t="e">
        <v>#N/A</v>
      </c>
      <c r="Q1591" s="72" t="e">
        <v>#N/A</v>
      </c>
    </row>
    <row r="1592" spans="13:17" x14ac:dyDescent="0.2">
      <c r="M1592" s="49" t="s">
        <v>443</v>
      </c>
      <c r="N1592" s="75">
        <f>_xll.qlCalendarAdvance(Calendar,N1591,M1592,"Following",FALSE)</f>
        <v>50669</v>
      </c>
      <c r="O1592" s="75" t="e">
        <f>_xll.qlInterestRateIndexValueDate(Index,N1592)</f>
        <v>#VALUE!</v>
      </c>
      <c r="P1592" s="72" t="e">
        <v>#N/A</v>
      </c>
      <c r="Q1592" s="72" t="e">
        <v>#N/A</v>
      </c>
    </row>
    <row r="1593" spans="13:17" x14ac:dyDescent="0.2">
      <c r="M1593" s="49" t="s">
        <v>443</v>
      </c>
      <c r="N1593" s="75">
        <f>_xll.qlCalendarAdvance(Calendar,N1592,M1593,"Following",FALSE)</f>
        <v>50676</v>
      </c>
      <c r="O1593" s="75" t="e">
        <f>_xll.qlInterestRateIndexValueDate(Index,N1593)</f>
        <v>#VALUE!</v>
      </c>
      <c r="P1593" s="72" t="e">
        <v>#N/A</v>
      </c>
      <c r="Q1593" s="72" t="e">
        <v>#N/A</v>
      </c>
    </row>
    <row r="1594" spans="13:17" x14ac:dyDescent="0.2">
      <c r="M1594" s="49" t="s">
        <v>443</v>
      </c>
      <c r="N1594" s="75">
        <f>_xll.qlCalendarAdvance(Calendar,N1593,M1594,"Following",FALSE)</f>
        <v>50683</v>
      </c>
      <c r="O1594" s="75" t="e">
        <f>_xll.qlInterestRateIndexValueDate(Index,N1594)</f>
        <v>#VALUE!</v>
      </c>
      <c r="P1594" s="72" t="e">
        <v>#N/A</v>
      </c>
      <c r="Q1594" s="72" t="e">
        <v>#N/A</v>
      </c>
    </row>
    <row r="1595" spans="13:17" x14ac:dyDescent="0.2">
      <c r="M1595" s="49" t="s">
        <v>443</v>
      </c>
      <c r="N1595" s="75">
        <f>_xll.qlCalendarAdvance(Calendar,N1594,M1595,"Following",FALSE)</f>
        <v>50690</v>
      </c>
      <c r="O1595" s="75" t="e">
        <f>_xll.qlInterestRateIndexValueDate(Index,N1595)</f>
        <v>#VALUE!</v>
      </c>
      <c r="P1595" s="72" t="e">
        <v>#N/A</v>
      </c>
      <c r="Q1595" s="72" t="e">
        <v>#N/A</v>
      </c>
    </row>
    <row r="1596" spans="13:17" x14ac:dyDescent="0.2">
      <c r="M1596" s="49" t="s">
        <v>443</v>
      </c>
      <c r="N1596" s="75">
        <f>_xll.qlCalendarAdvance(Calendar,N1595,M1596,"Following",FALSE)</f>
        <v>50697</v>
      </c>
      <c r="O1596" s="75" t="e">
        <f>_xll.qlInterestRateIndexValueDate(Index,N1596)</f>
        <v>#VALUE!</v>
      </c>
      <c r="P1596" s="72" t="e">
        <v>#N/A</v>
      </c>
      <c r="Q1596" s="72" t="e">
        <v>#N/A</v>
      </c>
    </row>
    <row r="1597" spans="13:17" x14ac:dyDescent="0.2">
      <c r="M1597" s="49" t="s">
        <v>443</v>
      </c>
      <c r="N1597" s="75">
        <f>_xll.qlCalendarAdvance(Calendar,N1596,M1597,"Following",FALSE)</f>
        <v>50704</v>
      </c>
      <c r="O1597" s="75" t="e">
        <f>_xll.qlInterestRateIndexValueDate(Index,N1597)</f>
        <v>#VALUE!</v>
      </c>
      <c r="P1597" s="72" t="e">
        <v>#N/A</v>
      </c>
      <c r="Q1597" s="72" t="e">
        <v>#N/A</v>
      </c>
    </row>
    <row r="1598" spans="13:17" x14ac:dyDescent="0.2">
      <c r="M1598" s="49" t="s">
        <v>443</v>
      </c>
      <c r="N1598" s="75">
        <f>_xll.qlCalendarAdvance(Calendar,N1597,M1598,"Following",FALSE)</f>
        <v>50711</v>
      </c>
      <c r="O1598" s="75" t="e">
        <f>_xll.qlInterestRateIndexValueDate(Index,N1598)</f>
        <v>#VALUE!</v>
      </c>
      <c r="P1598" s="72" t="e">
        <v>#N/A</v>
      </c>
      <c r="Q1598" s="72" t="e">
        <v>#N/A</v>
      </c>
    </row>
    <row r="1599" spans="13:17" x14ac:dyDescent="0.2">
      <c r="M1599" s="49" t="s">
        <v>443</v>
      </c>
      <c r="N1599" s="75">
        <f>_xll.qlCalendarAdvance(Calendar,N1598,M1599,"Following",FALSE)</f>
        <v>50718</v>
      </c>
      <c r="O1599" s="75" t="e">
        <f>_xll.qlInterestRateIndexValueDate(Index,N1599)</f>
        <v>#VALUE!</v>
      </c>
      <c r="P1599" s="72" t="e">
        <v>#N/A</v>
      </c>
      <c r="Q1599" s="72" t="e">
        <v>#N/A</v>
      </c>
    </row>
    <row r="1600" spans="13:17" x14ac:dyDescent="0.2">
      <c r="M1600" s="49" t="s">
        <v>443</v>
      </c>
      <c r="N1600" s="75">
        <f>_xll.qlCalendarAdvance(Calendar,N1599,M1600,"Following",FALSE)</f>
        <v>50725</v>
      </c>
      <c r="O1600" s="75" t="e">
        <f>_xll.qlInterestRateIndexValueDate(Index,N1600)</f>
        <v>#VALUE!</v>
      </c>
      <c r="P1600" s="72" t="e">
        <v>#N/A</v>
      </c>
      <c r="Q1600" s="72" t="e">
        <v>#N/A</v>
      </c>
    </row>
    <row r="1601" spans="13:17" x14ac:dyDescent="0.2">
      <c r="M1601" s="49" t="s">
        <v>443</v>
      </c>
      <c r="N1601" s="75">
        <f>_xll.qlCalendarAdvance(Calendar,N1600,M1601,"Following",FALSE)</f>
        <v>50732</v>
      </c>
      <c r="O1601" s="75" t="e">
        <f>_xll.qlInterestRateIndexValueDate(Index,N1601)</f>
        <v>#VALUE!</v>
      </c>
      <c r="P1601" s="72" t="e">
        <v>#N/A</v>
      </c>
      <c r="Q1601" s="72" t="e">
        <v>#N/A</v>
      </c>
    </row>
    <row r="1602" spans="13:17" x14ac:dyDescent="0.2">
      <c r="M1602" s="49" t="s">
        <v>443</v>
      </c>
      <c r="N1602" s="75">
        <f>_xll.qlCalendarAdvance(Calendar,N1601,M1602,"Following",FALSE)</f>
        <v>50739</v>
      </c>
      <c r="O1602" s="75" t="e">
        <f>_xll.qlInterestRateIndexValueDate(Index,N1602)</f>
        <v>#VALUE!</v>
      </c>
      <c r="P1602" s="72" t="e">
        <v>#N/A</v>
      </c>
      <c r="Q1602" s="72" t="e">
        <v>#N/A</v>
      </c>
    </row>
    <row r="1603" spans="13:17" x14ac:dyDescent="0.2">
      <c r="M1603" s="49" t="s">
        <v>443</v>
      </c>
      <c r="N1603" s="75">
        <f>_xll.qlCalendarAdvance(Calendar,N1602,M1603,"Following",FALSE)</f>
        <v>50746</v>
      </c>
      <c r="O1603" s="75" t="e">
        <f>_xll.qlInterestRateIndexValueDate(Index,N1603)</f>
        <v>#VALUE!</v>
      </c>
      <c r="P1603" s="72" t="e">
        <v>#N/A</v>
      </c>
      <c r="Q1603" s="72" t="e">
        <v>#N/A</v>
      </c>
    </row>
    <row r="1604" spans="13:17" x14ac:dyDescent="0.2">
      <c r="M1604" s="49" t="s">
        <v>443</v>
      </c>
      <c r="N1604" s="75">
        <f>_xll.qlCalendarAdvance(Calendar,N1603,M1604,"Following",FALSE)</f>
        <v>50753</v>
      </c>
      <c r="O1604" s="75" t="e">
        <f>_xll.qlInterestRateIndexValueDate(Index,N1604)</f>
        <v>#VALUE!</v>
      </c>
      <c r="P1604" s="72" t="e">
        <v>#N/A</v>
      </c>
      <c r="Q1604" s="72" t="e">
        <v>#N/A</v>
      </c>
    </row>
    <row r="1605" spans="13:17" x14ac:dyDescent="0.2">
      <c r="M1605" s="49" t="s">
        <v>443</v>
      </c>
      <c r="N1605" s="75">
        <f>_xll.qlCalendarAdvance(Calendar,N1604,M1605,"Following",FALSE)</f>
        <v>50760</v>
      </c>
      <c r="O1605" s="75" t="e">
        <f>_xll.qlInterestRateIndexValueDate(Index,N1605)</f>
        <v>#VALUE!</v>
      </c>
      <c r="P1605" s="72" t="e">
        <v>#N/A</v>
      </c>
      <c r="Q1605" s="72" t="e">
        <v>#N/A</v>
      </c>
    </row>
    <row r="1606" spans="13:17" x14ac:dyDescent="0.2">
      <c r="M1606" s="49" t="s">
        <v>443</v>
      </c>
      <c r="N1606" s="75">
        <f>_xll.qlCalendarAdvance(Calendar,N1605,M1606,"Following",FALSE)</f>
        <v>50767</v>
      </c>
      <c r="O1606" s="75" t="e">
        <f>_xll.qlInterestRateIndexValueDate(Index,N1606)</f>
        <v>#VALUE!</v>
      </c>
      <c r="P1606" s="72" t="e">
        <v>#N/A</v>
      </c>
      <c r="Q1606" s="72" t="e">
        <v>#N/A</v>
      </c>
    </row>
    <row r="1607" spans="13:17" x14ac:dyDescent="0.2">
      <c r="M1607" s="49" t="s">
        <v>443</v>
      </c>
      <c r="N1607" s="75">
        <f>_xll.qlCalendarAdvance(Calendar,N1606,M1607,"Following",FALSE)</f>
        <v>50774</v>
      </c>
      <c r="O1607" s="75" t="e">
        <f>_xll.qlInterestRateIndexValueDate(Index,N1607)</f>
        <v>#VALUE!</v>
      </c>
      <c r="P1607" s="72" t="e">
        <v>#N/A</v>
      </c>
      <c r="Q1607" s="72" t="e">
        <v>#N/A</v>
      </c>
    </row>
    <row r="1608" spans="13:17" x14ac:dyDescent="0.2">
      <c r="M1608" s="49" t="s">
        <v>443</v>
      </c>
      <c r="N1608" s="75">
        <f>_xll.qlCalendarAdvance(Calendar,N1607,M1608,"Following",FALSE)</f>
        <v>50781</v>
      </c>
      <c r="O1608" s="75" t="e">
        <f>_xll.qlInterestRateIndexValueDate(Index,N1608)</f>
        <v>#VALUE!</v>
      </c>
      <c r="P1608" s="72" t="e">
        <v>#N/A</v>
      </c>
      <c r="Q1608" s="72" t="e">
        <v>#N/A</v>
      </c>
    </row>
    <row r="1609" spans="13:17" x14ac:dyDescent="0.2">
      <c r="M1609" s="49" t="s">
        <v>443</v>
      </c>
      <c r="N1609" s="75">
        <f>_xll.qlCalendarAdvance(Calendar,N1608,M1609,"Following",FALSE)</f>
        <v>50788</v>
      </c>
      <c r="O1609" s="75" t="e">
        <f>_xll.qlInterestRateIndexValueDate(Index,N1609)</f>
        <v>#VALUE!</v>
      </c>
      <c r="P1609" s="72" t="e">
        <v>#N/A</v>
      </c>
      <c r="Q1609" s="72" t="e">
        <v>#N/A</v>
      </c>
    </row>
    <row r="1610" spans="13:17" x14ac:dyDescent="0.2">
      <c r="M1610" s="49" t="s">
        <v>443</v>
      </c>
      <c r="N1610" s="75">
        <f>_xll.qlCalendarAdvance(Calendar,N1609,M1610,"Following",FALSE)</f>
        <v>50795</v>
      </c>
      <c r="O1610" s="75" t="e">
        <f>_xll.qlInterestRateIndexValueDate(Index,N1610)</f>
        <v>#VALUE!</v>
      </c>
      <c r="P1610" s="72" t="e">
        <v>#N/A</v>
      </c>
      <c r="Q1610" s="72" t="e">
        <v>#N/A</v>
      </c>
    </row>
    <row r="1611" spans="13:17" x14ac:dyDescent="0.2">
      <c r="M1611" s="49" t="s">
        <v>443</v>
      </c>
      <c r="N1611" s="75">
        <f>_xll.qlCalendarAdvance(Calendar,N1610,M1611,"Following",FALSE)</f>
        <v>50802</v>
      </c>
      <c r="O1611" s="75" t="e">
        <f>_xll.qlInterestRateIndexValueDate(Index,N1611)</f>
        <v>#VALUE!</v>
      </c>
      <c r="P1611" s="72" t="e">
        <v>#N/A</v>
      </c>
      <c r="Q1611" s="72" t="e">
        <v>#N/A</v>
      </c>
    </row>
    <row r="1612" spans="13:17" x14ac:dyDescent="0.2">
      <c r="M1612" s="49" t="s">
        <v>443</v>
      </c>
      <c r="N1612" s="75">
        <f>_xll.qlCalendarAdvance(Calendar,N1611,M1612,"Following",FALSE)</f>
        <v>50809</v>
      </c>
      <c r="O1612" s="75" t="e">
        <f>_xll.qlInterestRateIndexValueDate(Index,N1612)</f>
        <v>#VALUE!</v>
      </c>
      <c r="P1612" s="72" t="e">
        <v>#N/A</v>
      </c>
      <c r="Q1612" s="72" t="e">
        <v>#N/A</v>
      </c>
    </row>
    <row r="1613" spans="13:17" x14ac:dyDescent="0.2">
      <c r="M1613" s="49" t="s">
        <v>443</v>
      </c>
      <c r="N1613" s="75">
        <f>_xll.qlCalendarAdvance(Calendar,N1612,M1613,"Following",FALSE)</f>
        <v>50816</v>
      </c>
      <c r="O1613" s="75" t="e">
        <f>_xll.qlInterestRateIndexValueDate(Index,N1613)</f>
        <v>#VALUE!</v>
      </c>
      <c r="P1613" s="72" t="e">
        <v>#N/A</v>
      </c>
      <c r="Q1613" s="72" t="e">
        <v>#N/A</v>
      </c>
    </row>
    <row r="1614" spans="13:17" x14ac:dyDescent="0.2">
      <c r="M1614" s="49" t="s">
        <v>443</v>
      </c>
      <c r="N1614" s="75">
        <f>_xll.qlCalendarAdvance(Calendar,N1613,M1614,"Following",FALSE)</f>
        <v>50823</v>
      </c>
      <c r="O1614" s="75" t="e">
        <f>_xll.qlInterestRateIndexValueDate(Index,N1614)</f>
        <v>#VALUE!</v>
      </c>
      <c r="P1614" s="72" t="e">
        <v>#N/A</v>
      </c>
      <c r="Q1614" s="72" t="e">
        <v>#N/A</v>
      </c>
    </row>
    <row r="1615" spans="13:17" x14ac:dyDescent="0.2">
      <c r="M1615" s="49" t="s">
        <v>443</v>
      </c>
      <c r="N1615" s="75">
        <f>_xll.qlCalendarAdvance(Calendar,N1614,M1615,"Following",FALSE)</f>
        <v>50830</v>
      </c>
      <c r="O1615" s="75" t="e">
        <f>_xll.qlInterestRateIndexValueDate(Index,N1615)</f>
        <v>#VALUE!</v>
      </c>
      <c r="P1615" s="72" t="e">
        <v>#N/A</v>
      </c>
      <c r="Q1615" s="72" t="e">
        <v>#N/A</v>
      </c>
    </row>
    <row r="1616" spans="13:17" x14ac:dyDescent="0.2">
      <c r="M1616" s="49" t="s">
        <v>443</v>
      </c>
      <c r="N1616" s="75">
        <f>_xll.qlCalendarAdvance(Calendar,N1615,M1616,"Following",FALSE)</f>
        <v>50837</v>
      </c>
      <c r="O1616" s="75" t="e">
        <f>_xll.qlInterestRateIndexValueDate(Index,N1616)</f>
        <v>#VALUE!</v>
      </c>
      <c r="P1616" s="72" t="e">
        <v>#N/A</v>
      </c>
      <c r="Q1616" s="72" t="e">
        <v>#N/A</v>
      </c>
    </row>
    <row r="1617" spans="13:17" x14ac:dyDescent="0.2">
      <c r="M1617" s="49" t="s">
        <v>443</v>
      </c>
      <c r="N1617" s="75">
        <f>_xll.qlCalendarAdvance(Calendar,N1616,M1617,"Following",FALSE)</f>
        <v>50844</v>
      </c>
      <c r="O1617" s="75" t="e">
        <f>_xll.qlInterestRateIndexValueDate(Index,N1617)</f>
        <v>#VALUE!</v>
      </c>
      <c r="P1617" s="72" t="e">
        <v>#N/A</v>
      </c>
      <c r="Q1617" s="72" t="e">
        <v>#N/A</v>
      </c>
    </row>
    <row r="1618" spans="13:17" x14ac:dyDescent="0.2">
      <c r="M1618" s="49" t="s">
        <v>443</v>
      </c>
      <c r="N1618" s="75">
        <f>_xll.qlCalendarAdvance(Calendar,N1617,M1618,"Following",FALSE)</f>
        <v>50851</v>
      </c>
      <c r="O1618" s="75" t="e">
        <f>_xll.qlInterestRateIndexValueDate(Index,N1618)</f>
        <v>#VALUE!</v>
      </c>
      <c r="P1618" s="72" t="e">
        <v>#N/A</v>
      </c>
      <c r="Q1618" s="72" t="e">
        <v>#N/A</v>
      </c>
    </row>
    <row r="1619" spans="13:17" x14ac:dyDescent="0.2">
      <c r="M1619" s="49" t="s">
        <v>443</v>
      </c>
      <c r="N1619" s="75">
        <f>_xll.qlCalendarAdvance(Calendar,N1618,M1619,"Following",FALSE)</f>
        <v>50858</v>
      </c>
      <c r="O1619" s="75" t="e">
        <f>_xll.qlInterestRateIndexValueDate(Index,N1619)</f>
        <v>#VALUE!</v>
      </c>
      <c r="P1619" s="72" t="e">
        <v>#N/A</v>
      </c>
      <c r="Q1619" s="72" t="e">
        <v>#N/A</v>
      </c>
    </row>
    <row r="1620" spans="13:17" x14ac:dyDescent="0.2">
      <c r="M1620" s="49" t="s">
        <v>443</v>
      </c>
      <c r="N1620" s="75">
        <f>_xll.qlCalendarAdvance(Calendar,N1619,M1620,"Following",FALSE)</f>
        <v>50865</v>
      </c>
      <c r="O1620" s="75" t="e">
        <f>_xll.qlInterestRateIndexValueDate(Index,N1620)</f>
        <v>#VALUE!</v>
      </c>
      <c r="P1620" s="72" t="e">
        <v>#N/A</v>
      </c>
      <c r="Q1620" s="72" t="e">
        <v>#N/A</v>
      </c>
    </row>
    <row r="1621" spans="13:17" x14ac:dyDescent="0.2">
      <c r="M1621" s="49" t="s">
        <v>443</v>
      </c>
      <c r="N1621" s="75">
        <f>_xll.qlCalendarAdvance(Calendar,N1620,M1621,"Following",FALSE)</f>
        <v>50872</v>
      </c>
      <c r="O1621" s="75" t="e">
        <f>_xll.qlInterestRateIndexValueDate(Index,N1621)</f>
        <v>#VALUE!</v>
      </c>
      <c r="P1621" s="72" t="e">
        <v>#N/A</v>
      </c>
      <c r="Q1621" s="72" t="e">
        <v>#N/A</v>
      </c>
    </row>
    <row r="1622" spans="13:17" x14ac:dyDescent="0.2">
      <c r="M1622" s="49" t="s">
        <v>443</v>
      </c>
      <c r="N1622" s="75">
        <f>_xll.qlCalendarAdvance(Calendar,N1621,M1622,"Following",FALSE)</f>
        <v>50879</v>
      </c>
      <c r="O1622" s="75" t="e">
        <f>_xll.qlInterestRateIndexValueDate(Index,N1622)</f>
        <v>#VALUE!</v>
      </c>
      <c r="P1622" s="72" t="e">
        <v>#N/A</v>
      </c>
      <c r="Q1622" s="72" t="e">
        <v>#N/A</v>
      </c>
    </row>
    <row r="1623" spans="13:17" x14ac:dyDescent="0.2">
      <c r="M1623" s="49" t="s">
        <v>443</v>
      </c>
      <c r="N1623" s="75">
        <f>_xll.qlCalendarAdvance(Calendar,N1622,M1623,"Following",FALSE)</f>
        <v>50886</v>
      </c>
      <c r="O1623" s="75" t="e">
        <f>_xll.qlInterestRateIndexValueDate(Index,N1623)</f>
        <v>#VALUE!</v>
      </c>
      <c r="P1623" s="72" t="e">
        <v>#N/A</v>
      </c>
      <c r="Q1623" s="72" t="e">
        <v>#N/A</v>
      </c>
    </row>
    <row r="1624" spans="13:17" x14ac:dyDescent="0.2">
      <c r="M1624" s="49" t="s">
        <v>443</v>
      </c>
      <c r="N1624" s="75">
        <f>_xll.qlCalendarAdvance(Calendar,N1623,M1624,"Following",FALSE)</f>
        <v>50893</v>
      </c>
      <c r="O1624" s="75" t="e">
        <f>_xll.qlInterestRateIndexValueDate(Index,N1624)</f>
        <v>#VALUE!</v>
      </c>
      <c r="P1624" s="72" t="e">
        <v>#N/A</v>
      </c>
      <c r="Q1624" s="72" t="e">
        <v>#N/A</v>
      </c>
    </row>
    <row r="1625" spans="13:17" x14ac:dyDescent="0.2">
      <c r="M1625" s="49" t="s">
        <v>443</v>
      </c>
      <c r="N1625" s="75">
        <f>_xll.qlCalendarAdvance(Calendar,N1624,M1625,"Following",FALSE)</f>
        <v>50900</v>
      </c>
      <c r="O1625" s="75" t="e">
        <f>_xll.qlInterestRateIndexValueDate(Index,N1625)</f>
        <v>#VALUE!</v>
      </c>
      <c r="P1625" s="72" t="e">
        <v>#N/A</v>
      </c>
      <c r="Q1625" s="72" t="e">
        <v>#N/A</v>
      </c>
    </row>
    <row r="1626" spans="13:17" x14ac:dyDescent="0.2">
      <c r="M1626" s="49" t="s">
        <v>443</v>
      </c>
      <c r="N1626" s="75">
        <f>_xll.qlCalendarAdvance(Calendar,N1625,M1626,"Following",FALSE)</f>
        <v>50907</v>
      </c>
      <c r="O1626" s="75" t="e">
        <f>_xll.qlInterestRateIndexValueDate(Index,N1626)</f>
        <v>#VALUE!</v>
      </c>
      <c r="P1626" s="72" t="e">
        <v>#N/A</v>
      </c>
      <c r="Q1626" s="72" t="e">
        <v>#N/A</v>
      </c>
    </row>
    <row r="1627" spans="13:17" x14ac:dyDescent="0.2">
      <c r="M1627" s="49" t="s">
        <v>443</v>
      </c>
      <c r="N1627" s="75">
        <f>_xll.qlCalendarAdvance(Calendar,N1626,M1627,"Following",FALSE)</f>
        <v>50914</v>
      </c>
      <c r="O1627" s="75" t="e">
        <f>_xll.qlInterestRateIndexValueDate(Index,N1627)</f>
        <v>#VALUE!</v>
      </c>
      <c r="P1627" s="72" t="e">
        <v>#N/A</v>
      </c>
      <c r="Q1627" s="72" t="e">
        <v>#N/A</v>
      </c>
    </row>
    <row r="1628" spans="13:17" x14ac:dyDescent="0.2">
      <c r="M1628" s="49" t="s">
        <v>443</v>
      </c>
      <c r="N1628" s="75">
        <f>_xll.qlCalendarAdvance(Calendar,N1627,M1628,"Following",FALSE)</f>
        <v>50921</v>
      </c>
      <c r="O1628" s="75" t="e">
        <f>_xll.qlInterestRateIndexValueDate(Index,N1628)</f>
        <v>#VALUE!</v>
      </c>
      <c r="P1628" s="72" t="e">
        <v>#N/A</v>
      </c>
      <c r="Q1628" s="72" t="e">
        <v>#N/A</v>
      </c>
    </row>
    <row r="1629" spans="13:17" x14ac:dyDescent="0.2">
      <c r="M1629" s="49" t="s">
        <v>443</v>
      </c>
      <c r="N1629" s="75">
        <f>_xll.qlCalendarAdvance(Calendar,N1628,M1629,"Following",FALSE)</f>
        <v>50928</v>
      </c>
      <c r="O1629" s="75" t="e">
        <f>_xll.qlInterestRateIndexValueDate(Index,N1629)</f>
        <v>#VALUE!</v>
      </c>
      <c r="P1629" s="72" t="e">
        <v>#N/A</v>
      </c>
      <c r="Q1629" s="72" t="e">
        <v>#N/A</v>
      </c>
    </row>
    <row r="1630" spans="13:17" x14ac:dyDescent="0.2">
      <c r="M1630" s="49" t="s">
        <v>443</v>
      </c>
      <c r="N1630" s="75">
        <f>_xll.qlCalendarAdvance(Calendar,N1629,M1630,"Following",FALSE)</f>
        <v>50935</v>
      </c>
      <c r="O1630" s="75" t="e">
        <f>_xll.qlInterestRateIndexValueDate(Index,N1630)</f>
        <v>#VALUE!</v>
      </c>
      <c r="P1630" s="72" t="e">
        <v>#N/A</v>
      </c>
      <c r="Q1630" s="72" t="e">
        <v>#N/A</v>
      </c>
    </row>
    <row r="1631" spans="13:17" x14ac:dyDescent="0.2">
      <c r="M1631" s="49" t="s">
        <v>443</v>
      </c>
      <c r="N1631" s="75">
        <f>_xll.qlCalendarAdvance(Calendar,N1630,M1631,"Following",FALSE)</f>
        <v>50942</v>
      </c>
      <c r="O1631" s="75" t="e">
        <f>_xll.qlInterestRateIndexValueDate(Index,N1631)</f>
        <v>#VALUE!</v>
      </c>
      <c r="P1631" s="72" t="e">
        <v>#N/A</v>
      </c>
      <c r="Q1631" s="72" t="e">
        <v>#N/A</v>
      </c>
    </row>
    <row r="1632" spans="13:17" x14ac:dyDescent="0.2">
      <c r="M1632" s="49" t="s">
        <v>443</v>
      </c>
      <c r="N1632" s="75">
        <f>_xll.qlCalendarAdvance(Calendar,N1631,M1632,"Following",FALSE)</f>
        <v>50949</v>
      </c>
      <c r="O1632" s="75" t="e">
        <f>_xll.qlInterestRateIndexValueDate(Index,N1632)</f>
        <v>#VALUE!</v>
      </c>
      <c r="P1632" s="72" t="e">
        <v>#N/A</v>
      </c>
      <c r="Q1632" s="72" t="e">
        <v>#N/A</v>
      </c>
    </row>
    <row r="1633" spans="13:17" x14ac:dyDescent="0.2">
      <c r="M1633" s="49" t="s">
        <v>443</v>
      </c>
      <c r="N1633" s="75">
        <f>_xll.qlCalendarAdvance(Calendar,N1632,M1633,"Following",FALSE)</f>
        <v>50956</v>
      </c>
      <c r="O1633" s="75" t="e">
        <f>_xll.qlInterestRateIndexValueDate(Index,N1633)</f>
        <v>#VALUE!</v>
      </c>
      <c r="P1633" s="72" t="e">
        <v>#N/A</v>
      </c>
      <c r="Q1633" s="72" t="e">
        <v>#N/A</v>
      </c>
    </row>
    <row r="1634" spans="13:17" x14ac:dyDescent="0.2">
      <c r="M1634" s="49" t="s">
        <v>443</v>
      </c>
      <c r="N1634" s="75">
        <f>_xll.qlCalendarAdvance(Calendar,N1633,M1634,"Following",FALSE)</f>
        <v>50963</v>
      </c>
      <c r="O1634" s="75" t="e">
        <f>_xll.qlInterestRateIndexValueDate(Index,N1634)</f>
        <v>#VALUE!</v>
      </c>
      <c r="P1634" s="72" t="e">
        <v>#N/A</v>
      </c>
      <c r="Q1634" s="72" t="e">
        <v>#N/A</v>
      </c>
    </row>
    <row r="1635" spans="13:17" x14ac:dyDescent="0.2">
      <c r="M1635" s="49" t="s">
        <v>443</v>
      </c>
      <c r="N1635" s="75">
        <f>_xll.qlCalendarAdvance(Calendar,N1634,M1635,"Following",FALSE)</f>
        <v>50970</v>
      </c>
      <c r="O1635" s="75" t="e">
        <f>_xll.qlInterestRateIndexValueDate(Index,N1635)</f>
        <v>#VALUE!</v>
      </c>
      <c r="P1635" s="72" t="e">
        <v>#N/A</v>
      </c>
      <c r="Q1635" s="72" t="e">
        <v>#N/A</v>
      </c>
    </row>
    <row r="1636" spans="13:17" x14ac:dyDescent="0.2">
      <c r="M1636" s="49" t="s">
        <v>443</v>
      </c>
      <c r="N1636" s="75">
        <f>_xll.qlCalendarAdvance(Calendar,N1635,M1636,"Following",FALSE)</f>
        <v>50977</v>
      </c>
      <c r="O1636" s="75" t="e">
        <f>_xll.qlInterestRateIndexValueDate(Index,N1636)</f>
        <v>#VALUE!</v>
      </c>
      <c r="P1636" s="72" t="e">
        <v>#N/A</v>
      </c>
      <c r="Q1636" s="72" t="e">
        <v>#N/A</v>
      </c>
    </row>
    <row r="1637" spans="13:17" x14ac:dyDescent="0.2">
      <c r="M1637" s="49" t="s">
        <v>443</v>
      </c>
      <c r="N1637" s="75">
        <f>_xll.qlCalendarAdvance(Calendar,N1636,M1637,"Following",FALSE)</f>
        <v>50984</v>
      </c>
      <c r="O1637" s="75" t="e">
        <f>_xll.qlInterestRateIndexValueDate(Index,N1637)</f>
        <v>#VALUE!</v>
      </c>
      <c r="P1637" s="72" t="e">
        <v>#N/A</v>
      </c>
      <c r="Q1637" s="72" t="e">
        <v>#N/A</v>
      </c>
    </row>
    <row r="1638" spans="13:17" x14ac:dyDescent="0.2">
      <c r="M1638" s="49" t="s">
        <v>443</v>
      </c>
      <c r="N1638" s="75">
        <f>_xll.qlCalendarAdvance(Calendar,N1637,M1638,"Following",FALSE)</f>
        <v>50991</v>
      </c>
      <c r="O1638" s="75" t="e">
        <f>_xll.qlInterestRateIndexValueDate(Index,N1638)</f>
        <v>#VALUE!</v>
      </c>
      <c r="P1638" s="72" t="e">
        <v>#N/A</v>
      </c>
      <c r="Q1638" s="72" t="e">
        <v>#N/A</v>
      </c>
    </row>
    <row r="1639" spans="13:17" x14ac:dyDescent="0.2">
      <c r="M1639" s="49" t="s">
        <v>443</v>
      </c>
      <c r="N1639" s="75">
        <f>_xll.qlCalendarAdvance(Calendar,N1638,M1639,"Following",FALSE)</f>
        <v>50998</v>
      </c>
      <c r="O1639" s="75" t="e">
        <f>_xll.qlInterestRateIndexValueDate(Index,N1639)</f>
        <v>#VALUE!</v>
      </c>
      <c r="P1639" s="72" t="e">
        <v>#N/A</v>
      </c>
      <c r="Q1639" s="72" t="e">
        <v>#N/A</v>
      </c>
    </row>
    <row r="1640" spans="13:17" x14ac:dyDescent="0.2">
      <c r="M1640" s="49" t="s">
        <v>443</v>
      </c>
      <c r="N1640" s="75">
        <f>_xll.qlCalendarAdvance(Calendar,N1639,M1640,"Following",FALSE)</f>
        <v>51005</v>
      </c>
      <c r="O1640" s="75" t="e">
        <f>_xll.qlInterestRateIndexValueDate(Index,N1640)</f>
        <v>#VALUE!</v>
      </c>
      <c r="P1640" s="72" t="e">
        <v>#N/A</v>
      </c>
      <c r="Q1640" s="72" t="e">
        <v>#N/A</v>
      </c>
    </row>
    <row r="1641" spans="13:17" x14ac:dyDescent="0.2">
      <c r="M1641" s="49" t="s">
        <v>443</v>
      </c>
      <c r="N1641" s="75">
        <f>_xll.qlCalendarAdvance(Calendar,N1640,M1641,"Following",FALSE)</f>
        <v>51012</v>
      </c>
      <c r="O1641" s="75" t="e">
        <f>_xll.qlInterestRateIndexValueDate(Index,N1641)</f>
        <v>#VALUE!</v>
      </c>
      <c r="P1641" s="72" t="e">
        <v>#N/A</v>
      </c>
      <c r="Q1641" s="72" t="e">
        <v>#N/A</v>
      </c>
    </row>
    <row r="1642" spans="13:17" x14ac:dyDescent="0.2">
      <c r="M1642" s="49" t="s">
        <v>443</v>
      </c>
      <c r="N1642" s="75">
        <f>_xll.qlCalendarAdvance(Calendar,N1641,M1642,"Following",FALSE)</f>
        <v>51019</v>
      </c>
      <c r="O1642" s="75" t="e">
        <f>_xll.qlInterestRateIndexValueDate(Index,N1642)</f>
        <v>#VALUE!</v>
      </c>
      <c r="P1642" s="72" t="e">
        <v>#N/A</v>
      </c>
      <c r="Q1642" s="72" t="e">
        <v>#N/A</v>
      </c>
    </row>
    <row r="1643" spans="13:17" x14ac:dyDescent="0.2">
      <c r="M1643" s="49" t="s">
        <v>443</v>
      </c>
      <c r="N1643" s="75">
        <f>_xll.qlCalendarAdvance(Calendar,N1642,M1643,"Following",FALSE)</f>
        <v>51026</v>
      </c>
      <c r="O1643" s="75" t="e">
        <f>_xll.qlInterestRateIndexValueDate(Index,N1643)</f>
        <v>#VALUE!</v>
      </c>
      <c r="P1643" s="72" t="e">
        <v>#N/A</v>
      </c>
      <c r="Q1643" s="72" t="e">
        <v>#N/A</v>
      </c>
    </row>
    <row r="1644" spans="13:17" x14ac:dyDescent="0.2">
      <c r="M1644" s="49" t="s">
        <v>443</v>
      </c>
      <c r="N1644" s="75">
        <f>_xll.qlCalendarAdvance(Calendar,N1643,M1644,"Following",FALSE)</f>
        <v>51033</v>
      </c>
      <c r="O1644" s="75" t="e">
        <f>_xll.qlInterestRateIndexValueDate(Index,N1644)</f>
        <v>#VALUE!</v>
      </c>
      <c r="P1644" s="72" t="e">
        <v>#N/A</v>
      </c>
      <c r="Q1644" s="72" t="e">
        <v>#N/A</v>
      </c>
    </row>
    <row r="1645" spans="13:17" x14ac:dyDescent="0.2">
      <c r="M1645" s="49" t="s">
        <v>443</v>
      </c>
      <c r="N1645" s="75">
        <f>_xll.qlCalendarAdvance(Calendar,N1644,M1645,"Following",FALSE)</f>
        <v>51040</v>
      </c>
      <c r="O1645" s="75" t="e">
        <f>_xll.qlInterestRateIndexValueDate(Index,N1645)</f>
        <v>#VALUE!</v>
      </c>
      <c r="P1645" s="72" t="e">
        <v>#N/A</v>
      </c>
      <c r="Q1645" s="72" t="e">
        <v>#N/A</v>
      </c>
    </row>
    <row r="1646" spans="13:17" x14ac:dyDescent="0.2">
      <c r="M1646" s="49" t="s">
        <v>443</v>
      </c>
      <c r="N1646" s="75">
        <f>_xll.qlCalendarAdvance(Calendar,N1645,M1646,"Following",FALSE)</f>
        <v>51047</v>
      </c>
      <c r="O1646" s="75" t="e">
        <f>_xll.qlInterestRateIndexValueDate(Index,N1646)</f>
        <v>#VALUE!</v>
      </c>
      <c r="P1646" s="72" t="e">
        <v>#N/A</v>
      </c>
      <c r="Q1646" s="72" t="e">
        <v>#N/A</v>
      </c>
    </row>
    <row r="1647" spans="13:17" x14ac:dyDescent="0.2">
      <c r="M1647" s="49" t="s">
        <v>443</v>
      </c>
      <c r="N1647" s="75">
        <f>_xll.qlCalendarAdvance(Calendar,N1646,M1647,"Following",FALSE)</f>
        <v>51054</v>
      </c>
      <c r="O1647" s="75" t="e">
        <f>_xll.qlInterestRateIndexValueDate(Index,N1647)</f>
        <v>#VALUE!</v>
      </c>
      <c r="P1647" s="72" t="e">
        <v>#N/A</v>
      </c>
      <c r="Q1647" s="72" t="e">
        <v>#N/A</v>
      </c>
    </row>
    <row r="1648" spans="13:17" x14ac:dyDescent="0.2">
      <c r="M1648" s="49" t="s">
        <v>443</v>
      </c>
      <c r="N1648" s="75">
        <f>_xll.qlCalendarAdvance(Calendar,N1647,M1648,"Following",FALSE)</f>
        <v>51061</v>
      </c>
      <c r="O1648" s="75" t="e">
        <f>_xll.qlInterestRateIndexValueDate(Index,N1648)</f>
        <v>#VALUE!</v>
      </c>
      <c r="P1648" s="72" t="e">
        <v>#N/A</v>
      </c>
      <c r="Q1648" s="72" t="e">
        <v>#N/A</v>
      </c>
    </row>
    <row r="1649" spans="13:17" x14ac:dyDescent="0.2">
      <c r="M1649" s="49" t="s">
        <v>443</v>
      </c>
      <c r="N1649" s="75">
        <f>_xll.qlCalendarAdvance(Calendar,N1648,M1649,"Following",FALSE)</f>
        <v>51068</v>
      </c>
      <c r="O1649" s="75" t="e">
        <f>_xll.qlInterestRateIndexValueDate(Index,N1649)</f>
        <v>#VALUE!</v>
      </c>
      <c r="P1649" s="72" t="e">
        <v>#N/A</v>
      </c>
      <c r="Q1649" s="72" t="e">
        <v>#N/A</v>
      </c>
    </row>
    <row r="1650" spans="13:17" x14ac:dyDescent="0.2">
      <c r="M1650" s="49" t="s">
        <v>443</v>
      </c>
      <c r="N1650" s="75">
        <f>_xll.qlCalendarAdvance(Calendar,N1649,M1650,"Following",FALSE)</f>
        <v>51075</v>
      </c>
      <c r="O1650" s="75" t="e">
        <f>_xll.qlInterestRateIndexValueDate(Index,N1650)</f>
        <v>#VALUE!</v>
      </c>
      <c r="P1650" s="72" t="e">
        <v>#N/A</v>
      </c>
      <c r="Q1650" s="72" t="e">
        <v>#N/A</v>
      </c>
    </row>
    <row r="1651" spans="13:17" x14ac:dyDescent="0.2">
      <c r="M1651" s="49" t="s">
        <v>443</v>
      </c>
      <c r="N1651" s="75">
        <f>_xll.qlCalendarAdvance(Calendar,N1650,M1651,"Following",FALSE)</f>
        <v>51082</v>
      </c>
      <c r="O1651" s="75" t="e">
        <f>_xll.qlInterestRateIndexValueDate(Index,N1651)</f>
        <v>#VALUE!</v>
      </c>
      <c r="P1651" s="72" t="e">
        <v>#N/A</v>
      </c>
      <c r="Q1651" s="72" t="e">
        <v>#N/A</v>
      </c>
    </row>
    <row r="1652" spans="13:17" x14ac:dyDescent="0.2">
      <c r="M1652" s="49" t="s">
        <v>443</v>
      </c>
      <c r="N1652" s="75">
        <f>_xll.qlCalendarAdvance(Calendar,N1651,M1652,"Following",FALSE)</f>
        <v>51089</v>
      </c>
      <c r="O1652" s="75" t="e">
        <f>_xll.qlInterestRateIndexValueDate(Index,N1652)</f>
        <v>#VALUE!</v>
      </c>
      <c r="P1652" s="72" t="e">
        <v>#N/A</v>
      </c>
      <c r="Q1652" s="72" t="e">
        <v>#N/A</v>
      </c>
    </row>
    <row r="1653" spans="13:17" x14ac:dyDescent="0.2">
      <c r="M1653" s="49" t="s">
        <v>443</v>
      </c>
      <c r="N1653" s="75">
        <f>_xll.qlCalendarAdvance(Calendar,N1652,M1653,"Following",FALSE)</f>
        <v>51096</v>
      </c>
      <c r="O1653" s="75" t="e">
        <f>_xll.qlInterestRateIndexValueDate(Index,N1653)</f>
        <v>#VALUE!</v>
      </c>
      <c r="P1653" s="72" t="e">
        <v>#N/A</v>
      </c>
      <c r="Q1653" s="72" t="e">
        <v>#N/A</v>
      </c>
    </row>
    <row r="1654" spans="13:17" x14ac:dyDescent="0.2">
      <c r="M1654" s="49" t="s">
        <v>443</v>
      </c>
      <c r="N1654" s="75">
        <f>_xll.qlCalendarAdvance(Calendar,N1653,M1654,"Following",FALSE)</f>
        <v>51103</v>
      </c>
      <c r="O1654" s="75" t="e">
        <f>_xll.qlInterestRateIndexValueDate(Index,N1654)</f>
        <v>#VALUE!</v>
      </c>
      <c r="P1654" s="72" t="e">
        <v>#N/A</v>
      </c>
      <c r="Q1654" s="72" t="e">
        <v>#N/A</v>
      </c>
    </row>
    <row r="1655" spans="13:17" x14ac:dyDescent="0.2">
      <c r="M1655" s="49" t="s">
        <v>443</v>
      </c>
      <c r="N1655" s="75">
        <f>_xll.qlCalendarAdvance(Calendar,N1654,M1655,"Following",FALSE)</f>
        <v>51110</v>
      </c>
      <c r="O1655" s="75" t="e">
        <f>_xll.qlInterestRateIndexValueDate(Index,N1655)</f>
        <v>#VALUE!</v>
      </c>
      <c r="P1655" s="72" t="e">
        <v>#N/A</v>
      </c>
      <c r="Q1655" s="72" t="e">
        <v>#N/A</v>
      </c>
    </row>
    <row r="1656" spans="13:17" x14ac:dyDescent="0.2">
      <c r="M1656" s="49" t="s">
        <v>443</v>
      </c>
      <c r="N1656" s="75">
        <f>_xll.qlCalendarAdvance(Calendar,N1655,M1656,"Following",FALSE)</f>
        <v>51117</v>
      </c>
      <c r="O1656" s="75" t="e">
        <f>_xll.qlInterestRateIndexValueDate(Index,N1656)</f>
        <v>#VALUE!</v>
      </c>
      <c r="P1656" s="72" t="e">
        <v>#N/A</v>
      </c>
      <c r="Q1656" s="72" t="e">
        <v>#N/A</v>
      </c>
    </row>
    <row r="1657" spans="13:17" x14ac:dyDescent="0.2">
      <c r="M1657" s="49" t="s">
        <v>443</v>
      </c>
      <c r="N1657" s="75">
        <f>_xll.qlCalendarAdvance(Calendar,N1656,M1657,"Following",FALSE)</f>
        <v>51124</v>
      </c>
      <c r="O1657" s="75" t="e">
        <f>_xll.qlInterestRateIndexValueDate(Index,N1657)</f>
        <v>#VALUE!</v>
      </c>
      <c r="P1657" s="72" t="e">
        <v>#N/A</v>
      </c>
      <c r="Q1657" s="72" t="e">
        <v>#N/A</v>
      </c>
    </row>
    <row r="1658" spans="13:17" x14ac:dyDescent="0.2">
      <c r="M1658" s="49" t="s">
        <v>443</v>
      </c>
      <c r="N1658" s="75">
        <f>_xll.qlCalendarAdvance(Calendar,N1657,M1658,"Following",FALSE)</f>
        <v>51131</v>
      </c>
      <c r="O1658" s="75" t="e">
        <f>_xll.qlInterestRateIndexValueDate(Index,N1658)</f>
        <v>#VALUE!</v>
      </c>
      <c r="P1658" s="72" t="e">
        <v>#N/A</v>
      </c>
      <c r="Q1658" s="72" t="e">
        <v>#N/A</v>
      </c>
    </row>
    <row r="1659" spans="13:17" x14ac:dyDescent="0.2">
      <c r="M1659" s="49" t="s">
        <v>443</v>
      </c>
      <c r="N1659" s="75">
        <f>_xll.qlCalendarAdvance(Calendar,N1658,M1659,"Following",FALSE)</f>
        <v>51138</v>
      </c>
      <c r="O1659" s="75" t="e">
        <f>_xll.qlInterestRateIndexValueDate(Index,N1659)</f>
        <v>#VALUE!</v>
      </c>
      <c r="P1659" s="72" t="e">
        <v>#N/A</v>
      </c>
      <c r="Q1659" s="72" t="e">
        <v>#N/A</v>
      </c>
    </row>
    <row r="1660" spans="13:17" x14ac:dyDescent="0.2">
      <c r="M1660" s="49" t="s">
        <v>443</v>
      </c>
      <c r="N1660" s="75">
        <f>_xll.qlCalendarAdvance(Calendar,N1659,M1660,"Following",FALSE)</f>
        <v>51145</v>
      </c>
      <c r="O1660" s="75" t="e">
        <f>_xll.qlInterestRateIndexValueDate(Index,N1660)</f>
        <v>#VALUE!</v>
      </c>
      <c r="P1660" s="72" t="e">
        <v>#N/A</v>
      </c>
      <c r="Q1660" s="72" t="e">
        <v>#N/A</v>
      </c>
    </row>
    <row r="1661" spans="13:17" x14ac:dyDescent="0.2">
      <c r="M1661" s="49" t="s">
        <v>443</v>
      </c>
      <c r="N1661" s="75">
        <f>_xll.qlCalendarAdvance(Calendar,N1660,M1661,"Following",FALSE)</f>
        <v>51152</v>
      </c>
      <c r="O1661" s="75" t="e">
        <f>_xll.qlInterestRateIndexValueDate(Index,N1661)</f>
        <v>#VALUE!</v>
      </c>
      <c r="P1661" s="72" t="e">
        <v>#N/A</v>
      </c>
      <c r="Q1661" s="72" t="e">
        <v>#N/A</v>
      </c>
    </row>
    <row r="1662" spans="13:17" x14ac:dyDescent="0.2">
      <c r="M1662" s="49" t="s">
        <v>443</v>
      </c>
      <c r="N1662" s="75">
        <f>_xll.qlCalendarAdvance(Calendar,N1661,M1662,"Following",FALSE)</f>
        <v>51159</v>
      </c>
      <c r="O1662" s="75" t="e">
        <f>_xll.qlInterestRateIndexValueDate(Index,N1662)</f>
        <v>#VALUE!</v>
      </c>
      <c r="P1662" s="72" t="e">
        <v>#N/A</v>
      </c>
      <c r="Q1662" s="72" t="e">
        <v>#N/A</v>
      </c>
    </row>
    <row r="1663" spans="13:17" x14ac:dyDescent="0.2">
      <c r="M1663" s="49" t="s">
        <v>443</v>
      </c>
      <c r="N1663" s="75">
        <f>_xll.qlCalendarAdvance(Calendar,N1662,M1663,"Following",FALSE)</f>
        <v>51166</v>
      </c>
      <c r="O1663" s="75" t="e">
        <f>_xll.qlInterestRateIndexValueDate(Index,N1663)</f>
        <v>#VALUE!</v>
      </c>
      <c r="P1663" s="72" t="e">
        <v>#N/A</v>
      </c>
      <c r="Q1663" s="72" t="e">
        <v>#N/A</v>
      </c>
    </row>
    <row r="1664" spans="13:17" x14ac:dyDescent="0.2">
      <c r="M1664" s="49" t="s">
        <v>443</v>
      </c>
      <c r="N1664" s="75">
        <f>_xll.qlCalendarAdvance(Calendar,N1663,M1664,"Following",FALSE)</f>
        <v>51173</v>
      </c>
      <c r="O1664" s="75" t="e">
        <f>_xll.qlInterestRateIndexValueDate(Index,N1664)</f>
        <v>#VALUE!</v>
      </c>
      <c r="P1664" s="72" t="e">
        <v>#N/A</v>
      </c>
      <c r="Q1664" s="72" t="e">
        <v>#N/A</v>
      </c>
    </row>
    <row r="1665" spans="13:17" x14ac:dyDescent="0.2">
      <c r="M1665" s="49" t="s">
        <v>443</v>
      </c>
      <c r="N1665" s="75">
        <f>_xll.qlCalendarAdvance(Calendar,N1664,M1665,"Following",FALSE)</f>
        <v>51180</v>
      </c>
      <c r="O1665" s="75" t="e">
        <f>_xll.qlInterestRateIndexValueDate(Index,N1665)</f>
        <v>#VALUE!</v>
      </c>
      <c r="P1665" s="72" t="e">
        <v>#N/A</v>
      </c>
      <c r="Q1665" s="72" t="e">
        <v>#N/A</v>
      </c>
    </row>
    <row r="1666" spans="13:17" x14ac:dyDescent="0.2">
      <c r="M1666" s="49" t="s">
        <v>443</v>
      </c>
      <c r="N1666" s="75">
        <f>_xll.qlCalendarAdvance(Calendar,N1665,M1666,"Following",FALSE)</f>
        <v>51187</v>
      </c>
      <c r="O1666" s="75" t="e">
        <f>_xll.qlInterestRateIndexValueDate(Index,N1666)</f>
        <v>#VALUE!</v>
      </c>
      <c r="P1666" s="72" t="e">
        <v>#N/A</v>
      </c>
      <c r="Q1666" s="72" t="e">
        <v>#N/A</v>
      </c>
    </row>
    <row r="1667" spans="13:17" x14ac:dyDescent="0.2">
      <c r="M1667" s="49" t="s">
        <v>443</v>
      </c>
      <c r="N1667" s="75">
        <f>_xll.qlCalendarAdvance(Calendar,N1666,M1667,"Following",FALSE)</f>
        <v>51194</v>
      </c>
      <c r="O1667" s="75" t="e">
        <f>_xll.qlInterestRateIndexValueDate(Index,N1667)</f>
        <v>#VALUE!</v>
      </c>
      <c r="P1667" s="72" t="e">
        <v>#N/A</v>
      </c>
      <c r="Q1667" s="72" t="e">
        <v>#N/A</v>
      </c>
    </row>
    <row r="1668" spans="13:17" x14ac:dyDescent="0.2">
      <c r="M1668" s="49" t="s">
        <v>443</v>
      </c>
      <c r="N1668" s="75">
        <f>_xll.qlCalendarAdvance(Calendar,N1667,M1668,"Following",FALSE)</f>
        <v>51201</v>
      </c>
      <c r="O1668" s="75" t="e">
        <f>_xll.qlInterestRateIndexValueDate(Index,N1668)</f>
        <v>#VALUE!</v>
      </c>
      <c r="P1668" s="72" t="e">
        <v>#N/A</v>
      </c>
      <c r="Q1668" s="72" t="e">
        <v>#N/A</v>
      </c>
    </row>
    <row r="1669" spans="13:17" x14ac:dyDescent="0.2">
      <c r="M1669" s="49" t="s">
        <v>443</v>
      </c>
      <c r="N1669" s="75">
        <f>_xll.qlCalendarAdvance(Calendar,N1668,M1669,"Following",FALSE)</f>
        <v>51208</v>
      </c>
      <c r="O1669" s="75" t="e">
        <f>_xll.qlInterestRateIndexValueDate(Index,N1669)</f>
        <v>#VALUE!</v>
      </c>
      <c r="P1669" s="72" t="e">
        <v>#N/A</v>
      </c>
      <c r="Q1669" s="72" t="e">
        <v>#N/A</v>
      </c>
    </row>
    <row r="1670" spans="13:17" x14ac:dyDescent="0.2">
      <c r="M1670" s="49" t="s">
        <v>443</v>
      </c>
      <c r="N1670" s="75">
        <f>_xll.qlCalendarAdvance(Calendar,N1669,M1670,"Following",FALSE)</f>
        <v>51215</v>
      </c>
      <c r="O1670" s="75" t="e">
        <f>_xll.qlInterestRateIndexValueDate(Index,N1670)</f>
        <v>#VALUE!</v>
      </c>
      <c r="P1670" s="72" t="e">
        <v>#N/A</v>
      </c>
      <c r="Q1670" s="72" t="e">
        <v>#N/A</v>
      </c>
    </row>
    <row r="1671" spans="13:17" x14ac:dyDescent="0.2">
      <c r="M1671" s="49" t="s">
        <v>443</v>
      </c>
      <c r="N1671" s="75">
        <f>_xll.qlCalendarAdvance(Calendar,N1670,M1671,"Following",FALSE)</f>
        <v>51222</v>
      </c>
      <c r="O1671" s="75" t="e">
        <f>_xll.qlInterestRateIndexValueDate(Index,N1671)</f>
        <v>#VALUE!</v>
      </c>
      <c r="P1671" s="72" t="e">
        <v>#N/A</v>
      </c>
      <c r="Q1671" s="72" t="e">
        <v>#N/A</v>
      </c>
    </row>
    <row r="1672" spans="13:17" x14ac:dyDescent="0.2">
      <c r="M1672" s="49" t="s">
        <v>443</v>
      </c>
      <c r="N1672" s="75">
        <f>_xll.qlCalendarAdvance(Calendar,N1671,M1672,"Following",FALSE)</f>
        <v>51229</v>
      </c>
      <c r="O1672" s="75" t="e">
        <f>_xll.qlInterestRateIndexValueDate(Index,N1672)</f>
        <v>#VALUE!</v>
      </c>
      <c r="P1672" s="72" t="e">
        <v>#N/A</v>
      </c>
      <c r="Q1672" s="72" t="e">
        <v>#N/A</v>
      </c>
    </row>
    <row r="1673" spans="13:17" x14ac:dyDescent="0.2">
      <c r="M1673" s="49" t="s">
        <v>443</v>
      </c>
      <c r="N1673" s="75">
        <f>_xll.qlCalendarAdvance(Calendar,N1672,M1673,"Following",FALSE)</f>
        <v>51236</v>
      </c>
      <c r="O1673" s="75" t="e">
        <f>_xll.qlInterestRateIndexValueDate(Index,N1673)</f>
        <v>#VALUE!</v>
      </c>
      <c r="P1673" s="72" t="e">
        <v>#N/A</v>
      </c>
      <c r="Q1673" s="72" t="e">
        <v>#N/A</v>
      </c>
    </row>
    <row r="1674" spans="13:17" x14ac:dyDescent="0.2">
      <c r="M1674" s="49" t="s">
        <v>443</v>
      </c>
      <c r="N1674" s="75">
        <f>_xll.qlCalendarAdvance(Calendar,N1673,M1674,"Following",FALSE)</f>
        <v>51243</v>
      </c>
      <c r="O1674" s="75" t="e">
        <f>_xll.qlInterestRateIndexValueDate(Index,N1674)</f>
        <v>#VALUE!</v>
      </c>
      <c r="P1674" s="72" t="e">
        <v>#N/A</v>
      </c>
      <c r="Q1674" s="72" t="e">
        <v>#N/A</v>
      </c>
    </row>
    <row r="1675" spans="13:17" x14ac:dyDescent="0.2">
      <c r="M1675" s="49" t="s">
        <v>443</v>
      </c>
      <c r="N1675" s="75">
        <f>_xll.qlCalendarAdvance(Calendar,N1674,M1675,"Following",FALSE)</f>
        <v>51250</v>
      </c>
      <c r="O1675" s="75" t="e">
        <f>_xll.qlInterestRateIndexValueDate(Index,N1675)</f>
        <v>#VALUE!</v>
      </c>
      <c r="P1675" s="72" t="e">
        <v>#N/A</v>
      </c>
      <c r="Q1675" s="72" t="e">
        <v>#N/A</v>
      </c>
    </row>
    <row r="1676" spans="13:17" x14ac:dyDescent="0.2">
      <c r="M1676" s="49" t="s">
        <v>443</v>
      </c>
      <c r="N1676" s="75">
        <f>_xll.qlCalendarAdvance(Calendar,N1675,M1676,"Following",FALSE)</f>
        <v>51258</v>
      </c>
      <c r="O1676" s="75" t="e">
        <f>_xll.qlInterestRateIndexValueDate(Index,N1676)</f>
        <v>#VALUE!</v>
      </c>
      <c r="P1676" s="72" t="e">
        <v>#N/A</v>
      </c>
      <c r="Q1676" s="72" t="e">
        <v>#N/A</v>
      </c>
    </row>
    <row r="1677" spans="13:17" x14ac:dyDescent="0.2">
      <c r="M1677" s="49" t="s">
        <v>443</v>
      </c>
      <c r="N1677" s="75">
        <f>_xll.qlCalendarAdvance(Calendar,N1676,M1677,"Following",FALSE)</f>
        <v>51265</v>
      </c>
      <c r="O1677" s="75" t="e">
        <f>_xll.qlInterestRateIndexValueDate(Index,N1677)</f>
        <v>#VALUE!</v>
      </c>
      <c r="P1677" s="72" t="e">
        <v>#N/A</v>
      </c>
      <c r="Q1677" s="72" t="e">
        <v>#N/A</v>
      </c>
    </row>
    <row r="1678" spans="13:17" x14ac:dyDescent="0.2">
      <c r="M1678" s="49" t="s">
        <v>443</v>
      </c>
      <c r="N1678" s="75">
        <f>_xll.qlCalendarAdvance(Calendar,N1677,M1678,"Following",FALSE)</f>
        <v>51272</v>
      </c>
      <c r="O1678" s="75" t="e">
        <f>_xll.qlInterestRateIndexValueDate(Index,N1678)</f>
        <v>#VALUE!</v>
      </c>
      <c r="P1678" s="72" t="e">
        <v>#N/A</v>
      </c>
      <c r="Q1678" s="72" t="e">
        <v>#N/A</v>
      </c>
    </row>
    <row r="1679" spans="13:17" x14ac:dyDescent="0.2">
      <c r="M1679" s="49" t="s">
        <v>443</v>
      </c>
      <c r="N1679" s="75">
        <f>_xll.qlCalendarAdvance(Calendar,N1678,M1679,"Following",FALSE)</f>
        <v>51279</v>
      </c>
      <c r="O1679" s="75" t="e">
        <f>_xll.qlInterestRateIndexValueDate(Index,N1679)</f>
        <v>#VALUE!</v>
      </c>
      <c r="P1679" s="72" t="e">
        <v>#N/A</v>
      </c>
      <c r="Q1679" s="72" t="e">
        <v>#N/A</v>
      </c>
    </row>
    <row r="1680" spans="13:17" x14ac:dyDescent="0.2">
      <c r="M1680" s="49" t="s">
        <v>443</v>
      </c>
      <c r="N1680" s="75">
        <f>_xll.qlCalendarAdvance(Calendar,N1679,M1680,"Following",FALSE)</f>
        <v>51286</v>
      </c>
      <c r="O1680" s="75" t="e">
        <f>_xll.qlInterestRateIndexValueDate(Index,N1680)</f>
        <v>#VALUE!</v>
      </c>
      <c r="P1680" s="72" t="e">
        <v>#N/A</v>
      </c>
      <c r="Q1680" s="72" t="e">
        <v>#N/A</v>
      </c>
    </row>
    <row r="1681" spans="13:17" x14ac:dyDescent="0.2">
      <c r="M1681" s="49" t="s">
        <v>443</v>
      </c>
      <c r="N1681" s="75">
        <f>_xll.qlCalendarAdvance(Calendar,N1680,M1681,"Following",FALSE)</f>
        <v>51293</v>
      </c>
      <c r="O1681" s="75" t="e">
        <f>_xll.qlInterestRateIndexValueDate(Index,N1681)</f>
        <v>#VALUE!</v>
      </c>
      <c r="P1681" s="72" t="e">
        <v>#N/A</v>
      </c>
      <c r="Q1681" s="72" t="e">
        <v>#N/A</v>
      </c>
    </row>
    <row r="1682" spans="13:17" x14ac:dyDescent="0.2">
      <c r="M1682" s="49" t="s">
        <v>443</v>
      </c>
      <c r="N1682" s="75">
        <f>_xll.qlCalendarAdvance(Calendar,N1681,M1682,"Following",FALSE)</f>
        <v>51300</v>
      </c>
      <c r="O1682" s="75" t="e">
        <f>_xll.qlInterestRateIndexValueDate(Index,N1682)</f>
        <v>#VALUE!</v>
      </c>
      <c r="P1682" s="72" t="e">
        <v>#N/A</v>
      </c>
      <c r="Q1682" s="72" t="e">
        <v>#N/A</v>
      </c>
    </row>
    <row r="1683" spans="13:17" x14ac:dyDescent="0.2">
      <c r="M1683" s="49" t="s">
        <v>443</v>
      </c>
      <c r="N1683" s="75">
        <f>_xll.qlCalendarAdvance(Calendar,N1682,M1683,"Following",FALSE)</f>
        <v>51307</v>
      </c>
      <c r="O1683" s="75" t="e">
        <f>_xll.qlInterestRateIndexValueDate(Index,N1683)</f>
        <v>#VALUE!</v>
      </c>
      <c r="P1683" s="72" t="e">
        <v>#N/A</v>
      </c>
      <c r="Q1683" s="72" t="e">
        <v>#N/A</v>
      </c>
    </row>
    <row r="1684" spans="13:17" x14ac:dyDescent="0.2">
      <c r="M1684" s="49" t="s">
        <v>443</v>
      </c>
      <c r="N1684" s="75">
        <f>_xll.qlCalendarAdvance(Calendar,N1683,M1684,"Following",FALSE)</f>
        <v>51314</v>
      </c>
      <c r="O1684" s="75" t="e">
        <f>_xll.qlInterestRateIndexValueDate(Index,N1684)</f>
        <v>#VALUE!</v>
      </c>
      <c r="P1684" s="72" t="e">
        <v>#N/A</v>
      </c>
      <c r="Q1684" s="72" t="e">
        <v>#N/A</v>
      </c>
    </row>
    <row r="1685" spans="13:17" x14ac:dyDescent="0.2">
      <c r="M1685" s="49" t="s">
        <v>443</v>
      </c>
      <c r="N1685" s="75">
        <f>_xll.qlCalendarAdvance(Calendar,N1684,M1685,"Following",FALSE)</f>
        <v>51321</v>
      </c>
      <c r="O1685" s="75" t="e">
        <f>_xll.qlInterestRateIndexValueDate(Index,N1685)</f>
        <v>#VALUE!</v>
      </c>
      <c r="P1685" s="72" t="e">
        <v>#N/A</v>
      </c>
      <c r="Q1685" s="72" t="e">
        <v>#N/A</v>
      </c>
    </row>
    <row r="1686" spans="13:17" x14ac:dyDescent="0.2">
      <c r="M1686" s="49" t="s">
        <v>443</v>
      </c>
      <c r="N1686" s="75">
        <f>_xll.qlCalendarAdvance(Calendar,N1685,M1686,"Following",FALSE)</f>
        <v>51328</v>
      </c>
      <c r="O1686" s="75" t="e">
        <f>_xll.qlInterestRateIndexValueDate(Index,N1686)</f>
        <v>#VALUE!</v>
      </c>
      <c r="P1686" s="72" t="e">
        <v>#N/A</v>
      </c>
      <c r="Q1686" s="72" t="e">
        <v>#N/A</v>
      </c>
    </row>
    <row r="1687" spans="13:17" x14ac:dyDescent="0.2">
      <c r="M1687" s="49" t="s">
        <v>443</v>
      </c>
      <c r="N1687" s="75">
        <f>_xll.qlCalendarAdvance(Calendar,N1686,M1687,"Following",FALSE)</f>
        <v>51335</v>
      </c>
      <c r="O1687" s="75" t="e">
        <f>_xll.qlInterestRateIndexValueDate(Index,N1687)</f>
        <v>#VALUE!</v>
      </c>
      <c r="P1687" s="72" t="e">
        <v>#N/A</v>
      </c>
      <c r="Q1687" s="72" t="e">
        <v>#N/A</v>
      </c>
    </row>
    <row r="1688" spans="13:17" x14ac:dyDescent="0.2">
      <c r="M1688" s="49" t="s">
        <v>443</v>
      </c>
      <c r="N1688" s="75">
        <f>_xll.qlCalendarAdvance(Calendar,N1687,M1688,"Following",FALSE)</f>
        <v>51342</v>
      </c>
      <c r="O1688" s="75" t="e">
        <f>_xll.qlInterestRateIndexValueDate(Index,N1688)</f>
        <v>#VALUE!</v>
      </c>
      <c r="P1688" s="72" t="e">
        <v>#N/A</v>
      </c>
      <c r="Q1688" s="72" t="e">
        <v>#N/A</v>
      </c>
    </row>
    <row r="1689" spans="13:17" x14ac:dyDescent="0.2">
      <c r="M1689" s="49" t="s">
        <v>443</v>
      </c>
      <c r="N1689" s="75">
        <f>_xll.qlCalendarAdvance(Calendar,N1688,M1689,"Following",FALSE)</f>
        <v>51349</v>
      </c>
      <c r="O1689" s="75" t="e">
        <f>_xll.qlInterestRateIndexValueDate(Index,N1689)</f>
        <v>#VALUE!</v>
      </c>
      <c r="P1689" s="72" t="e">
        <v>#N/A</v>
      </c>
      <c r="Q1689" s="72" t="e">
        <v>#N/A</v>
      </c>
    </row>
    <row r="1690" spans="13:17" x14ac:dyDescent="0.2">
      <c r="M1690" s="49" t="s">
        <v>443</v>
      </c>
      <c r="N1690" s="75">
        <f>_xll.qlCalendarAdvance(Calendar,N1689,M1690,"Following",FALSE)</f>
        <v>51356</v>
      </c>
      <c r="O1690" s="75" t="e">
        <f>_xll.qlInterestRateIndexValueDate(Index,N1690)</f>
        <v>#VALUE!</v>
      </c>
      <c r="P1690" s="72" t="e">
        <v>#N/A</v>
      </c>
      <c r="Q1690" s="72" t="e">
        <v>#N/A</v>
      </c>
    </row>
    <row r="1691" spans="13:17" x14ac:dyDescent="0.2">
      <c r="M1691" s="49" t="s">
        <v>443</v>
      </c>
      <c r="N1691" s="75">
        <f>_xll.qlCalendarAdvance(Calendar,N1690,M1691,"Following",FALSE)</f>
        <v>51363</v>
      </c>
      <c r="O1691" s="75" t="e">
        <f>_xll.qlInterestRateIndexValueDate(Index,N1691)</f>
        <v>#VALUE!</v>
      </c>
      <c r="P1691" s="72" t="e">
        <v>#N/A</v>
      </c>
      <c r="Q1691" s="72" t="e">
        <v>#N/A</v>
      </c>
    </row>
    <row r="1692" spans="13:17" x14ac:dyDescent="0.2">
      <c r="M1692" s="49" t="s">
        <v>443</v>
      </c>
      <c r="N1692" s="75">
        <f>_xll.qlCalendarAdvance(Calendar,N1691,M1692,"Following",FALSE)</f>
        <v>51370</v>
      </c>
      <c r="O1692" s="75" t="e">
        <f>_xll.qlInterestRateIndexValueDate(Index,N1692)</f>
        <v>#VALUE!</v>
      </c>
      <c r="P1692" s="72" t="e">
        <v>#N/A</v>
      </c>
      <c r="Q1692" s="72" t="e">
        <v>#N/A</v>
      </c>
    </row>
    <row r="1693" spans="13:17" x14ac:dyDescent="0.2">
      <c r="M1693" s="49" t="s">
        <v>443</v>
      </c>
      <c r="N1693" s="75">
        <f>_xll.qlCalendarAdvance(Calendar,N1692,M1693,"Following",FALSE)</f>
        <v>51377</v>
      </c>
      <c r="O1693" s="75" t="e">
        <f>_xll.qlInterestRateIndexValueDate(Index,N1693)</f>
        <v>#VALUE!</v>
      </c>
      <c r="P1693" s="72" t="e">
        <v>#N/A</v>
      </c>
      <c r="Q1693" s="72" t="e">
        <v>#N/A</v>
      </c>
    </row>
    <row r="1694" spans="13:17" x14ac:dyDescent="0.2">
      <c r="M1694" s="49" t="s">
        <v>443</v>
      </c>
      <c r="N1694" s="75">
        <f>_xll.qlCalendarAdvance(Calendar,N1693,M1694,"Following",FALSE)</f>
        <v>51384</v>
      </c>
      <c r="O1694" s="75" t="e">
        <f>_xll.qlInterestRateIndexValueDate(Index,N1694)</f>
        <v>#VALUE!</v>
      </c>
      <c r="P1694" s="72" t="e">
        <v>#N/A</v>
      </c>
      <c r="Q1694" s="72" t="e">
        <v>#N/A</v>
      </c>
    </row>
    <row r="1695" spans="13:17" x14ac:dyDescent="0.2">
      <c r="M1695" s="49" t="s">
        <v>443</v>
      </c>
      <c r="N1695" s="75">
        <f>_xll.qlCalendarAdvance(Calendar,N1694,M1695,"Following",FALSE)</f>
        <v>51391</v>
      </c>
      <c r="O1695" s="75" t="e">
        <f>_xll.qlInterestRateIndexValueDate(Index,N1695)</f>
        <v>#VALUE!</v>
      </c>
      <c r="P1695" s="72" t="e">
        <v>#N/A</v>
      </c>
      <c r="Q1695" s="72" t="e">
        <v>#N/A</v>
      </c>
    </row>
    <row r="1696" spans="13:17" x14ac:dyDescent="0.2">
      <c r="M1696" s="49" t="s">
        <v>443</v>
      </c>
      <c r="N1696" s="75">
        <f>_xll.qlCalendarAdvance(Calendar,N1695,M1696,"Following",FALSE)</f>
        <v>51398</v>
      </c>
      <c r="O1696" s="75" t="e">
        <f>_xll.qlInterestRateIndexValueDate(Index,N1696)</f>
        <v>#VALUE!</v>
      </c>
      <c r="P1696" s="72" t="e">
        <v>#N/A</v>
      </c>
      <c r="Q1696" s="72" t="e">
        <v>#N/A</v>
      </c>
    </row>
    <row r="1697" spans="13:17" x14ac:dyDescent="0.2">
      <c r="M1697" s="49" t="s">
        <v>443</v>
      </c>
      <c r="N1697" s="75">
        <f>_xll.qlCalendarAdvance(Calendar,N1696,M1697,"Following",FALSE)</f>
        <v>51405</v>
      </c>
      <c r="O1697" s="75" t="e">
        <f>_xll.qlInterestRateIndexValueDate(Index,N1697)</f>
        <v>#VALUE!</v>
      </c>
      <c r="P1697" s="72" t="e">
        <v>#N/A</v>
      </c>
      <c r="Q1697" s="72" t="e">
        <v>#N/A</v>
      </c>
    </row>
    <row r="1698" spans="13:17" x14ac:dyDescent="0.2">
      <c r="M1698" s="49" t="s">
        <v>443</v>
      </c>
      <c r="N1698" s="75">
        <f>_xll.qlCalendarAdvance(Calendar,N1697,M1698,"Following",FALSE)</f>
        <v>51412</v>
      </c>
      <c r="O1698" s="75" t="e">
        <f>_xll.qlInterestRateIndexValueDate(Index,N1698)</f>
        <v>#VALUE!</v>
      </c>
      <c r="P1698" s="72" t="e">
        <v>#N/A</v>
      </c>
      <c r="Q1698" s="72" t="e">
        <v>#N/A</v>
      </c>
    </row>
    <row r="1699" spans="13:17" x14ac:dyDescent="0.2">
      <c r="M1699" s="49" t="s">
        <v>443</v>
      </c>
      <c r="N1699" s="75">
        <f>_xll.qlCalendarAdvance(Calendar,N1698,M1699,"Following",FALSE)</f>
        <v>51419</v>
      </c>
      <c r="O1699" s="75" t="e">
        <f>_xll.qlInterestRateIndexValueDate(Index,N1699)</f>
        <v>#VALUE!</v>
      </c>
      <c r="P1699" s="72" t="e">
        <v>#N/A</v>
      </c>
      <c r="Q1699" s="72" t="e">
        <v>#N/A</v>
      </c>
    </row>
    <row r="1700" spans="13:17" x14ac:dyDescent="0.2">
      <c r="M1700" s="49" t="s">
        <v>443</v>
      </c>
      <c r="N1700" s="75">
        <f>_xll.qlCalendarAdvance(Calendar,N1699,M1700,"Following",FALSE)</f>
        <v>51426</v>
      </c>
      <c r="O1700" s="75" t="e">
        <f>_xll.qlInterestRateIndexValueDate(Index,N1700)</f>
        <v>#VALUE!</v>
      </c>
      <c r="P1700" s="72" t="e">
        <v>#N/A</v>
      </c>
      <c r="Q1700" s="72" t="e">
        <v>#N/A</v>
      </c>
    </row>
    <row r="1701" spans="13:17" x14ac:dyDescent="0.2">
      <c r="M1701" s="49" t="s">
        <v>443</v>
      </c>
      <c r="N1701" s="75">
        <f>_xll.qlCalendarAdvance(Calendar,N1700,M1701,"Following",FALSE)</f>
        <v>51433</v>
      </c>
      <c r="O1701" s="75" t="e">
        <f>_xll.qlInterestRateIndexValueDate(Index,N1701)</f>
        <v>#VALUE!</v>
      </c>
      <c r="P1701" s="72" t="e">
        <v>#N/A</v>
      </c>
      <c r="Q1701" s="72" t="e">
        <v>#N/A</v>
      </c>
    </row>
    <row r="1702" spans="13:17" x14ac:dyDescent="0.2">
      <c r="M1702" s="49" t="s">
        <v>443</v>
      </c>
      <c r="N1702" s="75">
        <f>_xll.qlCalendarAdvance(Calendar,N1701,M1702,"Following",FALSE)</f>
        <v>51440</v>
      </c>
      <c r="O1702" s="75" t="e">
        <f>_xll.qlInterestRateIndexValueDate(Index,N1702)</f>
        <v>#VALUE!</v>
      </c>
      <c r="P1702" s="72" t="e">
        <v>#N/A</v>
      </c>
      <c r="Q1702" s="72" t="e">
        <v>#N/A</v>
      </c>
    </row>
    <row r="1703" spans="13:17" x14ac:dyDescent="0.2">
      <c r="M1703" s="49" t="s">
        <v>443</v>
      </c>
      <c r="N1703" s="75">
        <f>_xll.qlCalendarAdvance(Calendar,N1702,M1703,"Following",FALSE)</f>
        <v>51447</v>
      </c>
      <c r="O1703" s="75" t="e">
        <f>_xll.qlInterestRateIndexValueDate(Index,N1703)</f>
        <v>#VALUE!</v>
      </c>
      <c r="P1703" s="72" t="e">
        <v>#N/A</v>
      </c>
      <c r="Q1703" s="72" t="e">
        <v>#N/A</v>
      </c>
    </row>
    <row r="1704" spans="13:17" x14ac:dyDescent="0.2">
      <c r="M1704" s="49" t="s">
        <v>443</v>
      </c>
      <c r="N1704" s="75">
        <f>_xll.qlCalendarAdvance(Calendar,N1703,M1704,"Following",FALSE)</f>
        <v>51454</v>
      </c>
      <c r="O1704" s="75" t="e">
        <f>_xll.qlInterestRateIndexValueDate(Index,N1704)</f>
        <v>#VALUE!</v>
      </c>
      <c r="P1704" s="72" t="e">
        <v>#N/A</v>
      </c>
      <c r="Q1704" s="72" t="e">
        <v>#N/A</v>
      </c>
    </row>
    <row r="1705" spans="13:17" x14ac:dyDescent="0.2">
      <c r="M1705" s="49" t="s">
        <v>443</v>
      </c>
      <c r="N1705" s="75">
        <f>_xll.qlCalendarAdvance(Calendar,N1704,M1705,"Following",FALSE)</f>
        <v>51461</v>
      </c>
      <c r="O1705" s="75" t="e">
        <f>_xll.qlInterestRateIndexValueDate(Index,N1705)</f>
        <v>#VALUE!</v>
      </c>
      <c r="P1705" s="72" t="e">
        <v>#N/A</v>
      </c>
      <c r="Q1705" s="72" t="e">
        <v>#N/A</v>
      </c>
    </row>
    <row r="1706" spans="13:17" x14ac:dyDescent="0.2">
      <c r="M1706" s="49" t="s">
        <v>443</v>
      </c>
      <c r="N1706" s="75">
        <f>_xll.qlCalendarAdvance(Calendar,N1705,M1706,"Following",FALSE)</f>
        <v>51468</v>
      </c>
      <c r="O1706" s="75" t="e">
        <f>_xll.qlInterestRateIndexValueDate(Index,N1706)</f>
        <v>#VALUE!</v>
      </c>
      <c r="P1706" s="72" t="e">
        <v>#N/A</v>
      </c>
      <c r="Q1706" s="72" t="e">
        <v>#N/A</v>
      </c>
    </row>
    <row r="1707" spans="13:17" x14ac:dyDescent="0.2">
      <c r="M1707" s="49" t="s">
        <v>443</v>
      </c>
      <c r="N1707" s="75">
        <f>_xll.qlCalendarAdvance(Calendar,N1706,M1707,"Following",FALSE)</f>
        <v>51475</v>
      </c>
      <c r="O1707" s="75" t="e">
        <f>_xll.qlInterestRateIndexValueDate(Index,N1707)</f>
        <v>#VALUE!</v>
      </c>
      <c r="P1707" s="72" t="e">
        <v>#N/A</v>
      </c>
      <c r="Q1707" s="72" t="e">
        <v>#N/A</v>
      </c>
    </row>
    <row r="1708" spans="13:17" x14ac:dyDescent="0.2">
      <c r="M1708" s="49" t="s">
        <v>443</v>
      </c>
      <c r="N1708" s="75">
        <f>_xll.qlCalendarAdvance(Calendar,N1707,M1708,"Following",FALSE)</f>
        <v>51482</v>
      </c>
      <c r="O1708" s="75" t="e">
        <f>_xll.qlInterestRateIndexValueDate(Index,N1708)</f>
        <v>#VALUE!</v>
      </c>
      <c r="P1708" s="72" t="e">
        <v>#N/A</v>
      </c>
      <c r="Q1708" s="72" t="e">
        <v>#N/A</v>
      </c>
    </row>
    <row r="1709" spans="13:17" x14ac:dyDescent="0.2">
      <c r="M1709" s="49" t="s">
        <v>443</v>
      </c>
      <c r="N1709" s="75">
        <f>_xll.qlCalendarAdvance(Calendar,N1708,M1709,"Following",FALSE)</f>
        <v>51489</v>
      </c>
      <c r="O1709" s="75" t="e">
        <f>_xll.qlInterestRateIndexValueDate(Index,N1709)</f>
        <v>#VALUE!</v>
      </c>
      <c r="P1709" s="72" t="e">
        <v>#N/A</v>
      </c>
      <c r="Q1709" s="72" t="e">
        <v>#N/A</v>
      </c>
    </row>
    <row r="1710" spans="13:17" x14ac:dyDescent="0.2">
      <c r="M1710" s="49" t="s">
        <v>443</v>
      </c>
      <c r="N1710" s="75">
        <f>_xll.qlCalendarAdvance(Calendar,N1709,M1710,"Following",FALSE)</f>
        <v>51497</v>
      </c>
      <c r="O1710" s="75" t="e">
        <f>_xll.qlInterestRateIndexValueDate(Index,N1710)</f>
        <v>#VALUE!</v>
      </c>
      <c r="P1710" s="72" t="e">
        <v>#N/A</v>
      </c>
      <c r="Q1710" s="72" t="e">
        <v>#N/A</v>
      </c>
    </row>
    <row r="1711" spans="13:17" x14ac:dyDescent="0.2">
      <c r="M1711" s="49" t="s">
        <v>443</v>
      </c>
      <c r="N1711" s="75">
        <f>_xll.qlCalendarAdvance(Calendar,N1710,M1711,"Following",FALSE)</f>
        <v>51504</v>
      </c>
      <c r="O1711" s="75" t="e">
        <f>_xll.qlInterestRateIndexValueDate(Index,N1711)</f>
        <v>#VALUE!</v>
      </c>
      <c r="P1711" s="72" t="e">
        <v>#N/A</v>
      </c>
      <c r="Q1711" s="72" t="e">
        <v>#N/A</v>
      </c>
    </row>
    <row r="1712" spans="13:17" x14ac:dyDescent="0.2">
      <c r="M1712" s="49" t="s">
        <v>443</v>
      </c>
      <c r="N1712" s="75">
        <f>_xll.qlCalendarAdvance(Calendar,N1711,M1712,"Following",FALSE)</f>
        <v>51511</v>
      </c>
      <c r="O1712" s="75" t="e">
        <f>_xll.qlInterestRateIndexValueDate(Index,N1712)</f>
        <v>#VALUE!</v>
      </c>
      <c r="P1712" s="72" t="e">
        <v>#N/A</v>
      </c>
      <c r="Q1712" s="72" t="e">
        <v>#N/A</v>
      </c>
    </row>
    <row r="1713" spans="13:17" x14ac:dyDescent="0.2">
      <c r="M1713" s="49" t="s">
        <v>443</v>
      </c>
      <c r="N1713" s="75">
        <f>_xll.qlCalendarAdvance(Calendar,N1712,M1713,"Following",FALSE)</f>
        <v>51518</v>
      </c>
      <c r="O1713" s="75" t="e">
        <f>_xll.qlInterestRateIndexValueDate(Index,N1713)</f>
        <v>#VALUE!</v>
      </c>
      <c r="P1713" s="72" t="e">
        <v>#N/A</v>
      </c>
      <c r="Q1713" s="72" t="e">
        <v>#N/A</v>
      </c>
    </row>
    <row r="1714" spans="13:17" x14ac:dyDescent="0.2">
      <c r="M1714" s="49" t="s">
        <v>443</v>
      </c>
      <c r="N1714" s="75">
        <f>_xll.qlCalendarAdvance(Calendar,N1713,M1714,"Following",FALSE)</f>
        <v>51525</v>
      </c>
      <c r="O1714" s="75" t="e">
        <f>_xll.qlInterestRateIndexValueDate(Index,N1714)</f>
        <v>#VALUE!</v>
      </c>
      <c r="P1714" s="72" t="e">
        <v>#N/A</v>
      </c>
      <c r="Q1714" s="72" t="e">
        <v>#N/A</v>
      </c>
    </row>
    <row r="1715" spans="13:17" x14ac:dyDescent="0.2">
      <c r="M1715" s="49" t="s">
        <v>443</v>
      </c>
      <c r="N1715" s="75">
        <f>_xll.qlCalendarAdvance(Calendar,N1714,M1715,"Following",FALSE)</f>
        <v>51532</v>
      </c>
      <c r="O1715" s="75" t="e">
        <f>_xll.qlInterestRateIndexValueDate(Index,N1715)</f>
        <v>#VALUE!</v>
      </c>
      <c r="P1715" s="72" t="e">
        <v>#N/A</v>
      </c>
      <c r="Q1715" s="72" t="e">
        <v>#N/A</v>
      </c>
    </row>
    <row r="1716" spans="13:17" x14ac:dyDescent="0.2">
      <c r="M1716" s="49" t="s">
        <v>443</v>
      </c>
      <c r="N1716" s="75">
        <f>_xll.qlCalendarAdvance(Calendar,N1715,M1716,"Following",FALSE)</f>
        <v>51539</v>
      </c>
      <c r="O1716" s="75" t="e">
        <f>_xll.qlInterestRateIndexValueDate(Index,N1716)</f>
        <v>#VALUE!</v>
      </c>
      <c r="P1716" s="72" t="e">
        <v>#N/A</v>
      </c>
      <c r="Q1716" s="72" t="e">
        <v>#N/A</v>
      </c>
    </row>
    <row r="1717" spans="13:17" x14ac:dyDescent="0.2">
      <c r="M1717" s="49" t="s">
        <v>443</v>
      </c>
      <c r="N1717" s="75">
        <f>_xll.qlCalendarAdvance(Calendar,N1716,M1717,"Following",FALSE)</f>
        <v>51546</v>
      </c>
      <c r="O1717" s="75" t="e">
        <f>_xll.qlInterestRateIndexValueDate(Index,N1717)</f>
        <v>#VALUE!</v>
      </c>
      <c r="P1717" s="72" t="e">
        <v>#N/A</v>
      </c>
      <c r="Q1717" s="72" t="e">
        <v>#N/A</v>
      </c>
    </row>
    <row r="1718" spans="13:17" x14ac:dyDescent="0.2">
      <c r="M1718" s="49" t="s">
        <v>443</v>
      </c>
      <c r="N1718" s="75">
        <f>_xll.qlCalendarAdvance(Calendar,N1717,M1718,"Following",FALSE)</f>
        <v>51553</v>
      </c>
      <c r="O1718" s="75" t="e">
        <f>_xll.qlInterestRateIndexValueDate(Index,N1718)</f>
        <v>#VALUE!</v>
      </c>
      <c r="P1718" s="72" t="e">
        <v>#N/A</v>
      </c>
      <c r="Q1718" s="72" t="e">
        <v>#N/A</v>
      </c>
    </row>
    <row r="1719" spans="13:17" x14ac:dyDescent="0.2">
      <c r="M1719" s="49" t="s">
        <v>443</v>
      </c>
      <c r="N1719" s="75">
        <f>_xll.qlCalendarAdvance(Calendar,N1718,M1719,"Following",FALSE)</f>
        <v>51560</v>
      </c>
      <c r="O1719" s="75" t="e">
        <f>_xll.qlInterestRateIndexValueDate(Index,N1719)</f>
        <v>#VALUE!</v>
      </c>
      <c r="P1719" s="72" t="e">
        <v>#N/A</v>
      </c>
      <c r="Q1719" s="72" t="e">
        <v>#N/A</v>
      </c>
    </row>
    <row r="1720" spans="13:17" x14ac:dyDescent="0.2">
      <c r="M1720" s="49" t="s">
        <v>443</v>
      </c>
      <c r="N1720" s="75">
        <f>_xll.qlCalendarAdvance(Calendar,N1719,M1720,"Following",FALSE)</f>
        <v>51567</v>
      </c>
      <c r="O1720" s="75" t="e">
        <f>_xll.qlInterestRateIndexValueDate(Index,N1720)</f>
        <v>#VALUE!</v>
      </c>
      <c r="P1720" s="72" t="e">
        <v>#N/A</v>
      </c>
      <c r="Q1720" s="72" t="e">
        <v>#N/A</v>
      </c>
    </row>
    <row r="1721" spans="13:17" x14ac:dyDescent="0.2">
      <c r="M1721" s="49" t="s">
        <v>443</v>
      </c>
      <c r="N1721" s="75">
        <f>_xll.qlCalendarAdvance(Calendar,N1720,M1721,"Following",FALSE)</f>
        <v>51574</v>
      </c>
      <c r="O1721" s="75" t="e">
        <f>_xll.qlInterestRateIndexValueDate(Index,N1721)</f>
        <v>#VALUE!</v>
      </c>
      <c r="P1721" s="72" t="e">
        <v>#N/A</v>
      </c>
      <c r="Q1721" s="72" t="e">
        <v>#N/A</v>
      </c>
    </row>
    <row r="1722" spans="13:17" x14ac:dyDescent="0.2">
      <c r="M1722" s="49" t="s">
        <v>443</v>
      </c>
      <c r="N1722" s="75">
        <f>_xll.qlCalendarAdvance(Calendar,N1721,M1722,"Following",FALSE)</f>
        <v>51581</v>
      </c>
      <c r="O1722" s="75" t="e">
        <f>_xll.qlInterestRateIndexValueDate(Index,N1722)</f>
        <v>#VALUE!</v>
      </c>
      <c r="P1722" s="72" t="e">
        <v>#N/A</v>
      </c>
      <c r="Q1722" s="72" t="e">
        <v>#N/A</v>
      </c>
    </row>
    <row r="1723" spans="13:17" x14ac:dyDescent="0.2">
      <c r="M1723" s="49" t="s">
        <v>443</v>
      </c>
      <c r="N1723" s="75">
        <f>_xll.qlCalendarAdvance(Calendar,N1722,M1723,"Following",FALSE)</f>
        <v>51588</v>
      </c>
      <c r="O1723" s="75" t="e">
        <f>_xll.qlInterestRateIndexValueDate(Index,N1723)</f>
        <v>#VALUE!</v>
      </c>
      <c r="P1723" s="72" t="e">
        <v>#N/A</v>
      </c>
      <c r="Q1723" s="72" t="e">
        <v>#N/A</v>
      </c>
    </row>
    <row r="1724" spans="13:17" x14ac:dyDescent="0.2">
      <c r="M1724" s="49" t="s">
        <v>443</v>
      </c>
      <c r="N1724" s="75">
        <f>_xll.qlCalendarAdvance(Calendar,N1723,M1724,"Following",FALSE)</f>
        <v>51595</v>
      </c>
      <c r="O1724" s="75" t="e">
        <f>_xll.qlInterestRateIndexValueDate(Index,N1724)</f>
        <v>#VALUE!</v>
      </c>
      <c r="P1724" s="72" t="e">
        <v>#N/A</v>
      </c>
      <c r="Q1724" s="72" t="e">
        <v>#N/A</v>
      </c>
    </row>
    <row r="1725" spans="13:17" x14ac:dyDescent="0.2">
      <c r="M1725" s="49" t="s">
        <v>443</v>
      </c>
      <c r="N1725" s="75">
        <f>_xll.qlCalendarAdvance(Calendar,N1724,M1725,"Following",FALSE)</f>
        <v>51602</v>
      </c>
      <c r="O1725" s="75" t="e">
        <f>_xll.qlInterestRateIndexValueDate(Index,N1725)</f>
        <v>#VALUE!</v>
      </c>
      <c r="P1725" s="72" t="e">
        <v>#N/A</v>
      </c>
      <c r="Q1725" s="72" t="e">
        <v>#N/A</v>
      </c>
    </row>
    <row r="1726" spans="13:17" x14ac:dyDescent="0.2">
      <c r="M1726" s="49" t="s">
        <v>443</v>
      </c>
      <c r="N1726" s="75">
        <f>_xll.qlCalendarAdvance(Calendar,N1725,M1726,"Following",FALSE)</f>
        <v>51609</v>
      </c>
      <c r="O1726" s="75" t="e">
        <f>_xll.qlInterestRateIndexValueDate(Index,N1726)</f>
        <v>#VALUE!</v>
      </c>
      <c r="P1726" s="72" t="e">
        <v>#N/A</v>
      </c>
      <c r="Q1726" s="72" t="e">
        <v>#N/A</v>
      </c>
    </row>
    <row r="1727" spans="13:17" x14ac:dyDescent="0.2">
      <c r="M1727" s="49" t="s">
        <v>443</v>
      </c>
      <c r="N1727" s="75">
        <f>_xll.qlCalendarAdvance(Calendar,N1726,M1727,"Following",FALSE)</f>
        <v>51616</v>
      </c>
      <c r="O1727" s="75" t="e">
        <f>_xll.qlInterestRateIndexValueDate(Index,N1727)</f>
        <v>#VALUE!</v>
      </c>
      <c r="P1727" s="72" t="e">
        <v>#N/A</v>
      </c>
      <c r="Q1727" s="72" t="e">
        <v>#N/A</v>
      </c>
    </row>
    <row r="1728" spans="13:17" x14ac:dyDescent="0.2">
      <c r="M1728" s="49" t="s">
        <v>443</v>
      </c>
      <c r="N1728" s="75">
        <f>_xll.qlCalendarAdvance(Calendar,N1727,M1728,"Following",FALSE)</f>
        <v>51623</v>
      </c>
      <c r="O1728" s="75" t="e">
        <f>_xll.qlInterestRateIndexValueDate(Index,N1728)</f>
        <v>#VALUE!</v>
      </c>
      <c r="P1728" s="72" t="e">
        <v>#N/A</v>
      </c>
      <c r="Q1728" s="72" t="e">
        <v>#N/A</v>
      </c>
    </row>
    <row r="1729" spans="13:17" x14ac:dyDescent="0.2">
      <c r="M1729" s="49" t="s">
        <v>443</v>
      </c>
      <c r="N1729" s="75">
        <f>_xll.qlCalendarAdvance(Calendar,N1728,M1729,"Following",FALSE)</f>
        <v>51630</v>
      </c>
      <c r="O1729" s="75" t="e">
        <f>_xll.qlInterestRateIndexValueDate(Index,N1729)</f>
        <v>#VALUE!</v>
      </c>
      <c r="P1729" s="72" t="e">
        <v>#N/A</v>
      </c>
      <c r="Q1729" s="72" t="e">
        <v>#N/A</v>
      </c>
    </row>
    <row r="1730" spans="13:17" x14ac:dyDescent="0.2">
      <c r="M1730" s="49" t="s">
        <v>443</v>
      </c>
      <c r="N1730" s="75">
        <f>_xll.qlCalendarAdvance(Calendar,N1729,M1730,"Following",FALSE)</f>
        <v>51637</v>
      </c>
      <c r="O1730" s="75" t="e">
        <f>_xll.qlInterestRateIndexValueDate(Index,N1730)</f>
        <v>#VALUE!</v>
      </c>
      <c r="P1730" s="72" t="e">
        <v>#N/A</v>
      </c>
      <c r="Q1730" s="72" t="e">
        <v>#N/A</v>
      </c>
    </row>
    <row r="1731" spans="13:17" x14ac:dyDescent="0.2">
      <c r="M1731" s="49" t="s">
        <v>443</v>
      </c>
      <c r="N1731" s="75">
        <f>_xll.qlCalendarAdvance(Calendar,N1730,M1731,"Following",FALSE)</f>
        <v>51644</v>
      </c>
      <c r="O1731" s="75" t="e">
        <f>_xll.qlInterestRateIndexValueDate(Index,N1731)</f>
        <v>#VALUE!</v>
      </c>
      <c r="P1731" s="72" t="e">
        <v>#N/A</v>
      </c>
      <c r="Q1731" s="72" t="e">
        <v>#N/A</v>
      </c>
    </row>
    <row r="1732" spans="13:17" x14ac:dyDescent="0.2">
      <c r="M1732" s="49" t="s">
        <v>443</v>
      </c>
      <c r="N1732" s="75">
        <f>_xll.qlCalendarAdvance(Calendar,N1731,M1732,"Following",FALSE)</f>
        <v>51651</v>
      </c>
      <c r="O1732" s="75" t="e">
        <f>_xll.qlInterestRateIndexValueDate(Index,N1732)</f>
        <v>#VALUE!</v>
      </c>
      <c r="P1732" s="72" t="e">
        <v>#N/A</v>
      </c>
      <c r="Q1732" s="72" t="e">
        <v>#N/A</v>
      </c>
    </row>
    <row r="1733" spans="13:17" x14ac:dyDescent="0.2">
      <c r="M1733" s="49" t="s">
        <v>443</v>
      </c>
      <c r="N1733" s="75">
        <f>_xll.qlCalendarAdvance(Calendar,N1732,M1733,"Following",FALSE)</f>
        <v>51658</v>
      </c>
      <c r="O1733" s="75" t="e">
        <f>_xll.qlInterestRateIndexValueDate(Index,N1733)</f>
        <v>#VALUE!</v>
      </c>
      <c r="P1733" s="72" t="e">
        <v>#N/A</v>
      </c>
      <c r="Q1733" s="72" t="e">
        <v>#N/A</v>
      </c>
    </row>
    <row r="1734" spans="13:17" x14ac:dyDescent="0.2">
      <c r="M1734" s="49" t="s">
        <v>443</v>
      </c>
      <c r="N1734" s="75">
        <f>_xll.qlCalendarAdvance(Calendar,N1733,M1734,"Following",FALSE)</f>
        <v>51665</v>
      </c>
      <c r="O1734" s="75" t="e">
        <f>_xll.qlInterestRateIndexValueDate(Index,N1734)</f>
        <v>#VALUE!</v>
      </c>
      <c r="P1734" s="72" t="e">
        <v>#N/A</v>
      </c>
      <c r="Q1734" s="72" t="e">
        <v>#N/A</v>
      </c>
    </row>
    <row r="1735" spans="13:17" x14ac:dyDescent="0.2">
      <c r="M1735" s="49" t="s">
        <v>443</v>
      </c>
      <c r="N1735" s="75">
        <f>_xll.qlCalendarAdvance(Calendar,N1734,M1735,"Following",FALSE)</f>
        <v>51672</v>
      </c>
      <c r="O1735" s="75" t="e">
        <f>_xll.qlInterestRateIndexValueDate(Index,N1735)</f>
        <v>#VALUE!</v>
      </c>
      <c r="P1735" s="72" t="e">
        <v>#N/A</v>
      </c>
      <c r="Q1735" s="72" t="e">
        <v>#N/A</v>
      </c>
    </row>
    <row r="1736" spans="13:17" x14ac:dyDescent="0.2">
      <c r="M1736" s="49" t="s">
        <v>443</v>
      </c>
      <c r="N1736" s="75">
        <f>_xll.qlCalendarAdvance(Calendar,N1735,M1736,"Following",FALSE)</f>
        <v>51679</v>
      </c>
      <c r="O1736" s="75" t="e">
        <f>_xll.qlInterestRateIndexValueDate(Index,N1736)</f>
        <v>#VALUE!</v>
      </c>
      <c r="P1736" s="72" t="e">
        <v>#N/A</v>
      </c>
      <c r="Q1736" s="72" t="e">
        <v>#N/A</v>
      </c>
    </row>
    <row r="1737" spans="13:17" x14ac:dyDescent="0.2">
      <c r="M1737" s="49" t="s">
        <v>443</v>
      </c>
      <c r="N1737" s="75">
        <f>_xll.qlCalendarAdvance(Calendar,N1736,M1737,"Following",FALSE)</f>
        <v>51686</v>
      </c>
      <c r="O1737" s="75" t="e">
        <f>_xll.qlInterestRateIndexValueDate(Index,N1737)</f>
        <v>#VALUE!</v>
      </c>
      <c r="P1737" s="72" t="e">
        <v>#N/A</v>
      </c>
      <c r="Q1737" s="72" t="e">
        <v>#N/A</v>
      </c>
    </row>
    <row r="1738" spans="13:17" x14ac:dyDescent="0.2">
      <c r="M1738" s="49" t="s">
        <v>443</v>
      </c>
      <c r="N1738" s="75">
        <f>_xll.qlCalendarAdvance(Calendar,N1737,M1738,"Following",FALSE)</f>
        <v>51693</v>
      </c>
      <c r="O1738" s="75" t="e">
        <f>_xll.qlInterestRateIndexValueDate(Index,N1738)</f>
        <v>#VALUE!</v>
      </c>
      <c r="P1738" s="72" t="e">
        <v>#N/A</v>
      </c>
      <c r="Q1738" s="72" t="e">
        <v>#N/A</v>
      </c>
    </row>
    <row r="1739" spans="13:17" x14ac:dyDescent="0.2">
      <c r="M1739" s="49" t="s">
        <v>443</v>
      </c>
      <c r="N1739" s="75">
        <f>_xll.qlCalendarAdvance(Calendar,N1738,M1739,"Following",FALSE)</f>
        <v>51700</v>
      </c>
      <c r="O1739" s="75" t="e">
        <f>_xll.qlInterestRateIndexValueDate(Index,N1739)</f>
        <v>#VALUE!</v>
      </c>
      <c r="P1739" s="72" t="e">
        <v>#N/A</v>
      </c>
      <c r="Q1739" s="72" t="e">
        <v>#N/A</v>
      </c>
    </row>
    <row r="1740" spans="13:17" x14ac:dyDescent="0.2">
      <c r="M1740" s="49" t="s">
        <v>443</v>
      </c>
      <c r="N1740" s="75">
        <f>_xll.qlCalendarAdvance(Calendar,N1739,M1740,"Following",FALSE)</f>
        <v>51707</v>
      </c>
      <c r="O1740" s="75" t="e">
        <f>_xll.qlInterestRateIndexValueDate(Index,N1740)</f>
        <v>#VALUE!</v>
      </c>
      <c r="P1740" s="72" t="e">
        <v>#N/A</v>
      </c>
      <c r="Q1740" s="72" t="e">
        <v>#N/A</v>
      </c>
    </row>
    <row r="1741" spans="13:17" x14ac:dyDescent="0.2">
      <c r="M1741" s="49" t="s">
        <v>443</v>
      </c>
      <c r="N1741" s="75">
        <f>_xll.qlCalendarAdvance(Calendar,N1740,M1741,"Following",FALSE)</f>
        <v>51714</v>
      </c>
      <c r="O1741" s="75" t="e">
        <f>_xll.qlInterestRateIndexValueDate(Index,N1741)</f>
        <v>#VALUE!</v>
      </c>
      <c r="P1741" s="72" t="e">
        <v>#N/A</v>
      </c>
      <c r="Q1741" s="72" t="e">
        <v>#N/A</v>
      </c>
    </row>
    <row r="1742" spans="13:17" x14ac:dyDescent="0.2">
      <c r="M1742" s="49" t="s">
        <v>443</v>
      </c>
      <c r="N1742" s="75">
        <f>_xll.qlCalendarAdvance(Calendar,N1741,M1742,"Following",FALSE)</f>
        <v>51721</v>
      </c>
      <c r="O1742" s="75" t="e">
        <f>_xll.qlInterestRateIndexValueDate(Index,N1742)</f>
        <v>#VALUE!</v>
      </c>
      <c r="P1742" s="72" t="e">
        <v>#N/A</v>
      </c>
      <c r="Q1742" s="72" t="e">
        <v>#N/A</v>
      </c>
    </row>
    <row r="1743" spans="13:17" x14ac:dyDescent="0.2">
      <c r="M1743" s="49" t="s">
        <v>443</v>
      </c>
      <c r="N1743" s="75">
        <f>_xll.qlCalendarAdvance(Calendar,N1742,M1743,"Following",FALSE)</f>
        <v>51728</v>
      </c>
      <c r="O1743" s="75" t="e">
        <f>_xll.qlInterestRateIndexValueDate(Index,N1743)</f>
        <v>#VALUE!</v>
      </c>
      <c r="P1743" s="72" t="e">
        <v>#N/A</v>
      </c>
      <c r="Q1743" s="72" t="e">
        <v>#N/A</v>
      </c>
    </row>
    <row r="1744" spans="13:17" x14ac:dyDescent="0.2">
      <c r="M1744" s="49" t="s">
        <v>443</v>
      </c>
      <c r="N1744" s="75">
        <f>_xll.qlCalendarAdvance(Calendar,N1743,M1744,"Following",FALSE)</f>
        <v>51735</v>
      </c>
      <c r="O1744" s="75" t="e">
        <f>_xll.qlInterestRateIndexValueDate(Index,N1744)</f>
        <v>#VALUE!</v>
      </c>
      <c r="P1744" s="72" t="e">
        <v>#N/A</v>
      </c>
      <c r="Q1744" s="72" t="e">
        <v>#N/A</v>
      </c>
    </row>
    <row r="1745" spans="13:17" x14ac:dyDescent="0.2">
      <c r="M1745" s="49" t="s">
        <v>443</v>
      </c>
      <c r="N1745" s="75">
        <f>_xll.qlCalendarAdvance(Calendar,N1744,M1745,"Following",FALSE)</f>
        <v>51742</v>
      </c>
      <c r="O1745" s="75" t="e">
        <f>_xll.qlInterestRateIndexValueDate(Index,N1745)</f>
        <v>#VALUE!</v>
      </c>
      <c r="P1745" s="72" t="e">
        <v>#N/A</v>
      </c>
      <c r="Q1745" s="72" t="e">
        <v>#N/A</v>
      </c>
    </row>
    <row r="1746" spans="13:17" x14ac:dyDescent="0.2">
      <c r="M1746" s="49" t="s">
        <v>443</v>
      </c>
      <c r="N1746" s="75">
        <f>_xll.qlCalendarAdvance(Calendar,N1745,M1746,"Following",FALSE)</f>
        <v>51749</v>
      </c>
      <c r="O1746" s="75" t="e">
        <f>_xll.qlInterestRateIndexValueDate(Index,N1746)</f>
        <v>#VALUE!</v>
      </c>
      <c r="P1746" s="72" t="e">
        <v>#N/A</v>
      </c>
      <c r="Q1746" s="72" t="e">
        <v>#N/A</v>
      </c>
    </row>
    <row r="1747" spans="13:17" x14ac:dyDescent="0.2">
      <c r="M1747" s="49" t="s">
        <v>443</v>
      </c>
      <c r="N1747" s="75">
        <f>_xll.qlCalendarAdvance(Calendar,N1746,M1747,"Following",FALSE)</f>
        <v>51756</v>
      </c>
      <c r="O1747" s="75" t="e">
        <f>_xll.qlInterestRateIndexValueDate(Index,N1747)</f>
        <v>#VALUE!</v>
      </c>
      <c r="P1747" s="72" t="e">
        <v>#N/A</v>
      </c>
      <c r="Q1747" s="72" t="e">
        <v>#N/A</v>
      </c>
    </row>
    <row r="1748" spans="13:17" x14ac:dyDescent="0.2">
      <c r="M1748" s="49" t="s">
        <v>443</v>
      </c>
      <c r="N1748" s="75">
        <f>_xll.qlCalendarAdvance(Calendar,N1747,M1748,"Following",FALSE)</f>
        <v>51763</v>
      </c>
      <c r="O1748" s="75" t="e">
        <f>_xll.qlInterestRateIndexValueDate(Index,N1748)</f>
        <v>#VALUE!</v>
      </c>
      <c r="P1748" s="72" t="e">
        <v>#N/A</v>
      </c>
      <c r="Q1748" s="72" t="e">
        <v>#N/A</v>
      </c>
    </row>
    <row r="1749" spans="13:17" x14ac:dyDescent="0.2">
      <c r="M1749" s="49" t="s">
        <v>443</v>
      </c>
      <c r="N1749" s="75">
        <f>_xll.qlCalendarAdvance(Calendar,N1748,M1749,"Following",FALSE)</f>
        <v>51770</v>
      </c>
      <c r="O1749" s="75" t="e">
        <f>_xll.qlInterestRateIndexValueDate(Index,N1749)</f>
        <v>#VALUE!</v>
      </c>
      <c r="P1749" s="72" t="e">
        <v>#N/A</v>
      </c>
      <c r="Q1749" s="72" t="e">
        <v>#N/A</v>
      </c>
    </row>
    <row r="1750" spans="13:17" x14ac:dyDescent="0.2">
      <c r="M1750" s="49" t="s">
        <v>443</v>
      </c>
      <c r="N1750" s="75">
        <f>_xll.qlCalendarAdvance(Calendar,N1749,M1750,"Following",FALSE)</f>
        <v>51777</v>
      </c>
      <c r="O1750" s="75" t="e">
        <f>_xll.qlInterestRateIndexValueDate(Index,N1750)</f>
        <v>#VALUE!</v>
      </c>
      <c r="P1750" s="72" t="e">
        <v>#N/A</v>
      </c>
      <c r="Q1750" s="72" t="e">
        <v>#N/A</v>
      </c>
    </row>
    <row r="1751" spans="13:17" x14ac:dyDescent="0.2">
      <c r="M1751" s="49" t="s">
        <v>443</v>
      </c>
      <c r="N1751" s="75">
        <f>_xll.qlCalendarAdvance(Calendar,N1750,M1751,"Following",FALSE)</f>
        <v>51784</v>
      </c>
      <c r="O1751" s="75" t="e">
        <f>_xll.qlInterestRateIndexValueDate(Index,N1751)</f>
        <v>#VALUE!</v>
      </c>
      <c r="P1751" s="72" t="e">
        <v>#N/A</v>
      </c>
      <c r="Q1751" s="72" t="e">
        <v>#N/A</v>
      </c>
    </row>
    <row r="1752" spans="13:17" x14ac:dyDescent="0.2">
      <c r="M1752" s="49" t="s">
        <v>443</v>
      </c>
      <c r="N1752" s="75">
        <f>_xll.qlCalendarAdvance(Calendar,N1751,M1752,"Following",FALSE)</f>
        <v>51791</v>
      </c>
      <c r="O1752" s="75" t="e">
        <f>_xll.qlInterestRateIndexValueDate(Index,N1752)</f>
        <v>#VALUE!</v>
      </c>
      <c r="P1752" s="72" t="e">
        <v>#N/A</v>
      </c>
      <c r="Q1752" s="72" t="e">
        <v>#N/A</v>
      </c>
    </row>
    <row r="1753" spans="13:17" x14ac:dyDescent="0.2">
      <c r="M1753" s="49" t="s">
        <v>443</v>
      </c>
      <c r="N1753" s="75">
        <f>_xll.qlCalendarAdvance(Calendar,N1752,M1753,"Following",FALSE)</f>
        <v>51798</v>
      </c>
      <c r="O1753" s="75" t="e">
        <f>_xll.qlInterestRateIndexValueDate(Index,N1753)</f>
        <v>#VALUE!</v>
      </c>
      <c r="P1753" s="72" t="e">
        <v>#N/A</v>
      </c>
      <c r="Q1753" s="72" t="e">
        <v>#N/A</v>
      </c>
    </row>
    <row r="1754" spans="13:17" x14ac:dyDescent="0.2">
      <c r="M1754" s="49" t="s">
        <v>443</v>
      </c>
      <c r="N1754" s="75">
        <f>_xll.qlCalendarAdvance(Calendar,N1753,M1754,"Following",FALSE)</f>
        <v>51805</v>
      </c>
      <c r="O1754" s="75" t="e">
        <f>_xll.qlInterestRateIndexValueDate(Index,N1754)</f>
        <v>#VALUE!</v>
      </c>
      <c r="P1754" s="72" t="e">
        <v>#N/A</v>
      </c>
      <c r="Q1754" s="72" t="e">
        <v>#N/A</v>
      </c>
    </row>
    <row r="1755" spans="13:17" x14ac:dyDescent="0.2">
      <c r="M1755" s="49" t="s">
        <v>443</v>
      </c>
      <c r="N1755" s="75">
        <f>_xll.qlCalendarAdvance(Calendar,N1754,M1755,"Following",FALSE)</f>
        <v>51812</v>
      </c>
      <c r="O1755" s="75" t="e">
        <f>_xll.qlInterestRateIndexValueDate(Index,N1755)</f>
        <v>#VALUE!</v>
      </c>
      <c r="P1755" s="72" t="e">
        <v>#N/A</v>
      </c>
      <c r="Q1755" s="72" t="e">
        <v>#N/A</v>
      </c>
    </row>
    <row r="1756" spans="13:17" x14ac:dyDescent="0.2">
      <c r="M1756" s="49" t="s">
        <v>443</v>
      </c>
      <c r="N1756" s="75">
        <f>_xll.qlCalendarAdvance(Calendar,N1755,M1756,"Following",FALSE)</f>
        <v>51819</v>
      </c>
      <c r="O1756" s="75" t="e">
        <f>_xll.qlInterestRateIndexValueDate(Index,N1756)</f>
        <v>#VALUE!</v>
      </c>
      <c r="P1756" s="72" t="e">
        <v>#N/A</v>
      </c>
      <c r="Q1756" s="72" t="e">
        <v>#N/A</v>
      </c>
    </row>
    <row r="1757" spans="13:17" x14ac:dyDescent="0.2">
      <c r="M1757" s="49" t="s">
        <v>443</v>
      </c>
      <c r="N1757" s="75">
        <f>_xll.qlCalendarAdvance(Calendar,N1756,M1757,"Following",FALSE)</f>
        <v>51826</v>
      </c>
      <c r="O1757" s="75" t="e">
        <f>_xll.qlInterestRateIndexValueDate(Index,N1757)</f>
        <v>#VALUE!</v>
      </c>
      <c r="P1757" s="72" t="e">
        <v>#N/A</v>
      </c>
      <c r="Q1757" s="72" t="e">
        <v>#N/A</v>
      </c>
    </row>
    <row r="1758" spans="13:17" x14ac:dyDescent="0.2">
      <c r="M1758" s="49" t="s">
        <v>443</v>
      </c>
      <c r="N1758" s="75">
        <f>_xll.qlCalendarAdvance(Calendar,N1757,M1758,"Following",FALSE)</f>
        <v>51833</v>
      </c>
      <c r="O1758" s="75" t="e">
        <f>_xll.qlInterestRateIndexValueDate(Index,N1758)</f>
        <v>#VALUE!</v>
      </c>
      <c r="P1758" s="72" t="e">
        <v>#N/A</v>
      </c>
      <c r="Q1758" s="72" t="e">
        <v>#N/A</v>
      </c>
    </row>
    <row r="1759" spans="13:17" x14ac:dyDescent="0.2">
      <c r="M1759" s="49" t="s">
        <v>443</v>
      </c>
      <c r="N1759" s="75">
        <f>_xll.qlCalendarAdvance(Calendar,N1758,M1759,"Following",FALSE)</f>
        <v>51840</v>
      </c>
      <c r="O1759" s="75" t="e">
        <f>_xll.qlInterestRateIndexValueDate(Index,N1759)</f>
        <v>#VALUE!</v>
      </c>
      <c r="P1759" s="72" t="e">
        <v>#N/A</v>
      </c>
      <c r="Q1759" s="72" t="e">
        <v>#N/A</v>
      </c>
    </row>
    <row r="1760" spans="13:17" x14ac:dyDescent="0.2">
      <c r="M1760" s="49" t="s">
        <v>443</v>
      </c>
      <c r="N1760" s="75">
        <f>_xll.qlCalendarAdvance(Calendar,N1759,M1760,"Following",FALSE)</f>
        <v>51847</v>
      </c>
      <c r="O1760" s="75" t="e">
        <f>_xll.qlInterestRateIndexValueDate(Index,N1760)</f>
        <v>#VALUE!</v>
      </c>
      <c r="P1760" s="72" t="e">
        <v>#N/A</v>
      </c>
      <c r="Q1760" s="72" t="e">
        <v>#N/A</v>
      </c>
    </row>
    <row r="1761" spans="13:17" x14ac:dyDescent="0.2">
      <c r="M1761" s="49" t="s">
        <v>443</v>
      </c>
      <c r="N1761" s="75">
        <f>_xll.qlCalendarAdvance(Calendar,N1760,M1761,"Following",FALSE)</f>
        <v>51854</v>
      </c>
      <c r="O1761" s="75" t="e">
        <f>_xll.qlInterestRateIndexValueDate(Index,N1761)</f>
        <v>#VALUE!</v>
      </c>
      <c r="P1761" s="72" t="e">
        <v>#N/A</v>
      </c>
      <c r="Q1761" s="72" t="e">
        <v>#N/A</v>
      </c>
    </row>
    <row r="1762" spans="13:17" x14ac:dyDescent="0.2">
      <c r="M1762" s="49" t="s">
        <v>443</v>
      </c>
      <c r="N1762" s="75">
        <f>_xll.qlCalendarAdvance(Calendar,N1761,M1762,"Following",FALSE)</f>
        <v>51862</v>
      </c>
      <c r="O1762" s="75" t="e">
        <f>_xll.qlInterestRateIndexValueDate(Index,N1762)</f>
        <v>#VALUE!</v>
      </c>
      <c r="P1762" s="72" t="e">
        <v>#N/A</v>
      </c>
      <c r="Q1762" s="72" t="e">
        <v>#N/A</v>
      </c>
    </row>
    <row r="1763" spans="13:17" x14ac:dyDescent="0.2">
      <c r="M1763" s="49" t="s">
        <v>443</v>
      </c>
      <c r="N1763" s="75">
        <f>_xll.qlCalendarAdvance(Calendar,N1762,M1763,"Following",FALSE)</f>
        <v>51869</v>
      </c>
      <c r="O1763" s="75" t="e">
        <f>_xll.qlInterestRateIndexValueDate(Index,N1763)</f>
        <v>#VALUE!</v>
      </c>
      <c r="P1763" s="72" t="e">
        <v>#N/A</v>
      </c>
      <c r="Q1763" s="72" t="e">
        <v>#N/A</v>
      </c>
    </row>
    <row r="1764" spans="13:17" x14ac:dyDescent="0.2">
      <c r="M1764" s="49" t="s">
        <v>443</v>
      </c>
      <c r="N1764" s="75">
        <f>_xll.qlCalendarAdvance(Calendar,N1763,M1764,"Following",FALSE)</f>
        <v>51876</v>
      </c>
      <c r="O1764" s="75" t="e">
        <f>_xll.qlInterestRateIndexValueDate(Index,N1764)</f>
        <v>#VALUE!</v>
      </c>
      <c r="P1764" s="72" t="e">
        <v>#N/A</v>
      </c>
      <c r="Q1764" s="72" t="e">
        <v>#N/A</v>
      </c>
    </row>
    <row r="1765" spans="13:17" x14ac:dyDescent="0.2">
      <c r="M1765" s="49" t="s">
        <v>443</v>
      </c>
      <c r="N1765" s="75">
        <f>_xll.qlCalendarAdvance(Calendar,N1764,M1765,"Following",FALSE)</f>
        <v>51883</v>
      </c>
      <c r="O1765" s="75" t="e">
        <f>_xll.qlInterestRateIndexValueDate(Index,N1765)</f>
        <v>#VALUE!</v>
      </c>
      <c r="P1765" s="72" t="e">
        <v>#N/A</v>
      </c>
      <c r="Q1765" s="72" t="e">
        <v>#N/A</v>
      </c>
    </row>
    <row r="1766" spans="13:17" x14ac:dyDescent="0.2">
      <c r="M1766" s="49" t="s">
        <v>443</v>
      </c>
      <c r="N1766" s="75">
        <f>_xll.qlCalendarAdvance(Calendar,N1765,M1766,"Following",FALSE)</f>
        <v>51890</v>
      </c>
      <c r="O1766" s="75" t="e">
        <f>_xll.qlInterestRateIndexValueDate(Index,N1766)</f>
        <v>#VALUE!</v>
      </c>
      <c r="P1766" s="72" t="e">
        <v>#N/A</v>
      </c>
      <c r="Q1766" s="72" t="e">
        <v>#N/A</v>
      </c>
    </row>
    <row r="1767" spans="13:17" x14ac:dyDescent="0.2">
      <c r="M1767" s="49" t="s">
        <v>443</v>
      </c>
      <c r="N1767" s="75">
        <f>_xll.qlCalendarAdvance(Calendar,N1766,M1767,"Following",FALSE)</f>
        <v>51897</v>
      </c>
      <c r="O1767" s="75" t="e">
        <f>_xll.qlInterestRateIndexValueDate(Index,N1767)</f>
        <v>#VALUE!</v>
      </c>
      <c r="P1767" s="72" t="e">
        <v>#N/A</v>
      </c>
      <c r="Q1767" s="72" t="e">
        <v>#N/A</v>
      </c>
    </row>
    <row r="1768" spans="13:17" x14ac:dyDescent="0.2">
      <c r="M1768" s="49" t="s">
        <v>443</v>
      </c>
      <c r="N1768" s="75">
        <f>_xll.qlCalendarAdvance(Calendar,N1767,M1768,"Following",FALSE)</f>
        <v>51904</v>
      </c>
      <c r="O1768" s="75" t="e">
        <f>_xll.qlInterestRateIndexValueDate(Index,N1768)</f>
        <v>#VALUE!</v>
      </c>
      <c r="P1768" s="72" t="e">
        <v>#N/A</v>
      </c>
      <c r="Q1768" s="72" t="e">
        <v>#N/A</v>
      </c>
    </row>
    <row r="1769" spans="13:17" x14ac:dyDescent="0.2">
      <c r="M1769" s="49" t="s">
        <v>443</v>
      </c>
      <c r="N1769" s="75">
        <f>_xll.qlCalendarAdvance(Calendar,N1768,M1769,"Following",FALSE)</f>
        <v>51911</v>
      </c>
      <c r="O1769" s="75" t="e">
        <f>_xll.qlInterestRateIndexValueDate(Index,N1769)</f>
        <v>#VALUE!</v>
      </c>
      <c r="P1769" s="72" t="e">
        <v>#N/A</v>
      </c>
      <c r="Q1769" s="72" t="e">
        <v>#N/A</v>
      </c>
    </row>
    <row r="1770" spans="13:17" x14ac:dyDescent="0.2">
      <c r="M1770" s="49" t="s">
        <v>443</v>
      </c>
      <c r="N1770" s="75">
        <f>_xll.qlCalendarAdvance(Calendar,N1769,M1770,"Following",FALSE)</f>
        <v>51918</v>
      </c>
      <c r="O1770" s="75" t="e">
        <f>_xll.qlInterestRateIndexValueDate(Index,N1770)</f>
        <v>#VALUE!</v>
      </c>
      <c r="P1770" s="72" t="e">
        <v>#N/A</v>
      </c>
      <c r="Q1770" s="72" t="e">
        <v>#N/A</v>
      </c>
    </row>
    <row r="1771" spans="13:17" x14ac:dyDescent="0.2">
      <c r="M1771" s="49" t="s">
        <v>443</v>
      </c>
      <c r="N1771" s="75">
        <f>_xll.qlCalendarAdvance(Calendar,N1770,M1771,"Following",FALSE)</f>
        <v>51925</v>
      </c>
      <c r="O1771" s="75" t="e">
        <f>_xll.qlInterestRateIndexValueDate(Index,N1771)</f>
        <v>#VALUE!</v>
      </c>
      <c r="P1771" s="72" t="e">
        <v>#N/A</v>
      </c>
      <c r="Q1771" s="72" t="e">
        <v>#N/A</v>
      </c>
    </row>
    <row r="1772" spans="13:17" x14ac:dyDescent="0.2">
      <c r="M1772" s="49" t="s">
        <v>443</v>
      </c>
      <c r="N1772" s="75">
        <f>_xll.qlCalendarAdvance(Calendar,N1771,M1772,"Following",FALSE)</f>
        <v>51932</v>
      </c>
      <c r="O1772" s="75" t="e">
        <f>_xll.qlInterestRateIndexValueDate(Index,N1772)</f>
        <v>#VALUE!</v>
      </c>
      <c r="P1772" s="72" t="e">
        <v>#N/A</v>
      </c>
      <c r="Q1772" s="72" t="e">
        <v>#N/A</v>
      </c>
    </row>
    <row r="1773" spans="13:17" x14ac:dyDescent="0.2">
      <c r="M1773" s="49" t="s">
        <v>443</v>
      </c>
      <c r="N1773" s="75">
        <f>_xll.qlCalendarAdvance(Calendar,N1772,M1773,"Following",FALSE)</f>
        <v>51939</v>
      </c>
      <c r="O1773" s="75" t="e">
        <f>_xll.qlInterestRateIndexValueDate(Index,N1773)</f>
        <v>#VALUE!</v>
      </c>
      <c r="P1773" s="72" t="e">
        <v>#N/A</v>
      </c>
      <c r="Q1773" s="72" t="e">
        <v>#N/A</v>
      </c>
    </row>
    <row r="1774" spans="13:17" x14ac:dyDescent="0.2">
      <c r="M1774" s="49" t="s">
        <v>443</v>
      </c>
      <c r="N1774" s="75">
        <f>_xll.qlCalendarAdvance(Calendar,N1773,M1774,"Following",FALSE)</f>
        <v>51946</v>
      </c>
      <c r="O1774" s="75" t="e">
        <f>_xll.qlInterestRateIndexValueDate(Index,N1774)</f>
        <v>#VALUE!</v>
      </c>
      <c r="P1774" s="72" t="e">
        <v>#N/A</v>
      </c>
      <c r="Q1774" s="72" t="e">
        <v>#N/A</v>
      </c>
    </row>
    <row r="1775" spans="13:17" x14ac:dyDescent="0.2">
      <c r="M1775" s="49" t="s">
        <v>443</v>
      </c>
      <c r="N1775" s="75">
        <f>_xll.qlCalendarAdvance(Calendar,N1774,M1775,"Following",FALSE)</f>
        <v>51953</v>
      </c>
      <c r="O1775" s="75" t="e">
        <f>_xll.qlInterestRateIndexValueDate(Index,N1775)</f>
        <v>#VALUE!</v>
      </c>
      <c r="P1775" s="72" t="e">
        <v>#N/A</v>
      </c>
      <c r="Q1775" s="72" t="e">
        <v>#N/A</v>
      </c>
    </row>
    <row r="1776" spans="13:17" x14ac:dyDescent="0.2">
      <c r="M1776" s="49" t="s">
        <v>443</v>
      </c>
      <c r="N1776" s="75">
        <f>_xll.qlCalendarAdvance(Calendar,N1775,M1776,"Following",FALSE)</f>
        <v>51964</v>
      </c>
      <c r="O1776" s="75" t="e">
        <f>_xll.qlInterestRateIndexValueDate(Index,N1776)</f>
        <v>#VALUE!</v>
      </c>
      <c r="P1776" s="72" t="e">
        <v>#N/A</v>
      </c>
      <c r="Q1776" s="72" t="e">
        <v>#N/A</v>
      </c>
    </row>
    <row r="1777" spans="13:17" x14ac:dyDescent="0.2">
      <c r="M1777" s="49" t="s">
        <v>443</v>
      </c>
      <c r="N1777" s="75">
        <f>_xll.qlCalendarAdvance(Calendar,N1776,M1777,"Following",FALSE)</f>
        <v>51971</v>
      </c>
      <c r="O1777" s="75" t="e">
        <f>_xll.qlInterestRateIndexValueDate(Index,N1777)</f>
        <v>#VALUE!</v>
      </c>
      <c r="P1777" s="72" t="e">
        <v>#N/A</v>
      </c>
      <c r="Q1777" s="72" t="e">
        <v>#N/A</v>
      </c>
    </row>
    <row r="1778" spans="13:17" x14ac:dyDescent="0.2">
      <c r="M1778" s="49" t="s">
        <v>443</v>
      </c>
      <c r="N1778" s="75">
        <f>_xll.qlCalendarAdvance(Calendar,N1777,M1778,"Following",FALSE)</f>
        <v>51978</v>
      </c>
      <c r="O1778" s="75" t="e">
        <f>_xll.qlInterestRateIndexValueDate(Index,N1778)</f>
        <v>#VALUE!</v>
      </c>
      <c r="P1778" s="72" t="e">
        <v>#N/A</v>
      </c>
      <c r="Q1778" s="72" t="e">
        <v>#N/A</v>
      </c>
    </row>
    <row r="1779" spans="13:17" x14ac:dyDescent="0.2">
      <c r="M1779" s="49" t="s">
        <v>443</v>
      </c>
      <c r="N1779" s="75">
        <f>_xll.qlCalendarAdvance(Calendar,N1778,M1779,"Following",FALSE)</f>
        <v>51985</v>
      </c>
      <c r="O1779" s="75" t="e">
        <f>_xll.qlInterestRateIndexValueDate(Index,N1779)</f>
        <v>#VALUE!</v>
      </c>
      <c r="P1779" s="72" t="e">
        <v>#N/A</v>
      </c>
      <c r="Q1779" s="72" t="e">
        <v>#N/A</v>
      </c>
    </row>
    <row r="1780" spans="13:17" x14ac:dyDescent="0.2">
      <c r="M1780" s="49" t="s">
        <v>443</v>
      </c>
      <c r="N1780" s="75">
        <f>_xll.qlCalendarAdvance(Calendar,N1779,M1780,"Following",FALSE)</f>
        <v>51992</v>
      </c>
      <c r="O1780" s="75" t="e">
        <f>_xll.qlInterestRateIndexValueDate(Index,N1780)</f>
        <v>#VALUE!</v>
      </c>
      <c r="P1780" s="72" t="e">
        <v>#N/A</v>
      </c>
      <c r="Q1780" s="72" t="e">
        <v>#N/A</v>
      </c>
    </row>
    <row r="1781" spans="13:17" x14ac:dyDescent="0.2">
      <c r="M1781" s="49" t="s">
        <v>443</v>
      </c>
      <c r="N1781" s="75">
        <f>_xll.qlCalendarAdvance(Calendar,N1780,M1781,"Following",FALSE)</f>
        <v>51999</v>
      </c>
      <c r="O1781" s="75" t="e">
        <f>_xll.qlInterestRateIndexValueDate(Index,N1781)</f>
        <v>#VALUE!</v>
      </c>
      <c r="P1781" s="72" t="e">
        <v>#N/A</v>
      </c>
      <c r="Q1781" s="72" t="e">
        <v>#N/A</v>
      </c>
    </row>
    <row r="1782" spans="13:17" x14ac:dyDescent="0.2">
      <c r="M1782" s="49" t="s">
        <v>443</v>
      </c>
      <c r="N1782" s="75">
        <f>_xll.qlCalendarAdvance(Calendar,N1781,M1782,"Following",FALSE)</f>
        <v>52006</v>
      </c>
      <c r="O1782" s="75" t="e">
        <f>_xll.qlInterestRateIndexValueDate(Index,N1782)</f>
        <v>#VALUE!</v>
      </c>
      <c r="P1782" s="72" t="e">
        <v>#N/A</v>
      </c>
      <c r="Q1782" s="72" t="e">
        <v>#N/A</v>
      </c>
    </row>
    <row r="1783" spans="13:17" x14ac:dyDescent="0.2">
      <c r="M1783" s="49" t="s">
        <v>443</v>
      </c>
      <c r="N1783" s="75">
        <f>_xll.qlCalendarAdvance(Calendar,N1782,M1783,"Following",FALSE)</f>
        <v>52013</v>
      </c>
      <c r="O1783" s="75" t="e">
        <f>_xll.qlInterestRateIndexValueDate(Index,N1783)</f>
        <v>#VALUE!</v>
      </c>
      <c r="P1783" s="72" t="e">
        <v>#N/A</v>
      </c>
      <c r="Q1783" s="72" t="e">
        <v>#N/A</v>
      </c>
    </row>
    <row r="1784" spans="13:17" x14ac:dyDescent="0.2">
      <c r="M1784" s="49" t="s">
        <v>443</v>
      </c>
      <c r="N1784" s="75">
        <f>_xll.qlCalendarAdvance(Calendar,N1783,M1784,"Following",FALSE)</f>
        <v>52020</v>
      </c>
      <c r="O1784" s="75" t="e">
        <f>_xll.qlInterestRateIndexValueDate(Index,N1784)</f>
        <v>#VALUE!</v>
      </c>
      <c r="P1784" s="72" t="e">
        <v>#N/A</v>
      </c>
      <c r="Q1784" s="72" t="e">
        <v>#N/A</v>
      </c>
    </row>
    <row r="1785" spans="13:17" x14ac:dyDescent="0.2">
      <c r="M1785" s="49" t="s">
        <v>443</v>
      </c>
      <c r="N1785" s="75">
        <f>_xll.qlCalendarAdvance(Calendar,N1784,M1785,"Following",FALSE)</f>
        <v>52027</v>
      </c>
      <c r="O1785" s="75" t="e">
        <f>_xll.qlInterestRateIndexValueDate(Index,N1785)</f>
        <v>#VALUE!</v>
      </c>
      <c r="P1785" s="72" t="e">
        <v>#N/A</v>
      </c>
      <c r="Q1785" s="72" t="e">
        <v>#N/A</v>
      </c>
    </row>
    <row r="1786" spans="13:17" x14ac:dyDescent="0.2">
      <c r="M1786" s="49" t="s">
        <v>443</v>
      </c>
      <c r="N1786" s="75">
        <f>_xll.qlCalendarAdvance(Calendar,N1785,M1786,"Following",FALSE)</f>
        <v>52034</v>
      </c>
      <c r="O1786" s="75" t="e">
        <f>_xll.qlInterestRateIndexValueDate(Index,N1786)</f>
        <v>#VALUE!</v>
      </c>
      <c r="P1786" s="72" t="e">
        <v>#N/A</v>
      </c>
      <c r="Q1786" s="72" t="e">
        <v>#N/A</v>
      </c>
    </row>
    <row r="1787" spans="13:17" x14ac:dyDescent="0.2">
      <c r="M1787" s="49" t="s">
        <v>443</v>
      </c>
      <c r="N1787" s="75">
        <f>_xll.qlCalendarAdvance(Calendar,N1786,M1787,"Following",FALSE)</f>
        <v>52041</v>
      </c>
      <c r="O1787" s="75" t="e">
        <f>_xll.qlInterestRateIndexValueDate(Index,N1787)</f>
        <v>#VALUE!</v>
      </c>
      <c r="P1787" s="72" t="e">
        <v>#N/A</v>
      </c>
      <c r="Q1787" s="72" t="e">
        <v>#N/A</v>
      </c>
    </row>
    <row r="1788" spans="13:17" x14ac:dyDescent="0.2">
      <c r="M1788" s="49" t="s">
        <v>443</v>
      </c>
      <c r="N1788" s="75">
        <f>_xll.qlCalendarAdvance(Calendar,N1787,M1788,"Following",FALSE)</f>
        <v>52048</v>
      </c>
      <c r="O1788" s="75" t="e">
        <f>_xll.qlInterestRateIndexValueDate(Index,N1788)</f>
        <v>#VALUE!</v>
      </c>
      <c r="P1788" s="72" t="e">
        <v>#N/A</v>
      </c>
      <c r="Q1788" s="72" t="e">
        <v>#N/A</v>
      </c>
    </row>
    <row r="1789" spans="13:17" x14ac:dyDescent="0.2">
      <c r="M1789" s="49" t="s">
        <v>443</v>
      </c>
      <c r="N1789" s="75">
        <f>_xll.qlCalendarAdvance(Calendar,N1788,M1789,"Following",FALSE)</f>
        <v>52055</v>
      </c>
      <c r="O1789" s="75" t="e">
        <f>_xll.qlInterestRateIndexValueDate(Index,N1789)</f>
        <v>#VALUE!</v>
      </c>
      <c r="P1789" s="72" t="e">
        <v>#N/A</v>
      </c>
      <c r="Q1789" s="72" t="e">
        <v>#N/A</v>
      </c>
    </row>
    <row r="1790" spans="13:17" x14ac:dyDescent="0.2">
      <c r="M1790" s="49" t="s">
        <v>443</v>
      </c>
      <c r="N1790" s="75">
        <f>_xll.qlCalendarAdvance(Calendar,N1789,M1790,"Following",FALSE)</f>
        <v>52062</v>
      </c>
      <c r="O1790" s="75" t="e">
        <f>_xll.qlInterestRateIndexValueDate(Index,N1790)</f>
        <v>#VALUE!</v>
      </c>
      <c r="P1790" s="72" t="e">
        <v>#N/A</v>
      </c>
      <c r="Q1790" s="72" t="e">
        <v>#N/A</v>
      </c>
    </row>
    <row r="1791" spans="13:17" x14ac:dyDescent="0.2">
      <c r="M1791" s="49" t="s">
        <v>443</v>
      </c>
      <c r="N1791" s="75">
        <f>_xll.qlCalendarAdvance(Calendar,N1790,M1791,"Following",FALSE)</f>
        <v>52069</v>
      </c>
      <c r="O1791" s="75" t="e">
        <f>_xll.qlInterestRateIndexValueDate(Index,N1791)</f>
        <v>#VALUE!</v>
      </c>
      <c r="P1791" s="72" t="e">
        <v>#N/A</v>
      </c>
      <c r="Q1791" s="72" t="e">
        <v>#N/A</v>
      </c>
    </row>
    <row r="1792" spans="13:17" x14ac:dyDescent="0.2">
      <c r="M1792" s="49" t="s">
        <v>443</v>
      </c>
      <c r="N1792" s="75">
        <f>_xll.qlCalendarAdvance(Calendar,N1791,M1792,"Following",FALSE)</f>
        <v>52076</v>
      </c>
      <c r="O1792" s="75" t="e">
        <f>_xll.qlInterestRateIndexValueDate(Index,N1792)</f>
        <v>#VALUE!</v>
      </c>
      <c r="P1792" s="72" t="e">
        <v>#N/A</v>
      </c>
      <c r="Q1792" s="72" t="e">
        <v>#N/A</v>
      </c>
    </row>
    <row r="1793" spans="13:17" x14ac:dyDescent="0.2">
      <c r="M1793" s="49" t="s">
        <v>443</v>
      </c>
      <c r="N1793" s="75">
        <f>_xll.qlCalendarAdvance(Calendar,N1792,M1793,"Following",FALSE)</f>
        <v>52083</v>
      </c>
      <c r="O1793" s="75" t="e">
        <f>_xll.qlInterestRateIndexValueDate(Index,N1793)</f>
        <v>#VALUE!</v>
      </c>
      <c r="P1793" s="72" t="e">
        <v>#N/A</v>
      </c>
      <c r="Q1793" s="72" t="e">
        <v>#N/A</v>
      </c>
    </row>
    <row r="1794" spans="13:17" x14ac:dyDescent="0.2">
      <c r="M1794" s="49" t="s">
        <v>443</v>
      </c>
      <c r="N1794" s="75">
        <f>_xll.qlCalendarAdvance(Calendar,N1793,M1794,"Following",FALSE)</f>
        <v>52090</v>
      </c>
      <c r="O1794" s="75" t="e">
        <f>_xll.qlInterestRateIndexValueDate(Index,N1794)</f>
        <v>#VALUE!</v>
      </c>
      <c r="P1794" s="72" t="e">
        <v>#N/A</v>
      </c>
      <c r="Q1794" s="72" t="e">
        <v>#N/A</v>
      </c>
    </row>
    <row r="1795" spans="13:17" x14ac:dyDescent="0.2">
      <c r="M1795" s="49" t="s">
        <v>443</v>
      </c>
      <c r="N1795" s="75">
        <f>_xll.qlCalendarAdvance(Calendar,N1794,M1795,"Following",FALSE)</f>
        <v>52097</v>
      </c>
      <c r="O1795" s="75" t="e">
        <f>_xll.qlInterestRateIndexValueDate(Index,N1795)</f>
        <v>#VALUE!</v>
      </c>
      <c r="P1795" s="72" t="e">
        <v>#N/A</v>
      </c>
      <c r="Q1795" s="72" t="e">
        <v>#N/A</v>
      </c>
    </row>
    <row r="1796" spans="13:17" x14ac:dyDescent="0.2">
      <c r="M1796" s="49" t="s">
        <v>443</v>
      </c>
      <c r="N1796" s="75">
        <f>_xll.qlCalendarAdvance(Calendar,N1795,M1796,"Following",FALSE)</f>
        <v>52104</v>
      </c>
      <c r="O1796" s="75" t="e">
        <f>_xll.qlInterestRateIndexValueDate(Index,N1796)</f>
        <v>#VALUE!</v>
      </c>
      <c r="P1796" s="72" t="e">
        <v>#N/A</v>
      </c>
      <c r="Q1796" s="72" t="e">
        <v>#N/A</v>
      </c>
    </row>
    <row r="1797" spans="13:17" x14ac:dyDescent="0.2">
      <c r="M1797" s="49" t="s">
        <v>443</v>
      </c>
      <c r="N1797" s="75">
        <f>_xll.qlCalendarAdvance(Calendar,N1796,M1797,"Following",FALSE)</f>
        <v>52111</v>
      </c>
      <c r="O1797" s="75" t="e">
        <f>_xll.qlInterestRateIndexValueDate(Index,N1797)</f>
        <v>#VALUE!</v>
      </c>
      <c r="P1797" s="72" t="e">
        <v>#N/A</v>
      </c>
      <c r="Q1797" s="72" t="e">
        <v>#N/A</v>
      </c>
    </row>
    <row r="1798" spans="13:17" x14ac:dyDescent="0.2">
      <c r="M1798" s="49" t="s">
        <v>443</v>
      </c>
      <c r="N1798" s="75">
        <f>_xll.qlCalendarAdvance(Calendar,N1797,M1798,"Following",FALSE)</f>
        <v>52118</v>
      </c>
      <c r="O1798" s="75" t="e">
        <f>_xll.qlInterestRateIndexValueDate(Index,N1798)</f>
        <v>#VALUE!</v>
      </c>
      <c r="P1798" s="72" t="e">
        <v>#N/A</v>
      </c>
      <c r="Q1798" s="72" t="e">
        <v>#N/A</v>
      </c>
    </row>
    <row r="1799" spans="13:17" x14ac:dyDescent="0.2">
      <c r="M1799" s="49" t="s">
        <v>443</v>
      </c>
      <c r="N1799" s="75">
        <f>_xll.qlCalendarAdvance(Calendar,N1798,M1799,"Following",FALSE)</f>
        <v>52125</v>
      </c>
      <c r="O1799" s="75" t="e">
        <f>_xll.qlInterestRateIndexValueDate(Index,N1799)</f>
        <v>#VALUE!</v>
      </c>
      <c r="P1799" s="72" t="e">
        <v>#N/A</v>
      </c>
      <c r="Q1799" s="72" t="e">
        <v>#N/A</v>
      </c>
    </row>
    <row r="1800" spans="13:17" x14ac:dyDescent="0.2">
      <c r="M1800" s="49" t="s">
        <v>443</v>
      </c>
      <c r="N1800" s="75">
        <f>_xll.qlCalendarAdvance(Calendar,N1799,M1800,"Following",FALSE)</f>
        <v>52132</v>
      </c>
      <c r="O1800" s="75" t="e">
        <f>_xll.qlInterestRateIndexValueDate(Index,N1800)</f>
        <v>#VALUE!</v>
      </c>
      <c r="P1800" s="72" t="e">
        <v>#N/A</v>
      </c>
      <c r="Q1800" s="72" t="e">
        <v>#N/A</v>
      </c>
    </row>
    <row r="1801" spans="13:17" x14ac:dyDescent="0.2">
      <c r="M1801" s="49" t="s">
        <v>443</v>
      </c>
      <c r="N1801" s="75">
        <f>_xll.qlCalendarAdvance(Calendar,N1800,M1801,"Following",FALSE)</f>
        <v>52139</v>
      </c>
      <c r="O1801" s="75" t="e">
        <f>_xll.qlInterestRateIndexValueDate(Index,N1801)</f>
        <v>#VALUE!</v>
      </c>
      <c r="P1801" s="72" t="e">
        <v>#N/A</v>
      </c>
      <c r="Q1801" s="72" t="e">
        <v>#N/A</v>
      </c>
    </row>
    <row r="1802" spans="13:17" x14ac:dyDescent="0.2">
      <c r="M1802" s="49" t="s">
        <v>443</v>
      </c>
      <c r="N1802" s="75">
        <f>_xll.qlCalendarAdvance(Calendar,N1801,M1802,"Following",FALSE)</f>
        <v>52146</v>
      </c>
      <c r="O1802" s="75" t="e">
        <f>_xll.qlInterestRateIndexValueDate(Index,N1802)</f>
        <v>#VALUE!</v>
      </c>
      <c r="P1802" s="72" t="e">
        <v>#N/A</v>
      </c>
      <c r="Q1802" s="72" t="e">
        <v>#N/A</v>
      </c>
    </row>
    <row r="1803" spans="13:17" x14ac:dyDescent="0.2">
      <c r="M1803" s="49" t="s">
        <v>443</v>
      </c>
      <c r="N1803" s="75">
        <f>_xll.qlCalendarAdvance(Calendar,N1802,M1803,"Following",FALSE)</f>
        <v>52153</v>
      </c>
      <c r="O1803" s="75" t="e">
        <f>_xll.qlInterestRateIndexValueDate(Index,N1803)</f>
        <v>#VALUE!</v>
      </c>
      <c r="P1803" s="72" t="e">
        <v>#N/A</v>
      </c>
      <c r="Q1803" s="72" t="e">
        <v>#N/A</v>
      </c>
    </row>
    <row r="1804" spans="13:17" x14ac:dyDescent="0.2">
      <c r="M1804" s="49" t="s">
        <v>443</v>
      </c>
      <c r="N1804" s="75">
        <f>_xll.qlCalendarAdvance(Calendar,N1803,M1804,"Following",FALSE)</f>
        <v>52160</v>
      </c>
      <c r="O1804" s="75" t="e">
        <f>_xll.qlInterestRateIndexValueDate(Index,N1804)</f>
        <v>#VALUE!</v>
      </c>
      <c r="P1804" s="72" t="e">
        <v>#N/A</v>
      </c>
      <c r="Q1804" s="72" t="e">
        <v>#N/A</v>
      </c>
    </row>
    <row r="1805" spans="13:17" x14ac:dyDescent="0.2">
      <c r="M1805" s="49" t="s">
        <v>443</v>
      </c>
      <c r="N1805" s="75">
        <f>_xll.qlCalendarAdvance(Calendar,N1804,M1805,"Following",FALSE)</f>
        <v>52167</v>
      </c>
      <c r="O1805" s="75" t="e">
        <f>_xll.qlInterestRateIndexValueDate(Index,N1805)</f>
        <v>#VALUE!</v>
      </c>
      <c r="P1805" s="72" t="e">
        <v>#N/A</v>
      </c>
      <c r="Q1805" s="72" t="e">
        <v>#N/A</v>
      </c>
    </row>
    <row r="1806" spans="13:17" x14ac:dyDescent="0.2">
      <c r="M1806" s="49" t="s">
        <v>443</v>
      </c>
      <c r="N1806" s="75">
        <f>_xll.qlCalendarAdvance(Calendar,N1805,M1806,"Following",FALSE)</f>
        <v>52174</v>
      </c>
      <c r="O1806" s="75" t="e">
        <f>_xll.qlInterestRateIndexValueDate(Index,N1806)</f>
        <v>#VALUE!</v>
      </c>
      <c r="P1806" s="72" t="e">
        <v>#N/A</v>
      </c>
      <c r="Q1806" s="72" t="e">
        <v>#N/A</v>
      </c>
    </row>
    <row r="1807" spans="13:17" x14ac:dyDescent="0.2">
      <c r="M1807" s="49" t="s">
        <v>443</v>
      </c>
      <c r="N1807" s="75">
        <f>_xll.qlCalendarAdvance(Calendar,N1806,M1807,"Following",FALSE)</f>
        <v>52181</v>
      </c>
      <c r="O1807" s="75" t="e">
        <f>_xll.qlInterestRateIndexValueDate(Index,N1807)</f>
        <v>#VALUE!</v>
      </c>
      <c r="P1807" s="72" t="e">
        <v>#N/A</v>
      </c>
      <c r="Q1807" s="72" t="e">
        <v>#N/A</v>
      </c>
    </row>
    <row r="1808" spans="13:17" x14ac:dyDescent="0.2">
      <c r="M1808" s="49" t="s">
        <v>443</v>
      </c>
      <c r="N1808" s="75">
        <f>_xll.qlCalendarAdvance(Calendar,N1807,M1808,"Following",FALSE)</f>
        <v>52188</v>
      </c>
      <c r="O1808" s="75" t="e">
        <f>_xll.qlInterestRateIndexValueDate(Index,N1808)</f>
        <v>#VALUE!</v>
      </c>
      <c r="P1808" s="72" t="e">
        <v>#N/A</v>
      </c>
      <c r="Q1808" s="72" t="e">
        <v>#N/A</v>
      </c>
    </row>
    <row r="1809" spans="13:17" x14ac:dyDescent="0.2">
      <c r="M1809" s="49" t="s">
        <v>443</v>
      </c>
      <c r="N1809" s="75">
        <f>_xll.qlCalendarAdvance(Calendar,N1808,M1809,"Following",FALSE)</f>
        <v>52195</v>
      </c>
      <c r="O1809" s="75" t="e">
        <f>_xll.qlInterestRateIndexValueDate(Index,N1809)</f>
        <v>#VALUE!</v>
      </c>
      <c r="P1809" s="72" t="e">
        <v>#N/A</v>
      </c>
      <c r="Q1809" s="72" t="e">
        <v>#N/A</v>
      </c>
    </row>
    <row r="1810" spans="13:17" x14ac:dyDescent="0.2">
      <c r="M1810" s="49" t="s">
        <v>443</v>
      </c>
      <c r="N1810" s="75">
        <f>_xll.qlCalendarAdvance(Calendar,N1809,M1810,"Following",FALSE)</f>
        <v>52202</v>
      </c>
      <c r="O1810" s="75" t="e">
        <f>_xll.qlInterestRateIndexValueDate(Index,N1810)</f>
        <v>#VALUE!</v>
      </c>
      <c r="P1810" s="72" t="e">
        <v>#N/A</v>
      </c>
      <c r="Q1810" s="72" t="e">
        <v>#N/A</v>
      </c>
    </row>
    <row r="1811" spans="13:17" x14ac:dyDescent="0.2">
      <c r="M1811" s="49" t="s">
        <v>443</v>
      </c>
      <c r="N1811" s="75">
        <f>_xll.qlCalendarAdvance(Calendar,N1810,M1811,"Following",FALSE)</f>
        <v>52209</v>
      </c>
      <c r="O1811" s="75" t="e">
        <f>_xll.qlInterestRateIndexValueDate(Index,N1811)</f>
        <v>#VALUE!</v>
      </c>
      <c r="P1811" s="72" t="e">
        <v>#N/A</v>
      </c>
      <c r="Q1811" s="72" t="e">
        <v>#N/A</v>
      </c>
    </row>
    <row r="1812" spans="13:17" x14ac:dyDescent="0.2">
      <c r="M1812" s="49" t="s">
        <v>443</v>
      </c>
      <c r="N1812" s="75">
        <f>_xll.qlCalendarAdvance(Calendar,N1811,M1812,"Following",FALSE)</f>
        <v>52216</v>
      </c>
      <c r="O1812" s="75" t="e">
        <f>_xll.qlInterestRateIndexValueDate(Index,N1812)</f>
        <v>#VALUE!</v>
      </c>
      <c r="P1812" s="72" t="e">
        <v>#N/A</v>
      </c>
      <c r="Q1812" s="72" t="e">
        <v>#N/A</v>
      </c>
    </row>
    <row r="1813" spans="13:17" x14ac:dyDescent="0.2">
      <c r="M1813" s="49" t="s">
        <v>443</v>
      </c>
      <c r="N1813" s="75">
        <f>_xll.qlCalendarAdvance(Calendar,N1812,M1813,"Following",FALSE)</f>
        <v>52223</v>
      </c>
      <c r="O1813" s="75" t="e">
        <f>_xll.qlInterestRateIndexValueDate(Index,N1813)</f>
        <v>#VALUE!</v>
      </c>
      <c r="P1813" s="72" t="e">
        <v>#N/A</v>
      </c>
      <c r="Q1813" s="72" t="e">
        <v>#N/A</v>
      </c>
    </row>
    <row r="1814" spans="13:17" x14ac:dyDescent="0.2">
      <c r="M1814" s="49" t="s">
        <v>443</v>
      </c>
      <c r="N1814" s="75">
        <f>_xll.qlCalendarAdvance(Calendar,N1813,M1814,"Following",FALSE)</f>
        <v>52230</v>
      </c>
      <c r="O1814" s="75" t="e">
        <f>_xll.qlInterestRateIndexValueDate(Index,N1814)</f>
        <v>#VALUE!</v>
      </c>
      <c r="P1814" s="72" t="e">
        <v>#N/A</v>
      </c>
      <c r="Q1814" s="72" t="e">
        <v>#N/A</v>
      </c>
    </row>
    <row r="1815" spans="13:17" x14ac:dyDescent="0.2">
      <c r="M1815" s="49" t="s">
        <v>443</v>
      </c>
      <c r="N1815" s="75">
        <f>_xll.qlCalendarAdvance(Calendar,N1814,M1815,"Following",FALSE)</f>
        <v>52237</v>
      </c>
      <c r="O1815" s="75" t="e">
        <f>_xll.qlInterestRateIndexValueDate(Index,N1815)</f>
        <v>#VALUE!</v>
      </c>
      <c r="P1815" s="72" t="e">
        <v>#N/A</v>
      </c>
      <c r="Q1815" s="72" t="e">
        <v>#N/A</v>
      </c>
    </row>
    <row r="1816" spans="13:17" x14ac:dyDescent="0.2">
      <c r="M1816" s="49" t="s">
        <v>443</v>
      </c>
      <c r="N1816" s="75">
        <f>_xll.qlCalendarAdvance(Calendar,N1815,M1816,"Following",FALSE)</f>
        <v>52244</v>
      </c>
      <c r="O1816" s="75" t="e">
        <f>_xll.qlInterestRateIndexValueDate(Index,N1816)</f>
        <v>#VALUE!</v>
      </c>
      <c r="P1816" s="72" t="e">
        <v>#N/A</v>
      </c>
      <c r="Q1816" s="72" t="e">
        <v>#N/A</v>
      </c>
    </row>
    <row r="1817" spans="13:17" x14ac:dyDescent="0.2">
      <c r="M1817" s="49" t="s">
        <v>443</v>
      </c>
      <c r="N1817" s="75">
        <f>_xll.qlCalendarAdvance(Calendar,N1816,M1817,"Following",FALSE)</f>
        <v>52251</v>
      </c>
      <c r="O1817" s="75" t="e">
        <f>_xll.qlInterestRateIndexValueDate(Index,N1817)</f>
        <v>#VALUE!</v>
      </c>
      <c r="P1817" s="72" t="e">
        <v>#N/A</v>
      </c>
      <c r="Q1817" s="72" t="e">
        <v>#N/A</v>
      </c>
    </row>
    <row r="1818" spans="13:17" x14ac:dyDescent="0.2">
      <c r="M1818" s="49" t="s">
        <v>443</v>
      </c>
      <c r="N1818" s="75">
        <f>_xll.qlCalendarAdvance(Calendar,N1817,M1818,"Following",FALSE)</f>
        <v>52258</v>
      </c>
      <c r="O1818" s="75" t="e">
        <f>_xll.qlInterestRateIndexValueDate(Index,N1818)</f>
        <v>#VALUE!</v>
      </c>
      <c r="P1818" s="72" t="e">
        <v>#N/A</v>
      </c>
      <c r="Q1818" s="72" t="e">
        <v>#N/A</v>
      </c>
    </row>
    <row r="1819" spans="13:17" x14ac:dyDescent="0.2">
      <c r="M1819" s="49" t="s">
        <v>443</v>
      </c>
      <c r="N1819" s="75">
        <f>_xll.qlCalendarAdvance(Calendar,N1818,M1819,"Following",FALSE)</f>
        <v>52265</v>
      </c>
      <c r="O1819" s="75" t="e">
        <f>_xll.qlInterestRateIndexValueDate(Index,N1819)</f>
        <v>#VALUE!</v>
      </c>
      <c r="P1819" s="72" t="e">
        <v>#N/A</v>
      </c>
      <c r="Q1819" s="72" t="e">
        <v>#N/A</v>
      </c>
    </row>
    <row r="1820" spans="13:17" x14ac:dyDescent="0.2">
      <c r="M1820" s="49" t="s">
        <v>443</v>
      </c>
      <c r="N1820" s="75">
        <f>_xll.qlCalendarAdvance(Calendar,N1819,M1820,"Following",FALSE)</f>
        <v>52272</v>
      </c>
      <c r="O1820" s="75" t="e">
        <f>_xll.qlInterestRateIndexValueDate(Index,N1820)</f>
        <v>#VALUE!</v>
      </c>
      <c r="P1820" s="72" t="e">
        <v>#N/A</v>
      </c>
      <c r="Q1820" s="72" t="e">
        <v>#N/A</v>
      </c>
    </row>
    <row r="1821" spans="13:17" x14ac:dyDescent="0.2">
      <c r="M1821" s="49" t="s">
        <v>443</v>
      </c>
      <c r="N1821" s="75">
        <f>_xll.qlCalendarAdvance(Calendar,N1820,M1821,"Following",FALSE)</f>
        <v>52279</v>
      </c>
      <c r="O1821" s="75" t="e">
        <f>_xll.qlInterestRateIndexValueDate(Index,N1821)</f>
        <v>#VALUE!</v>
      </c>
      <c r="P1821" s="72" t="e">
        <v>#N/A</v>
      </c>
      <c r="Q1821" s="72" t="e">
        <v>#N/A</v>
      </c>
    </row>
    <row r="1822" spans="13:17" x14ac:dyDescent="0.2">
      <c r="M1822" s="49" t="s">
        <v>443</v>
      </c>
      <c r="N1822" s="75">
        <f>_xll.qlCalendarAdvance(Calendar,N1821,M1822,"Following",FALSE)</f>
        <v>52286</v>
      </c>
      <c r="O1822" s="75" t="e">
        <f>_xll.qlInterestRateIndexValueDate(Index,N1822)</f>
        <v>#VALUE!</v>
      </c>
      <c r="P1822" s="72" t="e">
        <v>#N/A</v>
      </c>
      <c r="Q1822" s="72" t="e">
        <v>#N/A</v>
      </c>
    </row>
    <row r="1823" spans="13:17" x14ac:dyDescent="0.2">
      <c r="M1823" s="49" t="s">
        <v>443</v>
      </c>
      <c r="N1823" s="75">
        <f>_xll.qlCalendarAdvance(Calendar,N1822,M1823,"Following",FALSE)</f>
        <v>52293</v>
      </c>
      <c r="O1823" s="75" t="e">
        <f>_xll.qlInterestRateIndexValueDate(Index,N1823)</f>
        <v>#VALUE!</v>
      </c>
      <c r="P1823" s="72" t="e">
        <v>#N/A</v>
      </c>
      <c r="Q1823" s="72" t="e">
        <v>#N/A</v>
      </c>
    </row>
    <row r="1824" spans="13:17" x14ac:dyDescent="0.2">
      <c r="M1824" s="49" t="s">
        <v>443</v>
      </c>
      <c r="N1824" s="75">
        <f>_xll.qlCalendarAdvance(Calendar,N1823,M1824,"Following",FALSE)</f>
        <v>52300</v>
      </c>
      <c r="O1824" s="75" t="e">
        <f>_xll.qlInterestRateIndexValueDate(Index,N1824)</f>
        <v>#VALUE!</v>
      </c>
      <c r="P1824" s="72" t="e">
        <v>#N/A</v>
      </c>
      <c r="Q1824" s="72" t="e">
        <v>#N/A</v>
      </c>
    </row>
    <row r="1825" spans="13:17" x14ac:dyDescent="0.2">
      <c r="M1825" s="49" t="s">
        <v>443</v>
      </c>
      <c r="N1825" s="75">
        <f>_xll.qlCalendarAdvance(Calendar,N1824,M1825,"Following",FALSE)</f>
        <v>52307</v>
      </c>
      <c r="O1825" s="75" t="e">
        <f>_xll.qlInterestRateIndexValueDate(Index,N1825)</f>
        <v>#VALUE!</v>
      </c>
      <c r="P1825" s="72" t="e">
        <v>#N/A</v>
      </c>
      <c r="Q1825" s="72" t="e">
        <v>#N/A</v>
      </c>
    </row>
    <row r="1826" spans="13:17" x14ac:dyDescent="0.2">
      <c r="M1826" s="49" t="s">
        <v>443</v>
      </c>
      <c r="N1826" s="75">
        <f>_xll.qlCalendarAdvance(Calendar,N1825,M1826,"Following",FALSE)</f>
        <v>52314</v>
      </c>
      <c r="O1826" s="75" t="e">
        <f>_xll.qlInterestRateIndexValueDate(Index,N1826)</f>
        <v>#VALUE!</v>
      </c>
      <c r="P1826" s="72" t="e">
        <v>#N/A</v>
      </c>
      <c r="Q1826" s="72" t="e">
        <v>#N/A</v>
      </c>
    </row>
    <row r="1827" spans="13:17" x14ac:dyDescent="0.2">
      <c r="M1827" s="49" t="s">
        <v>443</v>
      </c>
      <c r="N1827" s="75">
        <f>_xll.qlCalendarAdvance(Calendar,N1826,M1827,"Following",FALSE)</f>
        <v>52321</v>
      </c>
      <c r="O1827" s="75" t="e">
        <f>_xll.qlInterestRateIndexValueDate(Index,N1827)</f>
        <v>#VALUE!</v>
      </c>
      <c r="P1827" s="72" t="e">
        <v>#N/A</v>
      </c>
      <c r="Q1827" s="72" t="e">
        <v>#N/A</v>
      </c>
    </row>
    <row r="1828" spans="13:17" x14ac:dyDescent="0.2">
      <c r="M1828" s="49" t="s">
        <v>443</v>
      </c>
      <c r="N1828" s="75">
        <f>_xll.qlCalendarAdvance(Calendar,N1827,M1828,"Following",FALSE)</f>
        <v>52328</v>
      </c>
      <c r="O1828" s="75" t="e">
        <f>_xll.qlInterestRateIndexValueDate(Index,N1828)</f>
        <v>#VALUE!</v>
      </c>
      <c r="P1828" s="72" t="e">
        <v>#N/A</v>
      </c>
      <c r="Q1828" s="72" t="e">
        <v>#N/A</v>
      </c>
    </row>
    <row r="1829" spans="13:17" x14ac:dyDescent="0.2">
      <c r="M1829" s="49" t="s">
        <v>443</v>
      </c>
      <c r="N1829" s="75">
        <f>_xll.qlCalendarAdvance(Calendar,N1828,M1829,"Following",FALSE)</f>
        <v>52335</v>
      </c>
      <c r="O1829" s="75" t="e">
        <f>_xll.qlInterestRateIndexValueDate(Index,N1829)</f>
        <v>#VALUE!</v>
      </c>
      <c r="P1829" s="72" t="e">
        <v>#N/A</v>
      </c>
      <c r="Q1829" s="72" t="e">
        <v>#N/A</v>
      </c>
    </row>
    <row r="1830" spans="13:17" x14ac:dyDescent="0.2">
      <c r="M1830" s="49" t="s">
        <v>443</v>
      </c>
      <c r="N1830" s="75">
        <f>_xll.qlCalendarAdvance(Calendar,N1829,M1830,"Following",FALSE)</f>
        <v>52342</v>
      </c>
      <c r="O1830" s="75" t="e">
        <f>_xll.qlInterestRateIndexValueDate(Index,N1830)</f>
        <v>#VALUE!</v>
      </c>
      <c r="P1830" s="72" t="e">
        <v>#N/A</v>
      </c>
      <c r="Q1830" s="72" t="e">
        <v>#N/A</v>
      </c>
    </row>
    <row r="1831" spans="13:17" x14ac:dyDescent="0.2">
      <c r="M1831" s="49" t="s">
        <v>443</v>
      </c>
      <c r="N1831" s="75">
        <f>_xll.qlCalendarAdvance(Calendar,N1830,M1831,"Following",FALSE)</f>
        <v>52349</v>
      </c>
      <c r="O1831" s="75" t="e">
        <f>_xll.qlInterestRateIndexValueDate(Index,N1831)</f>
        <v>#VALUE!</v>
      </c>
      <c r="P1831" s="72" t="e">
        <v>#N/A</v>
      </c>
      <c r="Q1831" s="72" t="e">
        <v>#N/A</v>
      </c>
    </row>
    <row r="1832" spans="13:17" x14ac:dyDescent="0.2">
      <c r="M1832" s="49" t="s">
        <v>443</v>
      </c>
      <c r="N1832" s="75">
        <f>_xll.qlCalendarAdvance(Calendar,N1831,M1832,"Following",FALSE)</f>
        <v>52356</v>
      </c>
      <c r="O1832" s="75" t="e">
        <f>_xll.qlInterestRateIndexValueDate(Index,N1832)</f>
        <v>#VALUE!</v>
      </c>
      <c r="P1832" s="72" t="e">
        <v>#N/A</v>
      </c>
      <c r="Q1832" s="72" t="e">
        <v>#N/A</v>
      </c>
    </row>
    <row r="1833" spans="13:17" x14ac:dyDescent="0.2">
      <c r="M1833" s="49" t="s">
        <v>443</v>
      </c>
      <c r="N1833" s="75">
        <f>_xll.qlCalendarAdvance(Calendar,N1832,M1833,"Following",FALSE)</f>
        <v>52363</v>
      </c>
      <c r="O1833" s="75" t="e">
        <f>_xll.qlInterestRateIndexValueDate(Index,N1833)</f>
        <v>#VALUE!</v>
      </c>
      <c r="P1833" s="72" t="e">
        <v>#N/A</v>
      </c>
      <c r="Q1833" s="72" t="e">
        <v>#N/A</v>
      </c>
    </row>
    <row r="1834" spans="13:17" x14ac:dyDescent="0.2">
      <c r="M1834" s="49" t="s">
        <v>443</v>
      </c>
      <c r="N1834" s="75">
        <f>_xll.qlCalendarAdvance(Calendar,N1833,M1834,"Following",FALSE)</f>
        <v>52370</v>
      </c>
      <c r="O1834" s="75" t="e">
        <f>_xll.qlInterestRateIndexValueDate(Index,N1834)</f>
        <v>#VALUE!</v>
      </c>
      <c r="P1834" s="72" t="e">
        <v>#N/A</v>
      </c>
      <c r="Q1834" s="72" t="e">
        <v>#N/A</v>
      </c>
    </row>
    <row r="1835" spans="13:17" x14ac:dyDescent="0.2">
      <c r="M1835" s="49" t="s">
        <v>443</v>
      </c>
      <c r="N1835" s="75">
        <f>_xll.qlCalendarAdvance(Calendar,N1834,M1835,"Following",FALSE)</f>
        <v>52377</v>
      </c>
      <c r="O1835" s="75" t="e">
        <f>_xll.qlInterestRateIndexValueDate(Index,N1835)</f>
        <v>#VALUE!</v>
      </c>
      <c r="P1835" s="72" t="e">
        <v>#N/A</v>
      </c>
      <c r="Q1835" s="72" t="e">
        <v>#N/A</v>
      </c>
    </row>
    <row r="1836" spans="13:17" x14ac:dyDescent="0.2">
      <c r="M1836" s="49" t="s">
        <v>443</v>
      </c>
      <c r="N1836" s="75">
        <f>_xll.qlCalendarAdvance(Calendar,N1835,M1836,"Following",FALSE)</f>
        <v>52384</v>
      </c>
      <c r="O1836" s="75" t="e">
        <f>_xll.qlInterestRateIndexValueDate(Index,N1836)</f>
        <v>#VALUE!</v>
      </c>
      <c r="P1836" s="72" t="e">
        <v>#N/A</v>
      </c>
      <c r="Q1836" s="72" t="e">
        <v>#N/A</v>
      </c>
    </row>
    <row r="1837" spans="13:17" x14ac:dyDescent="0.2">
      <c r="M1837" s="49" t="s">
        <v>443</v>
      </c>
      <c r="N1837" s="75">
        <f>_xll.qlCalendarAdvance(Calendar,N1836,M1837,"Following",FALSE)</f>
        <v>52391</v>
      </c>
      <c r="O1837" s="75" t="e">
        <f>_xll.qlInterestRateIndexValueDate(Index,N1837)</f>
        <v>#VALUE!</v>
      </c>
      <c r="P1837" s="72" t="e">
        <v>#N/A</v>
      </c>
      <c r="Q1837" s="72" t="e">
        <v>#N/A</v>
      </c>
    </row>
    <row r="1838" spans="13:17" x14ac:dyDescent="0.2">
      <c r="M1838" s="49" t="s">
        <v>443</v>
      </c>
      <c r="N1838" s="75">
        <f>_xll.qlCalendarAdvance(Calendar,N1837,M1838,"Following",FALSE)</f>
        <v>52398</v>
      </c>
      <c r="O1838" s="75" t="e">
        <f>_xll.qlInterestRateIndexValueDate(Index,N1838)</f>
        <v>#VALUE!</v>
      </c>
      <c r="P1838" s="72" t="e">
        <v>#N/A</v>
      </c>
      <c r="Q1838" s="72" t="e">
        <v>#N/A</v>
      </c>
    </row>
    <row r="1839" spans="13:17" x14ac:dyDescent="0.2">
      <c r="M1839" s="49" t="s">
        <v>443</v>
      </c>
      <c r="N1839" s="75">
        <f>_xll.qlCalendarAdvance(Calendar,N1838,M1839,"Following",FALSE)</f>
        <v>52405</v>
      </c>
      <c r="O1839" s="75" t="e">
        <f>_xll.qlInterestRateIndexValueDate(Index,N1839)</f>
        <v>#VALUE!</v>
      </c>
      <c r="P1839" s="72" t="e">
        <v>#N/A</v>
      </c>
      <c r="Q1839" s="72" t="e">
        <v>#N/A</v>
      </c>
    </row>
    <row r="1840" spans="13:17" x14ac:dyDescent="0.2">
      <c r="M1840" s="49" t="s">
        <v>443</v>
      </c>
      <c r="N1840" s="75">
        <f>_xll.qlCalendarAdvance(Calendar,N1839,M1840,"Following",FALSE)</f>
        <v>52412</v>
      </c>
      <c r="O1840" s="75" t="e">
        <f>_xll.qlInterestRateIndexValueDate(Index,N1840)</f>
        <v>#VALUE!</v>
      </c>
      <c r="P1840" s="72" t="e">
        <v>#N/A</v>
      </c>
      <c r="Q1840" s="72" t="e">
        <v>#N/A</v>
      </c>
    </row>
    <row r="1841" spans="13:17" x14ac:dyDescent="0.2">
      <c r="M1841" s="49" t="s">
        <v>443</v>
      </c>
      <c r="N1841" s="75">
        <f>_xll.qlCalendarAdvance(Calendar,N1840,M1841,"Following",FALSE)</f>
        <v>52419</v>
      </c>
      <c r="O1841" s="75" t="e">
        <f>_xll.qlInterestRateIndexValueDate(Index,N1841)</f>
        <v>#VALUE!</v>
      </c>
      <c r="P1841" s="72" t="e">
        <v>#N/A</v>
      </c>
      <c r="Q1841" s="72" t="e">
        <v>#N/A</v>
      </c>
    </row>
    <row r="1842" spans="13:17" x14ac:dyDescent="0.2">
      <c r="M1842" s="49" t="s">
        <v>443</v>
      </c>
      <c r="N1842" s="75">
        <f>_xll.qlCalendarAdvance(Calendar,N1841,M1842,"Following",FALSE)</f>
        <v>52426</v>
      </c>
      <c r="O1842" s="75" t="e">
        <f>_xll.qlInterestRateIndexValueDate(Index,N1842)</f>
        <v>#VALUE!</v>
      </c>
      <c r="P1842" s="72" t="e">
        <v>#N/A</v>
      </c>
      <c r="Q1842" s="72" t="e">
        <v>#N/A</v>
      </c>
    </row>
    <row r="1843" spans="13:17" x14ac:dyDescent="0.2">
      <c r="M1843" s="49" t="s">
        <v>443</v>
      </c>
      <c r="N1843" s="75">
        <f>_xll.qlCalendarAdvance(Calendar,N1842,M1843,"Following",FALSE)</f>
        <v>52433</v>
      </c>
      <c r="O1843" s="75" t="e">
        <f>_xll.qlInterestRateIndexValueDate(Index,N1843)</f>
        <v>#VALUE!</v>
      </c>
      <c r="P1843" s="72" t="e">
        <v>#N/A</v>
      </c>
      <c r="Q1843" s="72" t="e">
        <v>#N/A</v>
      </c>
    </row>
    <row r="1844" spans="13:17" x14ac:dyDescent="0.2">
      <c r="M1844" s="49" t="s">
        <v>443</v>
      </c>
      <c r="N1844" s="75">
        <f>_xll.qlCalendarAdvance(Calendar,N1843,M1844,"Following",FALSE)</f>
        <v>52440</v>
      </c>
      <c r="O1844" s="75" t="e">
        <f>_xll.qlInterestRateIndexValueDate(Index,N1844)</f>
        <v>#VALUE!</v>
      </c>
      <c r="P1844" s="72" t="e">
        <v>#N/A</v>
      </c>
      <c r="Q1844" s="72" t="e">
        <v>#N/A</v>
      </c>
    </row>
    <row r="1845" spans="13:17" x14ac:dyDescent="0.2">
      <c r="M1845" s="49" t="s">
        <v>443</v>
      </c>
      <c r="N1845" s="75">
        <f>_xll.qlCalendarAdvance(Calendar,N1844,M1845,"Following",FALSE)</f>
        <v>52447</v>
      </c>
      <c r="O1845" s="75" t="e">
        <f>_xll.qlInterestRateIndexValueDate(Index,N1845)</f>
        <v>#VALUE!</v>
      </c>
      <c r="P1845" s="72" t="e">
        <v>#N/A</v>
      </c>
      <c r="Q1845" s="72" t="e">
        <v>#N/A</v>
      </c>
    </row>
    <row r="1846" spans="13:17" x14ac:dyDescent="0.2">
      <c r="M1846" s="49" t="s">
        <v>443</v>
      </c>
      <c r="N1846" s="75">
        <f>_xll.qlCalendarAdvance(Calendar,N1845,M1846,"Following",FALSE)</f>
        <v>52454</v>
      </c>
      <c r="O1846" s="75" t="e">
        <f>_xll.qlInterestRateIndexValueDate(Index,N1846)</f>
        <v>#VALUE!</v>
      </c>
      <c r="P1846" s="72" t="e">
        <v>#N/A</v>
      </c>
      <c r="Q1846" s="72" t="e">
        <v>#N/A</v>
      </c>
    </row>
    <row r="1847" spans="13:17" x14ac:dyDescent="0.2">
      <c r="M1847" s="49" t="s">
        <v>443</v>
      </c>
      <c r="N1847" s="75">
        <f>_xll.qlCalendarAdvance(Calendar,N1846,M1847,"Following",FALSE)</f>
        <v>52461</v>
      </c>
      <c r="O1847" s="75" t="e">
        <f>_xll.qlInterestRateIndexValueDate(Index,N1847)</f>
        <v>#VALUE!</v>
      </c>
      <c r="P1847" s="72" t="e">
        <v>#N/A</v>
      </c>
      <c r="Q1847" s="72" t="e">
        <v>#N/A</v>
      </c>
    </row>
    <row r="1848" spans="13:17" x14ac:dyDescent="0.2">
      <c r="M1848" s="49" t="s">
        <v>443</v>
      </c>
      <c r="N1848" s="75">
        <f>_xll.qlCalendarAdvance(Calendar,N1847,M1848,"Following",FALSE)</f>
        <v>52468</v>
      </c>
      <c r="O1848" s="75" t="e">
        <f>_xll.qlInterestRateIndexValueDate(Index,N1848)</f>
        <v>#VALUE!</v>
      </c>
      <c r="P1848" s="72" t="e">
        <v>#N/A</v>
      </c>
      <c r="Q1848" s="72" t="e">
        <v>#N/A</v>
      </c>
    </row>
    <row r="1849" spans="13:17" x14ac:dyDescent="0.2">
      <c r="M1849" s="49" t="s">
        <v>443</v>
      </c>
      <c r="N1849" s="75">
        <f>_xll.qlCalendarAdvance(Calendar,N1848,M1849,"Following",FALSE)</f>
        <v>52475</v>
      </c>
      <c r="O1849" s="75" t="e">
        <f>_xll.qlInterestRateIndexValueDate(Index,N1849)</f>
        <v>#VALUE!</v>
      </c>
      <c r="P1849" s="72" t="e">
        <v>#N/A</v>
      </c>
      <c r="Q1849" s="72" t="e">
        <v>#N/A</v>
      </c>
    </row>
    <row r="1850" spans="13:17" x14ac:dyDescent="0.2">
      <c r="M1850" s="49" t="s">
        <v>443</v>
      </c>
      <c r="N1850" s="75">
        <f>_xll.qlCalendarAdvance(Calendar,N1849,M1850,"Following",FALSE)</f>
        <v>52482</v>
      </c>
      <c r="O1850" s="75" t="e">
        <f>_xll.qlInterestRateIndexValueDate(Index,N1850)</f>
        <v>#VALUE!</v>
      </c>
      <c r="P1850" s="72" t="e">
        <v>#N/A</v>
      </c>
      <c r="Q1850" s="72" t="e">
        <v>#N/A</v>
      </c>
    </row>
    <row r="1851" spans="13:17" x14ac:dyDescent="0.2">
      <c r="M1851" s="49" t="s">
        <v>443</v>
      </c>
      <c r="N1851" s="75">
        <f>_xll.qlCalendarAdvance(Calendar,N1850,M1851,"Following",FALSE)</f>
        <v>52489</v>
      </c>
      <c r="O1851" s="75" t="e">
        <f>_xll.qlInterestRateIndexValueDate(Index,N1851)</f>
        <v>#VALUE!</v>
      </c>
      <c r="P1851" s="72" t="e">
        <v>#N/A</v>
      </c>
      <c r="Q1851" s="72" t="e">
        <v>#N/A</v>
      </c>
    </row>
    <row r="1852" spans="13:17" x14ac:dyDescent="0.2">
      <c r="M1852" s="49" t="s">
        <v>443</v>
      </c>
      <c r="N1852" s="75">
        <f>_xll.qlCalendarAdvance(Calendar,N1851,M1852,"Following",FALSE)</f>
        <v>52496</v>
      </c>
      <c r="O1852" s="75" t="e">
        <f>_xll.qlInterestRateIndexValueDate(Index,N1852)</f>
        <v>#VALUE!</v>
      </c>
      <c r="P1852" s="72" t="e">
        <v>#N/A</v>
      </c>
      <c r="Q1852" s="72" t="e">
        <v>#N/A</v>
      </c>
    </row>
    <row r="1853" spans="13:17" x14ac:dyDescent="0.2">
      <c r="M1853" s="49" t="s">
        <v>443</v>
      </c>
      <c r="N1853" s="75">
        <f>_xll.qlCalendarAdvance(Calendar,N1852,M1853,"Following",FALSE)</f>
        <v>52503</v>
      </c>
      <c r="O1853" s="75" t="e">
        <f>_xll.qlInterestRateIndexValueDate(Index,N1853)</f>
        <v>#VALUE!</v>
      </c>
      <c r="P1853" s="72" t="e">
        <v>#N/A</v>
      </c>
      <c r="Q1853" s="72" t="e">
        <v>#N/A</v>
      </c>
    </row>
    <row r="1854" spans="13:17" x14ac:dyDescent="0.2">
      <c r="M1854" s="49" t="s">
        <v>443</v>
      </c>
      <c r="N1854" s="75">
        <f>_xll.qlCalendarAdvance(Calendar,N1853,M1854,"Following",FALSE)</f>
        <v>52510</v>
      </c>
      <c r="O1854" s="75" t="e">
        <f>_xll.qlInterestRateIndexValueDate(Index,N1854)</f>
        <v>#VALUE!</v>
      </c>
      <c r="P1854" s="72" t="e">
        <v>#N/A</v>
      </c>
      <c r="Q1854" s="72" t="e">
        <v>#N/A</v>
      </c>
    </row>
    <row r="1855" spans="13:17" x14ac:dyDescent="0.2">
      <c r="M1855" s="49" t="s">
        <v>443</v>
      </c>
      <c r="N1855" s="75">
        <f>_xll.qlCalendarAdvance(Calendar,N1854,M1855,"Following",FALSE)</f>
        <v>52517</v>
      </c>
      <c r="O1855" s="75" t="e">
        <f>_xll.qlInterestRateIndexValueDate(Index,N1855)</f>
        <v>#VALUE!</v>
      </c>
      <c r="P1855" s="72" t="e">
        <v>#N/A</v>
      </c>
      <c r="Q1855" s="72" t="e">
        <v>#N/A</v>
      </c>
    </row>
    <row r="1856" spans="13:17" x14ac:dyDescent="0.2">
      <c r="M1856" s="49" t="s">
        <v>443</v>
      </c>
      <c r="N1856" s="75">
        <f>_xll.qlCalendarAdvance(Calendar,N1855,M1856,"Following",FALSE)</f>
        <v>52524</v>
      </c>
      <c r="O1856" s="75" t="e">
        <f>_xll.qlInterestRateIndexValueDate(Index,N1856)</f>
        <v>#VALUE!</v>
      </c>
      <c r="P1856" s="72" t="e">
        <v>#N/A</v>
      </c>
      <c r="Q1856" s="72" t="e">
        <v>#N/A</v>
      </c>
    </row>
    <row r="1857" spans="13:17" x14ac:dyDescent="0.2">
      <c r="M1857" s="49" t="s">
        <v>443</v>
      </c>
      <c r="N1857" s="75">
        <f>_xll.qlCalendarAdvance(Calendar,N1856,M1857,"Following",FALSE)</f>
        <v>52531</v>
      </c>
      <c r="O1857" s="75" t="e">
        <f>_xll.qlInterestRateIndexValueDate(Index,N1857)</f>
        <v>#VALUE!</v>
      </c>
      <c r="P1857" s="72" t="e">
        <v>#N/A</v>
      </c>
      <c r="Q1857" s="72" t="e">
        <v>#N/A</v>
      </c>
    </row>
    <row r="1858" spans="13:17" x14ac:dyDescent="0.2">
      <c r="M1858" s="49" t="s">
        <v>443</v>
      </c>
      <c r="N1858" s="75">
        <f>_xll.qlCalendarAdvance(Calendar,N1857,M1858,"Following",FALSE)</f>
        <v>52538</v>
      </c>
      <c r="O1858" s="75" t="e">
        <f>_xll.qlInterestRateIndexValueDate(Index,N1858)</f>
        <v>#VALUE!</v>
      </c>
      <c r="P1858" s="72" t="e">
        <v>#N/A</v>
      </c>
      <c r="Q1858" s="72" t="e">
        <v>#N/A</v>
      </c>
    </row>
    <row r="1859" spans="13:17" x14ac:dyDescent="0.2">
      <c r="M1859" s="49" t="s">
        <v>443</v>
      </c>
      <c r="N1859" s="75">
        <f>_xll.qlCalendarAdvance(Calendar,N1858,M1859,"Following",FALSE)</f>
        <v>52545</v>
      </c>
      <c r="O1859" s="75" t="e">
        <f>_xll.qlInterestRateIndexValueDate(Index,N1859)</f>
        <v>#VALUE!</v>
      </c>
      <c r="P1859" s="72" t="e">
        <v>#N/A</v>
      </c>
      <c r="Q1859" s="72" t="e">
        <v>#N/A</v>
      </c>
    </row>
    <row r="1860" spans="13:17" x14ac:dyDescent="0.2">
      <c r="M1860" s="49" t="s">
        <v>443</v>
      </c>
      <c r="N1860" s="75">
        <f>_xll.qlCalendarAdvance(Calendar,N1859,M1860,"Following",FALSE)</f>
        <v>52552</v>
      </c>
      <c r="O1860" s="75" t="e">
        <f>_xll.qlInterestRateIndexValueDate(Index,N1860)</f>
        <v>#VALUE!</v>
      </c>
      <c r="P1860" s="72" t="e">
        <v>#N/A</v>
      </c>
      <c r="Q1860" s="72" t="e">
        <v>#N/A</v>
      </c>
    </row>
    <row r="1861" spans="13:17" x14ac:dyDescent="0.2">
      <c r="M1861" s="49" t="s">
        <v>443</v>
      </c>
      <c r="N1861" s="75">
        <f>_xll.qlCalendarAdvance(Calendar,N1860,M1861,"Following",FALSE)</f>
        <v>52559</v>
      </c>
      <c r="O1861" s="75" t="e">
        <f>_xll.qlInterestRateIndexValueDate(Index,N1861)</f>
        <v>#VALUE!</v>
      </c>
      <c r="P1861" s="72" t="e">
        <v>#N/A</v>
      </c>
      <c r="Q1861" s="72" t="e">
        <v>#N/A</v>
      </c>
    </row>
    <row r="1862" spans="13:17" x14ac:dyDescent="0.2">
      <c r="M1862" s="49" t="s">
        <v>443</v>
      </c>
      <c r="N1862" s="75">
        <f>_xll.qlCalendarAdvance(Calendar,N1861,M1862,"Following",FALSE)</f>
        <v>52566</v>
      </c>
      <c r="O1862" s="75" t="e">
        <f>_xll.qlInterestRateIndexValueDate(Index,N1862)</f>
        <v>#VALUE!</v>
      </c>
      <c r="P1862" s="72" t="e">
        <v>#N/A</v>
      </c>
      <c r="Q1862" s="72" t="e">
        <v>#N/A</v>
      </c>
    </row>
    <row r="1863" spans="13:17" x14ac:dyDescent="0.2">
      <c r="M1863" s="49" t="s">
        <v>443</v>
      </c>
      <c r="N1863" s="75">
        <f>_xll.qlCalendarAdvance(Calendar,N1862,M1863,"Following",FALSE)</f>
        <v>52573</v>
      </c>
      <c r="O1863" s="75" t="e">
        <f>_xll.qlInterestRateIndexValueDate(Index,N1863)</f>
        <v>#VALUE!</v>
      </c>
      <c r="P1863" s="72" t="e">
        <v>#N/A</v>
      </c>
      <c r="Q1863" s="72" t="e">
        <v>#N/A</v>
      </c>
    </row>
    <row r="1864" spans="13:17" x14ac:dyDescent="0.2">
      <c r="M1864" s="49" t="s">
        <v>443</v>
      </c>
      <c r="N1864" s="75">
        <f>_xll.qlCalendarAdvance(Calendar,N1863,M1864,"Following",FALSE)</f>
        <v>52580</v>
      </c>
      <c r="O1864" s="75" t="e">
        <f>_xll.qlInterestRateIndexValueDate(Index,N1864)</f>
        <v>#VALUE!</v>
      </c>
      <c r="P1864" s="72" t="e">
        <v>#N/A</v>
      </c>
      <c r="Q1864" s="72" t="e">
        <v>#N/A</v>
      </c>
    </row>
    <row r="1865" spans="13:17" x14ac:dyDescent="0.2">
      <c r="M1865" s="49" t="s">
        <v>443</v>
      </c>
      <c r="N1865" s="75">
        <f>_xll.qlCalendarAdvance(Calendar,N1864,M1865,"Following",FALSE)</f>
        <v>52587</v>
      </c>
      <c r="O1865" s="75" t="e">
        <f>_xll.qlInterestRateIndexValueDate(Index,N1865)</f>
        <v>#VALUE!</v>
      </c>
      <c r="P1865" s="72" t="e">
        <v>#N/A</v>
      </c>
      <c r="Q1865" s="72" t="e">
        <v>#N/A</v>
      </c>
    </row>
    <row r="1866" spans="13:17" x14ac:dyDescent="0.2">
      <c r="M1866" s="49" t="s">
        <v>443</v>
      </c>
      <c r="N1866" s="75">
        <f>_xll.qlCalendarAdvance(Calendar,N1865,M1866,"Following",FALSE)</f>
        <v>52594</v>
      </c>
      <c r="O1866" s="75" t="e">
        <f>_xll.qlInterestRateIndexValueDate(Index,N1866)</f>
        <v>#VALUE!</v>
      </c>
      <c r="P1866" s="72" t="e">
        <v>#N/A</v>
      </c>
      <c r="Q1866" s="72" t="e">
        <v>#N/A</v>
      </c>
    </row>
    <row r="1867" spans="13:17" x14ac:dyDescent="0.2">
      <c r="M1867" s="49" t="s">
        <v>443</v>
      </c>
      <c r="N1867" s="75">
        <f>_xll.qlCalendarAdvance(Calendar,N1866,M1867,"Following",FALSE)</f>
        <v>52601</v>
      </c>
      <c r="O1867" s="75" t="e">
        <f>_xll.qlInterestRateIndexValueDate(Index,N1867)</f>
        <v>#VALUE!</v>
      </c>
      <c r="P1867" s="72" t="e">
        <v>#N/A</v>
      </c>
      <c r="Q1867" s="72" t="e">
        <v>#N/A</v>
      </c>
    </row>
    <row r="1868" spans="13:17" x14ac:dyDescent="0.2">
      <c r="M1868" s="49" t="s">
        <v>443</v>
      </c>
      <c r="N1868" s="75">
        <f>_xll.qlCalendarAdvance(Calendar,N1867,M1868,"Following",FALSE)</f>
        <v>52608</v>
      </c>
      <c r="O1868" s="75" t="e">
        <f>_xll.qlInterestRateIndexValueDate(Index,N1868)</f>
        <v>#VALUE!</v>
      </c>
      <c r="P1868" s="72" t="e">
        <v>#N/A</v>
      </c>
      <c r="Q1868" s="72" t="e">
        <v>#N/A</v>
      </c>
    </row>
    <row r="1869" spans="13:17" x14ac:dyDescent="0.2">
      <c r="M1869" s="49" t="s">
        <v>443</v>
      </c>
      <c r="N1869" s="75">
        <f>_xll.qlCalendarAdvance(Calendar,N1868,M1869,"Following",FALSE)</f>
        <v>52615</v>
      </c>
      <c r="O1869" s="75" t="e">
        <f>_xll.qlInterestRateIndexValueDate(Index,N1869)</f>
        <v>#VALUE!</v>
      </c>
      <c r="P1869" s="72" t="e">
        <v>#N/A</v>
      </c>
      <c r="Q1869" s="72" t="e">
        <v>#N/A</v>
      </c>
    </row>
    <row r="1870" spans="13:17" x14ac:dyDescent="0.2">
      <c r="M1870" s="49" t="s">
        <v>443</v>
      </c>
      <c r="N1870" s="75">
        <f>_xll.qlCalendarAdvance(Calendar,N1869,M1870,"Following",FALSE)</f>
        <v>52622</v>
      </c>
      <c r="O1870" s="75" t="e">
        <f>_xll.qlInterestRateIndexValueDate(Index,N1870)</f>
        <v>#VALUE!</v>
      </c>
      <c r="P1870" s="72" t="e">
        <v>#N/A</v>
      </c>
      <c r="Q1870" s="72" t="e">
        <v>#N/A</v>
      </c>
    </row>
    <row r="1871" spans="13:17" x14ac:dyDescent="0.2">
      <c r="M1871" s="49" t="s">
        <v>443</v>
      </c>
      <c r="N1871" s="75">
        <f>_xll.qlCalendarAdvance(Calendar,N1870,M1871,"Following",FALSE)</f>
        <v>52629</v>
      </c>
      <c r="O1871" s="75" t="e">
        <f>_xll.qlInterestRateIndexValueDate(Index,N1871)</f>
        <v>#VALUE!</v>
      </c>
      <c r="P1871" s="72" t="e">
        <v>#N/A</v>
      </c>
      <c r="Q1871" s="72" t="e">
        <v>#N/A</v>
      </c>
    </row>
    <row r="1872" spans="13:17" x14ac:dyDescent="0.2">
      <c r="M1872" s="49" t="s">
        <v>443</v>
      </c>
      <c r="N1872" s="75">
        <f>_xll.qlCalendarAdvance(Calendar,N1871,M1872,"Following",FALSE)</f>
        <v>52636</v>
      </c>
      <c r="O1872" s="75" t="e">
        <f>_xll.qlInterestRateIndexValueDate(Index,N1872)</f>
        <v>#VALUE!</v>
      </c>
      <c r="P1872" s="72" t="e">
        <v>#N/A</v>
      </c>
      <c r="Q1872" s="72" t="e">
        <v>#N/A</v>
      </c>
    </row>
    <row r="1873" spans="13:17" x14ac:dyDescent="0.2">
      <c r="M1873" s="49" t="s">
        <v>443</v>
      </c>
      <c r="N1873" s="75">
        <f>_xll.qlCalendarAdvance(Calendar,N1872,M1873,"Following",FALSE)</f>
        <v>52643</v>
      </c>
      <c r="O1873" s="75" t="e">
        <f>_xll.qlInterestRateIndexValueDate(Index,N1873)</f>
        <v>#VALUE!</v>
      </c>
      <c r="P1873" s="72" t="e">
        <v>#N/A</v>
      </c>
      <c r="Q1873" s="72" t="e">
        <v>#N/A</v>
      </c>
    </row>
    <row r="1874" spans="13:17" x14ac:dyDescent="0.2">
      <c r="M1874" s="49" t="s">
        <v>443</v>
      </c>
      <c r="N1874" s="75">
        <f>_xll.qlCalendarAdvance(Calendar,N1873,M1874,"Following",FALSE)</f>
        <v>52650</v>
      </c>
      <c r="O1874" s="75" t="e">
        <f>_xll.qlInterestRateIndexValueDate(Index,N1874)</f>
        <v>#VALUE!</v>
      </c>
      <c r="P1874" s="72" t="e">
        <v>#N/A</v>
      </c>
      <c r="Q1874" s="72" t="e">
        <v>#N/A</v>
      </c>
    </row>
    <row r="1875" spans="13:17" x14ac:dyDescent="0.2">
      <c r="M1875" s="49" t="s">
        <v>443</v>
      </c>
      <c r="N1875" s="75">
        <f>_xll.qlCalendarAdvance(Calendar,N1874,M1875,"Following",FALSE)</f>
        <v>52657</v>
      </c>
      <c r="O1875" s="75" t="e">
        <f>_xll.qlInterestRateIndexValueDate(Index,N1875)</f>
        <v>#VALUE!</v>
      </c>
      <c r="P1875" s="72" t="e">
        <v>#N/A</v>
      </c>
      <c r="Q1875" s="72" t="e">
        <v>#N/A</v>
      </c>
    </row>
    <row r="1876" spans="13:17" x14ac:dyDescent="0.2">
      <c r="M1876" s="49" t="s">
        <v>443</v>
      </c>
      <c r="N1876" s="75">
        <f>_xll.qlCalendarAdvance(Calendar,N1875,M1876,"Following",FALSE)</f>
        <v>52664</v>
      </c>
      <c r="O1876" s="75" t="e">
        <f>_xll.qlInterestRateIndexValueDate(Index,N1876)</f>
        <v>#VALUE!</v>
      </c>
      <c r="P1876" s="72" t="e">
        <v>#N/A</v>
      </c>
      <c r="Q1876" s="72" t="e">
        <v>#N/A</v>
      </c>
    </row>
    <row r="1877" spans="13:17" x14ac:dyDescent="0.2">
      <c r="M1877" s="49" t="s">
        <v>443</v>
      </c>
      <c r="N1877" s="75">
        <f>_xll.qlCalendarAdvance(Calendar,N1876,M1877,"Following",FALSE)</f>
        <v>52671</v>
      </c>
      <c r="O1877" s="75" t="e">
        <f>_xll.qlInterestRateIndexValueDate(Index,N1877)</f>
        <v>#VALUE!</v>
      </c>
      <c r="P1877" s="72" t="e">
        <v>#N/A</v>
      </c>
      <c r="Q1877" s="72" t="e">
        <v>#N/A</v>
      </c>
    </row>
    <row r="1878" spans="13:17" x14ac:dyDescent="0.2">
      <c r="M1878" s="49" t="s">
        <v>443</v>
      </c>
      <c r="N1878" s="75">
        <f>_xll.qlCalendarAdvance(Calendar,N1877,M1878,"Following",FALSE)</f>
        <v>52678</v>
      </c>
      <c r="O1878" s="75" t="e">
        <f>_xll.qlInterestRateIndexValueDate(Index,N1878)</f>
        <v>#VALUE!</v>
      </c>
      <c r="P1878" s="72" t="e">
        <v>#N/A</v>
      </c>
      <c r="Q1878" s="72" t="e">
        <v>#N/A</v>
      </c>
    </row>
    <row r="1879" spans="13:17" x14ac:dyDescent="0.2">
      <c r="M1879" s="49" t="s">
        <v>443</v>
      </c>
      <c r="N1879" s="75">
        <f>_xll.qlCalendarAdvance(Calendar,N1878,M1879,"Following",FALSE)</f>
        <v>52685</v>
      </c>
      <c r="O1879" s="75" t="e">
        <f>_xll.qlInterestRateIndexValueDate(Index,N1879)</f>
        <v>#VALUE!</v>
      </c>
      <c r="P1879" s="72" t="e">
        <v>#N/A</v>
      </c>
      <c r="Q1879" s="72" t="e">
        <v>#N/A</v>
      </c>
    </row>
    <row r="1880" spans="13:17" x14ac:dyDescent="0.2">
      <c r="M1880" s="49" t="s">
        <v>443</v>
      </c>
      <c r="N1880" s="75">
        <f>_xll.qlCalendarAdvance(Calendar,N1879,M1880,"Following",FALSE)</f>
        <v>52692</v>
      </c>
      <c r="O1880" s="75" t="e">
        <f>_xll.qlInterestRateIndexValueDate(Index,N1880)</f>
        <v>#VALUE!</v>
      </c>
      <c r="P1880" s="72" t="e">
        <v>#N/A</v>
      </c>
      <c r="Q1880" s="72" t="e">
        <v>#N/A</v>
      </c>
    </row>
    <row r="1881" spans="13:17" x14ac:dyDescent="0.2">
      <c r="M1881" s="49" t="s">
        <v>443</v>
      </c>
      <c r="N1881" s="75">
        <f>_xll.qlCalendarAdvance(Calendar,N1880,M1881,"Following",FALSE)</f>
        <v>52699</v>
      </c>
      <c r="O1881" s="75" t="e">
        <f>_xll.qlInterestRateIndexValueDate(Index,N1881)</f>
        <v>#VALUE!</v>
      </c>
      <c r="P1881" s="72" t="e">
        <v>#N/A</v>
      </c>
      <c r="Q1881" s="72" t="e">
        <v>#N/A</v>
      </c>
    </row>
    <row r="1882" spans="13:17" x14ac:dyDescent="0.2">
      <c r="M1882" s="49" t="s">
        <v>443</v>
      </c>
      <c r="N1882" s="75">
        <f>_xll.qlCalendarAdvance(Calendar,N1881,M1882,"Following",FALSE)</f>
        <v>52706</v>
      </c>
      <c r="O1882" s="75" t="e">
        <f>_xll.qlInterestRateIndexValueDate(Index,N1882)</f>
        <v>#VALUE!</v>
      </c>
      <c r="P1882" s="72" t="e">
        <v>#N/A</v>
      </c>
      <c r="Q1882" s="72" t="e">
        <v>#N/A</v>
      </c>
    </row>
    <row r="1883" spans="13:17" x14ac:dyDescent="0.2">
      <c r="M1883" s="49" t="s">
        <v>443</v>
      </c>
      <c r="N1883" s="75">
        <f>_xll.qlCalendarAdvance(Calendar,N1882,M1883,"Following",FALSE)</f>
        <v>52713</v>
      </c>
      <c r="O1883" s="75" t="e">
        <f>_xll.qlInterestRateIndexValueDate(Index,N1883)</f>
        <v>#VALUE!</v>
      </c>
      <c r="P1883" s="72" t="e">
        <v>#N/A</v>
      </c>
      <c r="Q1883" s="72" t="e">
        <v>#N/A</v>
      </c>
    </row>
    <row r="1884" spans="13:17" x14ac:dyDescent="0.2">
      <c r="M1884" s="49" t="s">
        <v>443</v>
      </c>
      <c r="N1884" s="75">
        <f>_xll.qlCalendarAdvance(Calendar,N1883,M1884,"Following",FALSE)</f>
        <v>52720</v>
      </c>
      <c r="O1884" s="75" t="e">
        <f>_xll.qlInterestRateIndexValueDate(Index,N1884)</f>
        <v>#VALUE!</v>
      </c>
      <c r="P1884" s="72" t="e">
        <v>#N/A</v>
      </c>
      <c r="Q1884" s="72" t="e">
        <v>#N/A</v>
      </c>
    </row>
    <row r="1885" spans="13:17" x14ac:dyDescent="0.2">
      <c r="M1885" s="49" t="s">
        <v>443</v>
      </c>
      <c r="N1885" s="75">
        <f>_xll.qlCalendarAdvance(Calendar,N1884,M1885,"Following",FALSE)</f>
        <v>52727</v>
      </c>
      <c r="O1885" s="75" t="e">
        <f>_xll.qlInterestRateIndexValueDate(Index,N1885)</f>
        <v>#VALUE!</v>
      </c>
      <c r="P1885" s="72" t="e">
        <v>#N/A</v>
      </c>
      <c r="Q1885" s="72" t="e">
        <v>#N/A</v>
      </c>
    </row>
    <row r="1886" spans="13:17" x14ac:dyDescent="0.2">
      <c r="M1886" s="49" t="s">
        <v>443</v>
      </c>
      <c r="N1886" s="75">
        <f>_xll.qlCalendarAdvance(Calendar,N1885,M1886,"Following",FALSE)</f>
        <v>52734</v>
      </c>
      <c r="O1886" s="75" t="e">
        <f>_xll.qlInterestRateIndexValueDate(Index,N1886)</f>
        <v>#VALUE!</v>
      </c>
      <c r="P1886" s="72" t="e">
        <v>#N/A</v>
      </c>
      <c r="Q1886" s="72" t="e">
        <v>#N/A</v>
      </c>
    </row>
    <row r="1887" spans="13:17" x14ac:dyDescent="0.2">
      <c r="M1887" s="49" t="s">
        <v>443</v>
      </c>
      <c r="N1887" s="75">
        <f>_xll.qlCalendarAdvance(Calendar,N1886,M1887,"Following",FALSE)</f>
        <v>52741</v>
      </c>
      <c r="O1887" s="75" t="e">
        <f>_xll.qlInterestRateIndexValueDate(Index,N1887)</f>
        <v>#VALUE!</v>
      </c>
      <c r="P1887" s="72" t="e">
        <v>#N/A</v>
      </c>
      <c r="Q1887" s="72" t="e">
        <v>#N/A</v>
      </c>
    </row>
    <row r="1888" spans="13:17" x14ac:dyDescent="0.2">
      <c r="M1888" s="49" t="s">
        <v>443</v>
      </c>
      <c r="N1888" s="75">
        <f>_xll.qlCalendarAdvance(Calendar,N1887,M1888,"Following",FALSE)</f>
        <v>52748</v>
      </c>
      <c r="O1888" s="75" t="e">
        <f>_xll.qlInterestRateIndexValueDate(Index,N1888)</f>
        <v>#VALUE!</v>
      </c>
      <c r="P1888" s="72" t="e">
        <v>#N/A</v>
      </c>
      <c r="Q1888" s="72" t="e">
        <v>#N/A</v>
      </c>
    </row>
    <row r="1889" spans="13:17" x14ac:dyDescent="0.2">
      <c r="M1889" s="49" t="s">
        <v>443</v>
      </c>
      <c r="N1889" s="75">
        <f>_xll.qlCalendarAdvance(Calendar,N1888,M1889,"Following",FALSE)</f>
        <v>52755</v>
      </c>
      <c r="O1889" s="75" t="e">
        <f>_xll.qlInterestRateIndexValueDate(Index,N1889)</f>
        <v>#VALUE!</v>
      </c>
      <c r="P1889" s="72" t="e">
        <v>#N/A</v>
      </c>
      <c r="Q1889" s="72" t="e">
        <v>#N/A</v>
      </c>
    </row>
    <row r="1890" spans="13:17" x14ac:dyDescent="0.2">
      <c r="M1890" s="49" t="s">
        <v>443</v>
      </c>
      <c r="N1890" s="75">
        <f>_xll.qlCalendarAdvance(Calendar,N1889,M1890,"Following",FALSE)</f>
        <v>52762</v>
      </c>
      <c r="O1890" s="75" t="e">
        <f>_xll.qlInterestRateIndexValueDate(Index,N1890)</f>
        <v>#VALUE!</v>
      </c>
      <c r="P1890" s="72" t="e">
        <v>#N/A</v>
      </c>
      <c r="Q1890" s="72" t="e">
        <v>#N/A</v>
      </c>
    </row>
    <row r="1891" spans="13:17" x14ac:dyDescent="0.2">
      <c r="M1891" s="49" t="s">
        <v>443</v>
      </c>
      <c r="N1891" s="75">
        <f>_xll.qlCalendarAdvance(Calendar,N1890,M1891,"Following",FALSE)</f>
        <v>52769</v>
      </c>
      <c r="O1891" s="75" t="e">
        <f>_xll.qlInterestRateIndexValueDate(Index,N1891)</f>
        <v>#VALUE!</v>
      </c>
      <c r="P1891" s="72" t="e">
        <v>#N/A</v>
      </c>
      <c r="Q1891" s="72" t="e">
        <v>#N/A</v>
      </c>
    </row>
    <row r="1892" spans="13:17" x14ac:dyDescent="0.2">
      <c r="M1892" s="49" t="s">
        <v>443</v>
      </c>
      <c r="N1892" s="75">
        <f>_xll.qlCalendarAdvance(Calendar,N1891,M1892,"Following",FALSE)</f>
        <v>52776</v>
      </c>
      <c r="O1892" s="75" t="e">
        <f>_xll.qlInterestRateIndexValueDate(Index,N1892)</f>
        <v>#VALUE!</v>
      </c>
      <c r="P1892" s="72" t="e">
        <v>#N/A</v>
      </c>
      <c r="Q1892" s="72" t="e">
        <v>#N/A</v>
      </c>
    </row>
    <row r="1893" spans="13:17" x14ac:dyDescent="0.2">
      <c r="M1893" s="49" t="s">
        <v>443</v>
      </c>
      <c r="N1893" s="75">
        <f>_xll.qlCalendarAdvance(Calendar,N1892,M1893,"Following",FALSE)</f>
        <v>52783</v>
      </c>
      <c r="O1893" s="75" t="e">
        <f>_xll.qlInterestRateIndexValueDate(Index,N1893)</f>
        <v>#VALUE!</v>
      </c>
      <c r="P1893" s="72" t="e">
        <v>#N/A</v>
      </c>
      <c r="Q1893" s="72" t="e">
        <v>#N/A</v>
      </c>
    </row>
    <row r="1894" spans="13:17" x14ac:dyDescent="0.2">
      <c r="M1894" s="49" t="s">
        <v>443</v>
      </c>
      <c r="N1894" s="75">
        <f>_xll.qlCalendarAdvance(Calendar,N1893,M1894,"Following",FALSE)</f>
        <v>52790</v>
      </c>
      <c r="O1894" s="75" t="e">
        <f>_xll.qlInterestRateIndexValueDate(Index,N1894)</f>
        <v>#VALUE!</v>
      </c>
      <c r="P1894" s="72" t="e">
        <v>#N/A</v>
      </c>
      <c r="Q1894" s="72" t="e">
        <v>#N/A</v>
      </c>
    </row>
    <row r="1895" spans="13:17" x14ac:dyDescent="0.2">
      <c r="M1895" s="49" t="s">
        <v>443</v>
      </c>
      <c r="N1895" s="75">
        <f>_xll.qlCalendarAdvance(Calendar,N1894,M1895,"Following",FALSE)</f>
        <v>52797</v>
      </c>
      <c r="O1895" s="75" t="e">
        <f>_xll.qlInterestRateIndexValueDate(Index,N1895)</f>
        <v>#VALUE!</v>
      </c>
      <c r="P1895" s="72" t="e">
        <v>#N/A</v>
      </c>
      <c r="Q1895" s="72" t="e">
        <v>#N/A</v>
      </c>
    </row>
    <row r="1896" spans="13:17" x14ac:dyDescent="0.2">
      <c r="M1896" s="49" t="s">
        <v>443</v>
      </c>
      <c r="N1896" s="75">
        <f>_xll.qlCalendarAdvance(Calendar,N1895,M1896,"Following",FALSE)</f>
        <v>52804</v>
      </c>
      <c r="O1896" s="75" t="e">
        <f>_xll.qlInterestRateIndexValueDate(Index,N1896)</f>
        <v>#VALUE!</v>
      </c>
      <c r="P1896" s="72" t="e">
        <v>#N/A</v>
      </c>
      <c r="Q1896" s="72" t="e">
        <v>#N/A</v>
      </c>
    </row>
    <row r="1897" spans="13:17" x14ac:dyDescent="0.2">
      <c r="M1897" s="49" t="s">
        <v>443</v>
      </c>
      <c r="N1897" s="75">
        <f>_xll.qlCalendarAdvance(Calendar,N1896,M1897,"Following",FALSE)</f>
        <v>52811</v>
      </c>
      <c r="O1897" s="75" t="e">
        <f>_xll.qlInterestRateIndexValueDate(Index,N1897)</f>
        <v>#VALUE!</v>
      </c>
      <c r="P1897" s="72" t="e">
        <v>#N/A</v>
      </c>
      <c r="Q1897" s="72" t="e">
        <v>#N/A</v>
      </c>
    </row>
    <row r="1898" spans="13:17" x14ac:dyDescent="0.2">
      <c r="M1898" s="49" t="s">
        <v>443</v>
      </c>
      <c r="N1898" s="75">
        <f>_xll.qlCalendarAdvance(Calendar,N1897,M1898,"Following",FALSE)</f>
        <v>52818</v>
      </c>
      <c r="O1898" s="75" t="e">
        <f>_xll.qlInterestRateIndexValueDate(Index,N1898)</f>
        <v>#VALUE!</v>
      </c>
      <c r="P1898" s="72" t="e">
        <v>#N/A</v>
      </c>
      <c r="Q1898" s="72" t="e">
        <v>#N/A</v>
      </c>
    </row>
    <row r="1899" spans="13:17" x14ac:dyDescent="0.2">
      <c r="M1899" s="49" t="s">
        <v>443</v>
      </c>
      <c r="N1899" s="75">
        <f>_xll.qlCalendarAdvance(Calendar,N1898,M1899,"Following",FALSE)</f>
        <v>52825</v>
      </c>
      <c r="O1899" s="75" t="e">
        <f>_xll.qlInterestRateIndexValueDate(Index,N1899)</f>
        <v>#VALUE!</v>
      </c>
      <c r="P1899" s="72" t="e">
        <v>#N/A</v>
      </c>
      <c r="Q1899" s="72" t="e">
        <v>#N/A</v>
      </c>
    </row>
    <row r="1900" spans="13:17" x14ac:dyDescent="0.2">
      <c r="M1900" s="49" t="s">
        <v>443</v>
      </c>
      <c r="N1900" s="75">
        <f>_xll.qlCalendarAdvance(Calendar,N1899,M1900,"Following",FALSE)</f>
        <v>52832</v>
      </c>
      <c r="O1900" s="75" t="e">
        <f>_xll.qlInterestRateIndexValueDate(Index,N1900)</f>
        <v>#VALUE!</v>
      </c>
      <c r="P1900" s="72" t="e">
        <v>#N/A</v>
      </c>
      <c r="Q1900" s="72" t="e">
        <v>#N/A</v>
      </c>
    </row>
    <row r="1901" spans="13:17" x14ac:dyDescent="0.2">
      <c r="M1901" s="49" t="s">
        <v>443</v>
      </c>
      <c r="N1901" s="75">
        <f>_xll.qlCalendarAdvance(Calendar,N1900,M1901,"Following",FALSE)</f>
        <v>52839</v>
      </c>
      <c r="O1901" s="75" t="e">
        <f>_xll.qlInterestRateIndexValueDate(Index,N1901)</f>
        <v>#VALUE!</v>
      </c>
      <c r="P1901" s="72" t="e">
        <v>#N/A</v>
      </c>
      <c r="Q1901" s="72" t="e">
        <v>#N/A</v>
      </c>
    </row>
    <row r="1902" spans="13:17" x14ac:dyDescent="0.2">
      <c r="M1902" s="49" t="s">
        <v>443</v>
      </c>
      <c r="N1902" s="75">
        <f>_xll.qlCalendarAdvance(Calendar,N1901,M1902,"Following",FALSE)</f>
        <v>52846</v>
      </c>
      <c r="O1902" s="75" t="e">
        <f>_xll.qlInterestRateIndexValueDate(Index,N1902)</f>
        <v>#VALUE!</v>
      </c>
      <c r="P1902" s="72" t="e">
        <v>#N/A</v>
      </c>
      <c r="Q1902" s="72" t="e">
        <v>#N/A</v>
      </c>
    </row>
    <row r="1903" spans="13:17" x14ac:dyDescent="0.2">
      <c r="M1903" s="49" t="s">
        <v>443</v>
      </c>
      <c r="N1903" s="75">
        <f>_xll.qlCalendarAdvance(Calendar,N1902,M1903,"Following",FALSE)</f>
        <v>52853</v>
      </c>
      <c r="O1903" s="75" t="e">
        <f>_xll.qlInterestRateIndexValueDate(Index,N1903)</f>
        <v>#VALUE!</v>
      </c>
      <c r="P1903" s="72" t="e">
        <v>#N/A</v>
      </c>
      <c r="Q1903" s="72" t="e">
        <v>#N/A</v>
      </c>
    </row>
    <row r="1904" spans="13:17" x14ac:dyDescent="0.2">
      <c r="M1904" s="49" t="s">
        <v>443</v>
      </c>
      <c r="N1904" s="75">
        <f>_xll.qlCalendarAdvance(Calendar,N1903,M1904,"Following",FALSE)</f>
        <v>52860</v>
      </c>
      <c r="O1904" s="75" t="e">
        <f>_xll.qlInterestRateIndexValueDate(Index,N1904)</f>
        <v>#VALUE!</v>
      </c>
      <c r="P1904" s="72" t="e">
        <v>#N/A</v>
      </c>
      <c r="Q1904" s="72" t="e">
        <v>#N/A</v>
      </c>
    </row>
    <row r="1905" spans="13:17" x14ac:dyDescent="0.2">
      <c r="M1905" s="49" t="s">
        <v>443</v>
      </c>
      <c r="N1905" s="75">
        <f>_xll.qlCalendarAdvance(Calendar,N1904,M1905,"Following",FALSE)</f>
        <v>52867</v>
      </c>
      <c r="O1905" s="75" t="e">
        <f>_xll.qlInterestRateIndexValueDate(Index,N1905)</f>
        <v>#VALUE!</v>
      </c>
      <c r="P1905" s="72" t="e">
        <v>#N/A</v>
      </c>
      <c r="Q1905" s="72" t="e">
        <v>#N/A</v>
      </c>
    </row>
    <row r="1906" spans="13:17" x14ac:dyDescent="0.2">
      <c r="M1906" s="49" t="s">
        <v>443</v>
      </c>
      <c r="N1906" s="75">
        <f>_xll.qlCalendarAdvance(Calendar,N1905,M1906,"Following",FALSE)</f>
        <v>52874</v>
      </c>
      <c r="O1906" s="75" t="e">
        <f>_xll.qlInterestRateIndexValueDate(Index,N1906)</f>
        <v>#VALUE!</v>
      </c>
      <c r="P1906" s="72" t="e">
        <v>#N/A</v>
      </c>
      <c r="Q1906" s="72" t="e">
        <v>#N/A</v>
      </c>
    </row>
    <row r="1907" spans="13:17" x14ac:dyDescent="0.2">
      <c r="M1907" s="49" t="s">
        <v>443</v>
      </c>
      <c r="N1907" s="75">
        <f>_xll.qlCalendarAdvance(Calendar,N1906,M1907,"Following",FALSE)</f>
        <v>52881</v>
      </c>
      <c r="O1907" s="75" t="e">
        <f>_xll.qlInterestRateIndexValueDate(Index,N1907)</f>
        <v>#VALUE!</v>
      </c>
      <c r="P1907" s="72" t="e">
        <v>#N/A</v>
      </c>
      <c r="Q1907" s="72" t="e">
        <v>#N/A</v>
      </c>
    </row>
    <row r="1908" spans="13:17" x14ac:dyDescent="0.2">
      <c r="M1908" s="49" t="s">
        <v>443</v>
      </c>
      <c r="N1908" s="75">
        <f>_xll.qlCalendarAdvance(Calendar,N1907,M1908,"Following",FALSE)</f>
        <v>52888</v>
      </c>
      <c r="O1908" s="75" t="e">
        <f>_xll.qlInterestRateIndexValueDate(Index,N1908)</f>
        <v>#VALUE!</v>
      </c>
      <c r="P1908" s="72" t="e">
        <v>#N/A</v>
      </c>
      <c r="Q1908" s="72" t="e">
        <v>#N/A</v>
      </c>
    </row>
    <row r="1909" spans="13:17" x14ac:dyDescent="0.2">
      <c r="M1909" s="49" t="s">
        <v>443</v>
      </c>
      <c r="N1909" s="75">
        <f>_xll.qlCalendarAdvance(Calendar,N1908,M1909,"Following",FALSE)</f>
        <v>52895</v>
      </c>
      <c r="O1909" s="75" t="e">
        <f>_xll.qlInterestRateIndexValueDate(Index,N1909)</f>
        <v>#VALUE!</v>
      </c>
      <c r="P1909" s="72" t="e">
        <v>#N/A</v>
      </c>
      <c r="Q1909" s="72" t="e">
        <v>#N/A</v>
      </c>
    </row>
    <row r="1910" spans="13:17" x14ac:dyDescent="0.2">
      <c r="M1910" s="49" t="s">
        <v>443</v>
      </c>
      <c r="N1910" s="75">
        <f>_xll.qlCalendarAdvance(Calendar,N1909,M1910,"Following",FALSE)</f>
        <v>52902</v>
      </c>
      <c r="O1910" s="75" t="e">
        <f>_xll.qlInterestRateIndexValueDate(Index,N1910)</f>
        <v>#VALUE!</v>
      </c>
      <c r="P1910" s="72" t="e">
        <v>#N/A</v>
      </c>
      <c r="Q1910" s="72" t="e">
        <v>#N/A</v>
      </c>
    </row>
    <row r="1911" spans="13:17" x14ac:dyDescent="0.2">
      <c r="M1911" s="49" t="s">
        <v>443</v>
      </c>
      <c r="N1911" s="75">
        <f>_xll.qlCalendarAdvance(Calendar,N1910,M1911,"Following",FALSE)</f>
        <v>52909</v>
      </c>
      <c r="O1911" s="75" t="e">
        <f>_xll.qlInterestRateIndexValueDate(Index,N1911)</f>
        <v>#VALUE!</v>
      </c>
      <c r="P1911" s="72" t="e">
        <v>#N/A</v>
      </c>
      <c r="Q1911" s="72" t="e">
        <v>#N/A</v>
      </c>
    </row>
    <row r="1912" spans="13:17" x14ac:dyDescent="0.2">
      <c r="M1912" s="49" t="s">
        <v>443</v>
      </c>
      <c r="N1912" s="75">
        <f>_xll.qlCalendarAdvance(Calendar,N1911,M1912,"Following",FALSE)</f>
        <v>52916</v>
      </c>
      <c r="O1912" s="75" t="e">
        <f>_xll.qlInterestRateIndexValueDate(Index,N1912)</f>
        <v>#VALUE!</v>
      </c>
      <c r="P1912" s="72" t="e">
        <v>#N/A</v>
      </c>
      <c r="Q1912" s="72" t="e">
        <v>#N/A</v>
      </c>
    </row>
    <row r="1913" spans="13:17" x14ac:dyDescent="0.2">
      <c r="M1913" s="49" t="s">
        <v>443</v>
      </c>
      <c r="N1913" s="75">
        <f>_xll.qlCalendarAdvance(Calendar,N1912,M1913,"Following",FALSE)</f>
        <v>52923</v>
      </c>
      <c r="O1913" s="75" t="e">
        <f>_xll.qlInterestRateIndexValueDate(Index,N1913)</f>
        <v>#VALUE!</v>
      </c>
      <c r="P1913" s="72" t="e">
        <v>#N/A</v>
      </c>
      <c r="Q1913" s="72" t="e">
        <v>#N/A</v>
      </c>
    </row>
    <row r="1914" spans="13:17" x14ac:dyDescent="0.2">
      <c r="M1914" s="49" t="s">
        <v>443</v>
      </c>
      <c r="N1914" s="75">
        <f>_xll.qlCalendarAdvance(Calendar,N1913,M1914,"Following",FALSE)</f>
        <v>52930</v>
      </c>
      <c r="O1914" s="75" t="e">
        <f>_xll.qlInterestRateIndexValueDate(Index,N1914)</f>
        <v>#VALUE!</v>
      </c>
      <c r="P1914" s="72" t="e">
        <v>#N/A</v>
      </c>
      <c r="Q1914" s="72" t="e">
        <v>#N/A</v>
      </c>
    </row>
    <row r="1915" spans="13:17" x14ac:dyDescent="0.2">
      <c r="M1915" s="49" t="s">
        <v>443</v>
      </c>
      <c r="N1915" s="75">
        <f>_xll.qlCalendarAdvance(Calendar,N1914,M1915,"Following",FALSE)</f>
        <v>52937</v>
      </c>
      <c r="O1915" s="75" t="e">
        <f>_xll.qlInterestRateIndexValueDate(Index,N1915)</f>
        <v>#VALUE!</v>
      </c>
      <c r="P1915" s="72" t="e">
        <v>#N/A</v>
      </c>
      <c r="Q1915" s="72" t="e">
        <v>#N/A</v>
      </c>
    </row>
    <row r="1916" spans="13:17" x14ac:dyDescent="0.2">
      <c r="M1916" s="49" t="s">
        <v>443</v>
      </c>
      <c r="N1916" s="75">
        <f>_xll.qlCalendarAdvance(Calendar,N1915,M1916,"Following",FALSE)</f>
        <v>52944</v>
      </c>
      <c r="O1916" s="75" t="e">
        <f>_xll.qlInterestRateIndexValueDate(Index,N1916)</f>
        <v>#VALUE!</v>
      </c>
      <c r="P1916" s="72" t="e">
        <v>#N/A</v>
      </c>
      <c r="Q1916" s="72" t="e">
        <v>#N/A</v>
      </c>
    </row>
    <row r="1917" spans="13:17" x14ac:dyDescent="0.2">
      <c r="M1917" s="49" t="s">
        <v>443</v>
      </c>
      <c r="N1917" s="75">
        <f>_xll.qlCalendarAdvance(Calendar,N1916,M1917,"Following",FALSE)</f>
        <v>52951</v>
      </c>
      <c r="O1917" s="75" t="e">
        <f>_xll.qlInterestRateIndexValueDate(Index,N1917)</f>
        <v>#VALUE!</v>
      </c>
      <c r="P1917" s="72" t="e">
        <v>#N/A</v>
      </c>
      <c r="Q1917" s="72" t="e">
        <v>#N/A</v>
      </c>
    </row>
    <row r="1918" spans="13:17" x14ac:dyDescent="0.2">
      <c r="M1918" s="49" t="s">
        <v>443</v>
      </c>
      <c r="N1918" s="75">
        <f>_xll.qlCalendarAdvance(Calendar,N1917,M1918,"Following",FALSE)</f>
        <v>52958</v>
      </c>
      <c r="O1918" s="75" t="e">
        <f>_xll.qlInterestRateIndexValueDate(Index,N1918)</f>
        <v>#VALUE!</v>
      </c>
      <c r="P1918" s="72" t="e">
        <v>#N/A</v>
      </c>
      <c r="Q1918" s="72" t="e">
        <v>#N/A</v>
      </c>
    </row>
    <row r="1919" spans="13:17" x14ac:dyDescent="0.2">
      <c r="M1919" s="49" t="s">
        <v>443</v>
      </c>
      <c r="N1919" s="75">
        <f>_xll.qlCalendarAdvance(Calendar,N1918,M1919,"Following",FALSE)</f>
        <v>52965</v>
      </c>
      <c r="O1919" s="75" t="e">
        <f>_xll.qlInterestRateIndexValueDate(Index,N1919)</f>
        <v>#VALUE!</v>
      </c>
      <c r="P1919" s="72" t="e">
        <v>#N/A</v>
      </c>
      <c r="Q1919" s="72" t="e">
        <v>#N/A</v>
      </c>
    </row>
    <row r="1920" spans="13:17" x14ac:dyDescent="0.2">
      <c r="M1920" s="49" t="s">
        <v>443</v>
      </c>
      <c r="N1920" s="75">
        <f>_xll.qlCalendarAdvance(Calendar,N1919,M1920,"Following",FALSE)</f>
        <v>52972</v>
      </c>
      <c r="O1920" s="75" t="e">
        <f>_xll.qlInterestRateIndexValueDate(Index,N1920)</f>
        <v>#VALUE!</v>
      </c>
      <c r="P1920" s="72" t="e">
        <v>#N/A</v>
      </c>
      <c r="Q1920" s="72" t="e">
        <v>#N/A</v>
      </c>
    </row>
    <row r="1921" spans="13:17" x14ac:dyDescent="0.2">
      <c r="M1921" s="49" t="s">
        <v>443</v>
      </c>
      <c r="N1921" s="75">
        <f>_xll.qlCalendarAdvance(Calendar,N1920,M1921,"Following",FALSE)</f>
        <v>52979</v>
      </c>
      <c r="O1921" s="75" t="e">
        <f>_xll.qlInterestRateIndexValueDate(Index,N1921)</f>
        <v>#VALUE!</v>
      </c>
      <c r="P1921" s="72" t="e">
        <v>#N/A</v>
      </c>
      <c r="Q1921" s="72" t="e">
        <v>#N/A</v>
      </c>
    </row>
    <row r="1922" spans="13:17" x14ac:dyDescent="0.2">
      <c r="M1922" s="49" t="s">
        <v>443</v>
      </c>
      <c r="N1922" s="75">
        <f>_xll.qlCalendarAdvance(Calendar,N1921,M1922,"Following",FALSE)</f>
        <v>52986</v>
      </c>
      <c r="O1922" s="75" t="e">
        <f>_xll.qlInterestRateIndexValueDate(Index,N1922)</f>
        <v>#VALUE!</v>
      </c>
      <c r="P1922" s="72" t="e">
        <v>#N/A</v>
      </c>
      <c r="Q1922" s="72" t="e">
        <v>#N/A</v>
      </c>
    </row>
    <row r="1923" spans="13:17" x14ac:dyDescent="0.2">
      <c r="M1923" s="49" t="s">
        <v>443</v>
      </c>
      <c r="N1923" s="75">
        <f>_xll.qlCalendarAdvance(Calendar,N1922,M1923,"Following",FALSE)</f>
        <v>52993</v>
      </c>
      <c r="O1923" s="75" t="e">
        <f>_xll.qlInterestRateIndexValueDate(Index,N1923)</f>
        <v>#VALUE!</v>
      </c>
      <c r="P1923" s="72" t="e">
        <v>#N/A</v>
      </c>
      <c r="Q1923" s="72" t="e">
        <v>#N/A</v>
      </c>
    </row>
    <row r="1924" spans="13:17" x14ac:dyDescent="0.2">
      <c r="M1924" s="49" t="s">
        <v>443</v>
      </c>
      <c r="N1924" s="75">
        <f>_xll.qlCalendarAdvance(Calendar,N1923,M1924,"Following",FALSE)</f>
        <v>53000</v>
      </c>
      <c r="O1924" s="75" t="e">
        <f>_xll.qlInterestRateIndexValueDate(Index,N1924)</f>
        <v>#VALUE!</v>
      </c>
      <c r="P1924" s="72" t="e">
        <v>#N/A</v>
      </c>
      <c r="Q1924" s="72" t="e">
        <v>#N/A</v>
      </c>
    </row>
    <row r="1925" spans="13:17" x14ac:dyDescent="0.2">
      <c r="M1925" s="49" t="s">
        <v>443</v>
      </c>
      <c r="N1925" s="75">
        <f>_xll.qlCalendarAdvance(Calendar,N1924,M1925,"Following",FALSE)</f>
        <v>53007</v>
      </c>
      <c r="O1925" s="75" t="e">
        <f>_xll.qlInterestRateIndexValueDate(Index,N1925)</f>
        <v>#VALUE!</v>
      </c>
      <c r="P1925" s="72" t="e">
        <v>#N/A</v>
      </c>
      <c r="Q1925" s="72" t="e">
        <v>#N/A</v>
      </c>
    </row>
    <row r="1926" spans="13:17" x14ac:dyDescent="0.2">
      <c r="M1926" s="49" t="s">
        <v>443</v>
      </c>
      <c r="N1926" s="75">
        <f>_xll.qlCalendarAdvance(Calendar,N1925,M1926,"Following",FALSE)</f>
        <v>53014</v>
      </c>
      <c r="O1926" s="75" t="e">
        <f>_xll.qlInterestRateIndexValueDate(Index,N1926)</f>
        <v>#VALUE!</v>
      </c>
      <c r="P1926" s="72" t="e">
        <v>#N/A</v>
      </c>
      <c r="Q1926" s="72" t="e">
        <v>#N/A</v>
      </c>
    </row>
    <row r="1927" spans="13:17" x14ac:dyDescent="0.2">
      <c r="M1927" s="49" t="s">
        <v>443</v>
      </c>
      <c r="N1927" s="75">
        <f>_xll.qlCalendarAdvance(Calendar,N1926,M1927,"Following",FALSE)</f>
        <v>53021</v>
      </c>
      <c r="O1927" s="75" t="e">
        <f>_xll.qlInterestRateIndexValueDate(Index,N1927)</f>
        <v>#VALUE!</v>
      </c>
      <c r="P1927" s="72" t="e">
        <v>#N/A</v>
      </c>
      <c r="Q1927" s="72" t="e">
        <v>#N/A</v>
      </c>
    </row>
    <row r="1928" spans="13:17" x14ac:dyDescent="0.2">
      <c r="M1928" s="49" t="s">
        <v>443</v>
      </c>
      <c r="N1928" s="75">
        <f>_xll.qlCalendarAdvance(Calendar,N1927,M1928,"Following",FALSE)</f>
        <v>53028</v>
      </c>
      <c r="O1928" s="75" t="e">
        <f>_xll.qlInterestRateIndexValueDate(Index,N1928)</f>
        <v>#VALUE!</v>
      </c>
      <c r="P1928" s="72" t="e">
        <v>#N/A</v>
      </c>
      <c r="Q1928" s="72" t="e">
        <v>#N/A</v>
      </c>
    </row>
    <row r="1929" spans="13:17" x14ac:dyDescent="0.2">
      <c r="M1929" s="49" t="s">
        <v>443</v>
      </c>
      <c r="N1929" s="75">
        <f>_xll.qlCalendarAdvance(Calendar,N1928,M1929,"Following",FALSE)</f>
        <v>53035</v>
      </c>
      <c r="O1929" s="75" t="e">
        <f>_xll.qlInterestRateIndexValueDate(Index,N1929)</f>
        <v>#VALUE!</v>
      </c>
      <c r="P1929" s="72" t="e">
        <v>#N/A</v>
      </c>
      <c r="Q1929" s="72" t="e">
        <v>#N/A</v>
      </c>
    </row>
    <row r="1930" spans="13:17" x14ac:dyDescent="0.2">
      <c r="M1930" s="49" t="s">
        <v>443</v>
      </c>
      <c r="N1930" s="75">
        <f>_xll.qlCalendarAdvance(Calendar,N1929,M1930,"Following",FALSE)</f>
        <v>53042</v>
      </c>
      <c r="O1930" s="75" t="e">
        <f>_xll.qlInterestRateIndexValueDate(Index,N1930)</f>
        <v>#VALUE!</v>
      </c>
      <c r="P1930" s="72" t="e">
        <v>#N/A</v>
      </c>
      <c r="Q1930" s="72" t="e">
        <v>#N/A</v>
      </c>
    </row>
    <row r="1931" spans="13:17" x14ac:dyDescent="0.2">
      <c r="M1931" s="49" t="s">
        <v>443</v>
      </c>
      <c r="N1931" s="75">
        <f>_xll.qlCalendarAdvance(Calendar,N1930,M1931,"Following",FALSE)</f>
        <v>53049</v>
      </c>
      <c r="O1931" s="75" t="e">
        <f>_xll.qlInterestRateIndexValueDate(Index,N1931)</f>
        <v>#VALUE!</v>
      </c>
      <c r="P1931" s="72" t="e">
        <v>#N/A</v>
      </c>
      <c r="Q1931" s="72" t="e">
        <v>#N/A</v>
      </c>
    </row>
    <row r="1932" spans="13:17" x14ac:dyDescent="0.2">
      <c r="M1932" s="49" t="s">
        <v>443</v>
      </c>
      <c r="N1932" s="75">
        <f>_xll.qlCalendarAdvance(Calendar,N1931,M1932,"Following",FALSE)</f>
        <v>53056</v>
      </c>
      <c r="O1932" s="75" t="e">
        <f>_xll.qlInterestRateIndexValueDate(Index,N1932)</f>
        <v>#VALUE!</v>
      </c>
      <c r="P1932" s="72" t="e">
        <v>#N/A</v>
      </c>
      <c r="Q1932" s="72" t="e">
        <v>#N/A</v>
      </c>
    </row>
    <row r="1933" spans="13:17" x14ac:dyDescent="0.2">
      <c r="M1933" s="49" t="s">
        <v>443</v>
      </c>
      <c r="N1933" s="75">
        <f>_xll.qlCalendarAdvance(Calendar,N1932,M1933,"Following",FALSE)</f>
        <v>53063</v>
      </c>
      <c r="O1933" s="75" t="e">
        <f>_xll.qlInterestRateIndexValueDate(Index,N1933)</f>
        <v>#VALUE!</v>
      </c>
      <c r="P1933" s="72" t="e">
        <v>#N/A</v>
      </c>
      <c r="Q1933" s="72" t="e">
        <v>#N/A</v>
      </c>
    </row>
    <row r="1934" spans="13:17" x14ac:dyDescent="0.2">
      <c r="M1934" s="49" t="s">
        <v>443</v>
      </c>
      <c r="N1934" s="75">
        <f>_xll.qlCalendarAdvance(Calendar,N1933,M1934,"Following",FALSE)</f>
        <v>53070</v>
      </c>
      <c r="O1934" s="75" t="e">
        <f>_xll.qlInterestRateIndexValueDate(Index,N1934)</f>
        <v>#VALUE!</v>
      </c>
      <c r="P1934" s="72" t="e">
        <v>#N/A</v>
      </c>
      <c r="Q1934" s="72" t="e">
        <v>#N/A</v>
      </c>
    </row>
    <row r="1935" spans="13:17" x14ac:dyDescent="0.2">
      <c r="M1935" s="49" t="s">
        <v>443</v>
      </c>
      <c r="N1935" s="75">
        <f>_xll.qlCalendarAdvance(Calendar,N1934,M1935,"Following",FALSE)</f>
        <v>53077</v>
      </c>
      <c r="O1935" s="75" t="e">
        <f>_xll.qlInterestRateIndexValueDate(Index,N1935)</f>
        <v>#VALUE!</v>
      </c>
      <c r="P1935" s="72" t="e">
        <v>#N/A</v>
      </c>
      <c r="Q1935" s="72" t="e">
        <v>#N/A</v>
      </c>
    </row>
    <row r="1936" spans="13:17" x14ac:dyDescent="0.2">
      <c r="M1936" s="49" t="s">
        <v>443</v>
      </c>
      <c r="N1936" s="75">
        <f>_xll.qlCalendarAdvance(Calendar,N1935,M1936,"Following",FALSE)</f>
        <v>53084</v>
      </c>
      <c r="O1936" s="75" t="e">
        <f>_xll.qlInterestRateIndexValueDate(Index,N1936)</f>
        <v>#VALUE!</v>
      </c>
      <c r="P1936" s="72" t="e">
        <v>#N/A</v>
      </c>
      <c r="Q1936" s="72" t="e">
        <v>#N/A</v>
      </c>
    </row>
    <row r="1937" spans="13:17" x14ac:dyDescent="0.2">
      <c r="M1937" s="49" t="s">
        <v>443</v>
      </c>
      <c r="N1937" s="75">
        <f>_xll.qlCalendarAdvance(Calendar,N1936,M1937,"Following",FALSE)</f>
        <v>53091</v>
      </c>
      <c r="O1937" s="75" t="e">
        <f>_xll.qlInterestRateIndexValueDate(Index,N1937)</f>
        <v>#VALUE!</v>
      </c>
      <c r="P1937" s="72" t="e">
        <v>#N/A</v>
      </c>
      <c r="Q1937" s="72" t="e">
        <v>#N/A</v>
      </c>
    </row>
    <row r="1938" spans="13:17" x14ac:dyDescent="0.2">
      <c r="M1938" s="49" t="s">
        <v>443</v>
      </c>
      <c r="N1938" s="75">
        <f>_xll.qlCalendarAdvance(Calendar,N1937,M1938,"Following",FALSE)</f>
        <v>53098</v>
      </c>
      <c r="O1938" s="75" t="e">
        <f>_xll.qlInterestRateIndexValueDate(Index,N1938)</f>
        <v>#VALUE!</v>
      </c>
      <c r="P1938" s="72" t="e">
        <v>#N/A</v>
      </c>
      <c r="Q1938" s="72" t="e">
        <v>#N/A</v>
      </c>
    </row>
    <row r="1939" spans="13:17" x14ac:dyDescent="0.2">
      <c r="M1939" s="49" t="s">
        <v>443</v>
      </c>
      <c r="N1939" s="75">
        <f>_xll.qlCalendarAdvance(Calendar,N1938,M1939,"Following",FALSE)</f>
        <v>53105</v>
      </c>
      <c r="O1939" s="75" t="e">
        <f>_xll.qlInterestRateIndexValueDate(Index,N1939)</f>
        <v>#VALUE!</v>
      </c>
      <c r="P1939" s="72" t="e">
        <v>#N/A</v>
      </c>
      <c r="Q1939" s="72" t="e">
        <v>#N/A</v>
      </c>
    </row>
    <row r="1940" spans="13:17" x14ac:dyDescent="0.2">
      <c r="M1940" s="49" t="s">
        <v>443</v>
      </c>
      <c r="N1940" s="75">
        <f>_xll.qlCalendarAdvance(Calendar,N1939,M1940,"Following",FALSE)</f>
        <v>53112</v>
      </c>
      <c r="O1940" s="75" t="e">
        <f>_xll.qlInterestRateIndexValueDate(Index,N1940)</f>
        <v>#VALUE!</v>
      </c>
      <c r="P1940" s="72" t="e">
        <v>#N/A</v>
      </c>
      <c r="Q1940" s="72" t="e">
        <v>#N/A</v>
      </c>
    </row>
    <row r="1941" spans="13:17" x14ac:dyDescent="0.2">
      <c r="M1941" s="49" t="s">
        <v>443</v>
      </c>
      <c r="N1941" s="75">
        <f>_xll.qlCalendarAdvance(Calendar,N1940,M1941,"Following",FALSE)</f>
        <v>53119</v>
      </c>
      <c r="O1941" s="75" t="e">
        <f>_xll.qlInterestRateIndexValueDate(Index,N1941)</f>
        <v>#VALUE!</v>
      </c>
      <c r="P1941" s="72" t="e">
        <v>#N/A</v>
      </c>
      <c r="Q1941" s="72" t="e">
        <v>#N/A</v>
      </c>
    </row>
    <row r="1942" spans="13:17" x14ac:dyDescent="0.2">
      <c r="M1942" s="49" t="s">
        <v>443</v>
      </c>
      <c r="N1942" s="75">
        <f>_xll.qlCalendarAdvance(Calendar,N1941,M1942,"Following",FALSE)</f>
        <v>53126</v>
      </c>
      <c r="O1942" s="75" t="e">
        <f>_xll.qlInterestRateIndexValueDate(Index,N1942)</f>
        <v>#VALUE!</v>
      </c>
      <c r="P1942" s="72" t="e">
        <v>#N/A</v>
      </c>
      <c r="Q1942" s="72" t="e">
        <v>#N/A</v>
      </c>
    </row>
    <row r="1943" spans="13:17" x14ac:dyDescent="0.2">
      <c r="M1943" s="49" t="s">
        <v>443</v>
      </c>
      <c r="N1943" s="75">
        <f>_xll.qlCalendarAdvance(Calendar,N1942,M1943,"Following",FALSE)</f>
        <v>53133</v>
      </c>
      <c r="O1943" s="75" t="e">
        <f>_xll.qlInterestRateIndexValueDate(Index,N1943)</f>
        <v>#VALUE!</v>
      </c>
      <c r="P1943" s="72" t="e">
        <v>#N/A</v>
      </c>
      <c r="Q1943" s="72" t="e">
        <v>#N/A</v>
      </c>
    </row>
    <row r="1944" spans="13:17" x14ac:dyDescent="0.2">
      <c r="M1944" s="49" t="s">
        <v>443</v>
      </c>
      <c r="N1944" s="75">
        <f>_xll.qlCalendarAdvance(Calendar,N1943,M1944,"Following",FALSE)</f>
        <v>53140</v>
      </c>
      <c r="O1944" s="75" t="e">
        <f>_xll.qlInterestRateIndexValueDate(Index,N1944)</f>
        <v>#VALUE!</v>
      </c>
      <c r="P1944" s="72" t="e">
        <v>#N/A</v>
      </c>
      <c r="Q1944" s="72" t="e">
        <v>#N/A</v>
      </c>
    </row>
    <row r="1945" spans="13:17" x14ac:dyDescent="0.2">
      <c r="M1945" s="49" t="s">
        <v>443</v>
      </c>
      <c r="N1945" s="75">
        <f>_xll.qlCalendarAdvance(Calendar,N1944,M1945,"Following",FALSE)</f>
        <v>53147</v>
      </c>
      <c r="O1945" s="75" t="e">
        <f>_xll.qlInterestRateIndexValueDate(Index,N1945)</f>
        <v>#VALUE!</v>
      </c>
      <c r="P1945" s="72" t="e">
        <v>#N/A</v>
      </c>
      <c r="Q1945" s="72" t="e">
        <v>#N/A</v>
      </c>
    </row>
    <row r="1946" spans="13:17" x14ac:dyDescent="0.2">
      <c r="M1946" s="49" t="s">
        <v>443</v>
      </c>
      <c r="N1946" s="75">
        <f>_xll.qlCalendarAdvance(Calendar,N1945,M1946,"Following",FALSE)</f>
        <v>53154</v>
      </c>
      <c r="O1946" s="75" t="e">
        <f>_xll.qlInterestRateIndexValueDate(Index,N1946)</f>
        <v>#VALUE!</v>
      </c>
      <c r="P1946" s="72" t="e">
        <v>#N/A</v>
      </c>
      <c r="Q1946" s="72" t="e">
        <v>#N/A</v>
      </c>
    </row>
    <row r="1947" spans="13:17" x14ac:dyDescent="0.2">
      <c r="M1947" s="49" t="s">
        <v>443</v>
      </c>
      <c r="N1947" s="75">
        <f>_xll.qlCalendarAdvance(Calendar,N1946,M1947,"Following",FALSE)</f>
        <v>53161</v>
      </c>
      <c r="O1947" s="75" t="e">
        <f>_xll.qlInterestRateIndexValueDate(Index,N1947)</f>
        <v>#VALUE!</v>
      </c>
      <c r="P1947" s="72" t="e">
        <v>#N/A</v>
      </c>
      <c r="Q1947" s="72" t="e">
        <v>#N/A</v>
      </c>
    </row>
    <row r="1948" spans="13:17" x14ac:dyDescent="0.2">
      <c r="M1948" s="49" t="s">
        <v>443</v>
      </c>
      <c r="N1948" s="75">
        <f>_xll.qlCalendarAdvance(Calendar,N1947,M1948,"Following",FALSE)</f>
        <v>53168</v>
      </c>
      <c r="O1948" s="75" t="e">
        <f>_xll.qlInterestRateIndexValueDate(Index,N1948)</f>
        <v>#VALUE!</v>
      </c>
      <c r="P1948" s="72" t="e">
        <v>#N/A</v>
      </c>
      <c r="Q1948" s="72" t="e">
        <v>#N/A</v>
      </c>
    </row>
    <row r="1949" spans="13:17" x14ac:dyDescent="0.2">
      <c r="M1949" s="49" t="s">
        <v>443</v>
      </c>
      <c r="N1949" s="75">
        <f>_xll.qlCalendarAdvance(Calendar,N1948,M1949,"Following",FALSE)</f>
        <v>53175</v>
      </c>
      <c r="O1949" s="75" t="e">
        <f>_xll.qlInterestRateIndexValueDate(Index,N1949)</f>
        <v>#VALUE!</v>
      </c>
      <c r="P1949" s="72" t="e">
        <v>#N/A</v>
      </c>
      <c r="Q1949" s="72" t="e">
        <v>#N/A</v>
      </c>
    </row>
    <row r="1950" spans="13:17" x14ac:dyDescent="0.2">
      <c r="M1950" s="49" t="s">
        <v>443</v>
      </c>
      <c r="N1950" s="75">
        <f>_xll.qlCalendarAdvance(Calendar,N1949,M1950,"Following",FALSE)</f>
        <v>53182</v>
      </c>
      <c r="O1950" s="75" t="e">
        <f>_xll.qlInterestRateIndexValueDate(Index,N1950)</f>
        <v>#VALUE!</v>
      </c>
      <c r="P1950" s="72" t="e">
        <v>#N/A</v>
      </c>
      <c r="Q1950" s="72" t="e">
        <v>#N/A</v>
      </c>
    </row>
    <row r="1951" spans="13:17" x14ac:dyDescent="0.2">
      <c r="M1951" s="49" t="s">
        <v>443</v>
      </c>
      <c r="N1951" s="75">
        <f>_xll.qlCalendarAdvance(Calendar,N1950,M1951,"Following",FALSE)</f>
        <v>53189</v>
      </c>
      <c r="O1951" s="75" t="e">
        <f>_xll.qlInterestRateIndexValueDate(Index,N1951)</f>
        <v>#VALUE!</v>
      </c>
      <c r="P1951" s="72" t="e">
        <v>#N/A</v>
      </c>
      <c r="Q1951" s="72" t="e">
        <v>#N/A</v>
      </c>
    </row>
    <row r="1952" spans="13:17" x14ac:dyDescent="0.2">
      <c r="M1952" s="49" t="s">
        <v>443</v>
      </c>
      <c r="N1952" s="75">
        <f>_xll.qlCalendarAdvance(Calendar,N1951,M1952,"Following",FALSE)</f>
        <v>53196</v>
      </c>
      <c r="O1952" s="75" t="e">
        <f>_xll.qlInterestRateIndexValueDate(Index,N1952)</f>
        <v>#VALUE!</v>
      </c>
      <c r="P1952" s="72" t="e">
        <v>#N/A</v>
      </c>
      <c r="Q1952" s="72" t="e">
        <v>#N/A</v>
      </c>
    </row>
    <row r="1953" spans="13:17" x14ac:dyDescent="0.2">
      <c r="M1953" s="49" t="s">
        <v>443</v>
      </c>
      <c r="N1953" s="75">
        <f>_xll.qlCalendarAdvance(Calendar,N1952,M1953,"Following",FALSE)</f>
        <v>53203</v>
      </c>
      <c r="O1953" s="75" t="e">
        <f>_xll.qlInterestRateIndexValueDate(Index,N1953)</f>
        <v>#VALUE!</v>
      </c>
      <c r="P1953" s="72" t="e">
        <v>#N/A</v>
      </c>
      <c r="Q1953" s="72" t="e">
        <v>#N/A</v>
      </c>
    </row>
    <row r="1954" spans="13:17" x14ac:dyDescent="0.2">
      <c r="M1954" s="49" t="s">
        <v>443</v>
      </c>
      <c r="N1954" s="75">
        <f>_xll.qlCalendarAdvance(Calendar,N1953,M1954,"Following",FALSE)</f>
        <v>53210</v>
      </c>
      <c r="O1954" s="75" t="e">
        <f>_xll.qlInterestRateIndexValueDate(Index,N1954)</f>
        <v>#VALUE!</v>
      </c>
      <c r="P1954" s="72" t="e">
        <v>#N/A</v>
      </c>
      <c r="Q1954" s="72" t="e">
        <v>#N/A</v>
      </c>
    </row>
    <row r="1955" spans="13:17" x14ac:dyDescent="0.2">
      <c r="M1955" s="49" t="s">
        <v>443</v>
      </c>
      <c r="N1955" s="75">
        <f>_xll.qlCalendarAdvance(Calendar,N1954,M1955,"Following",FALSE)</f>
        <v>53217</v>
      </c>
      <c r="O1955" s="75" t="e">
        <f>_xll.qlInterestRateIndexValueDate(Index,N1955)</f>
        <v>#VALUE!</v>
      </c>
      <c r="P1955" s="72" t="e">
        <v>#N/A</v>
      </c>
      <c r="Q1955" s="72" t="e">
        <v>#N/A</v>
      </c>
    </row>
    <row r="1956" spans="13:17" x14ac:dyDescent="0.2">
      <c r="M1956" s="49" t="s">
        <v>443</v>
      </c>
      <c r="N1956" s="75">
        <f>_xll.qlCalendarAdvance(Calendar,N1955,M1956,"Following",FALSE)</f>
        <v>53224</v>
      </c>
      <c r="O1956" s="75" t="e">
        <f>_xll.qlInterestRateIndexValueDate(Index,N1956)</f>
        <v>#VALUE!</v>
      </c>
      <c r="P1956" s="72" t="e">
        <v>#N/A</v>
      </c>
      <c r="Q1956" s="72" t="e">
        <v>#N/A</v>
      </c>
    </row>
    <row r="1957" spans="13:17" x14ac:dyDescent="0.2">
      <c r="M1957" s="49" t="s">
        <v>443</v>
      </c>
      <c r="N1957" s="75">
        <f>_xll.qlCalendarAdvance(Calendar,N1956,M1957,"Following",FALSE)</f>
        <v>53231</v>
      </c>
      <c r="O1957" s="75" t="e">
        <f>_xll.qlInterestRateIndexValueDate(Index,N1957)</f>
        <v>#VALUE!</v>
      </c>
      <c r="P1957" s="72" t="e">
        <v>#N/A</v>
      </c>
      <c r="Q1957" s="72" t="e">
        <v>#N/A</v>
      </c>
    </row>
    <row r="1958" spans="13:17" x14ac:dyDescent="0.2">
      <c r="M1958" s="49" t="s">
        <v>443</v>
      </c>
      <c r="N1958" s="75">
        <f>_xll.qlCalendarAdvance(Calendar,N1957,M1958,"Following",FALSE)</f>
        <v>53238</v>
      </c>
      <c r="O1958" s="75" t="e">
        <f>_xll.qlInterestRateIndexValueDate(Index,N1958)</f>
        <v>#VALUE!</v>
      </c>
      <c r="P1958" s="72" t="e">
        <v>#N/A</v>
      </c>
      <c r="Q1958" s="72" t="e">
        <v>#N/A</v>
      </c>
    </row>
    <row r="1959" spans="13:17" x14ac:dyDescent="0.2">
      <c r="M1959" s="49" t="s">
        <v>443</v>
      </c>
      <c r="N1959" s="75">
        <f>_xll.qlCalendarAdvance(Calendar,N1958,M1959,"Following",FALSE)</f>
        <v>53245</v>
      </c>
      <c r="O1959" s="75" t="e">
        <f>_xll.qlInterestRateIndexValueDate(Index,N1959)</f>
        <v>#VALUE!</v>
      </c>
      <c r="P1959" s="72" t="e">
        <v>#N/A</v>
      </c>
      <c r="Q1959" s="72" t="e">
        <v>#N/A</v>
      </c>
    </row>
    <row r="1960" spans="13:17" x14ac:dyDescent="0.2">
      <c r="M1960" s="49" t="s">
        <v>443</v>
      </c>
      <c r="N1960" s="75">
        <f>_xll.qlCalendarAdvance(Calendar,N1959,M1960,"Following",FALSE)</f>
        <v>53252</v>
      </c>
      <c r="O1960" s="75" t="e">
        <f>_xll.qlInterestRateIndexValueDate(Index,N1960)</f>
        <v>#VALUE!</v>
      </c>
      <c r="P1960" s="72" t="e">
        <v>#N/A</v>
      </c>
      <c r="Q1960" s="72" t="e">
        <v>#N/A</v>
      </c>
    </row>
    <row r="1961" spans="13:17" x14ac:dyDescent="0.2">
      <c r="M1961" s="49" t="s">
        <v>443</v>
      </c>
      <c r="N1961" s="75">
        <f>_xll.qlCalendarAdvance(Calendar,N1960,M1961,"Following",FALSE)</f>
        <v>53259</v>
      </c>
      <c r="O1961" s="75" t="e">
        <f>_xll.qlInterestRateIndexValueDate(Index,N1961)</f>
        <v>#VALUE!</v>
      </c>
      <c r="P1961" s="72" t="e">
        <v>#N/A</v>
      </c>
      <c r="Q1961" s="72" t="e">
        <v>#N/A</v>
      </c>
    </row>
    <row r="1962" spans="13:17" x14ac:dyDescent="0.2">
      <c r="M1962" s="49" t="s">
        <v>443</v>
      </c>
      <c r="N1962" s="75">
        <f>_xll.qlCalendarAdvance(Calendar,N1961,M1962,"Following",FALSE)</f>
        <v>53266</v>
      </c>
      <c r="O1962" s="75" t="e">
        <f>_xll.qlInterestRateIndexValueDate(Index,N1962)</f>
        <v>#VALUE!</v>
      </c>
      <c r="P1962" s="72" t="e">
        <v>#N/A</v>
      </c>
      <c r="Q1962" s="72" t="e">
        <v>#N/A</v>
      </c>
    </row>
    <row r="1963" spans="13:17" x14ac:dyDescent="0.2">
      <c r="M1963" s="49" t="s">
        <v>443</v>
      </c>
      <c r="N1963" s="75">
        <f>_xll.qlCalendarAdvance(Calendar,N1962,M1963,"Following",FALSE)</f>
        <v>53273</v>
      </c>
      <c r="O1963" s="75" t="e">
        <f>_xll.qlInterestRateIndexValueDate(Index,N1963)</f>
        <v>#VALUE!</v>
      </c>
      <c r="P1963" s="72" t="e">
        <v>#N/A</v>
      </c>
      <c r="Q1963" s="72" t="e">
        <v>#N/A</v>
      </c>
    </row>
    <row r="1964" spans="13:17" x14ac:dyDescent="0.2">
      <c r="M1964" s="49" t="s">
        <v>443</v>
      </c>
      <c r="N1964" s="75">
        <f>_xll.qlCalendarAdvance(Calendar,N1963,M1964,"Following",FALSE)</f>
        <v>53280</v>
      </c>
      <c r="O1964" s="75" t="e">
        <f>_xll.qlInterestRateIndexValueDate(Index,N1964)</f>
        <v>#VALUE!</v>
      </c>
      <c r="P1964" s="72" t="e">
        <v>#N/A</v>
      </c>
      <c r="Q1964" s="72" t="e">
        <v>#N/A</v>
      </c>
    </row>
    <row r="1965" spans="13:17" x14ac:dyDescent="0.2">
      <c r="M1965" s="49" t="s">
        <v>443</v>
      </c>
      <c r="N1965" s="75">
        <f>_xll.qlCalendarAdvance(Calendar,N1964,M1965,"Following",FALSE)</f>
        <v>53287</v>
      </c>
      <c r="O1965" s="75" t="e">
        <f>_xll.qlInterestRateIndexValueDate(Index,N1965)</f>
        <v>#VALUE!</v>
      </c>
      <c r="P1965" s="72" t="e">
        <v>#N/A</v>
      </c>
      <c r="Q1965" s="72" t="e">
        <v>#N/A</v>
      </c>
    </row>
    <row r="1966" spans="13:17" x14ac:dyDescent="0.2">
      <c r="M1966" s="49" t="s">
        <v>443</v>
      </c>
      <c r="N1966" s="75">
        <f>_xll.qlCalendarAdvance(Calendar,N1965,M1966,"Following",FALSE)</f>
        <v>53294</v>
      </c>
      <c r="O1966" s="75" t="e">
        <f>_xll.qlInterestRateIndexValueDate(Index,N1966)</f>
        <v>#VALUE!</v>
      </c>
      <c r="P1966" s="72" t="e">
        <v>#N/A</v>
      </c>
      <c r="Q1966" s="72" t="e">
        <v>#N/A</v>
      </c>
    </row>
    <row r="1967" spans="13:17" x14ac:dyDescent="0.2">
      <c r="M1967" s="49" t="s">
        <v>443</v>
      </c>
      <c r="N1967" s="75">
        <f>_xll.qlCalendarAdvance(Calendar,N1966,M1967,"Following",FALSE)</f>
        <v>53301</v>
      </c>
      <c r="O1967" s="75" t="e">
        <f>_xll.qlInterestRateIndexValueDate(Index,N1967)</f>
        <v>#VALUE!</v>
      </c>
      <c r="P1967" s="72" t="e">
        <v>#N/A</v>
      </c>
      <c r="Q1967" s="72" t="e">
        <v>#N/A</v>
      </c>
    </row>
    <row r="1968" spans="13:17" x14ac:dyDescent="0.2">
      <c r="M1968" s="49" t="s">
        <v>443</v>
      </c>
      <c r="N1968" s="75">
        <f>_xll.qlCalendarAdvance(Calendar,N1967,M1968,"Following",FALSE)</f>
        <v>53308</v>
      </c>
      <c r="O1968" s="75" t="e">
        <f>_xll.qlInterestRateIndexValueDate(Index,N1968)</f>
        <v>#VALUE!</v>
      </c>
      <c r="P1968" s="72" t="e">
        <v>#N/A</v>
      </c>
      <c r="Q1968" s="72" t="e">
        <v>#N/A</v>
      </c>
    </row>
    <row r="1969" spans="13:17" x14ac:dyDescent="0.2">
      <c r="M1969" s="49" t="s">
        <v>443</v>
      </c>
      <c r="N1969" s="75">
        <f>_xll.qlCalendarAdvance(Calendar,N1968,M1969,"Following",FALSE)</f>
        <v>53315</v>
      </c>
      <c r="O1969" s="75" t="e">
        <f>_xll.qlInterestRateIndexValueDate(Index,N1969)</f>
        <v>#VALUE!</v>
      </c>
      <c r="P1969" s="72" t="e">
        <v>#N/A</v>
      </c>
      <c r="Q1969" s="72" t="e">
        <v>#N/A</v>
      </c>
    </row>
    <row r="1970" spans="13:17" x14ac:dyDescent="0.2">
      <c r="M1970" s="49" t="s">
        <v>443</v>
      </c>
      <c r="N1970" s="75">
        <f>_xll.qlCalendarAdvance(Calendar,N1969,M1970,"Following",FALSE)</f>
        <v>53323</v>
      </c>
      <c r="O1970" s="75" t="e">
        <f>_xll.qlInterestRateIndexValueDate(Index,N1970)</f>
        <v>#VALUE!</v>
      </c>
      <c r="P1970" s="72" t="e">
        <v>#N/A</v>
      </c>
      <c r="Q1970" s="72" t="e">
        <v>#N/A</v>
      </c>
    </row>
    <row r="1971" spans="13:17" x14ac:dyDescent="0.2">
      <c r="M1971" s="49" t="s">
        <v>443</v>
      </c>
      <c r="N1971" s="75">
        <f>_xll.qlCalendarAdvance(Calendar,N1970,M1971,"Following",FALSE)</f>
        <v>53330</v>
      </c>
      <c r="O1971" s="75" t="e">
        <f>_xll.qlInterestRateIndexValueDate(Index,N1971)</f>
        <v>#VALUE!</v>
      </c>
      <c r="P1971" s="72" t="e">
        <v>#N/A</v>
      </c>
      <c r="Q1971" s="72" t="e">
        <v>#N/A</v>
      </c>
    </row>
    <row r="1972" spans="13:17" x14ac:dyDescent="0.2">
      <c r="M1972" s="49" t="s">
        <v>443</v>
      </c>
      <c r="N1972" s="75">
        <f>_xll.qlCalendarAdvance(Calendar,N1971,M1972,"Following",FALSE)</f>
        <v>53337</v>
      </c>
      <c r="O1972" s="75" t="e">
        <f>_xll.qlInterestRateIndexValueDate(Index,N1972)</f>
        <v>#VALUE!</v>
      </c>
      <c r="P1972" s="72" t="e">
        <v>#N/A</v>
      </c>
      <c r="Q1972" s="72" t="e">
        <v>#N/A</v>
      </c>
    </row>
    <row r="1973" spans="13:17" x14ac:dyDescent="0.2">
      <c r="M1973" s="49" t="s">
        <v>443</v>
      </c>
      <c r="N1973" s="75">
        <f>_xll.qlCalendarAdvance(Calendar,N1972,M1973,"Following",FALSE)</f>
        <v>53344</v>
      </c>
      <c r="O1973" s="75" t="e">
        <f>_xll.qlInterestRateIndexValueDate(Index,N1973)</f>
        <v>#VALUE!</v>
      </c>
      <c r="P1973" s="72" t="e">
        <v>#N/A</v>
      </c>
      <c r="Q1973" s="72" t="e">
        <v>#N/A</v>
      </c>
    </row>
    <row r="1974" spans="13:17" x14ac:dyDescent="0.2">
      <c r="M1974" s="49" t="s">
        <v>443</v>
      </c>
      <c r="N1974" s="75">
        <f>_xll.qlCalendarAdvance(Calendar,N1973,M1974,"Following",FALSE)</f>
        <v>53351</v>
      </c>
      <c r="O1974" s="75" t="e">
        <f>_xll.qlInterestRateIndexValueDate(Index,N1974)</f>
        <v>#VALUE!</v>
      </c>
      <c r="P1974" s="72" t="e">
        <v>#N/A</v>
      </c>
      <c r="Q1974" s="72" t="e">
        <v>#N/A</v>
      </c>
    </row>
    <row r="1975" spans="13:17" x14ac:dyDescent="0.2">
      <c r="M1975" s="49" t="s">
        <v>443</v>
      </c>
      <c r="N1975" s="75">
        <f>_xll.qlCalendarAdvance(Calendar,N1974,M1975,"Following",FALSE)</f>
        <v>53358</v>
      </c>
      <c r="O1975" s="75" t="e">
        <f>_xll.qlInterestRateIndexValueDate(Index,N1975)</f>
        <v>#VALUE!</v>
      </c>
      <c r="P1975" s="72" t="e">
        <v>#N/A</v>
      </c>
      <c r="Q1975" s="72" t="e">
        <v>#N/A</v>
      </c>
    </row>
    <row r="1976" spans="13:17" x14ac:dyDescent="0.2">
      <c r="M1976" s="49" t="s">
        <v>443</v>
      </c>
      <c r="N1976" s="75">
        <f>_xll.qlCalendarAdvance(Calendar,N1975,M1976,"Following",FALSE)</f>
        <v>53365</v>
      </c>
      <c r="O1976" s="75" t="e">
        <f>_xll.qlInterestRateIndexValueDate(Index,N1976)</f>
        <v>#VALUE!</v>
      </c>
      <c r="P1976" s="72" t="e">
        <v>#N/A</v>
      </c>
      <c r="Q1976" s="72" t="e">
        <v>#N/A</v>
      </c>
    </row>
    <row r="1977" spans="13:17" x14ac:dyDescent="0.2">
      <c r="M1977" s="49" t="s">
        <v>443</v>
      </c>
      <c r="N1977" s="75">
        <f>_xll.qlCalendarAdvance(Calendar,N1976,M1977,"Following",FALSE)</f>
        <v>53372</v>
      </c>
      <c r="O1977" s="75" t="e">
        <f>_xll.qlInterestRateIndexValueDate(Index,N1977)</f>
        <v>#VALUE!</v>
      </c>
      <c r="P1977" s="72" t="e">
        <v>#N/A</v>
      </c>
      <c r="Q1977" s="72" t="e">
        <v>#N/A</v>
      </c>
    </row>
    <row r="1978" spans="13:17" x14ac:dyDescent="0.2">
      <c r="M1978" s="49" t="s">
        <v>443</v>
      </c>
      <c r="N1978" s="75">
        <f>_xll.qlCalendarAdvance(Calendar,N1977,M1978,"Following",FALSE)</f>
        <v>53379</v>
      </c>
      <c r="O1978" s="75" t="e">
        <f>_xll.qlInterestRateIndexValueDate(Index,N1978)</f>
        <v>#VALUE!</v>
      </c>
      <c r="P1978" s="72" t="e">
        <v>#N/A</v>
      </c>
      <c r="Q1978" s="72" t="e">
        <v>#N/A</v>
      </c>
    </row>
    <row r="1979" spans="13:17" x14ac:dyDescent="0.2">
      <c r="M1979" s="49" t="s">
        <v>443</v>
      </c>
      <c r="N1979" s="75">
        <f>_xll.qlCalendarAdvance(Calendar,N1978,M1979,"Following",FALSE)</f>
        <v>53386</v>
      </c>
      <c r="O1979" s="75" t="e">
        <f>_xll.qlInterestRateIndexValueDate(Index,N1979)</f>
        <v>#VALUE!</v>
      </c>
      <c r="P1979" s="72" t="e">
        <v>#N/A</v>
      </c>
      <c r="Q1979" s="72" t="e">
        <v>#N/A</v>
      </c>
    </row>
    <row r="1980" spans="13:17" x14ac:dyDescent="0.2">
      <c r="M1980" s="49" t="s">
        <v>443</v>
      </c>
      <c r="N1980" s="75">
        <f>_xll.qlCalendarAdvance(Calendar,N1979,M1980,"Following",FALSE)</f>
        <v>53393</v>
      </c>
      <c r="O1980" s="75" t="e">
        <f>_xll.qlInterestRateIndexValueDate(Index,N1980)</f>
        <v>#VALUE!</v>
      </c>
      <c r="P1980" s="72" t="e">
        <v>#N/A</v>
      </c>
      <c r="Q1980" s="72" t="e">
        <v>#N/A</v>
      </c>
    </row>
    <row r="1981" spans="13:17" x14ac:dyDescent="0.2">
      <c r="M1981" s="49" t="s">
        <v>443</v>
      </c>
      <c r="N1981" s="75">
        <f>_xll.qlCalendarAdvance(Calendar,N1980,M1981,"Following",FALSE)</f>
        <v>53400</v>
      </c>
      <c r="O1981" s="75" t="e">
        <f>_xll.qlInterestRateIndexValueDate(Index,N1981)</f>
        <v>#VALUE!</v>
      </c>
      <c r="P1981" s="72" t="e">
        <v>#N/A</v>
      </c>
      <c r="Q1981" s="72" t="e">
        <v>#N/A</v>
      </c>
    </row>
    <row r="1982" spans="13:17" x14ac:dyDescent="0.2">
      <c r="M1982" s="49" t="s">
        <v>443</v>
      </c>
      <c r="N1982" s="75">
        <f>_xll.qlCalendarAdvance(Calendar,N1981,M1982,"Following",FALSE)</f>
        <v>53407</v>
      </c>
      <c r="O1982" s="75" t="e">
        <f>_xll.qlInterestRateIndexValueDate(Index,N1982)</f>
        <v>#VALUE!</v>
      </c>
      <c r="P1982" s="72" t="e">
        <v>#N/A</v>
      </c>
      <c r="Q1982" s="72" t="e">
        <v>#N/A</v>
      </c>
    </row>
    <row r="1983" spans="13:17" x14ac:dyDescent="0.2">
      <c r="M1983" s="49" t="s">
        <v>443</v>
      </c>
      <c r="N1983" s="75">
        <f>_xll.qlCalendarAdvance(Calendar,N1982,M1983,"Following",FALSE)</f>
        <v>53414</v>
      </c>
      <c r="O1983" s="75" t="e">
        <f>_xll.qlInterestRateIndexValueDate(Index,N1983)</f>
        <v>#VALUE!</v>
      </c>
      <c r="P1983" s="72" t="e">
        <v>#N/A</v>
      </c>
      <c r="Q1983" s="72" t="e">
        <v>#N/A</v>
      </c>
    </row>
    <row r="1984" spans="13:17" x14ac:dyDescent="0.2">
      <c r="M1984" s="49" t="s">
        <v>443</v>
      </c>
      <c r="N1984" s="75">
        <f>_xll.qlCalendarAdvance(Calendar,N1983,M1984,"Following",FALSE)</f>
        <v>53421</v>
      </c>
      <c r="O1984" s="75" t="e">
        <f>_xll.qlInterestRateIndexValueDate(Index,N1984)</f>
        <v>#VALUE!</v>
      </c>
      <c r="P1984" s="72" t="e">
        <v>#N/A</v>
      </c>
      <c r="Q1984" s="72" t="e">
        <v>#N/A</v>
      </c>
    </row>
    <row r="1985" spans="13:17" x14ac:dyDescent="0.2">
      <c r="M1985" s="49" t="s">
        <v>443</v>
      </c>
      <c r="N1985" s="75">
        <f>_xll.qlCalendarAdvance(Calendar,N1984,M1985,"Following",FALSE)</f>
        <v>53428</v>
      </c>
      <c r="O1985" s="75" t="e">
        <f>_xll.qlInterestRateIndexValueDate(Index,N1985)</f>
        <v>#VALUE!</v>
      </c>
      <c r="P1985" s="72" t="e">
        <v>#N/A</v>
      </c>
      <c r="Q1985" s="72" t="e">
        <v>#N/A</v>
      </c>
    </row>
    <row r="1986" spans="13:17" x14ac:dyDescent="0.2">
      <c r="M1986" s="49" t="s">
        <v>443</v>
      </c>
      <c r="N1986" s="75">
        <f>_xll.qlCalendarAdvance(Calendar,N1985,M1986,"Following",FALSE)</f>
        <v>53435</v>
      </c>
      <c r="O1986" s="75" t="e">
        <f>_xll.qlInterestRateIndexValueDate(Index,N1986)</f>
        <v>#VALUE!</v>
      </c>
      <c r="P1986" s="72" t="e">
        <v>#N/A</v>
      </c>
      <c r="Q1986" s="72" t="e">
        <v>#N/A</v>
      </c>
    </row>
    <row r="1987" spans="13:17" x14ac:dyDescent="0.2">
      <c r="M1987" s="49" t="s">
        <v>443</v>
      </c>
      <c r="N1987" s="75">
        <f>_xll.qlCalendarAdvance(Calendar,N1986,M1987,"Following",FALSE)</f>
        <v>53442</v>
      </c>
      <c r="O1987" s="75" t="e">
        <f>_xll.qlInterestRateIndexValueDate(Index,N1987)</f>
        <v>#VALUE!</v>
      </c>
      <c r="P1987" s="72" t="e">
        <v>#N/A</v>
      </c>
      <c r="Q1987" s="72" t="e">
        <v>#N/A</v>
      </c>
    </row>
    <row r="1988" spans="13:17" x14ac:dyDescent="0.2">
      <c r="M1988" s="49" t="s">
        <v>443</v>
      </c>
      <c r="N1988" s="75">
        <f>_xll.qlCalendarAdvance(Calendar,N1987,M1988,"Following",FALSE)</f>
        <v>53449</v>
      </c>
      <c r="O1988" s="75" t="e">
        <f>_xll.qlInterestRateIndexValueDate(Index,N1988)</f>
        <v>#VALUE!</v>
      </c>
      <c r="P1988" s="72" t="e">
        <v>#N/A</v>
      </c>
      <c r="Q1988" s="72" t="e">
        <v>#N/A</v>
      </c>
    </row>
    <row r="1989" spans="13:17" x14ac:dyDescent="0.2">
      <c r="M1989" s="49" t="s">
        <v>443</v>
      </c>
      <c r="N1989" s="75">
        <f>_xll.qlCalendarAdvance(Calendar,N1988,M1989,"Following",FALSE)</f>
        <v>53456</v>
      </c>
      <c r="O1989" s="75" t="e">
        <f>_xll.qlInterestRateIndexValueDate(Index,N1989)</f>
        <v>#VALUE!</v>
      </c>
      <c r="P1989" s="72" t="e">
        <v>#N/A</v>
      </c>
      <c r="Q1989" s="72" t="e">
        <v>#N/A</v>
      </c>
    </row>
    <row r="1990" spans="13:17" x14ac:dyDescent="0.2">
      <c r="M1990" s="49" t="s">
        <v>443</v>
      </c>
      <c r="N1990" s="75">
        <f>_xll.qlCalendarAdvance(Calendar,N1989,M1990,"Following",FALSE)</f>
        <v>53463</v>
      </c>
      <c r="O1990" s="75" t="e">
        <f>_xll.qlInterestRateIndexValueDate(Index,N1990)</f>
        <v>#VALUE!</v>
      </c>
      <c r="P1990" s="72" t="e">
        <v>#N/A</v>
      </c>
      <c r="Q1990" s="72" t="e">
        <v>#N/A</v>
      </c>
    </row>
    <row r="1991" spans="13:17" x14ac:dyDescent="0.2">
      <c r="M1991" s="49" t="s">
        <v>443</v>
      </c>
      <c r="N1991" s="75">
        <f>_xll.qlCalendarAdvance(Calendar,N1990,M1991,"Following",FALSE)</f>
        <v>53470</v>
      </c>
      <c r="O1991" s="75" t="e">
        <f>_xll.qlInterestRateIndexValueDate(Index,N1991)</f>
        <v>#VALUE!</v>
      </c>
      <c r="P1991" s="72" t="e">
        <v>#N/A</v>
      </c>
      <c r="Q1991" s="72" t="e">
        <v>#N/A</v>
      </c>
    </row>
    <row r="1992" spans="13:17" x14ac:dyDescent="0.2">
      <c r="M1992" s="49" t="s">
        <v>443</v>
      </c>
      <c r="N1992" s="75">
        <f>_xll.qlCalendarAdvance(Calendar,N1991,M1992,"Following",FALSE)</f>
        <v>53477</v>
      </c>
      <c r="O1992" s="75" t="e">
        <f>_xll.qlInterestRateIndexValueDate(Index,N1992)</f>
        <v>#VALUE!</v>
      </c>
      <c r="P1992" s="72" t="e">
        <v>#N/A</v>
      </c>
      <c r="Q1992" s="72" t="e">
        <v>#N/A</v>
      </c>
    </row>
    <row r="1993" spans="13:17" x14ac:dyDescent="0.2">
      <c r="M1993" s="49" t="s">
        <v>443</v>
      </c>
      <c r="N1993" s="75">
        <f>_xll.qlCalendarAdvance(Calendar,N1992,M1993,"Following",FALSE)</f>
        <v>53484</v>
      </c>
      <c r="O1993" s="75" t="e">
        <f>_xll.qlInterestRateIndexValueDate(Index,N1993)</f>
        <v>#VALUE!</v>
      </c>
      <c r="P1993" s="72" t="e">
        <v>#N/A</v>
      </c>
      <c r="Q1993" s="72" t="e">
        <v>#N/A</v>
      </c>
    </row>
    <row r="1994" spans="13:17" x14ac:dyDescent="0.2">
      <c r="M1994" s="49" t="s">
        <v>443</v>
      </c>
      <c r="N1994" s="75">
        <f>_xll.qlCalendarAdvance(Calendar,N1993,M1994,"Following",FALSE)</f>
        <v>53491</v>
      </c>
      <c r="O1994" s="75" t="e">
        <f>_xll.qlInterestRateIndexValueDate(Index,N1994)</f>
        <v>#VALUE!</v>
      </c>
      <c r="P1994" s="72" t="e">
        <v>#N/A</v>
      </c>
      <c r="Q1994" s="72" t="e">
        <v>#N/A</v>
      </c>
    </row>
    <row r="1995" spans="13:17" x14ac:dyDescent="0.2">
      <c r="M1995" s="49" t="s">
        <v>443</v>
      </c>
      <c r="N1995" s="75">
        <f>_xll.qlCalendarAdvance(Calendar,N1994,M1995,"Following",FALSE)</f>
        <v>53498</v>
      </c>
      <c r="O1995" s="75" t="e">
        <f>_xll.qlInterestRateIndexValueDate(Index,N1995)</f>
        <v>#VALUE!</v>
      </c>
      <c r="P1995" s="72" t="e">
        <v>#N/A</v>
      </c>
      <c r="Q1995" s="72" t="e">
        <v>#N/A</v>
      </c>
    </row>
    <row r="1996" spans="13:17" x14ac:dyDescent="0.2">
      <c r="M1996" s="49" t="s">
        <v>443</v>
      </c>
      <c r="N1996" s="75">
        <f>_xll.qlCalendarAdvance(Calendar,N1995,M1996,"Following",FALSE)</f>
        <v>53505</v>
      </c>
      <c r="O1996" s="75" t="e">
        <f>_xll.qlInterestRateIndexValueDate(Index,N1996)</f>
        <v>#VALUE!</v>
      </c>
      <c r="P1996" s="72" t="e">
        <v>#N/A</v>
      </c>
      <c r="Q1996" s="72" t="e">
        <v>#N/A</v>
      </c>
    </row>
    <row r="1997" spans="13:17" x14ac:dyDescent="0.2">
      <c r="M1997" s="49" t="s">
        <v>443</v>
      </c>
      <c r="N1997" s="75">
        <f>_xll.qlCalendarAdvance(Calendar,N1996,M1997,"Following",FALSE)</f>
        <v>53512</v>
      </c>
      <c r="O1997" s="75" t="e">
        <f>_xll.qlInterestRateIndexValueDate(Index,N1997)</f>
        <v>#VALUE!</v>
      </c>
      <c r="P1997" s="72" t="e">
        <v>#N/A</v>
      </c>
      <c r="Q1997" s="72" t="e">
        <v>#N/A</v>
      </c>
    </row>
    <row r="1998" spans="13:17" x14ac:dyDescent="0.2">
      <c r="M1998" s="49" t="s">
        <v>443</v>
      </c>
      <c r="N1998" s="75">
        <f>_xll.qlCalendarAdvance(Calendar,N1997,M1998,"Following",FALSE)</f>
        <v>53519</v>
      </c>
      <c r="O1998" s="75" t="e">
        <f>_xll.qlInterestRateIndexValueDate(Index,N1998)</f>
        <v>#VALUE!</v>
      </c>
      <c r="P1998" s="72" t="e">
        <v>#N/A</v>
      </c>
      <c r="Q1998" s="72" t="e">
        <v>#N/A</v>
      </c>
    </row>
    <row r="1999" spans="13:17" x14ac:dyDescent="0.2">
      <c r="M1999" s="49" t="s">
        <v>443</v>
      </c>
      <c r="N1999" s="75">
        <f>_xll.qlCalendarAdvance(Calendar,N1998,M1999,"Following",FALSE)</f>
        <v>53526</v>
      </c>
      <c r="O1999" s="75" t="e">
        <f>_xll.qlInterestRateIndexValueDate(Index,N1999)</f>
        <v>#VALUE!</v>
      </c>
      <c r="P1999" s="72" t="e">
        <v>#N/A</v>
      </c>
      <c r="Q1999" s="72" t="e">
        <v>#N/A</v>
      </c>
    </row>
    <row r="2000" spans="13:17" x14ac:dyDescent="0.2">
      <c r="M2000" s="49" t="s">
        <v>443</v>
      </c>
      <c r="N2000" s="75">
        <f>_xll.qlCalendarAdvance(Calendar,N1999,M2000,"Following",FALSE)</f>
        <v>53533</v>
      </c>
      <c r="O2000" s="75" t="e">
        <f>_xll.qlInterestRateIndexValueDate(Index,N2000)</f>
        <v>#VALUE!</v>
      </c>
      <c r="P2000" s="72" t="e">
        <v>#N/A</v>
      </c>
      <c r="Q2000" s="72" t="e">
        <v>#N/A</v>
      </c>
    </row>
    <row r="2001" spans="13:17" x14ac:dyDescent="0.2">
      <c r="M2001" s="49" t="s">
        <v>443</v>
      </c>
      <c r="N2001" s="75">
        <f>_xll.qlCalendarAdvance(Calendar,N2000,M2001,"Following",FALSE)</f>
        <v>53540</v>
      </c>
      <c r="O2001" s="75" t="e">
        <f>_xll.qlInterestRateIndexValueDate(Index,N2001)</f>
        <v>#VALUE!</v>
      </c>
      <c r="P2001" s="72" t="e">
        <v>#N/A</v>
      </c>
      <c r="Q2001" s="72" t="e">
        <v>#N/A</v>
      </c>
    </row>
    <row r="2002" spans="13:17" x14ac:dyDescent="0.2">
      <c r="M2002" s="49" t="s">
        <v>443</v>
      </c>
      <c r="N2002" s="75">
        <f>_xll.qlCalendarAdvance(Calendar,N2001,M2002,"Following",FALSE)</f>
        <v>53547</v>
      </c>
      <c r="O2002" s="75" t="e">
        <f>_xll.qlInterestRateIndexValueDate(Index,N2002)</f>
        <v>#VALUE!</v>
      </c>
      <c r="P2002" s="72" t="e">
        <v>#N/A</v>
      </c>
      <c r="Q2002" s="72" t="e">
        <v>#N/A</v>
      </c>
    </row>
    <row r="2003" spans="13:17" x14ac:dyDescent="0.2">
      <c r="M2003" s="49" t="s">
        <v>443</v>
      </c>
      <c r="N2003" s="75">
        <f>_xll.qlCalendarAdvance(Calendar,N2002,M2003,"Following",FALSE)</f>
        <v>53554</v>
      </c>
      <c r="O2003" s="75" t="e">
        <f>_xll.qlInterestRateIndexValueDate(Index,N2003)</f>
        <v>#VALUE!</v>
      </c>
      <c r="P2003" s="72" t="e">
        <v>#N/A</v>
      </c>
      <c r="Q2003" s="72" t="e">
        <v>#N/A</v>
      </c>
    </row>
    <row r="2004" spans="13:17" x14ac:dyDescent="0.2">
      <c r="M2004" s="49" t="s">
        <v>443</v>
      </c>
      <c r="N2004" s="75">
        <f>_xll.qlCalendarAdvance(Calendar,N2003,M2004,"Following",FALSE)</f>
        <v>53561</v>
      </c>
      <c r="O2004" s="75" t="e">
        <f>_xll.qlInterestRateIndexValueDate(Index,N2004)</f>
        <v>#VALUE!</v>
      </c>
      <c r="P2004" s="72" t="e">
        <v>#N/A</v>
      </c>
      <c r="Q2004" s="72" t="e">
        <v>#N/A</v>
      </c>
    </row>
    <row r="2005" spans="13:17" x14ac:dyDescent="0.2">
      <c r="M2005" s="49" t="s">
        <v>443</v>
      </c>
      <c r="N2005" s="75">
        <f>_xll.qlCalendarAdvance(Calendar,N2004,M2005,"Following",FALSE)</f>
        <v>53568</v>
      </c>
      <c r="O2005" s="75" t="e">
        <f>_xll.qlInterestRateIndexValueDate(Index,N2005)</f>
        <v>#VALUE!</v>
      </c>
      <c r="P2005" s="72" t="e">
        <v>#N/A</v>
      </c>
      <c r="Q2005" s="72" t="e">
        <v>#N/A</v>
      </c>
    </row>
    <row r="2006" spans="13:17" x14ac:dyDescent="0.2">
      <c r="M2006" s="49" t="s">
        <v>443</v>
      </c>
      <c r="N2006" s="75">
        <f>_xll.qlCalendarAdvance(Calendar,N2005,M2006,"Following",FALSE)</f>
        <v>53575</v>
      </c>
      <c r="O2006" s="75" t="e">
        <f>_xll.qlInterestRateIndexValueDate(Index,N2006)</f>
        <v>#VALUE!</v>
      </c>
      <c r="P2006" s="72" t="e">
        <v>#N/A</v>
      </c>
      <c r="Q2006" s="72" t="e">
        <v>#N/A</v>
      </c>
    </row>
    <row r="2007" spans="13:17" x14ac:dyDescent="0.2">
      <c r="M2007" s="49" t="s">
        <v>443</v>
      </c>
      <c r="N2007" s="75">
        <f>_xll.qlCalendarAdvance(Calendar,N2006,M2007,"Following",FALSE)</f>
        <v>53582</v>
      </c>
      <c r="O2007" s="75" t="e">
        <f>_xll.qlInterestRateIndexValueDate(Index,N2007)</f>
        <v>#VALUE!</v>
      </c>
      <c r="P2007" s="72" t="e">
        <v>#N/A</v>
      </c>
      <c r="Q2007" s="72" t="e">
        <v>#N/A</v>
      </c>
    </row>
    <row r="2008" spans="13:17" x14ac:dyDescent="0.2">
      <c r="M2008" s="49" t="s">
        <v>443</v>
      </c>
      <c r="N2008" s="75">
        <f>_xll.qlCalendarAdvance(Calendar,N2007,M2008,"Following",FALSE)</f>
        <v>53589</v>
      </c>
      <c r="O2008" s="75" t="e">
        <f>_xll.qlInterestRateIndexValueDate(Index,N2008)</f>
        <v>#VALUE!</v>
      </c>
      <c r="P2008" s="72" t="e">
        <v>#N/A</v>
      </c>
      <c r="Q2008" s="72" t="e">
        <v>#N/A</v>
      </c>
    </row>
    <row r="2009" spans="13:17" x14ac:dyDescent="0.2">
      <c r="M2009" s="49" t="s">
        <v>443</v>
      </c>
      <c r="N2009" s="75">
        <f>_xll.qlCalendarAdvance(Calendar,N2008,M2009,"Following",FALSE)</f>
        <v>53596</v>
      </c>
      <c r="O2009" s="75" t="e">
        <f>_xll.qlInterestRateIndexValueDate(Index,N2009)</f>
        <v>#VALUE!</v>
      </c>
      <c r="P2009" s="72" t="e">
        <v>#N/A</v>
      </c>
      <c r="Q2009" s="72" t="e">
        <v>#N/A</v>
      </c>
    </row>
    <row r="2010" spans="13:17" x14ac:dyDescent="0.2">
      <c r="M2010" s="49" t="s">
        <v>443</v>
      </c>
      <c r="N2010" s="75">
        <f>_xll.qlCalendarAdvance(Calendar,N2009,M2010,"Following",FALSE)</f>
        <v>53603</v>
      </c>
      <c r="O2010" s="75" t="e">
        <f>_xll.qlInterestRateIndexValueDate(Index,N2010)</f>
        <v>#VALUE!</v>
      </c>
      <c r="P2010" s="72" t="e">
        <v>#N/A</v>
      </c>
      <c r="Q2010" s="72" t="e">
        <v>#N/A</v>
      </c>
    </row>
    <row r="2011" spans="13:17" x14ac:dyDescent="0.2">
      <c r="M2011" s="49" t="s">
        <v>443</v>
      </c>
      <c r="N2011" s="75">
        <f>_xll.qlCalendarAdvance(Calendar,N2010,M2011,"Following",FALSE)</f>
        <v>53610</v>
      </c>
      <c r="O2011" s="75" t="e">
        <f>_xll.qlInterestRateIndexValueDate(Index,N2011)</f>
        <v>#VALUE!</v>
      </c>
      <c r="P2011" s="72" t="e">
        <v>#N/A</v>
      </c>
      <c r="Q2011" s="72" t="e">
        <v>#N/A</v>
      </c>
    </row>
    <row r="2012" spans="13:17" x14ac:dyDescent="0.2">
      <c r="M2012" s="49" t="s">
        <v>443</v>
      </c>
      <c r="N2012" s="75">
        <f>_xll.qlCalendarAdvance(Calendar,N2011,M2012,"Following",FALSE)</f>
        <v>53617</v>
      </c>
      <c r="O2012" s="75" t="e">
        <f>_xll.qlInterestRateIndexValueDate(Index,N2012)</f>
        <v>#VALUE!</v>
      </c>
      <c r="P2012" s="72" t="e">
        <v>#N/A</v>
      </c>
      <c r="Q2012" s="72" t="e">
        <v>#N/A</v>
      </c>
    </row>
    <row r="2013" spans="13:17" x14ac:dyDescent="0.2">
      <c r="M2013" s="49" t="s">
        <v>443</v>
      </c>
      <c r="N2013" s="75">
        <f>_xll.qlCalendarAdvance(Calendar,N2012,M2013,"Following",FALSE)</f>
        <v>53624</v>
      </c>
      <c r="O2013" s="75" t="e">
        <f>_xll.qlInterestRateIndexValueDate(Index,N2013)</f>
        <v>#VALUE!</v>
      </c>
      <c r="P2013" s="72" t="e">
        <v>#N/A</v>
      </c>
      <c r="Q2013" s="72" t="e">
        <v>#N/A</v>
      </c>
    </row>
    <row r="2014" spans="13:17" x14ac:dyDescent="0.2">
      <c r="M2014" s="49" t="s">
        <v>443</v>
      </c>
      <c r="N2014" s="75">
        <f>_xll.qlCalendarAdvance(Calendar,N2013,M2014,"Following",FALSE)</f>
        <v>53631</v>
      </c>
      <c r="O2014" s="75" t="e">
        <f>_xll.qlInterestRateIndexValueDate(Index,N2014)</f>
        <v>#VALUE!</v>
      </c>
      <c r="P2014" s="72" t="e">
        <v>#N/A</v>
      </c>
      <c r="Q2014" s="72" t="e">
        <v>#N/A</v>
      </c>
    </row>
    <row r="2015" spans="13:17" x14ac:dyDescent="0.2">
      <c r="M2015" s="49" t="s">
        <v>443</v>
      </c>
      <c r="N2015" s="75">
        <f>_xll.qlCalendarAdvance(Calendar,N2014,M2015,"Following",FALSE)</f>
        <v>53638</v>
      </c>
      <c r="O2015" s="75" t="e">
        <f>_xll.qlInterestRateIndexValueDate(Index,N2015)</f>
        <v>#VALUE!</v>
      </c>
      <c r="P2015" s="72" t="e">
        <v>#N/A</v>
      </c>
      <c r="Q2015" s="72" t="e">
        <v>#N/A</v>
      </c>
    </row>
    <row r="2016" spans="13:17" x14ac:dyDescent="0.2">
      <c r="M2016" s="49" t="s">
        <v>443</v>
      </c>
      <c r="N2016" s="75">
        <f>_xll.qlCalendarAdvance(Calendar,N2015,M2016,"Following",FALSE)</f>
        <v>53645</v>
      </c>
      <c r="O2016" s="75" t="e">
        <f>_xll.qlInterestRateIndexValueDate(Index,N2016)</f>
        <v>#VALUE!</v>
      </c>
      <c r="P2016" s="72" t="e">
        <v>#N/A</v>
      </c>
      <c r="Q2016" s="72" t="e">
        <v>#N/A</v>
      </c>
    </row>
    <row r="2017" spans="13:17" x14ac:dyDescent="0.2">
      <c r="M2017" s="49" t="s">
        <v>443</v>
      </c>
      <c r="N2017" s="75">
        <f>_xll.qlCalendarAdvance(Calendar,N2016,M2017,"Following",FALSE)</f>
        <v>53652</v>
      </c>
      <c r="O2017" s="75" t="e">
        <f>_xll.qlInterestRateIndexValueDate(Index,N2017)</f>
        <v>#VALUE!</v>
      </c>
      <c r="P2017" s="72" t="e">
        <v>#N/A</v>
      </c>
      <c r="Q2017" s="72" t="e">
        <v>#N/A</v>
      </c>
    </row>
    <row r="2018" spans="13:17" x14ac:dyDescent="0.2">
      <c r="M2018" s="49" t="s">
        <v>443</v>
      </c>
      <c r="N2018" s="75">
        <f>_xll.qlCalendarAdvance(Calendar,N2017,M2018,"Following",FALSE)</f>
        <v>53659</v>
      </c>
      <c r="O2018" s="75" t="e">
        <f>_xll.qlInterestRateIndexValueDate(Index,N2018)</f>
        <v>#VALUE!</v>
      </c>
      <c r="P2018" s="72" t="e">
        <v>#N/A</v>
      </c>
      <c r="Q2018" s="72" t="e">
        <v>#N/A</v>
      </c>
    </row>
    <row r="2019" spans="13:17" x14ac:dyDescent="0.2">
      <c r="M2019" s="49" t="s">
        <v>443</v>
      </c>
      <c r="N2019" s="75">
        <f>_xll.qlCalendarAdvance(Calendar,N2018,M2019,"Following",FALSE)</f>
        <v>53666</v>
      </c>
      <c r="O2019" s="75" t="e">
        <f>_xll.qlInterestRateIndexValueDate(Index,N2019)</f>
        <v>#VALUE!</v>
      </c>
      <c r="P2019" s="72" t="e">
        <v>#N/A</v>
      </c>
      <c r="Q2019" s="72" t="e">
        <v>#N/A</v>
      </c>
    </row>
    <row r="2020" spans="13:17" x14ac:dyDescent="0.2">
      <c r="M2020" s="49" t="s">
        <v>443</v>
      </c>
      <c r="N2020" s="75">
        <f>_xll.qlCalendarAdvance(Calendar,N2019,M2020,"Following",FALSE)</f>
        <v>53673</v>
      </c>
      <c r="O2020" s="75" t="e">
        <f>_xll.qlInterestRateIndexValueDate(Index,N2020)</f>
        <v>#VALUE!</v>
      </c>
      <c r="P2020" s="72" t="e">
        <v>#N/A</v>
      </c>
      <c r="Q2020" s="72" t="e">
        <v>#N/A</v>
      </c>
    </row>
    <row r="2021" spans="13:17" x14ac:dyDescent="0.2">
      <c r="M2021" s="49" t="s">
        <v>443</v>
      </c>
      <c r="N2021" s="75">
        <f>_xll.qlCalendarAdvance(Calendar,N2020,M2021,"Following",FALSE)</f>
        <v>53680</v>
      </c>
      <c r="O2021" s="75" t="e">
        <f>_xll.qlInterestRateIndexValueDate(Index,N2021)</f>
        <v>#VALUE!</v>
      </c>
      <c r="P2021" s="72" t="e">
        <v>#N/A</v>
      </c>
      <c r="Q2021" s="72" t="e">
        <v>#N/A</v>
      </c>
    </row>
    <row r="2022" spans="13:17" x14ac:dyDescent="0.2">
      <c r="M2022" s="49" t="s">
        <v>443</v>
      </c>
      <c r="N2022" s="75">
        <f>_xll.qlCalendarAdvance(Calendar,N2021,M2022,"Following",FALSE)</f>
        <v>53688</v>
      </c>
      <c r="O2022" s="75" t="e">
        <f>_xll.qlInterestRateIndexValueDate(Index,N2022)</f>
        <v>#VALUE!</v>
      </c>
      <c r="P2022" s="72" t="e">
        <v>#N/A</v>
      </c>
      <c r="Q2022" s="72" t="e">
        <v>#N/A</v>
      </c>
    </row>
    <row r="2023" spans="13:17" x14ac:dyDescent="0.2">
      <c r="M2023" s="49" t="s">
        <v>443</v>
      </c>
      <c r="N2023" s="75">
        <f>_xll.qlCalendarAdvance(Calendar,N2022,M2023,"Following",FALSE)</f>
        <v>53695</v>
      </c>
      <c r="O2023" s="75" t="e">
        <f>_xll.qlInterestRateIndexValueDate(Index,N2023)</f>
        <v>#VALUE!</v>
      </c>
      <c r="P2023" s="72" t="e">
        <v>#N/A</v>
      </c>
      <c r="Q2023" s="72" t="e">
        <v>#N/A</v>
      </c>
    </row>
    <row r="2024" spans="13:17" x14ac:dyDescent="0.2">
      <c r="M2024" s="49" t="s">
        <v>443</v>
      </c>
      <c r="N2024" s="75">
        <f>_xll.qlCalendarAdvance(Calendar,N2023,M2024,"Following",FALSE)</f>
        <v>53702</v>
      </c>
      <c r="O2024" s="75" t="e">
        <f>_xll.qlInterestRateIndexValueDate(Index,N2024)</f>
        <v>#VALUE!</v>
      </c>
      <c r="P2024" s="72" t="e">
        <v>#N/A</v>
      </c>
      <c r="Q2024" s="72" t="e">
        <v>#N/A</v>
      </c>
    </row>
    <row r="2025" spans="13:17" x14ac:dyDescent="0.2">
      <c r="M2025" s="49" t="s">
        <v>443</v>
      </c>
      <c r="N2025" s="75">
        <f>_xll.qlCalendarAdvance(Calendar,N2024,M2025,"Following",FALSE)</f>
        <v>53709</v>
      </c>
      <c r="O2025" s="75" t="e">
        <f>_xll.qlInterestRateIndexValueDate(Index,N2025)</f>
        <v>#VALUE!</v>
      </c>
      <c r="P2025" s="72" t="e">
        <v>#N/A</v>
      </c>
      <c r="Q2025" s="72" t="e">
        <v>#N/A</v>
      </c>
    </row>
    <row r="2026" spans="13:17" x14ac:dyDescent="0.2">
      <c r="M2026" s="49" t="s">
        <v>443</v>
      </c>
      <c r="N2026" s="75">
        <f>_xll.qlCalendarAdvance(Calendar,N2025,M2026,"Following",FALSE)</f>
        <v>53716</v>
      </c>
      <c r="O2026" s="75" t="e">
        <f>_xll.qlInterestRateIndexValueDate(Index,N2026)</f>
        <v>#VALUE!</v>
      </c>
      <c r="P2026" s="72" t="e">
        <v>#N/A</v>
      </c>
      <c r="Q2026" s="72" t="e">
        <v>#N/A</v>
      </c>
    </row>
    <row r="2027" spans="13:17" x14ac:dyDescent="0.2">
      <c r="M2027" s="49" t="s">
        <v>443</v>
      </c>
      <c r="N2027" s="75">
        <f>_xll.qlCalendarAdvance(Calendar,N2026,M2027,"Following",FALSE)</f>
        <v>53723</v>
      </c>
      <c r="O2027" s="75" t="e">
        <f>_xll.qlInterestRateIndexValueDate(Index,N2027)</f>
        <v>#VALUE!</v>
      </c>
      <c r="P2027" s="72" t="e">
        <v>#N/A</v>
      </c>
      <c r="Q2027" s="72" t="e">
        <v>#N/A</v>
      </c>
    </row>
    <row r="2028" spans="13:17" x14ac:dyDescent="0.2">
      <c r="M2028" s="49" t="s">
        <v>443</v>
      </c>
      <c r="N2028" s="75">
        <f>_xll.qlCalendarAdvance(Calendar,N2027,M2028,"Following",FALSE)</f>
        <v>53730</v>
      </c>
      <c r="O2028" s="75" t="e">
        <f>_xll.qlInterestRateIndexValueDate(Index,N2028)</f>
        <v>#VALUE!</v>
      </c>
      <c r="P2028" s="72" t="e">
        <v>#N/A</v>
      </c>
      <c r="Q2028" s="72" t="e">
        <v>#N/A</v>
      </c>
    </row>
    <row r="2029" spans="13:17" x14ac:dyDescent="0.2">
      <c r="M2029" s="49" t="s">
        <v>443</v>
      </c>
      <c r="N2029" s="75">
        <f>_xll.qlCalendarAdvance(Calendar,N2028,M2029,"Following",FALSE)</f>
        <v>53737</v>
      </c>
      <c r="O2029" s="75" t="e">
        <f>_xll.qlInterestRateIndexValueDate(Index,N2029)</f>
        <v>#VALUE!</v>
      </c>
      <c r="P2029" s="72" t="e">
        <v>#N/A</v>
      </c>
      <c r="Q2029" s="72" t="e">
        <v>#N/A</v>
      </c>
    </row>
    <row r="2030" spans="13:17" x14ac:dyDescent="0.2">
      <c r="M2030" s="49" t="s">
        <v>443</v>
      </c>
      <c r="N2030" s="75">
        <f>_xll.qlCalendarAdvance(Calendar,N2029,M2030,"Following",FALSE)</f>
        <v>53744</v>
      </c>
      <c r="O2030" s="75" t="e">
        <f>_xll.qlInterestRateIndexValueDate(Index,N2030)</f>
        <v>#VALUE!</v>
      </c>
      <c r="P2030" s="72" t="e">
        <v>#N/A</v>
      </c>
      <c r="Q2030" s="72" t="e">
        <v>#N/A</v>
      </c>
    </row>
    <row r="2031" spans="13:17" x14ac:dyDescent="0.2">
      <c r="M2031" s="49" t="s">
        <v>443</v>
      </c>
      <c r="N2031" s="75">
        <f>_xll.qlCalendarAdvance(Calendar,N2030,M2031,"Following",FALSE)</f>
        <v>53751</v>
      </c>
      <c r="O2031" s="75" t="e">
        <f>_xll.qlInterestRateIndexValueDate(Index,N2031)</f>
        <v>#VALUE!</v>
      </c>
      <c r="P2031" s="72" t="e">
        <v>#N/A</v>
      </c>
      <c r="Q2031" s="72" t="e">
        <v>#N/A</v>
      </c>
    </row>
    <row r="2032" spans="13:17" x14ac:dyDescent="0.2">
      <c r="M2032" s="49" t="s">
        <v>443</v>
      </c>
      <c r="N2032" s="75">
        <f>_xll.qlCalendarAdvance(Calendar,N2031,M2032,"Following",FALSE)</f>
        <v>53758</v>
      </c>
      <c r="O2032" s="75" t="e">
        <f>_xll.qlInterestRateIndexValueDate(Index,N2032)</f>
        <v>#VALUE!</v>
      </c>
      <c r="P2032" s="72" t="e">
        <v>#N/A</v>
      </c>
      <c r="Q2032" s="72" t="e">
        <v>#N/A</v>
      </c>
    </row>
    <row r="2033" spans="13:17" x14ac:dyDescent="0.2">
      <c r="M2033" s="49" t="s">
        <v>443</v>
      </c>
      <c r="N2033" s="75">
        <f>_xll.qlCalendarAdvance(Calendar,N2032,M2033,"Following",FALSE)</f>
        <v>53765</v>
      </c>
      <c r="O2033" s="75" t="e">
        <f>_xll.qlInterestRateIndexValueDate(Index,N2033)</f>
        <v>#VALUE!</v>
      </c>
      <c r="P2033" s="72" t="e">
        <v>#N/A</v>
      </c>
      <c r="Q2033" s="72" t="e">
        <v>#N/A</v>
      </c>
    </row>
    <row r="2034" spans="13:17" x14ac:dyDescent="0.2">
      <c r="M2034" s="49" t="s">
        <v>443</v>
      </c>
      <c r="N2034" s="75">
        <f>_xll.qlCalendarAdvance(Calendar,N2033,M2034,"Following",FALSE)</f>
        <v>53772</v>
      </c>
      <c r="O2034" s="75" t="e">
        <f>_xll.qlInterestRateIndexValueDate(Index,N2034)</f>
        <v>#VALUE!</v>
      </c>
      <c r="P2034" s="72" t="e">
        <v>#N/A</v>
      </c>
      <c r="Q2034" s="72" t="e">
        <v>#N/A</v>
      </c>
    </row>
    <row r="2035" spans="13:17" x14ac:dyDescent="0.2">
      <c r="M2035" s="49" t="s">
        <v>443</v>
      </c>
      <c r="N2035" s="75">
        <f>_xll.qlCalendarAdvance(Calendar,N2034,M2035,"Following",FALSE)</f>
        <v>53779</v>
      </c>
      <c r="O2035" s="75" t="e">
        <f>_xll.qlInterestRateIndexValueDate(Index,N2035)</f>
        <v>#VALUE!</v>
      </c>
      <c r="P2035" s="72" t="e">
        <v>#N/A</v>
      </c>
      <c r="Q2035" s="72" t="e">
        <v>#N/A</v>
      </c>
    </row>
    <row r="2036" spans="13:17" x14ac:dyDescent="0.2">
      <c r="M2036" s="49" t="s">
        <v>443</v>
      </c>
      <c r="N2036" s="75">
        <f>_xll.qlCalendarAdvance(Calendar,N2035,M2036,"Following",FALSE)</f>
        <v>53786</v>
      </c>
      <c r="O2036" s="75" t="e">
        <f>_xll.qlInterestRateIndexValueDate(Index,N2036)</f>
        <v>#VALUE!</v>
      </c>
      <c r="P2036" s="72" t="e">
        <v>#N/A</v>
      </c>
      <c r="Q2036" s="72" t="e">
        <v>#N/A</v>
      </c>
    </row>
    <row r="2037" spans="13:17" x14ac:dyDescent="0.2">
      <c r="M2037" s="49" t="s">
        <v>443</v>
      </c>
      <c r="N2037" s="75">
        <f>_xll.qlCalendarAdvance(Calendar,N2036,M2037,"Following",FALSE)</f>
        <v>53793</v>
      </c>
      <c r="O2037" s="75" t="e">
        <f>_xll.qlInterestRateIndexValueDate(Index,N2037)</f>
        <v>#VALUE!</v>
      </c>
      <c r="P2037" s="72" t="e">
        <v>#N/A</v>
      </c>
      <c r="Q2037" s="72" t="e">
        <v>#N/A</v>
      </c>
    </row>
    <row r="2038" spans="13:17" x14ac:dyDescent="0.2">
      <c r="M2038" s="49" t="s">
        <v>443</v>
      </c>
      <c r="N2038" s="75">
        <f>_xll.qlCalendarAdvance(Calendar,N2037,M2038,"Following",FALSE)</f>
        <v>53800</v>
      </c>
      <c r="O2038" s="75" t="e">
        <f>_xll.qlInterestRateIndexValueDate(Index,N2038)</f>
        <v>#VALUE!</v>
      </c>
      <c r="P2038" s="72" t="e">
        <v>#N/A</v>
      </c>
      <c r="Q2038" s="72" t="e">
        <v>#N/A</v>
      </c>
    </row>
    <row r="2039" spans="13:17" x14ac:dyDescent="0.2">
      <c r="M2039" s="49" t="s">
        <v>443</v>
      </c>
      <c r="N2039" s="75">
        <f>_xll.qlCalendarAdvance(Calendar,N2038,M2039,"Following",FALSE)</f>
        <v>53807</v>
      </c>
      <c r="O2039" s="75" t="e">
        <f>_xll.qlInterestRateIndexValueDate(Index,N2039)</f>
        <v>#VALUE!</v>
      </c>
      <c r="P2039" s="72" t="e">
        <v>#N/A</v>
      </c>
      <c r="Q2039" s="72" t="e">
        <v>#N/A</v>
      </c>
    </row>
    <row r="2040" spans="13:17" x14ac:dyDescent="0.2">
      <c r="M2040" s="49" t="s">
        <v>443</v>
      </c>
      <c r="N2040" s="75">
        <f>_xll.qlCalendarAdvance(Calendar,N2039,M2040,"Following",FALSE)</f>
        <v>53814</v>
      </c>
      <c r="O2040" s="75" t="e">
        <f>_xll.qlInterestRateIndexValueDate(Index,N2040)</f>
        <v>#VALUE!</v>
      </c>
      <c r="P2040" s="72" t="e">
        <v>#N/A</v>
      </c>
      <c r="Q2040" s="72" t="e">
        <v>#N/A</v>
      </c>
    </row>
    <row r="2041" spans="13:17" x14ac:dyDescent="0.2">
      <c r="M2041" s="49" t="s">
        <v>443</v>
      </c>
      <c r="N2041" s="75">
        <f>_xll.qlCalendarAdvance(Calendar,N2040,M2041,"Following",FALSE)</f>
        <v>53821</v>
      </c>
      <c r="O2041" s="75" t="e">
        <f>_xll.qlInterestRateIndexValueDate(Index,N2041)</f>
        <v>#VALUE!</v>
      </c>
      <c r="P2041" s="72" t="e">
        <v>#N/A</v>
      </c>
      <c r="Q2041" s="72" t="e">
        <v>#N/A</v>
      </c>
    </row>
    <row r="2042" spans="13:17" x14ac:dyDescent="0.2">
      <c r="M2042" s="49" t="s">
        <v>443</v>
      </c>
      <c r="N2042" s="75">
        <f>_xll.qlCalendarAdvance(Calendar,N2041,M2042,"Following",FALSE)</f>
        <v>53828</v>
      </c>
      <c r="O2042" s="75" t="e">
        <f>_xll.qlInterestRateIndexValueDate(Index,N2042)</f>
        <v>#VALUE!</v>
      </c>
      <c r="P2042" s="72" t="e">
        <v>#N/A</v>
      </c>
      <c r="Q2042" s="72" t="e">
        <v>#N/A</v>
      </c>
    </row>
    <row r="2043" spans="13:17" x14ac:dyDescent="0.2">
      <c r="M2043" s="49" t="s">
        <v>443</v>
      </c>
      <c r="N2043" s="75">
        <f>_xll.qlCalendarAdvance(Calendar,N2042,M2043,"Following",FALSE)</f>
        <v>53835</v>
      </c>
      <c r="O2043" s="75" t="e">
        <f>_xll.qlInterestRateIndexValueDate(Index,N2043)</f>
        <v>#VALUE!</v>
      </c>
      <c r="P2043" s="72" t="e">
        <v>#N/A</v>
      </c>
      <c r="Q2043" s="72" t="e">
        <v>#N/A</v>
      </c>
    </row>
    <row r="2044" spans="13:17" x14ac:dyDescent="0.2">
      <c r="M2044" s="49" t="s">
        <v>443</v>
      </c>
      <c r="N2044" s="75">
        <f>_xll.qlCalendarAdvance(Calendar,N2043,M2044,"Following",FALSE)</f>
        <v>53842</v>
      </c>
      <c r="O2044" s="75" t="e">
        <f>_xll.qlInterestRateIndexValueDate(Index,N2044)</f>
        <v>#VALUE!</v>
      </c>
      <c r="P2044" s="72" t="e">
        <v>#N/A</v>
      </c>
      <c r="Q2044" s="72" t="e">
        <v>#N/A</v>
      </c>
    </row>
    <row r="2045" spans="13:17" x14ac:dyDescent="0.2">
      <c r="M2045" s="49" t="s">
        <v>443</v>
      </c>
      <c r="N2045" s="75">
        <f>_xll.qlCalendarAdvance(Calendar,N2044,M2045,"Following",FALSE)</f>
        <v>53849</v>
      </c>
      <c r="O2045" s="75" t="e">
        <f>_xll.qlInterestRateIndexValueDate(Index,N2045)</f>
        <v>#VALUE!</v>
      </c>
      <c r="P2045" s="72" t="e">
        <v>#N/A</v>
      </c>
      <c r="Q2045" s="72" t="e">
        <v>#N/A</v>
      </c>
    </row>
    <row r="2046" spans="13:17" x14ac:dyDescent="0.2">
      <c r="M2046" s="49" t="s">
        <v>443</v>
      </c>
      <c r="N2046" s="75">
        <f>_xll.qlCalendarAdvance(Calendar,N2045,M2046,"Following",FALSE)</f>
        <v>53856</v>
      </c>
      <c r="O2046" s="75" t="e">
        <f>_xll.qlInterestRateIndexValueDate(Index,N2046)</f>
        <v>#VALUE!</v>
      </c>
      <c r="P2046" s="72" t="e">
        <v>#N/A</v>
      </c>
      <c r="Q2046" s="72" t="e">
        <v>#N/A</v>
      </c>
    </row>
    <row r="2047" spans="13:17" x14ac:dyDescent="0.2">
      <c r="M2047" s="49" t="s">
        <v>443</v>
      </c>
      <c r="N2047" s="75">
        <f>_xll.qlCalendarAdvance(Calendar,N2046,M2047,"Following",FALSE)</f>
        <v>53863</v>
      </c>
      <c r="O2047" s="75" t="e">
        <f>_xll.qlInterestRateIndexValueDate(Index,N2047)</f>
        <v>#VALUE!</v>
      </c>
      <c r="P2047" s="72" t="e">
        <v>#N/A</v>
      </c>
      <c r="Q2047" s="72" t="e">
        <v>#N/A</v>
      </c>
    </row>
    <row r="2048" spans="13:17" x14ac:dyDescent="0.2">
      <c r="M2048" s="49" t="s">
        <v>443</v>
      </c>
      <c r="N2048" s="75">
        <f>_xll.qlCalendarAdvance(Calendar,N2047,M2048,"Following",FALSE)</f>
        <v>53870</v>
      </c>
      <c r="O2048" s="75" t="e">
        <f>_xll.qlInterestRateIndexValueDate(Index,N2048)</f>
        <v>#VALUE!</v>
      </c>
      <c r="P2048" s="72" t="e">
        <v>#N/A</v>
      </c>
      <c r="Q2048" s="72" t="e">
        <v>#N/A</v>
      </c>
    </row>
    <row r="2049" spans="13:17" x14ac:dyDescent="0.2">
      <c r="M2049" s="49" t="s">
        <v>443</v>
      </c>
      <c r="N2049" s="75">
        <f>_xll.qlCalendarAdvance(Calendar,N2048,M2049,"Following",FALSE)</f>
        <v>53877</v>
      </c>
      <c r="O2049" s="75" t="e">
        <f>_xll.qlInterestRateIndexValueDate(Index,N2049)</f>
        <v>#VALUE!</v>
      </c>
      <c r="P2049" s="72" t="e">
        <v>#N/A</v>
      </c>
      <c r="Q2049" s="72" t="e">
        <v>#N/A</v>
      </c>
    </row>
    <row r="2050" spans="13:17" x14ac:dyDescent="0.2">
      <c r="M2050" s="49" t="s">
        <v>443</v>
      </c>
      <c r="N2050" s="75">
        <f>_xll.qlCalendarAdvance(Calendar,N2049,M2050,"Following",FALSE)</f>
        <v>53884</v>
      </c>
      <c r="O2050" s="75" t="e">
        <f>_xll.qlInterestRateIndexValueDate(Index,N2050)</f>
        <v>#VALUE!</v>
      </c>
      <c r="P2050" s="72" t="e">
        <v>#N/A</v>
      </c>
      <c r="Q2050" s="72" t="e">
        <v>#N/A</v>
      </c>
    </row>
    <row r="2051" spans="13:17" x14ac:dyDescent="0.2">
      <c r="M2051" s="49" t="s">
        <v>443</v>
      </c>
      <c r="N2051" s="75">
        <f>_xll.qlCalendarAdvance(Calendar,N2050,M2051,"Following",FALSE)</f>
        <v>53891</v>
      </c>
      <c r="O2051" s="75" t="e">
        <f>_xll.qlInterestRateIndexValueDate(Index,N2051)</f>
        <v>#VALUE!</v>
      </c>
      <c r="P2051" s="72" t="e">
        <v>#N/A</v>
      </c>
      <c r="Q2051" s="72" t="e">
        <v>#N/A</v>
      </c>
    </row>
    <row r="2052" spans="13:17" x14ac:dyDescent="0.2">
      <c r="M2052" s="49" t="s">
        <v>443</v>
      </c>
      <c r="N2052" s="75">
        <f>_xll.qlCalendarAdvance(Calendar,N2051,M2052,"Following",FALSE)</f>
        <v>53898</v>
      </c>
      <c r="O2052" s="75" t="e">
        <f>_xll.qlInterestRateIndexValueDate(Index,N2052)</f>
        <v>#VALUE!</v>
      </c>
      <c r="P2052" s="72" t="e">
        <v>#N/A</v>
      </c>
      <c r="Q2052" s="72" t="e">
        <v>#N/A</v>
      </c>
    </row>
    <row r="2053" spans="13:17" x14ac:dyDescent="0.2">
      <c r="M2053" s="49" t="s">
        <v>443</v>
      </c>
      <c r="N2053" s="75">
        <f>_xll.qlCalendarAdvance(Calendar,N2052,M2053,"Following",FALSE)</f>
        <v>53905</v>
      </c>
      <c r="O2053" s="75" t="e">
        <f>_xll.qlInterestRateIndexValueDate(Index,N2053)</f>
        <v>#VALUE!</v>
      </c>
      <c r="P2053" s="72" t="e">
        <v>#N/A</v>
      </c>
      <c r="Q2053" s="72" t="e">
        <v>#N/A</v>
      </c>
    </row>
    <row r="2054" spans="13:17" x14ac:dyDescent="0.2">
      <c r="M2054" s="49" t="s">
        <v>443</v>
      </c>
      <c r="N2054" s="75">
        <f>_xll.qlCalendarAdvance(Calendar,N2053,M2054,"Following",FALSE)</f>
        <v>53912</v>
      </c>
      <c r="O2054" s="75" t="e">
        <f>_xll.qlInterestRateIndexValueDate(Index,N2054)</f>
        <v>#VALUE!</v>
      </c>
      <c r="P2054" s="72" t="e">
        <v>#N/A</v>
      </c>
      <c r="Q2054" s="72" t="e">
        <v>#N/A</v>
      </c>
    </row>
    <row r="2055" spans="13:17" x14ac:dyDescent="0.2">
      <c r="M2055" s="49" t="s">
        <v>443</v>
      </c>
      <c r="N2055" s="75">
        <f>_xll.qlCalendarAdvance(Calendar,N2054,M2055,"Following",FALSE)</f>
        <v>53919</v>
      </c>
      <c r="O2055" s="75" t="e">
        <f>_xll.qlInterestRateIndexValueDate(Index,N2055)</f>
        <v>#VALUE!</v>
      </c>
      <c r="P2055" s="72" t="e">
        <v>#N/A</v>
      </c>
      <c r="Q2055" s="72" t="e">
        <v>#N/A</v>
      </c>
    </row>
    <row r="2056" spans="13:17" x14ac:dyDescent="0.2">
      <c r="M2056" s="49" t="s">
        <v>443</v>
      </c>
      <c r="N2056" s="75">
        <f>_xll.qlCalendarAdvance(Calendar,N2055,M2056,"Following",FALSE)</f>
        <v>53926</v>
      </c>
      <c r="O2056" s="75" t="e">
        <f>_xll.qlInterestRateIndexValueDate(Index,N2056)</f>
        <v>#VALUE!</v>
      </c>
      <c r="P2056" s="72" t="e">
        <v>#N/A</v>
      </c>
      <c r="Q2056" s="72" t="e">
        <v>#N/A</v>
      </c>
    </row>
    <row r="2057" spans="13:17" x14ac:dyDescent="0.2">
      <c r="M2057" s="49" t="s">
        <v>443</v>
      </c>
      <c r="N2057" s="75">
        <f>_xll.qlCalendarAdvance(Calendar,N2056,M2057,"Following",FALSE)</f>
        <v>53933</v>
      </c>
      <c r="O2057" s="75" t="e">
        <f>_xll.qlInterestRateIndexValueDate(Index,N2057)</f>
        <v>#VALUE!</v>
      </c>
      <c r="P2057" s="72" t="e">
        <v>#N/A</v>
      </c>
      <c r="Q2057" s="72" t="e">
        <v>#N/A</v>
      </c>
    </row>
    <row r="2058" spans="13:17" x14ac:dyDescent="0.2">
      <c r="M2058" s="49" t="s">
        <v>443</v>
      </c>
      <c r="N2058" s="75">
        <f>_xll.qlCalendarAdvance(Calendar,N2057,M2058,"Following",FALSE)</f>
        <v>53940</v>
      </c>
      <c r="O2058" s="75" t="e">
        <f>_xll.qlInterestRateIndexValueDate(Index,N2058)</f>
        <v>#VALUE!</v>
      </c>
      <c r="P2058" s="72" t="e">
        <v>#N/A</v>
      </c>
      <c r="Q2058" s="72" t="e">
        <v>#N/A</v>
      </c>
    </row>
    <row r="2059" spans="13:17" x14ac:dyDescent="0.2">
      <c r="M2059" s="49" t="s">
        <v>443</v>
      </c>
      <c r="N2059" s="75">
        <f>_xll.qlCalendarAdvance(Calendar,N2058,M2059,"Following",FALSE)</f>
        <v>53947</v>
      </c>
      <c r="O2059" s="75" t="e">
        <f>_xll.qlInterestRateIndexValueDate(Index,N2059)</f>
        <v>#VALUE!</v>
      </c>
      <c r="P2059" s="72" t="e">
        <v>#N/A</v>
      </c>
      <c r="Q2059" s="72" t="e">
        <v>#N/A</v>
      </c>
    </row>
    <row r="2060" spans="13:17" x14ac:dyDescent="0.2">
      <c r="M2060" s="49" t="s">
        <v>443</v>
      </c>
      <c r="N2060" s="75">
        <f>_xll.qlCalendarAdvance(Calendar,N2059,M2060,"Following",FALSE)</f>
        <v>53954</v>
      </c>
      <c r="O2060" s="75" t="e">
        <f>_xll.qlInterestRateIndexValueDate(Index,N2060)</f>
        <v>#VALUE!</v>
      </c>
      <c r="P2060" s="72" t="e">
        <v>#N/A</v>
      </c>
      <c r="Q2060" s="72" t="e">
        <v>#N/A</v>
      </c>
    </row>
    <row r="2061" spans="13:17" x14ac:dyDescent="0.2">
      <c r="M2061" s="49" t="s">
        <v>443</v>
      </c>
      <c r="N2061" s="75">
        <f>_xll.qlCalendarAdvance(Calendar,N2060,M2061,"Following",FALSE)</f>
        <v>53961</v>
      </c>
      <c r="O2061" s="75" t="e">
        <f>_xll.qlInterestRateIndexValueDate(Index,N2061)</f>
        <v>#VALUE!</v>
      </c>
      <c r="P2061" s="72" t="e">
        <v>#N/A</v>
      </c>
      <c r="Q2061" s="72" t="e">
        <v>#N/A</v>
      </c>
    </row>
    <row r="2062" spans="13:17" x14ac:dyDescent="0.2">
      <c r="M2062" s="49" t="s">
        <v>443</v>
      </c>
      <c r="N2062" s="75">
        <f>_xll.qlCalendarAdvance(Calendar,N2061,M2062,"Following",FALSE)</f>
        <v>53968</v>
      </c>
      <c r="O2062" s="75" t="e">
        <f>_xll.qlInterestRateIndexValueDate(Index,N2062)</f>
        <v>#VALUE!</v>
      </c>
      <c r="P2062" s="72" t="e">
        <v>#N/A</v>
      </c>
      <c r="Q2062" s="72" t="e">
        <v>#N/A</v>
      </c>
    </row>
    <row r="2063" spans="13:17" x14ac:dyDescent="0.2">
      <c r="M2063" s="49" t="s">
        <v>443</v>
      </c>
      <c r="N2063" s="75">
        <f>_xll.qlCalendarAdvance(Calendar,N2062,M2063,"Following",FALSE)</f>
        <v>53975</v>
      </c>
      <c r="O2063" s="75" t="e">
        <f>_xll.qlInterestRateIndexValueDate(Index,N2063)</f>
        <v>#VALUE!</v>
      </c>
      <c r="P2063" s="72" t="e">
        <v>#N/A</v>
      </c>
      <c r="Q2063" s="72" t="e">
        <v>#N/A</v>
      </c>
    </row>
    <row r="2064" spans="13:17" x14ac:dyDescent="0.2">
      <c r="M2064" s="49" t="s">
        <v>443</v>
      </c>
      <c r="N2064" s="75">
        <f>_xll.qlCalendarAdvance(Calendar,N2063,M2064,"Following",FALSE)</f>
        <v>53982</v>
      </c>
      <c r="O2064" s="75" t="e">
        <f>_xll.qlInterestRateIndexValueDate(Index,N2064)</f>
        <v>#VALUE!</v>
      </c>
      <c r="P2064" s="72" t="e">
        <v>#N/A</v>
      </c>
      <c r="Q2064" s="72" t="e">
        <v>#N/A</v>
      </c>
    </row>
    <row r="2065" spans="13:17" x14ac:dyDescent="0.2">
      <c r="M2065" s="49" t="s">
        <v>443</v>
      </c>
      <c r="N2065" s="75">
        <f>_xll.qlCalendarAdvance(Calendar,N2064,M2065,"Following",FALSE)</f>
        <v>53989</v>
      </c>
      <c r="O2065" s="75" t="e">
        <f>_xll.qlInterestRateIndexValueDate(Index,N2065)</f>
        <v>#VALUE!</v>
      </c>
      <c r="P2065" s="72" t="e">
        <v>#N/A</v>
      </c>
      <c r="Q2065" s="72" t="e">
        <v>#N/A</v>
      </c>
    </row>
    <row r="2066" spans="13:17" x14ac:dyDescent="0.2">
      <c r="M2066" s="49" t="s">
        <v>443</v>
      </c>
      <c r="N2066" s="75">
        <f>_xll.qlCalendarAdvance(Calendar,N2065,M2066,"Following",FALSE)</f>
        <v>53996</v>
      </c>
      <c r="O2066" s="75" t="e">
        <f>_xll.qlInterestRateIndexValueDate(Index,N2066)</f>
        <v>#VALUE!</v>
      </c>
      <c r="P2066" s="72" t="e">
        <v>#N/A</v>
      </c>
      <c r="Q2066" s="72" t="e">
        <v>#N/A</v>
      </c>
    </row>
    <row r="2067" spans="13:17" x14ac:dyDescent="0.2">
      <c r="M2067" s="49" t="s">
        <v>443</v>
      </c>
      <c r="N2067" s="75">
        <f>_xll.qlCalendarAdvance(Calendar,N2066,M2067,"Following",FALSE)</f>
        <v>54003</v>
      </c>
      <c r="O2067" s="75" t="e">
        <f>_xll.qlInterestRateIndexValueDate(Index,N2067)</f>
        <v>#VALUE!</v>
      </c>
      <c r="P2067" s="72" t="e">
        <v>#N/A</v>
      </c>
      <c r="Q2067" s="72" t="e">
        <v>#N/A</v>
      </c>
    </row>
    <row r="2068" spans="13:17" x14ac:dyDescent="0.2">
      <c r="M2068" s="49" t="s">
        <v>443</v>
      </c>
      <c r="N2068" s="75">
        <f>_xll.qlCalendarAdvance(Calendar,N2067,M2068,"Following",FALSE)</f>
        <v>54010</v>
      </c>
      <c r="O2068" s="75" t="e">
        <f>_xll.qlInterestRateIndexValueDate(Index,N2068)</f>
        <v>#VALUE!</v>
      </c>
      <c r="P2068" s="72" t="e">
        <v>#N/A</v>
      </c>
      <c r="Q2068" s="72" t="e">
        <v>#N/A</v>
      </c>
    </row>
    <row r="2069" spans="13:17" x14ac:dyDescent="0.2">
      <c r="M2069" s="49" t="s">
        <v>443</v>
      </c>
      <c r="N2069" s="75">
        <f>_xll.qlCalendarAdvance(Calendar,N2068,M2069,"Following",FALSE)</f>
        <v>54017</v>
      </c>
      <c r="O2069" s="75" t="e">
        <f>_xll.qlInterestRateIndexValueDate(Index,N2069)</f>
        <v>#VALUE!</v>
      </c>
      <c r="P2069" s="72" t="e">
        <v>#N/A</v>
      </c>
      <c r="Q2069" s="72" t="e">
        <v>#N/A</v>
      </c>
    </row>
    <row r="2070" spans="13:17" x14ac:dyDescent="0.2">
      <c r="M2070" s="49" t="s">
        <v>443</v>
      </c>
      <c r="N2070" s="75">
        <f>_xll.qlCalendarAdvance(Calendar,N2069,M2070,"Following",FALSE)</f>
        <v>54024</v>
      </c>
      <c r="O2070" s="75" t="e">
        <f>_xll.qlInterestRateIndexValueDate(Index,N2070)</f>
        <v>#VALUE!</v>
      </c>
      <c r="P2070" s="72" t="e">
        <v>#N/A</v>
      </c>
      <c r="Q2070" s="72" t="e">
        <v>#N/A</v>
      </c>
    </row>
    <row r="2071" spans="13:17" x14ac:dyDescent="0.2">
      <c r="M2071" s="49" t="s">
        <v>443</v>
      </c>
      <c r="N2071" s="75">
        <f>_xll.qlCalendarAdvance(Calendar,N2070,M2071,"Following",FALSE)</f>
        <v>54031</v>
      </c>
      <c r="O2071" s="75" t="e">
        <f>_xll.qlInterestRateIndexValueDate(Index,N2071)</f>
        <v>#VALUE!</v>
      </c>
      <c r="P2071" s="72" t="e">
        <v>#N/A</v>
      </c>
      <c r="Q2071" s="72" t="e">
        <v>#N/A</v>
      </c>
    </row>
    <row r="2072" spans="13:17" x14ac:dyDescent="0.2">
      <c r="M2072" s="49" t="s">
        <v>443</v>
      </c>
      <c r="N2072" s="75">
        <f>_xll.qlCalendarAdvance(Calendar,N2071,M2072,"Following",FALSE)</f>
        <v>54038</v>
      </c>
      <c r="O2072" s="75" t="e">
        <f>_xll.qlInterestRateIndexValueDate(Index,N2072)</f>
        <v>#VALUE!</v>
      </c>
      <c r="P2072" s="72" t="e">
        <v>#N/A</v>
      </c>
      <c r="Q2072" s="72" t="e">
        <v>#N/A</v>
      </c>
    </row>
    <row r="2073" spans="13:17" x14ac:dyDescent="0.2">
      <c r="M2073" s="49" t="s">
        <v>443</v>
      </c>
      <c r="N2073" s="75">
        <f>_xll.qlCalendarAdvance(Calendar,N2072,M2073,"Following",FALSE)</f>
        <v>54045</v>
      </c>
      <c r="O2073" s="75" t="e">
        <f>_xll.qlInterestRateIndexValueDate(Index,N2073)</f>
        <v>#VALUE!</v>
      </c>
      <c r="P2073" s="72" t="e">
        <v>#N/A</v>
      </c>
      <c r="Q2073" s="72" t="e">
        <v>#N/A</v>
      </c>
    </row>
    <row r="2074" spans="13:17" x14ac:dyDescent="0.2">
      <c r="M2074" s="49" t="s">
        <v>443</v>
      </c>
      <c r="N2074" s="75">
        <f>_xll.qlCalendarAdvance(Calendar,N2073,M2074,"Following",FALSE)</f>
        <v>54053</v>
      </c>
      <c r="O2074" s="75" t="e">
        <f>_xll.qlInterestRateIndexValueDate(Index,N2074)</f>
        <v>#VALUE!</v>
      </c>
      <c r="P2074" s="72" t="e">
        <v>#N/A</v>
      </c>
      <c r="Q2074" s="72" t="e">
        <v>#N/A</v>
      </c>
    </row>
    <row r="2075" spans="13:17" x14ac:dyDescent="0.2">
      <c r="M2075" s="49" t="s">
        <v>443</v>
      </c>
      <c r="N2075" s="75">
        <f>_xll.qlCalendarAdvance(Calendar,N2074,M2075,"Following",FALSE)</f>
        <v>54060</v>
      </c>
      <c r="O2075" s="75" t="e">
        <f>_xll.qlInterestRateIndexValueDate(Index,N2075)</f>
        <v>#VALUE!</v>
      </c>
      <c r="P2075" s="72" t="e">
        <v>#N/A</v>
      </c>
      <c r="Q2075" s="72" t="e">
        <v>#N/A</v>
      </c>
    </row>
    <row r="2076" spans="13:17" x14ac:dyDescent="0.2">
      <c r="M2076" s="49" t="s">
        <v>443</v>
      </c>
      <c r="N2076" s="75">
        <f>_xll.qlCalendarAdvance(Calendar,N2075,M2076,"Following",FALSE)</f>
        <v>54067</v>
      </c>
      <c r="O2076" s="75" t="e">
        <f>_xll.qlInterestRateIndexValueDate(Index,N2076)</f>
        <v>#VALUE!</v>
      </c>
      <c r="P2076" s="72" t="e">
        <v>#N/A</v>
      </c>
      <c r="Q2076" s="72" t="e">
        <v>#N/A</v>
      </c>
    </row>
    <row r="2077" spans="13:17" x14ac:dyDescent="0.2">
      <c r="M2077" s="49" t="s">
        <v>443</v>
      </c>
      <c r="N2077" s="75">
        <f>_xll.qlCalendarAdvance(Calendar,N2076,M2077,"Following",FALSE)</f>
        <v>54074</v>
      </c>
      <c r="O2077" s="75" t="e">
        <f>_xll.qlInterestRateIndexValueDate(Index,N2077)</f>
        <v>#VALUE!</v>
      </c>
      <c r="P2077" s="72" t="e">
        <v>#N/A</v>
      </c>
      <c r="Q2077" s="72" t="e">
        <v>#N/A</v>
      </c>
    </row>
    <row r="2078" spans="13:17" x14ac:dyDescent="0.2">
      <c r="M2078" s="49" t="s">
        <v>443</v>
      </c>
      <c r="N2078" s="75">
        <f>_xll.qlCalendarAdvance(Calendar,N2077,M2078,"Following",FALSE)</f>
        <v>54081</v>
      </c>
      <c r="O2078" s="75" t="e">
        <f>_xll.qlInterestRateIndexValueDate(Index,N2078)</f>
        <v>#VALUE!</v>
      </c>
      <c r="P2078" s="72" t="e">
        <v>#N/A</v>
      </c>
      <c r="Q2078" s="72" t="e">
        <v>#N/A</v>
      </c>
    </row>
    <row r="2079" spans="13:17" x14ac:dyDescent="0.2">
      <c r="M2079" s="49" t="s">
        <v>443</v>
      </c>
      <c r="N2079" s="75">
        <f>_xll.qlCalendarAdvance(Calendar,N2078,M2079,"Following",FALSE)</f>
        <v>54088</v>
      </c>
      <c r="O2079" s="75" t="e">
        <f>_xll.qlInterestRateIndexValueDate(Index,N2079)</f>
        <v>#VALUE!</v>
      </c>
      <c r="P2079" s="72" t="e">
        <v>#N/A</v>
      </c>
      <c r="Q2079" s="72" t="e">
        <v>#N/A</v>
      </c>
    </row>
    <row r="2080" spans="13:17" x14ac:dyDescent="0.2">
      <c r="M2080" s="49" t="s">
        <v>443</v>
      </c>
      <c r="N2080" s="75">
        <f>_xll.qlCalendarAdvance(Calendar,N2079,M2080,"Following",FALSE)</f>
        <v>54095</v>
      </c>
      <c r="O2080" s="75" t="e">
        <f>_xll.qlInterestRateIndexValueDate(Index,N2080)</f>
        <v>#VALUE!</v>
      </c>
      <c r="P2080" s="72" t="e">
        <v>#N/A</v>
      </c>
      <c r="Q2080" s="72" t="e">
        <v>#N/A</v>
      </c>
    </row>
    <row r="2081" spans="13:17" x14ac:dyDescent="0.2">
      <c r="M2081" s="49" t="s">
        <v>443</v>
      </c>
      <c r="N2081" s="75">
        <f>_xll.qlCalendarAdvance(Calendar,N2080,M2081,"Following",FALSE)</f>
        <v>54102</v>
      </c>
      <c r="O2081" s="75" t="e">
        <f>_xll.qlInterestRateIndexValueDate(Index,N2081)</f>
        <v>#VALUE!</v>
      </c>
      <c r="P2081" s="72" t="e">
        <v>#N/A</v>
      </c>
      <c r="Q2081" s="72" t="e">
        <v>#N/A</v>
      </c>
    </row>
    <row r="2082" spans="13:17" x14ac:dyDescent="0.2">
      <c r="M2082" s="49" t="s">
        <v>443</v>
      </c>
      <c r="N2082" s="75">
        <f>_xll.qlCalendarAdvance(Calendar,N2081,M2082,"Following",FALSE)</f>
        <v>54109</v>
      </c>
      <c r="O2082" s="75" t="e">
        <f>_xll.qlInterestRateIndexValueDate(Index,N2082)</f>
        <v>#VALUE!</v>
      </c>
      <c r="P2082" s="72" t="e">
        <v>#N/A</v>
      </c>
      <c r="Q2082" s="72" t="e">
        <v>#N/A</v>
      </c>
    </row>
    <row r="2083" spans="13:17" x14ac:dyDescent="0.2">
      <c r="M2083" s="49" t="s">
        <v>443</v>
      </c>
      <c r="N2083" s="75">
        <f>_xll.qlCalendarAdvance(Calendar,N2082,M2083,"Following",FALSE)</f>
        <v>54116</v>
      </c>
      <c r="O2083" s="75" t="e">
        <f>_xll.qlInterestRateIndexValueDate(Index,N2083)</f>
        <v>#VALUE!</v>
      </c>
      <c r="P2083" s="72" t="e">
        <v>#N/A</v>
      </c>
      <c r="Q2083" s="72" t="e">
        <v>#N/A</v>
      </c>
    </row>
    <row r="2084" spans="13:17" x14ac:dyDescent="0.2">
      <c r="M2084" s="49" t="s">
        <v>443</v>
      </c>
      <c r="N2084" s="75">
        <f>_xll.qlCalendarAdvance(Calendar,N2083,M2084,"Following",FALSE)</f>
        <v>54123</v>
      </c>
      <c r="O2084" s="75" t="e">
        <f>_xll.qlInterestRateIndexValueDate(Index,N2084)</f>
        <v>#VALUE!</v>
      </c>
      <c r="P2084" s="72" t="e">
        <v>#N/A</v>
      </c>
      <c r="Q2084" s="72" t="e">
        <v>#N/A</v>
      </c>
    </row>
    <row r="2085" spans="13:17" x14ac:dyDescent="0.2">
      <c r="M2085" s="49" t="s">
        <v>443</v>
      </c>
      <c r="N2085" s="75">
        <f>_xll.qlCalendarAdvance(Calendar,N2084,M2085,"Following",FALSE)</f>
        <v>54130</v>
      </c>
      <c r="O2085" s="75" t="e">
        <f>_xll.qlInterestRateIndexValueDate(Index,N2085)</f>
        <v>#VALUE!</v>
      </c>
      <c r="P2085" s="72" t="e">
        <v>#N/A</v>
      </c>
      <c r="Q2085" s="72" t="e">
        <v>#N/A</v>
      </c>
    </row>
    <row r="2086" spans="13:17" x14ac:dyDescent="0.2">
      <c r="M2086" s="49" t="s">
        <v>443</v>
      </c>
      <c r="N2086" s="75">
        <f>_xll.qlCalendarAdvance(Calendar,N2085,M2086,"Following",FALSE)</f>
        <v>54137</v>
      </c>
      <c r="O2086" s="75" t="e">
        <f>_xll.qlInterestRateIndexValueDate(Index,N2086)</f>
        <v>#VALUE!</v>
      </c>
      <c r="P2086" s="72" t="e">
        <v>#N/A</v>
      </c>
      <c r="Q2086" s="72" t="e">
        <v>#N/A</v>
      </c>
    </row>
    <row r="2087" spans="13:17" x14ac:dyDescent="0.2">
      <c r="M2087" s="49" t="s">
        <v>443</v>
      </c>
      <c r="N2087" s="75">
        <f>_xll.qlCalendarAdvance(Calendar,N2086,M2087,"Following",FALSE)</f>
        <v>54144</v>
      </c>
      <c r="O2087" s="75" t="e">
        <f>_xll.qlInterestRateIndexValueDate(Index,N2087)</f>
        <v>#VALUE!</v>
      </c>
      <c r="P2087" s="72" t="e">
        <v>#N/A</v>
      </c>
      <c r="Q2087" s="72" t="e">
        <v>#N/A</v>
      </c>
    </row>
    <row r="2088" spans="13:17" x14ac:dyDescent="0.2">
      <c r="M2088" s="49" t="s">
        <v>443</v>
      </c>
      <c r="N2088" s="75">
        <f>_xll.qlCalendarAdvance(Calendar,N2087,M2088,"Following",FALSE)</f>
        <v>54155</v>
      </c>
      <c r="O2088" s="75" t="e">
        <f>_xll.qlInterestRateIndexValueDate(Index,N2088)</f>
        <v>#VALUE!</v>
      </c>
      <c r="P2088" s="72" t="e">
        <v>#N/A</v>
      </c>
      <c r="Q2088" s="72" t="e">
        <v>#N/A</v>
      </c>
    </row>
    <row r="2089" spans="13:17" x14ac:dyDescent="0.2">
      <c r="M2089" s="49" t="s">
        <v>443</v>
      </c>
      <c r="N2089" s="75">
        <f>_xll.qlCalendarAdvance(Calendar,N2088,M2089,"Following",FALSE)</f>
        <v>54162</v>
      </c>
      <c r="O2089" s="75" t="e">
        <f>_xll.qlInterestRateIndexValueDate(Index,N2089)</f>
        <v>#VALUE!</v>
      </c>
      <c r="P2089" s="72" t="e">
        <v>#N/A</v>
      </c>
      <c r="Q2089" s="72" t="e">
        <v>#N/A</v>
      </c>
    </row>
    <row r="2090" spans="13:17" x14ac:dyDescent="0.2">
      <c r="M2090" s="49" t="s">
        <v>443</v>
      </c>
      <c r="N2090" s="75">
        <f>_xll.qlCalendarAdvance(Calendar,N2089,M2090,"Following",FALSE)</f>
        <v>54169</v>
      </c>
      <c r="O2090" s="75" t="e">
        <f>_xll.qlInterestRateIndexValueDate(Index,N2090)</f>
        <v>#VALUE!</v>
      </c>
      <c r="P2090" s="72" t="e">
        <v>#N/A</v>
      </c>
      <c r="Q2090" s="72" t="e">
        <v>#N/A</v>
      </c>
    </row>
    <row r="2091" spans="13:17" x14ac:dyDescent="0.2">
      <c r="M2091" s="49" t="s">
        <v>443</v>
      </c>
      <c r="N2091" s="75">
        <f>_xll.qlCalendarAdvance(Calendar,N2090,M2091,"Following",FALSE)</f>
        <v>54176</v>
      </c>
      <c r="O2091" s="75" t="e">
        <f>_xll.qlInterestRateIndexValueDate(Index,N2091)</f>
        <v>#VALUE!</v>
      </c>
      <c r="P2091" s="72" t="e">
        <v>#N/A</v>
      </c>
      <c r="Q2091" s="72" t="e">
        <v>#N/A</v>
      </c>
    </row>
    <row r="2092" spans="13:17" x14ac:dyDescent="0.2">
      <c r="M2092" s="49" t="s">
        <v>443</v>
      </c>
      <c r="N2092" s="75">
        <f>_xll.qlCalendarAdvance(Calendar,N2091,M2092,"Following",FALSE)</f>
        <v>54183</v>
      </c>
      <c r="O2092" s="75" t="e">
        <f>_xll.qlInterestRateIndexValueDate(Index,N2092)</f>
        <v>#VALUE!</v>
      </c>
      <c r="P2092" s="72" t="e">
        <v>#N/A</v>
      </c>
      <c r="Q2092" s="72" t="e">
        <v>#N/A</v>
      </c>
    </row>
    <row r="2093" spans="13:17" x14ac:dyDescent="0.2">
      <c r="M2093" s="49" t="s">
        <v>443</v>
      </c>
      <c r="N2093" s="75">
        <f>_xll.qlCalendarAdvance(Calendar,N2092,M2093,"Following",FALSE)</f>
        <v>54190</v>
      </c>
      <c r="O2093" s="75" t="e">
        <f>_xll.qlInterestRateIndexValueDate(Index,N2093)</f>
        <v>#VALUE!</v>
      </c>
      <c r="P2093" s="72" t="e">
        <v>#N/A</v>
      </c>
      <c r="Q2093" s="72" t="e">
        <v>#N/A</v>
      </c>
    </row>
    <row r="2094" spans="13:17" x14ac:dyDescent="0.2">
      <c r="M2094" s="49" t="s">
        <v>443</v>
      </c>
      <c r="N2094" s="75">
        <f>_xll.qlCalendarAdvance(Calendar,N2093,M2094,"Following",FALSE)</f>
        <v>54197</v>
      </c>
      <c r="O2094" s="75" t="e">
        <f>_xll.qlInterestRateIndexValueDate(Index,N2094)</f>
        <v>#VALUE!</v>
      </c>
      <c r="P2094" s="72" t="e">
        <v>#N/A</v>
      </c>
      <c r="Q2094" s="72" t="e">
        <v>#N/A</v>
      </c>
    </row>
    <row r="2095" spans="13:17" x14ac:dyDescent="0.2">
      <c r="M2095" s="49" t="s">
        <v>443</v>
      </c>
      <c r="N2095" s="75">
        <f>_xll.qlCalendarAdvance(Calendar,N2094,M2095,"Following",FALSE)</f>
        <v>54204</v>
      </c>
      <c r="O2095" s="75" t="e">
        <f>_xll.qlInterestRateIndexValueDate(Index,N2095)</f>
        <v>#VALUE!</v>
      </c>
      <c r="P2095" s="72" t="e">
        <v>#N/A</v>
      </c>
      <c r="Q2095" s="72" t="e">
        <v>#N/A</v>
      </c>
    </row>
    <row r="2096" spans="13:17" x14ac:dyDescent="0.2">
      <c r="M2096" s="49" t="s">
        <v>443</v>
      </c>
      <c r="N2096" s="75">
        <f>_xll.qlCalendarAdvance(Calendar,N2095,M2096,"Following",FALSE)</f>
        <v>54211</v>
      </c>
      <c r="O2096" s="75" t="e">
        <f>_xll.qlInterestRateIndexValueDate(Index,N2096)</f>
        <v>#VALUE!</v>
      </c>
      <c r="P2096" s="72" t="e">
        <v>#N/A</v>
      </c>
      <c r="Q2096" s="72" t="e">
        <v>#N/A</v>
      </c>
    </row>
    <row r="2097" spans="13:17" x14ac:dyDescent="0.2">
      <c r="M2097" s="49" t="s">
        <v>443</v>
      </c>
      <c r="N2097" s="75">
        <f>_xll.qlCalendarAdvance(Calendar,N2096,M2097,"Following",FALSE)</f>
        <v>54218</v>
      </c>
      <c r="O2097" s="75" t="e">
        <f>_xll.qlInterestRateIndexValueDate(Index,N2097)</f>
        <v>#VALUE!</v>
      </c>
      <c r="P2097" s="72" t="e">
        <v>#N/A</v>
      </c>
      <c r="Q2097" s="72" t="e">
        <v>#N/A</v>
      </c>
    </row>
    <row r="2098" spans="13:17" x14ac:dyDescent="0.2">
      <c r="M2098" s="49" t="s">
        <v>443</v>
      </c>
      <c r="N2098" s="75">
        <f>_xll.qlCalendarAdvance(Calendar,N2097,M2098,"Following",FALSE)</f>
        <v>54225</v>
      </c>
      <c r="O2098" s="75" t="e">
        <f>_xll.qlInterestRateIndexValueDate(Index,N2098)</f>
        <v>#VALUE!</v>
      </c>
      <c r="P2098" s="72" t="e">
        <v>#N/A</v>
      </c>
      <c r="Q2098" s="72" t="e">
        <v>#N/A</v>
      </c>
    </row>
    <row r="2099" spans="13:17" x14ac:dyDescent="0.2">
      <c r="M2099" s="49" t="s">
        <v>443</v>
      </c>
      <c r="N2099" s="75">
        <f>_xll.qlCalendarAdvance(Calendar,N2098,M2099,"Following",FALSE)</f>
        <v>54232</v>
      </c>
      <c r="O2099" s="75" t="e">
        <f>_xll.qlInterestRateIndexValueDate(Index,N2099)</f>
        <v>#VALUE!</v>
      </c>
      <c r="P2099" s="72" t="e">
        <v>#N/A</v>
      </c>
      <c r="Q2099" s="72" t="e">
        <v>#N/A</v>
      </c>
    </row>
    <row r="2100" spans="13:17" x14ac:dyDescent="0.2">
      <c r="M2100" s="49" t="s">
        <v>443</v>
      </c>
      <c r="N2100" s="75">
        <f>_xll.qlCalendarAdvance(Calendar,N2099,M2100,"Following",FALSE)</f>
        <v>54239</v>
      </c>
      <c r="O2100" s="75" t="e">
        <f>_xll.qlInterestRateIndexValueDate(Index,N2100)</f>
        <v>#VALUE!</v>
      </c>
      <c r="P2100" s="72" t="e">
        <v>#N/A</v>
      </c>
      <c r="Q2100" s="72" t="e">
        <v>#N/A</v>
      </c>
    </row>
    <row r="2101" spans="13:17" x14ac:dyDescent="0.2">
      <c r="M2101" s="49" t="s">
        <v>443</v>
      </c>
      <c r="N2101" s="75">
        <f>_xll.qlCalendarAdvance(Calendar,N2100,M2101,"Following",FALSE)</f>
        <v>54246</v>
      </c>
      <c r="O2101" s="75" t="e">
        <f>_xll.qlInterestRateIndexValueDate(Index,N2101)</f>
        <v>#VALUE!</v>
      </c>
      <c r="P2101" s="72" t="e">
        <v>#N/A</v>
      </c>
      <c r="Q2101" s="72" t="e">
        <v>#N/A</v>
      </c>
    </row>
    <row r="2102" spans="13:17" x14ac:dyDescent="0.2">
      <c r="M2102" s="49" t="s">
        <v>443</v>
      </c>
      <c r="N2102" s="75">
        <f>_xll.qlCalendarAdvance(Calendar,N2101,M2102,"Following",FALSE)</f>
        <v>54253</v>
      </c>
      <c r="O2102" s="75" t="e">
        <f>_xll.qlInterestRateIndexValueDate(Index,N2102)</f>
        <v>#VALUE!</v>
      </c>
      <c r="P2102" s="72" t="e">
        <v>#N/A</v>
      </c>
      <c r="Q2102" s="72" t="e">
        <v>#N/A</v>
      </c>
    </row>
    <row r="2103" spans="13:17" x14ac:dyDescent="0.2">
      <c r="M2103" s="49" t="s">
        <v>443</v>
      </c>
      <c r="N2103" s="75">
        <f>_xll.qlCalendarAdvance(Calendar,N2102,M2103,"Following",FALSE)</f>
        <v>54260</v>
      </c>
      <c r="O2103" s="75" t="e">
        <f>_xll.qlInterestRateIndexValueDate(Index,N2103)</f>
        <v>#VALUE!</v>
      </c>
      <c r="P2103" s="72" t="e">
        <v>#N/A</v>
      </c>
      <c r="Q2103" s="72" t="e">
        <v>#N/A</v>
      </c>
    </row>
    <row r="2104" spans="13:17" x14ac:dyDescent="0.2">
      <c r="M2104" s="49" t="s">
        <v>443</v>
      </c>
      <c r="N2104" s="75">
        <f>_xll.qlCalendarAdvance(Calendar,N2103,M2104,"Following",FALSE)</f>
        <v>54267</v>
      </c>
      <c r="O2104" s="75" t="e">
        <f>_xll.qlInterestRateIndexValueDate(Index,N2104)</f>
        <v>#VALUE!</v>
      </c>
      <c r="P2104" s="72" t="e">
        <v>#N/A</v>
      </c>
      <c r="Q2104" s="72" t="e">
        <v>#N/A</v>
      </c>
    </row>
    <row r="2105" spans="13:17" x14ac:dyDescent="0.2">
      <c r="M2105" s="49" t="s">
        <v>443</v>
      </c>
      <c r="N2105" s="75">
        <f>_xll.qlCalendarAdvance(Calendar,N2104,M2105,"Following",FALSE)</f>
        <v>54274</v>
      </c>
      <c r="O2105" s="75" t="e">
        <f>_xll.qlInterestRateIndexValueDate(Index,N2105)</f>
        <v>#VALUE!</v>
      </c>
      <c r="P2105" s="72" t="e">
        <v>#N/A</v>
      </c>
      <c r="Q2105" s="72" t="e">
        <v>#N/A</v>
      </c>
    </row>
    <row r="2106" spans="13:17" x14ac:dyDescent="0.2">
      <c r="M2106" s="49" t="s">
        <v>443</v>
      </c>
      <c r="N2106" s="75">
        <f>_xll.qlCalendarAdvance(Calendar,N2105,M2106,"Following",FALSE)</f>
        <v>54281</v>
      </c>
      <c r="O2106" s="75" t="e">
        <f>_xll.qlInterestRateIndexValueDate(Index,N2106)</f>
        <v>#VALUE!</v>
      </c>
      <c r="P2106" s="72" t="e">
        <v>#N/A</v>
      </c>
      <c r="Q2106" s="72" t="e">
        <v>#N/A</v>
      </c>
    </row>
    <row r="2107" spans="13:17" x14ac:dyDescent="0.2">
      <c r="M2107" s="49" t="s">
        <v>443</v>
      </c>
      <c r="N2107" s="75">
        <f>_xll.qlCalendarAdvance(Calendar,N2106,M2107,"Following",FALSE)</f>
        <v>54288</v>
      </c>
      <c r="O2107" s="75" t="e">
        <f>_xll.qlInterestRateIndexValueDate(Index,N2107)</f>
        <v>#VALUE!</v>
      </c>
      <c r="P2107" s="72" t="e">
        <v>#N/A</v>
      </c>
      <c r="Q2107" s="72" t="e">
        <v>#N/A</v>
      </c>
    </row>
    <row r="2108" spans="13:17" x14ac:dyDescent="0.2">
      <c r="M2108" s="49" t="s">
        <v>443</v>
      </c>
      <c r="N2108" s="75">
        <f>_xll.qlCalendarAdvance(Calendar,N2107,M2108,"Following",FALSE)</f>
        <v>54295</v>
      </c>
      <c r="O2108" s="75" t="e">
        <f>_xll.qlInterestRateIndexValueDate(Index,N2108)</f>
        <v>#VALUE!</v>
      </c>
      <c r="P2108" s="72" t="e">
        <v>#N/A</v>
      </c>
      <c r="Q2108" s="72" t="e">
        <v>#N/A</v>
      </c>
    </row>
    <row r="2109" spans="13:17" x14ac:dyDescent="0.2">
      <c r="M2109" s="49" t="s">
        <v>443</v>
      </c>
      <c r="N2109" s="75">
        <f>_xll.qlCalendarAdvance(Calendar,N2108,M2109,"Following",FALSE)</f>
        <v>54302</v>
      </c>
      <c r="O2109" s="75" t="e">
        <f>_xll.qlInterestRateIndexValueDate(Index,N2109)</f>
        <v>#VALUE!</v>
      </c>
      <c r="P2109" s="72" t="e">
        <v>#N/A</v>
      </c>
      <c r="Q2109" s="72" t="e">
        <v>#N/A</v>
      </c>
    </row>
    <row r="2110" spans="13:17" x14ac:dyDescent="0.2">
      <c r="M2110" s="49" t="s">
        <v>443</v>
      </c>
      <c r="N2110" s="75">
        <f>_xll.qlCalendarAdvance(Calendar,N2109,M2110,"Following",FALSE)</f>
        <v>54309</v>
      </c>
      <c r="O2110" s="75" t="e">
        <f>_xll.qlInterestRateIndexValueDate(Index,N2110)</f>
        <v>#VALUE!</v>
      </c>
      <c r="P2110" s="72" t="e">
        <v>#N/A</v>
      </c>
      <c r="Q2110" s="72" t="e">
        <v>#N/A</v>
      </c>
    </row>
    <row r="2111" spans="13:17" x14ac:dyDescent="0.2">
      <c r="M2111" s="49" t="s">
        <v>443</v>
      </c>
      <c r="N2111" s="75">
        <f>_xll.qlCalendarAdvance(Calendar,N2110,M2111,"Following",FALSE)</f>
        <v>54316</v>
      </c>
      <c r="O2111" s="75" t="e">
        <f>_xll.qlInterestRateIndexValueDate(Index,N2111)</f>
        <v>#VALUE!</v>
      </c>
      <c r="P2111" s="72" t="e">
        <v>#N/A</v>
      </c>
      <c r="Q2111" s="72" t="e">
        <v>#N/A</v>
      </c>
    </row>
    <row r="2112" spans="13:17" x14ac:dyDescent="0.2">
      <c r="M2112" s="49" t="s">
        <v>443</v>
      </c>
      <c r="N2112" s="75">
        <f>_xll.qlCalendarAdvance(Calendar,N2111,M2112,"Following",FALSE)</f>
        <v>54323</v>
      </c>
      <c r="O2112" s="75" t="e">
        <f>_xll.qlInterestRateIndexValueDate(Index,N2112)</f>
        <v>#VALUE!</v>
      </c>
      <c r="P2112" s="72" t="e">
        <v>#N/A</v>
      </c>
      <c r="Q2112" s="72" t="e">
        <v>#N/A</v>
      </c>
    </row>
    <row r="2113" spans="13:17" x14ac:dyDescent="0.2">
      <c r="M2113" s="49" t="s">
        <v>443</v>
      </c>
      <c r="N2113" s="75">
        <f>_xll.qlCalendarAdvance(Calendar,N2112,M2113,"Following",FALSE)</f>
        <v>54330</v>
      </c>
      <c r="O2113" s="75" t="e">
        <f>_xll.qlInterestRateIndexValueDate(Index,N2113)</f>
        <v>#VALUE!</v>
      </c>
      <c r="P2113" s="72" t="e">
        <v>#N/A</v>
      </c>
      <c r="Q2113" s="72" t="e">
        <v>#N/A</v>
      </c>
    </row>
    <row r="2114" spans="13:17" x14ac:dyDescent="0.2">
      <c r="M2114" s="49" t="s">
        <v>443</v>
      </c>
      <c r="N2114" s="75">
        <f>_xll.qlCalendarAdvance(Calendar,N2113,M2114,"Following",FALSE)</f>
        <v>54337</v>
      </c>
      <c r="O2114" s="75" t="e">
        <f>_xll.qlInterestRateIndexValueDate(Index,N2114)</f>
        <v>#VALUE!</v>
      </c>
      <c r="P2114" s="72" t="e">
        <v>#N/A</v>
      </c>
      <c r="Q2114" s="72" t="e">
        <v>#N/A</v>
      </c>
    </row>
    <row r="2115" spans="13:17" x14ac:dyDescent="0.2">
      <c r="M2115" s="49" t="s">
        <v>443</v>
      </c>
      <c r="N2115" s="75">
        <f>_xll.qlCalendarAdvance(Calendar,N2114,M2115,"Following",FALSE)</f>
        <v>54344</v>
      </c>
      <c r="O2115" s="75" t="e">
        <f>_xll.qlInterestRateIndexValueDate(Index,N2115)</f>
        <v>#VALUE!</v>
      </c>
      <c r="P2115" s="72" t="e">
        <v>#N/A</v>
      </c>
      <c r="Q2115" s="72" t="e">
        <v>#N/A</v>
      </c>
    </row>
    <row r="2116" spans="13:17" x14ac:dyDescent="0.2">
      <c r="M2116" s="49" t="s">
        <v>443</v>
      </c>
      <c r="N2116" s="75">
        <f>_xll.qlCalendarAdvance(Calendar,N2115,M2116,"Following",FALSE)</f>
        <v>54351</v>
      </c>
      <c r="O2116" s="75" t="e">
        <f>_xll.qlInterestRateIndexValueDate(Index,N2116)</f>
        <v>#VALUE!</v>
      </c>
      <c r="P2116" s="72" t="e">
        <v>#N/A</v>
      </c>
      <c r="Q2116" s="72" t="e">
        <v>#N/A</v>
      </c>
    </row>
    <row r="2117" spans="13:17" x14ac:dyDescent="0.2">
      <c r="M2117" s="49" t="s">
        <v>443</v>
      </c>
      <c r="N2117" s="75">
        <f>_xll.qlCalendarAdvance(Calendar,N2116,M2117,"Following",FALSE)</f>
        <v>54358</v>
      </c>
      <c r="O2117" s="75" t="e">
        <f>_xll.qlInterestRateIndexValueDate(Index,N2117)</f>
        <v>#VALUE!</v>
      </c>
      <c r="P2117" s="72" t="e">
        <v>#N/A</v>
      </c>
      <c r="Q2117" s="72" t="e">
        <v>#N/A</v>
      </c>
    </row>
    <row r="2118" spans="13:17" x14ac:dyDescent="0.2">
      <c r="M2118" s="49" t="s">
        <v>443</v>
      </c>
      <c r="N2118" s="75">
        <f>_xll.qlCalendarAdvance(Calendar,N2117,M2118,"Following",FALSE)</f>
        <v>54365</v>
      </c>
      <c r="O2118" s="75" t="e">
        <f>_xll.qlInterestRateIndexValueDate(Index,N2118)</f>
        <v>#VALUE!</v>
      </c>
      <c r="P2118" s="72" t="e">
        <v>#N/A</v>
      </c>
      <c r="Q2118" s="72" t="e">
        <v>#N/A</v>
      </c>
    </row>
    <row r="2119" spans="13:17" x14ac:dyDescent="0.2">
      <c r="M2119" s="49" t="s">
        <v>443</v>
      </c>
      <c r="N2119" s="75">
        <f>_xll.qlCalendarAdvance(Calendar,N2118,M2119,"Following",FALSE)</f>
        <v>54372</v>
      </c>
      <c r="O2119" s="75" t="e">
        <f>_xll.qlInterestRateIndexValueDate(Index,N2119)</f>
        <v>#VALUE!</v>
      </c>
      <c r="P2119" s="72" t="e">
        <v>#N/A</v>
      </c>
      <c r="Q2119" s="72" t="e">
        <v>#N/A</v>
      </c>
    </row>
    <row r="2120" spans="13:17" x14ac:dyDescent="0.2">
      <c r="M2120" s="49" t="s">
        <v>443</v>
      </c>
      <c r="N2120" s="75">
        <f>_xll.qlCalendarAdvance(Calendar,N2119,M2120,"Following",FALSE)</f>
        <v>54379</v>
      </c>
      <c r="O2120" s="75" t="e">
        <f>_xll.qlInterestRateIndexValueDate(Index,N2120)</f>
        <v>#VALUE!</v>
      </c>
      <c r="P2120" s="72" t="e">
        <v>#N/A</v>
      </c>
      <c r="Q2120" s="72" t="e">
        <v>#N/A</v>
      </c>
    </row>
    <row r="2121" spans="13:17" x14ac:dyDescent="0.2">
      <c r="M2121" s="49" t="s">
        <v>443</v>
      </c>
      <c r="N2121" s="75">
        <f>_xll.qlCalendarAdvance(Calendar,N2120,M2121,"Following",FALSE)</f>
        <v>54386</v>
      </c>
      <c r="O2121" s="75" t="e">
        <f>_xll.qlInterestRateIndexValueDate(Index,N2121)</f>
        <v>#VALUE!</v>
      </c>
      <c r="P2121" s="72" t="e">
        <v>#N/A</v>
      </c>
      <c r="Q2121" s="72" t="e">
        <v>#N/A</v>
      </c>
    </row>
    <row r="2122" spans="13:17" x14ac:dyDescent="0.2">
      <c r="M2122" s="49" t="s">
        <v>443</v>
      </c>
      <c r="N2122" s="75">
        <f>_xll.qlCalendarAdvance(Calendar,N2121,M2122,"Following",FALSE)</f>
        <v>54393</v>
      </c>
      <c r="O2122" s="75" t="e">
        <f>_xll.qlInterestRateIndexValueDate(Index,N2122)</f>
        <v>#VALUE!</v>
      </c>
      <c r="P2122" s="72" t="e">
        <v>#N/A</v>
      </c>
      <c r="Q2122" s="72" t="e">
        <v>#N/A</v>
      </c>
    </row>
    <row r="2123" spans="13:17" x14ac:dyDescent="0.2">
      <c r="M2123" s="49" t="s">
        <v>443</v>
      </c>
      <c r="N2123" s="75">
        <f>_xll.qlCalendarAdvance(Calendar,N2122,M2123,"Following",FALSE)</f>
        <v>54400</v>
      </c>
      <c r="O2123" s="75" t="e">
        <f>_xll.qlInterestRateIndexValueDate(Index,N2123)</f>
        <v>#VALUE!</v>
      </c>
      <c r="P2123" s="72" t="e">
        <v>#N/A</v>
      </c>
      <c r="Q2123" s="72" t="e">
        <v>#N/A</v>
      </c>
    </row>
    <row r="2124" spans="13:17" x14ac:dyDescent="0.2">
      <c r="M2124" s="49" t="s">
        <v>443</v>
      </c>
      <c r="N2124" s="75">
        <f>_xll.qlCalendarAdvance(Calendar,N2123,M2124,"Following",FALSE)</f>
        <v>54407</v>
      </c>
      <c r="O2124" s="75" t="e">
        <f>_xll.qlInterestRateIndexValueDate(Index,N2124)</f>
        <v>#VALUE!</v>
      </c>
      <c r="P2124" s="72" t="e">
        <v>#N/A</v>
      </c>
      <c r="Q2124" s="72" t="e">
        <v>#N/A</v>
      </c>
    </row>
    <row r="2125" spans="13:17" x14ac:dyDescent="0.2">
      <c r="M2125" s="49" t="s">
        <v>443</v>
      </c>
      <c r="N2125" s="75">
        <f>_xll.qlCalendarAdvance(Calendar,N2124,M2125,"Following",FALSE)</f>
        <v>54414</v>
      </c>
      <c r="O2125" s="75" t="e">
        <f>_xll.qlInterestRateIndexValueDate(Index,N2125)</f>
        <v>#VALUE!</v>
      </c>
      <c r="P2125" s="72" t="e">
        <v>#N/A</v>
      </c>
      <c r="Q2125" s="72" t="e">
        <v>#N/A</v>
      </c>
    </row>
    <row r="2126" spans="13:17" x14ac:dyDescent="0.2">
      <c r="M2126" s="49" t="s">
        <v>443</v>
      </c>
      <c r="N2126" s="75">
        <f>_xll.qlCalendarAdvance(Calendar,N2125,M2126,"Following",FALSE)</f>
        <v>54421</v>
      </c>
      <c r="O2126" s="75" t="e">
        <f>_xll.qlInterestRateIndexValueDate(Index,N2126)</f>
        <v>#VALUE!</v>
      </c>
      <c r="P2126" s="72" t="e">
        <v>#N/A</v>
      </c>
      <c r="Q2126" s="72" t="e">
        <v>#N/A</v>
      </c>
    </row>
    <row r="2127" spans="13:17" x14ac:dyDescent="0.2">
      <c r="M2127" s="49" t="s">
        <v>443</v>
      </c>
      <c r="N2127" s="75">
        <f>_xll.qlCalendarAdvance(Calendar,N2126,M2127,"Following",FALSE)</f>
        <v>54428</v>
      </c>
      <c r="O2127" s="75" t="e">
        <f>_xll.qlInterestRateIndexValueDate(Index,N2127)</f>
        <v>#VALUE!</v>
      </c>
      <c r="P2127" s="72" t="e">
        <v>#N/A</v>
      </c>
      <c r="Q2127" s="72" t="e">
        <v>#N/A</v>
      </c>
    </row>
    <row r="2128" spans="13:17" x14ac:dyDescent="0.2">
      <c r="M2128" s="49" t="s">
        <v>443</v>
      </c>
      <c r="N2128" s="75">
        <f>_xll.qlCalendarAdvance(Calendar,N2127,M2128,"Following",FALSE)</f>
        <v>54435</v>
      </c>
      <c r="O2128" s="75" t="e">
        <f>_xll.qlInterestRateIndexValueDate(Index,N2128)</f>
        <v>#VALUE!</v>
      </c>
      <c r="P2128" s="72" t="e">
        <v>#N/A</v>
      </c>
      <c r="Q2128" s="72" t="e">
        <v>#N/A</v>
      </c>
    </row>
    <row r="2129" spans="13:17" x14ac:dyDescent="0.2">
      <c r="M2129" s="49" t="s">
        <v>443</v>
      </c>
      <c r="N2129" s="75">
        <f>_xll.qlCalendarAdvance(Calendar,N2128,M2129,"Following",FALSE)</f>
        <v>54442</v>
      </c>
      <c r="O2129" s="75" t="e">
        <f>_xll.qlInterestRateIndexValueDate(Index,N2129)</f>
        <v>#VALUE!</v>
      </c>
      <c r="P2129" s="72" t="e">
        <v>#N/A</v>
      </c>
      <c r="Q2129" s="72" t="e">
        <v>#N/A</v>
      </c>
    </row>
    <row r="2130" spans="13:17" x14ac:dyDescent="0.2">
      <c r="M2130" s="49" t="s">
        <v>443</v>
      </c>
      <c r="N2130" s="75">
        <f>_xll.qlCalendarAdvance(Calendar,N2129,M2130,"Following",FALSE)</f>
        <v>54449</v>
      </c>
      <c r="O2130" s="75" t="e">
        <f>_xll.qlInterestRateIndexValueDate(Index,N2130)</f>
        <v>#VALUE!</v>
      </c>
      <c r="P2130" s="72" t="e">
        <v>#N/A</v>
      </c>
      <c r="Q2130" s="72" t="e">
        <v>#N/A</v>
      </c>
    </row>
    <row r="2131" spans="13:17" x14ac:dyDescent="0.2">
      <c r="M2131" s="49" t="s">
        <v>443</v>
      </c>
      <c r="N2131" s="75">
        <f>_xll.qlCalendarAdvance(Calendar,N2130,M2131,"Following",FALSE)</f>
        <v>54456</v>
      </c>
      <c r="O2131" s="75" t="e">
        <f>_xll.qlInterestRateIndexValueDate(Index,N2131)</f>
        <v>#VALUE!</v>
      </c>
      <c r="P2131" s="72" t="e">
        <v>#N/A</v>
      </c>
      <c r="Q2131" s="72" t="e">
        <v>#N/A</v>
      </c>
    </row>
    <row r="2132" spans="13:17" x14ac:dyDescent="0.2">
      <c r="M2132" s="49" t="s">
        <v>443</v>
      </c>
      <c r="N2132" s="75">
        <f>_xll.qlCalendarAdvance(Calendar,N2131,M2132,"Following",FALSE)</f>
        <v>54463</v>
      </c>
      <c r="O2132" s="75" t="e">
        <f>_xll.qlInterestRateIndexValueDate(Index,N2132)</f>
        <v>#VALUE!</v>
      </c>
      <c r="P2132" s="72" t="e">
        <v>#N/A</v>
      </c>
      <c r="Q2132" s="72" t="e">
        <v>#N/A</v>
      </c>
    </row>
    <row r="2133" spans="13:17" x14ac:dyDescent="0.2">
      <c r="M2133" s="49" t="s">
        <v>443</v>
      </c>
      <c r="N2133" s="75">
        <f>_xll.qlCalendarAdvance(Calendar,N2132,M2133,"Following",FALSE)</f>
        <v>54470</v>
      </c>
      <c r="O2133" s="75" t="e">
        <f>_xll.qlInterestRateIndexValueDate(Index,N2133)</f>
        <v>#VALUE!</v>
      </c>
      <c r="P2133" s="72" t="e">
        <v>#N/A</v>
      </c>
      <c r="Q2133" s="72" t="e">
        <v>#N/A</v>
      </c>
    </row>
    <row r="2134" spans="13:17" x14ac:dyDescent="0.2">
      <c r="M2134" s="49" t="s">
        <v>443</v>
      </c>
      <c r="N2134" s="75">
        <f>_xll.qlCalendarAdvance(Calendar,N2133,M2134,"Following",FALSE)</f>
        <v>54477</v>
      </c>
      <c r="O2134" s="75" t="e">
        <f>_xll.qlInterestRateIndexValueDate(Index,N2134)</f>
        <v>#VALUE!</v>
      </c>
      <c r="P2134" s="72" t="e">
        <v>#N/A</v>
      </c>
      <c r="Q2134" s="72" t="e">
        <v>#N/A</v>
      </c>
    </row>
    <row r="2135" spans="13:17" x14ac:dyDescent="0.2">
      <c r="M2135" s="49" t="s">
        <v>443</v>
      </c>
      <c r="N2135" s="75">
        <f>_xll.qlCalendarAdvance(Calendar,N2134,M2135,"Following",FALSE)</f>
        <v>54484</v>
      </c>
      <c r="O2135" s="75" t="e">
        <f>_xll.qlInterestRateIndexValueDate(Index,N2135)</f>
        <v>#VALUE!</v>
      </c>
      <c r="P2135" s="72" t="e">
        <v>#N/A</v>
      </c>
      <c r="Q2135" s="72" t="e">
        <v>#N/A</v>
      </c>
    </row>
    <row r="2136" spans="13:17" x14ac:dyDescent="0.2">
      <c r="M2136" s="49" t="s">
        <v>443</v>
      </c>
      <c r="N2136" s="75">
        <f>_xll.qlCalendarAdvance(Calendar,N2135,M2136,"Following",FALSE)</f>
        <v>54491</v>
      </c>
      <c r="O2136" s="75" t="e">
        <f>_xll.qlInterestRateIndexValueDate(Index,N2136)</f>
        <v>#VALUE!</v>
      </c>
      <c r="P2136" s="72" t="e">
        <v>#N/A</v>
      </c>
      <c r="Q2136" s="72" t="e">
        <v>#N/A</v>
      </c>
    </row>
    <row r="2137" spans="13:17" x14ac:dyDescent="0.2">
      <c r="M2137" s="49" t="s">
        <v>443</v>
      </c>
      <c r="N2137" s="75">
        <f>_xll.qlCalendarAdvance(Calendar,N2136,M2137,"Following",FALSE)</f>
        <v>54498</v>
      </c>
      <c r="O2137" s="75" t="e">
        <f>_xll.qlInterestRateIndexValueDate(Index,N2137)</f>
        <v>#VALUE!</v>
      </c>
      <c r="P2137" s="72" t="e">
        <v>#N/A</v>
      </c>
      <c r="Q2137" s="72" t="e">
        <v>#N/A</v>
      </c>
    </row>
    <row r="2138" spans="13:17" x14ac:dyDescent="0.2">
      <c r="M2138" s="49" t="s">
        <v>443</v>
      </c>
      <c r="N2138" s="75">
        <f>_xll.qlCalendarAdvance(Calendar,N2137,M2138,"Following",FALSE)</f>
        <v>54505</v>
      </c>
      <c r="O2138" s="75" t="e">
        <f>_xll.qlInterestRateIndexValueDate(Index,N2138)</f>
        <v>#VALUE!</v>
      </c>
      <c r="P2138" s="72" t="e">
        <v>#N/A</v>
      </c>
      <c r="Q2138" s="72" t="e">
        <v>#N/A</v>
      </c>
    </row>
    <row r="2139" spans="13:17" x14ac:dyDescent="0.2">
      <c r="M2139" s="49" t="s">
        <v>443</v>
      </c>
      <c r="N2139" s="75">
        <f>_xll.qlCalendarAdvance(Calendar,N2138,M2139,"Following",FALSE)</f>
        <v>54512</v>
      </c>
      <c r="O2139" s="75" t="e">
        <f>_xll.qlInterestRateIndexValueDate(Index,N2139)</f>
        <v>#VALUE!</v>
      </c>
      <c r="P2139" s="72" t="e">
        <v>#N/A</v>
      </c>
      <c r="Q2139" s="72" t="e">
        <v>#N/A</v>
      </c>
    </row>
    <row r="2140" spans="13:17" x14ac:dyDescent="0.2">
      <c r="M2140" s="49" t="s">
        <v>443</v>
      </c>
      <c r="N2140" s="75">
        <f>_xll.qlCalendarAdvance(Calendar,N2139,M2140,"Following",FALSE)</f>
        <v>54519</v>
      </c>
      <c r="O2140" s="75" t="e">
        <f>_xll.qlInterestRateIndexValueDate(Index,N2140)</f>
        <v>#VALUE!</v>
      </c>
      <c r="P2140" s="72" t="e">
        <v>#N/A</v>
      </c>
      <c r="Q2140" s="72" t="e">
        <v>#N/A</v>
      </c>
    </row>
    <row r="2141" spans="13:17" x14ac:dyDescent="0.2">
      <c r="M2141" s="49" t="s">
        <v>443</v>
      </c>
      <c r="N2141" s="75">
        <f>_xll.qlCalendarAdvance(Calendar,N2140,M2141,"Following",FALSE)</f>
        <v>54526</v>
      </c>
      <c r="O2141" s="75" t="e">
        <f>_xll.qlInterestRateIndexValueDate(Index,N2141)</f>
        <v>#VALUE!</v>
      </c>
      <c r="P2141" s="72" t="e">
        <v>#N/A</v>
      </c>
      <c r="Q2141" s="72" t="e">
        <v>#N/A</v>
      </c>
    </row>
    <row r="2142" spans="13:17" x14ac:dyDescent="0.2">
      <c r="M2142" s="49" t="s">
        <v>443</v>
      </c>
      <c r="N2142" s="75">
        <f>_xll.qlCalendarAdvance(Calendar,N2141,M2142,"Following",FALSE)</f>
        <v>54533</v>
      </c>
      <c r="O2142" s="75" t="e">
        <f>_xll.qlInterestRateIndexValueDate(Index,N2142)</f>
        <v>#VALUE!</v>
      </c>
      <c r="P2142" s="72" t="e">
        <v>#N/A</v>
      </c>
      <c r="Q2142" s="72" t="e">
        <v>#N/A</v>
      </c>
    </row>
    <row r="2143" spans="13:17" x14ac:dyDescent="0.2">
      <c r="M2143" s="49" t="s">
        <v>443</v>
      </c>
      <c r="N2143" s="75">
        <f>_xll.qlCalendarAdvance(Calendar,N2142,M2143,"Following",FALSE)</f>
        <v>54540</v>
      </c>
      <c r="O2143" s="75" t="e">
        <f>_xll.qlInterestRateIndexValueDate(Index,N2143)</f>
        <v>#VALUE!</v>
      </c>
      <c r="P2143" s="72" t="e">
        <v>#N/A</v>
      </c>
      <c r="Q2143" s="72" t="e">
        <v>#N/A</v>
      </c>
    </row>
    <row r="2144" spans="13:17" x14ac:dyDescent="0.2">
      <c r="M2144" s="49" t="s">
        <v>443</v>
      </c>
      <c r="N2144" s="75">
        <f>_xll.qlCalendarAdvance(Calendar,N2143,M2144,"Following",FALSE)</f>
        <v>54547</v>
      </c>
      <c r="O2144" s="75" t="e">
        <f>_xll.qlInterestRateIndexValueDate(Index,N2144)</f>
        <v>#VALUE!</v>
      </c>
      <c r="P2144" s="72" t="e">
        <v>#N/A</v>
      </c>
      <c r="Q2144" s="72" t="e">
        <v>#N/A</v>
      </c>
    </row>
    <row r="2145" spans="13:17" x14ac:dyDescent="0.2">
      <c r="M2145" s="49" t="s">
        <v>443</v>
      </c>
      <c r="N2145" s="75">
        <f>_xll.qlCalendarAdvance(Calendar,N2144,M2145,"Following",FALSE)</f>
        <v>54554</v>
      </c>
      <c r="O2145" s="75" t="e">
        <f>_xll.qlInterestRateIndexValueDate(Index,N2145)</f>
        <v>#VALUE!</v>
      </c>
      <c r="P2145" s="72" t="e">
        <v>#N/A</v>
      </c>
      <c r="Q2145" s="72" t="e">
        <v>#N/A</v>
      </c>
    </row>
    <row r="2146" spans="13:17" x14ac:dyDescent="0.2">
      <c r="M2146" s="49" t="s">
        <v>443</v>
      </c>
      <c r="N2146" s="75">
        <f>_xll.qlCalendarAdvance(Calendar,N2145,M2146,"Following",FALSE)</f>
        <v>54561</v>
      </c>
      <c r="O2146" s="75" t="e">
        <f>_xll.qlInterestRateIndexValueDate(Index,N2146)</f>
        <v>#VALUE!</v>
      </c>
      <c r="P2146" s="72" t="e">
        <v>#N/A</v>
      </c>
      <c r="Q2146" s="72" t="e">
        <v>#N/A</v>
      </c>
    </row>
    <row r="2147" spans="13:17" x14ac:dyDescent="0.2">
      <c r="M2147" s="49" t="s">
        <v>443</v>
      </c>
      <c r="N2147" s="75">
        <f>_xll.qlCalendarAdvance(Calendar,N2146,M2147,"Following",FALSE)</f>
        <v>54568</v>
      </c>
      <c r="O2147" s="75" t="e">
        <f>_xll.qlInterestRateIndexValueDate(Index,N2147)</f>
        <v>#VALUE!</v>
      </c>
      <c r="P2147" s="72" t="e">
        <v>#N/A</v>
      </c>
      <c r="Q2147" s="72" t="e">
        <v>#N/A</v>
      </c>
    </row>
    <row r="2148" spans="13:17" x14ac:dyDescent="0.2">
      <c r="M2148" s="49" t="s">
        <v>443</v>
      </c>
      <c r="N2148" s="75">
        <f>_xll.qlCalendarAdvance(Calendar,N2147,M2148,"Following",FALSE)</f>
        <v>54575</v>
      </c>
      <c r="O2148" s="75" t="e">
        <f>_xll.qlInterestRateIndexValueDate(Index,N2148)</f>
        <v>#VALUE!</v>
      </c>
      <c r="P2148" s="72" t="e">
        <v>#N/A</v>
      </c>
      <c r="Q2148" s="72" t="e">
        <v>#N/A</v>
      </c>
    </row>
    <row r="2149" spans="13:17" x14ac:dyDescent="0.2">
      <c r="M2149" s="49" t="s">
        <v>443</v>
      </c>
      <c r="N2149" s="75">
        <f>_xll.qlCalendarAdvance(Calendar,N2148,M2149,"Following",FALSE)</f>
        <v>54582</v>
      </c>
      <c r="O2149" s="75" t="e">
        <f>_xll.qlInterestRateIndexValueDate(Index,N2149)</f>
        <v>#VALUE!</v>
      </c>
      <c r="P2149" s="72" t="e">
        <v>#N/A</v>
      </c>
      <c r="Q2149" s="72" t="e">
        <v>#N/A</v>
      </c>
    </row>
    <row r="2150" spans="13:17" x14ac:dyDescent="0.2">
      <c r="M2150" s="49" t="s">
        <v>443</v>
      </c>
      <c r="N2150" s="75">
        <f>_xll.qlCalendarAdvance(Calendar,N2149,M2150,"Following",FALSE)</f>
        <v>54589</v>
      </c>
      <c r="O2150" s="75" t="e">
        <f>_xll.qlInterestRateIndexValueDate(Index,N2150)</f>
        <v>#VALUE!</v>
      </c>
      <c r="P2150" s="72" t="e">
        <v>#N/A</v>
      </c>
      <c r="Q2150" s="72" t="e">
        <v>#N/A</v>
      </c>
    </row>
    <row r="2151" spans="13:17" x14ac:dyDescent="0.2">
      <c r="M2151" s="49" t="s">
        <v>443</v>
      </c>
      <c r="N2151" s="75">
        <f>_xll.qlCalendarAdvance(Calendar,N2150,M2151,"Following",FALSE)</f>
        <v>54596</v>
      </c>
      <c r="O2151" s="75" t="e">
        <f>_xll.qlInterestRateIndexValueDate(Index,N2151)</f>
        <v>#VALUE!</v>
      </c>
      <c r="P2151" s="72" t="e">
        <v>#N/A</v>
      </c>
      <c r="Q2151" s="72" t="e">
        <v>#N/A</v>
      </c>
    </row>
    <row r="2152" spans="13:17" x14ac:dyDescent="0.2">
      <c r="M2152" s="49" t="s">
        <v>443</v>
      </c>
      <c r="N2152" s="75">
        <f>_xll.qlCalendarAdvance(Calendar,N2151,M2152,"Following",FALSE)</f>
        <v>54603</v>
      </c>
      <c r="O2152" s="75" t="e">
        <f>_xll.qlInterestRateIndexValueDate(Index,N2152)</f>
        <v>#VALUE!</v>
      </c>
      <c r="P2152" s="72" t="e">
        <v>#N/A</v>
      </c>
      <c r="Q2152" s="72" t="e">
        <v>#N/A</v>
      </c>
    </row>
    <row r="2153" spans="13:17" x14ac:dyDescent="0.2">
      <c r="M2153" s="49" t="s">
        <v>443</v>
      </c>
      <c r="N2153" s="75">
        <f>_xll.qlCalendarAdvance(Calendar,N2152,M2153,"Following",FALSE)</f>
        <v>54610</v>
      </c>
      <c r="O2153" s="75" t="e">
        <f>_xll.qlInterestRateIndexValueDate(Index,N2153)</f>
        <v>#VALUE!</v>
      </c>
      <c r="P2153" s="72" t="e">
        <v>#N/A</v>
      </c>
      <c r="Q2153" s="72" t="e">
        <v>#N/A</v>
      </c>
    </row>
    <row r="2154" spans="13:17" x14ac:dyDescent="0.2">
      <c r="M2154" s="49" t="s">
        <v>443</v>
      </c>
      <c r="N2154" s="75">
        <f>_xll.qlCalendarAdvance(Calendar,N2153,M2154,"Following",FALSE)</f>
        <v>54617</v>
      </c>
      <c r="O2154" s="75" t="e">
        <f>_xll.qlInterestRateIndexValueDate(Index,N2154)</f>
        <v>#VALUE!</v>
      </c>
      <c r="P2154" s="72" t="e">
        <v>#N/A</v>
      </c>
      <c r="Q2154" s="72" t="e">
        <v>#N/A</v>
      </c>
    </row>
    <row r="2155" spans="13:17" x14ac:dyDescent="0.2">
      <c r="M2155" s="49" t="s">
        <v>443</v>
      </c>
      <c r="N2155" s="75">
        <f>_xll.qlCalendarAdvance(Calendar,N2154,M2155,"Following",FALSE)</f>
        <v>54624</v>
      </c>
      <c r="O2155" s="75" t="e">
        <f>_xll.qlInterestRateIndexValueDate(Index,N2155)</f>
        <v>#VALUE!</v>
      </c>
      <c r="P2155" s="72" t="e">
        <v>#N/A</v>
      </c>
      <c r="Q2155" s="72" t="e">
        <v>#N/A</v>
      </c>
    </row>
    <row r="2156" spans="13:17" x14ac:dyDescent="0.2">
      <c r="M2156" s="49" t="s">
        <v>443</v>
      </c>
      <c r="N2156" s="75">
        <f>_xll.qlCalendarAdvance(Calendar,N2155,M2156,"Following",FALSE)</f>
        <v>54631</v>
      </c>
      <c r="O2156" s="75" t="e">
        <f>_xll.qlInterestRateIndexValueDate(Index,N2156)</f>
        <v>#VALUE!</v>
      </c>
      <c r="P2156" s="72" t="e">
        <v>#N/A</v>
      </c>
      <c r="Q2156" s="72" t="e">
        <v>#N/A</v>
      </c>
    </row>
    <row r="2157" spans="13:17" x14ac:dyDescent="0.2">
      <c r="M2157" s="49" t="s">
        <v>443</v>
      </c>
      <c r="N2157" s="75">
        <f>_xll.qlCalendarAdvance(Calendar,N2156,M2157,"Following",FALSE)</f>
        <v>54638</v>
      </c>
      <c r="O2157" s="75" t="e">
        <f>_xll.qlInterestRateIndexValueDate(Index,N2157)</f>
        <v>#VALUE!</v>
      </c>
      <c r="P2157" s="72" t="e">
        <v>#N/A</v>
      </c>
      <c r="Q2157" s="72" t="e">
        <v>#N/A</v>
      </c>
    </row>
    <row r="2158" spans="13:17" x14ac:dyDescent="0.2">
      <c r="M2158" s="49" t="s">
        <v>443</v>
      </c>
      <c r="N2158" s="75">
        <f>_xll.qlCalendarAdvance(Calendar,N2157,M2158,"Following",FALSE)</f>
        <v>54645</v>
      </c>
      <c r="O2158" s="75" t="e">
        <f>_xll.qlInterestRateIndexValueDate(Index,N2158)</f>
        <v>#VALUE!</v>
      </c>
      <c r="P2158" s="72" t="e">
        <v>#N/A</v>
      </c>
      <c r="Q2158" s="72" t="e">
        <v>#N/A</v>
      </c>
    </row>
    <row r="2159" spans="13:17" x14ac:dyDescent="0.2">
      <c r="M2159" s="49" t="s">
        <v>443</v>
      </c>
      <c r="N2159" s="75">
        <f>_xll.qlCalendarAdvance(Calendar,N2158,M2159,"Following",FALSE)</f>
        <v>54652</v>
      </c>
      <c r="O2159" s="75" t="e">
        <f>_xll.qlInterestRateIndexValueDate(Index,N2159)</f>
        <v>#VALUE!</v>
      </c>
      <c r="P2159" s="72" t="e">
        <v>#N/A</v>
      </c>
      <c r="Q2159" s="72" t="e">
        <v>#N/A</v>
      </c>
    </row>
    <row r="2160" spans="13:17" x14ac:dyDescent="0.2">
      <c r="M2160" s="49" t="s">
        <v>443</v>
      </c>
      <c r="N2160" s="75">
        <f>_xll.qlCalendarAdvance(Calendar,N2159,M2160,"Following",FALSE)</f>
        <v>54659</v>
      </c>
      <c r="O2160" s="75" t="e">
        <f>_xll.qlInterestRateIndexValueDate(Index,N2160)</f>
        <v>#VALUE!</v>
      </c>
      <c r="P2160" s="72" t="e">
        <v>#N/A</v>
      </c>
      <c r="Q2160" s="72" t="e">
        <v>#N/A</v>
      </c>
    </row>
    <row r="2161" spans="13:17" x14ac:dyDescent="0.2">
      <c r="M2161" s="49" t="s">
        <v>443</v>
      </c>
      <c r="N2161" s="75">
        <f>_xll.qlCalendarAdvance(Calendar,N2160,M2161,"Following",FALSE)</f>
        <v>54666</v>
      </c>
      <c r="O2161" s="75" t="e">
        <f>_xll.qlInterestRateIndexValueDate(Index,N2161)</f>
        <v>#VALUE!</v>
      </c>
      <c r="P2161" s="72" t="e">
        <v>#N/A</v>
      </c>
      <c r="Q2161" s="72" t="e">
        <v>#N/A</v>
      </c>
    </row>
    <row r="2162" spans="13:17" x14ac:dyDescent="0.2">
      <c r="M2162" s="49" t="s">
        <v>443</v>
      </c>
      <c r="N2162" s="75">
        <f>_xll.qlCalendarAdvance(Calendar,N2161,M2162,"Following",FALSE)</f>
        <v>54673</v>
      </c>
      <c r="O2162" s="75" t="e">
        <f>_xll.qlInterestRateIndexValueDate(Index,N2162)</f>
        <v>#VALUE!</v>
      </c>
      <c r="P2162" s="72" t="e">
        <v>#N/A</v>
      </c>
      <c r="Q2162" s="72" t="e">
        <v>#N/A</v>
      </c>
    </row>
    <row r="2163" spans="13:17" x14ac:dyDescent="0.2">
      <c r="M2163" s="49" t="s">
        <v>443</v>
      </c>
      <c r="N2163" s="75">
        <f>_xll.qlCalendarAdvance(Calendar,N2162,M2163,"Following",FALSE)</f>
        <v>54680</v>
      </c>
      <c r="O2163" s="75" t="e">
        <f>_xll.qlInterestRateIndexValueDate(Index,N2163)</f>
        <v>#VALUE!</v>
      </c>
      <c r="P2163" s="72" t="e">
        <v>#N/A</v>
      </c>
      <c r="Q2163" s="72" t="e">
        <v>#N/A</v>
      </c>
    </row>
    <row r="2164" spans="13:17" x14ac:dyDescent="0.2">
      <c r="M2164" s="49" t="s">
        <v>443</v>
      </c>
      <c r="N2164" s="75">
        <f>_xll.qlCalendarAdvance(Calendar,N2163,M2164,"Following",FALSE)</f>
        <v>54687</v>
      </c>
      <c r="O2164" s="75" t="e">
        <f>_xll.qlInterestRateIndexValueDate(Index,N2164)</f>
        <v>#VALUE!</v>
      </c>
      <c r="P2164" s="72" t="e">
        <v>#N/A</v>
      </c>
      <c r="Q2164" s="72" t="e">
        <v>#N/A</v>
      </c>
    </row>
    <row r="2165" spans="13:17" x14ac:dyDescent="0.2">
      <c r="M2165" s="49" t="s">
        <v>443</v>
      </c>
      <c r="N2165" s="75">
        <f>_xll.qlCalendarAdvance(Calendar,N2164,M2165,"Following",FALSE)</f>
        <v>54694</v>
      </c>
      <c r="O2165" s="75" t="e">
        <f>_xll.qlInterestRateIndexValueDate(Index,N2165)</f>
        <v>#VALUE!</v>
      </c>
      <c r="P2165" s="72" t="e">
        <v>#N/A</v>
      </c>
      <c r="Q2165" s="72" t="e">
        <v>#N/A</v>
      </c>
    </row>
    <row r="2166" spans="13:17" x14ac:dyDescent="0.2">
      <c r="M2166" s="49" t="s">
        <v>443</v>
      </c>
      <c r="N2166" s="75">
        <f>_xll.qlCalendarAdvance(Calendar,N2165,M2166,"Following",FALSE)</f>
        <v>54701</v>
      </c>
      <c r="O2166" s="75" t="e">
        <f>_xll.qlInterestRateIndexValueDate(Index,N2166)</f>
        <v>#VALUE!</v>
      </c>
      <c r="P2166" s="72" t="e">
        <v>#N/A</v>
      </c>
      <c r="Q2166" s="72" t="e">
        <v>#N/A</v>
      </c>
    </row>
    <row r="2167" spans="13:17" x14ac:dyDescent="0.2">
      <c r="M2167" s="49" t="s">
        <v>443</v>
      </c>
      <c r="N2167" s="75">
        <f>_xll.qlCalendarAdvance(Calendar,N2166,M2167,"Following",FALSE)</f>
        <v>54708</v>
      </c>
      <c r="O2167" s="75" t="e">
        <f>_xll.qlInterestRateIndexValueDate(Index,N2167)</f>
        <v>#VALUE!</v>
      </c>
      <c r="P2167" s="72" t="e">
        <v>#N/A</v>
      </c>
      <c r="Q2167" s="72" t="e">
        <v>#N/A</v>
      </c>
    </row>
    <row r="2168" spans="13:17" x14ac:dyDescent="0.2">
      <c r="M2168" s="49" t="s">
        <v>443</v>
      </c>
      <c r="N2168" s="75">
        <f>_xll.qlCalendarAdvance(Calendar,N2167,M2168,"Following",FALSE)</f>
        <v>54715</v>
      </c>
      <c r="O2168" s="75" t="e">
        <f>_xll.qlInterestRateIndexValueDate(Index,N2168)</f>
        <v>#VALUE!</v>
      </c>
      <c r="P2168" s="72" t="e">
        <v>#N/A</v>
      </c>
      <c r="Q2168" s="72" t="e">
        <v>#N/A</v>
      </c>
    </row>
    <row r="2169" spans="13:17" x14ac:dyDescent="0.2">
      <c r="M2169" s="49" t="s">
        <v>443</v>
      </c>
      <c r="N2169" s="75">
        <f>_xll.qlCalendarAdvance(Calendar,N2168,M2169,"Following",FALSE)</f>
        <v>54722</v>
      </c>
      <c r="O2169" s="75" t="e">
        <f>_xll.qlInterestRateIndexValueDate(Index,N2169)</f>
        <v>#VALUE!</v>
      </c>
      <c r="P2169" s="72" t="e">
        <v>#N/A</v>
      </c>
      <c r="Q2169" s="72" t="e">
        <v>#N/A</v>
      </c>
    </row>
    <row r="2170" spans="13:17" x14ac:dyDescent="0.2">
      <c r="M2170" s="49" t="s">
        <v>443</v>
      </c>
      <c r="N2170" s="75">
        <f>_xll.qlCalendarAdvance(Calendar,N2169,M2170,"Following",FALSE)</f>
        <v>54729</v>
      </c>
      <c r="O2170" s="75" t="e">
        <f>_xll.qlInterestRateIndexValueDate(Index,N2170)</f>
        <v>#VALUE!</v>
      </c>
      <c r="P2170" s="72" t="e">
        <v>#N/A</v>
      </c>
      <c r="Q2170" s="72" t="e">
        <v>#N/A</v>
      </c>
    </row>
    <row r="2171" spans="13:17" x14ac:dyDescent="0.2">
      <c r="M2171" s="49" t="s">
        <v>443</v>
      </c>
      <c r="N2171" s="75">
        <f>_xll.qlCalendarAdvance(Calendar,N2170,M2171,"Following",FALSE)</f>
        <v>54736</v>
      </c>
      <c r="O2171" s="75" t="e">
        <f>_xll.qlInterestRateIndexValueDate(Index,N2171)</f>
        <v>#VALUE!</v>
      </c>
      <c r="P2171" s="72" t="e">
        <v>#N/A</v>
      </c>
      <c r="Q2171" s="72" t="e">
        <v>#N/A</v>
      </c>
    </row>
    <row r="2172" spans="13:17" x14ac:dyDescent="0.2">
      <c r="M2172" s="49" t="s">
        <v>443</v>
      </c>
      <c r="N2172" s="75">
        <f>_xll.qlCalendarAdvance(Calendar,N2171,M2172,"Following",FALSE)</f>
        <v>54743</v>
      </c>
      <c r="O2172" s="75" t="e">
        <f>_xll.qlInterestRateIndexValueDate(Index,N2172)</f>
        <v>#VALUE!</v>
      </c>
      <c r="P2172" s="72" t="e">
        <v>#N/A</v>
      </c>
      <c r="Q2172" s="72" t="e">
        <v>#N/A</v>
      </c>
    </row>
    <row r="2173" spans="13:17" x14ac:dyDescent="0.2">
      <c r="M2173" s="49" t="s">
        <v>443</v>
      </c>
      <c r="N2173" s="75">
        <f>_xll.qlCalendarAdvance(Calendar,N2172,M2173,"Following",FALSE)</f>
        <v>54750</v>
      </c>
      <c r="O2173" s="75" t="e">
        <f>_xll.qlInterestRateIndexValueDate(Index,N2173)</f>
        <v>#VALUE!</v>
      </c>
      <c r="P2173" s="72" t="e">
        <v>#N/A</v>
      </c>
      <c r="Q2173" s="72" t="e">
        <v>#N/A</v>
      </c>
    </row>
    <row r="2174" spans="13:17" x14ac:dyDescent="0.2">
      <c r="M2174" s="49" t="s">
        <v>443</v>
      </c>
      <c r="N2174" s="75">
        <f>_xll.qlCalendarAdvance(Calendar,N2173,M2174,"Following",FALSE)</f>
        <v>54757</v>
      </c>
      <c r="O2174" s="75" t="e">
        <f>_xll.qlInterestRateIndexValueDate(Index,N2174)</f>
        <v>#VALUE!</v>
      </c>
      <c r="P2174" s="72" t="e">
        <v>#N/A</v>
      </c>
      <c r="Q2174" s="72" t="e">
        <v>#N/A</v>
      </c>
    </row>
    <row r="2175" spans="13:17" x14ac:dyDescent="0.2">
      <c r="M2175" s="49" t="s">
        <v>443</v>
      </c>
      <c r="N2175" s="75">
        <f>_xll.qlCalendarAdvance(Calendar,N2174,M2175,"Following",FALSE)</f>
        <v>54764</v>
      </c>
      <c r="O2175" s="75" t="e">
        <f>_xll.qlInterestRateIndexValueDate(Index,N2175)</f>
        <v>#VALUE!</v>
      </c>
      <c r="P2175" s="72" t="e">
        <v>#N/A</v>
      </c>
      <c r="Q2175" s="72" t="e">
        <v>#N/A</v>
      </c>
    </row>
    <row r="2176" spans="13:17" x14ac:dyDescent="0.2">
      <c r="M2176" s="49" t="s">
        <v>443</v>
      </c>
      <c r="N2176" s="75">
        <f>_xll.qlCalendarAdvance(Calendar,N2175,M2176,"Following",FALSE)</f>
        <v>54771</v>
      </c>
      <c r="O2176" s="75" t="e">
        <f>_xll.qlInterestRateIndexValueDate(Index,N2176)</f>
        <v>#VALUE!</v>
      </c>
      <c r="P2176" s="72" t="e">
        <v>#N/A</v>
      </c>
      <c r="Q2176" s="72" t="e">
        <v>#N/A</v>
      </c>
    </row>
    <row r="2177" spans="13:17" x14ac:dyDescent="0.2">
      <c r="M2177" s="49" t="s">
        <v>443</v>
      </c>
      <c r="N2177" s="75">
        <f>_xll.qlCalendarAdvance(Calendar,N2176,M2177,"Following",FALSE)</f>
        <v>54778</v>
      </c>
      <c r="O2177" s="75" t="e">
        <f>_xll.qlInterestRateIndexValueDate(Index,N2177)</f>
        <v>#VALUE!</v>
      </c>
      <c r="P2177" s="72" t="e">
        <v>#N/A</v>
      </c>
      <c r="Q2177" s="72" t="e">
        <v>#N/A</v>
      </c>
    </row>
    <row r="2178" spans="13:17" x14ac:dyDescent="0.2">
      <c r="M2178" s="49" t="s">
        <v>443</v>
      </c>
      <c r="N2178" s="75">
        <f>_xll.qlCalendarAdvance(Calendar,N2177,M2178,"Following",FALSE)</f>
        <v>54785</v>
      </c>
      <c r="O2178" s="75" t="e">
        <f>_xll.qlInterestRateIndexValueDate(Index,N2178)</f>
        <v>#VALUE!</v>
      </c>
      <c r="P2178" s="72" t="e">
        <v>#N/A</v>
      </c>
      <c r="Q2178" s="72" t="e">
        <v>#N/A</v>
      </c>
    </row>
    <row r="2179" spans="13:17" x14ac:dyDescent="0.2">
      <c r="M2179" s="49" t="s">
        <v>443</v>
      </c>
      <c r="N2179" s="75">
        <f>_xll.qlCalendarAdvance(Calendar,N2178,M2179,"Following",FALSE)</f>
        <v>54792</v>
      </c>
      <c r="O2179" s="75" t="e">
        <f>_xll.qlInterestRateIndexValueDate(Index,N2179)</f>
        <v>#VALUE!</v>
      </c>
      <c r="P2179" s="72" t="e">
        <v>#N/A</v>
      </c>
      <c r="Q2179" s="72" t="e">
        <v>#N/A</v>
      </c>
    </row>
    <row r="2180" spans="13:17" x14ac:dyDescent="0.2">
      <c r="M2180" s="49" t="s">
        <v>443</v>
      </c>
      <c r="N2180" s="75">
        <f>_xll.qlCalendarAdvance(Calendar,N2179,M2180,"Following",FALSE)</f>
        <v>54799</v>
      </c>
      <c r="O2180" s="75" t="e">
        <f>_xll.qlInterestRateIndexValueDate(Index,N2180)</f>
        <v>#VALUE!</v>
      </c>
      <c r="P2180" s="72" t="e">
        <v>#N/A</v>
      </c>
      <c r="Q2180" s="72" t="e">
        <v>#N/A</v>
      </c>
    </row>
    <row r="2181" spans="13:17" x14ac:dyDescent="0.2">
      <c r="M2181" s="49" t="s">
        <v>443</v>
      </c>
      <c r="N2181" s="75">
        <f>_xll.qlCalendarAdvance(Calendar,N2180,M2181,"Following",FALSE)</f>
        <v>54806</v>
      </c>
      <c r="O2181" s="75" t="e">
        <f>_xll.qlInterestRateIndexValueDate(Index,N2181)</f>
        <v>#VALUE!</v>
      </c>
      <c r="P2181" s="72" t="e">
        <v>#N/A</v>
      </c>
      <c r="Q2181" s="72" t="e">
        <v>#N/A</v>
      </c>
    </row>
    <row r="2182" spans="13:17" x14ac:dyDescent="0.2">
      <c r="M2182" s="49" t="s">
        <v>443</v>
      </c>
      <c r="N2182" s="75">
        <f>_xll.qlCalendarAdvance(Calendar,N2181,M2182,"Following",FALSE)</f>
        <v>54813</v>
      </c>
      <c r="O2182" s="75" t="e">
        <f>_xll.qlInterestRateIndexValueDate(Index,N2182)</f>
        <v>#VALUE!</v>
      </c>
      <c r="P2182" s="72" t="e">
        <v>#N/A</v>
      </c>
      <c r="Q2182" s="72" t="e">
        <v>#N/A</v>
      </c>
    </row>
    <row r="2183" spans="13:17" x14ac:dyDescent="0.2">
      <c r="M2183" s="49" t="s">
        <v>443</v>
      </c>
      <c r="N2183" s="75">
        <f>_xll.qlCalendarAdvance(Calendar,N2182,M2183,"Following",FALSE)</f>
        <v>54820</v>
      </c>
      <c r="O2183" s="75" t="e">
        <f>_xll.qlInterestRateIndexValueDate(Index,N2183)</f>
        <v>#VALUE!</v>
      </c>
      <c r="P2183" s="72" t="e">
        <v>#N/A</v>
      </c>
      <c r="Q2183" s="72" t="e">
        <v>#N/A</v>
      </c>
    </row>
    <row r="2184" spans="13:17" x14ac:dyDescent="0.2">
      <c r="M2184" s="49" t="s">
        <v>443</v>
      </c>
      <c r="N2184" s="75">
        <f>_xll.qlCalendarAdvance(Calendar,N2183,M2184,"Following",FALSE)</f>
        <v>54827</v>
      </c>
      <c r="O2184" s="75" t="e">
        <f>_xll.qlInterestRateIndexValueDate(Index,N2184)</f>
        <v>#VALUE!</v>
      </c>
      <c r="P2184" s="72" t="e">
        <v>#N/A</v>
      </c>
      <c r="Q2184" s="72" t="e">
        <v>#N/A</v>
      </c>
    </row>
    <row r="2185" spans="13:17" x14ac:dyDescent="0.2">
      <c r="M2185" s="49" t="s">
        <v>443</v>
      </c>
      <c r="N2185" s="75">
        <f>_xll.qlCalendarAdvance(Calendar,N2184,M2185,"Following",FALSE)</f>
        <v>54834</v>
      </c>
      <c r="O2185" s="75" t="e">
        <f>_xll.qlInterestRateIndexValueDate(Index,N2185)</f>
        <v>#VALUE!</v>
      </c>
      <c r="P2185" s="72" t="e">
        <v>#N/A</v>
      </c>
      <c r="Q2185" s="72" t="e">
        <v>#N/A</v>
      </c>
    </row>
    <row r="2186" spans="13:17" x14ac:dyDescent="0.2">
      <c r="M2186" s="49" t="s">
        <v>443</v>
      </c>
      <c r="N2186" s="75">
        <f>_xll.qlCalendarAdvance(Calendar,N2185,M2186,"Following",FALSE)</f>
        <v>54841</v>
      </c>
      <c r="O2186" s="75" t="e">
        <f>_xll.qlInterestRateIndexValueDate(Index,N2186)</f>
        <v>#VALUE!</v>
      </c>
      <c r="P2186" s="72" t="e">
        <v>#N/A</v>
      </c>
      <c r="Q2186" s="72" t="e">
        <v>#N/A</v>
      </c>
    </row>
    <row r="2187" spans="13:17" x14ac:dyDescent="0.2">
      <c r="M2187" s="49" t="s">
        <v>443</v>
      </c>
      <c r="N2187" s="75">
        <f>_xll.qlCalendarAdvance(Calendar,N2186,M2187,"Following",FALSE)</f>
        <v>54848</v>
      </c>
      <c r="O2187" s="75" t="e">
        <f>_xll.qlInterestRateIndexValueDate(Index,N2187)</f>
        <v>#VALUE!</v>
      </c>
      <c r="P2187" s="72" t="e">
        <v>#N/A</v>
      </c>
      <c r="Q2187" s="72" t="e">
        <v>#N/A</v>
      </c>
    </row>
    <row r="2188" spans="13:17" x14ac:dyDescent="0.2">
      <c r="M2188" s="49" t="s">
        <v>443</v>
      </c>
      <c r="N2188" s="75">
        <f>_xll.qlCalendarAdvance(Calendar,N2187,M2188,"Following",FALSE)</f>
        <v>54855</v>
      </c>
      <c r="O2188" s="75" t="e">
        <f>_xll.qlInterestRateIndexValueDate(Index,N2188)</f>
        <v>#VALUE!</v>
      </c>
      <c r="P2188" s="72" t="e">
        <v>#N/A</v>
      </c>
      <c r="Q2188" s="72" t="e">
        <v>#N/A</v>
      </c>
    </row>
    <row r="2189" spans="13:17" x14ac:dyDescent="0.2">
      <c r="M2189" s="49" t="s">
        <v>443</v>
      </c>
      <c r="N2189" s="75">
        <f>_xll.qlCalendarAdvance(Calendar,N2188,M2189,"Following",FALSE)</f>
        <v>54862</v>
      </c>
      <c r="O2189" s="75" t="e">
        <f>_xll.qlInterestRateIndexValueDate(Index,N2189)</f>
        <v>#VALUE!</v>
      </c>
      <c r="P2189" s="72" t="e">
        <v>#N/A</v>
      </c>
      <c r="Q2189" s="72" t="e">
        <v>#N/A</v>
      </c>
    </row>
    <row r="2190" spans="13:17" x14ac:dyDescent="0.2">
      <c r="M2190" s="49" t="s">
        <v>443</v>
      </c>
      <c r="N2190" s="75">
        <f>_xll.qlCalendarAdvance(Calendar,N2189,M2190,"Following",FALSE)</f>
        <v>54869</v>
      </c>
      <c r="O2190" s="75" t="e">
        <f>_xll.qlInterestRateIndexValueDate(Index,N2190)</f>
        <v>#VALUE!</v>
      </c>
      <c r="P2190" s="72" t="e">
        <v>#N/A</v>
      </c>
      <c r="Q2190" s="72" t="e">
        <v>#N/A</v>
      </c>
    </row>
    <row r="2191" spans="13:17" x14ac:dyDescent="0.2">
      <c r="M2191" s="49" t="s">
        <v>443</v>
      </c>
      <c r="N2191" s="75">
        <f>_xll.qlCalendarAdvance(Calendar,N2190,M2191,"Following",FALSE)</f>
        <v>54876</v>
      </c>
      <c r="O2191" s="75" t="e">
        <f>_xll.qlInterestRateIndexValueDate(Index,N2191)</f>
        <v>#VALUE!</v>
      </c>
      <c r="P2191" s="72" t="e">
        <v>#N/A</v>
      </c>
      <c r="Q2191" s="72" t="e">
        <v>#N/A</v>
      </c>
    </row>
    <row r="2192" spans="13:17" x14ac:dyDescent="0.2">
      <c r="M2192" s="49" t="s">
        <v>443</v>
      </c>
      <c r="N2192" s="75">
        <f>_xll.qlCalendarAdvance(Calendar,N2191,M2192,"Following",FALSE)</f>
        <v>54883</v>
      </c>
      <c r="O2192" s="75" t="e">
        <f>_xll.qlInterestRateIndexValueDate(Index,N2192)</f>
        <v>#VALUE!</v>
      </c>
      <c r="P2192" s="72" t="e">
        <v>#N/A</v>
      </c>
      <c r="Q2192" s="72" t="e">
        <v>#N/A</v>
      </c>
    </row>
    <row r="2193" spans="13:17" x14ac:dyDescent="0.2">
      <c r="M2193" s="49" t="s">
        <v>443</v>
      </c>
      <c r="N2193" s="75">
        <f>_xll.qlCalendarAdvance(Calendar,N2192,M2193,"Following",FALSE)</f>
        <v>54890</v>
      </c>
      <c r="O2193" s="75" t="e">
        <f>_xll.qlInterestRateIndexValueDate(Index,N2193)</f>
        <v>#VALUE!</v>
      </c>
      <c r="P2193" s="72" t="e">
        <v>#N/A</v>
      </c>
      <c r="Q2193" s="72" t="e">
        <v>#N/A</v>
      </c>
    </row>
    <row r="2194" spans="13:17" x14ac:dyDescent="0.2">
      <c r="M2194" s="49" t="s">
        <v>443</v>
      </c>
      <c r="N2194" s="75">
        <f>_xll.qlCalendarAdvance(Calendar,N2193,M2194,"Following",FALSE)</f>
        <v>54897</v>
      </c>
      <c r="O2194" s="75" t="e">
        <f>_xll.qlInterestRateIndexValueDate(Index,N2194)</f>
        <v>#VALUE!</v>
      </c>
      <c r="P2194" s="72" t="e">
        <v>#N/A</v>
      </c>
      <c r="Q2194" s="72" t="e">
        <v>#N/A</v>
      </c>
    </row>
    <row r="2195" spans="13:17" x14ac:dyDescent="0.2">
      <c r="M2195" s="49" t="s">
        <v>443</v>
      </c>
      <c r="N2195" s="75">
        <f>_xll.qlCalendarAdvance(Calendar,N2194,M2195,"Following",FALSE)</f>
        <v>54904</v>
      </c>
      <c r="O2195" s="75" t="e">
        <f>_xll.qlInterestRateIndexValueDate(Index,N2195)</f>
        <v>#VALUE!</v>
      </c>
      <c r="P2195" s="72" t="e">
        <v>#N/A</v>
      </c>
      <c r="Q2195" s="72" t="e">
        <v>#N/A</v>
      </c>
    </row>
    <row r="2196" spans="13:17" x14ac:dyDescent="0.2">
      <c r="M2196" s="49" t="s">
        <v>443</v>
      </c>
      <c r="N2196" s="75">
        <f>_xll.qlCalendarAdvance(Calendar,N2195,M2196,"Following",FALSE)</f>
        <v>54911</v>
      </c>
      <c r="O2196" s="75" t="e">
        <f>_xll.qlInterestRateIndexValueDate(Index,N2196)</f>
        <v>#VALUE!</v>
      </c>
      <c r="P2196" s="72" t="e">
        <v>#N/A</v>
      </c>
      <c r="Q2196" s="72" t="e">
        <v>#N/A</v>
      </c>
    </row>
    <row r="2197" spans="13:17" x14ac:dyDescent="0.2">
      <c r="M2197" s="49" t="s">
        <v>443</v>
      </c>
      <c r="N2197" s="75">
        <f>_xll.qlCalendarAdvance(Calendar,N2196,M2197,"Following",FALSE)</f>
        <v>54918</v>
      </c>
      <c r="O2197" s="75" t="e">
        <f>_xll.qlInterestRateIndexValueDate(Index,N2197)</f>
        <v>#VALUE!</v>
      </c>
      <c r="P2197" s="72" t="e">
        <v>#N/A</v>
      </c>
      <c r="Q2197" s="72" t="e">
        <v>#N/A</v>
      </c>
    </row>
    <row r="2198" spans="13:17" x14ac:dyDescent="0.2">
      <c r="M2198" s="49" t="s">
        <v>443</v>
      </c>
      <c r="N2198" s="75">
        <f>_xll.qlCalendarAdvance(Calendar,N2197,M2198,"Following",FALSE)</f>
        <v>54925</v>
      </c>
      <c r="O2198" s="75" t="e">
        <f>_xll.qlInterestRateIndexValueDate(Index,N2198)</f>
        <v>#VALUE!</v>
      </c>
      <c r="P2198" s="72" t="e">
        <v>#N/A</v>
      </c>
      <c r="Q2198" s="72" t="e">
        <v>#N/A</v>
      </c>
    </row>
    <row r="2199" spans="13:17" x14ac:dyDescent="0.2">
      <c r="M2199" s="49" t="s">
        <v>443</v>
      </c>
      <c r="N2199" s="75">
        <f>_xll.qlCalendarAdvance(Calendar,N2198,M2199,"Following",FALSE)</f>
        <v>54932</v>
      </c>
      <c r="O2199" s="75" t="e">
        <f>_xll.qlInterestRateIndexValueDate(Index,N2199)</f>
        <v>#VALUE!</v>
      </c>
      <c r="P2199" s="72" t="e">
        <v>#N/A</v>
      </c>
      <c r="Q2199" s="72" t="e">
        <v>#N/A</v>
      </c>
    </row>
    <row r="2200" spans="13:17" x14ac:dyDescent="0.2">
      <c r="M2200" s="49" t="s">
        <v>443</v>
      </c>
      <c r="N2200" s="75">
        <f>_xll.qlCalendarAdvance(Calendar,N2199,M2200,"Following",FALSE)</f>
        <v>54939</v>
      </c>
      <c r="O2200" s="75" t="e">
        <f>_xll.qlInterestRateIndexValueDate(Index,N2200)</f>
        <v>#VALUE!</v>
      </c>
      <c r="P2200" s="72" t="e">
        <v>#N/A</v>
      </c>
      <c r="Q2200" s="72" t="e">
        <v>#N/A</v>
      </c>
    </row>
    <row r="2201" spans="13:17" x14ac:dyDescent="0.2">
      <c r="M2201" s="49" t="s">
        <v>443</v>
      </c>
      <c r="N2201" s="75">
        <f>_xll.qlCalendarAdvance(Calendar,N2200,M2201,"Following",FALSE)</f>
        <v>54946</v>
      </c>
      <c r="O2201" s="75" t="e">
        <f>_xll.qlInterestRateIndexValueDate(Index,N2201)</f>
        <v>#VALUE!</v>
      </c>
      <c r="P2201" s="72" t="e">
        <v>#N/A</v>
      </c>
      <c r="Q2201" s="72" t="e">
        <v>#N/A</v>
      </c>
    </row>
    <row r="2202" spans="13:17" x14ac:dyDescent="0.2">
      <c r="M2202" s="49" t="s">
        <v>443</v>
      </c>
      <c r="N2202" s="75">
        <f>_xll.qlCalendarAdvance(Calendar,N2201,M2202,"Following",FALSE)</f>
        <v>54953</v>
      </c>
      <c r="O2202" s="75" t="e">
        <f>_xll.qlInterestRateIndexValueDate(Index,N2202)</f>
        <v>#VALUE!</v>
      </c>
      <c r="P2202" s="72" t="e">
        <v>#N/A</v>
      </c>
      <c r="Q2202" s="72" t="e">
        <v>#N/A</v>
      </c>
    </row>
    <row r="2203" spans="13:17" x14ac:dyDescent="0.2">
      <c r="M2203" s="49" t="s">
        <v>443</v>
      </c>
      <c r="N2203" s="75">
        <f>_xll.qlCalendarAdvance(Calendar,N2202,M2203,"Following",FALSE)</f>
        <v>54960</v>
      </c>
      <c r="O2203" s="75" t="e">
        <f>_xll.qlInterestRateIndexValueDate(Index,N2203)</f>
        <v>#VALUE!</v>
      </c>
      <c r="P2203" s="72" t="e">
        <v>#N/A</v>
      </c>
      <c r="Q2203" s="72" t="e">
        <v>#N/A</v>
      </c>
    </row>
    <row r="2204" spans="13:17" x14ac:dyDescent="0.2">
      <c r="M2204" s="49" t="s">
        <v>443</v>
      </c>
      <c r="N2204" s="75">
        <f>_xll.qlCalendarAdvance(Calendar,N2203,M2204,"Following",FALSE)</f>
        <v>54967</v>
      </c>
      <c r="O2204" s="75" t="e">
        <f>_xll.qlInterestRateIndexValueDate(Index,N2204)</f>
        <v>#VALUE!</v>
      </c>
      <c r="P2204" s="72" t="e">
        <v>#N/A</v>
      </c>
      <c r="Q2204" s="72" t="e">
        <v>#N/A</v>
      </c>
    </row>
    <row r="2205" spans="13:17" x14ac:dyDescent="0.2">
      <c r="M2205" s="49" t="s">
        <v>443</v>
      </c>
      <c r="N2205" s="75">
        <f>_xll.qlCalendarAdvance(Calendar,N2204,M2205,"Following",FALSE)</f>
        <v>54974</v>
      </c>
      <c r="O2205" s="75" t="e">
        <f>_xll.qlInterestRateIndexValueDate(Index,N2205)</f>
        <v>#VALUE!</v>
      </c>
      <c r="P2205" s="72" t="e">
        <v>#N/A</v>
      </c>
      <c r="Q2205" s="72" t="e">
        <v>#N/A</v>
      </c>
    </row>
    <row r="2206" spans="13:17" x14ac:dyDescent="0.2">
      <c r="M2206" s="49" t="s">
        <v>443</v>
      </c>
      <c r="N2206" s="75">
        <f>_xll.qlCalendarAdvance(Calendar,N2205,M2206,"Following",FALSE)</f>
        <v>54981</v>
      </c>
      <c r="O2206" s="75" t="e">
        <f>_xll.qlInterestRateIndexValueDate(Index,N2206)</f>
        <v>#VALUE!</v>
      </c>
      <c r="P2206" s="72" t="e">
        <v>#N/A</v>
      </c>
      <c r="Q2206" s="72" t="e">
        <v>#N/A</v>
      </c>
    </row>
    <row r="2207" spans="13:17" x14ac:dyDescent="0.2">
      <c r="M2207" s="49" t="s">
        <v>443</v>
      </c>
      <c r="N2207" s="75">
        <f>_xll.qlCalendarAdvance(Calendar,N2206,M2207,"Following",FALSE)</f>
        <v>54988</v>
      </c>
      <c r="O2207" s="75" t="e">
        <f>_xll.qlInterestRateIndexValueDate(Index,N2207)</f>
        <v>#VALUE!</v>
      </c>
      <c r="P2207" s="72" t="e">
        <v>#N/A</v>
      </c>
      <c r="Q2207" s="72" t="e">
        <v>#N/A</v>
      </c>
    </row>
    <row r="2208" spans="13:17" x14ac:dyDescent="0.2">
      <c r="M2208" s="49" t="s">
        <v>443</v>
      </c>
      <c r="N2208" s="75">
        <f>_xll.qlCalendarAdvance(Calendar,N2207,M2208,"Following",FALSE)</f>
        <v>54995</v>
      </c>
      <c r="O2208" s="75" t="e">
        <f>_xll.qlInterestRateIndexValueDate(Index,N2208)</f>
        <v>#VALUE!</v>
      </c>
      <c r="P2208" s="72" t="e">
        <v>#N/A</v>
      </c>
      <c r="Q2208" s="72" t="e">
        <v>#N/A</v>
      </c>
    </row>
    <row r="2209" spans="13:17" x14ac:dyDescent="0.2">
      <c r="M2209" s="49" t="s">
        <v>443</v>
      </c>
      <c r="N2209" s="75">
        <f>_xll.qlCalendarAdvance(Calendar,N2208,M2209,"Following",FALSE)</f>
        <v>55002</v>
      </c>
      <c r="O2209" s="75" t="e">
        <f>_xll.qlInterestRateIndexValueDate(Index,N2209)</f>
        <v>#VALUE!</v>
      </c>
      <c r="P2209" s="72" t="e">
        <v>#N/A</v>
      </c>
      <c r="Q2209" s="72" t="e">
        <v>#N/A</v>
      </c>
    </row>
    <row r="2210" spans="13:17" x14ac:dyDescent="0.2">
      <c r="M2210" s="49" t="s">
        <v>443</v>
      </c>
      <c r="N2210" s="75">
        <f>_xll.qlCalendarAdvance(Calendar,N2209,M2210,"Following",FALSE)</f>
        <v>55009</v>
      </c>
      <c r="O2210" s="75" t="e">
        <f>_xll.qlInterestRateIndexValueDate(Index,N2210)</f>
        <v>#VALUE!</v>
      </c>
      <c r="P2210" s="72" t="e">
        <v>#N/A</v>
      </c>
      <c r="Q2210" s="72" t="e">
        <v>#N/A</v>
      </c>
    </row>
    <row r="2211" spans="13:17" x14ac:dyDescent="0.2">
      <c r="M2211" s="49" t="s">
        <v>443</v>
      </c>
      <c r="N2211" s="75">
        <f>_xll.qlCalendarAdvance(Calendar,N2210,M2211,"Following",FALSE)</f>
        <v>55016</v>
      </c>
      <c r="O2211" s="75" t="e">
        <f>_xll.qlInterestRateIndexValueDate(Index,N2211)</f>
        <v>#VALUE!</v>
      </c>
      <c r="P2211" s="72" t="e">
        <v>#N/A</v>
      </c>
      <c r="Q2211" s="72" t="e">
        <v>#N/A</v>
      </c>
    </row>
    <row r="2212" spans="13:17" x14ac:dyDescent="0.2">
      <c r="M2212" s="49" t="s">
        <v>443</v>
      </c>
      <c r="N2212" s="75">
        <f>_xll.qlCalendarAdvance(Calendar,N2211,M2212,"Following",FALSE)</f>
        <v>55023</v>
      </c>
      <c r="O2212" s="75" t="e">
        <f>_xll.qlInterestRateIndexValueDate(Index,N2212)</f>
        <v>#VALUE!</v>
      </c>
      <c r="P2212" s="72" t="e">
        <v>#N/A</v>
      </c>
      <c r="Q2212" s="72" t="e">
        <v>#N/A</v>
      </c>
    </row>
    <row r="2213" spans="13:17" x14ac:dyDescent="0.2">
      <c r="M2213" s="49" t="s">
        <v>443</v>
      </c>
      <c r="N2213" s="75">
        <f>_xll.qlCalendarAdvance(Calendar,N2212,M2213,"Following",FALSE)</f>
        <v>55030</v>
      </c>
      <c r="O2213" s="75" t="e">
        <f>_xll.qlInterestRateIndexValueDate(Index,N2213)</f>
        <v>#VALUE!</v>
      </c>
      <c r="P2213" s="72" t="e">
        <v>#N/A</v>
      </c>
      <c r="Q2213" s="72" t="e">
        <v>#N/A</v>
      </c>
    </row>
    <row r="2214" spans="13:17" x14ac:dyDescent="0.2">
      <c r="M2214" s="49" t="s">
        <v>443</v>
      </c>
      <c r="N2214" s="75">
        <f>_xll.qlCalendarAdvance(Calendar,N2213,M2214,"Following",FALSE)</f>
        <v>55037</v>
      </c>
      <c r="O2214" s="75" t="e">
        <f>_xll.qlInterestRateIndexValueDate(Index,N2214)</f>
        <v>#VALUE!</v>
      </c>
      <c r="P2214" s="72" t="e">
        <v>#N/A</v>
      </c>
      <c r="Q2214" s="72" t="e">
        <v>#N/A</v>
      </c>
    </row>
    <row r="2215" spans="13:17" x14ac:dyDescent="0.2">
      <c r="M2215" s="49" t="s">
        <v>443</v>
      </c>
      <c r="N2215" s="75">
        <f>_xll.qlCalendarAdvance(Calendar,N2214,M2215,"Following",FALSE)</f>
        <v>55044</v>
      </c>
      <c r="O2215" s="75" t="e">
        <f>_xll.qlInterestRateIndexValueDate(Index,N2215)</f>
        <v>#VALUE!</v>
      </c>
      <c r="P2215" s="72" t="e">
        <v>#N/A</v>
      </c>
      <c r="Q2215" s="72" t="e">
        <v>#N/A</v>
      </c>
    </row>
    <row r="2216" spans="13:17" x14ac:dyDescent="0.2">
      <c r="M2216" s="49" t="s">
        <v>443</v>
      </c>
      <c r="N2216" s="75">
        <f>_xll.qlCalendarAdvance(Calendar,N2215,M2216,"Following",FALSE)</f>
        <v>55051</v>
      </c>
      <c r="O2216" s="75" t="e">
        <f>_xll.qlInterestRateIndexValueDate(Index,N2216)</f>
        <v>#VALUE!</v>
      </c>
      <c r="P2216" s="72" t="e">
        <v>#N/A</v>
      </c>
      <c r="Q2216" s="72" t="e">
        <v>#N/A</v>
      </c>
    </row>
    <row r="2217" spans="13:17" x14ac:dyDescent="0.2">
      <c r="M2217" s="49" t="s">
        <v>443</v>
      </c>
      <c r="N2217" s="75">
        <f>_xll.qlCalendarAdvance(Calendar,N2216,M2217,"Following",FALSE)</f>
        <v>55058</v>
      </c>
      <c r="O2217" s="75" t="e">
        <f>_xll.qlInterestRateIndexValueDate(Index,N2217)</f>
        <v>#VALUE!</v>
      </c>
      <c r="P2217" s="72" t="e">
        <v>#N/A</v>
      </c>
      <c r="Q2217" s="72" t="e">
        <v>#N/A</v>
      </c>
    </row>
    <row r="2218" spans="13:17" x14ac:dyDescent="0.2">
      <c r="M2218" s="49" t="s">
        <v>443</v>
      </c>
      <c r="N2218" s="75">
        <f>_xll.qlCalendarAdvance(Calendar,N2217,M2218,"Following",FALSE)</f>
        <v>55065</v>
      </c>
      <c r="O2218" s="75" t="e">
        <f>_xll.qlInterestRateIndexValueDate(Index,N2218)</f>
        <v>#VALUE!</v>
      </c>
      <c r="P2218" s="72" t="e">
        <v>#N/A</v>
      </c>
      <c r="Q2218" s="72" t="e">
        <v>#N/A</v>
      </c>
    </row>
    <row r="2219" spans="13:17" x14ac:dyDescent="0.2">
      <c r="M2219" s="49" t="s">
        <v>443</v>
      </c>
      <c r="N2219" s="75">
        <f>_xll.qlCalendarAdvance(Calendar,N2218,M2219,"Following",FALSE)</f>
        <v>55072</v>
      </c>
      <c r="O2219" s="75" t="e">
        <f>_xll.qlInterestRateIndexValueDate(Index,N2219)</f>
        <v>#VALUE!</v>
      </c>
      <c r="P2219" s="72" t="e">
        <v>#N/A</v>
      </c>
      <c r="Q2219" s="72" t="e">
        <v>#N/A</v>
      </c>
    </row>
    <row r="2220" spans="13:17" x14ac:dyDescent="0.2">
      <c r="M2220" s="49" t="s">
        <v>443</v>
      </c>
      <c r="N2220" s="75">
        <f>_xll.qlCalendarAdvance(Calendar,N2219,M2220,"Following",FALSE)</f>
        <v>55079</v>
      </c>
      <c r="O2220" s="75" t="e">
        <f>_xll.qlInterestRateIndexValueDate(Index,N2220)</f>
        <v>#VALUE!</v>
      </c>
      <c r="P2220" s="72" t="e">
        <v>#N/A</v>
      </c>
      <c r="Q2220" s="72" t="e">
        <v>#N/A</v>
      </c>
    </row>
    <row r="2221" spans="13:17" x14ac:dyDescent="0.2">
      <c r="M2221" s="49" t="s">
        <v>443</v>
      </c>
      <c r="N2221" s="75">
        <f>_xll.qlCalendarAdvance(Calendar,N2220,M2221,"Following",FALSE)</f>
        <v>55086</v>
      </c>
      <c r="O2221" s="75" t="e">
        <f>_xll.qlInterestRateIndexValueDate(Index,N2221)</f>
        <v>#VALUE!</v>
      </c>
      <c r="P2221" s="72" t="e">
        <v>#N/A</v>
      </c>
      <c r="Q2221" s="72" t="e">
        <v>#N/A</v>
      </c>
    </row>
    <row r="2222" spans="13:17" x14ac:dyDescent="0.2">
      <c r="M2222" s="49" t="s">
        <v>443</v>
      </c>
      <c r="N2222" s="75">
        <f>_xll.qlCalendarAdvance(Calendar,N2221,M2222,"Following",FALSE)</f>
        <v>55093</v>
      </c>
      <c r="O2222" s="75" t="e">
        <f>_xll.qlInterestRateIndexValueDate(Index,N2222)</f>
        <v>#VALUE!</v>
      </c>
      <c r="P2222" s="72" t="e">
        <v>#N/A</v>
      </c>
      <c r="Q2222" s="72" t="e">
        <v>#N/A</v>
      </c>
    </row>
    <row r="2223" spans="13:17" x14ac:dyDescent="0.2">
      <c r="M2223" s="49" t="s">
        <v>443</v>
      </c>
      <c r="N2223" s="75">
        <f>_xll.qlCalendarAdvance(Calendar,N2222,M2223,"Following",FALSE)</f>
        <v>55100</v>
      </c>
      <c r="O2223" s="75" t="e">
        <f>_xll.qlInterestRateIndexValueDate(Index,N2223)</f>
        <v>#VALUE!</v>
      </c>
      <c r="P2223" s="72" t="e">
        <v>#N/A</v>
      </c>
      <c r="Q2223" s="72" t="e">
        <v>#N/A</v>
      </c>
    </row>
    <row r="2224" spans="13:17" x14ac:dyDescent="0.2">
      <c r="M2224" s="49" t="s">
        <v>443</v>
      </c>
      <c r="N2224" s="75">
        <f>_xll.qlCalendarAdvance(Calendar,N2223,M2224,"Following",FALSE)</f>
        <v>55107</v>
      </c>
      <c r="O2224" s="75" t="e">
        <f>_xll.qlInterestRateIndexValueDate(Index,N2224)</f>
        <v>#VALUE!</v>
      </c>
      <c r="P2224" s="72" t="e">
        <v>#N/A</v>
      </c>
      <c r="Q2224" s="72" t="e">
        <v>#N/A</v>
      </c>
    </row>
    <row r="2225" spans="13:17" x14ac:dyDescent="0.2">
      <c r="M2225" s="49" t="s">
        <v>443</v>
      </c>
      <c r="N2225" s="75">
        <f>_xll.qlCalendarAdvance(Calendar,N2224,M2225,"Following",FALSE)</f>
        <v>55114</v>
      </c>
      <c r="O2225" s="75" t="e">
        <f>_xll.qlInterestRateIndexValueDate(Index,N2225)</f>
        <v>#VALUE!</v>
      </c>
      <c r="P2225" s="72" t="e">
        <v>#N/A</v>
      </c>
      <c r="Q2225" s="72" t="e">
        <v>#N/A</v>
      </c>
    </row>
    <row r="2226" spans="13:17" x14ac:dyDescent="0.2">
      <c r="M2226" s="49" t="s">
        <v>443</v>
      </c>
      <c r="N2226" s="75">
        <f>_xll.qlCalendarAdvance(Calendar,N2225,M2226,"Following",FALSE)</f>
        <v>55121</v>
      </c>
      <c r="O2226" s="75" t="e">
        <f>_xll.qlInterestRateIndexValueDate(Index,N2226)</f>
        <v>#VALUE!</v>
      </c>
      <c r="P2226" s="72" t="e">
        <v>#N/A</v>
      </c>
      <c r="Q2226" s="72" t="e">
        <v>#N/A</v>
      </c>
    </row>
    <row r="2227" spans="13:17" x14ac:dyDescent="0.2">
      <c r="M2227" s="49" t="s">
        <v>443</v>
      </c>
      <c r="N2227" s="75">
        <f>_xll.qlCalendarAdvance(Calendar,N2226,M2227,"Following",FALSE)</f>
        <v>55128</v>
      </c>
      <c r="O2227" s="75" t="e">
        <f>_xll.qlInterestRateIndexValueDate(Index,N2227)</f>
        <v>#VALUE!</v>
      </c>
      <c r="P2227" s="72" t="e">
        <v>#N/A</v>
      </c>
      <c r="Q2227" s="72" t="e">
        <v>#N/A</v>
      </c>
    </row>
    <row r="2228" spans="13:17" x14ac:dyDescent="0.2">
      <c r="M2228" s="49" t="s">
        <v>443</v>
      </c>
      <c r="N2228" s="75">
        <f>_xll.qlCalendarAdvance(Calendar,N2227,M2228,"Following",FALSE)</f>
        <v>55135</v>
      </c>
      <c r="O2228" s="75" t="e">
        <f>_xll.qlInterestRateIndexValueDate(Index,N2228)</f>
        <v>#VALUE!</v>
      </c>
      <c r="P2228" s="72" t="e">
        <v>#N/A</v>
      </c>
      <c r="Q2228" s="72" t="e">
        <v>#N/A</v>
      </c>
    </row>
    <row r="2229" spans="13:17" x14ac:dyDescent="0.2">
      <c r="M2229" s="49" t="s">
        <v>443</v>
      </c>
      <c r="N2229" s="75">
        <f>_xll.qlCalendarAdvance(Calendar,N2228,M2229,"Following",FALSE)</f>
        <v>55142</v>
      </c>
      <c r="O2229" s="75" t="e">
        <f>_xll.qlInterestRateIndexValueDate(Index,N2229)</f>
        <v>#VALUE!</v>
      </c>
      <c r="P2229" s="72" t="e">
        <v>#N/A</v>
      </c>
      <c r="Q2229" s="72" t="e">
        <v>#N/A</v>
      </c>
    </row>
    <row r="2230" spans="13:17" x14ac:dyDescent="0.2">
      <c r="M2230" s="49" t="s">
        <v>443</v>
      </c>
      <c r="N2230" s="75">
        <f>_xll.qlCalendarAdvance(Calendar,N2229,M2230,"Following",FALSE)</f>
        <v>55149</v>
      </c>
      <c r="O2230" s="75" t="e">
        <f>_xll.qlInterestRateIndexValueDate(Index,N2230)</f>
        <v>#VALUE!</v>
      </c>
      <c r="P2230" s="72" t="e">
        <v>#N/A</v>
      </c>
      <c r="Q2230" s="72" t="e">
        <v>#N/A</v>
      </c>
    </row>
    <row r="2231" spans="13:17" x14ac:dyDescent="0.2">
      <c r="M2231" s="49" t="s">
        <v>443</v>
      </c>
      <c r="N2231" s="75">
        <f>_xll.qlCalendarAdvance(Calendar,N2230,M2231,"Following",FALSE)</f>
        <v>55156</v>
      </c>
      <c r="O2231" s="75" t="e">
        <f>_xll.qlInterestRateIndexValueDate(Index,N2231)</f>
        <v>#VALUE!</v>
      </c>
      <c r="P2231" s="72" t="e">
        <v>#N/A</v>
      </c>
      <c r="Q2231" s="72" t="e">
        <v>#N/A</v>
      </c>
    </row>
    <row r="2232" spans="13:17" x14ac:dyDescent="0.2">
      <c r="M2232" s="49" t="s">
        <v>443</v>
      </c>
      <c r="N2232" s="75">
        <f>_xll.qlCalendarAdvance(Calendar,N2231,M2232,"Following",FALSE)</f>
        <v>55163</v>
      </c>
      <c r="O2232" s="75" t="e">
        <f>_xll.qlInterestRateIndexValueDate(Index,N2232)</f>
        <v>#VALUE!</v>
      </c>
      <c r="P2232" s="72" t="e">
        <v>#N/A</v>
      </c>
      <c r="Q2232" s="72" t="e">
        <v>#N/A</v>
      </c>
    </row>
    <row r="2233" spans="13:17" x14ac:dyDescent="0.2">
      <c r="M2233" s="49" t="s">
        <v>443</v>
      </c>
      <c r="N2233" s="75">
        <f>_xll.qlCalendarAdvance(Calendar,N2232,M2233,"Following",FALSE)</f>
        <v>55170</v>
      </c>
      <c r="O2233" s="75" t="e">
        <f>_xll.qlInterestRateIndexValueDate(Index,N2233)</f>
        <v>#VALUE!</v>
      </c>
      <c r="P2233" s="72" t="e">
        <v>#N/A</v>
      </c>
      <c r="Q2233" s="72" t="e">
        <v>#N/A</v>
      </c>
    </row>
    <row r="2234" spans="13:17" x14ac:dyDescent="0.2">
      <c r="M2234" s="49" t="s">
        <v>443</v>
      </c>
      <c r="N2234" s="75">
        <f>_xll.qlCalendarAdvance(Calendar,N2233,M2234,"Following",FALSE)</f>
        <v>55177</v>
      </c>
      <c r="O2234" s="75" t="e">
        <f>_xll.qlInterestRateIndexValueDate(Index,N2234)</f>
        <v>#VALUE!</v>
      </c>
      <c r="P2234" s="72" t="e">
        <v>#N/A</v>
      </c>
      <c r="Q2234" s="72" t="e">
        <v>#N/A</v>
      </c>
    </row>
    <row r="2235" spans="13:17" x14ac:dyDescent="0.2">
      <c r="M2235" s="49" t="s">
        <v>443</v>
      </c>
      <c r="N2235" s="75">
        <f>_xll.qlCalendarAdvance(Calendar,N2234,M2235,"Following",FALSE)</f>
        <v>55184</v>
      </c>
      <c r="O2235" s="75" t="e">
        <f>_xll.qlInterestRateIndexValueDate(Index,N2235)</f>
        <v>#VALUE!</v>
      </c>
      <c r="P2235" s="72" t="e">
        <v>#N/A</v>
      </c>
      <c r="Q2235" s="72" t="e">
        <v>#N/A</v>
      </c>
    </row>
    <row r="2236" spans="13:17" x14ac:dyDescent="0.2">
      <c r="M2236" s="49" t="s">
        <v>443</v>
      </c>
      <c r="N2236" s="75">
        <f>_xll.qlCalendarAdvance(Calendar,N2235,M2236,"Following",FALSE)</f>
        <v>55191</v>
      </c>
      <c r="O2236" s="75" t="e">
        <f>_xll.qlInterestRateIndexValueDate(Index,N2236)</f>
        <v>#VALUE!</v>
      </c>
      <c r="P2236" s="72" t="e">
        <v>#N/A</v>
      </c>
      <c r="Q2236" s="72" t="e">
        <v>#N/A</v>
      </c>
    </row>
    <row r="2237" spans="13:17" x14ac:dyDescent="0.2">
      <c r="M2237" s="49" t="s">
        <v>443</v>
      </c>
      <c r="N2237" s="75">
        <f>_xll.qlCalendarAdvance(Calendar,N2236,M2237,"Following",FALSE)</f>
        <v>55198</v>
      </c>
      <c r="O2237" s="75" t="e">
        <f>_xll.qlInterestRateIndexValueDate(Index,N2237)</f>
        <v>#VALUE!</v>
      </c>
      <c r="P2237" s="72" t="e">
        <v>#N/A</v>
      </c>
      <c r="Q2237" s="72" t="e">
        <v>#N/A</v>
      </c>
    </row>
    <row r="2238" spans="13:17" x14ac:dyDescent="0.2">
      <c r="M2238" s="49" t="s">
        <v>443</v>
      </c>
      <c r="N2238" s="75">
        <f>_xll.qlCalendarAdvance(Calendar,N2237,M2238,"Following",FALSE)</f>
        <v>55205</v>
      </c>
      <c r="O2238" s="75" t="e">
        <f>_xll.qlInterestRateIndexValueDate(Index,N2238)</f>
        <v>#VALUE!</v>
      </c>
      <c r="P2238" s="72" t="e">
        <v>#N/A</v>
      </c>
      <c r="Q2238" s="72" t="e">
        <v>#N/A</v>
      </c>
    </row>
    <row r="2239" spans="13:17" x14ac:dyDescent="0.2">
      <c r="M2239" s="49" t="s">
        <v>443</v>
      </c>
      <c r="N2239" s="75">
        <f>_xll.qlCalendarAdvance(Calendar,N2238,M2239,"Following",FALSE)</f>
        <v>55212</v>
      </c>
      <c r="O2239" s="75" t="e">
        <f>_xll.qlInterestRateIndexValueDate(Index,N2239)</f>
        <v>#VALUE!</v>
      </c>
      <c r="P2239" s="72" t="e">
        <v>#N/A</v>
      </c>
      <c r="Q2239" s="72" t="e">
        <v>#N/A</v>
      </c>
    </row>
    <row r="2240" spans="13:17" x14ac:dyDescent="0.2">
      <c r="M2240" s="49" t="s">
        <v>443</v>
      </c>
      <c r="N2240" s="75">
        <f>_xll.qlCalendarAdvance(Calendar,N2239,M2240,"Following",FALSE)</f>
        <v>55219</v>
      </c>
      <c r="O2240" s="75" t="e">
        <f>_xll.qlInterestRateIndexValueDate(Index,N2240)</f>
        <v>#VALUE!</v>
      </c>
      <c r="P2240" s="72" t="e">
        <v>#N/A</v>
      </c>
      <c r="Q2240" s="72" t="e">
        <v>#N/A</v>
      </c>
    </row>
    <row r="2241" spans="13:17" x14ac:dyDescent="0.2">
      <c r="M2241" s="49" t="s">
        <v>443</v>
      </c>
      <c r="N2241" s="75">
        <f>_xll.qlCalendarAdvance(Calendar,N2240,M2241,"Following",FALSE)</f>
        <v>55226</v>
      </c>
      <c r="O2241" s="75" t="e">
        <f>_xll.qlInterestRateIndexValueDate(Index,N2241)</f>
        <v>#VALUE!</v>
      </c>
      <c r="P2241" s="72" t="e">
        <v>#N/A</v>
      </c>
      <c r="Q2241" s="72" t="e">
        <v>#N/A</v>
      </c>
    </row>
    <row r="2242" spans="13:17" x14ac:dyDescent="0.2">
      <c r="M2242" s="49" t="s">
        <v>443</v>
      </c>
      <c r="N2242" s="75">
        <f>_xll.qlCalendarAdvance(Calendar,N2241,M2242,"Following",FALSE)</f>
        <v>55233</v>
      </c>
      <c r="O2242" s="75" t="e">
        <f>_xll.qlInterestRateIndexValueDate(Index,N2242)</f>
        <v>#VALUE!</v>
      </c>
      <c r="P2242" s="72" t="e">
        <v>#N/A</v>
      </c>
      <c r="Q2242" s="72" t="e">
        <v>#N/A</v>
      </c>
    </row>
    <row r="2243" spans="13:17" x14ac:dyDescent="0.2">
      <c r="M2243" s="49" t="s">
        <v>443</v>
      </c>
      <c r="N2243" s="75">
        <f>_xll.qlCalendarAdvance(Calendar,N2242,M2243,"Following",FALSE)</f>
        <v>55240</v>
      </c>
      <c r="O2243" s="75" t="e">
        <f>_xll.qlInterestRateIndexValueDate(Index,N2243)</f>
        <v>#VALUE!</v>
      </c>
      <c r="P2243" s="72" t="e">
        <v>#N/A</v>
      </c>
      <c r="Q2243" s="72" t="e">
        <v>#N/A</v>
      </c>
    </row>
    <row r="2244" spans="13:17" x14ac:dyDescent="0.2">
      <c r="M2244" s="49" t="s">
        <v>443</v>
      </c>
      <c r="N2244" s="75">
        <f>_xll.qlCalendarAdvance(Calendar,N2243,M2244,"Following",FALSE)</f>
        <v>55247</v>
      </c>
      <c r="O2244" s="75" t="e">
        <f>_xll.qlInterestRateIndexValueDate(Index,N2244)</f>
        <v>#VALUE!</v>
      </c>
      <c r="P2244" s="72" t="e">
        <v>#N/A</v>
      </c>
      <c r="Q2244" s="72" t="e">
        <v>#N/A</v>
      </c>
    </row>
    <row r="2245" spans="13:17" x14ac:dyDescent="0.2">
      <c r="M2245" s="49" t="s">
        <v>443</v>
      </c>
      <c r="N2245" s="75">
        <f>_xll.qlCalendarAdvance(Calendar,N2244,M2245,"Following",FALSE)</f>
        <v>55254</v>
      </c>
      <c r="O2245" s="75" t="e">
        <f>_xll.qlInterestRateIndexValueDate(Index,N2245)</f>
        <v>#VALUE!</v>
      </c>
      <c r="P2245" s="72" t="e">
        <v>#N/A</v>
      </c>
      <c r="Q2245" s="72" t="e">
        <v>#N/A</v>
      </c>
    </row>
    <row r="2246" spans="13:17" x14ac:dyDescent="0.2">
      <c r="M2246" s="49" t="s">
        <v>443</v>
      </c>
      <c r="N2246" s="75">
        <f>_xll.qlCalendarAdvance(Calendar,N2245,M2246,"Following",FALSE)</f>
        <v>55261</v>
      </c>
      <c r="O2246" s="75" t="e">
        <f>_xll.qlInterestRateIndexValueDate(Index,N2246)</f>
        <v>#VALUE!</v>
      </c>
      <c r="P2246" s="72" t="e">
        <v>#N/A</v>
      </c>
      <c r="Q2246" s="72" t="e">
        <v>#N/A</v>
      </c>
    </row>
    <row r="2247" spans="13:17" x14ac:dyDescent="0.2">
      <c r="M2247" s="49" t="s">
        <v>443</v>
      </c>
      <c r="N2247" s="75">
        <f>_xll.qlCalendarAdvance(Calendar,N2246,M2247,"Following",FALSE)</f>
        <v>55268</v>
      </c>
      <c r="O2247" s="75" t="e">
        <f>_xll.qlInterestRateIndexValueDate(Index,N2247)</f>
        <v>#VALUE!</v>
      </c>
      <c r="P2247" s="72" t="e">
        <v>#N/A</v>
      </c>
      <c r="Q2247" s="72" t="e">
        <v>#N/A</v>
      </c>
    </row>
    <row r="2248" spans="13:17" x14ac:dyDescent="0.2">
      <c r="M2248" s="49" t="s">
        <v>443</v>
      </c>
      <c r="N2248" s="75">
        <f>_xll.qlCalendarAdvance(Calendar,N2247,M2248,"Following",FALSE)</f>
        <v>55275</v>
      </c>
      <c r="O2248" s="75" t="e">
        <f>_xll.qlInterestRateIndexValueDate(Index,N2248)</f>
        <v>#VALUE!</v>
      </c>
      <c r="P2248" s="72" t="e">
        <v>#N/A</v>
      </c>
      <c r="Q2248" s="72" t="e">
        <v>#N/A</v>
      </c>
    </row>
    <row r="2249" spans="13:17" x14ac:dyDescent="0.2">
      <c r="M2249" s="49" t="s">
        <v>443</v>
      </c>
      <c r="N2249" s="75">
        <f>_xll.qlCalendarAdvance(Calendar,N2248,M2249,"Following",FALSE)</f>
        <v>55282</v>
      </c>
      <c r="O2249" s="75" t="e">
        <f>_xll.qlInterestRateIndexValueDate(Index,N2249)</f>
        <v>#VALUE!</v>
      </c>
      <c r="P2249" s="72" t="e">
        <v>#N/A</v>
      </c>
      <c r="Q2249" s="72" t="e">
        <v>#N/A</v>
      </c>
    </row>
    <row r="2250" spans="13:17" x14ac:dyDescent="0.2">
      <c r="M2250" s="49" t="s">
        <v>443</v>
      </c>
      <c r="N2250" s="75">
        <f>_xll.qlCalendarAdvance(Calendar,N2249,M2250,"Following",FALSE)</f>
        <v>55289</v>
      </c>
      <c r="O2250" s="75" t="e">
        <f>_xll.qlInterestRateIndexValueDate(Index,N2250)</f>
        <v>#VALUE!</v>
      </c>
      <c r="P2250" s="72" t="e">
        <v>#N/A</v>
      </c>
      <c r="Q2250" s="72" t="e">
        <v>#N/A</v>
      </c>
    </row>
    <row r="2251" spans="13:17" x14ac:dyDescent="0.2">
      <c r="M2251" s="49" t="s">
        <v>443</v>
      </c>
      <c r="N2251" s="75">
        <f>_xll.qlCalendarAdvance(Calendar,N2250,M2251,"Following",FALSE)</f>
        <v>55296</v>
      </c>
      <c r="O2251" s="75" t="e">
        <f>_xll.qlInterestRateIndexValueDate(Index,N2251)</f>
        <v>#VALUE!</v>
      </c>
      <c r="P2251" s="72" t="e">
        <v>#N/A</v>
      </c>
      <c r="Q2251" s="72" t="e">
        <v>#N/A</v>
      </c>
    </row>
    <row r="2252" spans="13:17" x14ac:dyDescent="0.2">
      <c r="M2252" s="49" t="s">
        <v>443</v>
      </c>
      <c r="N2252" s="75">
        <f>_xll.qlCalendarAdvance(Calendar,N2251,M2252,"Following",FALSE)</f>
        <v>55303</v>
      </c>
      <c r="O2252" s="75" t="e">
        <f>_xll.qlInterestRateIndexValueDate(Index,N2252)</f>
        <v>#VALUE!</v>
      </c>
      <c r="P2252" s="72" t="e">
        <v>#N/A</v>
      </c>
      <c r="Q2252" s="72" t="e">
        <v>#N/A</v>
      </c>
    </row>
    <row r="2253" spans="13:17" x14ac:dyDescent="0.2">
      <c r="M2253" s="49" t="s">
        <v>443</v>
      </c>
      <c r="N2253" s="75">
        <f>_xll.qlCalendarAdvance(Calendar,N2252,M2253,"Following",FALSE)</f>
        <v>55310</v>
      </c>
      <c r="O2253" s="75" t="e">
        <f>_xll.qlInterestRateIndexValueDate(Index,N2253)</f>
        <v>#VALUE!</v>
      </c>
      <c r="P2253" s="72" t="e">
        <v>#N/A</v>
      </c>
      <c r="Q2253" s="72" t="e">
        <v>#N/A</v>
      </c>
    </row>
    <row r="2254" spans="13:17" x14ac:dyDescent="0.2">
      <c r="M2254" s="49" t="s">
        <v>443</v>
      </c>
      <c r="N2254" s="75">
        <f>_xll.qlCalendarAdvance(Calendar,N2253,M2254,"Following",FALSE)</f>
        <v>55317</v>
      </c>
      <c r="O2254" s="75" t="e">
        <f>_xll.qlInterestRateIndexValueDate(Index,N2254)</f>
        <v>#VALUE!</v>
      </c>
      <c r="P2254" s="72" t="e">
        <v>#N/A</v>
      </c>
      <c r="Q2254" s="72" t="e">
        <v>#N/A</v>
      </c>
    </row>
    <row r="2255" spans="13:17" x14ac:dyDescent="0.2">
      <c r="M2255" s="49" t="s">
        <v>443</v>
      </c>
      <c r="N2255" s="75">
        <f>_xll.qlCalendarAdvance(Calendar,N2254,M2255,"Following",FALSE)</f>
        <v>55324</v>
      </c>
      <c r="O2255" s="75" t="e">
        <f>_xll.qlInterestRateIndexValueDate(Index,N2255)</f>
        <v>#VALUE!</v>
      </c>
      <c r="P2255" s="72" t="e">
        <v>#N/A</v>
      </c>
      <c r="Q2255" s="72" t="e">
        <v>#N/A</v>
      </c>
    </row>
    <row r="2256" spans="13:17" x14ac:dyDescent="0.2">
      <c r="M2256" s="49" t="s">
        <v>443</v>
      </c>
      <c r="N2256" s="75">
        <f>_xll.qlCalendarAdvance(Calendar,N2255,M2256,"Following",FALSE)</f>
        <v>55331</v>
      </c>
      <c r="O2256" s="75" t="e">
        <f>_xll.qlInterestRateIndexValueDate(Index,N2256)</f>
        <v>#VALUE!</v>
      </c>
      <c r="P2256" s="72" t="e">
        <v>#N/A</v>
      </c>
      <c r="Q2256" s="72" t="e">
        <v>#N/A</v>
      </c>
    </row>
    <row r="2257" spans="13:17" x14ac:dyDescent="0.2">
      <c r="M2257" s="49" t="s">
        <v>443</v>
      </c>
      <c r="N2257" s="75">
        <f>_xll.qlCalendarAdvance(Calendar,N2256,M2257,"Following",FALSE)</f>
        <v>55338</v>
      </c>
      <c r="O2257" s="75" t="e">
        <f>_xll.qlInterestRateIndexValueDate(Index,N2257)</f>
        <v>#VALUE!</v>
      </c>
      <c r="P2257" s="72" t="e">
        <v>#N/A</v>
      </c>
      <c r="Q2257" s="72" t="e">
        <v>#N/A</v>
      </c>
    </row>
    <row r="2258" spans="13:17" x14ac:dyDescent="0.2">
      <c r="M2258" s="49" t="s">
        <v>443</v>
      </c>
      <c r="N2258" s="75">
        <f>_xll.qlCalendarAdvance(Calendar,N2257,M2258,"Following",FALSE)</f>
        <v>55345</v>
      </c>
      <c r="O2258" s="75" t="e">
        <f>_xll.qlInterestRateIndexValueDate(Index,N2258)</f>
        <v>#VALUE!</v>
      </c>
      <c r="P2258" s="72" t="e">
        <v>#N/A</v>
      </c>
      <c r="Q2258" s="72" t="e">
        <v>#N/A</v>
      </c>
    </row>
    <row r="2259" spans="13:17" x14ac:dyDescent="0.2">
      <c r="M2259" s="49" t="s">
        <v>443</v>
      </c>
      <c r="N2259" s="75">
        <f>_xll.qlCalendarAdvance(Calendar,N2258,M2259,"Following",FALSE)</f>
        <v>55352</v>
      </c>
      <c r="O2259" s="75" t="e">
        <f>_xll.qlInterestRateIndexValueDate(Index,N2259)</f>
        <v>#VALUE!</v>
      </c>
      <c r="P2259" s="72" t="e">
        <v>#N/A</v>
      </c>
      <c r="Q2259" s="72" t="e">
        <v>#N/A</v>
      </c>
    </row>
    <row r="2260" spans="13:17" x14ac:dyDescent="0.2">
      <c r="M2260" s="49" t="s">
        <v>443</v>
      </c>
      <c r="N2260" s="75">
        <f>_xll.qlCalendarAdvance(Calendar,N2259,M2260,"Following",FALSE)</f>
        <v>55359</v>
      </c>
      <c r="O2260" s="75" t="e">
        <f>_xll.qlInterestRateIndexValueDate(Index,N2260)</f>
        <v>#VALUE!</v>
      </c>
      <c r="P2260" s="72" t="e">
        <v>#N/A</v>
      </c>
      <c r="Q2260" s="72" t="e">
        <v>#N/A</v>
      </c>
    </row>
    <row r="2261" spans="13:17" x14ac:dyDescent="0.2">
      <c r="M2261" s="49" t="s">
        <v>443</v>
      </c>
      <c r="N2261" s="75">
        <f>_xll.qlCalendarAdvance(Calendar,N2260,M2261,"Following",FALSE)</f>
        <v>55366</v>
      </c>
      <c r="O2261" s="75" t="e">
        <f>_xll.qlInterestRateIndexValueDate(Index,N2261)</f>
        <v>#VALUE!</v>
      </c>
      <c r="P2261" s="72" t="e">
        <v>#N/A</v>
      </c>
      <c r="Q2261" s="72" t="e">
        <v>#N/A</v>
      </c>
    </row>
    <row r="2262" spans="13:17" x14ac:dyDescent="0.2">
      <c r="M2262" s="49" t="s">
        <v>443</v>
      </c>
      <c r="N2262" s="75">
        <f>_xll.qlCalendarAdvance(Calendar,N2261,M2262,"Following",FALSE)</f>
        <v>55373</v>
      </c>
      <c r="O2262" s="75" t="e">
        <f>_xll.qlInterestRateIndexValueDate(Index,N2262)</f>
        <v>#VALUE!</v>
      </c>
      <c r="P2262" s="72" t="e">
        <v>#N/A</v>
      </c>
      <c r="Q2262" s="72" t="e">
        <v>#N/A</v>
      </c>
    </row>
    <row r="2263" spans="13:17" x14ac:dyDescent="0.2">
      <c r="M2263" s="49" t="s">
        <v>443</v>
      </c>
      <c r="N2263" s="75">
        <f>_xll.qlCalendarAdvance(Calendar,N2262,M2263,"Following",FALSE)</f>
        <v>55380</v>
      </c>
      <c r="O2263" s="75" t="e">
        <f>_xll.qlInterestRateIndexValueDate(Index,N2263)</f>
        <v>#VALUE!</v>
      </c>
      <c r="P2263" s="72" t="e">
        <v>#N/A</v>
      </c>
      <c r="Q2263" s="72" t="e">
        <v>#N/A</v>
      </c>
    </row>
    <row r="2264" spans="13:17" x14ac:dyDescent="0.2">
      <c r="M2264" s="49" t="s">
        <v>443</v>
      </c>
      <c r="N2264" s="75">
        <f>_xll.qlCalendarAdvance(Calendar,N2263,M2264,"Following",FALSE)</f>
        <v>55387</v>
      </c>
      <c r="O2264" s="75" t="e">
        <f>_xll.qlInterestRateIndexValueDate(Index,N2264)</f>
        <v>#VALUE!</v>
      </c>
      <c r="P2264" s="72" t="e">
        <v>#N/A</v>
      </c>
      <c r="Q2264" s="72" t="e">
        <v>#N/A</v>
      </c>
    </row>
    <row r="2265" spans="13:17" x14ac:dyDescent="0.2">
      <c r="M2265" s="49" t="s">
        <v>443</v>
      </c>
      <c r="N2265" s="75">
        <f>_xll.qlCalendarAdvance(Calendar,N2264,M2265,"Following",FALSE)</f>
        <v>55394</v>
      </c>
      <c r="O2265" s="75" t="e">
        <f>_xll.qlInterestRateIndexValueDate(Index,N2265)</f>
        <v>#VALUE!</v>
      </c>
      <c r="P2265" s="72" t="e">
        <v>#N/A</v>
      </c>
      <c r="Q2265" s="72" t="e">
        <v>#N/A</v>
      </c>
    </row>
    <row r="2266" spans="13:17" x14ac:dyDescent="0.2">
      <c r="M2266" s="49" t="s">
        <v>443</v>
      </c>
      <c r="N2266" s="75">
        <f>_xll.qlCalendarAdvance(Calendar,N2265,M2266,"Following",FALSE)</f>
        <v>55401</v>
      </c>
      <c r="O2266" s="75" t="e">
        <f>_xll.qlInterestRateIndexValueDate(Index,N2266)</f>
        <v>#VALUE!</v>
      </c>
      <c r="P2266" s="72" t="e">
        <v>#N/A</v>
      </c>
      <c r="Q2266" s="72" t="e">
        <v>#N/A</v>
      </c>
    </row>
    <row r="2267" spans="13:17" x14ac:dyDescent="0.2">
      <c r="M2267" s="49" t="s">
        <v>443</v>
      </c>
      <c r="N2267" s="75">
        <f>_xll.qlCalendarAdvance(Calendar,N2266,M2267,"Following",FALSE)</f>
        <v>55408</v>
      </c>
      <c r="O2267" s="75" t="e">
        <f>_xll.qlInterestRateIndexValueDate(Index,N2267)</f>
        <v>#VALUE!</v>
      </c>
      <c r="P2267" s="72" t="e">
        <v>#N/A</v>
      </c>
      <c r="Q2267" s="72" t="e">
        <v>#N/A</v>
      </c>
    </row>
    <row r="2268" spans="13:17" x14ac:dyDescent="0.2">
      <c r="M2268" s="49" t="s">
        <v>443</v>
      </c>
      <c r="N2268" s="75">
        <f>_xll.qlCalendarAdvance(Calendar,N2267,M2268,"Following",FALSE)</f>
        <v>55415</v>
      </c>
      <c r="O2268" s="75" t="e">
        <f>_xll.qlInterestRateIndexValueDate(Index,N2268)</f>
        <v>#VALUE!</v>
      </c>
      <c r="P2268" s="72" t="e">
        <v>#N/A</v>
      </c>
      <c r="Q2268" s="72" t="e">
        <v>#N/A</v>
      </c>
    </row>
    <row r="2269" spans="13:17" x14ac:dyDescent="0.2">
      <c r="M2269" s="49" t="s">
        <v>443</v>
      </c>
      <c r="N2269" s="75">
        <f>_xll.qlCalendarAdvance(Calendar,N2268,M2269,"Following",FALSE)</f>
        <v>55422</v>
      </c>
      <c r="O2269" s="75" t="e">
        <f>_xll.qlInterestRateIndexValueDate(Index,N2269)</f>
        <v>#VALUE!</v>
      </c>
      <c r="P2269" s="72" t="e">
        <v>#N/A</v>
      </c>
      <c r="Q2269" s="72" t="e">
        <v>#N/A</v>
      </c>
    </row>
    <row r="2270" spans="13:17" x14ac:dyDescent="0.2">
      <c r="M2270" s="49" t="s">
        <v>443</v>
      </c>
      <c r="N2270" s="75">
        <f>_xll.qlCalendarAdvance(Calendar,N2269,M2270,"Following",FALSE)</f>
        <v>55429</v>
      </c>
      <c r="O2270" s="75" t="e">
        <f>_xll.qlInterestRateIndexValueDate(Index,N2270)</f>
        <v>#VALUE!</v>
      </c>
      <c r="P2270" s="72" t="e">
        <v>#N/A</v>
      </c>
      <c r="Q2270" s="72" t="e">
        <v>#N/A</v>
      </c>
    </row>
    <row r="2271" spans="13:17" x14ac:dyDescent="0.2">
      <c r="M2271" s="49" t="s">
        <v>443</v>
      </c>
      <c r="N2271" s="75">
        <f>_xll.qlCalendarAdvance(Calendar,N2270,M2271,"Following",FALSE)</f>
        <v>55436</v>
      </c>
      <c r="O2271" s="75" t="e">
        <f>_xll.qlInterestRateIndexValueDate(Index,N2271)</f>
        <v>#VALUE!</v>
      </c>
      <c r="P2271" s="72" t="e">
        <v>#N/A</v>
      </c>
      <c r="Q2271" s="72" t="e">
        <v>#N/A</v>
      </c>
    </row>
    <row r="2272" spans="13:17" x14ac:dyDescent="0.2">
      <c r="M2272" s="49" t="s">
        <v>443</v>
      </c>
      <c r="N2272" s="75">
        <f>_xll.qlCalendarAdvance(Calendar,N2271,M2272,"Following",FALSE)</f>
        <v>55443</v>
      </c>
      <c r="O2272" s="75" t="e">
        <f>_xll.qlInterestRateIndexValueDate(Index,N2272)</f>
        <v>#VALUE!</v>
      </c>
      <c r="P2272" s="72" t="e">
        <v>#N/A</v>
      </c>
      <c r="Q2272" s="72" t="e">
        <v>#N/A</v>
      </c>
    </row>
    <row r="2273" spans="13:17" x14ac:dyDescent="0.2">
      <c r="M2273" s="49" t="s">
        <v>443</v>
      </c>
      <c r="N2273" s="75">
        <f>_xll.qlCalendarAdvance(Calendar,N2272,M2273,"Following",FALSE)</f>
        <v>55450</v>
      </c>
      <c r="O2273" s="75" t="e">
        <f>_xll.qlInterestRateIndexValueDate(Index,N2273)</f>
        <v>#VALUE!</v>
      </c>
      <c r="P2273" s="72" t="e">
        <v>#N/A</v>
      </c>
      <c r="Q2273" s="72" t="e">
        <v>#N/A</v>
      </c>
    </row>
    <row r="2274" spans="13:17" x14ac:dyDescent="0.2">
      <c r="M2274" s="49" t="s">
        <v>443</v>
      </c>
      <c r="N2274" s="75">
        <f>_xll.qlCalendarAdvance(Calendar,N2273,M2274,"Following",FALSE)</f>
        <v>55457</v>
      </c>
      <c r="O2274" s="75" t="e">
        <f>_xll.qlInterestRateIndexValueDate(Index,N2274)</f>
        <v>#VALUE!</v>
      </c>
      <c r="P2274" s="72" t="e">
        <v>#N/A</v>
      </c>
      <c r="Q2274" s="72" t="e">
        <v>#N/A</v>
      </c>
    </row>
    <row r="2275" spans="13:17" x14ac:dyDescent="0.2">
      <c r="M2275" s="49" t="s">
        <v>443</v>
      </c>
      <c r="N2275" s="75">
        <f>_xll.qlCalendarAdvance(Calendar,N2274,M2275,"Following",FALSE)</f>
        <v>55464</v>
      </c>
      <c r="O2275" s="75" t="e">
        <f>_xll.qlInterestRateIndexValueDate(Index,N2275)</f>
        <v>#VALUE!</v>
      </c>
      <c r="P2275" s="72" t="e">
        <v>#N/A</v>
      </c>
      <c r="Q2275" s="72" t="e">
        <v>#N/A</v>
      </c>
    </row>
    <row r="2276" spans="13:17" x14ac:dyDescent="0.2">
      <c r="M2276" s="49" t="s">
        <v>443</v>
      </c>
      <c r="N2276" s="75">
        <f>_xll.qlCalendarAdvance(Calendar,N2275,M2276,"Following",FALSE)</f>
        <v>55471</v>
      </c>
      <c r="O2276" s="75" t="e">
        <f>_xll.qlInterestRateIndexValueDate(Index,N2276)</f>
        <v>#VALUE!</v>
      </c>
      <c r="P2276" s="72" t="e">
        <v>#N/A</v>
      </c>
      <c r="Q2276" s="72" t="e">
        <v>#N/A</v>
      </c>
    </row>
    <row r="2277" spans="13:17" x14ac:dyDescent="0.2">
      <c r="M2277" s="49" t="s">
        <v>443</v>
      </c>
      <c r="N2277" s="75">
        <f>_xll.qlCalendarAdvance(Calendar,N2276,M2277,"Following",FALSE)</f>
        <v>55478</v>
      </c>
      <c r="O2277" s="75" t="e">
        <f>_xll.qlInterestRateIndexValueDate(Index,N2277)</f>
        <v>#VALUE!</v>
      </c>
      <c r="P2277" s="72" t="e">
        <v>#N/A</v>
      </c>
      <c r="Q2277" s="72" t="e">
        <v>#N/A</v>
      </c>
    </row>
    <row r="2278" spans="13:17" x14ac:dyDescent="0.2">
      <c r="M2278" s="49" t="s">
        <v>443</v>
      </c>
      <c r="N2278" s="75">
        <f>_xll.qlCalendarAdvance(Calendar,N2277,M2278,"Following",FALSE)</f>
        <v>55485</v>
      </c>
      <c r="O2278" s="75" t="e">
        <f>_xll.qlInterestRateIndexValueDate(Index,N2278)</f>
        <v>#VALUE!</v>
      </c>
      <c r="P2278" s="72" t="e">
        <v>#N/A</v>
      </c>
      <c r="Q2278" s="72" t="e">
        <v>#N/A</v>
      </c>
    </row>
    <row r="2279" spans="13:17" x14ac:dyDescent="0.2">
      <c r="M2279" s="49" t="s">
        <v>443</v>
      </c>
      <c r="N2279" s="75">
        <f>_xll.qlCalendarAdvance(Calendar,N2278,M2279,"Following",FALSE)</f>
        <v>55492</v>
      </c>
      <c r="O2279" s="75" t="e">
        <f>_xll.qlInterestRateIndexValueDate(Index,N2279)</f>
        <v>#VALUE!</v>
      </c>
      <c r="P2279" s="72" t="e">
        <v>#N/A</v>
      </c>
      <c r="Q2279" s="72" t="e">
        <v>#N/A</v>
      </c>
    </row>
    <row r="2280" spans="13:17" x14ac:dyDescent="0.2">
      <c r="M2280" s="49" t="s">
        <v>443</v>
      </c>
      <c r="N2280" s="75">
        <f>_xll.qlCalendarAdvance(Calendar,N2279,M2280,"Following",FALSE)</f>
        <v>55499</v>
      </c>
      <c r="O2280" s="75" t="e">
        <f>_xll.qlInterestRateIndexValueDate(Index,N2280)</f>
        <v>#VALUE!</v>
      </c>
      <c r="P2280" s="72" t="e">
        <v>#N/A</v>
      </c>
      <c r="Q2280" s="72" t="e">
        <v>#N/A</v>
      </c>
    </row>
    <row r="2281" spans="13:17" x14ac:dyDescent="0.2">
      <c r="M2281" s="49" t="s">
        <v>443</v>
      </c>
      <c r="N2281" s="75">
        <f>_xll.qlCalendarAdvance(Calendar,N2280,M2281,"Following",FALSE)</f>
        <v>55506</v>
      </c>
      <c r="O2281" s="75" t="e">
        <f>_xll.qlInterestRateIndexValueDate(Index,N2281)</f>
        <v>#VALUE!</v>
      </c>
      <c r="P2281" s="72" t="e">
        <v>#N/A</v>
      </c>
      <c r="Q2281" s="72" t="e">
        <v>#N/A</v>
      </c>
    </row>
    <row r="2282" spans="13:17" x14ac:dyDescent="0.2">
      <c r="M2282" s="49" t="s">
        <v>443</v>
      </c>
      <c r="N2282" s="75">
        <f>_xll.qlCalendarAdvance(Calendar,N2281,M2282,"Following",FALSE)</f>
        <v>55514</v>
      </c>
      <c r="O2282" s="75" t="e">
        <f>_xll.qlInterestRateIndexValueDate(Index,N2282)</f>
        <v>#VALUE!</v>
      </c>
      <c r="P2282" s="72" t="e">
        <v>#N/A</v>
      </c>
      <c r="Q2282" s="72" t="e">
        <v>#N/A</v>
      </c>
    </row>
    <row r="2283" spans="13:17" x14ac:dyDescent="0.2">
      <c r="M2283" s="49" t="s">
        <v>443</v>
      </c>
      <c r="N2283" s="75">
        <f>_xll.qlCalendarAdvance(Calendar,N2282,M2283,"Following",FALSE)</f>
        <v>55521</v>
      </c>
      <c r="O2283" s="75" t="e">
        <f>_xll.qlInterestRateIndexValueDate(Index,N2283)</f>
        <v>#VALUE!</v>
      </c>
      <c r="P2283" s="72" t="e">
        <v>#N/A</v>
      </c>
      <c r="Q2283" s="72" t="e">
        <v>#N/A</v>
      </c>
    </row>
    <row r="2284" spans="13:17" x14ac:dyDescent="0.2">
      <c r="M2284" s="49" t="s">
        <v>443</v>
      </c>
      <c r="N2284" s="75">
        <f>_xll.qlCalendarAdvance(Calendar,N2283,M2284,"Following",FALSE)</f>
        <v>55528</v>
      </c>
      <c r="O2284" s="75" t="e">
        <f>_xll.qlInterestRateIndexValueDate(Index,N2284)</f>
        <v>#VALUE!</v>
      </c>
      <c r="P2284" s="72" t="e">
        <v>#N/A</v>
      </c>
      <c r="Q2284" s="72" t="e">
        <v>#N/A</v>
      </c>
    </row>
    <row r="2285" spans="13:17" x14ac:dyDescent="0.2">
      <c r="M2285" s="49" t="s">
        <v>443</v>
      </c>
      <c r="N2285" s="75">
        <f>_xll.qlCalendarAdvance(Calendar,N2284,M2285,"Following",FALSE)</f>
        <v>55535</v>
      </c>
      <c r="O2285" s="75" t="e">
        <f>_xll.qlInterestRateIndexValueDate(Index,N2285)</f>
        <v>#VALUE!</v>
      </c>
      <c r="P2285" s="72" t="e">
        <v>#N/A</v>
      </c>
      <c r="Q2285" s="72" t="e">
        <v>#N/A</v>
      </c>
    </row>
    <row r="2286" spans="13:17" x14ac:dyDescent="0.2">
      <c r="M2286" s="49" t="s">
        <v>443</v>
      </c>
      <c r="N2286" s="75">
        <f>_xll.qlCalendarAdvance(Calendar,N2285,M2286,"Following",FALSE)</f>
        <v>55542</v>
      </c>
      <c r="O2286" s="75" t="e">
        <f>_xll.qlInterestRateIndexValueDate(Index,N2286)</f>
        <v>#VALUE!</v>
      </c>
      <c r="P2286" s="72" t="e">
        <v>#N/A</v>
      </c>
      <c r="Q2286" s="72" t="e">
        <v>#N/A</v>
      </c>
    </row>
    <row r="2287" spans="13:17" x14ac:dyDescent="0.2">
      <c r="M2287" s="49" t="s">
        <v>443</v>
      </c>
      <c r="N2287" s="75">
        <f>_xll.qlCalendarAdvance(Calendar,N2286,M2287,"Following",FALSE)</f>
        <v>55549</v>
      </c>
      <c r="O2287" s="75" t="e">
        <f>_xll.qlInterestRateIndexValueDate(Index,N2287)</f>
        <v>#VALUE!</v>
      </c>
      <c r="P2287" s="72" t="e">
        <v>#N/A</v>
      </c>
      <c r="Q2287" s="72" t="e">
        <v>#N/A</v>
      </c>
    </row>
    <row r="2288" spans="13:17" x14ac:dyDescent="0.2">
      <c r="M2288" s="49" t="s">
        <v>443</v>
      </c>
      <c r="N2288" s="75">
        <f>_xll.qlCalendarAdvance(Calendar,N2287,M2288,"Following",FALSE)</f>
        <v>55556</v>
      </c>
      <c r="O2288" s="75" t="e">
        <f>_xll.qlInterestRateIndexValueDate(Index,N2288)</f>
        <v>#VALUE!</v>
      </c>
      <c r="P2288" s="72" t="e">
        <v>#N/A</v>
      </c>
      <c r="Q2288" s="72" t="e">
        <v>#N/A</v>
      </c>
    </row>
    <row r="2289" spans="13:17" x14ac:dyDescent="0.2">
      <c r="M2289" s="49" t="s">
        <v>443</v>
      </c>
      <c r="N2289" s="75">
        <f>_xll.qlCalendarAdvance(Calendar,N2288,M2289,"Following",FALSE)</f>
        <v>55563</v>
      </c>
      <c r="O2289" s="75" t="e">
        <f>_xll.qlInterestRateIndexValueDate(Index,N2289)</f>
        <v>#VALUE!</v>
      </c>
      <c r="P2289" s="72" t="e">
        <v>#N/A</v>
      </c>
      <c r="Q2289" s="72" t="e">
        <v>#N/A</v>
      </c>
    </row>
    <row r="2290" spans="13:17" x14ac:dyDescent="0.2">
      <c r="M2290" s="49" t="s">
        <v>443</v>
      </c>
      <c r="N2290" s="75">
        <f>_xll.qlCalendarAdvance(Calendar,N2289,M2290,"Following",FALSE)</f>
        <v>55570</v>
      </c>
      <c r="O2290" s="75" t="e">
        <f>_xll.qlInterestRateIndexValueDate(Index,N2290)</f>
        <v>#VALUE!</v>
      </c>
      <c r="P2290" s="72" t="e">
        <v>#N/A</v>
      </c>
      <c r="Q2290" s="72" t="e">
        <v>#N/A</v>
      </c>
    </row>
    <row r="2291" spans="13:17" x14ac:dyDescent="0.2">
      <c r="M2291" s="49" t="s">
        <v>443</v>
      </c>
      <c r="N2291" s="75">
        <f>_xll.qlCalendarAdvance(Calendar,N2290,M2291,"Following",FALSE)</f>
        <v>55577</v>
      </c>
      <c r="O2291" s="75" t="e">
        <f>_xll.qlInterestRateIndexValueDate(Index,N2291)</f>
        <v>#VALUE!</v>
      </c>
      <c r="P2291" s="72" t="e">
        <v>#N/A</v>
      </c>
      <c r="Q2291" s="72" t="e">
        <v>#N/A</v>
      </c>
    </row>
    <row r="2292" spans="13:17" x14ac:dyDescent="0.2">
      <c r="M2292" s="49" t="s">
        <v>443</v>
      </c>
      <c r="N2292" s="75">
        <f>_xll.qlCalendarAdvance(Calendar,N2291,M2292,"Following",FALSE)</f>
        <v>55584</v>
      </c>
      <c r="O2292" s="75" t="e">
        <f>_xll.qlInterestRateIndexValueDate(Index,N2292)</f>
        <v>#VALUE!</v>
      </c>
      <c r="P2292" s="72" t="e">
        <v>#N/A</v>
      </c>
      <c r="Q2292" s="72" t="e">
        <v>#N/A</v>
      </c>
    </row>
    <row r="2293" spans="13:17" x14ac:dyDescent="0.2">
      <c r="M2293" s="49" t="s">
        <v>443</v>
      </c>
      <c r="N2293" s="75">
        <f>_xll.qlCalendarAdvance(Calendar,N2292,M2293,"Following",FALSE)</f>
        <v>55591</v>
      </c>
      <c r="O2293" s="75" t="e">
        <f>_xll.qlInterestRateIndexValueDate(Index,N2293)</f>
        <v>#VALUE!</v>
      </c>
      <c r="P2293" s="72" t="e">
        <v>#N/A</v>
      </c>
      <c r="Q2293" s="72" t="e">
        <v>#N/A</v>
      </c>
    </row>
    <row r="2294" spans="13:17" x14ac:dyDescent="0.2">
      <c r="M2294" s="49" t="s">
        <v>443</v>
      </c>
      <c r="N2294" s="75">
        <f>_xll.qlCalendarAdvance(Calendar,N2293,M2294,"Following",FALSE)</f>
        <v>55598</v>
      </c>
      <c r="O2294" s="75" t="e">
        <f>_xll.qlInterestRateIndexValueDate(Index,N2294)</f>
        <v>#VALUE!</v>
      </c>
      <c r="P2294" s="72" t="e">
        <v>#N/A</v>
      </c>
      <c r="Q2294" s="72" t="e">
        <v>#N/A</v>
      </c>
    </row>
    <row r="2295" spans="13:17" x14ac:dyDescent="0.2">
      <c r="M2295" s="49" t="s">
        <v>443</v>
      </c>
      <c r="N2295" s="75">
        <f>_xll.qlCalendarAdvance(Calendar,N2294,M2295,"Following",FALSE)</f>
        <v>55605</v>
      </c>
      <c r="O2295" s="75" t="e">
        <f>_xll.qlInterestRateIndexValueDate(Index,N2295)</f>
        <v>#VALUE!</v>
      </c>
      <c r="P2295" s="72" t="e">
        <v>#N/A</v>
      </c>
      <c r="Q2295" s="72" t="e">
        <v>#N/A</v>
      </c>
    </row>
    <row r="2296" spans="13:17" x14ac:dyDescent="0.2">
      <c r="M2296" s="49" t="s">
        <v>443</v>
      </c>
      <c r="N2296" s="75">
        <f>_xll.qlCalendarAdvance(Calendar,N2295,M2296,"Following",FALSE)</f>
        <v>55612</v>
      </c>
      <c r="O2296" s="75" t="e">
        <f>_xll.qlInterestRateIndexValueDate(Index,N2296)</f>
        <v>#VALUE!</v>
      </c>
      <c r="P2296" s="72" t="e">
        <v>#N/A</v>
      </c>
      <c r="Q2296" s="72" t="e">
        <v>#N/A</v>
      </c>
    </row>
    <row r="2297" spans="13:17" x14ac:dyDescent="0.2">
      <c r="M2297" s="49" t="s">
        <v>443</v>
      </c>
      <c r="N2297" s="75">
        <f>_xll.qlCalendarAdvance(Calendar,N2296,M2297,"Following",FALSE)</f>
        <v>55619</v>
      </c>
      <c r="O2297" s="75" t="e">
        <f>_xll.qlInterestRateIndexValueDate(Index,N2297)</f>
        <v>#VALUE!</v>
      </c>
      <c r="P2297" s="72" t="e">
        <v>#N/A</v>
      </c>
      <c r="Q2297" s="72" t="e">
        <v>#N/A</v>
      </c>
    </row>
    <row r="2298" spans="13:17" x14ac:dyDescent="0.2">
      <c r="M2298" s="49" t="s">
        <v>443</v>
      </c>
      <c r="N2298" s="75">
        <f>_xll.qlCalendarAdvance(Calendar,N2297,M2298,"Following",FALSE)</f>
        <v>55626</v>
      </c>
      <c r="O2298" s="75" t="e">
        <f>_xll.qlInterestRateIndexValueDate(Index,N2298)</f>
        <v>#VALUE!</v>
      </c>
      <c r="P2298" s="72" t="e">
        <v>#N/A</v>
      </c>
      <c r="Q2298" s="72" t="e">
        <v>#N/A</v>
      </c>
    </row>
    <row r="2299" spans="13:17" x14ac:dyDescent="0.2">
      <c r="M2299" s="49" t="s">
        <v>443</v>
      </c>
      <c r="N2299" s="75">
        <f>_xll.qlCalendarAdvance(Calendar,N2298,M2299,"Following",FALSE)</f>
        <v>55633</v>
      </c>
      <c r="O2299" s="75" t="e">
        <f>_xll.qlInterestRateIndexValueDate(Index,N2299)</f>
        <v>#VALUE!</v>
      </c>
      <c r="P2299" s="72" t="e">
        <v>#N/A</v>
      </c>
      <c r="Q2299" s="72" t="e">
        <v>#N/A</v>
      </c>
    </row>
    <row r="2300" spans="13:17" x14ac:dyDescent="0.2">
      <c r="M2300" s="49" t="s">
        <v>443</v>
      </c>
      <c r="N2300" s="75">
        <f>_xll.qlCalendarAdvance(Calendar,N2299,M2300,"Following",FALSE)</f>
        <v>55641</v>
      </c>
      <c r="O2300" s="75" t="e">
        <f>_xll.qlInterestRateIndexValueDate(Index,N2300)</f>
        <v>#VALUE!</v>
      </c>
      <c r="P2300" s="72" t="e">
        <v>#N/A</v>
      </c>
      <c r="Q2300" s="72" t="e">
        <v>#N/A</v>
      </c>
    </row>
    <row r="2301" spans="13:17" x14ac:dyDescent="0.2">
      <c r="M2301" s="49" t="s">
        <v>443</v>
      </c>
      <c r="N2301" s="75">
        <f>_xll.qlCalendarAdvance(Calendar,N2300,M2301,"Following",FALSE)</f>
        <v>55648</v>
      </c>
      <c r="O2301" s="75" t="e">
        <f>_xll.qlInterestRateIndexValueDate(Index,N2301)</f>
        <v>#VALUE!</v>
      </c>
      <c r="P2301" s="72" t="e">
        <v>#N/A</v>
      </c>
      <c r="Q2301" s="72" t="e">
        <v>#N/A</v>
      </c>
    </row>
    <row r="2302" spans="13:17" x14ac:dyDescent="0.2">
      <c r="M2302" s="49" t="s">
        <v>443</v>
      </c>
      <c r="N2302" s="75">
        <f>_xll.qlCalendarAdvance(Calendar,N2301,M2302,"Following",FALSE)</f>
        <v>55655</v>
      </c>
      <c r="O2302" s="75" t="e">
        <f>_xll.qlInterestRateIndexValueDate(Index,N2302)</f>
        <v>#VALUE!</v>
      </c>
      <c r="P2302" s="72" t="e">
        <v>#N/A</v>
      </c>
      <c r="Q2302" s="72" t="e">
        <v>#N/A</v>
      </c>
    </row>
    <row r="2303" spans="13:17" x14ac:dyDescent="0.2">
      <c r="M2303" s="49" t="s">
        <v>443</v>
      </c>
      <c r="N2303" s="75">
        <f>_xll.qlCalendarAdvance(Calendar,N2302,M2303,"Following",FALSE)</f>
        <v>55662</v>
      </c>
      <c r="O2303" s="75" t="e">
        <f>_xll.qlInterestRateIndexValueDate(Index,N2303)</f>
        <v>#VALUE!</v>
      </c>
      <c r="P2303" s="72" t="e">
        <v>#N/A</v>
      </c>
      <c r="Q2303" s="72" t="e">
        <v>#N/A</v>
      </c>
    </row>
    <row r="2304" spans="13:17" x14ac:dyDescent="0.2">
      <c r="M2304" s="49" t="s">
        <v>443</v>
      </c>
      <c r="N2304" s="75">
        <f>_xll.qlCalendarAdvance(Calendar,N2303,M2304,"Following",FALSE)</f>
        <v>55669</v>
      </c>
      <c r="O2304" s="75" t="e">
        <f>_xll.qlInterestRateIndexValueDate(Index,N2304)</f>
        <v>#VALUE!</v>
      </c>
      <c r="P2304" s="72" t="e">
        <v>#N/A</v>
      </c>
      <c r="Q2304" s="72" t="e">
        <v>#N/A</v>
      </c>
    </row>
    <row r="2305" spans="13:17" x14ac:dyDescent="0.2">
      <c r="M2305" s="49" t="s">
        <v>443</v>
      </c>
      <c r="N2305" s="75">
        <f>_xll.qlCalendarAdvance(Calendar,N2304,M2305,"Following",FALSE)</f>
        <v>55676</v>
      </c>
      <c r="O2305" s="75" t="e">
        <f>_xll.qlInterestRateIndexValueDate(Index,N2305)</f>
        <v>#VALUE!</v>
      </c>
      <c r="P2305" s="72" t="e">
        <v>#N/A</v>
      </c>
      <c r="Q2305" s="72" t="e">
        <v>#N/A</v>
      </c>
    </row>
    <row r="2306" spans="13:17" x14ac:dyDescent="0.2">
      <c r="M2306" s="49" t="s">
        <v>443</v>
      </c>
      <c r="N2306" s="75">
        <f>_xll.qlCalendarAdvance(Calendar,N2305,M2306,"Following",FALSE)</f>
        <v>55683</v>
      </c>
      <c r="O2306" s="75" t="e">
        <f>_xll.qlInterestRateIndexValueDate(Index,N2306)</f>
        <v>#VALUE!</v>
      </c>
      <c r="P2306" s="72" t="e">
        <v>#N/A</v>
      </c>
      <c r="Q2306" s="72" t="e">
        <v>#N/A</v>
      </c>
    </row>
    <row r="2307" spans="13:17" x14ac:dyDescent="0.2">
      <c r="M2307" s="49" t="s">
        <v>443</v>
      </c>
      <c r="N2307" s="75">
        <f>_xll.qlCalendarAdvance(Calendar,N2306,M2307,"Following",FALSE)</f>
        <v>55690</v>
      </c>
      <c r="O2307" s="75" t="e">
        <f>_xll.qlInterestRateIndexValueDate(Index,N2307)</f>
        <v>#VALUE!</v>
      </c>
      <c r="P2307" s="72" t="e">
        <v>#N/A</v>
      </c>
      <c r="Q2307" s="72" t="e">
        <v>#N/A</v>
      </c>
    </row>
    <row r="2308" spans="13:17" x14ac:dyDescent="0.2">
      <c r="M2308" s="49" t="s">
        <v>443</v>
      </c>
      <c r="N2308" s="75">
        <f>_xll.qlCalendarAdvance(Calendar,N2307,M2308,"Following",FALSE)</f>
        <v>55697</v>
      </c>
      <c r="O2308" s="75" t="e">
        <f>_xll.qlInterestRateIndexValueDate(Index,N2308)</f>
        <v>#VALUE!</v>
      </c>
      <c r="P2308" s="72" t="e">
        <v>#N/A</v>
      </c>
      <c r="Q2308" s="72" t="e">
        <v>#N/A</v>
      </c>
    </row>
    <row r="2309" spans="13:17" x14ac:dyDescent="0.2">
      <c r="M2309" s="49" t="s">
        <v>443</v>
      </c>
      <c r="N2309" s="75">
        <f>_xll.qlCalendarAdvance(Calendar,N2308,M2309,"Following",FALSE)</f>
        <v>55704</v>
      </c>
      <c r="O2309" s="75" t="e">
        <f>_xll.qlInterestRateIndexValueDate(Index,N2309)</f>
        <v>#VALUE!</v>
      </c>
      <c r="P2309" s="72" t="e">
        <v>#N/A</v>
      </c>
      <c r="Q2309" s="72" t="e">
        <v>#N/A</v>
      </c>
    </row>
    <row r="2310" spans="13:17" x14ac:dyDescent="0.2">
      <c r="M2310" s="49" t="s">
        <v>443</v>
      </c>
      <c r="N2310" s="75">
        <f>_xll.qlCalendarAdvance(Calendar,N2309,M2310,"Following",FALSE)</f>
        <v>55711</v>
      </c>
      <c r="O2310" s="75" t="e">
        <f>_xll.qlInterestRateIndexValueDate(Index,N2310)</f>
        <v>#VALUE!</v>
      </c>
      <c r="P2310" s="72" t="e">
        <v>#N/A</v>
      </c>
      <c r="Q2310" s="72" t="e">
        <v>#N/A</v>
      </c>
    </row>
    <row r="2311" spans="13:17" x14ac:dyDescent="0.2">
      <c r="M2311" s="49" t="s">
        <v>443</v>
      </c>
      <c r="N2311" s="75">
        <f>_xll.qlCalendarAdvance(Calendar,N2310,M2311,"Following",FALSE)</f>
        <v>55718</v>
      </c>
      <c r="O2311" s="75" t="e">
        <f>_xll.qlInterestRateIndexValueDate(Index,N2311)</f>
        <v>#VALUE!</v>
      </c>
      <c r="P2311" s="72" t="e">
        <v>#N/A</v>
      </c>
      <c r="Q2311" s="72" t="e">
        <v>#N/A</v>
      </c>
    </row>
    <row r="2312" spans="13:17" x14ac:dyDescent="0.2">
      <c r="M2312" s="49" t="s">
        <v>443</v>
      </c>
      <c r="N2312" s="75">
        <f>_xll.qlCalendarAdvance(Calendar,N2311,M2312,"Following",FALSE)</f>
        <v>55725</v>
      </c>
      <c r="O2312" s="75" t="e">
        <f>_xll.qlInterestRateIndexValueDate(Index,N2312)</f>
        <v>#VALUE!</v>
      </c>
      <c r="P2312" s="72" t="e">
        <v>#N/A</v>
      </c>
      <c r="Q2312" s="72" t="e">
        <v>#N/A</v>
      </c>
    </row>
    <row r="2313" spans="13:17" x14ac:dyDescent="0.2">
      <c r="M2313" s="49" t="s">
        <v>443</v>
      </c>
      <c r="N2313" s="75">
        <f>_xll.qlCalendarAdvance(Calendar,N2312,M2313,"Following",FALSE)</f>
        <v>55732</v>
      </c>
      <c r="O2313" s="75" t="e">
        <f>_xll.qlInterestRateIndexValueDate(Index,N2313)</f>
        <v>#VALUE!</v>
      </c>
      <c r="P2313" s="72" t="e">
        <v>#N/A</v>
      </c>
      <c r="Q2313" s="72" t="e">
        <v>#N/A</v>
      </c>
    </row>
    <row r="2314" spans="13:17" x14ac:dyDescent="0.2">
      <c r="M2314" s="49" t="s">
        <v>443</v>
      </c>
      <c r="N2314" s="75">
        <f>_xll.qlCalendarAdvance(Calendar,N2313,M2314,"Following",FALSE)</f>
        <v>55739</v>
      </c>
      <c r="O2314" s="75" t="e">
        <f>_xll.qlInterestRateIndexValueDate(Index,N2314)</f>
        <v>#VALUE!</v>
      </c>
      <c r="P2314" s="72" t="e">
        <v>#N/A</v>
      </c>
      <c r="Q2314" s="72" t="e">
        <v>#N/A</v>
      </c>
    </row>
    <row r="2315" spans="13:17" x14ac:dyDescent="0.2">
      <c r="M2315" s="49" t="s">
        <v>443</v>
      </c>
      <c r="N2315" s="75">
        <f>_xll.qlCalendarAdvance(Calendar,N2314,M2315,"Following",FALSE)</f>
        <v>55746</v>
      </c>
      <c r="O2315" s="75" t="e">
        <f>_xll.qlInterestRateIndexValueDate(Index,N2315)</f>
        <v>#VALUE!</v>
      </c>
      <c r="P2315" s="72" t="e">
        <v>#N/A</v>
      </c>
      <c r="Q2315" s="72" t="e">
        <v>#N/A</v>
      </c>
    </row>
    <row r="2316" spans="13:17" x14ac:dyDescent="0.2">
      <c r="M2316" s="49" t="s">
        <v>443</v>
      </c>
      <c r="N2316" s="75">
        <f>_xll.qlCalendarAdvance(Calendar,N2315,M2316,"Following",FALSE)</f>
        <v>55753</v>
      </c>
      <c r="O2316" s="75" t="e">
        <f>_xll.qlInterestRateIndexValueDate(Index,N2316)</f>
        <v>#VALUE!</v>
      </c>
      <c r="P2316" s="72" t="e">
        <v>#N/A</v>
      </c>
      <c r="Q2316" s="72" t="e">
        <v>#N/A</v>
      </c>
    </row>
    <row r="2317" spans="13:17" x14ac:dyDescent="0.2">
      <c r="M2317" s="49" t="s">
        <v>443</v>
      </c>
      <c r="N2317" s="75">
        <f>_xll.qlCalendarAdvance(Calendar,N2316,M2317,"Following",FALSE)</f>
        <v>55760</v>
      </c>
      <c r="O2317" s="75" t="e">
        <f>_xll.qlInterestRateIndexValueDate(Index,N2317)</f>
        <v>#VALUE!</v>
      </c>
      <c r="P2317" s="72" t="e">
        <v>#N/A</v>
      </c>
      <c r="Q2317" s="72" t="e">
        <v>#N/A</v>
      </c>
    </row>
    <row r="2318" spans="13:17" x14ac:dyDescent="0.2">
      <c r="M2318" s="49" t="s">
        <v>443</v>
      </c>
      <c r="N2318" s="75">
        <f>_xll.qlCalendarAdvance(Calendar,N2317,M2318,"Following",FALSE)</f>
        <v>55767</v>
      </c>
      <c r="O2318" s="75" t="e">
        <f>_xll.qlInterestRateIndexValueDate(Index,N2318)</f>
        <v>#VALUE!</v>
      </c>
      <c r="P2318" s="72" t="e">
        <v>#N/A</v>
      </c>
      <c r="Q2318" s="72" t="e">
        <v>#N/A</v>
      </c>
    </row>
    <row r="2319" spans="13:17" x14ac:dyDescent="0.2">
      <c r="M2319" s="49" t="s">
        <v>443</v>
      </c>
      <c r="N2319" s="75">
        <f>_xll.qlCalendarAdvance(Calendar,N2318,M2319,"Following",FALSE)</f>
        <v>55774</v>
      </c>
      <c r="O2319" s="75" t="e">
        <f>_xll.qlInterestRateIndexValueDate(Index,N2319)</f>
        <v>#VALUE!</v>
      </c>
      <c r="P2319" s="72" t="e">
        <v>#N/A</v>
      </c>
      <c r="Q2319" s="72" t="e">
        <v>#N/A</v>
      </c>
    </row>
    <row r="2320" spans="13:17" x14ac:dyDescent="0.2">
      <c r="M2320" s="49" t="s">
        <v>443</v>
      </c>
      <c r="N2320" s="75">
        <f>_xll.qlCalendarAdvance(Calendar,N2319,M2320,"Following",FALSE)</f>
        <v>55781</v>
      </c>
      <c r="O2320" s="75" t="e">
        <f>_xll.qlInterestRateIndexValueDate(Index,N2320)</f>
        <v>#VALUE!</v>
      </c>
      <c r="P2320" s="72" t="e">
        <v>#N/A</v>
      </c>
      <c r="Q2320" s="72" t="e">
        <v>#N/A</v>
      </c>
    </row>
    <row r="2321" spans="13:17" x14ac:dyDescent="0.2">
      <c r="M2321" s="49" t="s">
        <v>443</v>
      </c>
      <c r="N2321" s="75">
        <f>_xll.qlCalendarAdvance(Calendar,N2320,M2321,"Following",FALSE)</f>
        <v>55788</v>
      </c>
      <c r="O2321" s="75" t="e">
        <f>_xll.qlInterestRateIndexValueDate(Index,N2321)</f>
        <v>#VALUE!</v>
      </c>
      <c r="P2321" s="72" t="e">
        <v>#N/A</v>
      </c>
      <c r="Q2321" s="72" t="e">
        <v>#N/A</v>
      </c>
    </row>
    <row r="2322" spans="13:17" x14ac:dyDescent="0.2">
      <c r="M2322" s="49" t="s">
        <v>443</v>
      </c>
      <c r="N2322" s="75">
        <f>_xll.qlCalendarAdvance(Calendar,N2321,M2322,"Following",FALSE)</f>
        <v>55795</v>
      </c>
      <c r="O2322" s="75" t="e">
        <f>_xll.qlInterestRateIndexValueDate(Index,N2322)</f>
        <v>#VALUE!</v>
      </c>
      <c r="P2322" s="72" t="e">
        <v>#N/A</v>
      </c>
      <c r="Q2322" s="72" t="e">
        <v>#N/A</v>
      </c>
    </row>
    <row r="2323" spans="13:17" x14ac:dyDescent="0.2">
      <c r="M2323" s="49" t="s">
        <v>443</v>
      </c>
      <c r="N2323" s="75">
        <f>_xll.qlCalendarAdvance(Calendar,N2322,M2323,"Following",FALSE)</f>
        <v>55802</v>
      </c>
      <c r="O2323" s="75" t="e">
        <f>_xll.qlInterestRateIndexValueDate(Index,N2323)</f>
        <v>#VALUE!</v>
      </c>
      <c r="P2323" s="72" t="e">
        <v>#N/A</v>
      </c>
      <c r="Q2323" s="72" t="e">
        <v>#N/A</v>
      </c>
    </row>
    <row r="2324" spans="13:17" x14ac:dyDescent="0.2">
      <c r="M2324" s="49" t="s">
        <v>443</v>
      </c>
      <c r="N2324" s="75">
        <f>_xll.qlCalendarAdvance(Calendar,N2323,M2324,"Following",FALSE)</f>
        <v>55809</v>
      </c>
      <c r="O2324" s="75" t="e">
        <f>_xll.qlInterestRateIndexValueDate(Index,N2324)</f>
        <v>#VALUE!</v>
      </c>
      <c r="P2324" s="72" t="e">
        <v>#N/A</v>
      </c>
      <c r="Q2324" s="72" t="e">
        <v>#N/A</v>
      </c>
    </row>
    <row r="2325" spans="13:17" x14ac:dyDescent="0.2">
      <c r="M2325" s="49" t="s">
        <v>443</v>
      </c>
      <c r="N2325" s="75">
        <f>_xll.qlCalendarAdvance(Calendar,N2324,M2325,"Following",FALSE)</f>
        <v>55816</v>
      </c>
      <c r="O2325" s="75" t="e">
        <f>_xll.qlInterestRateIndexValueDate(Index,N2325)</f>
        <v>#VALUE!</v>
      </c>
      <c r="P2325" s="72" t="e">
        <v>#N/A</v>
      </c>
      <c r="Q2325" s="72" t="e">
        <v>#N/A</v>
      </c>
    </row>
    <row r="2326" spans="13:17" x14ac:dyDescent="0.2">
      <c r="M2326" s="49" t="s">
        <v>443</v>
      </c>
      <c r="N2326" s="75">
        <f>_xll.qlCalendarAdvance(Calendar,N2325,M2326,"Following",FALSE)</f>
        <v>55823</v>
      </c>
      <c r="O2326" s="75" t="e">
        <f>_xll.qlInterestRateIndexValueDate(Index,N2326)</f>
        <v>#VALUE!</v>
      </c>
      <c r="P2326" s="72" t="e">
        <v>#N/A</v>
      </c>
      <c r="Q2326" s="72" t="e">
        <v>#N/A</v>
      </c>
    </row>
    <row r="2327" spans="13:17" x14ac:dyDescent="0.2">
      <c r="M2327" s="49" t="s">
        <v>443</v>
      </c>
      <c r="N2327" s="75">
        <f>_xll.qlCalendarAdvance(Calendar,N2326,M2327,"Following",FALSE)</f>
        <v>55830</v>
      </c>
      <c r="O2327" s="75" t="e">
        <f>_xll.qlInterestRateIndexValueDate(Index,N2327)</f>
        <v>#VALUE!</v>
      </c>
      <c r="P2327" s="72" t="e">
        <v>#N/A</v>
      </c>
      <c r="Q2327" s="72" t="e">
        <v>#N/A</v>
      </c>
    </row>
    <row r="2328" spans="13:17" x14ac:dyDescent="0.2">
      <c r="M2328" s="49" t="s">
        <v>443</v>
      </c>
      <c r="N2328" s="75">
        <f>_xll.qlCalendarAdvance(Calendar,N2327,M2328,"Following",FALSE)</f>
        <v>55837</v>
      </c>
      <c r="O2328" s="75" t="e">
        <f>_xll.qlInterestRateIndexValueDate(Index,N2328)</f>
        <v>#VALUE!</v>
      </c>
      <c r="P2328" s="72" t="e">
        <v>#N/A</v>
      </c>
      <c r="Q2328" s="72" t="e">
        <v>#N/A</v>
      </c>
    </row>
    <row r="2329" spans="13:17" x14ac:dyDescent="0.2">
      <c r="M2329" s="49" t="s">
        <v>443</v>
      </c>
      <c r="N2329" s="75">
        <f>_xll.qlCalendarAdvance(Calendar,N2328,M2329,"Following",FALSE)</f>
        <v>55844</v>
      </c>
      <c r="O2329" s="75" t="e">
        <f>_xll.qlInterestRateIndexValueDate(Index,N2329)</f>
        <v>#VALUE!</v>
      </c>
      <c r="P2329" s="72" t="e">
        <v>#N/A</v>
      </c>
      <c r="Q2329" s="72" t="e">
        <v>#N/A</v>
      </c>
    </row>
    <row r="2330" spans="13:17" x14ac:dyDescent="0.2">
      <c r="M2330" s="49" t="s">
        <v>443</v>
      </c>
      <c r="N2330" s="75">
        <f>_xll.qlCalendarAdvance(Calendar,N2329,M2330,"Following",FALSE)</f>
        <v>55851</v>
      </c>
      <c r="O2330" s="75" t="e">
        <f>_xll.qlInterestRateIndexValueDate(Index,N2330)</f>
        <v>#VALUE!</v>
      </c>
      <c r="P2330" s="72" t="e">
        <v>#N/A</v>
      </c>
      <c r="Q2330" s="72" t="e">
        <v>#N/A</v>
      </c>
    </row>
    <row r="2331" spans="13:17" x14ac:dyDescent="0.2">
      <c r="M2331" s="49" t="s">
        <v>443</v>
      </c>
      <c r="N2331" s="75">
        <f>_xll.qlCalendarAdvance(Calendar,N2330,M2331,"Following",FALSE)</f>
        <v>55858</v>
      </c>
      <c r="O2331" s="75" t="e">
        <f>_xll.qlInterestRateIndexValueDate(Index,N2331)</f>
        <v>#VALUE!</v>
      </c>
      <c r="P2331" s="72" t="e">
        <v>#N/A</v>
      </c>
      <c r="Q2331" s="72" t="e">
        <v>#N/A</v>
      </c>
    </row>
    <row r="2332" spans="13:17" x14ac:dyDescent="0.2">
      <c r="M2332" s="49" t="s">
        <v>443</v>
      </c>
      <c r="N2332" s="75">
        <f>_xll.qlCalendarAdvance(Calendar,N2331,M2332,"Following",FALSE)</f>
        <v>55865</v>
      </c>
      <c r="O2332" s="75" t="e">
        <f>_xll.qlInterestRateIndexValueDate(Index,N2332)</f>
        <v>#VALUE!</v>
      </c>
      <c r="P2332" s="72" t="e">
        <v>#N/A</v>
      </c>
      <c r="Q2332" s="72" t="e">
        <v>#N/A</v>
      </c>
    </row>
    <row r="2333" spans="13:17" x14ac:dyDescent="0.2">
      <c r="M2333" s="49" t="s">
        <v>443</v>
      </c>
      <c r="N2333" s="75">
        <f>_xll.qlCalendarAdvance(Calendar,N2332,M2333,"Following",FALSE)</f>
        <v>55872</v>
      </c>
      <c r="O2333" s="75" t="e">
        <f>_xll.qlInterestRateIndexValueDate(Index,N2333)</f>
        <v>#VALUE!</v>
      </c>
      <c r="P2333" s="72" t="e">
        <v>#N/A</v>
      </c>
      <c r="Q2333" s="72" t="e">
        <v>#N/A</v>
      </c>
    </row>
    <row r="2334" spans="13:17" x14ac:dyDescent="0.2">
      <c r="M2334" s="49" t="s">
        <v>443</v>
      </c>
      <c r="N2334" s="75">
        <f>_xll.qlCalendarAdvance(Calendar,N2333,M2334,"Following",FALSE)</f>
        <v>55880</v>
      </c>
      <c r="O2334" s="75" t="e">
        <f>_xll.qlInterestRateIndexValueDate(Index,N2334)</f>
        <v>#VALUE!</v>
      </c>
      <c r="P2334" s="72" t="e">
        <v>#N/A</v>
      </c>
      <c r="Q2334" s="72" t="e">
        <v>#N/A</v>
      </c>
    </row>
    <row r="2335" spans="13:17" x14ac:dyDescent="0.2">
      <c r="M2335" s="49" t="s">
        <v>443</v>
      </c>
      <c r="N2335" s="75">
        <f>_xll.qlCalendarAdvance(Calendar,N2334,M2335,"Following",FALSE)</f>
        <v>55887</v>
      </c>
      <c r="O2335" s="75" t="e">
        <f>_xll.qlInterestRateIndexValueDate(Index,N2335)</f>
        <v>#VALUE!</v>
      </c>
      <c r="P2335" s="72" t="e">
        <v>#N/A</v>
      </c>
      <c r="Q2335" s="72" t="e">
        <v>#N/A</v>
      </c>
    </row>
    <row r="2336" spans="13:17" x14ac:dyDescent="0.2">
      <c r="M2336" s="49" t="s">
        <v>443</v>
      </c>
      <c r="N2336" s="75">
        <f>_xll.qlCalendarAdvance(Calendar,N2335,M2336,"Following",FALSE)</f>
        <v>55894</v>
      </c>
      <c r="O2336" s="75" t="e">
        <f>_xll.qlInterestRateIndexValueDate(Index,N2336)</f>
        <v>#VALUE!</v>
      </c>
      <c r="P2336" s="72" t="e">
        <v>#N/A</v>
      </c>
      <c r="Q2336" s="72" t="e">
        <v>#N/A</v>
      </c>
    </row>
    <row r="2337" spans="13:17" x14ac:dyDescent="0.2">
      <c r="M2337" s="49" t="s">
        <v>443</v>
      </c>
      <c r="N2337" s="75">
        <f>_xll.qlCalendarAdvance(Calendar,N2336,M2337,"Following",FALSE)</f>
        <v>55901</v>
      </c>
      <c r="O2337" s="75" t="e">
        <f>_xll.qlInterestRateIndexValueDate(Index,N2337)</f>
        <v>#VALUE!</v>
      </c>
      <c r="P2337" s="72" t="e">
        <v>#N/A</v>
      </c>
      <c r="Q2337" s="72" t="e">
        <v>#N/A</v>
      </c>
    </row>
    <row r="2338" spans="13:17" x14ac:dyDescent="0.2">
      <c r="M2338" s="49" t="s">
        <v>443</v>
      </c>
      <c r="N2338" s="75">
        <f>_xll.qlCalendarAdvance(Calendar,N2337,M2338,"Following",FALSE)</f>
        <v>55908</v>
      </c>
      <c r="O2338" s="75" t="e">
        <f>_xll.qlInterestRateIndexValueDate(Index,N2338)</f>
        <v>#VALUE!</v>
      </c>
      <c r="P2338" s="72" t="e">
        <v>#N/A</v>
      </c>
      <c r="Q2338" s="72" t="e">
        <v>#N/A</v>
      </c>
    </row>
    <row r="2339" spans="13:17" x14ac:dyDescent="0.2">
      <c r="M2339" s="49" t="s">
        <v>443</v>
      </c>
      <c r="N2339" s="75">
        <f>_xll.qlCalendarAdvance(Calendar,N2338,M2339,"Following",FALSE)</f>
        <v>55915</v>
      </c>
      <c r="O2339" s="75" t="e">
        <f>_xll.qlInterestRateIndexValueDate(Index,N2339)</f>
        <v>#VALUE!</v>
      </c>
      <c r="P2339" s="72" t="e">
        <v>#N/A</v>
      </c>
      <c r="Q2339" s="72" t="e">
        <v>#N/A</v>
      </c>
    </row>
    <row r="2340" spans="13:17" x14ac:dyDescent="0.2">
      <c r="M2340" s="49" t="s">
        <v>443</v>
      </c>
      <c r="N2340" s="75">
        <f>_xll.qlCalendarAdvance(Calendar,N2339,M2340,"Following",FALSE)</f>
        <v>55922</v>
      </c>
      <c r="O2340" s="75" t="e">
        <f>_xll.qlInterestRateIndexValueDate(Index,N2340)</f>
        <v>#VALUE!</v>
      </c>
      <c r="P2340" s="72" t="e">
        <v>#N/A</v>
      </c>
      <c r="Q2340" s="72" t="e">
        <v>#N/A</v>
      </c>
    </row>
    <row r="2341" spans="13:17" x14ac:dyDescent="0.2">
      <c r="M2341" s="49" t="s">
        <v>443</v>
      </c>
      <c r="N2341" s="75">
        <f>_xll.qlCalendarAdvance(Calendar,N2340,M2341,"Following",FALSE)</f>
        <v>55929</v>
      </c>
      <c r="O2341" s="75" t="e">
        <f>_xll.qlInterestRateIndexValueDate(Index,N2341)</f>
        <v>#VALUE!</v>
      </c>
      <c r="P2341" s="72" t="e">
        <v>#N/A</v>
      </c>
      <c r="Q2341" s="72" t="e">
        <v>#N/A</v>
      </c>
    </row>
    <row r="2342" spans="13:17" x14ac:dyDescent="0.2">
      <c r="M2342" s="49" t="s">
        <v>443</v>
      </c>
      <c r="N2342" s="75">
        <f>_xll.qlCalendarAdvance(Calendar,N2341,M2342,"Following",FALSE)</f>
        <v>55936</v>
      </c>
      <c r="O2342" s="75" t="e">
        <f>_xll.qlInterestRateIndexValueDate(Index,N2342)</f>
        <v>#VALUE!</v>
      </c>
      <c r="P2342" s="72" t="e">
        <v>#N/A</v>
      </c>
      <c r="Q2342" s="72" t="e">
        <v>#N/A</v>
      </c>
    </row>
    <row r="2343" spans="13:17" x14ac:dyDescent="0.2">
      <c r="M2343" s="49" t="s">
        <v>443</v>
      </c>
      <c r="N2343" s="75">
        <f>_xll.qlCalendarAdvance(Calendar,N2342,M2343,"Following",FALSE)</f>
        <v>55943</v>
      </c>
      <c r="O2343" s="75" t="e">
        <f>_xll.qlInterestRateIndexValueDate(Index,N2343)</f>
        <v>#VALUE!</v>
      </c>
      <c r="P2343" s="72" t="e">
        <v>#N/A</v>
      </c>
      <c r="Q2343" s="72" t="e">
        <v>#N/A</v>
      </c>
    </row>
    <row r="2344" spans="13:17" x14ac:dyDescent="0.2">
      <c r="M2344" s="49" t="s">
        <v>443</v>
      </c>
      <c r="N2344" s="75">
        <f>_xll.qlCalendarAdvance(Calendar,N2343,M2344,"Following",FALSE)</f>
        <v>55950</v>
      </c>
      <c r="O2344" s="75" t="e">
        <f>_xll.qlInterestRateIndexValueDate(Index,N2344)</f>
        <v>#VALUE!</v>
      </c>
      <c r="P2344" s="72" t="e">
        <v>#N/A</v>
      </c>
      <c r="Q2344" s="72" t="e">
        <v>#N/A</v>
      </c>
    </row>
    <row r="2345" spans="13:17" x14ac:dyDescent="0.2">
      <c r="M2345" s="49" t="s">
        <v>443</v>
      </c>
      <c r="N2345" s="75">
        <f>_xll.qlCalendarAdvance(Calendar,N2344,M2345,"Following",FALSE)</f>
        <v>55957</v>
      </c>
      <c r="O2345" s="75" t="e">
        <f>_xll.qlInterestRateIndexValueDate(Index,N2345)</f>
        <v>#VALUE!</v>
      </c>
      <c r="P2345" s="72" t="e">
        <v>#N/A</v>
      </c>
      <c r="Q2345" s="72" t="e">
        <v>#N/A</v>
      </c>
    </row>
    <row r="2346" spans="13:17" x14ac:dyDescent="0.2">
      <c r="M2346" s="49" t="s">
        <v>443</v>
      </c>
      <c r="N2346" s="75">
        <f>_xll.qlCalendarAdvance(Calendar,N2345,M2346,"Following",FALSE)</f>
        <v>55964</v>
      </c>
      <c r="O2346" s="75" t="e">
        <f>_xll.qlInterestRateIndexValueDate(Index,N2346)</f>
        <v>#VALUE!</v>
      </c>
      <c r="P2346" s="72" t="e">
        <v>#N/A</v>
      </c>
      <c r="Q2346" s="72" t="e">
        <v>#N/A</v>
      </c>
    </row>
    <row r="2347" spans="13:17" x14ac:dyDescent="0.2">
      <c r="M2347" s="49" t="s">
        <v>443</v>
      </c>
      <c r="N2347" s="75">
        <f>_xll.qlCalendarAdvance(Calendar,N2346,M2347,"Following",FALSE)</f>
        <v>55971</v>
      </c>
      <c r="O2347" s="75" t="e">
        <f>_xll.qlInterestRateIndexValueDate(Index,N2347)</f>
        <v>#VALUE!</v>
      </c>
      <c r="P2347" s="72" t="e">
        <v>#N/A</v>
      </c>
      <c r="Q2347" s="72" t="e">
        <v>#N/A</v>
      </c>
    </row>
    <row r="2348" spans="13:17" x14ac:dyDescent="0.2">
      <c r="M2348" s="49" t="s">
        <v>443</v>
      </c>
      <c r="N2348" s="75">
        <f>_xll.qlCalendarAdvance(Calendar,N2347,M2348,"Following",FALSE)</f>
        <v>55982</v>
      </c>
      <c r="O2348" s="75" t="e">
        <f>_xll.qlInterestRateIndexValueDate(Index,N2348)</f>
        <v>#VALUE!</v>
      </c>
      <c r="P2348" s="72" t="e">
        <v>#N/A</v>
      </c>
      <c r="Q2348" s="72" t="e">
        <v>#N/A</v>
      </c>
    </row>
    <row r="2349" spans="13:17" x14ac:dyDescent="0.2">
      <c r="M2349" s="49" t="s">
        <v>443</v>
      </c>
      <c r="N2349" s="75">
        <f>_xll.qlCalendarAdvance(Calendar,N2348,M2349,"Following",FALSE)</f>
        <v>55989</v>
      </c>
      <c r="O2349" s="75" t="e">
        <f>_xll.qlInterestRateIndexValueDate(Index,N2349)</f>
        <v>#VALUE!</v>
      </c>
      <c r="P2349" s="72" t="e">
        <v>#N/A</v>
      </c>
      <c r="Q2349" s="72" t="e">
        <v>#N/A</v>
      </c>
    </row>
    <row r="2350" spans="13:17" x14ac:dyDescent="0.2">
      <c r="M2350" s="49" t="s">
        <v>443</v>
      </c>
      <c r="N2350" s="75">
        <f>_xll.qlCalendarAdvance(Calendar,N2349,M2350,"Following",FALSE)</f>
        <v>55996</v>
      </c>
      <c r="O2350" s="75" t="e">
        <f>_xll.qlInterestRateIndexValueDate(Index,N2350)</f>
        <v>#VALUE!</v>
      </c>
      <c r="P2350" s="72" t="e">
        <v>#N/A</v>
      </c>
      <c r="Q2350" s="72" t="e">
        <v>#N/A</v>
      </c>
    </row>
    <row r="2351" spans="13:17" x14ac:dyDescent="0.2">
      <c r="M2351" s="49" t="s">
        <v>443</v>
      </c>
      <c r="N2351" s="75">
        <f>_xll.qlCalendarAdvance(Calendar,N2350,M2351,"Following",FALSE)</f>
        <v>56003</v>
      </c>
      <c r="O2351" s="75" t="e">
        <f>_xll.qlInterestRateIndexValueDate(Index,N2351)</f>
        <v>#VALUE!</v>
      </c>
      <c r="P2351" s="72" t="e">
        <v>#N/A</v>
      </c>
      <c r="Q2351" s="72" t="e">
        <v>#N/A</v>
      </c>
    </row>
    <row r="2352" spans="13:17" x14ac:dyDescent="0.2">
      <c r="M2352" s="49" t="s">
        <v>443</v>
      </c>
      <c r="N2352" s="75">
        <f>_xll.qlCalendarAdvance(Calendar,N2351,M2352,"Following",FALSE)</f>
        <v>56010</v>
      </c>
      <c r="O2352" s="75" t="e">
        <f>_xll.qlInterestRateIndexValueDate(Index,N2352)</f>
        <v>#VALUE!</v>
      </c>
      <c r="P2352" s="72" t="e">
        <v>#N/A</v>
      </c>
      <c r="Q2352" s="72" t="e">
        <v>#N/A</v>
      </c>
    </row>
    <row r="2353" spans="13:17" x14ac:dyDescent="0.2">
      <c r="M2353" s="49" t="s">
        <v>443</v>
      </c>
      <c r="N2353" s="75">
        <f>_xll.qlCalendarAdvance(Calendar,N2352,M2353,"Following",FALSE)</f>
        <v>56017</v>
      </c>
      <c r="O2353" s="75" t="e">
        <f>_xll.qlInterestRateIndexValueDate(Index,N2353)</f>
        <v>#VALUE!</v>
      </c>
      <c r="P2353" s="72" t="e">
        <v>#N/A</v>
      </c>
      <c r="Q2353" s="72" t="e">
        <v>#N/A</v>
      </c>
    </row>
    <row r="2354" spans="13:17" x14ac:dyDescent="0.2">
      <c r="M2354" s="49" t="s">
        <v>443</v>
      </c>
      <c r="N2354" s="75">
        <f>_xll.qlCalendarAdvance(Calendar,N2353,M2354,"Following",FALSE)</f>
        <v>56024</v>
      </c>
      <c r="O2354" s="75" t="e">
        <f>_xll.qlInterestRateIndexValueDate(Index,N2354)</f>
        <v>#VALUE!</v>
      </c>
      <c r="P2354" s="72" t="e">
        <v>#N/A</v>
      </c>
      <c r="Q2354" s="72" t="e">
        <v>#N/A</v>
      </c>
    </row>
    <row r="2355" spans="13:17" x14ac:dyDescent="0.2">
      <c r="M2355" s="49" t="s">
        <v>443</v>
      </c>
      <c r="N2355" s="75">
        <f>_xll.qlCalendarAdvance(Calendar,N2354,M2355,"Following",FALSE)</f>
        <v>56031</v>
      </c>
      <c r="O2355" s="75" t="e">
        <f>_xll.qlInterestRateIndexValueDate(Index,N2355)</f>
        <v>#VALUE!</v>
      </c>
      <c r="P2355" s="72" t="e">
        <v>#N/A</v>
      </c>
      <c r="Q2355" s="72" t="e">
        <v>#N/A</v>
      </c>
    </row>
    <row r="2356" spans="13:17" x14ac:dyDescent="0.2">
      <c r="M2356" s="49" t="s">
        <v>443</v>
      </c>
      <c r="N2356" s="75">
        <f>_xll.qlCalendarAdvance(Calendar,N2355,M2356,"Following",FALSE)</f>
        <v>56038</v>
      </c>
      <c r="O2356" s="75" t="e">
        <f>_xll.qlInterestRateIndexValueDate(Index,N2356)</f>
        <v>#VALUE!</v>
      </c>
      <c r="P2356" s="72" t="e">
        <v>#N/A</v>
      </c>
      <c r="Q2356" s="72" t="e">
        <v>#N/A</v>
      </c>
    </row>
    <row r="2357" spans="13:17" x14ac:dyDescent="0.2">
      <c r="M2357" s="49" t="s">
        <v>443</v>
      </c>
      <c r="N2357" s="75">
        <f>_xll.qlCalendarAdvance(Calendar,N2356,M2357,"Following",FALSE)</f>
        <v>56045</v>
      </c>
      <c r="O2357" s="75" t="e">
        <f>_xll.qlInterestRateIndexValueDate(Index,N2357)</f>
        <v>#VALUE!</v>
      </c>
      <c r="P2357" s="72" t="e">
        <v>#N/A</v>
      </c>
      <c r="Q2357" s="72" t="e">
        <v>#N/A</v>
      </c>
    </row>
    <row r="2358" spans="13:17" x14ac:dyDescent="0.2">
      <c r="M2358" s="49" t="s">
        <v>443</v>
      </c>
      <c r="N2358" s="75">
        <f>_xll.qlCalendarAdvance(Calendar,N2357,M2358,"Following",FALSE)</f>
        <v>56052</v>
      </c>
      <c r="O2358" s="75" t="e">
        <f>_xll.qlInterestRateIndexValueDate(Index,N2358)</f>
        <v>#VALUE!</v>
      </c>
      <c r="P2358" s="72" t="e">
        <v>#N/A</v>
      </c>
      <c r="Q2358" s="72" t="e">
        <v>#N/A</v>
      </c>
    </row>
    <row r="2359" spans="13:17" x14ac:dyDescent="0.2">
      <c r="M2359" s="49" t="s">
        <v>443</v>
      </c>
      <c r="N2359" s="75">
        <f>_xll.qlCalendarAdvance(Calendar,N2358,M2359,"Following",FALSE)</f>
        <v>56059</v>
      </c>
      <c r="O2359" s="75" t="e">
        <f>_xll.qlInterestRateIndexValueDate(Index,N2359)</f>
        <v>#VALUE!</v>
      </c>
      <c r="P2359" s="72" t="e">
        <v>#N/A</v>
      </c>
      <c r="Q2359" s="72" t="e">
        <v>#N/A</v>
      </c>
    </row>
    <row r="2360" spans="13:17" x14ac:dyDescent="0.2">
      <c r="M2360" s="49" t="s">
        <v>443</v>
      </c>
      <c r="N2360" s="75">
        <f>_xll.qlCalendarAdvance(Calendar,N2359,M2360,"Following",FALSE)</f>
        <v>56066</v>
      </c>
      <c r="O2360" s="75" t="e">
        <f>_xll.qlInterestRateIndexValueDate(Index,N2360)</f>
        <v>#VALUE!</v>
      </c>
      <c r="P2360" s="72" t="e">
        <v>#N/A</v>
      </c>
      <c r="Q2360" s="72" t="e">
        <v>#N/A</v>
      </c>
    </row>
    <row r="2361" spans="13:17" x14ac:dyDescent="0.2">
      <c r="M2361" s="49" t="s">
        <v>443</v>
      </c>
      <c r="N2361" s="75">
        <f>_xll.qlCalendarAdvance(Calendar,N2360,M2361,"Following",FALSE)</f>
        <v>56073</v>
      </c>
      <c r="O2361" s="75" t="e">
        <f>_xll.qlInterestRateIndexValueDate(Index,N2361)</f>
        <v>#VALUE!</v>
      </c>
      <c r="P2361" s="72" t="e">
        <v>#N/A</v>
      </c>
      <c r="Q2361" s="72" t="e">
        <v>#N/A</v>
      </c>
    </row>
    <row r="2362" spans="13:17" x14ac:dyDescent="0.2">
      <c r="M2362" s="49" t="s">
        <v>443</v>
      </c>
      <c r="N2362" s="75">
        <f>_xll.qlCalendarAdvance(Calendar,N2361,M2362,"Following",FALSE)</f>
        <v>56080</v>
      </c>
      <c r="O2362" s="75" t="e">
        <f>_xll.qlInterestRateIndexValueDate(Index,N2362)</f>
        <v>#VALUE!</v>
      </c>
      <c r="P2362" s="72" t="e">
        <v>#N/A</v>
      </c>
      <c r="Q2362" s="72" t="e">
        <v>#N/A</v>
      </c>
    </row>
    <row r="2363" spans="13:17" x14ac:dyDescent="0.2">
      <c r="M2363" s="49" t="s">
        <v>443</v>
      </c>
      <c r="N2363" s="75">
        <f>_xll.qlCalendarAdvance(Calendar,N2362,M2363,"Following",FALSE)</f>
        <v>56087</v>
      </c>
      <c r="O2363" s="75" t="e">
        <f>_xll.qlInterestRateIndexValueDate(Index,N2363)</f>
        <v>#VALUE!</v>
      </c>
      <c r="P2363" s="72" t="e">
        <v>#N/A</v>
      </c>
      <c r="Q2363" s="72" t="e">
        <v>#N/A</v>
      </c>
    </row>
    <row r="2364" spans="13:17" x14ac:dyDescent="0.2">
      <c r="M2364" s="49" t="s">
        <v>443</v>
      </c>
      <c r="N2364" s="75">
        <f>_xll.qlCalendarAdvance(Calendar,N2363,M2364,"Following",FALSE)</f>
        <v>56094</v>
      </c>
      <c r="O2364" s="75" t="e">
        <f>_xll.qlInterestRateIndexValueDate(Index,N2364)</f>
        <v>#VALUE!</v>
      </c>
      <c r="P2364" s="72" t="e">
        <v>#N/A</v>
      </c>
      <c r="Q2364" s="72" t="e">
        <v>#N/A</v>
      </c>
    </row>
    <row r="2365" spans="13:17" x14ac:dyDescent="0.2">
      <c r="M2365" s="49" t="s">
        <v>443</v>
      </c>
      <c r="N2365" s="75">
        <f>_xll.qlCalendarAdvance(Calendar,N2364,M2365,"Following",FALSE)</f>
        <v>56101</v>
      </c>
      <c r="O2365" s="75" t="e">
        <f>_xll.qlInterestRateIndexValueDate(Index,N2365)</f>
        <v>#VALUE!</v>
      </c>
      <c r="P2365" s="72" t="e">
        <v>#N/A</v>
      </c>
      <c r="Q2365" s="72" t="e">
        <v>#N/A</v>
      </c>
    </row>
    <row r="2366" spans="13:17" x14ac:dyDescent="0.2">
      <c r="M2366" s="49" t="s">
        <v>443</v>
      </c>
      <c r="N2366" s="75">
        <f>_xll.qlCalendarAdvance(Calendar,N2365,M2366,"Following",FALSE)</f>
        <v>56108</v>
      </c>
      <c r="O2366" s="75" t="e">
        <f>_xll.qlInterestRateIndexValueDate(Index,N2366)</f>
        <v>#VALUE!</v>
      </c>
      <c r="P2366" s="72" t="e">
        <v>#N/A</v>
      </c>
      <c r="Q2366" s="72" t="e">
        <v>#N/A</v>
      </c>
    </row>
    <row r="2367" spans="13:17" x14ac:dyDescent="0.2">
      <c r="M2367" s="49" t="s">
        <v>443</v>
      </c>
      <c r="N2367" s="75">
        <f>_xll.qlCalendarAdvance(Calendar,N2366,M2367,"Following",FALSE)</f>
        <v>56115</v>
      </c>
      <c r="O2367" s="75" t="e">
        <f>_xll.qlInterestRateIndexValueDate(Index,N2367)</f>
        <v>#VALUE!</v>
      </c>
      <c r="P2367" s="72" t="e">
        <v>#N/A</v>
      </c>
      <c r="Q2367" s="72" t="e">
        <v>#N/A</v>
      </c>
    </row>
    <row r="2368" spans="13:17" x14ac:dyDescent="0.2">
      <c r="M2368" s="49" t="s">
        <v>443</v>
      </c>
      <c r="N2368" s="75">
        <f>_xll.qlCalendarAdvance(Calendar,N2367,M2368,"Following",FALSE)</f>
        <v>56122</v>
      </c>
      <c r="O2368" s="75" t="e">
        <f>_xll.qlInterestRateIndexValueDate(Index,N2368)</f>
        <v>#VALUE!</v>
      </c>
      <c r="P2368" s="72" t="e">
        <v>#N/A</v>
      </c>
      <c r="Q2368" s="72" t="e">
        <v>#N/A</v>
      </c>
    </row>
    <row r="2369" spans="13:17" x14ac:dyDescent="0.2">
      <c r="M2369" s="49" t="s">
        <v>443</v>
      </c>
      <c r="N2369" s="75">
        <f>_xll.qlCalendarAdvance(Calendar,N2368,M2369,"Following",FALSE)</f>
        <v>56129</v>
      </c>
      <c r="O2369" s="75" t="e">
        <f>_xll.qlInterestRateIndexValueDate(Index,N2369)</f>
        <v>#VALUE!</v>
      </c>
      <c r="P2369" s="72" t="e">
        <v>#N/A</v>
      </c>
      <c r="Q2369" s="72" t="e">
        <v>#N/A</v>
      </c>
    </row>
    <row r="2370" spans="13:17" x14ac:dyDescent="0.2">
      <c r="M2370" s="49" t="s">
        <v>443</v>
      </c>
      <c r="N2370" s="75">
        <f>_xll.qlCalendarAdvance(Calendar,N2369,M2370,"Following",FALSE)</f>
        <v>56136</v>
      </c>
      <c r="O2370" s="75" t="e">
        <f>_xll.qlInterestRateIndexValueDate(Index,N2370)</f>
        <v>#VALUE!</v>
      </c>
      <c r="P2370" s="72" t="e">
        <v>#N/A</v>
      </c>
      <c r="Q2370" s="72" t="e">
        <v>#N/A</v>
      </c>
    </row>
    <row r="2371" spans="13:17" x14ac:dyDescent="0.2">
      <c r="M2371" s="49" t="s">
        <v>443</v>
      </c>
      <c r="N2371" s="75">
        <f>_xll.qlCalendarAdvance(Calendar,N2370,M2371,"Following",FALSE)</f>
        <v>56143</v>
      </c>
      <c r="O2371" s="75" t="e">
        <f>_xll.qlInterestRateIndexValueDate(Index,N2371)</f>
        <v>#VALUE!</v>
      </c>
      <c r="P2371" s="72" t="e">
        <v>#N/A</v>
      </c>
      <c r="Q2371" s="72" t="e">
        <v>#N/A</v>
      </c>
    </row>
    <row r="2372" spans="13:17" x14ac:dyDescent="0.2">
      <c r="M2372" s="49" t="s">
        <v>443</v>
      </c>
      <c r="N2372" s="75">
        <f>_xll.qlCalendarAdvance(Calendar,N2371,M2372,"Following",FALSE)</f>
        <v>56150</v>
      </c>
      <c r="O2372" s="75" t="e">
        <f>_xll.qlInterestRateIndexValueDate(Index,N2372)</f>
        <v>#VALUE!</v>
      </c>
      <c r="P2372" s="72" t="e">
        <v>#N/A</v>
      </c>
      <c r="Q2372" s="72" t="e">
        <v>#N/A</v>
      </c>
    </row>
    <row r="2373" spans="13:17" x14ac:dyDescent="0.2">
      <c r="M2373" s="49" t="s">
        <v>443</v>
      </c>
      <c r="N2373" s="75">
        <f>_xll.qlCalendarAdvance(Calendar,N2372,M2373,"Following",FALSE)</f>
        <v>56157</v>
      </c>
      <c r="O2373" s="75" t="e">
        <f>_xll.qlInterestRateIndexValueDate(Index,N2373)</f>
        <v>#VALUE!</v>
      </c>
      <c r="P2373" s="72" t="e">
        <v>#N/A</v>
      </c>
      <c r="Q2373" s="72" t="e">
        <v>#N/A</v>
      </c>
    </row>
    <row r="2374" spans="13:17" x14ac:dyDescent="0.2">
      <c r="M2374" s="49" t="s">
        <v>443</v>
      </c>
      <c r="N2374" s="75">
        <f>_xll.qlCalendarAdvance(Calendar,N2373,M2374,"Following",FALSE)</f>
        <v>56164</v>
      </c>
      <c r="O2374" s="75" t="e">
        <f>_xll.qlInterestRateIndexValueDate(Index,N2374)</f>
        <v>#VALUE!</v>
      </c>
      <c r="P2374" s="72" t="e">
        <v>#N/A</v>
      </c>
      <c r="Q2374" s="72" t="e">
        <v>#N/A</v>
      </c>
    </row>
    <row r="2375" spans="13:17" x14ac:dyDescent="0.2">
      <c r="M2375" s="49" t="s">
        <v>443</v>
      </c>
      <c r="N2375" s="75">
        <f>_xll.qlCalendarAdvance(Calendar,N2374,M2375,"Following",FALSE)</f>
        <v>56171</v>
      </c>
      <c r="O2375" s="75" t="e">
        <f>_xll.qlInterestRateIndexValueDate(Index,N2375)</f>
        <v>#VALUE!</v>
      </c>
      <c r="P2375" s="72" t="e">
        <v>#N/A</v>
      </c>
      <c r="Q2375" s="72" t="e">
        <v>#N/A</v>
      </c>
    </row>
    <row r="2376" spans="13:17" x14ac:dyDescent="0.2">
      <c r="M2376" s="49" t="s">
        <v>443</v>
      </c>
      <c r="N2376" s="75">
        <f>_xll.qlCalendarAdvance(Calendar,N2375,M2376,"Following",FALSE)</f>
        <v>56178</v>
      </c>
      <c r="O2376" s="75" t="e">
        <f>_xll.qlInterestRateIndexValueDate(Index,N2376)</f>
        <v>#VALUE!</v>
      </c>
      <c r="P2376" s="72" t="e">
        <v>#N/A</v>
      </c>
      <c r="Q2376" s="72" t="e">
        <v>#N/A</v>
      </c>
    </row>
    <row r="2377" spans="13:17" x14ac:dyDescent="0.2">
      <c r="M2377" s="49" t="s">
        <v>443</v>
      </c>
      <c r="N2377" s="75">
        <f>_xll.qlCalendarAdvance(Calendar,N2376,M2377,"Following",FALSE)</f>
        <v>56185</v>
      </c>
      <c r="O2377" s="75" t="e">
        <f>_xll.qlInterestRateIndexValueDate(Index,N2377)</f>
        <v>#VALUE!</v>
      </c>
      <c r="P2377" s="72" t="e">
        <v>#N/A</v>
      </c>
      <c r="Q2377" s="72" t="e">
        <v>#N/A</v>
      </c>
    </row>
    <row r="2378" spans="13:17" x14ac:dyDescent="0.2">
      <c r="M2378" s="49" t="s">
        <v>443</v>
      </c>
      <c r="N2378" s="75">
        <f>_xll.qlCalendarAdvance(Calendar,N2377,M2378,"Following",FALSE)</f>
        <v>56192</v>
      </c>
      <c r="O2378" s="75" t="e">
        <f>_xll.qlInterestRateIndexValueDate(Index,N2378)</f>
        <v>#VALUE!</v>
      </c>
      <c r="P2378" s="72" t="e">
        <v>#N/A</v>
      </c>
      <c r="Q2378" s="72" t="e">
        <v>#N/A</v>
      </c>
    </row>
    <row r="2379" spans="13:17" x14ac:dyDescent="0.2">
      <c r="M2379" s="49" t="s">
        <v>443</v>
      </c>
      <c r="N2379" s="75">
        <f>_xll.qlCalendarAdvance(Calendar,N2378,M2379,"Following",FALSE)</f>
        <v>56199</v>
      </c>
      <c r="O2379" s="75" t="e">
        <f>_xll.qlInterestRateIndexValueDate(Index,N2379)</f>
        <v>#VALUE!</v>
      </c>
      <c r="P2379" s="72" t="e">
        <v>#N/A</v>
      </c>
      <c r="Q2379" s="72" t="e">
        <v>#N/A</v>
      </c>
    </row>
    <row r="2380" spans="13:17" x14ac:dyDescent="0.2">
      <c r="M2380" s="49" t="s">
        <v>443</v>
      </c>
      <c r="N2380" s="75">
        <f>_xll.qlCalendarAdvance(Calendar,N2379,M2380,"Following",FALSE)</f>
        <v>56206</v>
      </c>
      <c r="O2380" s="75" t="e">
        <f>_xll.qlInterestRateIndexValueDate(Index,N2380)</f>
        <v>#VALUE!</v>
      </c>
      <c r="P2380" s="72" t="e">
        <v>#N/A</v>
      </c>
      <c r="Q2380" s="72" t="e">
        <v>#N/A</v>
      </c>
    </row>
    <row r="2381" spans="13:17" x14ac:dyDescent="0.2">
      <c r="M2381" s="49" t="s">
        <v>443</v>
      </c>
      <c r="N2381" s="75">
        <f>_xll.qlCalendarAdvance(Calendar,N2380,M2381,"Following",FALSE)</f>
        <v>56213</v>
      </c>
      <c r="O2381" s="75" t="e">
        <f>_xll.qlInterestRateIndexValueDate(Index,N2381)</f>
        <v>#VALUE!</v>
      </c>
      <c r="P2381" s="72" t="e">
        <v>#N/A</v>
      </c>
      <c r="Q2381" s="72" t="e">
        <v>#N/A</v>
      </c>
    </row>
    <row r="2382" spans="13:17" x14ac:dyDescent="0.2">
      <c r="M2382" s="49" t="s">
        <v>443</v>
      </c>
      <c r="N2382" s="75">
        <f>_xll.qlCalendarAdvance(Calendar,N2381,M2382,"Following",FALSE)</f>
        <v>56220</v>
      </c>
      <c r="O2382" s="75" t="e">
        <f>_xll.qlInterestRateIndexValueDate(Index,N2382)</f>
        <v>#VALUE!</v>
      </c>
      <c r="P2382" s="72" t="e">
        <v>#N/A</v>
      </c>
      <c r="Q2382" s="72" t="e">
        <v>#N/A</v>
      </c>
    </row>
    <row r="2383" spans="13:17" x14ac:dyDescent="0.2">
      <c r="M2383" s="49" t="s">
        <v>443</v>
      </c>
      <c r="N2383" s="75">
        <f>_xll.qlCalendarAdvance(Calendar,N2382,M2383,"Following",FALSE)</f>
        <v>56227</v>
      </c>
      <c r="O2383" s="75" t="e">
        <f>_xll.qlInterestRateIndexValueDate(Index,N2383)</f>
        <v>#VALUE!</v>
      </c>
      <c r="P2383" s="72" t="e">
        <v>#N/A</v>
      </c>
      <c r="Q2383" s="72" t="e">
        <v>#N/A</v>
      </c>
    </row>
    <row r="2384" spans="13:17" x14ac:dyDescent="0.2">
      <c r="M2384" s="49" t="s">
        <v>443</v>
      </c>
      <c r="N2384" s="75">
        <f>_xll.qlCalendarAdvance(Calendar,N2383,M2384,"Following",FALSE)</f>
        <v>56234</v>
      </c>
      <c r="O2384" s="75" t="e">
        <f>_xll.qlInterestRateIndexValueDate(Index,N2384)</f>
        <v>#VALUE!</v>
      </c>
      <c r="P2384" s="72" t="e">
        <v>#N/A</v>
      </c>
      <c r="Q2384" s="72" t="e">
        <v>#N/A</v>
      </c>
    </row>
    <row r="2385" spans="13:17" x14ac:dyDescent="0.2">
      <c r="M2385" s="49" t="s">
        <v>443</v>
      </c>
      <c r="N2385" s="75">
        <f>_xll.qlCalendarAdvance(Calendar,N2384,M2385,"Following",FALSE)</f>
        <v>56241</v>
      </c>
      <c r="O2385" s="75" t="e">
        <f>_xll.qlInterestRateIndexValueDate(Index,N2385)</f>
        <v>#VALUE!</v>
      </c>
      <c r="P2385" s="72" t="e">
        <v>#N/A</v>
      </c>
      <c r="Q2385" s="72" t="e">
        <v>#N/A</v>
      </c>
    </row>
    <row r="2386" spans="13:17" x14ac:dyDescent="0.2">
      <c r="M2386" s="49" t="s">
        <v>443</v>
      </c>
      <c r="N2386" s="75">
        <f>_xll.qlCalendarAdvance(Calendar,N2385,M2386,"Following",FALSE)</f>
        <v>56248</v>
      </c>
      <c r="O2386" s="75" t="e">
        <f>_xll.qlInterestRateIndexValueDate(Index,N2386)</f>
        <v>#VALUE!</v>
      </c>
      <c r="P2386" s="72" t="e">
        <v>#N/A</v>
      </c>
      <c r="Q2386" s="72" t="e">
        <v>#N/A</v>
      </c>
    </row>
    <row r="2387" spans="13:17" x14ac:dyDescent="0.2">
      <c r="M2387" s="49" t="s">
        <v>443</v>
      </c>
      <c r="N2387" s="75">
        <f>_xll.qlCalendarAdvance(Calendar,N2386,M2387,"Following",FALSE)</f>
        <v>56255</v>
      </c>
      <c r="O2387" s="75" t="e">
        <f>_xll.qlInterestRateIndexValueDate(Index,N2387)</f>
        <v>#VALUE!</v>
      </c>
      <c r="P2387" s="72" t="e">
        <v>#N/A</v>
      </c>
      <c r="Q2387" s="72" t="e">
        <v>#N/A</v>
      </c>
    </row>
    <row r="2388" spans="13:17" x14ac:dyDescent="0.2">
      <c r="M2388" s="49" t="s">
        <v>443</v>
      </c>
      <c r="N2388" s="75">
        <f>_xll.qlCalendarAdvance(Calendar,N2387,M2388,"Following",FALSE)</f>
        <v>56262</v>
      </c>
      <c r="O2388" s="75" t="e">
        <f>_xll.qlInterestRateIndexValueDate(Index,N2388)</f>
        <v>#VALUE!</v>
      </c>
      <c r="P2388" s="72" t="e">
        <v>#N/A</v>
      </c>
      <c r="Q2388" s="72" t="e">
        <v>#N/A</v>
      </c>
    </row>
    <row r="2389" spans="13:17" x14ac:dyDescent="0.2">
      <c r="M2389" s="49" t="s">
        <v>443</v>
      </c>
      <c r="N2389" s="75">
        <f>_xll.qlCalendarAdvance(Calendar,N2388,M2389,"Following",FALSE)</f>
        <v>56269</v>
      </c>
      <c r="O2389" s="75" t="e">
        <f>_xll.qlInterestRateIndexValueDate(Index,N2389)</f>
        <v>#VALUE!</v>
      </c>
      <c r="P2389" s="72" t="e">
        <v>#N/A</v>
      </c>
      <c r="Q2389" s="72" t="e">
        <v>#N/A</v>
      </c>
    </row>
    <row r="2390" spans="13:17" x14ac:dyDescent="0.2">
      <c r="M2390" s="49" t="s">
        <v>443</v>
      </c>
      <c r="N2390" s="75">
        <f>_xll.qlCalendarAdvance(Calendar,N2389,M2390,"Following",FALSE)</f>
        <v>56276</v>
      </c>
      <c r="O2390" s="75" t="e">
        <f>_xll.qlInterestRateIndexValueDate(Index,N2390)</f>
        <v>#VALUE!</v>
      </c>
      <c r="P2390" s="72" t="e">
        <v>#N/A</v>
      </c>
      <c r="Q2390" s="72" t="e">
        <v>#N/A</v>
      </c>
    </row>
    <row r="2391" spans="13:17" x14ac:dyDescent="0.2">
      <c r="M2391" s="49" t="s">
        <v>443</v>
      </c>
      <c r="N2391" s="75">
        <f>_xll.qlCalendarAdvance(Calendar,N2390,M2391,"Following",FALSE)</f>
        <v>56283</v>
      </c>
      <c r="O2391" s="75" t="e">
        <f>_xll.qlInterestRateIndexValueDate(Index,N2391)</f>
        <v>#VALUE!</v>
      </c>
      <c r="P2391" s="72" t="e">
        <v>#N/A</v>
      </c>
      <c r="Q2391" s="72" t="e">
        <v>#N/A</v>
      </c>
    </row>
    <row r="2392" spans="13:17" x14ac:dyDescent="0.2">
      <c r="M2392" s="49" t="s">
        <v>443</v>
      </c>
      <c r="N2392" s="75">
        <f>_xll.qlCalendarAdvance(Calendar,N2391,M2392,"Following",FALSE)</f>
        <v>56290</v>
      </c>
      <c r="O2392" s="75" t="e">
        <f>_xll.qlInterestRateIndexValueDate(Index,N2392)</f>
        <v>#VALUE!</v>
      </c>
      <c r="P2392" s="72" t="e">
        <v>#N/A</v>
      </c>
      <c r="Q2392" s="72" t="e">
        <v>#N/A</v>
      </c>
    </row>
    <row r="2393" spans="13:17" x14ac:dyDescent="0.2">
      <c r="M2393" s="49" t="s">
        <v>443</v>
      </c>
      <c r="N2393" s="75">
        <f>_xll.qlCalendarAdvance(Calendar,N2392,M2393,"Following",FALSE)</f>
        <v>56297</v>
      </c>
      <c r="O2393" s="75" t="e">
        <f>_xll.qlInterestRateIndexValueDate(Index,N2393)</f>
        <v>#VALUE!</v>
      </c>
      <c r="P2393" s="72" t="e">
        <v>#N/A</v>
      </c>
      <c r="Q2393" s="72" t="e">
        <v>#N/A</v>
      </c>
    </row>
    <row r="2394" spans="13:17" x14ac:dyDescent="0.2">
      <c r="M2394" s="49" t="s">
        <v>443</v>
      </c>
      <c r="N2394" s="75">
        <f>_xll.qlCalendarAdvance(Calendar,N2393,M2394,"Following",FALSE)</f>
        <v>56304</v>
      </c>
      <c r="O2394" s="75" t="e">
        <f>_xll.qlInterestRateIndexValueDate(Index,N2394)</f>
        <v>#VALUE!</v>
      </c>
      <c r="P2394" s="72" t="e">
        <v>#N/A</v>
      </c>
      <c r="Q2394" s="72" t="e">
        <v>#N/A</v>
      </c>
    </row>
    <row r="2395" spans="13:17" x14ac:dyDescent="0.2">
      <c r="M2395" s="49" t="s">
        <v>443</v>
      </c>
      <c r="N2395" s="75">
        <f>_xll.qlCalendarAdvance(Calendar,N2394,M2395,"Following",FALSE)</f>
        <v>56311</v>
      </c>
      <c r="O2395" s="75" t="e">
        <f>_xll.qlInterestRateIndexValueDate(Index,N2395)</f>
        <v>#VALUE!</v>
      </c>
      <c r="P2395" s="72" t="e">
        <v>#N/A</v>
      </c>
      <c r="Q2395" s="72" t="e">
        <v>#N/A</v>
      </c>
    </row>
    <row r="2396" spans="13:17" x14ac:dyDescent="0.2">
      <c r="M2396" s="49" t="s">
        <v>443</v>
      </c>
      <c r="N2396" s="75">
        <f>_xll.qlCalendarAdvance(Calendar,N2395,M2396,"Following",FALSE)</f>
        <v>56318</v>
      </c>
      <c r="O2396" s="75" t="e">
        <f>_xll.qlInterestRateIndexValueDate(Index,N2396)</f>
        <v>#VALUE!</v>
      </c>
      <c r="P2396" s="72" t="e">
        <v>#N/A</v>
      </c>
      <c r="Q2396" s="72" t="e">
        <v>#N/A</v>
      </c>
    </row>
    <row r="2397" spans="13:17" x14ac:dyDescent="0.2">
      <c r="M2397" s="49" t="s">
        <v>443</v>
      </c>
      <c r="N2397" s="75">
        <f>_xll.qlCalendarAdvance(Calendar,N2396,M2397,"Following",FALSE)</f>
        <v>56325</v>
      </c>
      <c r="O2397" s="75" t="e">
        <f>_xll.qlInterestRateIndexValueDate(Index,N2397)</f>
        <v>#VALUE!</v>
      </c>
      <c r="P2397" s="72" t="e">
        <v>#N/A</v>
      </c>
      <c r="Q2397" s="72" t="e">
        <v>#N/A</v>
      </c>
    </row>
    <row r="2398" spans="13:17" x14ac:dyDescent="0.2">
      <c r="M2398" s="49" t="s">
        <v>443</v>
      </c>
      <c r="N2398" s="75">
        <f>_xll.qlCalendarAdvance(Calendar,N2397,M2398,"Following",FALSE)</f>
        <v>56332</v>
      </c>
      <c r="O2398" s="75" t="e">
        <f>_xll.qlInterestRateIndexValueDate(Index,N2398)</f>
        <v>#VALUE!</v>
      </c>
      <c r="P2398" s="72" t="e">
        <v>#N/A</v>
      </c>
      <c r="Q2398" s="72" t="e">
        <v>#N/A</v>
      </c>
    </row>
    <row r="2399" spans="13:17" x14ac:dyDescent="0.2">
      <c r="M2399" s="49" t="s">
        <v>443</v>
      </c>
      <c r="N2399" s="75">
        <f>_xll.qlCalendarAdvance(Calendar,N2398,M2399,"Following",FALSE)</f>
        <v>56339</v>
      </c>
      <c r="O2399" s="75" t="e">
        <f>_xll.qlInterestRateIndexValueDate(Index,N2399)</f>
        <v>#VALUE!</v>
      </c>
      <c r="P2399" s="72" t="e">
        <v>#N/A</v>
      </c>
      <c r="Q2399" s="72" t="e">
        <v>#N/A</v>
      </c>
    </row>
    <row r="2400" spans="13:17" x14ac:dyDescent="0.2">
      <c r="M2400" s="49" t="s">
        <v>443</v>
      </c>
      <c r="N2400" s="75">
        <f>_xll.qlCalendarAdvance(Calendar,N2399,M2400,"Following",FALSE)</f>
        <v>56346</v>
      </c>
      <c r="O2400" s="75" t="e">
        <f>_xll.qlInterestRateIndexValueDate(Index,N2400)</f>
        <v>#VALUE!</v>
      </c>
      <c r="P2400" s="72" t="e">
        <v>#N/A</v>
      </c>
      <c r="Q2400" s="72" t="e">
        <v>#N/A</v>
      </c>
    </row>
    <row r="2401" spans="13:17" x14ac:dyDescent="0.2">
      <c r="M2401" s="49" t="s">
        <v>443</v>
      </c>
      <c r="N2401" s="75">
        <f>_xll.qlCalendarAdvance(Calendar,N2400,M2401,"Following",FALSE)</f>
        <v>56353</v>
      </c>
      <c r="O2401" s="75" t="e">
        <f>_xll.qlInterestRateIndexValueDate(Index,N2401)</f>
        <v>#VALUE!</v>
      </c>
      <c r="P2401" s="72" t="e">
        <v>#N/A</v>
      </c>
      <c r="Q2401" s="72" t="e">
        <v>#N/A</v>
      </c>
    </row>
    <row r="2402" spans="13:17" x14ac:dyDescent="0.2">
      <c r="M2402" s="49" t="s">
        <v>443</v>
      </c>
      <c r="N2402" s="75">
        <f>_xll.qlCalendarAdvance(Calendar,N2401,M2402,"Following",FALSE)</f>
        <v>56360</v>
      </c>
      <c r="O2402" s="75" t="e">
        <f>_xll.qlInterestRateIndexValueDate(Index,N2402)</f>
        <v>#VALUE!</v>
      </c>
      <c r="P2402" s="72" t="e">
        <v>#N/A</v>
      </c>
      <c r="Q2402" s="72" t="e">
        <v>#N/A</v>
      </c>
    </row>
    <row r="2403" spans="13:17" x14ac:dyDescent="0.2">
      <c r="M2403" s="49" t="s">
        <v>443</v>
      </c>
      <c r="N2403" s="75">
        <f>_xll.qlCalendarAdvance(Calendar,N2402,M2403,"Following",FALSE)</f>
        <v>56367</v>
      </c>
      <c r="O2403" s="75" t="e">
        <f>_xll.qlInterestRateIndexValueDate(Index,N2403)</f>
        <v>#VALUE!</v>
      </c>
      <c r="P2403" s="72" t="e">
        <v>#N/A</v>
      </c>
      <c r="Q2403" s="72" t="e">
        <v>#N/A</v>
      </c>
    </row>
    <row r="2404" spans="13:17" x14ac:dyDescent="0.2">
      <c r="M2404" s="49" t="s">
        <v>443</v>
      </c>
      <c r="N2404" s="75">
        <f>_xll.qlCalendarAdvance(Calendar,N2403,M2404,"Following",FALSE)</f>
        <v>56374</v>
      </c>
      <c r="O2404" s="75" t="e">
        <f>_xll.qlInterestRateIndexValueDate(Index,N2404)</f>
        <v>#VALUE!</v>
      </c>
      <c r="P2404" s="72" t="e">
        <v>#N/A</v>
      </c>
      <c r="Q2404" s="72" t="e">
        <v>#N/A</v>
      </c>
    </row>
    <row r="2405" spans="13:17" x14ac:dyDescent="0.2">
      <c r="M2405" s="49" t="s">
        <v>443</v>
      </c>
      <c r="N2405" s="75">
        <f>_xll.qlCalendarAdvance(Calendar,N2404,M2405,"Following",FALSE)</f>
        <v>56381</v>
      </c>
      <c r="O2405" s="75" t="e">
        <f>_xll.qlInterestRateIndexValueDate(Index,N2405)</f>
        <v>#VALUE!</v>
      </c>
      <c r="P2405" s="72" t="e">
        <v>#N/A</v>
      </c>
      <c r="Q2405" s="72" t="e">
        <v>#N/A</v>
      </c>
    </row>
    <row r="2406" spans="13:17" x14ac:dyDescent="0.2">
      <c r="M2406" s="49" t="s">
        <v>443</v>
      </c>
      <c r="N2406" s="75">
        <f>_xll.qlCalendarAdvance(Calendar,N2405,M2406,"Following",FALSE)</f>
        <v>56388</v>
      </c>
      <c r="O2406" s="75" t="e">
        <f>_xll.qlInterestRateIndexValueDate(Index,N2406)</f>
        <v>#VALUE!</v>
      </c>
      <c r="P2406" s="72" t="e">
        <v>#N/A</v>
      </c>
      <c r="Q2406" s="72" t="e">
        <v>#N/A</v>
      </c>
    </row>
    <row r="2407" spans="13:17" x14ac:dyDescent="0.2">
      <c r="M2407" s="49" t="s">
        <v>443</v>
      </c>
      <c r="N2407" s="75">
        <f>_xll.qlCalendarAdvance(Calendar,N2406,M2407,"Following",FALSE)</f>
        <v>56395</v>
      </c>
      <c r="O2407" s="75" t="e">
        <f>_xll.qlInterestRateIndexValueDate(Index,N2407)</f>
        <v>#VALUE!</v>
      </c>
      <c r="P2407" s="72" t="e">
        <v>#N/A</v>
      </c>
      <c r="Q2407" s="72" t="e">
        <v>#N/A</v>
      </c>
    </row>
    <row r="2408" spans="13:17" x14ac:dyDescent="0.2">
      <c r="M2408" s="49" t="s">
        <v>443</v>
      </c>
      <c r="N2408" s="75">
        <f>_xll.qlCalendarAdvance(Calendar,N2407,M2408,"Following",FALSE)</f>
        <v>56402</v>
      </c>
      <c r="O2408" s="75" t="e">
        <f>_xll.qlInterestRateIndexValueDate(Index,N2408)</f>
        <v>#VALUE!</v>
      </c>
      <c r="P2408" s="72" t="e">
        <v>#N/A</v>
      </c>
      <c r="Q2408" s="72" t="e">
        <v>#N/A</v>
      </c>
    </row>
    <row r="2409" spans="13:17" x14ac:dyDescent="0.2">
      <c r="M2409" s="49" t="s">
        <v>443</v>
      </c>
      <c r="N2409" s="75">
        <f>_xll.qlCalendarAdvance(Calendar,N2408,M2409,"Following",FALSE)</f>
        <v>56409</v>
      </c>
      <c r="O2409" s="75" t="e">
        <f>_xll.qlInterestRateIndexValueDate(Index,N2409)</f>
        <v>#VALUE!</v>
      </c>
      <c r="P2409" s="72" t="e">
        <v>#N/A</v>
      </c>
      <c r="Q2409" s="72" t="e">
        <v>#N/A</v>
      </c>
    </row>
    <row r="2410" spans="13:17" x14ac:dyDescent="0.2">
      <c r="M2410" s="49" t="s">
        <v>443</v>
      </c>
      <c r="N2410" s="75">
        <f>_xll.qlCalendarAdvance(Calendar,N2409,M2410,"Following",FALSE)</f>
        <v>56416</v>
      </c>
      <c r="O2410" s="75" t="e">
        <f>_xll.qlInterestRateIndexValueDate(Index,N2410)</f>
        <v>#VALUE!</v>
      </c>
      <c r="P2410" s="72" t="e">
        <v>#N/A</v>
      </c>
      <c r="Q2410" s="72" t="e">
        <v>#N/A</v>
      </c>
    </row>
    <row r="2411" spans="13:17" x14ac:dyDescent="0.2">
      <c r="M2411" s="49" t="s">
        <v>443</v>
      </c>
      <c r="N2411" s="75">
        <f>_xll.qlCalendarAdvance(Calendar,N2410,M2411,"Following",FALSE)</f>
        <v>56423</v>
      </c>
      <c r="O2411" s="75" t="e">
        <f>_xll.qlInterestRateIndexValueDate(Index,N2411)</f>
        <v>#VALUE!</v>
      </c>
      <c r="P2411" s="72" t="e">
        <v>#N/A</v>
      </c>
      <c r="Q2411" s="72" t="e">
        <v>#N/A</v>
      </c>
    </row>
    <row r="2412" spans="13:17" x14ac:dyDescent="0.2">
      <c r="M2412" s="49" t="s">
        <v>443</v>
      </c>
      <c r="N2412" s="75">
        <f>_xll.qlCalendarAdvance(Calendar,N2411,M2412,"Following",FALSE)</f>
        <v>56430</v>
      </c>
      <c r="O2412" s="75" t="e">
        <f>_xll.qlInterestRateIndexValueDate(Index,N2412)</f>
        <v>#VALUE!</v>
      </c>
      <c r="P2412" s="72" t="e">
        <v>#N/A</v>
      </c>
      <c r="Q2412" s="72" t="e">
        <v>#N/A</v>
      </c>
    </row>
    <row r="2413" spans="13:17" x14ac:dyDescent="0.2">
      <c r="M2413" s="49" t="s">
        <v>443</v>
      </c>
      <c r="N2413" s="75">
        <f>_xll.qlCalendarAdvance(Calendar,N2412,M2413,"Following",FALSE)</f>
        <v>56437</v>
      </c>
      <c r="O2413" s="75" t="e">
        <f>_xll.qlInterestRateIndexValueDate(Index,N2413)</f>
        <v>#VALUE!</v>
      </c>
      <c r="P2413" s="72" t="e">
        <v>#N/A</v>
      </c>
      <c r="Q2413" s="72" t="e">
        <v>#N/A</v>
      </c>
    </row>
    <row r="2414" spans="13:17" x14ac:dyDescent="0.2">
      <c r="M2414" s="49" t="s">
        <v>443</v>
      </c>
      <c r="N2414" s="75">
        <f>_xll.qlCalendarAdvance(Calendar,N2413,M2414,"Following",FALSE)</f>
        <v>56444</v>
      </c>
      <c r="O2414" s="75" t="e">
        <f>_xll.qlInterestRateIndexValueDate(Index,N2414)</f>
        <v>#VALUE!</v>
      </c>
      <c r="P2414" s="72" t="e">
        <v>#N/A</v>
      </c>
      <c r="Q2414" s="72" t="e">
        <v>#N/A</v>
      </c>
    </row>
    <row r="2415" spans="13:17" x14ac:dyDescent="0.2">
      <c r="M2415" s="49" t="s">
        <v>443</v>
      </c>
      <c r="N2415" s="75">
        <f>_xll.qlCalendarAdvance(Calendar,N2414,M2415,"Following",FALSE)</f>
        <v>56451</v>
      </c>
      <c r="O2415" s="75" t="e">
        <f>_xll.qlInterestRateIndexValueDate(Index,N2415)</f>
        <v>#VALUE!</v>
      </c>
      <c r="P2415" s="72" t="e">
        <v>#N/A</v>
      </c>
      <c r="Q2415" s="72" t="e">
        <v>#N/A</v>
      </c>
    </row>
    <row r="2416" spans="13:17" x14ac:dyDescent="0.2">
      <c r="M2416" s="49" t="s">
        <v>443</v>
      </c>
      <c r="N2416" s="75">
        <f>_xll.qlCalendarAdvance(Calendar,N2415,M2416,"Following",FALSE)</f>
        <v>56458</v>
      </c>
      <c r="O2416" s="75" t="e">
        <f>_xll.qlInterestRateIndexValueDate(Index,N2416)</f>
        <v>#VALUE!</v>
      </c>
      <c r="P2416" s="72" t="e">
        <v>#N/A</v>
      </c>
      <c r="Q2416" s="72" t="e">
        <v>#N/A</v>
      </c>
    </row>
    <row r="2417" spans="13:17" x14ac:dyDescent="0.2">
      <c r="M2417" s="49" t="s">
        <v>443</v>
      </c>
      <c r="N2417" s="75">
        <f>_xll.qlCalendarAdvance(Calendar,N2416,M2417,"Following",FALSE)</f>
        <v>56465</v>
      </c>
      <c r="O2417" s="75" t="e">
        <f>_xll.qlInterestRateIndexValueDate(Index,N2417)</f>
        <v>#VALUE!</v>
      </c>
      <c r="P2417" s="72" t="e">
        <v>#N/A</v>
      </c>
      <c r="Q2417" s="72" t="e">
        <v>#N/A</v>
      </c>
    </row>
    <row r="2418" spans="13:17" x14ac:dyDescent="0.2">
      <c r="M2418" s="49" t="s">
        <v>443</v>
      </c>
      <c r="N2418" s="75">
        <f>_xll.qlCalendarAdvance(Calendar,N2417,M2418,"Following",FALSE)</f>
        <v>56472</v>
      </c>
      <c r="O2418" s="75" t="e">
        <f>_xll.qlInterestRateIndexValueDate(Index,N2418)</f>
        <v>#VALUE!</v>
      </c>
      <c r="P2418" s="72" t="e">
        <v>#N/A</v>
      </c>
      <c r="Q2418" s="72" t="e">
        <v>#N/A</v>
      </c>
    </row>
    <row r="2419" spans="13:17" x14ac:dyDescent="0.2">
      <c r="M2419" s="49" t="s">
        <v>443</v>
      </c>
      <c r="N2419" s="75">
        <f>_xll.qlCalendarAdvance(Calendar,N2418,M2419,"Following",FALSE)</f>
        <v>56479</v>
      </c>
      <c r="O2419" s="75" t="e">
        <f>_xll.qlInterestRateIndexValueDate(Index,N2419)</f>
        <v>#VALUE!</v>
      </c>
      <c r="P2419" s="72" t="e">
        <v>#N/A</v>
      </c>
      <c r="Q2419" s="72" t="e">
        <v>#N/A</v>
      </c>
    </row>
    <row r="2420" spans="13:17" x14ac:dyDescent="0.2">
      <c r="M2420" s="49" t="s">
        <v>443</v>
      </c>
      <c r="N2420" s="75">
        <f>_xll.qlCalendarAdvance(Calendar,N2419,M2420,"Following",FALSE)</f>
        <v>56486</v>
      </c>
      <c r="O2420" s="75" t="e">
        <f>_xll.qlInterestRateIndexValueDate(Index,N2420)</f>
        <v>#VALUE!</v>
      </c>
      <c r="P2420" s="72" t="e">
        <v>#N/A</v>
      </c>
      <c r="Q2420" s="72" t="e">
        <v>#N/A</v>
      </c>
    </row>
    <row r="2421" spans="13:17" x14ac:dyDescent="0.2">
      <c r="M2421" s="49" t="s">
        <v>443</v>
      </c>
      <c r="N2421" s="75">
        <f>_xll.qlCalendarAdvance(Calendar,N2420,M2421,"Following",FALSE)</f>
        <v>56493</v>
      </c>
      <c r="O2421" s="75" t="e">
        <f>_xll.qlInterestRateIndexValueDate(Index,N2421)</f>
        <v>#VALUE!</v>
      </c>
      <c r="P2421" s="72" t="e">
        <v>#N/A</v>
      </c>
      <c r="Q2421" s="72" t="e">
        <v>#N/A</v>
      </c>
    </row>
    <row r="2422" spans="13:17" x14ac:dyDescent="0.2">
      <c r="M2422" s="49" t="s">
        <v>443</v>
      </c>
      <c r="N2422" s="75">
        <f>_xll.qlCalendarAdvance(Calendar,N2421,M2422,"Following",FALSE)</f>
        <v>56500</v>
      </c>
      <c r="O2422" s="75" t="e">
        <f>_xll.qlInterestRateIndexValueDate(Index,N2422)</f>
        <v>#VALUE!</v>
      </c>
      <c r="P2422" s="72" t="e">
        <v>#N/A</v>
      </c>
      <c r="Q2422" s="72" t="e">
        <v>#N/A</v>
      </c>
    </row>
    <row r="2423" spans="13:17" x14ac:dyDescent="0.2">
      <c r="M2423" s="49" t="s">
        <v>443</v>
      </c>
      <c r="N2423" s="75">
        <f>_xll.qlCalendarAdvance(Calendar,N2422,M2423,"Following",FALSE)</f>
        <v>56507</v>
      </c>
      <c r="O2423" s="75" t="e">
        <f>_xll.qlInterestRateIndexValueDate(Index,N2423)</f>
        <v>#VALUE!</v>
      </c>
      <c r="P2423" s="72" t="e">
        <v>#N/A</v>
      </c>
      <c r="Q2423" s="72" t="e">
        <v>#N/A</v>
      </c>
    </row>
    <row r="2424" spans="13:17" x14ac:dyDescent="0.2">
      <c r="M2424" s="49" t="s">
        <v>443</v>
      </c>
      <c r="N2424" s="75">
        <f>_xll.qlCalendarAdvance(Calendar,N2423,M2424,"Following",FALSE)</f>
        <v>56514</v>
      </c>
      <c r="O2424" s="75" t="e">
        <f>_xll.qlInterestRateIndexValueDate(Index,N2424)</f>
        <v>#VALUE!</v>
      </c>
      <c r="P2424" s="72" t="e">
        <v>#N/A</v>
      </c>
      <c r="Q2424" s="72" t="e">
        <v>#N/A</v>
      </c>
    </row>
    <row r="2425" spans="13:17" x14ac:dyDescent="0.2">
      <c r="M2425" s="49" t="s">
        <v>443</v>
      </c>
      <c r="N2425" s="75">
        <f>_xll.qlCalendarAdvance(Calendar,N2424,M2425,"Following",FALSE)</f>
        <v>56521</v>
      </c>
      <c r="O2425" s="75" t="e">
        <f>_xll.qlInterestRateIndexValueDate(Index,N2425)</f>
        <v>#VALUE!</v>
      </c>
      <c r="P2425" s="72" t="e">
        <v>#N/A</v>
      </c>
      <c r="Q2425" s="72" t="e">
        <v>#N/A</v>
      </c>
    </row>
    <row r="2426" spans="13:17" x14ac:dyDescent="0.2">
      <c r="M2426" s="49" t="s">
        <v>443</v>
      </c>
      <c r="N2426" s="75">
        <f>_xll.qlCalendarAdvance(Calendar,N2425,M2426,"Following",FALSE)</f>
        <v>56528</v>
      </c>
      <c r="O2426" s="75" t="e">
        <f>_xll.qlInterestRateIndexValueDate(Index,N2426)</f>
        <v>#VALUE!</v>
      </c>
      <c r="P2426" s="72" t="e">
        <v>#N/A</v>
      </c>
      <c r="Q2426" s="72" t="e">
        <v>#N/A</v>
      </c>
    </row>
    <row r="2427" spans="13:17" x14ac:dyDescent="0.2">
      <c r="M2427" s="49" t="s">
        <v>443</v>
      </c>
      <c r="N2427" s="75">
        <f>_xll.qlCalendarAdvance(Calendar,N2426,M2427,"Following",FALSE)</f>
        <v>56535</v>
      </c>
      <c r="O2427" s="75" t="e">
        <f>_xll.qlInterestRateIndexValueDate(Index,N2427)</f>
        <v>#VALUE!</v>
      </c>
      <c r="P2427" s="72" t="e">
        <v>#N/A</v>
      </c>
      <c r="Q2427" s="72" t="e">
        <v>#N/A</v>
      </c>
    </row>
    <row r="2428" spans="13:17" x14ac:dyDescent="0.2">
      <c r="M2428" s="49" t="s">
        <v>443</v>
      </c>
      <c r="N2428" s="75">
        <f>_xll.qlCalendarAdvance(Calendar,N2427,M2428,"Following",FALSE)</f>
        <v>56542</v>
      </c>
      <c r="O2428" s="75" t="e">
        <f>_xll.qlInterestRateIndexValueDate(Index,N2428)</f>
        <v>#VALUE!</v>
      </c>
      <c r="P2428" s="72" t="e">
        <v>#N/A</v>
      </c>
      <c r="Q2428" s="72" t="e">
        <v>#N/A</v>
      </c>
    </row>
    <row r="2429" spans="13:17" x14ac:dyDescent="0.2">
      <c r="M2429" s="49" t="s">
        <v>443</v>
      </c>
      <c r="N2429" s="75">
        <f>_xll.qlCalendarAdvance(Calendar,N2428,M2429,"Following",FALSE)</f>
        <v>56549</v>
      </c>
      <c r="O2429" s="75" t="e">
        <f>_xll.qlInterestRateIndexValueDate(Index,N2429)</f>
        <v>#VALUE!</v>
      </c>
      <c r="P2429" s="72" t="e">
        <v>#N/A</v>
      </c>
      <c r="Q2429" s="72" t="e">
        <v>#N/A</v>
      </c>
    </row>
    <row r="2430" spans="13:17" x14ac:dyDescent="0.2">
      <c r="M2430" s="49" t="s">
        <v>443</v>
      </c>
      <c r="N2430" s="75">
        <f>_xll.qlCalendarAdvance(Calendar,N2429,M2430,"Following",FALSE)</f>
        <v>56556</v>
      </c>
      <c r="O2430" s="75" t="e">
        <f>_xll.qlInterestRateIndexValueDate(Index,N2430)</f>
        <v>#VALUE!</v>
      </c>
      <c r="P2430" s="72" t="e">
        <v>#N/A</v>
      </c>
      <c r="Q2430" s="72" t="e">
        <v>#N/A</v>
      </c>
    </row>
    <row r="2431" spans="13:17" x14ac:dyDescent="0.2">
      <c r="M2431" s="49" t="s">
        <v>443</v>
      </c>
      <c r="N2431" s="75">
        <f>_xll.qlCalendarAdvance(Calendar,N2430,M2431,"Following",FALSE)</f>
        <v>56563</v>
      </c>
      <c r="O2431" s="75" t="e">
        <f>_xll.qlInterestRateIndexValueDate(Index,N2431)</f>
        <v>#VALUE!</v>
      </c>
      <c r="P2431" s="72" t="e">
        <v>#N/A</v>
      </c>
      <c r="Q2431" s="72" t="e">
        <v>#N/A</v>
      </c>
    </row>
    <row r="2432" spans="13:17" x14ac:dyDescent="0.2">
      <c r="M2432" s="49" t="s">
        <v>443</v>
      </c>
      <c r="N2432" s="75">
        <f>_xll.qlCalendarAdvance(Calendar,N2431,M2432,"Following",FALSE)</f>
        <v>56570</v>
      </c>
      <c r="O2432" s="75" t="e">
        <f>_xll.qlInterestRateIndexValueDate(Index,N2432)</f>
        <v>#VALUE!</v>
      </c>
      <c r="P2432" s="72" t="e">
        <v>#N/A</v>
      </c>
      <c r="Q2432" s="72" t="e">
        <v>#N/A</v>
      </c>
    </row>
    <row r="2433" spans="13:17" x14ac:dyDescent="0.2">
      <c r="M2433" s="49" t="s">
        <v>443</v>
      </c>
      <c r="N2433" s="75">
        <f>_xll.qlCalendarAdvance(Calendar,N2432,M2433,"Following",FALSE)</f>
        <v>56577</v>
      </c>
      <c r="O2433" s="75" t="e">
        <f>_xll.qlInterestRateIndexValueDate(Index,N2433)</f>
        <v>#VALUE!</v>
      </c>
      <c r="P2433" s="72" t="e">
        <v>#N/A</v>
      </c>
      <c r="Q2433" s="72" t="e">
        <v>#N/A</v>
      </c>
    </row>
    <row r="2434" spans="13:17" x14ac:dyDescent="0.2">
      <c r="M2434" s="49" t="s">
        <v>443</v>
      </c>
      <c r="N2434" s="75">
        <f>_xll.qlCalendarAdvance(Calendar,N2433,M2434,"Following",FALSE)</f>
        <v>56584</v>
      </c>
      <c r="O2434" s="75" t="e">
        <f>_xll.qlInterestRateIndexValueDate(Index,N2434)</f>
        <v>#VALUE!</v>
      </c>
      <c r="P2434" s="72" t="e">
        <v>#N/A</v>
      </c>
      <c r="Q2434" s="72" t="e">
        <v>#N/A</v>
      </c>
    </row>
    <row r="2435" spans="13:17" x14ac:dyDescent="0.2">
      <c r="M2435" s="49" t="s">
        <v>443</v>
      </c>
      <c r="N2435" s="75">
        <f>_xll.qlCalendarAdvance(Calendar,N2434,M2435,"Following",FALSE)</f>
        <v>56591</v>
      </c>
      <c r="O2435" s="75" t="e">
        <f>_xll.qlInterestRateIndexValueDate(Index,N2435)</f>
        <v>#VALUE!</v>
      </c>
      <c r="P2435" s="72" t="e">
        <v>#N/A</v>
      </c>
      <c r="Q2435" s="72" t="e">
        <v>#N/A</v>
      </c>
    </row>
    <row r="2436" spans="13:17" x14ac:dyDescent="0.2">
      <c r="M2436" s="49" t="s">
        <v>443</v>
      </c>
      <c r="N2436" s="75">
        <f>_xll.qlCalendarAdvance(Calendar,N2435,M2436,"Following",FALSE)</f>
        <v>56598</v>
      </c>
      <c r="O2436" s="75" t="e">
        <f>_xll.qlInterestRateIndexValueDate(Index,N2436)</f>
        <v>#VALUE!</v>
      </c>
      <c r="P2436" s="72" t="e">
        <v>#N/A</v>
      </c>
      <c r="Q2436" s="72" t="e">
        <v>#N/A</v>
      </c>
    </row>
    <row r="2437" spans="13:17" x14ac:dyDescent="0.2">
      <c r="M2437" s="49" t="s">
        <v>443</v>
      </c>
      <c r="N2437" s="75">
        <f>_xll.qlCalendarAdvance(Calendar,N2436,M2437,"Following",FALSE)</f>
        <v>56605</v>
      </c>
      <c r="O2437" s="75" t="e">
        <f>_xll.qlInterestRateIndexValueDate(Index,N2437)</f>
        <v>#VALUE!</v>
      </c>
      <c r="P2437" s="72" t="e">
        <v>#N/A</v>
      </c>
      <c r="Q2437" s="72" t="e">
        <v>#N/A</v>
      </c>
    </row>
    <row r="2438" spans="13:17" x14ac:dyDescent="0.2">
      <c r="M2438" s="49" t="s">
        <v>443</v>
      </c>
      <c r="N2438" s="75">
        <f>_xll.qlCalendarAdvance(Calendar,N2437,M2438,"Following",FALSE)</f>
        <v>56612</v>
      </c>
      <c r="O2438" s="75" t="e">
        <f>_xll.qlInterestRateIndexValueDate(Index,N2438)</f>
        <v>#VALUE!</v>
      </c>
      <c r="P2438" s="72" t="e">
        <v>#N/A</v>
      </c>
      <c r="Q2438" s="72" t="e">
        <v>#N/A</v>
      </c>
    </row>
    <row r="2439" spans="13:17" x14ac:dyDescent="0.2">
      <c r="M2439" s="49" t="s">
        <v>443</v>
      </c>
      <c r="N2439" s="75">
        <f>_xll.qlCalendarAdvance(Calendar,N2438,M2439,"Following",FALSE)</f>
        <v>56619</v>
      </c>
      <c r="O2439" s="75" t="e">
        <f>_xll.qlInterestRateIndexValueDate(Index,N2439)</f>
        <v>#VALUE!</v>
      </c>
      <c r="P2439" s="72" t="e">
        <v>#N/A</v>
      </c>
      <c r="Q2439" s="72" t="e">
        <v>#N/A</v>
      </c>
    </row>
    <row r="2440" spans="13:17" x14ac:dyDescent="0.2">
      <c r="M2440" s="49" t="s">
        <v>443</v>
      </c>
      <c r="N2440" s="75">
        <f>_xll.qlCalendarAdvance(Calendar,N2439,M2440,"Following",FALSE)</f>
        <v>56626</v>
      </c>
      <c r="O2440" s="75" t="e">
        <f>_xll.qlInterestRateIndexValueDate(Index,N2440)</f>
        <v>#VALUE!</v>
      </c>
      <c r="P2440" s="72" t="e">
        <v>#N/A</v>
      </c>
      <c r="Q2440" s="72" t="e">
        <v>#N/A</v>
      </c>
    </row>
    <row r="2441" spans="13:17" x14ac:dyDescent="0.2">
      <c r="M2441" s="49" t="s">
        <v>443</v>
      </c>
      <c r="N2441" s="75">
        <f>_xll.qlCalendarAdvance(Calendar,N2440,M2441,"Following",FALSE)</f>
        <v>56633</v>
      </c>
      <c r="O2441" s="75" t="e">
        <f>_xll.qlInterestRateIndexValueDate(Index,N2441)</f>
        <v>#VALUE!</v>
      </c>
      <c r="P2441" s="72" t="e">
        <v>#N/A</v>
      </c>
      <c r="Q2441" s="72" t="e">
        <v>#N/A</v>
      </c>
    </row>
    <row r="2442" spans="13:17" x14ac:dyDescent="0.2">
      <c r="M2442" s="49" t="s">
        <v>443</v>
      </c>
      <c r="N2442" s="75">
        <f>_xll.qlCalendarAdvance(Calendar,N2441,M2442,"Following",FALSE)</f>
        <v>56640</v>
      </c>
      <c r="O2442" s="75" t="e">
        <f>_xll.qlInterestRateIndexValueDate(Index,N2442)</f>
        <v>#VALUE!</v>
      </c>
      <c r="P2442" s="72" t="e">
        <v>#N/A</v>
      </c>
      <c r="Q2442" s="72" t="e">
        <v>#N/A</v>
      </c>
    </row>
    <row r="2443" spans="13:17" x14ac:dyDescent="0.2">
      <c r="M2443" s="49" t="s">
        <v>443</v>
      </c>
      <c r="N2443" s="75">
        <f>_xll.qlCalendarAdvance(Calendar,N2442,M2443,"Following",FALSE)</f>
        <v>56647</v>
      </c>
      <c r="O2443" s="75" t="e">
        <f>_xll.qlInterestRateIndexValueDate(Index,N2443)</f>
        <v>#VALUE!</v>
      </c>
      <c r="P2443" s="72" t="e">
        <v>#N/A</v>
      </c>
      <c r="Q2443" s="72" t="e">
        <v>#N/A</v>
      </c>
    </row>
    <row r="2444" spans="13:17" x14ac:dyDescent="0.2">
      <c r="M2444" s="49" t="s">
        <v>443</v>
      </c>
      <c r="N2444" s="75">
        <f>_xll.qlCalendarAdvance(Calendar,N2443,M2444,"Following",FALSE)</f>
        <v>56654</v>
      </c>
      <c r="O2444" s="75" t="e">
        <f>_xll.qlInterestRateIndexValueDate(Index,N2444)</f>
        <v>#VALUE!</v>
      </c>
      <c r="P2444" s="72" t="e">
        <v>#N/A</v>
      </c>
      <c r="Q2444" s="72" t="e">
        <v>#N/A</v>
      </c>
    </row>
    <row r="2445" spans="13:17" x14ac:dyDescent="0.2">
      <c r="M2445" s="49" t="s">
        <v>443</v>
      </c>
      <c r="N2445" s="75">
        <f>_xll.qlCalendarAdvance(Calendar,N2444,M2445,"Following",FALSE)</f>
        <v>56661</v>
      </c>
      <c r="O2445" s="75" t="e">
        <f>_xll.qlInterestRateIndexValueDate(Index,N2445)</f>
        <v>#VALUE!</v>
      </c>
      <c r="P2445" s="72" t="e">
        <v>#N/A</v>
      </c>
      <c r="Q2445" s="72" t="e">
        <v>#N/A</v>
      </c>
    </row>
    <row r="2446" spans="13:17" x14ac:dyDescent="0.2">
      <c r="M2446" s="49" t="s">
        <v>443</v>
      </c>
      <c r="N2446" s="75">
        <f>_xll.qlCalendarAdvance(Calendar,N2445,M2446,"Following",FALSE)</f>
        <v>56668</v>
      </c>
      <c r="O2446" s="75" t="e">
        <f>_xll.qlInterestRateIndexValueDate(Index,N2446)</f>
        <v>#VALUE!</v>
      </c>
      <c r="P2446" s="72" t="e">
        <v>#N/A</v>
      </c>
      <c r="Q2446" s="72" t="e">
        <v>#N/A</v>
      </c>
    </row>
    <row r="2447" spans="13:17" x14ac:dyDescent="0.2">
      <c r="M2447" s="49" t="s">
        <v>443</v>
      </c>
      <c r="N2447" s="75">
        <f>_xll.qlCalendarAdvance(Calendar,N2446,M2447,"Following",FALSE)</f>
        <v>56675</v>
      </c>
      <c r="O2447" s="75" t="e">
        <f>_xll.qlInterestRateIndexValueDate(Index,N2447)</f>
        <v>#VALUE!</v>
      </c>
      <c r="P2447" s="72" t="e">
        <v>#N/A</v>
      </c>
      <c r="Q2447" s="72" t="e">
        <v>#N/A</v>
      </c>
    </row>
    <row r="2448" spans="13:17" x14ac:dyDescent="0.2">
      <c r="M2448" s="49" t="s">
        <v>443</v>
      </c>
      <c r="N2448" s="75">
        <f>_xll.qlCalendarAdvance(Calendar,N2447,M2448,"Following",FALSE)</f>
        <v>56682</v>
      </c>
      <c r="O2448" s="75" t="e">
        <f>_xll.qlInterestRateIndexValueDate(Index,N2448)</f>
        <v>#VALUE!</v>
      </c>
      <c r="P2448" s="72" t="e">
        <v>#N/A</v>
      </c>
      <c r="Q2448" s="72" t="e">
        <v>#N/A</v>
      </c>
    </row>
    <row r="2449" spans="13:17" x14ac:dyDescent="0.2">
      <c r="M2449" s="49" t="s">
        <v>443</v>
      </c>
      <c r="N2449" s="75">
        <f>_xll.qlCalendarAdvance(Calendar,N2448,M2449,"Following",FALSE)</f>
        <v>56689</v>
      </c>
      <c r="O2449" s="75" t="e">
        <f>_xll.qlInterestRateIndexValueDate(Index,N2449)</f>
        <v>#VALUE!</v>
      </c>
      <c r="P2449" s="72" t="e">
        <v>#N/A</v>
      </c>
      <c r="Q2449" s="72" t="e">
        <v>#N/A</v>
      </c>
    </row>
    <row r="2450" spans="13:17" x14ac:dyDescent="0.2">
      <c r="M2450" s="49" t="s">
        <v>443</v>
      </c>
      <c r="N2450" s="75">
        <f>_xll.qlCalendarAdvance(Calendar,N2449,M2450,"Following",FALSE)</f>
        <v>56696</v>
      </c>
      <c r="O2450" s="75" t="e">
        <f>_xll.qlInterestRateIndexValueDate(Index,N2450)</f>
        <v>#VALUE!</v>
      </c>
      <c r="P2450" s="72" t="e">
        <v>#N/A</v>
      </c>
      <c r="Q2450" s="72" t="e">
        <v>#N/A</v>
      </c>
    </row>
    <row r="2451" spans="13:17" x14ac:dyDescent="0.2">
      <c r="M2451" s="49" t="s">
        <v>443</v>
      </c>
      <c r="N2451" s="75">
        <f>_xll.qlCalendarAdvance(Calendar,N2450,M2451,"Following",FALSE)</f>
        <v>56703</v>
      </c>
      <c r="O2451" s="75" t="e">
        <f>_xll.qlInterestRateIndexValueDate(Index,N2451)</f>
        <v>#VALUE!</v>
      </c>
      <c r="P2451" s="72" t="e">
        <v>#N/A</v>
      </c>
      <c r="Q2451" s="72" t="e">
        <v>#N/A</v>
      </c>
    </row>
    <row r="2452" spans="13:17" x14ac:dyDescent="0.2">
      <c r="M2452" s="49" t="s">
        <v>443</v>
      </c>
      <c r="N2452" s="75">
        <f>_xll.qlCalendarAdvance(Calendar,N2451,M2452,"Following",FALSE)</f>
        <v>56710</v>
      </c>
      <c r="O2452" s="75" t="e">
        <f>_xll.qlInterestRateIndexValueDate(Index,N2452)</f>
        <v>#VALUE!</v>
      </c>
      <c r="P2452" s="72" t="e">
        <v>#N/A</v>
      </c>
      <c r="Q2452" s="72" t="e">
        <v>#N/A</v>
      </c>
    </row>
    <row r="2453" spans="13:17" x14ac:dyDescent="0.2">
      <c r="M2453" s="49" t="s">
        <v>443</v>
      </c>
      <c r="N2453" s="75">
        <f>_xll.qlCalendarAdvance(Calendar,N2452,M2453,"Following",FALSE)</f>
        <v>56717</v>
      </c>
      <c r="O2453" s="75" t="e">
        <f>_xll.qlInterestRateIndexValueDate(Index,N2453)</f>
        <v>#VALUE!</v>
      </c>
      <c r="P2453" s="72" t="e">
        <v>#N/A</v>
      </c>
      <c r="Q2453" s="72" t="e">
        <v>#N/A</v>
      </c>
    </row>
    <row r="2454" spans="13:17" x14ac:dyDescent="0.2">
      <c r="M2454" s="49" t="s">
        <v>443</v>
      </c>
      <c r="N2454" s="75">
        <f>_xll.qlCalendarAdvance(Calendar,N2453,M2454,"Following",FALSE)</f>
        <v>56724</v>
      </c>
      <c r="O2454" s="75" t="e">
        <f>_xll.qlInterestRateIndexValueDate(Index,N2454)</f>
        <v>#VALUE!</v>
      </c>
      <c r="P2454" s="72" t="e">
        <v>#N/A</v>
      </c>
      <c r="Q2454" s="72" t="e">
        <v>#N/A</v>
      </c>
    </row>
    <row r="2455" spans="13:17" x14ac:dyDescent="0.2">
      <c r="M2455" s="49" t="s">
        <v>443</v>
      </c>
      <c r="N2455" s="75">
        <f>_xll.qlCalendarAdvance(Calendar,N2454,M2455,"Following",FALSE)</f>
        <v>56731</v>
      </c>
      <c r="O2455" s="75" t="e">
        <f>_xll.qlInterestRateIndexValueDate(Index,N2455)</f>
        <v>#VALUE!</v>
      </c>
      <c r="P2455" s="72" t="e">
        <v>#N/A</v>
      </c>
      <c r="Q2455" s="72" t="e">
        <v>#N/A</v>
      </c>
    </row>
    <row r="2456" spans="13:17" x14ac:dyDescent="0.2">
      <c r="M2456" s="49" t="s">
        <v>443</v>
      </c>
      <c r="N2456" s="75">
        <f>_xll.qlCalendarAdvance(Calendar,N2455,M2456,"Following",FALSE)</f>
        <v>56738</v>
      </c>
      <c r="O2456" s="75" t="e">
        <f>_xll.qlInterestRateIndexValueDate(Index,N2456)</f>
        <v>#VALUE!</v>
      </c>
      <c r="P2456" s="72" t="e">
        <v>#N/A</v>
      </c>
      <c r="Q2456" s="72" t="e">
        <v>#N/A</v>
      </c>
    </row>
    <row r="2457" spans="13:17" x14ac:dyDescent="0.2">
      <c r="M2457" s="49" t="s">
        <v>443</v>
      </c>
      <c r="N2457" s="75">
        <f>_xll.qlCalendarAdvance(Calendar,N2456,M2457,"Following",FALSE)</f>
        <v>56745</v>
      </c>
      <c r="O2457" s="75" t="e">
        <f>_xll.qlInterestRateIndexValueDate(Index,N2457)</f>
        <v>#VALUE!</v>
      </c>
      <c r="P2457" s="72" t="e">
        <v>#N/A</v>
      </c>
      <c r="Q2457" s="72" t="e">
        <v>#N/A</v>
      </c>
    </row>
    <row r="2458" spans="13:17" x14ac:dyDescent="0.2">
      <c r="M2458" s="49" t="s">
        <v>443</v>
      </c>
      <c r="N2458" s="75">
        <f>_xll.qlCalendarAdvance(Calendar,N2457,M2458,"Following",FALSE)</f>
        <v>56752</v>
      </c>
      <c r="O2458" s="75" t="e">
        <f>_xll.qlInterestRateIndexValueDate(Index,N2458)</f>
        <v>#VALUE!</v>
      </c>
      <c r="P2458" s="72" t="e">
        <v>#N/A</v>
      </c>
      <c r="Q2458" s="72" t="e">
        <v>#N/A</v>
      </c>
    </row>
    <row r="2459" spans="13:17" x14ac:dyDescent="0.2">
      <c r="M2459" s="49" t="s">
        <v>443</v>
      </c>
      <c r="N2459" s="75">
        <f>_xll.qlCalendarAdvance(Calendar,N2458,M2459,"Following",FALSE)</f>
        <v>56759</v>
      </c>
      <c r="O2459" s="75" t="e">
        <f>_xll.qlInterestRateIndexValueDate(Index,N2459)</f>
        <v>#VALUE!</v>
      </c>
      <c r="P2459" s="72" t="e">
        <v>#N/A</v>
      </c>
      <c r="Q2459" s="72" t="e">
        <v>#N/A</v>
      </c>
    </row>
    <row r="2460" spans="13:17" x14ac:dyDescent="0.2">
      <c r="M2460" s="49" t="s">
        <v>443</v>
      </c>
      <c r="N2460" s="75">
        <f>_xll.qlCalendarAdvance(Calendar,N2459,M2460,"Following",FALSE)</f>
        <v>56766</v>
      </c>
      <c r="O2460" s="75" t="e">
        <f>_xll.qlInterestRateIndexValueDate(Index,N2460)</f>
        <v>#VALUE!</v>
      </c>
      <c r="P2460" s="72" t="e">
        <v>#N/A</v>
      </c>
      <c r="Q2460" s="72" t="e">
        <v>#N/A</v>
      </c>
    </row>
    <row r="2461" spans="13:17" x14ac:dyDescent="0.2">
      <c r="M2461" s="49" t="s">
        <v>443</v>
      </c>
      <c r="N2461" s="75">
        <f>_xll.qlCalendarAdvance(Calendar,N2460,M2461,"Following",FALSE)</f>
        <v>56773</v>
      </c>
      <c r="O2461" s="75" t="e">
        <f>_xll.qlInterestRateIndexValueDate(Index,N2461)</f>
        <v>#VALUE!</v>
      </c>
      <c r="P2461" s="72" t="e">
        <v>#N/A</v>
      </c>
      <c r="Q2461" s="72" t="e">
        <v>#N/A</v>
      </c>
    </row>
    <row r="2462" spans="13:17" x14ac:dyDescent="0.2">
      <c r="M2462" s="49" t="s">
        <v>443</v>
      </c>
      <c r="N2462" s="75">
        <f>_xll.qlCalendarAdvance(Calendar,N2461,M2462,"Following",FALSE)</f>
        <v>56780</v>
      </c>
      <c r="O2462" s="75" t="e">
        <f>_xll.qlInterestRateIndexValueDate(Index,N2462)</f>
        <v>#VALUE!</v>
      </c>
      <c r="P2462" s="72" t="e">
        <v>#N/A</v>
      </c>
      <c r="Q2462" s="72" t="e">
        <v>#N/A</v>
      </c>
    </row>
    <row r="2463" spans="13:17" x14ac:dyDescent="0.2">
      <c r="M2463" s="49" t="s">
        <v>443</v>
      </c>
      <c r="N2463" s="75">
        <f>_xll.qlCalendarAdvance(Calendar,N2462,M2463,"Following",FALSE)</f>
        <v>56787</v>
      </c>
      <c r="O2463" s="75" t="e">
        <f>_xll.qlInterestRateIndexValueDate(Index,N2463)</f>
        <v>#VALUE!</v>
      </c>
      <c r="P2463" s="72" t="e">
        <v>#N/A</v>
      </c>
      <c r="Q2463" s="72" t="e">
        <v>#N/A</v>
      </c>
    </row>
    <row r="2464" spans="13:17" x14ac:dyDescent="0.2">
      <c r="M2464" s="49" t="s">
        <v>443</v>
      </c>
      <c r="N2464" s="75">
        <f>_xll.qlCalendarAdvance(Calendar,N2463,M2464,"Following",FALSE)</f>
        <v>56794</v>
      </c>
      <c r="O2464" s="75" t="e">
        <f>_xll.qlInterestRateIndexValueDate(Index,N2464)</f>
        <v>#VALUE!</v>
      </c>
      <c r="P2464" s="72" t="e">
        <v>#N/A</v>
      </c>
      <c r="Q2464" s="72" t="e">
        <v>#N/A</v>
      </c>
    </row>
    <row r="2465" spans="13:17" x14ac:dyDescent="0.2">
      <c r="M2465" s="49" t="s">
        <v>443</v>
      </c>
      <c r="N2465" s="75">
        <f>_xll.qlCalendarAdvance(Calendar,N2464,M2465,"Following",FALSE)</f>
        <v>56801</v>
      </c>
      <c r="O2465" s="75" t="e">
        <f>_xll.qlInterestRateIndexValueDate(Index,N2465)</f>
        <v>#VALUE!</v>
      </c>
      <c r="P2465" s="72" t="e">
        <v>#N/A</v>
      </c>
      <c r="Q2465" s="72" t="e">
        <v>#N/A</v>
      </c>
    </row>
    <row r="2466" spans="13:17" x14ac:dyDescent="0.2">
      <c r="M2466" s="49" t="s">
        <v>443</v>
      </c>
      <c r="N2466" s="75">
        <f>_xll.qlCalendarAdvance(Calendar,N2465,M2466,"Following",FALSE)</f>
        <v>56808</v>
      </c>
      <c r="O2466" s="75" t="e">
        <f>_xll.qlInterestRateIndexValueDate(Index,N2466)</f>
        <v>#VALUE!</v>
      </c>
      <c r="P2466" s="72" t="e">
        <v>#N/A</v>
      </c>
      <c r="Q2466" s="72" t="e">
        <v>#N/A</v>
      </c>
    </row>
    <row r="2467" spans="13:17" x14ac:dyDescent="0.2">
      <c r="M2467" s="49" t="s">
        <v>443</v>
      </c>
      <c r="N2467" s="75">
        <f>_xll.qlCalendarAdvance(Calendar,N2466,M2467,"Following",FALSE)</f>
        <v>56815</v>
      </c>
      <c r="O2467" s="75" t="e">
        <f>_xll.qlInterestRateIndexValueDate(Index,N2467)</f>
        <v>#VALUE!</v>
      </c>
      <c r="P2467" s="72" t="e">
        <v>#N/A</v>
      </c>
      <c r="Q2467" s="72" t="e">
        <v>#N/A</v>
      </c>
    </row>
    <row r="2468" spans="13:17" x14ac:dyDescent="0.2">
      <c r="M2468" s="49" t="s">
        <v>443</v>
      </c>
      <c r="N2468" s="75">
        <f>_xll.qlCalendarAdvance(Calendar,N2467,M2468,"Following",FALSE)</f>
        <v>56822</v>
      </c>
      <c r="O2468" s="75" t="e">
        <f>_xll.qlInterestRateIndexValueDate(Index,N2468)</f>
        <v>#VALUE!</v>
      </c>
      <c r="P2468" s="72" t="e">
        <v>#N/A</v>
      </c>
      <c r="Q2468" s="72" t="e">
        <v>#N/A</v>
      </c>
    </row>
    <row r="2469" spans="13:17" x14ac:dyDescent="0.2">
      <c r="M2469" s="49" t="s">
        <v>443</v>
      </c>
      <c r="N2469" s="75">
        <f>_xll.qlCalendarAdvance(Calendar,N2468,M2469,"Following",FALSE)</f>
        <v>56829</v>
      </c>
      <c r="O2469" s="75" t="e">
        <f>_xll.qlInterestRateIndexValueDate(Index,N2469)</f>
        <v>#VALUE!</v>
      </c>
      <c r="P2469" s="72" t="e">
        <v>#N/A</v>
      </c>
      <c r="Q2469" s="72" t="e">
        <v>#N/A</v>
      </c>
    </row>
    <row r="2470" spans="13:17" x14ac:dyDescent="0.2">
      <c r="M2470" s="49" t="s">
        <v>443</v>
      </c>
      <c r="N2470" s="75">
        <f>_xll.qlCalendarAdvance(Calendar,N2469,M2470,"Following",FALSE)</f>
        <v>56836</v>
      </c>
      <c r="O2470" s="75" t="e">
        <f>_xll.qlInterestRateIndexValueDate(Index,N2470)</f>
        <v>#VALUE!</v>
      </c>
      <c r="P2470" s="72" t="e">
        <v>#N/A</v>
      </c>
      <c r="Q2470" s="72" t="e">
        <v>#N/A</v>
      </c>
    </row>
    <row r="2471" spans="13:17" x14ac:dyDescent="0.2">
      <c r="M2471" s="49" t="s">
        <v>443</v>
      </c>
      <c r="N2471" s="75">
        <f>_xll.qlCalendarAdvance(Calendar,N2470,M2471,"Following",FALSE)</f>
        <v>56843</v>
      </c>
      <c r="O2471" s="75" t="e">
        <f>_xll.qlInterestRateIndexValueDate(Index,N2471)</f>
        <v>#VALUE!</v>
      </c>
      <c r="P2471" s="72" t="e">
        <v>#N/A</v>
      </c>
      <c r="Q2471" s="72" t="e">
        <v>#N/A</v>
      </c>
    </row>
    <row r="2472" spans="13:17" x14ac:dyDescent="0.2">
      <c r="M2472" s="49" t="s">
        <v>443</v>
      </c>
      <c r="N2472" s="75">
        <f>_xll.qlCalendarAdvance(Calendar,N2471,M2472,"Following",FALSE)</f>
        <v>56850</v>
      </c>
      <c r="O2472" s="75" t="e">
        <f>_xll.qlInterestRateIndexValueDate(Index,N2472)</f>
        <v>#VALUE!</v>
      </c>
      <c r="P2472" s="72" t="e">
        <v>#N/A</v>
      </c>
      <c r="Q2472" s="72" t="e">
        <v>#N/A</v>
      </c>
    </row>
    <row r="2473" spans="13:17" x14ac:dyDescent="0.2">
      <c r="M2473" s="49" t="s">
        <v>443</v>
      </c>
      <c r="N2473" s="75">
        <f>_xll.qlCalendarAdvance(Calendar,N2472,M2473,"Following",FALSE)</f>
        <v>56857</v>
      </c>
      <c r="O2473" s="75" t="e">
        <f>_xll.qlInterestRateIndexValueDate(Index,N2473)</f>
        <v>#VALUE!</v>
      </c>
      <c r="P2473" s="72" t="e">
        <v>#N/A</v>
      </c>
      <c r="Q2473" s="72" t="e">
        <v>#N/A</v>
      </c>
    </row>
    <row r="2474" spans="13:17" x14ac:dyDescent="0.2">
      <c r="M2474" s="49" t="s">
        <v>443</v>
      </c>
      <c r="N2474" s="75">
        <f>_xll.qlCalendarAdvance(Calendar,N2473,M2474,"Following",FALSE)</f>
        <v>56864</v>
      </c>
      <c r="O2474" s="75" t="e">
        <f>_xll.qlInterestRateIndexValueDate(Index,N2474)</f>
        <v>#VALUE!</v>
      </c>
      <c r="P2474" s="72" t="e">
        <v>#N/A</v>
      </c>
      <c r="Q2474" s="72" t="e">
        <v>#N/A</v>
      </c>
    </row>
    <row r="2475" spans="13:17" x14ac:dyDescent="0.2">
      <c r="M2475" s="49" t="s">
        <v>443</v>
      </c>
      <c r="N2475" s="75">
        <f>_xll.qlCalendarAdvance(Calendar,N2474,M2475,"Following",FALSE)</f>
        <v>56871</v>
      </c>
      <c r="O2475" s="75" t="e">
        <f>_xll.qlInterestRateIndexValueDate(Index,N2475)</f>
        <v>#VALUE!</v>
      </c>
      <c r="P2475" s="72" t="e">
        <v>#N/A</v>
      </c>
      <c r="Q2475" s="72" t="e">
        <v>#N/A</v>
      </c>
    </row>
    <row r="2476" spans="13:17" x14ac:dyDescent="0.2">
      <c r="M2476" s="49" t="s">
        <v>443</v>
      </c>
      <c r="N2476" s="75">
        <f>_xll.qlCalendarAdvance(Calendar,N2475,M2476,"Following",FALSE)</f>
        <v>56878</v>
      </c>
      <c r="O2476" s="75" t="e">
        <f>_xll.qlInterestRateIndexValueDate(Index,N2476)</f>
        <v>#VALUE!</v>
      </c>
      <c r="P2476" s="72" t="e">
        <v>#N/A</v>
      </c>
      <c r="Q2476" s="72" t="e">
        <v>#N/A</v>
      </c>
    </row>
    <row r="2477" spans="13:17" x14ac:dyDescent="0.2">
      <c r="M2477" s="49" t="s">
        <v>443</v>
      </c>
      <c r="N2477" s="75">
        <f>_xll.qlCalendarAdvance(Calendar,N2476,M2477,"Following",FALSE)</f>
        <v>56885</v>
      </c>
      <c r="O2477" s="75" t="e">
        <f>_xll.qlInterestRateIndexValueDate(Index,N2477)</f>
        <v>#VALUE!</v>
      </c>
      <c r="P2477" s="72" t="e">
        <v>#N/A</v>
      </c>
      <c r="Q2477" s="72" t="e">
        <v>#N/A</v>
      </c>
    </row>
    <row r="2478" spans="13:17" x14ac:dyDescent="0.2">
      <c r="M2478" s="49" t="s">
        <v>443</v>
      </c>
      <c r="N2478" s="75">
        <f>_xll.qlCalendarAdvance(Calendar,N2477,M2478,"Following",FALSE)</f>
        <v>56892</v>
      </c>
      <c r="O2478" s="75" t="e">
        <f>_xll.qlInterestRateIndexValueDate(Index,N2478)</f>
        <v>#VALUE!</v>
      </c>
      <c r="P2478" s="72" t="e">
        <v>#N/A</v>
      </c>
      <c r="Q2478" s="72" t="e">
        <v>#N/A</v>
      </c>
    </row>
    <row r="2479" spans="13:17" x14ac:dyDescent="0.2">
      <c r="M2479" s="49" t="s">
        <v>443</v>
      </c>
      <c r="N2479" s="75">
        <f>_xll.qlCalendarAdvance(Calendar,N2478,M2479,"Following",FALSE)</f>
        <v>56899</v>
      </c>
      <c r="O2479" s="75" t="e">
        <f>_xll.qlInterestRateIndexValueDate(Index,N2479)</f>
        <v>#VALUE!</v>
      </c>
      <c r="P2479" s="72" t="e">
        <v>#N/A</v>
      </c>
      <c r="Q2479" s="72" t="e">
        <v>#N/A</v>
      </c>
    </row>
    <row r="2480" spans="13:17" x14ac:dyDescent="0.2">
      <c r="M2480" s="49" t="s">
        <v>443</v>
      </c>
      <c r="N2480" s="75">
        <f>_xll.qlCalendarAdvance(Calendar,N2479,M2480,"Following",FALSE)</f>
        <v>56906</v>
      </c>
      <c r="O2480" s="75" t="e">
        <f>_xll.qlInterestRateIndexValueDate(Index,N2480)</f>
        <v>#VALUE!</v>
      </c>
      <c r="P2480" s="72" t="e">
        <v>#N/A</v>
      </c>
      <c r="Q2480" s="72" t="e">
        <v>#N/A</v>
      </c>
    </row>
    <row r="2481" spans="13:17" x14ac:dyDescent="0.2">
      <c r="M2481" s="49" t="s">
        <v>443</v>
      </c>
      <c r="N2481" s="75">
        <f>_xll.qlCalendarAdvance(Calendar,N2480,M2481,"Following",FALSE)</f>
        <v>56913</v>
      </c>
      <c r="O2481" s="75" t="e">
        <f>_xll.qlInterestRateIndexValueDate(Index,N2481)</f>
        <v>#VALUE!</v>
      </c>
      <c r="P2481" s="72" t="e">
        <v>#N/A</v>
      </c>
      <c r="Q2481" s="72" t="e">
        <v>#N/A</v>
      </c>
    </row>
    <row r="2482" spans="13:17" x14ac:dyDescent="0.2">
      <c r="M2482" s="49" t="s">
        <v>443</v>
      </c>
      <c r="N2482" s="75">
        <f>_xll.qlCalendarAdvance(Calendar,N2481,M2482,"Following",FALSE)</f>
        <v>56920</v>
      </c>
      <c r="O2482" s="75" t="e">
        <f>_xll.qlInterestRateIndexValueDate(Index,N2482)</f>
        <v>#VALUE!</v>
      </c>
      <c r="P2482" s="72" t="e">
        <v>#N/A</v>
      </c>
      <c r="Q2482" s="72" t="e">
        <v>#N/A</v>
      </c>
    </row>
    <row r="2483" spans="13:17" x14ac:dyDescent="0.2">
      <c r="M2483" s="49" t="s">
        <v>443</v>
      </c>
      <c r="N2483" s="75">
        <f>_xll.qlCalendarAdvance(Calendar,N2482,M2483,"Following",FALSE)</f>
        <v>56927</v>
      </c>
      <c r="O2483" s="75" t="e">
        <f>_xll.qlInterestRateIndexValueDate(Index,N2483)</f>
        <v>#VALUE!</v>
      </c>
      <c r="P2483" s="72" t="e">
        <v>#N/A</v>
      </c>
      <c r="Q2483" s="72" t="e">
        <v>#N/A</v>
      </c>
    </row>
    <row r="2484" spans="13:17" x14ac:dyDescent="0.2">
      <c r="M2484" s="49" t="s">
        <v>443</v>
      </c>
      <c r="N2484" s="75">
        <f>_xll.qlCalendarAdvance(Calendar,N2483,M2484,"Following",FALSE)</f>
        <v>56934</v>
      </c>
      <c r="O2484" s="75" t="e">
        <f>_xll.qlInterestRateIndexValueDate(Index,N2484)</f>
        <v>#VALUE!</v>
      </c>
      <c r="P2484" s="72" t="e">
        <v>#N/A</v>
      </c>
      <c r="Q2484" s="72" t="e">
        <v>#N/A</v>
      </c>
    </row>
    <row r="2485" spans="13:17" x14ac:dyDescent="0.2">
      <c r="M2485" s="49" t="s">
        <v>443</v>
      </c>
      <c r="N2485" s="75">
        <f>_xll.qlCalendarAdvance(Calendar,N2484,M2485,"Following",FALSE)</f>
        <v>56941</v>
      </c>
      <c r="O2485" s="75" t="e">
        <f>_xll.qlInterestRateIndexValueDate(Index,N2485)</f>
        <v>#VALUE!</v>
      </c>
      <c r="P2485" s="72" t="e">
        <v>#N/A</v>
      </c>
      <c r="Q2485" s="72" t="e">
        <v>#N/A</v>
      </c>
    </row>
    <row r="2486" spans="13:17" x14ac:dyDescent="0.2">
      <c r="M2486" s="49" t="s">
        <v>443</v>
      </c>
      <c r="N2486" s="75">
        <f>_xll.qlCalendarAdvance(Calendar,N2485,M2486,"Following",FALSE)</f>
        <v>56948</v>
      </c>
      <c r="O2486" s="75" t="e">
        <f>_xll.qlInterestRateIndexValueDate(Index,N2486)</f>
        <v>#VALUE!</v>
      </c>
      <c r="P2486" s="72" t="e">
        <v>#N/A</v>
      </c>
      <c r="Q2486" s="72" t="e">
        <v>#N/A</v>
      </c>
    </row>
    <row r="2487" spans="13:17" x14ac:dyDescent="0.2">
      <c r="M2487" s="49" t="s">
        <v>443</v>
      </c>
      <c r="N2487" s="75">
        <f>_xll.qlCalendarAdvance(Calendar,N2486,M2487,"Following",FALSE)</f>
        <v>56955</v>
      </c>
      <c r="O2487" s="75" t="e">
        <f>_xll.qlInterestRateIndexValueDate(Index,N2487)</f>
        <v>#VALUE!</v>
      </c>
      <c r="P2487" s="72" t="e">
        <v>#N/A</v>
      </c>
      <c r="Q2487" s="72" t="e">
        <v>#N/A</v>
      </c>
    </row>
    <row r="2488" spans="13:17" x14ac:dyDescent="0.2">
      <c r="M2488" s="49" t="s">
        <v>443</v>
      </c>
      <c r="N2488" s="75">
        <f>_xll.qlCalendarAdvance(Calendar,N2487,M2488,"Following",FALSE)</f>
        <v>56962</v>
      </c>
      <c r="O2488" s="75" t="e">
        <f>_xll.qlInterestRateIndexValueDate(Index,N2488)</f>
        <v>#VALUE!</v>
      </c>
      <c r="P2488" s="72" t="e">
        <v>#N/A</v>
      </c>
      <c r="Q2488" s="72" t="e">
        <v>#N/A</v>
      </c>
    </row>
    <row r="2489" spans="13:17" x14ac:dyDescent="0.2">
      <c r="M2489" s="49" t="s">
        <v>443</v>
      </c>
      <c r="N2489" s="75">
        <f>_xll.qlCalendarAdvance(Calendar,N2488,M2489,"Following",FALSE)</f>
        <v>56969</v>
      </c>
      <c r="O2489" s="75" t="e">
        <f>_xll.qlInterestRateIndexValueDate(Index,N2489)</f>
        <v>#VALUE!</v>
      </c>
      <c r="P2489" s="72" t="e">
        <v>#N/A</v>
      </c>
      <c r="Q2489" s="72" t="e">
        <v>#N/A</v>
      </c>
    </row>
    <row r="2490" spans="13:17" x14ac:dyDescent="0.2">
      <c r="M2490" s="49" t="s">
        <v>443</v>
      </c>
      <c r="N2490" s="75">
        <f>_xll.qlCalendarAdvance(Calendar,N2489,M2490,"Following",FALSE)</f>
        <v>56976</v>
      </c>
      <c r="O2490" s="75" t="e">
        <f>_xll.qlInterestRateIndexValueDate(Index,N2490)</f>
        <v>#VALUE!</v>
      </c>
      <c r="P2490" s="72" t="e">
        <v>#N/A</v>
      </c>
      <c r="Q2490" s="72" t="e">
        <v>#N/A</v>
      </c>
    </row>
    <row r="2491" spans="13:17" x14ac:dyDescent="0.2">
      <c r="M2491" s="49" t="s">
        <v>443</v>
      </c>
      <c r="N2491" s="75">
        <f>_xll.qlCalendarAdvance(Calendar,N2490,M2491,"Following",FALSE)</f>
        <v>56983</v>
      </c>
      <c r="O2491" s="75" t="e">
        <f>_xll.qlInterestRateIndexValueDate(Index,N2491)</f>
        <v>#VALUE!</v>
      </c>
      <c r="P2491" s="72" t="e">
        <v>#N/A</v>
      </c>
      <c r="Q2491" s="72" t="e">
        <v>#N/A</v>
      </c>
    </row>
    <row r="2492" spans="13:17" x14ac:dyDescent="0.2">
      <c r="M2492" s="49" t="s">
        <v>443</v>
      </c>
      <c r="N2492" s="75">
        <f>_xll.qlCalendarAdvance(Calendar,N2491,M2492,"Following",FALSE)</f>
        <v>56990</v>
      </c>
      <c r="O2492" s="75" t="e">
        <f>_xll.qlInterestRateIndexValueDate(Index,N2492)</f>
        <v>#VALUE!</v>
      </c>
      <c r="P2492" s="72" t="e">
        <v>#N/A</v>
      </c>
      <c r="Q2492" s="72" t="e">
        <v>#N/A</v>
      </c>
    </row>
    <row r="2493" spans="13:17" x14ac:dyDescent="0.2">
      <c r="M2493" s="49" t="s">
        <v>443</v>
      </c>
      <c r="N2493" s="75">
        <f>_xll.qlCalendarAdvance(Calendar,N2492,M2493,"Following",FALSE)</f>
        <v>56997</v>
      </c>
      <c r="O2493" s="75" t="e">
        <f>_xll.qlInterestRateIndexValueDate(Index,N2493)</f>
        <v>#VALUE!</v>
      </c>
      <c r="P2493" s="72" t="e">
        <v>#N/A</v>
      </c>
      <c r="Q2493" s="72" t="e">
        <v>#N/A</v>
      </c>
    </row>
    <row r="2494" spans="13:17" x14ac:dyDescent="0.2">
      <c r="M2494" s="49" t="s">
        <v>443</v>
      </c>
      <c r="N2494" s="75">
        <f>_xll.qlCalendarAdvance(Calendar,N2493,M2494,"Following",FALSE)</f>
        <v>57004</v>
      </c>
      <c r="O2494" s="75" t="e">
        <f>_xll.qlInterestRateIndexValueDate(Index,N2494)</f>
        <v>#VALUE!</v>
      </c>
      <c r="P2494" s="72" t="e">
        <v>#N/A</v>
      </c>
      <c r="Q2494" s="72" t="e">
        <v>#N/A</v>
      </c>
    </row>
    <row r="2495" spans="13:17" x14ac:dyDescent="0.2">
      <c r="M2495" s="49" t="s">
        <v>443</v>
      </c>
      <c r="N2495" s="75">
        <f>_xll.qlCalendarAdvance(Calendar,N2494,M2495,"Following",FALSE)</f>
        <v>57011</v>
      </c>
      <c r="O2495" s="75" t="e">
        <f>_xll.qlInterestRateIndexValueDate(Index,N2495)</f>
        <v>#VALUE!</v>
      </c>
      <c r="P2495" s="72" t="e">
        <v>#N/A</v>
      </c>
      <c r="Q2495" s="72" t="e">
        <v>#N/A</v>
      </c>
    </row>
    <row r="2496" spans="13:17" x14ac:dyDescent="0.2">
      <c r="M2496" s="49" t="s">
        <v>443</v>
      </c>
      <c r="N2496" s="75">
        <f>_xll.qlCalendarAdvance(Calendar,N2495,M2496,"Following",FALSE)</f>
        <v>57018</v>
      </c>
      <c r="O2496" s="75" t="e">
        <f>_xll.qlInterestRateIndexValueDate(Index,N2496)</f>
        <v>#VALUE!</v>
      </c>
      <c r="P2496" s="72" t="e">
        <v>#N/A</v>
      </c>
      <c r="Q2496" s="72" t="e">
        <v>#N/A</v>
      </c>
    </row>
    <row r="2497" spans="13:17" x14ac:dyDescent="0.2">
      <c r="M2497" s="49" t="s">
        <v>443</v>
      </c>
      <c r="N2497" s="75">
        <f>_xll.qlCalendarAdvance(Calendar,N2496,M2497,"Following",FALSE)</f>
        <v>57025</v>
      </c>
      <c r="O2497" s="75" t="e">
        <f>_xll.qlInterestRateIndexValueDate(Index,N2497)</f>
        <v>#VALUE!</v>
      </c>
      <c r="P2497" s="72" t="e">
        <v>#N/A</v>
      </c>
      <c r="Q2497" s="72" t="e">
        <v>#N/A</v>
      </c>
    </row>
    <row r="2498" spans="13:17" x14ac:dyDescent="0.2">
      <c r="M2498" s="49" t="s">
        <v>443</v>
      </c>
      <c r="N2498" s="75">
        <f>_xll.qlCalendarAdvance(Calendar,N2497,M2498,"Following",FALSE)</f>
        <v>57032</v>
      </c>
      <c r="O2498" s="75" t="e">
        <f>_xll.qlInterestRateIndexValueDate(Index,N2498)</f>
        <v>#VALUE!</v>
      </c>
      <c r="P2498" s="72" t="e">
        <v>#N/A</v>
      </c>
      <c r="Q2498" s="72" t="e">
        <v>#N/A</v>
      </c>
    </row>
    <row r="2499" spans="13:17" x14ac:dyDescent="0.2">
      <c r="M2499" s="49" t="s">
        <v>443</v>
      </c>
      <c r="N2499" s="75">
        <f>_xll.qlCalendarAdvance(Calendar,N2498,M2499,"Following",FALSE)</f>
        <v>57039</v>
      </c>
      <c r="O2499" s="75" t="e">
        <f>_xll.qlInterestRateIndexValueDate(Index,N2499)</f>
        <v>#VALUE!</v>
      </c>
      <c r="P2499" s="72" t="e">
        <v>#N/A</v>
      </c>
      <c r="Q2499" s="72" t="e">
        <v>#N/A</v>
      </c>
    </row>
    <row r="2500" spans="13:17" x14ac:dyDescent="0.2">
      <c r="M2500" s="49" t="s">
        <v>443</v>
      </c>
      <c r="N2500" s="75">
        <f>_xll.qlCalendarAdvance(Calendar,N2499,M2500,"Following",FALSE)</f>
        <v>57046</v>
      </c>
      <c r="O2500" s="75" t="e">
        <f>_xll.qlInterestRateIndexValueDate(Index,N2500)</f>
        <v>#VALUE!</v>
      </c>
      <c r="P2500" s="72" t="e">
        <v>#N/A</v>
      </c>
      <c r="Q2500" s="72" t="e">
        <v>#N/A</v>
      </c>
    </row>
    <row r="2501" spans="13:17" x14ac:dyDescent="0.2">
      <c r="M2501" s="49" t="s">
        <v>443</v>
      </c>
      <c r="N2501" s="75">
        <f>_xll.qlCalendarAdvance(Calendar,N2500,M2501,"Following",FALSE)</f>
        <v>57053</v>
      </c>
      <c r="O2501" s="75" t="e">
        <f>_xll.qlInterestRateIndexValueDate(Index,N2501)</f>
        <v>#VALUE!</v>
      </c>
      <c r="P2501" s="72" t="e">
        <v>#N/A</v>
      </c>
      <c r="Q2501" s="72" t="e">
        <v>#N/A</v>
      </c>
    </row>
    <row r="2502" spans="13:17" x14ac:dyDescent="0.2">
      <c r="M2502" s="49" t="s">
        <v>443</v>
      </c>
      <c r="N2502" s="75">
        <f>_xll.qlCalendarAdvance(Calendar,N2501,M2502,"Following",FALSE)</f>
        <v>57060</v>
      </c>
      <c r="O2502" s="75" t="e">
        <f>_xll.qlInterestRateIndexValueDate(Index,N2502)</f>
        <v>#VALUE!</v>
      </c>
      <c r="P2502" s="72" t="e">
        <v>#N/A</v>
      </c>
      <c r="Q2502" s="72" t="e">
        <v>#N/A</v>
      </c>
    </row>
    <row r="2503" spans="13:17" x14ac:dyDescent="0.2">
      <c r="M2503" s="49" t="s">
        <v>443</v>
      </c>
      <c r="N2503" s="75">
        <f>_xll.qlCalendarAdvance(Calendar,N2502,M2503,"Following",FALSE)</f>
        <v>57067</v>
      </c>
      <c r="O2503" s="75" t="e">
        <f>_xll.qlInterestRateIndexValueDate(Index,N2503)</f>
        <v>#VALUE!</v>
      </c>
      <c r="P2503" s="72" t="e">
        <v>#N/A</v>
      </c>
      <c r="Q2503" s="72" t="e">
        <v>#N/A</v>
      </c>
    </row>
    <row r="2504" spans="13:17" x14ac:dyDescent="0.2">
      <c r="M2504" s="49" t="s">
        <v>443</v>
      </c>
      <c r="N2504" s="75">
        <f>_xll.qlCalendarAdvance(Calendar,N2503,M2504,"Following",FALSE)</f>
        <v>57074</v>
      </c>
      <c r="O2504" s="75" t="e">
        <f>_xll.qlInterestRateIndexValueDate(Index,N2504)</f>
        <v>#VALUE!</v>
      </c>
      <c r="P2504" s="72" t="e">
        <v>#N/A</v>
      </c>
      <c r="Q2504" s="72" t="e">
        <v>#N/A</v>
      </c>
    </row>
    <row r="2505" spans="13:17" x14ac:dyDescent="0.2">
      <c r="M2505" s="49" t="s">
        <v>443</v>
      </c>
      <c r="N2505" s="75">
        <f>_xll.qlCalendarAdvance(Calendar,N2504,M2505,"Following",FALSE)</f>
        <v>57081</v>
      </c>
      <c r="O2505" s="75" t="e">
        <f>_xll.qlInterestRateIndexValueDate(Index,N2505)</f>
        <v>#VALUE!</v>
      </c>
      <c r="P2505" s="72" t="e">
        <v>#N/A</v>
      </c>
      <c r="Q2505" s="72" t="e">
        <v>#N/A</v>
      </c>
    </row>
    <row r="2506" spans="13:17" x14ac:dyDescent="0.2">
      <c r="M2506" s="49" t="s">
        <v>443</v>
      </c>
      <c r="N2506" s="75">
        <f>_xll.qlCalendarAdvance(Calendar,N2505,M2506,"Following",FALSE)</f>
        <v>57088</v>
      </c>
      <c r="O2506" s="75" t="e">
        <f>_xll.qlInterestRateIndexValueDate(Index,N2506)</f>
        <v>#VALUE!</v>
      </c>
      <c r="P2506" s="72" t="e">
        <v>#N/A</v>
      </c>
      <c r="Q2506" s="72" t="e">
        <v>#N/A</v>
      </c>
    </row>
    <row r="2507" spans="13:17" x14ac:dyDescent="0.2">
      <c r="M2507" s="49" t="s">
        <v>443</v>
      </c>
      <c r="N2507" s="75">
        <f>_xll.qlCalendarAdvance(Calendar,N2506,M2507,"Following",FALSE)</f>
        <v>57095</v>
      </c>
      <c r="O2507" s="75" t="e">
        <f>_xll.qlInterestRateIndexValueDate(Index,N2507)</f>
        <v>#VALUE!</v>
      </c>
      <c r="P2507" s="72" t="e">
        <v>#N/A</v>
      </c>
      <c r="Q2507" s="72" t="e">
        <v>#N/A</v>
      </c>
    </row>
    <row r="2508" spans="13:17" x14ac:dyDescent="0.2">
      <c r="M2508" s="49" t="s">
        <v>443</v>
      </c>
      <c r="N2508" s="75">
        <f>_xll.qlCalendarAdvance(Calendar,N2507,M2508,"Following",FALSE)</f>
        <v>57102</v>
      </c>
      <c r="O2508" s="75" t="e">
        <f>_xll.qlInterestRateIndexValueDate(Index,N2508)</f>
        <v>#VALUE!</v>
      </c>
      <c r="P2508" s="72" t="e">
        <v>#N/A</v>
      </c>
      <c r="Q2508" s="72" t="e">
        <v>#N/A</v>
      </c>
    </row>
    <row r="2509" spans="13:17" x14ac:dyDescent="0.2">
      <c r="M2509" s="49" t="s">
        <v>443</v>
      </c>
      <c r="N2509" s="75">
        <f>_xll.qlCalendarAdvance(Calendar,N2508,M2509,"Following",FALSE)</f>
        <v>57109</v>
      </c>
      <c r="O2509" s="75" t="e">
        <f>_xll.qlInterestRateIndexValueDate(Index,N2509)</f>
        <v>#VALUE!</v>
      </c>
      <c r="P2509" s="72" t="e">
        <v>#N/A</v>
      </c>
      <c r="Q2509" s="72" t="e">
        <v>#N/A</v>
      </c>
    </row>
    <row r="2510" spans="13:17" x14ac:dyDescent="0.2">
      <c r="M2510" s="49" t="s">
        <v>443</v>
      </c>
      <c r="N2510" s="75">
        <f>_xll.qlCalendarAdvance(Calendar,N2509,M2510,"Following",FALSE)</f>
        <v>57116</v>
      </c>
      <c r="O2510" s="75" t="e">
        <f>_xll.qlInterestRateIndexValueDate(Index,N2510)</f>
        <v>#VALUE!</v>
      </c>
      <c r="P2510" s="72" t="e">
        <v>#N/A</v>
      </c>
      <c r="Q2510" s="72" t="e">
        <v>#N/A</v>
      </c>
    </row>
    <row r="2511" spans="13:17" x14ac:dyDescent="0.2">
      <c r="M2511" s="49" t="s">
        <v>443</v>
      </c>
      <c r="N2511" s="75">
        <f>_xll.qlCalendarAdvance(Calendar,N2510,M2511,"Following",FALSE)</f>
        <v>57123</v>
      </c>
      <c r="O2511" s="75" t="e">
        <f>_xll.qlInterestRateIndexValueDate(Index,N2511)</f>
        <v>#VALUE!</v>
      </c>
      <c r="P2511" s="72" t="e">
        <v>#N/A</v>
      </c>
      <c r="Q2511" s="72" t="e">
        <v>#N/A</v>
      </c>
    </row>
    <row r="2512" spans="13:17" x14ac:dyDescent="0.2">
      <c r="M2512" s="49" t="s">
        <v>443</v>
      </c>
      <c r="N2512" s="75">
        <f>_xll.qlCalendarAdvance(Calendar,N2511,M2512,"Following",FALSE)</f>
        <v>57130</v>
      </c>
      <c r="O2512" s="75" t="e">
        <f>_xll.qlInterestRateIndexValueDate(Index,N2512)</f>
        <v>#VALUE!</v>
      </c>
      <c r="P2512" s="72" t="e">
        <v>#N/A</v>
      </c>
      <c r="Q2512" s="72" t="e">
        <v>#N/A</v>
      </c>
    </row>
    <row r="2513" spans="13:17" x14ac:dyDescent="0.2">
      <c r="M2513" s="49" t="s">
        <v>443</v>
      </c>
      <c r="N2513" s="75">
        <f>_xll.qlCalendarAdvance(Calendar,N2512,M2513,"Following",FALSE)</f>
        <v>57137</v>
      </c>
      <c r="O2513" s="75" t="e">
        <f>_xll.qlInterestRateIndexValueDate(Index,N2513)</f>
        <v>#VALUE!</v>
      </c>
      <c r="P2513" s="72" t="e">
        <v>#N/A</v>
      </c>
      <c r="Q2513" s="72" t="e">
        <v>#N/A</v>
      </c>
    </row>
    <row r="2514" spans="13:17" x14ac:dyDescent="0.2">
      <c r="M2514" s="49" t="s">
        <v>443</v>
      </c>
      <c r="N2514" s="75">
        <f>_xll.qlCalendarAdvance(Calendar,N2513,M2514,"Following",FALSE)</f>
        <v>57144</v>
      </c>
      <c r="O2514" s="75" t="e">
        <f>_xll.qlInterestRateIndexValueDate(Index,N2514)</f>
        <v>#VALUE!</v>
      </c>
      <c r="P2514" s="72" t="e">
        <v>#N/A</v>
      </c>
      <c r="Q2514" s="72" t="e">
        <v>#N/A</v>
      </c>
    </row>
    <row r="2515" spans="13:17" x14ac:dyDescent="0.2">
      <c r="M2515" s="49" t="s">
        <v>443</v>
      </c>
      <c r="N2515" s="75">
        <f>_xll.qlCalendarAdvance(Calendar,N2514,M2515,"Following",FALSE)</f>
        <v>57151</v>
      </c>
      <c r="O2515" s="75" t="e">
        <f>_xll.qlInterestRateIndexValueDate(Index,N2515)</f>
        <v>#VALUE!</v>
      </c>
      <c r="P2515" s="72" t="e">
        <v>#N/A</v>
      </c>
      <c r="Q2515" s="72" t="e">
        <v>#N/A</v>
      </c>
    </row>
    <row r="2516" spans="13:17" x14ac:dyDescent="0.2">
      <c r="M2516" s="49" t="s">
        <v>443</v>
      </c>
      <c r="N2516" s="75">
        <f>_xll.qlCalendarAdvance(Calendar,N2515,M2516,"Following",FALSE)</f>
        <v>57158</v>
      </c>
      <c r="O2516" s="75" t="e">
        <f>_xll.qlInterestRateIndexValueDate(Index,N2516)</f>
        <v>#VALUE!</v>
      </c>
      <c r="P2516" s="72" t="e">
        <v>#N/A</v>
      </c>
      <c r="Q2516" s="72" t="e">
        <v>#N/A</v>
      </c>
    </row>
    <row r="2517" spans="13:17" x14ac:dyDescent="0.2">
      <c r="M2517" s="49" t="s">
        <v>443</v>
      </c>
      <c r="N2517" s="75">
        <f>_xll.qlCalendarAdvance(Calendar,N2516,M2517,"Following",FALSE)</f>
        <v>57165</v>
      </c>
      <c r="O2517" s="75" t="e">
        <f>_xll.qlInterestRateIndexValueDate(Index,N2517)</f>
        <v>#VALUE!</v>
      </c>
      <c r="P2517" s="72" t="e">
        <v>#N/A</v>
      </c>
      <c r="Q2517" s="72" t="e">
        <v>#N/A</v>
      </c>
    </row>
    <row r="2518" spans="13:17" x14ac:dyDescent="0.2">
      <c r="M2518" s="49" t="s">
        <v>443</v>
      </c>
      <c r="N2518" s="75">
        <f>_xll.qlCalendarAdvance(Calendar,N2517,M2518,"Following",FALSE)</f>
        <v>57172</v>
      </c>
      <c r="O2518" s="75" t="e">
        <f>_xll.qlInterestRateIndexValueDate(Index,N2518)</f>
        <v>#VALUE!</v>
      </c>
      <c r="P2518" s="72" t="e">
        <v>#N/A</v>
      </c>
      <c r="Q2518" s="72" t="e">
        <v>#N/A</v>
      </c>
    </row>
    <row r="2519" spans="13:17" x14ac:dyDescent="0.2">
      <c r="M2519" s="49" t="s">
        <v>443</v>
      </c>
      <c r="N2519" s="75">
        <f>_xll.qlCalendarAdvance(Calendar,N2518,M2519,"Following",FALSE)</f>
        <v>57179</v>
      </c>
      <c r="O2519" s="75" t="e">
        <f>_xll.qlInterestRateIndexValueDate(Index,N2519)</f>
        <v>#VALUE!</v>
      </c>
      <c r="P2519" s="72" t="e">
        <v>#N/A</v>
      </c>
      <c r="Q2519" s="72" t="e">
        <v>#N/A</v>
      </c>
    </row>
    <row r="2520" spans="13:17" x14ac:dyDescent="0.2">
      <c r="M2520" s="49" t="s">
        <v>443</v>
      </c>
      <c r="N2520" s="75">
        <f>_xll.qlCalendarAdvance(Calendar,N2519,M2520,"Following",FALSE)</f>
        <v>57186</v>
      </c>
      <c r="O2520" s="75" t="e">
        <f>_xll.qlInterestRateIndexValueDate(Index,N2520)</f>
        <v>#VALUE!</v>
      </c>
      <c r="P2520" s="72" t="e">
        <v>#N/A</v>
      </c>
      <c r="Q2520" s="72" t="e">
        <v>#N/A</v>
      </c>
    </row>
    <row r="2521" spans="13:17" x14ac:dyDescent="0.2">
      <c r="M2521" s="49" t="s">
        <v>443</v>
      </c>
      <c r="N2521" s="75">
        <f>_xll.qlCalendarAdvance(Calendar,N2520,M2521,"Following",FALSE)</f>
        <v>57193</v>
      </c>
      <c r="O2521" s="75" t="e">
        <f>_xll.qlInterestRateIndexValueDate(Index,N2521)</f>
        <v>#VALUE!</v>
      </c>
      <c r="P2521" s="72" t="e">
        <v>#N/A</v>
      </c>
      <c r="Q2521" s="72" t="e">
        <v>#N/A</v>
      </c>
    </row>
    <row r="2522" spans="13:17" x14ac:dyDescent="0.2">
      <c r="M2522" s="49" t="s">
        <v>443</v>
      </c>
      <c r="N2522" s="75">
        <f>_xll.qlCalendarAdvance(Calendar,N2521,M2522,"Following",FALSE)</f>
        <v>57200</v>
      </c>
      <c r="O2522" s="75" t="e">
        <f>_xll.qlInterestRateIndexValueDate(Index,N2522)</f>
        <v>#VALUE!</v>
      </c>
      <c r="P2522" s="72" t="e">
        <v>#N/A</v>
      </c>
      <c r="Q2522" s="72" t="e">
        <v>#N/A</v>
      </c>
    </row>
    <row r="2523" spans="13:17" x14ac:dyDescent="0.2">
      <c r="M2523" s="49" t="s">
        <v>443</v>
      </c>
      <c r="N2523" s="75">
        <f>_xll.qlCalendarAdvance(Calendar,N2522,M2523,"Following",FALSE)</f>
        <v>57207</v>
      </c>
      <c r="O2523" s="75" t="e">
        <f>_xll.qlInterestRateIndexValueDate(Index,N2523)</f>
        <v>#VALUE!</v>
      </c>
      <c r="P2523" s="72" t="e">
        <v>#N/A</v>
      </c>
      <c r="Q2523" s="72" t="e">
        <v>#N/A</v>
      </c>
    </row>
    <row r="2524" spans="13:17" x14ac:dyDescent="0.2">
      <c r="M2524" s="49" t="s">
        <v>443</v>
      </c>
      <c r="N2524" s="75">
        <f>_xll.qlCalendarAdvance(Calendar,N2523,M2524,"Following",FALSE)</f>
        <v>57214</v>
      </c>
      <c r="O2524" s="75" t="e">
        <f>_xll.qlInterestRateIndexValueDate(Index,N2524)</f>
        <v>#VALUE!</v>
      </c>
      <c r="P2524" s="72" t="e">
        <v>#N/A</v>
      </c>
      <c r="Q2524" s="72" t="e">
        <v>#N/A</v>
      </c>
    </row>
    <row r="2525" spans="13:17" x14ac:dyDescent="0.2">
      <c r="M2525" s="49" t="s">
        <v>443</v>
      </c>
      <c r="N2525" s="75">
        <f>_xll.qlCalendarAdvance(Calendar,N2524,M2525,"Following",FALSE)</f>
        <v>57221</v>
      </c>
      <c r="O2525" s="75" t="e">
        <f>_xll.qlInterestRateIndexValueDate(Index,N2525)</f>
        <v>#VALUE!</v>
      </c>
      <c r="P2525" s="72" t="e">
        <v>#N/A</v>
      </c>
      <c r="Q2525" s="72" t="e">
        <v>#N/A</v>
      </c>
    </row>
    <row r="2526" spans="13:17" x14ac:dyDescent="0.2">
      <c r="M2526" s="49" t="s">
        <v>443</v>
      </c>
      <c r="N2526" s="75">
        <f>_xll.qlCalendarAdvance(Calendar,N2525,M2526,"Following",FALSE)</f>
        <v>57228</v>
      </c>
      <c r="O2526" s="75" t="e">
        <f>_xll.qlInterestRateIndexValueDate(Index,N2526)</f>
        <v>#VALUE!</v>
      </c>
      <c r="P2526" s="72" t="e">
        <v>#N/A</v>
      </c>
      <c r="Q2526" s="72" t="e">
        <v>#N/A</v>
      </c>
    </row>
    <row r="2527" spans="13:17" x14ac:dyDescent="0.2">
      <c r="M2527" s="49" t="s">
        <v>443</v>
      </c>
      <c r="N2527" s="75">
        <f>_xll.qlCalendarAdvance(Calendar,N2526,M2527,"Following",FALSE)</f>
        <v>57235</v>
      </c>
      <c r="O2527" s="75" t="e">
        <f>_xll.qlInterestRateIndexValueDate(Index,N2527)</f>
        <v>#VALUE!</v>
      </c>
      <c r="P2527" s="72" t="e">
        <v>#N/A</v>
      </c>
      <c r="Q2527" s="72" t="e">
        <v>#N/A</v>
      </c>
    </row>
    <row r="2528" spans="13:17" x14ac:dyDescent="0.2">
      <c r="M2528" s="49" t="s">
        <v>443</v>
      </c>
      <c r="N2528" s="75">
        <f>_xll.qlCalendarAdvance(Calendar,N2527,M2528,"Following",FALSE)</f>
        <v>57242</v>
      </c>
      <c r="O2528" s="75" t="e">
        <f>_xll.qlInterestRateIndexValueDate(Index,N2528)</f>
        <v>#VALUE!</v>
      </c>
      <c r="P2528" s="72" t="e">
        <v>#N/A</v>
      </c>
      <c r="Q2528" s="72" t="e">
        <v>#N/A</v>
      </c>
    </row>
    <row r="2529" spans="13:17" x14ac:dyDescent="0.2">
      <c r="M2529" s="49" t="s">
        <v>443</v>
      </c>
      <c r="N2529" s="75">
        <f>_xll.qlCalendarAdvance(Calendar,N2528,M2529,"Following",FALSE)</f>
        <v>57249</v>
      </c>
      <c r="O2529" s="75" t="e">
        <f>_xll.qlInterestRateIndexValueDate(Index,N2529)</f>
        <v>#VALUE!</v>
      </c>
      <c r="P2529" s="72" t="e">
        <v>#N/A</v>
      </c>
      <c r="Q2529" s="72" t="e">
        <v>#N/A</v>
      </c>
    </row>
    <row r="2530" spans="13:17" x14ac:dyDescent="0.2">
      <c r="M2530" s="49" t="s">
        <v>443</v>
      </c>
      <c r="N2530" s="75">
        <f>_xll.qlCalendarAdvance(Calendar,N2529,M2530,"Following",FALSE)</f>
        <v>57256</v>
      </c>
      <c r="O2530" s="75" t="e">
        <f>_xll.qlInterestRateIndexValueDate(Index,N2530)</f>
        <v>#VALUE!</v>
      </c>
      <c r="P2530" s="72" t="e">
        <v>#N/A</v>
      </c>
      <c r="Q2530" s="72" t="e">
        <v>#N/A</v>
      </c>
    </row>
    <row r="2531" spans="13:17" x14ac:dyDescent="0.2">
      <c r="M2531" s="49" t="s">
        <v>443</v>
      </c>
      <c r="N2531" s="75">
        <f>_xll.qlCalendarAdvance(Calendar,N2530,M2531,"Following",FALSE)</f>
        <v>57263</v>
      </c>
      <c r="O2531" s="75" t="e">
        <f>_xll.qlInterestRateIndexValueDate(Index,N2531)</f>
        <v>#VALUE!</v>
      </c>
      <c r="P2531" s="72" t="e">
        <v>#N/A</v>
      </c>
      <c r="Q2531" s="72" t="e">
        <v>#N/A</v>
      </c>
    </row>
    <row r="2532" spans="13:17" x14ac:dyDescent="0.2">
      <c r="M2532" s="49" t="s">
        <v>443</v>
      </c>
      <c r="N2532" s="75">
        <f>_xll.qlCalendarAdvance(Calendar,N2531,M2532,"Following",FALSE)</f>
        <v>57270</v>
      </c>
      <c r="O2532" s="75" t="e">
        <f>_xll.qlInterestRateIndexValueDate(Index,N2532)</f>
        <v>#VALUE!</v>
      </c>
      <c r="P2532" s="72" t="e">
        <v>#N/A</v>
      </c>
      <c r="Q2532" s="72" t="e">
        <v>#N/A</v>
      </c>
    </row>
    <row r="2533" spans="13:17" x14ac:dyDescent="0.2">
      <c r="M2533" s="49" t="s">
        <v>443</v>
      </c>
      <c r="N2533" s="75">
        <f>_xll.qlCalendarAdvance(Calendar,N2532,M2533,"Following",FALSE)</f>
        <v>57277</v>
      </c>
      <c r="O2533" s="75" t="e">
        <f>_xll.qlInterestRateIndexValueDate(Index,N2533)</f>
        <v>#VALUE!</v>
      </c>
      <c r="P2533" s="72" t="e">
        <v>#N/A</v>
      </c>
      <c r="Q2533" s="72" t="e">
        <v>#N/A</v>
      </c>
    </row>
    <row r="2534" spans="13:17" x14ac:dyDescent="0.2">
      <c r="M2534" s="49" t="s">
        <v>443</v>
      </c>
      <c r="N2534" s="75">
        <f>_xll.qlCalendarAdvance(Calendar,N2533,M2534,"Following",FALSE)</f>
        <v>57284</v>
      </c>
      <c r="O2534" s="75" t="e">
        <f>_xll.qlInterestRateIndexValueDate(Index,N2534)</f>
        <v>#VALUE!</v>
      </c>
      <c r="P2534" s="72" t="e">
        <v>#N/A</v>
      </c>
      <c r="Q2534" s="72" t="e">
        <v>#N/A</v>
      </c>
    </row>
    <row r="2535" spans="13:17" x14ac:dyDescent="0.2">
      <c r="M2535" s="49" t="s">
        <v>443</v>
      </c>
      <c r="N2535" s="75">
        <f>_xll.qlCalendarAdvance(Calendar,N2534,M2535,"Following",FALSE)</f>
        <v>57291</v>
      </c>
      <c r="O2535" s="75" t="e">
        <f>_xll.qlInterestRateIndexValueDate(Index,N2535)</f>
        <v>#VALUE!</v>
      </c>
      <c r="P2535" s="72" t="e">
        <v>#N/A</v>
      </c>
      <c r="Q2535" s="72" t="e">
        <v>#N/A</v>
      </c>
    </row>
    <row r="2536" spans="13:17" x14ac:dyDescent="0.2">
      <c r="M2536" s="49" t="s">
        <v>443</v>
      </c>
      <c r="N2536" s="75">
        <f>_xll.qlCalendarAdvance(Calendar,N2535,M2536,"Following",FALSE)</f>
        <v>57298</v>
      </c>
      <c r="O2536" s="75" t="e">
        <f>_xll.qlInterestRateIndexValueDate(Index,N2536)</f>
        <v>#VALUE!</v>
      </c>
      <c r="P2536" s="72" t="e">
        <v>#N/A</v>
      </c>
      <c r="Q2536" s="72" t="e">
        <v>#N/A</v>
      </c>
    </row>
    <row r="2537" spans="13:17" x14ac:dyDescent="0.2">
      <c r="M2537" s="49" t="s">
        <v>443</v>
      </c>
      <c r="N2537" s="75">
        <f>_xll.qlCalendarAdvance(Calendar,N2536,M2537,"Following",FALSE)</f>
        <v>57305</v>
      </c>
      <c r="O2537" s="75" t="e">
        <f>_xll.qlInterestRateIndexValueDate(Index,N2537)</f>
        <v>#VALUE!</v>
      </c>
      <c r="P2537" s="72" t="e">
        <v>#N/A</v>
      </c>
      <c r="Q2537" s="72" t="e">
        <v>#N/A</v>
      </c>
    </row>
    <row r="2538" spans="13:17" x14ac:dyDescent="0.2">
      <c r="M2538" s="49" t="s">
        <v>443</v>
      </c>
      <c r="N2538" s="75">
        <f>_xll.qlCalendarAdvance(Calendar,N2537,M2538,"Following",FALSE)</f>
        <v>57312</v>
      </c>
      <c r="O2538" s="75" t="e">
        <f>_xll.qlInterestRateIndexValueDate(Index,N2538)</f>
        <v>#VALUE!</v>
      </c>
      <c r="P2538" s="72" t="e">
        <v>#N/A</v>
      </c>
      <c r="Q2538" s="72" t="e">
        <v>#N/A</v>
      </c>
    </row>
    <row r="2539" spans="13:17" x14ac:dyDescent="0.2">
      <c r="M2539" s="49" t="s">
        <v>443</v>
      </c>
      <c r="N2539" s="75">
        <f>_xll.qlCalendarAdvance(Calendar,N2538,M2539,"Following",FALSE)</f>
        <v>57319</v>
      </c>
      <c r="O2539" s="75" t="e">
        <f>_xll.qlInterestRateIndexValueDate(Index,N2539)</f>
        <v>#VALUE!</v>
      </c>
      <c r="P2539" s="72" t="e">
        <v>#N/A</v>
      </c>
      <c r="Q2539" s="72" t="e">
        <v>#N/A</v>
      </c>
    </row>
    <row r="2540" spans="13:17" x14ac:dyDescent="0.2">
      <c r="M2540" s="49" t="s">
        <v>443</v>
      </c>
      <c r="N2540" s="75">
        <f>_xll.qlCalendarAdvance(Calendar,N2539,M2540,"Following",FALSE)</f>
        <v>57326</v>
      </c>
      <c r="O2540" s="75" t="e">
        <f>_xll.qlInterestRateIndexValueDate(Index,N2540)</f>
        <v>#VALUE!</v>
      </c>
      <c r="P2540" s="72" t="e">
        <v>#N/A</v>
      </c>
      <c r="Q2540" s="72" t="e">
        <v>#N/A</v>
      </c>
    </row>
    <row r="2541" spans="13:17" x14ac:dyDescent="0.2">
      <c r="M2541" s="49" t="s">
        <v>443</v>
      </c>
      <c r="N2541" s="75">
        <f>_xll.qlCalendarAdvance(Calendar,N2540,M2541,"Following",FALSE)</f>
        <v>57333</v>
      </c>
      <c r="O2541" s="75" t="e">
        <f>_xll.qlInterestRateIndexValueDate(Index,N2541)</f>
        <v>#VALUE!</v>
      </c>
      <c r="P2541" s="72" t="e">
        <v>#N/A</v>
      </c>
      <c r="Q2541" s="72" t="e">
        <v>#N/A</v>
      </c>
    </row>
    <row r="2542" spans="13:17" x14ac:dyDescent="0.2">
      <c r="M2542" s="49" t="s">
        <v>443</v>
      </c>
      <c r="N2542" s="75">
        <f>_xll.qlCalendarAdvance(Calendar,N2541,M2542,"Following",FALSE)</f>
        <v>57341</v>
      </c>
      <c r="O2542" s="75" t="e">
        <f>_xll.qlInterestRateIndexValueDate(Index,N2542)</f>
        <v>#VALUE!</v>
      </c>
      <c r="P2542" s="72" t="e">
        <v>#N/A</v>
      </c>
      <c r="Q2542" s="72" t="e">
        <v>#N/A</v>
      </c>
    </row>
    <row r="2543" spans="13:17" x14ac:dyDescent="0.2">
      <c r="M2543" s="49" t="s">
        <v>443</v>
      </c>
      <c r="N2543" s="75">
        <f>_xll.qlCalendarAdvance(Calendar,N2542,M2543,"Following",FALSE)</f>
        <v>57348</v>
      </c>
      <c r="O2543" s="75" t="e">
        <f>_xll.qlInterestRateIndexValueDate(Index,N2543)</f>
        <v>#VALUE!</v>
      </c>
      <c r="P2543" s="72" t="e">
        <v>#N/A</v>
      </c>
      <c r="Q2543" s="72" t="e">
        <v>#N/A</v>
      </c>
    </row>
    <row r="2544" spans="13:17" x14ac:dyDescent="0.2">
      <c r="M2544" s="49" t="s">
        <v>443</v>
      </c>
      <c r="N2544" s="75">
        <f>_xll.qlCalendarAdvance(Calendar,N2543,M2544,"Following",FALSE)</f>
        <v>57355</v>
      </c>
      <c r="O2544" s="75" t="e">
        <f>_xll.qlInterestRateIndexValueDate(Index,N2544)</f>
        <v>#VALUE!</v>
      </c>
      <c r="P2544" s="72" t="e">
        <v>#N/A</v>
      </c>
      <c r="Q2544" s="72" t="e">
        <v>#N/A</v>
      </c>
    </row>
    <row r="2545" spans="13:17" x14ac:dyDescent="0.2">
      <c r="M2545" s="49" t="s">
        <v>443</v>
      </c>
      <c r="N2545" s="75">
        <f>_xll.qlCalendarAdvance(Calendar,N2544,M2545,"Following",FALSE)</f>
        <v>57362</v>
      </c>
      <c r="O2545" s="75" t="e">
        <f>_xll.qlInterestRateIndexValueDate(Index,N2545)</f>
        <v>#VALUE!</v>
      </c>
      <c r="P2545" s="72" t="e">
        <v>#N/A</v>
      </c>
      <c r="Q2545" s="72" t="e">
        <v>#N/A</v>
      </c>
    </row>
    <row r="2546" spans="13:17" x14ac:dyDescent="0.2">
      <c r="M2546" s="49" t="s">
        <v>443</v>
      </c>
      <c r="N2546" s="75">
        <f>_xll.qlCalendarAdvance(Calendar,N2545,M2546,"Following",FALSE)</f>
        <v>57369</v>
      </c>
      <c r="O2546" s="75" t="e">
        <f>_xll.qlInterestRateIndexValueDate(Index,N2546)</f>
        <v>#VALUE!</v>
      </c>
      <c r="P2546" s="72" t="e">
        <v>#N/A</v>
      </c>
      <c r="Q2546" s="72" t="e">
        <v>#N/A</v>
      </c>
    </row>
    <row r="2547" spans="13:17" x14ac:dyDescent="0.2">
      <c r="M2547" s="49" t="s">
        <v>443</v>
      </c>
      <c r="N2547" s="75">
        <f>_xll.qlCalendarAdvance(Calendar,N2546,M2547,"Following",FALSE)</f>
        <v>57376</v>
      </c>
      <c r="O2547" s="75" t="e">
        <f>_xll.qlInterestRateIndexValueDate(Index,N2547)</f>
        <v>#VALUE!</v>
      </c>
      <c r="P2547" s="72" t="e">
        <v>#N/A</v>
      </c>
      <c r="Q2547" s="72" t="e">
        <v>#N/A</v>
      </c>
    </row>
    <row r="2548" spans="13:17" x14ac:dyDescent="0.2">
      <c r="M2548" s="49" t="s">
        <v>443</v>
      </c>
      <c r="N2548" s="75">
        <f>_xll.qlCalendarAdvance(Calendar,N2547,M2548,"Following",FALSE)</f>
        <v>57383</v>
      </c>
      <c r="O2548" s="75" t="e">
        <f>_xll.qlInterestRateIndexValueDate(Index,N2548)</f>
        <v>#VALUE!</v>
      </c>
      <c r="P2548" s="72" t="e">
        <v>#N/A</v>
      </c>
      <c r="Q2548" s="72" t="e">
        <v>#N/A</v>
      </c>
    </row>
    <row r="2549" spans="13:17" x14ac:dyDescent="0.2">
      <c r="M2549" s="49" t="s">
        <v>443</v>
      </c>
      <c r="N2549" s="75">
        <f>_xll.qlCalendarAdvance(Calendar,N2548,M2549,"Following",FALSE)</f>
        <v>57390</v>
      </c>
      <c r="O2549" s="75" t="e">
        <f>_xll.qlInterestRateIndexValueDate(Index,N2549)</f>
        <v>#VALUE!</v>
      </c>
      <c r="P2549" s="72" t="e">
        <v>#N/A</v>
      </c>
      <c r="Q2549" s="72" t="e">
        <v>#N/A</v>
      </c>
    </row>
    <row r="2550" spans="13:17" x14ac:dyDescent="0.2">
      <c r="M2550" s="49" t="s">
        <v>443</v>
      </c>
      <c r="N2550" s="75">
        <f>_xll.qlCalendarAdvance(Calendar,N2549,M2550,"Following",FALSE)</f>
        <v>57397</v>
      </c>
      <c r="O2550" s="75" t="e">
        <f>_xll.qlInterestRateIndexValueDate(Index,N2550)</f>
        <v>#VALUE!</v>
      </c>
      <c r="P2550" s="72" t="e">
        <v>#N/A</v>
      </c>
      <c r="Q2550" s="72" t="e">
        <v>#N/A</v>
      </c>
    </row>
    <row r="2551" spans="13:17" x14ac:dyDescent="0.2">
      <c r="M2551" s="49" t="s">
        <v>443</v>
      </c>
      <c r="N2551" s="75">
        <f>_xll.qlCalendarAdvance(Calendar,N2550,M2551,"Following",FALSE)</f>
        <v>57404</v>
      </c>
      <c r="O2551" s="75" t="e">
        <f>_xll.qlInterestRateIndexValueDate(Index,N2551)</f>
        <v>#VALUE!</v>
      </c>
      <c r="P2551" s="72" t="e">
        <v>#N/A</v>
      </c>
      <c r="Q2551" s="72" t="e">
        <v>#N/A</v>
      </c>
    </row>
    <row r="2552" spans="13:17" x14ac:dyDescent="0.2">
      <c r="M2552" s="49" t="s">
        <v>443</v>
      </c>
      <c r="N2552" s="75">
        <f>_xll.qlCalendarAdvance(Calendar,N2551,M2552,"Following",FALSE)</f>
        <v>57411</v>
      </c>
      <c r="O2552" s="75" t="e">
        <f>_xll.qlInterestRateIndexValueDate(Index,N2552)</f>
        <v>#VALUE!</v>
      </c>
      <c r="P2552" s="72" t="e">
        <v>#N/A</v>
      </c>
      <c r="Q2552" s="72" t="e">
        <v>#N/A</v>
      </c>
    </row>
    <row r="2553" spans="13:17" x14ac:dyDescent="0.2">
      <c r="M2553" s="49" t="s">
        <v>443</v>
      </c>
      <c r="N2553" s="75">
        <f>_xll.qlCalendarAdvance(Calendar,N2552,M2553,"Following",FALSE)</f>
        <v>57418</v>
      </c>
      <c r="O2553" s="75" t="e">
        <f>_xll.qlInterestRateIndexValueDate(Index,N2553)</f>
        <v>#VALUE!</v>
      </c>
      <c r="P2553" s="72" t="e">
        <v>#N/A</v>
      </c>
      <c r="Q2553" s="72" t="e">
        <v>#N/A</v>
      </c>
    </row>
    <row r="2554" spans="13:17" x14ac:dyDescent="0.2">
      <c r="M2554" s="49" t="s">
        <v>443</v>
      </c>
      <c r="N2554" s="75">
        <f>_xll.qlCalendarAdvance(Calendar,N2553,M2554,"Following",FALSE)</f>
        <v>57425</v>
      </c>
      <c r="O2554" s="75" t="e">
        <f>_xll.qlInterestRateIndexValueDate(Index,N2554)</f>
        <v>#VALUE!</v>
      </c>
      <c r="P2554" s="72" t="e">
        <v>#N/A</v>
      </c>
      <c r="Q2554" s="72" t="e">
        <v>#N/A</v>
      </c>
    </row>
    <row r="2555" spans="13:17" x14ac:dyDescent="0.2">
      <c r="M2555" s="49" t="s">
        <v>443</v>
      </c>
      <c r="N2555" s="75">
        <f>_xll.qlCalendarAdvance(Calendar,N2554,M2555,"Following",FALSE)</f>
        <v>57432</v>
      </c>
      <c r="O2555" s="75" t="e">
        <f>_xll.qlInterestRateIndexValueDate(Index,N2555)</f>
        <v>#VALUE!</v>
      </c>
      <c r="P2555" s="72" t="e">
        <v>#N/A</v>
      </c>
      <c r="Q2555" s="72" t="e">
        <v>#N/A</v>
      </c>
    </row>
    <row r="2556" spans="13:17" x14ac:dyDescent="0.2">
      <c r="M2556" s="49" t="s">
        <v>443</v>
      </c>
      <c r="N2556" s="75">
        <f>_xll.qlCalendarAdvance(Calendar,N2555,M2556,"Following",FALSE)</f>
        <v>57439</v>
      </c>
      <c r="O2556" s="75" t="e">
        <f>_xll.qlInterestRateIndexValueDate(Index,N2556)</f>
        <v>#VALUE!</v>
      </c>
      <c r="P2556" s="72" t="e">
        <v>#N/A</v>
      </c>
      <c r="Q2556" s="72" t="e">
        <v>#N/A</v>
      </c>
    </row>
    <row r="2557" spans="13:17" x14ac:dyDescent="0.2">
      <c r="M2557" s="49" t="s">
        <v>443</v>
      </c>
      <c r="N2557" s="75">
        <f>_xll.qlCalendarAdvance(Calendar,N2556,M2557,"Following",FALSE)</f>
        <v>57446</v>
      </c>
      <c r="O2557" s="75" t="e">
        <f>_xll.qlInterestRateIndexValueDate(Index,N2557)</f>
        <v>#VALUE!</v>
      </c>
      <c r="P2557" s="72" t="e">
        <v>#N/A</v>
      </c>
      <c r="Q2557" s="72" t="e">
        <v>#N/A</v>
      </c>
    </row>
    <row r="2558" spans="13:17" x14ac:dyDescent="0.2">
      <c r="M2558" s="49" t="s">
        <v>443</v>
      </c>
      <c r="N2558" s="75">
        <f>_xll.qlCalendarAdvance(Calendar,N2557,M2558,"Following",FALSE)</f>
        <v>57453</v>
      </c>
      <c r="O2558" s="75" t="e">
        <f>_xll.qlInterestRateIndexValueDate(Index,N2558)</f>
        <v>#VALUE!</v>
      </c>
      <c r="P2558" s="72" t="e">
        <v>#N/A</v>
      </c>
      <c r="Q2558" s="72" t="e">
        <v>#N/A</v>
      </c>
    </row>
    <row r="2559" spans="13:17" x14ac:dyDescent="0.2">
      <c r="M2559" s="49" t="s">
        <v>443</v>
      </c>
      <c r="N2559" s="75">
        <f>_xll.qlCalendarAdvance(Calendar,N2558,M2559,"Following",FALSE)</f>
        <v>57460</v>
      </c>
      <c r="O2559" s="75" t="e">
        <f>_xll.qlInterestRateIndexValueDate(Index,N2559)</f>
        <v>#VALUE!</v>
      </c>
      <c r="P2559" s="72" t="e">
        <v>#N/A</v>
      </c>
      <c r="Q2559" s="72" t="e">
        <v>#N/A</v>
      </c>
    </row>
    <row r="2560" spans="13:17" x14ac:dyDescent="0.2">
      <c r="M2560" s="49" t="s">
        <v>443</v>
      </c>
      <c r="N2560" s="75">
        <f>_xll.qlCalendarAdvance(Calendar,N2559,M2560,"Following",FALSE)</f>
        <v>57467</v>
      </c>
      <c r="O2560" s="75" t="e">
        <f>_xll.qlInterestRateIndexValueDate(Index,N2560)</f>
        <v>#VALUE!</v>
      </c>
      <c r="P2560" s="72" t="e">
        <v>#N/A</v>
      </c>
      <c r="Q2560" s="72" t="e">
        <v>#N/A</v>
      </c>
    </row>
    <row r="2561" spans="13:17" x14ac:dyDescent="0.2">
      <c r="M2561" s="49" t="s">
        <v>443</v>
      </c>
      <c r="N2561" s="75">
        <f>_xll.qlCalendarAdvance(Calendar,N2560,M2561,"Following",FALSE)</f>
        <v>57474</v>
      </c>
      <c r="O2561" s="75" t="e">
        <f>_xll.qlInterestRateIndexValueDate(Index,N2561)</f>
        <v>#VALUE!</v>
      </c>
      <c r="P2561" s="72" t="e">
        <v>#N/A</v>
      </c>
      <c r="Q2561" s="72" t="e">
        <v>#N/A</v>
      </c>
    </row>
    <row r="2562" spans="13:17" x14ac:dyDescent="0.2">
      <c r="M2562" s="49" t="s">
        <v>443</v>
      </c>
      <c r="N2562" s="75">
        <f>_xll.qlCalendarAdvance(Calendar,N2561,M2562,"Following",FALSE)</f>
        <v>57481</v>
      </c>
      <c r="O2562" s="75" t="e">
        <f>_xll.qlInterestRateIndexValueDate(Index,N2562)</f>
        <v>#VALUE!</v>
      </c>
      <c r="P2562" s="72" t="e">
        <v>#N/A</v>
      </c>
      <c r="Q2562" s="72" t="e">
        <v>#N/A</v>
      </c>
    </row>
    <row r="2563" spans="13:17" x14ac:dyDescent="0.2">
      <c r="M2563" s="49" t="s">
        <v>443</v>
      </c>
      <c r="N2563" s="75">
        <f>_xll.qlCalendarAdvance(Calendar,N2562,M2563,"Following",FALSE)</f>
        <v>57488</v>
      </c>
      <c r="O2563" s="75" t="e">
        <f>_xll.qlInterestRateIndexValueDate(Index,N2563)</f>
        <v>#VALUE!</v>
      </c>
      <c r="P2563" s="72" t="e">
        <v>#N/A</v>
      </c>
      <c r="Q2563" s="72" t="e">
        <v>#N/A</v>
      </c>
    </row>
    <row r="2564" spans="13:17" x14ac:dyDescent="0.2">
      <c r="M2564" s="49" t="s">
        <v>443</v>
      </c>
      <c r="N2564" s="75">
        <f>_xll.qlCalendarAdvance(Calendar,N2563,M2564,"Following",FALSE)</f>
        <v>57495</v>
      </c>
      <c r="O2564" s="75" t="e">
        <f>_xll.qlInterestRateIndexValueDate(Index,N2564)</f>
        <v>#VALUE!</v>
      </c>
      <c r="P2564" s="72" t="e">
        <v>#N/A</v>
      </c>
      <c r="Q2564" s="72" t="e">
        <v>#N/A</v>
      </c>
    </row>
    <row r="2565" spans="13:17" x14ac:dyDescent="0.2">
      <c r="M2565" s="49" t="s">
        <v>443</v>
      </c>
      <c r="N2565" s="75">
        <f>_xll.qlCalendarAdvance(Calendar,N2564,M2565,"Following",FALSE)</f>
        <v>57502</v>
      </c>
      <c r="O2565" s="75" t="e">
        <f>_xll.qlInterestRateIndexValueDate(Index,N2565)</f>
        <v>#VALUE!</v>
      </c>
      <c r="P2565" s="72" t="e">
        <v>#N/A</v>
      </c>
      <c r="Q2565" s="72" t="e">
        <v>#N/A</v>
      </c>
    </row>
    <row r="2566" spans="13:17" x14ac:dyDescent="0.2">
      <c r="M2566" s="49" t="s">
        <v>443</v>
      </c>
      <c r="N2566" s="75">
        <f>_xll.qlCalendarAdvance(Calendar,N2565,M2566,"Following",FALSE)</f>
        <v>57509</v>
      </c>
      <c r="O2566" s="75" t="e">
        <f>_xll.qlInterestRateIndexValueDate(Index,N2566)</f>
        <v>#VALUE!</v>
      </c>
      <c r="P2566" s="72" t="e">
        <v>#N/A</v>
      </c>
      <c r="Q2566" s="72" t="e">
        <v>#N/A</v>
      </c>
    </row>
    <row r="2567" spans="13:17" x14ac:dyDescent="0.2">
      <c r="M2567" s="49" t="s">
        <v>443</v>
      </c>
      <c r="N2567" s="75">
        <f>_xll.qlCalendarAdvance(Calendar,N2566,M2567,"Following",FALSE)</f>
        <v>57516</v>
      </c>
      <c r="O2567" s="75" t="e">
        <f>_xll.qlInterestRateIndexValueDate(Index,N2567)</f>
        <v>#VALUE!</v>
      </c>
      <c r="P2567" s="72" t="e">
        <v>#N/A</v>
      </c>
      <c r="Q2567" s="72" t="e">
        <v>#N/A</v>
      </c>
    </row>
    <row r="2568" spans="13:17" x14ac:dyDescent="0.2">
      <c r="M2568" s="49" t="s">
        <v>443</v>
      </c>
      <c r="N2568" s="75">
        <f>_xll.qlCalendarAdvance(Calendar,N2567,M2568,"Following",FALSE)</f>
        <v>57523</v>
      </c>
      <c r="O2568" s="75" t="e">
        <f>_xll.qlInterestRateIndexValueDate(Index,N2568)</f>
        <v>#VALUE!</v>
      </c>
      <c r="P2568" s="72" t="e">
        <v>#N/A</v>
      </c>
      <c r="Q2568" s="72" t="e">
        <v>#N/A</v>
      </c>
    </row>
    <row r="2569" spans="13:17" x14ac:dyDescent="0.2">
      <c r="M2569" s="49" t="s">
        <v>443</v>
      </c>
      <c r="N2569" s="75">
        <f>_xll.qlCalendarAdvance(Calendar,N2568,M2569,"Following",FALSE)</f>
        <v>57530</v>
      </c>
      <c r="O2569" s="75" t="e">
        <f>_xll.qlInterestRateIndexValueDate(Index,N2569)</f>
        <v>#VALUE!</v>
      </c>
      <c r="P2569" s="72" t="e">
        <v>#N/A</v>
      </c>
      <c r="Q2569" s="72" t="e">
        <v>#N/A</v>
      </c>
    </row>
    <row r="2570" spans="13:17" x14ac:dyDescent="0.2">
      <c r="M2570" s="49" t="s">
        <v>443</v>
      </c>
      <c r="N2570" s="75">
        <f>_xll.qlCalendarAdvance(Calendar,N2569,M2570,"Following",FALSE)</f>
        <v>57537</v>
      </c>
      <c r="O2570" s="75" t="e">
        <f>_xll.qlInterestRateIndexValueDate(Index,N2570)</f>
        <v>#VALUE!</v>
      </c>
      <c r="P2570" s="72" t="e">
        <v>#N/A</v>
      </c>
      <c r="Q2570" s="72" t="e">
        <v>#N/A</v>
      </c>
    </row>
    <row r="2571" spans="13:17" x14ac:dyDescent="0.2">
      <c r="M2571" s="49" t="s">
        <v>443</v>
      </c>
      <c r="N2571" s="75">
        <f>_xll.qlCalendarAdvance(Calendar,N2570,M2571,"Following",FALSE)</f>
        <v>57544</v>
      </c>
      <c r="O2571" s="75" t="e">
        <f>_xll.qlInterestRateIndexValueDate(Index,N2571)</f>
        <v>#VALUE!</v>
      </c>
      <c r="P2571" s="72" t="e">
        <v>#N/A</v>
      </c>
      <c r="Q2571" s="72" t="e">
        <v>#N/A</v>
      </c>
    </row>
    <row r="2572" spans="13:17" x14ac:dyDescent="0.2">
      <c r="M2572" s="49" t="s">
        <v>443</v>
      </c>
      <c r="N2572" s="75">
        <f>_xll.qlCalendarAdvance(Calendar,N2571,M2572,"Following",FALSE)</f>
        <v>57551</v>
      </c>
      <c r="O2572" s="75" t="e">
        <f>_xll.qlInterestRateIndexValueDate(Index,N2572)</f>
        <v>#VALUE!</v>
      </c>
      <c r="P2572" s="72" t="e">
        <v>#N/A</v>
      </c>
      <c r="Q2572" s="72" t="e">
        <v>#N/A</v>
      </c>
    </row>
    <row r="2573" spans="13:17" x14ac:dyDescent="0.2">
      <c r="M2573" s="49" t="s">
        <v>443</v>
      </c>
      <c r="N2573" s="75">
        <f>_xll.qlCalendarAdvance(Calendar,N2572,M2573,"Following",FALSE)</f>
        <v>57558</v>
      </c>
      <c r="O2573" s="75" t="e">
        <f>_xll.qlInterestRateIndexValueDate(Index,N2573)</f>
        <v>#VALUE!</v>
      </c>
      <c r="P2573" s="72" t="e">
        <v>#N/A</v>
      </c>
      <c r="Q2573" s="72" t="e">
        <v>#N/A</v>
      </c>
    </row>
    <row r="2574" spans="13:17" x14ac:dyDescent="0.2">
      <c r="M2574" s="49" t="s">
        <v>443</v>
      </c>
      <c r="N2574" s="75">
        <f>_xll.qlCalendarAdvance(Calendar,N2573,M2574,"Following",FALSE)</f>
        <v>57565</v>
      </c>
      <c r="O2574" s="75" t="e">
        <f>_xll.qlInterestRateIndexValueDate(Index,N2574)</f>
        <v>#VALUE!</v>
      </c>
      <c r="P2574" s="72" t="e">
        <v>#N/A</v>
      </c>
      <c r="Q2574" s="72" t="e">
        <v>#N/A</v>
      </c>
    </row>
    <row r="2575" spans="13:17" x14ac:dyDescent="0.2">
      <c r="M2575" s="49" t="s">
        <v>443</v>
      </c>
      <c r="N2575" s="75">
        <f>_xll.qlCalendarAdvance(Calendar,N2574,M2575,"Following",FALSE)</f>
        <v>57572</v>
      </c>
      <c r="O2575" s="75" t="e">
        <f>_xll.qlInterestRateIndexValueDate(Index,N2575)</f>
        <v>#VALUE!</v>
      </c>
      <c r="P2575" s="72" t="e">
        <v>#N/A</v>
      </c>
      <c r="Q2575" s="72" t="e">
        <v>#N/A</v>
      </c>
    </row>
    <row r="2576" spans="13:17" x14ac:dyDescent="0.2">
      <c r="M2576" s="49" t="s">
        <v>443</v>
      </c>
      <c r="N2576" s="75">
        <f>_xll.qlCalendarAdvance(Calendar,N2575,M2576,"Following",FALSE)</f>
        <v>57579</v>
      </c>
      <c r="O2576" s="75" t="e">
        <f>_xll.qlInterestRateIndexValueDate(Index,N2576)</f>
        <v>#VALUE!</v>
      </c>
      <c r="P2576" s="72" t="e">
        <v>#N/A</v>
      </c>
      <c r="Q2576" s="72" t="e">
        <v>#N/A</v>
      </c>
    </row>
    <row r="2577" spans="13:17" x14ac:dyDescent="0.2">
      <c r="M2577" s="49" t="s">
        <v>443</v>
      </c>
      <c r="N2577" s="75">
        <f>_xll.qlCalendarAdvance(Calendar,N2576,M2577,"Following",FALSE)</f>
        <v>57586</v>
      </c>
      <c r="O2577" s="75" t="e">
        <f>_xll.qlInterestRateIndexValueDate(Index,N2577)</f>
        <v>#VALUE!</v>
      </c>
      <c r="P2577" s="72" t="e">
        <v>#N/A</v>
      </c>
      <c r="Q2577" s="72" t="e">
        <v>#N/A</v>
      </c>
    </row>
    <row r="2578" spans="13:17" x14ac:dyDescent="0.2">
      <c r="M2578" s="49" t="s">
        <v>443</v>
      </c>
      <c r="N2578" s="75">
        <f>_xll.qlCalendarAdvance(Calendar,N2577,M2578,"Following",FALSE)</f>
        <v>57593</v>
      </c>
      <c r="O2578" s="75" t="e">
        <f>_xll.qlInterestRateIndexValueDate(Index,N2578)</f>
        <v>#VALUE!</v>
      </c>
      <c r="P2578" s="72" t="e">
        <v>#N/A</v>
      </c>
      <c r="Q2578" s="72" t="e">
        <v>#N/A</v>
      </c>
    </row>
    <row r="2579" spans="13:17" x14ac:dyDescent="0.2">
      <c r="M2579" s="49" t="s">
        <v>443</v>
      </c>
      <c r="N2579" s="75">
        <f>_xll.qlCalendarAdvance(Calendar,N2578,M2579,"Following",FALSE)</f>
        <v>57600</v>
      </c>
      <c r="O2579" s="75" t="e">
        <f>_xll.qlInterestRateIndexValueDate(Index,N2579)</f>
        <v>#VALUE!</v>
      </c>
      <c r="P2579" s="72" t="e">
        <v>#N/A</v>
      </c>
      <c r="Q2579" s="72" t="e">
        <v>#N/A</v>
      </c>
    </row>
    <row r="2580" spans="13:17" x14ac:dyDescent="0.2">
      <c r="M2580" s="49" t="s">
        <v>443</v>
      </c>
      <c r="N2580" s="75">
        <f>_xll.qlCalendarAdvance(Calendar,N2579,M2580,"Following",FALSE)</f>
        <v>57607</v>
      </c>
      <c r="O2580" s="75" t="e">
        <f>_xll.qlInterestRateIndexValueDate(Index,N2580)</f>
        <v>#VALUE!</v>
      </c>
      <c r="P2580" s="72" t="e">
        <v>#N/A</v>
      </c>
      <c r="Q2580" s="72" t="e">
        <v>#N/A</v>
      </c>
    </row>
    <row r="2581" spans="13:17" x14ac:dyDescent="0.2">
      <c r="M2581" s="49" t="s">
        <v>443</v>
      </c>
      <c r="N2581" s="75">
        <f>_xll.qlCalendarAdvance(Calendar,N2580,M2581,"Following",FALSE)</f>
        <v>57614</v>
      </c>
      <c r="O2581" s="75" t="e">
        <f>_xll.qlInterestRateIndexValueDate(Index,N2581)</f>
        <v>#VALUE!</v>
      </c>
      <c r="P2581" s="72" t="e">
        <v>#N/A</v>
      </c>
      <c r="Q2581" s="72" t="e">
        <v>#N/A</v>
      </c>
    </row>
    <row r="2582" spans="13:17" x14ac:dyDescent="0.2">
      <c r="M2582" s="49" t="s">
        <v>443</v>
      </c>
      <c r="N2582" s="75">
        <f>_xll.qlCalendarAdvance(Calendar,N2581,M2582,"Following",FALSE)</f>
        <v>57621</v>
      </c>
      <c r="O2582" s="75" t="e">
        <f>_xll.qlInterestRateIndexValueDate(Index,N2582)</f>
        <v>#VALUE!</v>
      </c>
      <c r="P2582" s="72" t="e">
        <v>#N/A</v>
      </c>
      <c r="Q2582" s="72" t="e">
        <v>#N/A</v>
      </c>
    </row>
    <row r="2583" spans="13:17" x14ac:dyDescent="0.2">
      <c r="M2583" s="49" t="s">
        <v>443</v>
      </c>
      <c r="N2583" s="75">
        <f>_xll.qlCalendarAdvance(Calendar,N2582,M2583,"Following",FALSE)</f>
        <v>57628</v>
      </c>
      <c r="O2583" s="75" t="e">
        <f>_xll.qlInterestRateIndexValueDate(Index,N2583)</f>
        <v>#VALUE!</v>
      </c>
      <c r="P2583" s="72" t="e">
        <v>#N/A</v>
      </c>
      <c r="Q2583" s="72" t="e">
        <v>#N/A</v>
      </c>
    </row>
    <row r="2584" spans="13:17" x14ac:dyDescent="0.2">
      <c r="M2584" s="49" t="s">
        <v>443</v>
      </c>
      <c r="N2584" s="75">
        <f>_xll.qlCalendarAdvance(Calendar,N2583,M2584,"Following",FALSE)</f>
        <v>57635</v>
      </c>
      <c r="O2584" s="75" t="e">
        <f>_xll.qlInterestRateIndexValueDate(Index,N2584)</f>
        <v>#VALUE!</v>
      </c>
      <c r="P2584" s="72" t="e">
        <v>#N/A</v>
      </c>
      <c r="Q2584" s="72" t="e">
        <v>#N/A</v>
      </c>
    </row>
    <row r="2585" spans="13:17" x14ac:dyDescent="0.2">
      <c r="M2585" s="49" t="s">
        <v>443</v>
      </c>
      <c r="N2585" s="75">
        <f>_xll.qlCalendarAdvance(Calendar,N2584,M2585,"Following",FALSE)</f>
        <v>57642</v>
      </c>
      <c r="O2585" s="75" t="e">
        <f>_xll.qlInterestRateIndexValueDate(Index,N2585)</f>
        <v>#VALUE!</v>
      </c>
      <c r="P2585" s="72" t="e">
        <v>#N/A</v>
      </c>
      <c r="Q2585" s="72" t="e">
        <v>#N/A</v>
      </c>
    </row>
    <row r="2586" spans="13:17" x14ac:dyDescent="0.2">
      <c r="M2586" s="49" t="s">
        <v>443</v>
      </c>
      <c r="N2586" s="75">
        <f>_xll.qlCalendarAdvance(Calendar,N2585,M2586,"Following",FALSE)</f>
        <v>57649</v>
      </c>
      <c r="O2586" s="75" t="e">
        <f>_xll.qlInterestRateIndexValueDate(Index,N2586)</f>
        <v>#VALUE!</v>
      </c>
      <c r="P2586" s="72" t="e">
        <v>#N/A</v>
      </c>
      <c r="Q2586" s="72" t="e">
        <v>#N/A</v>
      </c>
    </row>
    <row r="2587" spans="13:17" x14ac:dyDescent="0.2">
      <c r="M2587" s="49" t="s">
        <v>443</v>
      </c>
      <c r="N2587" s="75">
        <f>_xll.qlCalendarAdvance(Calendar,N2586,M2587,"Following",FALSE)</f>
        <v>57656</v>
      </c>
      <c r="O2587" s="75" t="e">
        <f>_xll.qlInterestRateIndexValueDate(Index,N2587)</f>
        <v>#VALUE!</v>
      </c>
      <c r="P2587" s="72" t="e">
        <v>#N/A</v>
      </c>
      <c r="Q2587" s="72" t="e">
        <v>#N/A</v>
      </c>
    </row>
    <row r="2588" spans="13:17" x14ac:dyDescent="0.2">
      <c r="M2588" s="49" t="s">
        <v>443</v>
      </c>
      <c r="N2588" s="75">
        <f>_xll.qlCalendarAdvance(Calendar,N2587,M2588,"Following",FALSE)</f>
        <v>57663</v>
      </c>
      <c r="O2588" s="75" t="e">
        <f>_xll.qlInterestRateIndexValueDate(Index,N2588)</f>
        <v>#VALUE!</v>
      </c>
      <c r="P2588" s="72" t="e">
        <v>#N/A</v>
      </c>
      <c r="Q2588" s="72" t="e">
        <v>#N/A</v>
      </c>
    </row>
    <row r="2589" spans="13:17" x14ac:dyDescent="0.2">
      <c r="M2589" s="49" t="s">
        <v>443</v>
      </c>
      <c r="N2589" s="75">
        <f>_xll.qlCalendarAdvance(Calendar,N2588,M2589,"Following",FALSE)</f>
        <v>57670</v>
      </c>
      <c r="O2589" s="75" t="e">
        <f>_xll.qlInterestRateIndexValueDate(Index,N2589)</f>
        <v>#VALUE!</v>
      </c>
      <c r="P2589" s="72" t="e">
        <v>#N/A</v>
      </c>
      <c r="Q2589" s="72" t="e">
        <v>#N/A</v>
      </c>
    </row>
    <row r="2590" spans="13:17" x14ac:dyDescent="0.2">
      <c r="M2590" s="49" t="s">
        <v>443</v>
      </c>
      <c r="N2590" s="75">
        <f>_xll.qlCalendarAdvance(Calendar,N2589,M2590,"Following",FALSE)</f>
        <v>57677</v>
      </c>
      <c r="O2590" s="75" t="e">
        <f>_xll.qlInterestRateIndexValueDate(Index,N2590)</f>
        <v>#VALUE!</v>
      </c>
      <c r="P2590" s="72" t="e">
        <v>#N/A</v>
      </c>
      <c r="Q2590" s="72" t="e">
        <v>#N/A</v>
      </c>
    </row>
    <row r="2591" spans="13:17" x14ac:dyDescent="0.2">
      <c r="M2591" s="49" t="s">
        <v>443</v>
      </c>
      <c r="N2591" s="75">
        <f>_xll.qlCalendarAdvance(Calendar,N2590,M2591,"Following",FALSE)</f>
        <v>57684</v>
      </c>
      <c r="O2591" s="75" t="e">
        <f>_xll.qlInterestRateIndexValueDate(Index,N2591)</f>
        <v>#VALUE!</v>
      </c>
      <c r="P2591" s="72" t="e">
        <v>#N/A</v>
      </c>
      <c r="Q2591" s="72" t="e">
        <v>#N/A</v>
      </c>
    </row>
    <row r="2592" spans="13:17" x14ac:dyDescent="0.2">
      <c r="M2592" s="49" t="s">
        <v>443</v>
      </c>
      <c r="N2592" s="75">
        <f>_xll.qlCalendarAdvance(Calendar,N2591,M2592,"Following",FALSE)</f>
        <v>57691</v>
      </c>
      <c r="O2592" s="75" t="e">
        <f>_xll.qlInterestRateIndexValueDate(Index,N2592)</f>
        <v>#VALUE!</v>
      </c>
      <c r="P2592" s="72" t="e">
        <v>#N/A</v>
      </c>
      <c r="Q2592" s="72" t="e">
        <v>#N/A</v>
      </c>
    </row>
    <row r="2593" spans="13:17" x14ac:dyDescent="0.2">
      <c r="M2593" s="49" t="s">
        <v>443</v>
      </c>
      <c r="N2593" s="75">
        <f>_xll.qlCalendarAdvance(Calendar,N2592,M2593,"Following",FALSE)</f>
        <v>57698</v>
      </c>
      <c r="O2593" s="75" t="e">
        <f>_xll.qlInterestRateIndexValueDate(Index,N2593)</f>
        <v>#VALUE!</v>
      </c>
      <c r="P2593" s="72" t="e">
        <v>#N/A</v>
      </c>
      <c r="Q2593" s="72" t="e">
        <v>#N/A</v>
      </c>
    </row>
    <row r="2594" spans="13:17" x14ac:dyDescent="0.2">
      <c r="M2594" s="49" t="s">
        <v>443</v>
      </c>
      <c r="N2594" s="75">
        <f>_xll.qlCalendarAdvance(Calendar,N2593,M2594,"Following",FALSE)</f>
        <v>57706</v>
      </c>
      <c r="O2594" s="75" t="e">
        <f>_xll.qlInterestRateIndexValueDate(Index,N2594)</f>
        <v>#VALUE!</v>
      </c>
      <c r="P2594" s="72" t="e">
        <v>#N/A</v>
      </c>
      <c r="Q2594" s="72" t="e">
        <v>#N/A</v>
      </c>
    </row>
    <row r="2595" spans="13:17" x14ac:dyDescent="0.2">
      <c r="M2595" s="49" t="s">
        <v>443</v>
      </c>
      <c r="N2595" s="75">
        <f>_xll.qlCalendarAdvance(Calendar,N2594,M2595,"Following",FALSE)</f>
        <v>57713</v>
      </c>
      <c r="O2595" s="75" t="e">
        <f>_xll.qlInterestRateIndexValueDate(Index,N2595)</f>
        <v>#VALUE!</v>
      </c>
      <c r="P2595" s="72" t="e">
        <v>#N/A</v>
      </c>
      <c r="Q2595" s="72" t="e">
        <v>#N/A</v>
      </c>
    </row>
    <row r="2596" spans="13:17" x14ac:dyDescent="0.2">
      <c r="M2596" s="49" t="s">
        <v>443</v>
      </c>
      <c r="N2596" s="75">
        <f>_xll.qlCalendarAdvance(Calendar,N2595,M2596,"Following",FALSE)</f>
        <v>57720</v>
      </c>
      <c r="O2596" s="75" t="e">
        <f>_xll.qlInterestRateIndexValueDate(Index,N2596)</f>
        <v>#VALUE!</v>
      </c>
      <c r="P2596" s="72" t="e">
        <v>#N/A</v>
      </c>
      <c r="Q2596" s="72" t="e">
        <v>#N/A</v>
      </c>
    </row>
    <row r="2597" spans="13:17" x14ac:dyDescent="0.2">
      <c r="M2597" s="49" t="s">
        <v>443</v>
      </c>
      <c r="N2597" s="75">
        <f>_xll.qlCalendarAdvance(Calendar,N2596,M2597,"Following",FALSE)</f>
        <v>57727</v>
      </c>
      <c r="O2597" s="75" t="e">
        <f>_xll.qlInterestRateIndexValueDate(Index,N2597)</f>
        <v>#VALUE!</v>
      </c>
      <c r="P2597" s="72" t="e">
        <v>#N/A</v>
      </c>
      <c r="Q2597" s="72" t="e">
        <v>#N/A</v>
      </c>
    </row>
    <row r="2598" spans="13:17" x14ac:dyDescent="0.2">
      <c r="M2598" s="49" t="s">
        <v>443</v>
      </c>
      <c r="N2598" s="75">
        <f>_xll.qlCalendarAdvance(Calendar,N2597,M2598,"Following",FALSE)</f>
        <v>57734</v>
      </c>
      <c r="O2598" s="75" t="e">
        <f>_xll.qlInterestRateIndexValueDate(Index,N2598)</f>
        <v>#VALUE!</v>
      </c>
      <c r="P2598" s="72" t="e">
        <v>#N/A</v>
      </c>
      <c r="Q2598" s="72" t="e">
        <v>#N/A</v>
      </c>
    </row>
    <row r="2599" spans="13:17" x14ac:dyDescent="0.2">
      <c r="M2599" s="49" t="s">
        <v>443</v>
      </c>
      <c r="N2599" s="75">
        <f>_xll.qlCalendarAdvance(Calendar,N2598,M2599,"Following",FALSE)</f>
        <v>57741</v>
      </c>
      <c r="O2599" s="75" t="e">
        <f>_xll.qlInterestRateIndexValueDate(Index,N2599)</f>
        <v>#VALUE!</v>
      </c>
      <c r="P2599" s="72" t="e">
        <v>#N/A</v>
      </c>
      <c r="Q2599" s="72" t="e">
        <v>#N/A</v>
      </c>
    </row>
    <row r="2600" spans="13:17" x14ac:dyDescent="0.2">
      <c r="M2600" s="49" t="s">
        <v>443</v>
      </c>
      <c r="N2600" s="75">
        <f>_xll.qlCalendarAdvance(Calendar,N2599,M2600,"Following",FALSE)</f>
        <v>57748</v>
      </c>
      <c r="O2600" s="75" t="e">
        <f>_xll.qlInterestRateIndexValueDate(Index,N2600)</f>
        <v>#VALUE!</v>
      </c>
      <c r="P2600" s="72" t="e">
        <v>#N/A</v>
      </c>
      <c r="Q2600" s="72" t="e">
        <v>#N/A</v>
      </c>
    </row>
    <row r="2601" spans="13:17" x14ac:dyDescent="0.2">
      <c r="M2601" s="49" t="s">
        <v>443</v>
      </c>
      <c r="N2601" s="75">
        <f>_xll.qlCalendarAdvance(Calendar,N2600,M2601,"Following",FALSE)</f>
        <v>57755</v>
      </c>
      <c r="O2601" s="75" t="e">
        <f>_xll.qlInterestRateIndexValueDate(Index,N2601)</f>
        <v>#VALUE!</v>
      </c>
      <c r="P2601" s="72" t="e">
        <v>#N/A</v>
      </c>
      <c r="Q2601" s="72" t="e">
        <v>#N/A</v>
      </c>
    </row>
    <row r="2602" spans="13:17" x14ac:dyDescent="0.2">
      <c r="M2602" s="49" t="s">
        <v>443</v>
      </c>
      <c r="N2602" s="75">
        <f>_xll.qlCalendarAdvance(Calendar,N2601,M2602,"Following",FALSE)</f>
        <v>57762</v>
      </c>
      <c r="O2602" s="75" t="e">
        <f>_xll.qlInterestRateIndexValueDate(Index,N2602)</f>
        <v>#VALUE!</v>
      </c>
      <c r="P2602" s="72" t="e">
        <v>#N/A</v>
      </c>
      <c r="Q2602" s="72" t="e">
        <v>#N/A</v>
      </c>
    </row>
    <row r="2603" spans="13:17" x14ac:dyDescent="0.2">
      <c r="M2603" s="49" t="s">
        <v>443</v>
      </c>
      <c r="N2603" s="75">
        <f>_xll.qlCalendarAdvance(Calendar,N2602,M2603,"Following",FALSE)</f>
        <v>57769</v>
      </c>
      <c r="O2603" s="75" t="e">
        <f>_xll.qlInterestRateIndexValueDate(Index,N2603)</f>
        <v>#VALUE!</v>
      </c>
      <c r="P2603" s="72" t="e">
        <v>#N/A</v>
      </c>
      <c r="Q2603" s="72" t="e">
        <v>#N/A</v>
      </c>
    </row>
    <row r="2604" spans="13:17" x14ac:dyDescent="0.2">
      <c r="M2604" s="49" t="s">
        <v>443</v>
      </c>
      <c r="N2604" s="75">
        <f>_xll.qlCalendarAdvance(Calendar,N2603,M2604,"Following",FALSE)</f>
        <v>57776</v>
      </c>
      <c r="O2604" s="75" t="e">
        <f>_xll.qlInterestRateIndexValueDate(Index,N2604)</f>
        <v>#VALUE!</v>
      </c>
      <c r="P2604" s="72" t="e">
        <v>#N/A</v>
      </c>
      <c r="Q2604" s="72" t="e">
        <v>#N/A</v>
      </c>
    </row>
    <row r="2605" spans="13:17" x14ac:dyDescent="0.2">
      <c r="M2605" s="49" t="s">
        <v>443</v>
      </c>
      <c r="N2605" s="75">
        <f>_xll.qlCalendarAdvance(Calendar,N2604,M2605,"Following",FALSE)</f>
        <v>57783</v>
      </c>
      <c r="O2605" s="75" t="e">
        <f>_xll.qlInterestRateIndexValueDate(Index,N2605)</f>
        <v>#VALUE!</v>
      </c>
      <c r="P2605" s="72" t="e">
        <v>#N/A</v>
      </c>
      <c r="Q2605" s="72" t="e">
        <v>#N/A</v>
      </c>
    </row>
    <row r="2606" spans="13:17" x14ac:dyDescent="0.2">
      <c r="M2606" s="49" t="s">
        <v>443</v>
      </c>
      <c r="N2606" s="75">
        <f>_xll.qlCalendarAdvance(Calendar,N2605,M2606,"Following",FALSE)</f>
        <v>57790</v>
      </c>
      <c r="O2606" s="75" t="e">
        <f>_xll.qlInterestRateIndexValueDate(Index,N2606)</f>
        <v>#VALUE!</v>
      </c>
      <c r="P2606" s="72" t="e">
        <v>#N/A</v>
      </c>
      <c r="Q2606" s="72" t="e">
        <v>#N/A</v>
      </c>
    </row>
    <row r="2607" spans="13:17" x14ac:dyDescent="0.2">
      <c r="M2607" s="49" t="s">
        <v>443</v>
      </c>
      <c r="N2607" s="75">
        <f>_xll.qlCalendarAdvance(Calendar,N2606,M2607,"Following",FALSE)</f>
        <v>57797</v>
      </c>
      <c r="O2607" s="75" t="e">
        <f>_xll.qlInterestRateIndexValueDate(Index,N2607)</f>
        <v>#VALUE!</v>
      </c>
      <c r="P2607" s="72" t="e">
        <v>#N/A</v>
      </c>
      <c r="Q2607" s="72" t="e">
        <v>#N/A</v>
      </c>
    </row>
    <row r="2608" spans="13:17" x14ac:dyDescent="0.2">
      <c r="M2608" s="49" t="s">
        <v>443</v>
      </c>
      <c r="N2608" s="75">
        <f>_xll.qlCalendarAdvance(Calendar,N2607,M2608,"Following",FALSE)</f>
        <v>57804</v>
      </c>
      <c r="O2608" s="75" t="e">
        <f>_xll.qlInterestRateIndexValueDate(Index,N2608)</f>
        <v>#VALUE!</v>
      </c>
      <c r="P2608" s="72" t="e">
        <v>#N/A</v>
      </c>
      <c r="Q2608" s="72" t="e">
        <v>#N/A</v>
      </c>
    </row>
    <row r="2609" spans="13:17" x14ac:dyDescent="0.2">
      <c r="M2609" s="49" t="s">
        <v>443</v>
      </c>
      <c r="N2609" s="75">
        <f>_xll.qlCalendarAdvance(Calendar,N2608,M2609,"Following",FALSE)</f>
        <v>57811</v>
      </c>
      <c r="O2609" s="75" t="e">
        <f>_xll.qlInterestRateIndexValueDate(Index,N2609)</f>
        <v>#VALUE!</v>
      </c>
      <c r="P2609" s="72" t="e">
        <v>#N/A</v>
      </c>
      <c r="Q2609" s="72" t="e">
        <v>#N/A</v>
      </c>
    </row>
    <row r="2610" spans="13:17" x14ac:dyDescent="0.2">
      <c r="M2610" s="49" t="s">
        <v>443</v>
      </c>
      <c r="N2610" s="75">
        <f>_xll.qlCalendarAdvance(Calendar,N2609,M2610,"Following",FALSE)</f>
        <v>57818</v>
      </c>
      <c r="O2610" s="75" t="e">
        <f>_xll.qlInterestRateIndexValueDate(Index,N2610)</f>
        <v>#VALUE!</v>
      </c>
      <c r="P2610" s="72" t="e">
        <v>#N/A</v>
      </c>
      <c r="Q2610" s="72" t="e">
        <v>#N/A</v>
      </c>
    </row>
    <row r="2611" spans="13:17" x14ac:dyDescent="0.2">
      <c r="M2611" s="49" t="s">
        <v>443</v>
      </c>
      <c r="N2611" s="75">
        <f>_xll.qlCalendarAdvance(Calendar,N2610,M2611,"Following",FALSE)</f>
        <v>57825</v>
      </c>
      <c r="O2611" s="75" t="e">
        <f>_xll.qlInterestRateIndexValueDate(Index,N2611)</f>
        <v>#VALUE!</v>
      </c>
      <c r="P2611" s="72" t="e">
        <v>#N/A</v>
      </c>
      <c r="Q2611" s="72" t="e">
        <v>#N/A</v>
      </c>
    </row>
    <row r="2612" spans="13:17" x14ac:dyDescent="0.2">
      <c r="M2612" s="49" t="s">
        <v>443</v>
      </c>
      <c r="N2612" s="75">
        <f>_xll.qlCalendarAdvance(Calendar,N2611,M2612,"Following",FALSE)</f>
        <v>57832</v>
      </c>
      <c r="O2612" s="75" t="e">
        <f>_xll.qlInterestRateIndexValueDate(Index,N2612)</f>
        <v>#VALUE!</v>
      </c>
      <c r="P2612" s="72" t="e">
        <v>#N/A</v>
      </c>
      <c r="Q2612" s="72" t="e">
        <v>#N/A</v>
      </c>
    </row>
    <row r="2613" spans="13:17" x14ac:dyDescent="0.2">
      <c r="M2613" s="49" t="s">
        <v>443</v>
      </c>
      <c r="N2613" s="75">
        <f>_xll.qlCalendarAdvance(Calendar,N2612,M2613,"Following",FALSE)</f>
        <v>57839</v>
      </c>
      <c r="O2613" s="75" t="e">
        <f>_xll.qlInterestRateIndexValueDate(Index,N2613)</f>
        <v>#VALUE!</v>
      </c>
      <c r="P2613" s="72" t="e">
        <v>#N/A</v>
      </c>
      <c r="Q2613" s="72" t="e">
        <v>#N/A</v>
      </c>
    </row>
    <row r="2614" spans="13:17" x14ac:dyDescent="0.2">
      <c r="M2614" s="49" t="s">
        <v>443</v>
      </c>
      <c r="N2614" s="75">
        <f>_xll.qlCalendarAdvance(Calendar,N2613,M2614,"Following",FALSE)</f>
        <v>57846</v>
      </c>
      <c r="O2614" s="75" t="e">
        <f>_xll.qlInterestRateIndexValueDate(Index,N2614)</f>
        <v>#VALUE!</v>
      </c>
      <c r="P2614" s="72" t="e">
        <v>#N/A</v>
      </c>
      <c r="Q2614" s="72" t="e">
        <v>#N/A</v>
      </c>
    </row>
    <row r="2615" spans="13:17" x14ac:dyDescent="0.2">
      <c r="M2615" s="49" t="s">
        <v>443</v>
      </c>
      <c r="N2615" s="75">
        <f>_xll.qlCalendarAdvance(Calendar,N2614,M2615,"Following",FALSE)</f>
        <v>57853</v>
      </c>
      <c r="O2615" s="75" t="e">
        <f>_xll.qlInterestRateIndexValueDate(Index,N2615)</f>
        <v>#VALUE!</v>
      </c>
      <c r="P2615" s="72" t="e">
        <v>#N/A</v>
      </c>
      <c r="Q2615" s="72" t="e">
        <v>#N/A</v>
      </c>
    </row>
    <row r="2616" spans="13:17" x14ac:dyDescent="0.2">
      <c r="M2616" s="49" t="s">
        <v>443</v>
      </c>
      <c r="N2616" s="75">
        <f>_xll.qlCalendarAdvance(Calendar,N2615,M2616,"Following",FALSE)</f>
        <v>57860</v>
      </c>
      <c r="O2616" s="75" t="e">
        <f>_xll.qlInterestRateIndexValueDate(Index,N2616)</f>
        <v>#VALUE!</v>
      </c>
      <c r="P2616" s="72" t="e">
        <v>#N/A</v>
      </c>
      <c r="Q2616" s="72" t="e">
        <v>#N/A</v>
      </c>
    </row>
    <row r="2617" spans="13:17" x14ac:dyDescent="0.2">
      <c r="M2617" s="49" t="s">
        <v>443</v>
      </c>
      <c r="N2617" s="75">
        <f>_xll.qlCalendarAdvance(Calendar,N2616,M2617,"Following",FALSE)</f>
        <v>57867</v>
      </c>
      <c r="O2617" s="75" t="e">
        <f>_xll.qlInterestRateIndexValueDate(Index,N2617)</f>
        <v>#VALUE!</v>
      </c>
      <c r="P2617" s="72" t="e">
        <v>#N/A</v>
      </c>
      <c r="Q2617" s="72" t="e">
        <v>#N/A</v>
      </c>
    </row>
    <row r="2618" spans="13:17" x14ac:dyDescent="0.2">
      <c r="M2618" s="49" t="s">
        <v>443</v>
      </c>
      <c r="N2618" s="75">
        <f>_xll.qlCalendarAdvance(Calendar,N2617,M2618,"Following",FALSE)</f>
        <v>57874</v>
      </c>
      <c r="O2618" s="75" t="e">
        <f>_xll.qlInterestRateIndexValueDate(Index,N2618)</f>
        <v>#VALUE!</v>
      </c>
      <c r="P2618" s="72" t="e">
        <v>#N/A</v>
      </c>
      <c r="Q2618" s="72" t="e">
        <v>#N/A</v>
      </c>
    </row>
    <row r="2619" spans="13:17" x14ac:dyDescent="0.2">
      <c r="M2619" s="49" t="s">
        <v>443</v>
      </c>
      <c r="N2619" s="75">
        <f>_xll.qlCalendarAdvance(Calendar,N2618,M2619,"Following",FALSE)</f>
        <v>57881</v>
      </c>
      <c r="O2619" s="75" t="e">
        <f>_xll.qlInterestRateIndexValueDate(Index,N2619)</f>
        <v>#VALUE!</v>
      </c>
      <c r="P2619" s="72" t="e">
        <v>#N/A</v>
      </c>
      <c r="Q2619" s="72" t="e">
        <v>#N/A</v>
      </c>
    </row>
    <row r="2620" spans="13:17" x14ac:dyDescent="0.2">
      <c r="M2620" s="49" t="s">
        <v>443</v>
      </c>
      <c r="N2620" s="75">
        <f>_xll.qlCalendarAdvance(Calendar,N2619,M2620,"Following",FALSE)</f>
        <v>57888</v>
      </c>
      <c r="O2620" s="75" t="e">
        <f>_xll.qlInterestRateIndexValueDate(Index,N2620)</f>
        <v>#VALUE!</v>
      </c>
      <c r="P2620" s="72" t="e">
        <v>#N/A</v>
      </c>
      <c r="Q2620" s="72" t="e">
        <v>#N/A</v>
      </c>
    </row>
    <row r="2621" spans="13:17" x14ac:dyDescent="0.2">
      <c r="M2621" s="49" t="s">
        <v>443</v>
      </c>
      <c r="N2621" s="75">
        <f>_xll.qlCalendarAdvance(Calendar,N2620,M2621,"Following",FALSE)</f>
        <v>57895</v>
      </c>
      <c r="O2621" s="75" t="e">
        <f>_xll.qlInterestRateIndexValueDate(Index,N2621)</f>
        <v>#VALUE!</v>
      </c>
      <c r="P2621" s="72" t="e">
        <v>#N/A</v>
      </c>
      <c r="Q2621" s="72" t="e">
        <v>#N/A</v>
      </c>
    </row>
    <row r="2622" spans="13:17" x14ac:dyDescent="0.2">
      <c r="M2622" s="49" t="s">
        <v>443</v>
      </c>
      <c r="N2622" s="75">
        <f>_xll.qlCalendarAdvance(Calendar,N2621,M2622,"Following",FALSE)</f>
        <v>57902</v>
      </c>
      <c r="O2622" s="75" t="e">
        <f>_xll.qlInterestRateIndexValueDate(Index,N2622)</f>
        <v>#VALUE!</v>
      </c>
      <c r="P2622" s="72" t="e">
        <v>#N/A</v>
      </c>
      <c r="Q2622" s="72" t="e">
        <v>#N/A</v>
      </c>
    </row>
    <row r="2623" spans="13:17" x14ac:dyDescent="0.2">
      <c r="M2623" s="49" t="s">
        <v>443</v>
      </c>
      <c r="N2623" s="75">
        <f>_xll.qlCalendarAdvance(Calendar,N2622,M2623,"Following",FALSE)</f>
        <v>57909</v>
      </c>
      <c r="O2623" s="75" t="e">
        <f>_xll.qlInterestRateIndexValueDate(Index,N2623)</f>
        <v>#VALUE!</v>
      </c>
      <c r="P2623" s="72" t="e">
        <v>#N/A</v>
      </c>
      <c r="Q2623" s="72" t="e">
        <v>#N/A</v>
      </c>
    </row>
    <row r="2624" spans="13:17" x14ac:dyDescent="0.2">
      <c r="M2624" s="49" t="s">
        <v>443</v>
      </c>
      <c r="N2624" s="75">
        <f>_xll.qlCalendarAdvance(Calendar,N2623,M2624,"Following",FALSE)</f>
        <v>57916</v>
      </c>
      <c r="O2624" s="75" t="e">
        <f>_xll.qlInterestRateIndexValueDate(Index,N2624)</f>
        <v>#VALUE!</v>
      </c>
      <c r="P2624" s="72" t="e">
        <v>#N/A</v>
      </c>
      <c r="Q2624" s="72" t="e">
        <v>#N/A</v>
      </c>
    </row>
    <row r="2625" spans="13:17" x14ac:dyDescent="0.2">
      <c r="M2625" s="49" t="s">
        <v>443</v>
      </c>
      <c r="N2625" s="75">
        <f>_xll.qlCalendarAdvance(Calendar,N2624,M2625,"Following",FALSE)</f>
        <v>57923</v>
      </c>
      <c r="O2625" s="75" t="e">
        <f>_xll.qlInterestRateIndexValueDate(Index,N2625)</f>
        <v>#VALUE!</v>
      </c>
      <c r="P2625" s="72" t="e">
        <v>#N/A</v>
      </c>
      <c r="Q2625" s="72" t="e">
        <v>#N/A</v>
      </c>
    </row>
    <row r="2626" spans="13:17" x14ac:dyDescent="0.2">
      <c r="M2626" s="49" t="s">
        <v>443</v>
      </c>
      <c r="N2626" s="75">
        <f>_xll.qlCalendarAdvance(Calendar,N2625,M2626,"Following",FALSE)</f>
        <v>57930</v>
      </c>
      <c r="O2626" s="75" t="e">
        <f>_xll.qlInterestRateIndexValueDate(Index,N2626)</f>
        <v>#VALUE!</v>
      </c>
      <c r="P2626" s="72" t="e">
        <v>#N/A</v>
      </c>
      <c r="Q2626" s="72" t="e">
        <v>#N/A</v>
      </c>
    </row>
    <row r="2627" spans="13:17" x14ac:dyDescent="0.2">
      <c r="M2627" s="49" t="s">
        <v>443</v>
      </c>
      <c r="N2627" s="75">
        <f>_xll.qlCalendarAdvance(Calendar,N2626,M2627,"Following",FALSE)</f>
        <v>57937</v>
      </c>
      <c r="O2627" s="75" t="e">
        <f>_xll.qlInterestRateIndexValueDate(Index,N2627)</f>
        <v>#VALUE!</v>
      </c>
      <c r="P2627" s="72" t="e">
        <v>#N/A</v>
      </c>
      <c r="Q2627" s="72" t="e">
        <v>#N/A</v>
      </c>
    </row>
    <row r="2628" spans="13:17" x14ac:dyDescent="0.2">
      <c r="M2628" s="49" t="s">
        <v>443</v>
      </c>
      <c r="N2628" s="75">
        <f>_xll.qlCalendarAdvance(Calendar,N2627,M2628,"Following",FALSE)</f>
        <v>57944</v>
      </c>
      <c r="O2628" s="75" t="e">
        <f>_xll.qlInterestRateIndexValueDate(Index,N2628)</f>
        <v>#VALUE!</v>
      </c>
      <c r="P2628" s="72" t="e">
        <v>#N/A</v>
      </c>
      <c r="Q2628" s="72" t="e">
        <v>#N/A</v>
      </c>
    </row>
    <row r="2629" spans="13:17" x14ac:dyDescent="0.2">
      <c r="M2629" s="49" t="s">
        <v>443</v>
      </c>
      <c r="N2629" s="75">
        <f>_xll.qlCalendarAdvance(Calendar,N2628,M2629,"Following",FALSE)</f>
        <v>57951</v>
      </c>
      <c r="O2629" s="75" t="e">
        <f>_xll.qlInterestRateIndexValueDate(Index,N2629)</f>
        <v>#VALUE!</v>
      </c>
      <c r="P2629" s="72" t="e">
        <v>#N/A</v>
      </c>
      <c r="Q2629" s="72" t="e">
        <v>#N/A</v>
      </c>
    </row>
    <row r="2630" spans="13:17" x14ac:dyDescent="0.2">
      <c r="M2630" s="49" t="s">
        <v>443</v>
      </c>
      <c r="N2630" s="75">
        <f>_xll.qlCalendarAdvance(Calendar,N2629,M2630,"Following",FALSE)</f>
        <v>57958</v>
      </c>
      <c r="O2630" s="75" t="e">
        <f>_xll.qlInterestRateIndexValueDate(Index,N2630)</f>
        <v>#VALUE!</v>
      </c>
      <c r="P2630" s="72" t="e">
        <v>#N/A</v>
      </c>
      <c r="Q2630" s="72" t="e">
        <v>#N/A</v>
      </c>
    </row>
    <row r="2631" spans="13:17" x14ac:dyDescent="0.2">
      <c r="M2631" s="49" t="s">
        <v>443</v>
      </c>
      <c r="N2631" s="75">
        <f>_xll.qlCalendarAdvance(Calendar,N2630,M2631,"Following",FALSE)</f>
        <v>57965</v>
      </c>
      <c r="O2631" s="75" t="e">
        <f>_xll.qlInterestRateIndexValueDate(Index,N2631)</f>
        <v>#VALUE!</v>
      </c>
      <c r="P2631" s="72" t="e">
        <v>#N/A</v>
      </c>
      <c r="Q2631" s="72" t="e">
        <v>#N/A</v>
      </c>
    </row>
    <row r="2632" spans="13:17" x14ac:dyDescent="0.2">
      <c r="M2632" s="49" t="s">
        <v>443</v>
      </c>
      <c r="N2632" s="75">
        <f>_xll.qlCalendarAdvance(Calendar,N2631,M2632,"Following",FALSE)</f>
        <v>57972</v>
      </c>
      <c r="O2632" s="75" t="e">
        <f>_xll.qlInterestRateIndexValueDate(Index,N2632)</f>
        <v>#VALUE!</v>
      </c>
      <c r="P2632" s="72" t="e">
        <v>#N/A</v>
      </c>
      <c r="Q2632" s="72" t="e">
        <v>#N/A</v>
      </c>
    </row>
    <row r="2633" spans="13:17" x14ac:dyDescent="0.2">
      <c r="M2633" s="49" t="s">
        <v>443</v>
      </c>
      <c r="N2633" s="75">
        <f>_xll.qlCalendarAdvance(Calendar,N2632,M2633,"Following",FALSE)</f>
        <v>57979</v>
      </c>
      <c r="O2633" s="75" t="e">
        <f>_xll.qlInterestRateIndexValueDate(Index,N2633)</f>
        <v>#VALUE!</v>
      </c>
      <c r="P2633" s="72" t="e">
        <v>#N/A</v>
      </c>
      <c r="Q2633" s="72" t="e">
        <v>#N/A</v>
      </c>
    </row>
    <row r="2634" spans="13:17" x14ac:dyDescent="0.2">
      <c r="M2634" s="49" t="s">
        <v>443</v>
      </c>
      <c r="N2634" s="75">
        <f>_xll.qlCalendarAdvance(Calendar,N2633,M2634,"Following",FALSE)</f>
        <v>57986</v>
      </c>
      <c r="O2634" s="75" t="e">
        <f>_xll.qlInterestRateIndexValueDate(Index,N2634)</f>
        <v>#VALUE!</v>
      </c>
      <c r="P2634" s="72" t="e">
        <v>#N/A</v>
      </c>
      <c r="Q2634" s="72" t="e">
        <v>#N/A</v>
      </c>
    </row>
    <row r="2635" spans="13:17" x14ac:dyDescent="0.2">
      <c r="M2635" s="49" t="s">
        <v>443</v>
      </c>
      <c r="N2635" s="75">
        <f>_xll.qlCalendarAdvance(Calendar,N2634,M2635,"Following",FALSE)</f>
        <v>57993</v>
      </c>
      <c r="O2635" s="75" t="e">
        <f>_xll.qlInterestRateIndexValueDate(Index,N2635)</f>
        <v>#VALUE!</v>
      </c>
      <c r="P2635" s="72" t="e">
        <v>#N/A</v>
      </c>
      <c r="Q2635" s="72" t="e">
        <v>#N/A</v>
      </c>
    </row>
    <row r="2636" spans="13:17" x14ac:dyDescent="0.2">
      <c r="M2636" s="49" t="s">
        <v>443</v>
      </c>
      <c r="N2636" s="75">
        <f>_xll.qlCalendarAdvance(Calendar,N2635,M2636,"Following",FALSE)</f>
        <v>58000</v>
      </c>
      <c r="O2636" s="75" t="e">
        <f>_xll.qlInterestRateIndexValueDate(Index,N2636)</f>
        <v>#VALUE!</v>
      </c>
      <c r="P2636" s="72" t="e">
        <v>#N/A</v>
      </c>
      <c r="Q2636" s="72" t="e">
        <v>#N/A</v>
      </c>
    </row>
    <row r="2637" spans="13:17" x14ac:dyDescent="0.2">
      <c r="M2637" s="49" t="s">
        <v>443</v>
      </c>
      <c r="N2637" s="75">
        <f>_xll.qlCalendarAdvance(Calendar,N2636,M2637,"Following",FALSE)</f>
        <v>58007</v>
      </c>
      <c r="O2637" s="75" t="e">
        <f>_xll.qlInterestRateIndexValueDate(Index,N2637)</f>
        <v>#VALUE!</v>
      </c>
      <c r="P2637" s="72" t="e">
        <v>#N/A</v>
      </c>
      <c r="Q2637" s="72" t="e">
        <v>#N/A</v>
      </c>
    </row>
    <row r="2638" spans="13:17" x14ac:dyDescent="0.2">
      <c r="M2638" s="49" t="s">
        <v>443</v>
      </c>
      <c r="N2638" s="75">
        <f>_xll.qlCalendarAdvance(Calendar,N2637,M2638,"Following",FALSE)</f>
        <v>58014</v>
      </c>
      <c r="O2638" s="75" t="e">
        <f>_xll.qlInterestRateIndexValueDate(Index,N2638)</f>
        <v>#VALUE!</v>
      </c>
      <c r="P2638" s="72" t="e">
        <v>#N/A</v>
      </c>
      <c r="Q2638" s="72" t="e">
        <v>#N/A</v>
      </c>
    </row>
    <row r="2639" spans="13:17" x14ac:dyDescent="0.2">
      <c r="M2639" s="49" t="s">
        <v>443</v>
      </c>
      <c r="N2639" s="75">
        <f>_xll.qlCalendarAdvance(Calendar,N2638,M2639,"Following",FALSE)</f>
        <v>58021</v>
      </c>
      <c r="O2639" s="75" t="e">
        <f>_xll.qlInterestRateIndexValueDate(Index,N2639)</f>
        <v>#VALUE!</v>
      </c>
      <c r="P2639" s="72" t="e">
        <v>#N/A</v>
      </c>
      <c r="Q2639" s="72" t="e">
        <v>#N/A</v>
      </c>
    </row>
    <row r="2640" spans="13:17" x14ac:dyDescent="0.2">
      <c r="M2640" s="49" t="s">
        <v>443</v>
      </c>
      <c r="N2640" s="75">
        <f>_xll.qlCalendarAdvance(Calendar,N2639,M2640,"Following",FALSE)</f>
        <v>58028</v>
      </c>
      <c r="O2640" s="75" t="e">
        <f>_xll.qlInterestRateIndexValueDate(Index,N2640)</f>
        <v>#VALUE!</v>
      </c>
      <c r="P2640" s="72" t="e">
        <v>#N/A</v>
      </c>
      <c r="Q2640" s="72" t="e">
        <v>#N/A</v>
      </c>
    </row>
    <row r="2641" spans="13:17" x14ac:dyDescent="0.2">
      <c r="M2641" s="49" t="s">
        <v>443</v>
      </c>
      <c r="N2641" s="75">
        <f>_xll.qlCalendarAdvance(Calendar,N2640,M2641,"Following",FALSE)</f>
        <v>58035</v>
      </c>
      <c r="O2641" s="75" t="e">
        <f>_xll.qlInterestRateIndexValueDate(Index,N2641)</f>
        <v>#VALUE!</v>
      </c>
      <c r="P2641" s="72" t="e">
        <v>#N/A</v>
      </c>
      <c r="Q2641" s="72" t="e">
        <v>#N/A</v>
      </c>
    </row>
    <row r="2642" spans="13:17" x14ac:dyDescent="0.2">
      <c r="M2642" s="49" t="s">
        <v>443</v>
      </c>
      <c r="N2642" s="75">
        <f>_xll.qlCalendarAdvance(Calendar,N2641,M2642,"Following",FALSE)</f>
        <v>58042</v>
      </c>
      <c r="O2642" s="75" t="e">
        <f>_xll.qlInterestRateIndexValueDate(Index,N2642)</f>
        <v>#VALUE!</v>
      </c>
      <c r="P2642" s="72" t="e">
        <v>#N/A</v>
      </c>
      <c r="Q2642" s="72" t="e">
        <v>#N/A</v>
      </c>
    </row>
    <row r="2643" spans="13:17" x14ac:dyDescent="0.2">
      <c r="M2643" s="49" t="s">
        <v>443</v>
      </c>
      <c r="N2643" s="75">
        <f>_xll.qlCalendarAdvance(Calendar,N2642,M2643,"Following",FALSE)</f>
        <v>58049</v>
      </c>
      <c r="O2643" s="75" t="e">
        <f>_xll.qlInterestRateIndexValueDate(Index,N2643)</f>
        <v>#VALUE!</v>
      </c>
      <c r="P2643" s="72" t="e">
        <v>#N/A</v>
      </c>
      <c r="Q2643" s="72" t="e">
        <v>#N/A</v>
      </c>
    </row>
    <row r="2644" spans="13:17" x14ac:dyDescent="0.2">
      <c r="M2644" s="49" t="s">
        <v>443</v>
      </c>
      <c r="N2644" s="75">
        <f>_xll.qlCalendarAdvance(Calendar,N2643,M2644,"Following",FALSE)</f>
        <v>58056</v>
      </c>
      <c r="O2644" s="75" t="e">
        <f>_xll.qlInterestRateIndexValueDate(Index,N2644)</f>
        <v>#VALUE!</v>
      </c>
      <c r="P2644" s="72" t="e">
        <v>#N/A</v>
      </c>
      <c r="Q2644" s="72" t="e">
        <v>#N/A</v>
      </c>
    </row>
    <row r="2645" spans="13:17" x14ac:dyDescent="0.2">
      <c r="M2645" s="49" t="s">
        <v>443</v>
      </c>
      <c r="N2645" s="75">
        <f>_xll.qlCalendarAdvance(Calendar,N2644,M2645,"Following",FALSE)</f>
        <v>58063</v>
      </c>
      <c r="O2645" s="75" t="e">
        <f>_xll.qlInterestRateIndexValueDate(Index,N2645)</f>
        <v>#VALUE!</v>
      </c>
      <c r="P2645" s="72" t="e">
        <v>#N/A</v>
      </c>
      <c r="Q2645" s="72" t="e">
        <v>#N/A</v>
      </c>
    </row>
    <row r="2646" spans="13:17" x14ac:dyDescent="0.2">
      <c r="M2646" s="49" t="s">
        <v>443</v>
      </c>
      <c r="N2646" s="75">
        <f>_xll.qlCalendarAdvance(Calendar,N2645,M2646,"Following",FALSE)</f>
        <v>58071</v>
      </c>
      <c r="O2646" s="75" t="e">
        <f>_xll.qlInterestRateIndexValueDate(Index,N2646)</f>
        <v>#VALUE!</v>
      </c>
      <c r="P2646" s="72" t="e">
        <v>#N/A</v>
      </c>
      <c r="Q2646" s="72" t="e">
        <v>#N/A</v>
      </c>
    </row>
    <row r="2647" spans="13:17" x14ac:dyDescent="0.2">
      <c r="M2647" s="49" t="s">
        <v>443</v>
      </c>
      <c r="N2647" s="75">
        <f>_xll.qlCalendarAdvance(Calendar,N2646,M2647,"Following",FALSE)</f>
        <v>58078</v>
      </c>
      <c r="O2647" s="75" t="e">
        <f>_xll.qlInterestRateIndexValueDate(Index,N2647)</f>
        <v>#VALUE!</v>
      </c>
      <c r="P2647" s="72" t="e">
        <v>#N/A</v>
      </c>
      <c r="Q2647" s="72" t="e">
        <v>#N/A</v>
      </c>
    </row>
    <row r="2648" spans="13:17" x14ac:dyDescent="0.2">
      <c r="M2648" s="49" t="s">
        <v>443</v>
      </c>
      <c r="N2648" s="75">
        <f>_xll.qlCalendarAdvance(Calendar,N2647,M2648,"Following",FALSE)</f>
        <v>58085</v>
      </c>
      <c r="O2648" s="75" t="e">
        <f>_xll.qlInterestRateIndexValueDate(Index,N2648)</f>
        <v>#VALUE!</v>
      </c>
      <c r="P2648" s="72" t="e">
        <v>#N/A</v>
      </c>
      <c r="Q2648" s="72" t="e">
        <v>#N/A</v>
      </c>
    </row>
    <row r="2649" spans="13:17" x14ac:dyDescent="0.2">
      <c r="M2649" s="49" t="s">
        <v>443</v>
      </c>
      <c r="N2649" s="75">
        <f>_xll.qlCalendarAdvance(Calendar,N2648,M2649,"Following",FALSE)</f>
        <v>58092</v>
      </c>
      <c r="O2649" s="75" t="e">
        <f>_xll.qlInterestRateIndexValueDate(Index,N2649)</f>
        <v>#VALUE!</v>
      </c>
      <c r="P2649" s="72" t="e">
        <v>#N/A</v>
      </c>
      <c r="Q2649" s="72" t="e">
        <v>#N/A</v>
      </c>
    </row>
    <row r="2650" spans="13:17" x14ac:dyDescent="0.2">
      <c r="M2650" s="49" t="s">
        <v>443</v>
      </c>
      <c r="N2650" s="75">
        <f>_xll.qlCalendarAdvance(Calendar,N2649,M2650,"Following",FALSE)</f>
        <v>58099</v>
      </c>
      <c r="O2650" s="75" t="e">
        <f>_xll.qlInterestRateIndexValueDate(Index,N2650)</f>
        <v>#VALUE!</v>
      </c>
      <c r="P2650" s="72" t="e">
        <v>#N/A</v>
      </c>
      <c r="Q2650" s="72" t="e">
        <v>#N/A</v>
      </c>
    </row>
    <row r="2651" spans="13:17" x14ac:dyDescent="0.2">
      <c r="M2651" s="49" t="s">
        <v>443</v>
      </c>
      <c r="N2651" s="75">
        <f>_xll.qlCalendarAdvance(Calendar,N2650,M2651,"Following",FALSE)</f>
        <v>58106</v>
      </c>
      <c r="O2651" s="75" t="e">
        <f>_xll.qlInterestRateIndexValueDate(Index,N2651)</f>
        <v>#VALUE!</v>
      </c>
      <c r="P2651" s="72" t="e">
        <v>#N/A</v>
      </c>
      <c r="Q2651" s="72" t="e">
        <v>#N/A</v>
      </c>
    </row>
    <row r="2652" spans="13:17" x14ac:dyDescent="0.2">
      <c r="M2652" s="49" t="s">
        <v>443</v>
      </c>
      <c r="N2652" s="75">
        <f>_xll.qlCalendarAdvance(Calendar,N2651,M2652,"Following",FALSE)</f>
        <v>58113</v>
      </c>
      <c r="O2652" s="75" t="e">
        <f>_xll.qlInterestRateIndexValueDate(Index,N2652)</f>
        <v>#VALUE!</v>
      </c>
      <c r="P2652" s="72" t="e">
        <v>#N/A</v>
      </c>
      <c r="Q2652" s="72" t="e">
        <v>#N/A</v>
      </c>
    </row>
    <row r="2653" spans="13:17" x14ac:dyDescent="0.2">
      <c r="M2653" s="49" t="s">
        <v>443</v>
      </c>
      <c r="N2653" s="75">
        <f>_xll.qlCalendarAdvance(Calendar,N2652,M2653,"Following",FALSE)</f>
        <v>58120</v>
      </c>
      <c r="O2653" s="75" t="e">
        <f>_xll.qlInterestRateIndexValueDate(Index,N2653)</f>
        <v>#VALUE!</v>
      </c>
      <c r="P2653" s="72" t="e">
        <v>#N/A</v>
      </c>
      <c r="Q2653" s="72" t="e">
        <v>#N/A</v>
      </c>
    </row>
    <row r="2654" spans="13:17" x14ac:dyDescent="0.2">
      <c r="M2654" s="49" t="s">
        <v>443</v>
      </c>
      <c r="N2654" s="75">
        <f>_xll.qlCalendarAdvance(Calendar,N2653,M2654,"Following",FALSE)</f>
        <v>58127</v>
      </c>
      <c r="O2654" s="75" t="e">
        <f>_xll.qlInterestRateIndexValueDate(Index,N2654)</f>
        <v>#VALUE!</v>
      </c>
      <c r="P2654" s="72" t="e">
        <v>#N/A</v>
      </c>
      <c r="Q2654" s="72" t="e">
        <v>#N/A</v>
      </c>
    </row>
    <row r="2655" spans="13:17" x14ac:dyDescent="0.2">
      <c r="M2655" s="49" t="s">
        <v>443</v>
      </c>
      <c r="N2655" s="75">
        <f>_xll.qlCalendarAdvance(Calendar,N2654,M2655,"Following",FALSE)</f>
        <v>58134</v>
      </c>
      <c r="O2655" s="75" t="e">
        <f>_xll.qlInterestRateIndexValueDate(Index,N2655)</f>
        <v>#VALUE!</v>
      </c>
      <c r="P2655" s="72" t="e">
        <v>#N/A</v>
      </c>
      <c r="Q2655" s="72" t="e">
        <v>#N/A</v>
      </c>
    </row>
    <row r="2656" spans="13:17" x14ac:dyDescent="0.2">
      <c r="M2656" s="49" t="s">
        <v>443</v>
      </c>
      <c r="N2656" s="75">
        <f>_xll.qlCalendarAdvance(Calendar,N2655,M2656,"Following",FALSE)</f>
        <v>58141</v>
      </c>
      <c r="O2656" s="75" t="e">
        <f>_xll.qlInterestRateIndexValueDate(Index,N2656)</f>
        <v>#VALUE!</v>
      </c>
      <c r="P2656" s="72" t="e">
        <v>#N/A</v>
      </c>
      <c r="Q2656" s="72" t="e">
        <v>#N/A</v>
      </c>
    </row>
    <row r="2657" spans="13:17" x14ac:dyDescent="0.2">
      <c r="M2657" s="49" t="s">
        <v>443</v>
      </c>
      <c r="N2657" s="75">
        <f>_xll.qlCalendarAdvance(Calendar,N2656,M2657,"Following",FALSE)</f>
        <v>58148</v>
      </c>
      <c r="O2657" s="75" t="e">
        <f>_xll.qlInterestRateIndexValueDate(Index,N2657)</f>
        <v>#VALUE!</v>
      </c>
      <c r="P2657" s="72" t="e">
        <v>#N/A</v>
      </c>
      <c r="Q2657" s="72" t="e">
        <v>#N/A</v>
      </c>
    </row>
    <row r="2658" spans="13:17" x14ac:dyDescent="0.2">
      <c r="M2658" s="49" t="s">
        <v>443</v>
      </c>
      <c r="N2658" s="75">
        <f>_xll.qlCalendarAdvance(Calendar,N2657,M2658,"Following",FALSE)</f>
        <v>58155</v>
      </c>
      <c r="O2658" s="75" t="e">
        <f>_xll.qlInterestRateIndexValueDate(Index,N2658)</f>
        <v>#VALUE!</v>
      </c>
      <c r="P2658" s="72" t="e">
        <v>#N/A</v>
      </c>
      <c r="Q2658" s="72" t="e">
        <v>#N/A</v>
      </c>
    </row>
    <row r="2659" spans="13:17" x14ac:dyDescent="0.2">
      <c r="M2659" s="49" t="s">
        <v>443</v>
      </c>
      <c r="N2659" s="75">
        <f>_xll.qlCalendarAdvance(Calendar,N2658,M2659,"Following",FALSE)</f>
        <v>58166</v>
      </c>
      <c r="O2659" s="75" t="e">
        <f>_xll.qlInterestRateIndexValueDate(Index,N2659)</f>
        <v>#VALUE!</v>
      </c>
      <c r="P2659" s="72" t="e">
        <v>#N/A</v>
      </c>
      <c r="Q2659" s="72" t="e">
        <v>#N/A</v>
      </c>
    </row>
    <row r="2660" spans="13:17" x14ac:dyDescent="0.2">
      <c r="M2660" s="49" t="s">
        <v>443</v>
      </c>
      <c r="N2660" s="75">
        <f>_xll.qlCalendarAdvance(Calendar,N2659,M2660,"Following",FALSE)</f>
        <v>58173</v>
      </c>
      <c r="O2660" s="75" t="e">
        <f>_xll.qlInterestRateIndexValueDate(Index,N2660)</f>
        <v>#VALUE!</v>
      </c>
      <c r="P2660" s="72" t="e">
        <v>#N/A</v>
      </c>
      <c r="Q2660" s="72" t="e">
        <v>#N/A</v>
      </c>
    </row>
    <row r="2661" spans="13:17" x14ac:dyDescent="0.2">
      <c r="M2661" s="49" t="s">
        <v>443</v>
      </c>
      <c r="N2661" s="75">
        <f>_xll.qlCalendarAdvance(Calendar,N2660,M2661,"Following",FALSE)</f>
        <v>58180</v>
      </c>
      <c r="O2661" s="75" t="e">
        <f>_xll.qlInterestRateIndexValueDate(Index,N2661)</f>
        <v>#VALUE!</v>
      </c>
      <c r="P2661" s="72" t="e">
        <v>#N/A</v>
      </c>
      <c r="Q2661" s="72" t="e">
        <v>#N/A</v>
      </c>
    </row>
    <row r="2662" spans="13:17" x14ac:dyDescent="0.2">
      <c r="M2662" s="49" t="s">
        <v>443</v>
      </c>
      <c r="N2662" s="75">
        <f>_xll.qlCalendarAdvance(Calendar,N2661,M2662,"Following",FALSE)</f>
        <v>58187</v>
      </c>
      <c r="O2662" s="75" t="e">
        <f>_xll.qlInterestRateIndexValueDate(Index,N2662)</f>
        <v>#VALUE!</v>
      </c>
      <c r="P2662" s="72" t="e">
        <v>#N/A</v>
      </c>
      <c r="Q2662" s="72" t="e">
        <v>#N/A</v>
      </c>
    </row>
    <row r="2663" spans="13:17" x14ac:dyDescent="0.2">
      <c r="M2663" s="49" t="s">
        <v>443</v>
      </c>
      <c r="N2663" s="75">
        <f>_xll.qlCalendarAdvance(Calendar,N2662,M2663,"Following",FALSE)</f>
        <v>58194</v>
      </c>
      <c r="O2663" s="75" t="e">
        <f>_xll.qlInterestRateIndexValueDate(Index,N2663)</f>
        <v>#VALUE!</v>
      </c>
      <c r="P2663" s="72" t="e">
        <v>#N/A</v>
      </c>
      <c r="Q2663" s="72" t="e">
        <v>#N/A</v>
      </c>
    </row>
    <row r="2664" spans="13:17" x14ac:dyDescent="0.2">
      <c r="M2664" s="49" t="s">
        <v>443</v>
      </c>
      <c r="N2664" s="75">
        <f>_xll.qlCalendarAdvance(Calendar,N2663,M2664,"Following",FALSE)</f>
        <v>58201</v>
      </c>
      <c r="O2664" s="75" t="e">
        <f>_xll.qlInterestRateIndexValueDate(Index,N2664)</f>
        <v>#VALUE!</v>
      </c>
      <c r="P2664" s="72" t="e">
        <v>#N/A</v>
      </c>
      <c r="Q2664" s="72" t="e">
        <v>#N/A</v>
      </c>
    </row>
    <row r="2665" spans="13:17" x14ac:dyDescent="0.2">
      <c r="M2665" s="49" t="s">
        <v>443</v>
      </c>
      <c r="N2665" s="75">
        <f>_xll.qlCalendarAdvance(Calendar,N2664,M2665,"Following",FALSE)</f>
        <v>58208</v>
      </c>
      <c r="O2665" s="75" t="e">
        <f>_xll.qlInterestRateIndexValueDate(Index,N2665)</f>
        <v>#VALUE!</v>
      </c>
      <c r="P2665" s="72" t="e">
        <v>#N/A</v>
      </c>
      <c r="Q2665" s="72" t="e">
        <v>#N/A</v>
      </c>
    </row>
    <row r="2666" spans="13:17" x14ac:dyDescent="0.2">
      <c r="M2666" s="49" t="s">
        <v>443</v>
      </c>
      <c r="N2666" s="75">
        <f>_xll.qlCalendarAdvance(Calendar,N2665,M2666,"Following",FALSE)</f>
        <v>58215</v>
      </c>
      <c r="O2666" s="75" t="e">
        <f>_xll.qlInterestRateIndexValueDate(Index,N2666)</f>
        <v>#VALUE!</v>
      </c>
      <c r="P2666" s="72" t="e">
        <v>#N/A</v>
      </c>
      <c r="Q2666" s="72" t="e">
        <v>#N/A</v>
      </c>
    </row>
    <row r="2667" spans="13:17" x14ac:dyDescent="0.2">
      <c r="M2667" s="49" t="s">
        <v>443</v>
      </c>
      <c r="N2667" s="75">
        <f>_xll.qlCalendarAdvance(Calendar,N2666,M2667,"Following",FALSE)</f>
        <v>58222</v>
      </c>
      <c r="O2667" s="75" t="e">
        <f>_xll.qlInterestRateIndexValueDate(Index,N2667)</f>
        <v>#VALUE!</v>
      </c>
      <c r="P2667" s="72" t="e">
        <v>#N/A</v>
      </c>
      <c r="Q2667" s="72" t="e">
        <v>#N/A</v>
      </c>
    </row>
    <row r="2668" spans="13:17" x14ac:dyDescent="0.2">
      <c r="M2668" s="49" t="s">
        <v>443</v>
      </c>
      <c r="N2668" s="75">
        <f>_xll.qlCalendarAdvance(Calendar,N2667,M2668,"Following",FALSE)</f>
        <v>58229</v>
      </c>
      <c r="O2668" s="75" t="e">
        <f>_xll.qlInterestRateIndexValueDate(Index,N2668)</f>
        <v>#VALUE!</v>
      </c>
      <c r="P2668" s="72" t="e">
        <v>#N/A</v>
      </c>
      <c r="Q2668" s="72" t="e">
        <v>#N/A</v>
      </c>
    </row>
    <row r="2669" spans="13:17" x14ac:dyDescent="0.2">
      <c r="M2669" s="49" t="s">
        <v>443</v>
      </c>
      <c r="N2669" s="75">
        <f>_xll.qlCalendarAdvance(Calendar,N2668,M2669,"Following",FALSE)</f>
        <v>58236</v>
      </c>
      <c r="O2669" s="75" t="e">
        <f>_xll.qlInterestRateIndexValueDate(Index,N2669)</f>
        <v>#VALUE!</v>
      </c>
      <c r="P2669" s="72" t="e">
        <v>#N/A</v>
      </c>
      <c r="Q2669" s="72" t="e">
        <v>#N/A</v>
      </c>
    </row>
    <row r="2670" spans="13:17" x14ac:dyDescent="0.2">
      <c r="M2670" s="49" t="s">
        <v>443</v>
      </c>
      <c r="N2670" s="75">
        <f>_xll.qlCalendarAdvance(Calendar,N2669,M2670,"Following",FALSE)</f>
        <v>58243</v>
      </c>
      <c r="O2670" s="75" t="e">
        <f>_xll.qlInterestRateIndexValueDate(Index,N2670)</f>
        <v>#VALUE!</v>
      </c>
      <c r="P2670" s="72" t="e">
        <v>#N/A</v>
      </c>
      <c r="Q2670" s="72" t="e">
        <v>#N/A</v>
      </c>
    </row>
    <row r="2671" spans="13:17" x14ac:dyDescent="0.2">
      <c r="M2671" s="49" t="s">
        <v>443</v>
      </c>
      <c r="N2671" s="75">
        <f>_xll.qlCalendarAdvance(Calendar,N2670,M2671,"Following",FALSE)</f>
        <v>58250</v>
      </c>
      <c r="O2671" s="75" t="e">
        <f>_xll.qlInterestRateIndexValueDate(Index,N2671)</f>
        <v>#VALUE!</v>
      </c>
      <c r="P2671" s="72" t="e">
        <v>#N/A</v>
      </c>
      <c r="Q2671" s="72" t="e">
        <v>#N/A</v>
      </c>
    </row>
    <row r="2672" spans="13:17" x14ac:dyDescent="0.2">
      <c r="M2672" s="49" t="s">
        <v>443</v>
      </c>
      <c r="N2672" s="75">
        <f>_xll.qlCalendarAdvance(Calendar,N2671,M2672,"Following",FALSE)</f>
        <v>58257</v>
      </c>
      <c r="O2672" s="75" t="e">
        <f>_xll.qlInterestRateIndexValueDate(Index,N2672)</f>
        <v>#VALUE!</v>
      </c>
      <c r="P2672" s="72" t="e">
        <v>#N/A</v>
      </c>
      <c r="Q2672" s="72" t="e">
        <v>#N/A</v>
      </c>
    </row>
    <row r="2673" spans="13:17" x14ac:dyDescent="0.2">
      <c r="M2673" s="49" t="s">
        <v>443</v>
      </c>
      <c r="N2673" s="75">
        <f>_xll.qlCalendarAdvance(Calendar,N2672,M2673,"Following",FALSE)</f>
        <v>58264</v>
      </c>
      <c r="O2673" s="75" t="e">
        <f>_xll.qlInterestRateIndexValueDate(Index,N2673)</f>
        <v>#VALUE!</v>
      </c>
      <c r="P2673" s="72" t="e">
        <v>#N/A</v>
      </c>
      <c r="Q2673" s="72" t="e">
        <v>#N/A</v>
      </c>
    </row>
    <row r="2674" spans="13:17" x14ac:dyDescent="0.2">
      <c r="M2674" s="49" t="s">
        <v>443</v>
      </c>
      <c r="N2674" s="75">
        <f>_xll.qlCalendarAdvance(Calendar,N2673,M2674,"Following",FALSE)</f>
        <v>58271</v>
      </c>
      <c r="O2674" s="75" t="e">
        <f>_xll.qlInterestRateIndexValueDate(Index,N2674)</f>
        <v>#VALUE!</v>
      </c>
      <c r="P2674" s="72" t="e">
        <v>#N/A</v>
      </c>
      <c r="Q2674" s="72" t="e">
        <v>#N/A</v>
      </c>
    </row>
    <row r="2675" spans="13:17" x14ac:dyDescent="0.2">
      <c r="M2675" s="49" t="s">
        <v>443</v>
      </c>
      <c r="N2675" s="75">
        <f>_xll.qlCalendarAdvance(Calendar,N2674,M2675,"Following",FALSE)</f>
        <v>58278</v>
      </c>
      <c r="O2675" s="75" t="e">
        <f>_xll.qlInterestRateIndexValueDate(Index,N2675)</f>
        <v>#VALUE!</v>
      </c>
      <c r="P2675" s="72" t="e">
        <v>#N/A</v>
      </c>
      <c r="Q2675" s="72" t="e">
        <v>#N/A</v>
      </c>
    </row>
    <row r="2676" spans="13:17" x14ac:dyDescent="0.2">
      <c r="M2676" s="49" t="s">
        <v>443</v>
      </c>
      <c r="N2676" s="75">
        <f>_xll.qlCalendarAdvance(Calendar,N2675,M2676,"Following",FALSE)</f>
        <v>58285</v>
      </c>
      <c r="O2676" s="75" t="e">
        <f>_xll.qlInterestRateIndexValueDate(Index,N2676)</f>
        <v>#VALUE!</v>
      </c>
      <c r="P2676" s="72" t="e">
        <v>#N/A</v>
      </c>
      <c r="Q2676" s="72" t="e">
        <v>#N/A</v>
      </c>
    </row>
    <row r="2677" spans="13:17" x14ac:dyDescent="0.2">
      <c r="M2677" s="49" t="s">
        <v>443</v>
      </c>
      <c r="N2677" s="75">
        <f>_xll.qlCalendarAdvance(Calendar,N2676,M2677,"Following",FALSE)</f>
        <v>58292</v>
      </c>
      <c r="O2677" s="75" t="e">
        <f>_xll.qlInterestRateIndexValueDate(Index,N2677)</f>
        <v>#VALUE!</v>
      </c>
      <c r="P2677" s="72" t="e">
        <v>#N/A</v>
      </c>
      <c r="Q2677" s="72" t="e">
        <v>#N/A</v>
      </c>
    </row>
    <row r="2678" spans="13:17" x14ac:dyDescent="0.2">
      <c r="M2678" s="49" t="s">
        <v>443</v>
      </c>
      <c r="N2678" s="75">
        <f>_xll.qlCalendarAdvance(Calendar,N2677,M2678,"Following",FALSE)</f>
        <v>58299</v>
      </c>
      <c r="O2678" s="75" t="e">
        <f>_xll.qlInterestRateIndexValueDate(Index,N2678)</f>
        <v>#VALUE!</v>
      </c>
      <c r="P2678" s="72" t="e">
        <v>#N/A</v>
      </c>
      <c r="Q2678" s="72" t="e">
        <v>#N/A</v>
      </c>
    </row>
    <row r="2679" spans="13:17" x14ac:dyDescent="0.2">
      <c r="M2679" s="49" t="s">
        <v>443</v>
      </c>
      <c r="N2679" s="75">
        <f>_xll.qlCalendarAdvance(Calendar,N2678,M2679,"Following",FALSE)</f>
        <v>58306</v>
      </c>
      <c r="O2679" s="75" t="e">
        <f>_xll.qlInterestRateIndexValueDate(Index,N2679)</f>
        <v>#VALUE!</v>
      </c>
      <c r="P2679" s="72" t="e">
        <v>#N/A</v>
      </c>
      <c r="Q2679" s="72" t="e">
        <v>#N/A</v>
      </c>
    </row>
    <row r="2680" spans="13:17" x14ac:dyDescent="0.2">
      <c r="M2680" s="49" t="s">
        <v>443</v>
      </c>
      <c r="N2680" s="75">
        <f>_xll.qlCalendarAdvance(Calendar,N2679,M2680,"Following",FALSE)</f>
        <v>58313</v>
      </c>
      <c r="O2680" s="75" t="e">
        <f>_xll.qlInterestRateIndexValueDate(Index,N2680)</f>
        <v>#VALUE!</v>
      </c>
      <c r="P2680" s="72" t="e">
        <v>#N/A</v>
      </c>
      <c r="Q2680" s="72" t="e">
        <v>#N/A</v>
      </c>
    </row>
    <row r="2681" spans="13:17" x14ac:dyDescent="0.2">
      <c r="M2681" s="49" t="s">
        <v>443</v>
      </c>
      <c r="N2681" s="75">
        <f>_xll.qlCalendarAdvance(Calendar,N2680,M2681,"Following",FALSE)</f>
        <v>58320</v>
      </c>
      <c r="O2681" s="75" t="e">
        <f>_xll.qlInterestRateIndexValueDate(Index,N2681)</f>
        <v>#VALUE!</v>
      </c>
      <c r="P2681" s="72" t="e">
        <v>#N/A</v>
      </c>
      <c r="Q2681" s="72" t="e">
        <v>#N/A</v>
      </c>
    </row>
    <row r="2682" spans="13:17" x14ac:dyDescent="0.2">
      <c r="M2682" s="49" t="s">
        <v>443</v>
      </c>
      <c r="N2682" s="75">
        <f>_xll.qlCalendarAdvance(Calendar,N2681,M2682,"Following",FALSE)</f>
        <v>58327</v>
      </c>
      <c r="O2682" s="75" t="e">
        <f>_xll.qlInterestRateIndexValueDate(Index,N2682)</f>
        <v>#VALUE!</v>
      </c>
      <c r="P2682" s="72" t="e">
        <v>#N/A</v>
      </c>
      <c r="Q2682" s="72" t="e">
        <v>#N/A</v>
      </c>
    </row>
    <row r="2683" spans="13:17" x14ac:dyDescent="0.2">
      <c r="M2683" s="49" t="s">
        <v>443</v>
      </c>
      <c r="N2683" s="75">
        <f>_xll.qlCalendarAdvance(Calendar,N2682,M2683,"Following",FALSE)</f>
        <v>58334</v>
      </c>
      <c r="O2683" s="75" t="e">
        <f>_xll.qlInterestRateIndexValueDate(Index,N2683)</f>
        <v>#VALUE!</v>
      </c>
      <c r="P2683" s="72" t="e">
        <v>#N/A</v>
      </c>
      <c r="Q2683" s="72" t="e">
        <v>#N/A</v>
      </c>
    </row>
    <row r="2684" spans="13:17" x14ac:dyDescent="0.2">
      <c r="M2684" s="49" t="s">
        <v>443</v>
      </c>
      <c r="N2684" s="75">
        <f>_xll.qlCalendarAdvance(Calendar,N2683,M2684,"Following",FALSE)</f>
        <v>58341</v>
      </c>
      <c r="O2684" s="75" t="e">
        <f>_xll.qlInterestRateIndexValueDate(Index,N2684)</f>
        <v>#VALUE!</v>
      </c>
      <c r="P2684" s="72" t="e">
        <v>#N/A</v>
      </c>
      <c r="Q2684" s="72" t="e">
        <v>#N/A</v>
      </c>
    </row>
    <row r="2685" spans="13:17" x14ac:dyDescent="0.2">
      <c r="M2685" s="49" t="s">
        <v>443</v>
      </c>
      <c r="N2685" s="75">
        <f>_xll.qlCalendarAdvance(Calendar,N2684,M2685,"Following",FALSE)</f>
        <v>58348</v>
      </c>
      <c r="O2685" s="75" t="e">
        <f>_xll.qlInterestRateIndexValueDate(Index,N2685)</f>
        <v>#VALUE!</v>
      </c>
      <c r="P2685" s="72" t="e">
        <v>#N/A</v>
      </c>
      <c r="Q2685" s="72" t="e">
        <v>#N/A</v>
      </c>
    </row>
    <row r="2686" spans="13:17" x14ac:dyDescent="0.2">
      <c r="M2686" s="49" t="s">
        <v>443</v>
      </c>
      <c r="N2686" s="75">
        <f>_xll.qlCalendarAdvance(Calendar,N2685,M2686,"Following",FALSE)</f>
        <v>58355</v>
      </c>
      <c r="O2686" s="75" t="e">
        <f>_xll.qlInterestRateIndexValueDate(Index,N2686)</f>
        <v>#VALUE!</v>
      </c>
      <c r="P2686" s="72" t="e">
        <v>#N/A</v>
      </c>
      <c r="Q2686" s="72" t="e">
        <v>#N/A</v>
      </c>
    </row>
    <row r="2687" spans="13:17" x14ac:dyDescent="0.2">
      <c r="M2687" s="49" t="s">
        <v>443</v>
      </c>
      <c r="N2687" s="75">
        <f>_xll.qlCalendarAdvance(Calendar,N2686,M2687,"Following",FALSE)</f>
        <v>58362</v>
      </c>
      <c r="O2687" s="75" t="e">
        <f>_xll.qlInterestRateIndexValueDate(Index,N2687)</f>
        <v>#VALUE!</v>
      </c>
      <c r="P2687" s="72" t="e">
        <v>#N/A</v>
      </c>
      <c r="Q2687" s="72" t="e">
        <v>#N/A</v>
      </c>
    </row>
    <row r="2688" spans="13:17" x14ac:dyDescent="0.2">
      <c r="M2688" s="49" t="s">
        <v>443</v>
      </c>
      <c r="N2688" s="75">
        <f>_xll.qlCalendarAdvance(Calendar,N2687,M2688,"Following",FALSE)</f>
        <v>58369</v>
      </c>
      <c r="O2688" s="75" t="e">
        <f>_xll.qlInterestRateIndexValueDate(Index,N2688)</f>
        <v>#VALUE!</v>
      </c>
      <c r="P2688" s="72" t="e">
        <v>#N/A</v>
      </c>
      <c r="Q2688" s="72" t="e">
        <v>#N/A</v>
      </c>
    </row>
    <row r="2689" spans="13:17" x14ac:dyDescent="0.2">
      <c r="M2689" s="49" t="s">
        <v>443</v>
      </c>
      <c r="N2689" s="75">
        <f>_xll.qlCalendarAdvance(Calendar,N2688,M2689,"Following",FALSE)</f>
        <v>58376</v>
      </c>
      <c r="O2689" s="75" t="e">
        <f>_xll.qlInterestRateIndexValueDate(Index,N2689)</f>
        <v>#VALUE!</v>
      </c>
      <c r="P2689" s="72" t="e">
        <v>#N/A</v>
      </c>
      <c r="Q2689" s="72" t="e">
        <v>#N/A</v>
      </c>
    </row>
    <row r="2690" spans="13:17" x14ac:dyDescent="0.2">
      <c r="M2690" s="49" t="s">
        <v>443</v>
      </c>
      <c r="N2690" s="75">
        <f>_xll.qlCalendarAdvance(Calendar,N2689,M2690,"Following",FALSE)</f>
        <v>58383</v>
      </c>
      <c r="O2690" s="75" t="e">
        <f>_xll.qlInterestRateIndexValueDate(Index,N2690)</f>
        <v>#VALUE!</v>
      </c>
      <c r="P2690" s="72" t="e">
        <v>#N/A</v>
      </c>
      <c r="Q2690" s="72" t="e">
        <v>#N/A</v>
      </c>
    </row>
    <row r="2691" spans="13:17" x14ac:dyDescent="0.2">
      <c r="M2691" s="49" t="s">
        <v>443</v>
      </c>
      <c r="N2691" s="75">
        <f>_xll.qlCalendarAdvance(Calendar,N2690,M2691,"Following",FALSE)</f>
        <v>58390</v>
      </c>
      <c r="O2691" s="75" t="e">
        <f>_xll.qlInterestRateIndexValueDate(Index,N2691)</f>
        <v>#VALUE!</v>
      </c>
      <c r="P2691" s="72" t="e">
        <v>#N/A</v>
      </c>
      <c r="Q2691" s="72" t="e">
        <v>#N/A</v>
      </c>
    </row>
    <row r="2692" spans="13:17" x14ac:dyDescent="0.2">
      <c r="M2692" s="49" t="s">
        <v>443</v>
      </c>
      <c r="N2692" s="75">
        <f>_xll.qlCalendarAdvance(Calendar,N2691,M2692,"Following",FALSE)</f>
        <v>58397</v>
      </c>
      <c r="O2692" s="75" t="e">
        <f>_xll.qlInterestRateIndexValueDate(Index,N2692)</f>
        <v>#VALUE!</v>
      </c>
      <c r="P2692" s="72" t="e">
        <v>#N/A</v>
      </c>
      <c r="Q2692" s="72" t="e">
        <v>#N/A</v>
      </c>
    </row>
    <row r="2693" spans="13:17" x14ac:dyDescent="0.2">
      <c r="M2693" s="49" t="s">
        <v>443</v>
      </c>
      <c r="N2693" s="75">
        <f>_xll.qlCalendarAdvance(Calendar,N2692,M2693,"Following",FALSE)</f>
        <v>58404</v>
      </c>
      <c r="O2693" s="75" t="e">
        <f>_xll.qlInterestRateIndexValueDate(Index,N2693)</f>
        <v>#VALUE!</v>
      </c>
      <c r="P2693" s="72" t="e">
        <v>#N/A</v>
      </c>
      <c r="Q2693" s="72" t="e">
        <v>#N/A</v>
      </c>
    </row>
    <row r="2694" spans="13:17" x14ac:dyDescent="0.2">
      <c r="M2694" s="49" t="s">
        <v>443</v>
      </c>
      <c r="N2694" s="75">
        <f>_xll.qlCalendarAdvance(Calendar,N2693,M2694,"Following",FALSE)</f>
        <v>58411</v>
      </c>
      <c r="O2694" s="75" t="e">
        <f>_xll.qlInterestRateIndexValueDate(Index,N2694)</f>
        <v>#VALUE!</v>
      </c>
      <c r="P2694" s="72" t="e">
        <v>#N/A</v>
      </c>
      <c r="Q2694" s="72" t="e">
        <v>#N/A</v>
      </c>
    </row>
    <row r="2695" spans="13:17" x14ac:dyDescent="0.2">
      <c r="M2695" s="49" t="s">
        <v>443</v>
      </c>
      <c r="N2695" s="75">
        <f>_xll.qlCalendarAdvance(Calendar,N2694,M2695,"Following",FALSE)</f>
        <v>58418</v>
      </c>
      <c r="O2695" s="75" t="e">
        <f>_xll.qlInterestRateIndexValueDate(Index,N2695)</f>
        <v>#VALUE!</v>
      </c>
      <c r="P2695" s="72" t="e">
        <v>#N/A</v>
      </c>
      <c r="Q2695" s="72" t="e">
        <v>#N/A</v>
      </c>
    </row>
    <row r="2696" spans="13:17" x14ac:dyDescent="0.2">
      <c r="M2696" s="49" t="s">
        <v>443</v>
      </c>
      <c r="N2696" s="75">
        <f>_xll.qlCalendarAdvance(Calendar,N2695,M2696,"Following",FALSE)</f>
        <v>58425</v>
      </c>
      <c r="O2696" s="75" t="e">
        <f>_xll.qlInterestRateIndexValueDate(Index,N2696)</f>
        <v>#VALUE!</v>
      </c>
      <c r="P2696" s="72" t="e">
        <v>#N/A</v>
      </c>
      <c r="Q2696" s="72" t="e">
        <v>#N/A</v>
      </c>
    </row>
    <row r="2697" spans="13:17" x14ac:dyDescent="0.2">
      <c r="M2697" s="49" t="s">
        <v>443</v>
      </c>
      <c r="N2697" s="75">
        <f>_xll.qlCalendarAdvance(Calendar,N2696,M2697,"Following",FALSE)</f>
        <v>58432</v>
      </c>
      <c r="O2697" s="75" t="e">
        <f>_xll.qlInterestRateIndexValueDate(Index,N2697)</f>
        <v>#VALUE!</v>
      </c>
      <c r="P2697" s="72" t="e">
        <v>#N/A</v>
      </c>
      <c r="Q2697" s="72" t="e">
        <v>#N/A</v>
      </c>
    </row>
    <row r="2698" spans="13:17" x14ac:dyDescent="0.2">
      <c r="M2698" s="49" t="s">
        <v>443</v>
      </c>
      <c r="N2698" s="75">
        <f>_xll.qlCalendarAdvance(Calendar,N2697,M2698,"Following",FALSE)</f>
        <v>58439</v>
      </c>
      <c r="O2698" s="75" t="e">
        <f>_xll.qlInterestRateIndexValueDate(Index,N2698)</f>
        <v>#VALUE!</v>
      </c>
      <c r="P2698" s="72" t="e">
        <v>#N/A</v>
      </c>
      <c r="Q2698" s="72" t="e">
        <v>#N/A</v>
      </c>
    </row>
    <row r="2699" spans="13:17" x14ac:dyDescent="0.2">
      <c r="M2699" s="49" t="s">
        <v>443</v>
      </c>
      <c r="N2699" s="75">
        <f>_xll.qlCalendarAdvance(Calendar,N2698,M2699,"Following",FALSE)</f>
        <v>58446</v>
      </c>
      <c r="O2699" s="75" t="e">
        <f>_xll.qlInterestRateIndexValueDate(Index,N2699)</f>
        <v>#VALUE!</v>
      </c>
      <c r="P2699" s="72" t="e">
        <v>#N/A</v>
      </c>
      <c r="Q2699" s="72" t="e">
        <v>#N/A</v>
      </c>
    </row>
    <row r="2700" spans="13:17" x14ac:dyDescent="0.2">
      <c r="M2700" s="49" t="s">
        <v>443</v>
      </c>
      <c r="N2700" s="75">
        <f>_xll.qlCalendarAdvance(Calendar,N2699,M2700,"Following",FALSE)</f>
        <v>58453</v>
      </c>
      <c r="O2700" s="75" t="e">
        <f>_xll.qlInterestRateIndexValueDate(Index,N2700)</f>
        <v>#VALUE!</v>
      </c>
      <c r="P2700" s="72" t="e">
        <v>#N/A</v>
      </c>
      <c r="Q2700" s="72" t="e">
        <v>#N/A</v>
      </c>
    </row>
    <row r="2701" spans="13:17" x14ac:dyDescent="0.2">
      <c r="M2701" s="49" t="s">
        <v>443</v>
      </c>
      <c r="N2701" s="75">
        <f>_xll.qlCalendarAdvance(Calendar,N2700,M2701,"Following",FALSE)</f>
        <v>58460</v>
      </c>
      <c r="O2701" s="75" t="e">
        <f>_xll.qlInterestRateIndexValueDate(Index,N2701)</f>
        <v>#VALUE!</v>
      </c>
      <c r="P2701" s="72" t="e">
        <v>#N/A</v>
      </c>
      <c r="Q2701" s="72" t="e">
        <v>#N/A</v>
      </c>
    </row>
    <row r="2702" spans="13:17" x14ac:dyDescent="0.2">
      <c r="M2702" s="49" t="s">
        <v>443</v>
      </c>
      <c r="N2702" s="75">
        <f>_xll.qlCalendarAdvance(Calendar,N2701,M2702,"Following",FALSE)</f>
        <v>58467</v>
      </c>
      <c r="O2702" s="75" t="e">
        <f>_xll.qlInterestRateIndexValueDate(Index,N2702)</f>
        <v>#VALUE!</v>
      </c>
      <c r="P2702" s="72" t="e">
        <v>#N/A</v>
      </c>
      <c r="Q2702" s="72" t="e">
        <v>#N/A</v>
      </c>
    </row>
    <row r="2703" spans="13:17" x14ac:dyDescent="0.2">
      <c r="M2703" s="49" t="s">
        <v>443</v>
      </c>
      <c r="N2703" s="75">
        <f>_xll.qlCalendarAdvance(Calendar,N2702,M2703,"Following",FALSE)</f>
        <v>58474</v>
      </c>
      <c r="O2703" s="75" t="e">
        <f>_xll.qlInterestRateIndexValueDate(Index,N2703)</f>
        <v>#VALUE!</v>
      </c>
      <c r="P2703" s="72" t="e">
        <v>#N/A</v>
      </c>
      <c r="Q2703" s="72" t="e">
        <v>#N/A</v>
      </c>
    </row>
    <row r="2704" spans="13:17" x14ac:dyDescent="0.2">
      <c r="M2704" s="49" t="s">
        <v>443</v>
      </c>
      <c r="N2704" s="75">
        <f>_xll.qlCalendarAdvance(Calendar,N2703,M2704,"Following",FALSE)</f>
        <v>58481</v>
      </c>
      <c r="O2704" s="75" t="e">
        <f>_xll.qlInterestRateIndexValueDate(Index,N2704)</f>
        <v>#VALUE!</v>
      </c>
      <c r="P2704" s="72" t="e">
        <v>#N/A</v>
      </c>
      <c r="Q2704" s="72" t="e">
        <v>#N/A</v>
      </c>
    </row>
    <row r="2705" spans="13:17" x14ac:dyDescent="0.2">
      <c r="M2705" s="49" t="s">
        <v>443</v>
      </c>
      <c r="N2705" s="75">
        <f>_xll.qlCalendarAdvance(Calendar,N2704,M2705,"Following",FALSE)</f>
        <v>58488</v>
      </c>
      <c r="O2705" s="75" t="e">
        <f>_xll.qlInterestRateIndexValueDate(Index,N2705)</f>
        <v>#VALUE!</v>
      </c>
      <c r="P2705" s="72" t="e">
        <v>#N/A</v>
      </c>
      <c r="Q2705" s="72" t="e">
        <v>#N/A</v>
      </c>
    </row>
    <row r="2706" spans="13:17" x14ac:dyDescent="0.2">
      <c r="M2706" s="49" t="s">
        <v>443</v>
      </c>
      <c r="N2706" s="75">
        <f>_xll.qlCalendarAdvance(Calendar,N2705,M2706,"Following",FALSE)</f>
        <v>58495</v>
      </c>
      <c r="O2706" s="75" t="e">
        <f>_xll.qlInterestRateIndexValueDate(Index,N2706)</f>
        <v>#VALUE!</v>
      </c>
      <c r="P2706" s="72" t="e">
        <v>#N/A</v>
      </c>
      <c r="Q2706" s="72" t="e">
        <v>#N/A</v>
      </c>
    </row>
    <row r="2707" spans="13:17" x14ac:dyDescent="0.2">
      <c r="M2707" s="49" t="s">
        <v>443</v>
      </c>
      <c r="N2707" s="75">
        <f>_xll.qlCalendarAdvance(Calendar,N2706,M2707,"Following",FALSE)</f>
        <v>58502</v>
      </c>
      <c r="O2707" s="75" t="e">
        <f>_xll.qlInterestRateIndexValueDate(Index,N2707)</f>
        <v>#VALUE!</v>
      </c>
      <c r="P2707" s="72" t="e">
        <v>#N/A</v>
      </c>
      <c r="Q2707" s="72" t="e">
        <v>#N/A</v>
      </c>
    </row>
    <row r="2708" spans="13:17" x14ac:dyDescent="0.2">
      <c r="M2708" s="49" t="s">
        <v>443</v>
      </c>
      <c r="N2708" s="75">
        <f>_xll.qlCalendarAdvance(Calendar,N2707,M2708,"Following",FALSE)</f>
        <v>58509</v>
      </c>
      <c r="O2708" s="75" t="e">
        <f>_xll.qlInterestRateIndexValueDate(Index,N2708)</f>
        <v>#VALUE!</v>
      </c>
      <c r="P2708" s="72" t="e">
        <v>#N/A</v>
      </c>
      <c r="Q2708" s="72" t="e">
        <v>#N/A</v>
      </c>
    </row>
    <row r="2709" spans="13:17" x14ac:dyDescent="0.2">
      <c r="M2709" s="49" t="s">
        <v>443</v>
      </c>
      <c r="N2709" s="75">
        <f>_xll.qlCalendarAdvance(Calendar,N2708,M2709,"Following",FALSE)</f>
        <v>58516</v>
      </c>
      <c r="O2709" s="75" t="e">
        <f>_xll.qlInterestRateIndexValueDate(Index,N2709)</f>
        <v>#VALUE!</v>
      </c>
      <c r="P2709" s="72" t="e">
        <v>#N/A</v>
      </c>
      <c r="Q2709" s="72" t="e">
        <v>#N/A</v>
      </c>
    </row>
    <row r="2710" spans="13:17" x14ac:dyDescent="0.2">
      <c r="M2710" s="49" t="s">
        <v>443</v>
      </c>
      <c r="N2710" s="75">
        <f>_xll.qlCalendarAdvance(Calendar,N2709,M2710,"Following",FALSE)</f>
        <v>58523</v>
      </c>
      <c r="O2710" s="75" t="e">
        <f>_xll.qlInterestRateIndexValueDate(Index,N2710)</f>
        <v>#VALUE!</v>
      </c>
      <c r="P2710" s="72" t="e">
        <v>#N/A</v>
      </c>
      <c r="Q2710" s="72" t="e">
        <v>#N/A</v>
      </c>
    </row>
    <row r="2711" spans="13:17" x14ac:dyDescent="0.2">
      <c r="M2711" s="49" t="s">
        <v>443</v>
      </c>
      <c r="N2711" s="75">
        <f>_xll.qlCalendarAdvance(Calendar,N2710,M2711,"Following",FALSE)</f>
        <v>58530</v>
      </c>
      <c r="O2711" s="75" t="e">
        <f>_xll.qlInterestRateIndexValueDate(Index,N2711)</f>
        <v>#VALUE!</v>
      </c>
      <c r="P2711" s="72" t="e">
        <v>#N/A</v>
      </c>
      <c r="Q2711" s="72" t="e">
        <v>#N/A</v>
      </c>
    </row>
    <row r="2712" spans="13:17" x14ac:dyDescent="0.2">
      <c r="M2712" s="49" t="s">
        <v>443</v>
      </c>
      <c r="N2712" s="75">
        <f>_xll.qlCalendarAdvance(Calendar,N2711,M2712,"Following",FALSE)</f>
        <v>58537</v>
      </c>
      <c r="O2712" s="75" t="e">
        <f>_xll.qlInterestRateIndexValueDate(Index,N2712)</f>
        <v>#VALUE!</v>
      </c>
      <c r="P2712" s="72" t="e">
        <v>#N/A</v>
      </c>
      <c r="Q2712" s="72" t="e">
        <v>#N/A</v>
      </c>
    </row>
    <row r="2713" spans="13:17" x14ac:dyDescent="0.2">
      <c r="M2713" s="49" t="s">
        <v>443</v>
      </c>
      <c r="N2713" s="75">
        <f>_xll.qlCalendarAdvance(Calendar,N2712,M2713,"Following",FALSE)</f>
        <v>58544</v>
      </c>
      <c r="O2713" s="75" t="e">
        <f>_xll.qlInterestRateIndexValueDate(Index,N2713)</f>
        <v>#VALUE!</v>
      </c>
      <c r="P2713" s="72" t="e">
        <v>#N/A</v>
      </c>
      <c r="Q2713" s="72" t="e">
        <v>#N/A</v>
      </c>
    </row>
    <row r="2714" spans="13:17" x14ac:dyDescent="0.2">
      <c r="M2714" s="49" t="s">
        <v>443</v>
      </c>
      <c r="N2714" s="75">
        <f>_xll.qlCalendarAdvance(Calendar,N2713,M2714,"Following",FALSE)</f>
        <v>58551</v>
      </c>
      <c r="O2714" s="75" t="e">
        <f>_xll.qlInterestRateIndexValueDate(Index,N2714)</f>
        <v>#VALUE!</v>
      </c>
      <c r="P2714" s="72" t="e">
        <v>#N/A</v>
      </c>
      <c r="Q2714" s="72" t="e">
        <v>#N/A</v>
      </c>
    </row>
    <row r="2715" spans="13:17" x14ac:dyDescent="0.2">
      <c r="M2715" s="49" t="s">
        <v>443</v>
      </c>
      <c r="N2715" s="75">
        <f>_xll.qlCalendarAdvance(Calendar,N2714,M2715,"Following",FALSE)</f>
        <v>58558</v>
      </c>
      <c r="O2715" s="75" t="e">
        <f>_xll.qlInterestRateIndexValueDate(Index,N2715)</f>
        <v>#VALUE!</v>
      </c>
      <c r="P2715" s="72" t="e">
        <v>#N/A</v>
      </c>
      <c r="Q2715" s="72" t="e">
        <v>#N/A</v>
      </c>
    </row>
    <row r="2716" spans="13:17" x14ac:dyDescent="0.2">
      <c r="M2716" s="49" t="s">
        <v>443</v>
      </c>
      <c r="N2716" s="75">
        <f>_xll.qlCalendarAdvance(Calendar,N2715,M2716,"Following",FALSE)</f>
        <v>58565</v>
      </c>
      <c r="O2716" s="75" t="e">
        <f>_xll.qlInterestRateIndexValueDate(Index,N2716)</f>
        <v>#VALUE!</v>
      </c>
      <c r="P2716" s="72" t="e">
        <v>#N/A</v>
      </c>
      <c r="Q2716" s="72" t="e">
        <v>#N/A</v>
      </c>
    </row>
    <row r="2717" spans="13:17" x14ac:dyDescent="0.2">
      <c r="M2717" s="49" t="s">
        <v>443</v>
      </c>
      <c r="N2717" s="75">
        <f>_xll.qlCalendarAdvance(Calendar,N2716,M2717,"Following",FALSE)</f>
        <v>58572</v>
      </c>
      <c r="O2717" s="75" t="e">
        <f>_xll.qlInterestRateIndexValueDate(Index,N2717)</f>
        <v>#VALUE!</v>
      </c>
      <c r="P2717" s="72" t="e">
        <v>#N/A</v>
      </c>
      <c r="Q2717" s="72" t="e">
        <v>#N/A</v>
      </c>
    </row>
    <row r="2718" spans="13:17" x14ac:dyDescent="0.2">
      <c r="M2718" s="49" t="s">
        <v>443</v>
      </c>
      <c r="N2718" s="75">
        <f>_xll.qlCalendarAdvance(Calendar,N2717,M2718,"Following",FALSE)</f>
        <v>58579</v>
      </c>
      <c r="O2718" s="75" t="e">
        <f>_xll.qlInterestRateIndexValueDate(Index,N2718)</f>
        <v>#VALUE!</v>
      </c>
      <c r="P2718" s="72" t="e">
        <v>#N/A</v>
      </c>
      <c r="Q2718" s="72" t="e">
        <v>#N/A</v>
      </c>
    </row>
    <row r="2719" spans="13:17" x14ac:dyDescent="0.2">
      <c r="M2719" s="49" t="s">
        <v>443</v>
      </c>
      <c r="N2719" s="75">
        <f>_xll.qlCalendarAdvance(Calendar,N2718,M2719,"Following",FALSE)</f>
        <v>58586</v>
      </c>
      <c r="O2719" s="75" t="e">
        <f>_xll.qlInterestRateIndexValueDate(Index,N2719)</f>
        <v>#VALUE!</v>
      </c>
      <c r="P2719" s="72" t="e">
        <v>#N/A</v>
      </c>
      <c r="Q2719" s="72" t="e">
        <v>#N/A</v>
      </c>
    </row>
    <row r="2720" spans="13:17" x14ac:dyDescent="0.2">
      <c r="M2720" s="49" t="s">
        <v>443</v>
      </c>
      <c r="N2720" s="75">
        <f>_xll.qlCalendarAdvance(Calendar,N2719,M2720,"Following",FALSE)</f>
        <v>58593</v>
      </c>
      <c r="O2720" s="75" t="e">
        <f>_xll.qlInterestRateIndexValueDate(Index,N2720)</f>
        <v>#VALUE!</v>
      </c>
      <c r="P2720" s="72" t="e">
        <v>#N/A</v>
      </c>
      <c r="Q2720" s="72" t="e">
        <v>#N/A</v>
      </c>
    </row>
    <row r="2721" spans="13:17" x14ac:dyDescent="0.2">
      <c r="M2721" s="49" t="s">
        <v>443</v>
      </c>
      <c r="N2721" s="75">
        <f>_xll.qlCalendarAdvance(Calendar,N2720,M2721,"Following",FALSE)</f>
        <v>58600</v>
      </c>
      <c r="O2721" s="75" t="e">
        <f>_xll.qlInterestRateIndexValueDate(Index,N2721)</f>
        <v>#VALUE!</v>
      </c>
      <c r="P2721" s="72" t="e">
        <v>#N/A</v>
      </c>
      <c r="Q2721" s="72" t="e">
        <v>#N/A</v>
      </c>
    </row>
    <row r="2722" spans="13:17" x14ac:dyDescent="0.2">
      <c r="M2722" s="49" t="s">
        <v>443</v>
      </c>
      <c r="N2722" s="75">
        <f>_xll.qlCalendarAdvance(Calendar,N2721,M2722,"Following",FALSE)</f>
        <v>58607</v>
      </c>
      <c r="O2722" s="75" t="e">
        <f>_xll.qlInterestRateIndexValueDate(Index,N2722)</f>
        <v>#VALUE!</v>
      </c>
      <c r="P2722" s="72" t="e">
        <v>#N/A</v>
      </c>
      <c r="Q2722" s="72" t="e">
        <v>#N/A</v>
      </c>
    </row>
    <row r="2723" spans="13:17" x14ac:dyDescent="0.2">
      <c r="M2723" s="49" t="s">
        <v>443</v>
      </c>
      <c r="N2723" s="75">
        <f>_xll.qlCalendarAdvance(Calendar,N2722,M2723,"Following",FALSE)</f>
        <v>58614</v>
      </c>
      <c r="O2723" s="75" t="e">
        <f>_xll.qlInterestRateIndexValueDate(Index,N2723)</f>
        <v>#VALUE!</v>
      </c>
      <c r="P2723" s="72" t="e">
        <v>#N/A</v>
      </c>
      <c r="Q2723" s="72" t="e">
        <v>#N/A</v>
      </c>
    </row>
    <row r="2724" spans="13:17" x14ac:dyDescent="0.2">
      <c r="M2724" s="49" t="s">
        <v>443</v>
      </c>
      <c r="N2724" s="75">
        <f>_xll.qlCalendarAdvance(Calendar,N2723,M2724,"Following",FALSE)</f>
        <v>58621</v>
      </c>
      <c r="O2724" s="75" t="e">
        <f>_xll.qlInterestRateIndexValueDate(Index,N2724)</f>
        <v>#VALUE!</v>
      </c>
      <c r="P2724" s="72" t="e">
        <v>#N/A</v>
      </c>
      <c r="Q2724" s="72" t="e">
        <v>#N/A</v>
      </c>
    </row>
    <row r="2725" spans="13:17" x14ac:dyDescent="0.2">
      <c r="M2725" s="49" t="s">
        <v>443</v>
      </c>
      <c r="N2725" s="75">
        <f>_xll.qlCalendarAdvance(Calendar,N2724,M2725,"Following",FALSE)</f>
        <v>58628</v>
      </c>
      <c r="O2725" s="75" t="e">
        <f>_xll.qlInterestRateIndexValueDate(Index,N2725)</f>
        <v>#VALUE!</v>
      </c>
      <c r="P2725" s="72" t="e">
        <v>#N/A</v>
      </c>
      <c r="Q2725" s="72" t="e">
        <v>#N/A</v>
      </c>
    </row>
    <row r="2726" spans="13:17" x14ac:dyDescent="0.2">
      <c r="M2726" s="49" t="s">
        <v>443</v>
      </c>
      <c r="N2726" s="75">
        <f>_xll.qlCalendarAdvance(Calendar,N2725,M2726,"Following",FALSE)</f>
        <v>58635</v>
      </c>
      <c r="O2726" s="75" t="e">
        <f>_xll.qlInterestRateIndexValueDate(Index,N2726)</f>
        <v>#VALUE!</v>
      </c>
      <c r="P2726" s="72" t="e">
        <v>#N/A</v>
      </c>
      <c r="Q2726" s="72" t="e">
        <v>#N/A</v>
      </c>
    </row>
    <row r="2727" spans="13:17" x14ac:dyDescent="0.2">
      <c r="M2727" s="49" t="s">
        <v>443</v>
      </c>
      <c r="N2727" s="75">
        <f>_xll.qlCalendarAdvance(Calendar,N2726,M2727,"Following",FALSE)</f>
        <v>58642</v>
      </c>
      <c r="O2727" s="75" t="e">
        <f>_xll.qlInterestRateIndexValueDate(Index,N2727)</f>
        <v>#VALUE!</v>
      </c>
      <c r="P2727" s="72" t="e">
        <v>#N/A</v>
      </c>
      <c r="Q2727" s="72" t="e">
        <v>#N/A</v>
      </c>
    </row>
    <row r="2728" spans="13:17" x14ac:dyDescent="0.2">
      <c r="M2728" s="49" t="s">
        <v>443</v>
      </c>
      <c r="N2728" s="75">
        <f>_xll.qlCalendarAdvance(Calendar,N2727,M2728,"Following",FALSE)</f>
        <v>58649</v>
      </c>
      <c r="O2728" s="75" t="e">
        <f>_xll.qlInterestRateIndexValueDate(Index,N2728)</f>
        <v>#VALUE!</v>
      </c>
      <c r="P2728" s="72" t="e">
        <v>#N/A</v>
      </c>
      <c r="Q2728" s="72" t="e">
        <v>#N/A</v>
      </c>
    </row>
    <row r="2729" spans="13:17" x14ac:dyDescent="0.2">
      <c r="M2729" s="49" t="s">
        <v>443</v>
      </c>
      <c r="N2729" s="75">
        <f>_xll.qlCalendarAdvance(Calendar,N2728,M2729,"Following",FALSE)</f>
        <v>58656</v>
      </c>
      <c r="O2729" s="75" t="e">
        <f>_xll.qlInterestRateIndexValueDate(Index,N2729)</f>
        <v>#VALUE!</v>
      </c>
      <c r="P2729" s="72" t="e">
        <v>#N/A</v>
      </c>
      <c r="Q2729" s="72" t="e">
        <v>#N/A</v>
      </c>
    </row>
    <row r="2730" spans="13:17" x14ac:dyDescent="0.2">
      <c r="M2730" s="49" t="s">
        <v>443</v>
      </c>
      <c r="N2730" s="75">
        <f>_xll.qlCalendarAdvance(Calendar,N2729,M2730,"Following",FALSE)</f>
        <v>58663</v>
      </c>
      <c r="O2730" s="75" t="e">
        <f>_xll.qlInterestRateIndexValueDate(Index,N2730)</f>
        <v>#VALUE!</v>
      </c>
      <c r="P2730" s="72" t="e">
        <v>#N/A</v>
      </c>
      <c r="Q2730" s="72" t="e">
        <v>#N/A</v>
      </c>
    </row>
    <row r="2731" spans="13:17" x14ac:dyDescent="0.2">
      <c r="M2731" s="49" t="s">
        <v>443</v>
      </c>
      <c r="N2731" s="75">
        <f>_xll.qlCalendarAdvance(Calendar,N2730,M2731,"Following",FALSE)</f>
        <v>58670</v>
      </c>
      <c r="O2731" s="75" t="e">
        <f>_xll.qlInterestRateIndexValueDate(Index,N2731)</f>
        <v>#VALUE!</v>
      </c>
      <c r="P2731" s="72" t="e">
        <v>#N/A</v>
      </c>
      <c r="Q2731" s="72" t="e">
        <v>#N/A</v>
      </c>
    </row>
    <row r="2732" spans="13:17" x14ac:dyDescent="0.2">
      <c r="M2732" s="49" t="s">
        <v>443</v>
      </c>
      <c r="N2732" s="75">
        <f>_xll.qlCalendarAdvance(Calendar,N2731,M2732,"Following",FALSE)</f>
        <v>58677</v>
      </c>
      <c r="O2732" s="75" t="e">
        <f>_xll.qlInterestRateIndexValueDate(Index,N2732)</f>
        <v>#VALUE!</v>
      </c>
      <c r="P2732" s="72" t="e">
        <v>#N/A</v>
      </c>
      <c r="Q2732" s="72" t="e">
        <v>#N/A</v>
      </c>
    </row>
    <row r="2733" spans="13:17" x14ac:dyDescent="0.2">
      <c r="M2733" s="49" t="s">
        <v>443</v>
      </c>
      <c r="N2733" s="75">
        <f>_xll.qlCalendarAdvance(Calendar,N2732,M2733,"Following",FALSE)</f>
        <v>58684</v>
      </c>
      <c r="O2733" s="75" t="e">
        <f>_xll.qlInterestRateIndexValueDate(Index,N2733)</f>
        <v>#VALUE!</v>
      </c>
      <c r="P2733" s="72" t="e">
        <v>#N/A</v>
      </c>
      <c r="Q2733" s="72" t="e">
        <v>#N/A</v>
      </c>
    </row>
    <row r="2734" spans="13:17" x14ac:dyDescent="0.2">
      <c r="M2734" s="49" t="s">
        <v>443</v>
      </c>
      <c r="N2734" s="75">
        <f>_xll.qlCalendarAdvance(Calendar,N2733,M2734,"Following",FALSE)</f>
        <v>58691</v>
      </c>
      <c r="O2734" s="75" t="e">
        <f>_xll.qlInterestRateIndexValueDate(Index,N2734)</f>
        <v>#VALUE!</v>
      </c>
      <c r="P2734" s="72" t="e">
        <v>#N/A</v>
      </c>
      <c r="Q2734" s="72" t="e">
        <v>#N/A</v>
      </c>
    </row>
    <row r="2735" spans="13:17" x14ac:dyDescent="0.2">
      <c r="M2735" s="49" t="s">
        <v>443</v>
      </c>
      <c r="N2735" s="75">
        <f>_xll.qlCalendarAdvance(Calendar,N2734,M2735,"Following",FALSE)</f>
        <v>58698</v>
      </c>
      <c r="O2735" s="75" t="e">
        <f>_xll.qlInterestRateIndexValueDate(Index,N2735)</f>
        <v>#VALUE!</v>
      </c>
      <c r="P2735" s="72" t="e">
        <v>#N/A</v>
      </c>
      <c r="Q2735" s="72" t="e">
        <v>#N/A</v>
      </c>
    </row>
    <row r="2736" spans="13:17" x14ac:dyDescent="0.2">
      <c r="M2736" s="49" t="s">
        <v>443</v>
      </c>
      <c r="N2736" s="75">
        <f>_xll.qlCalendarAdvance(Calendar,N2735,M2736,"Following",FALSE)</f>
        <v>58705</v>
      </c>
      <c r="O2736" s="75" t="e">
        <f>_xll.qlInterestRateIndexValueDate(Index,N2736)</f>
        <v>#VALUE!</v>
      </c>
      <c r="P2736" s="72" t="e">
        <v>#N/A</v>
      </c>
      <c r="Q2736" s="72" t="e">
        <v>#N/A</v>
      </c>
    </row>
    <row r="2737" spans="13:17" x14ac:dyDescent="0.2">
      <c r="M2737" s="49" t="s">
        <v>443</v>
      </c>
      <c r="N2737" s="75">
        <f>_xll.qlCalendarAdvance(Calendar,N2736,M2737,"Following",FALSE)</f>
        <v>58712</v>
      </c>
      <c r="O2737" s="75" t="e">
        <f>_xll.qlInterestRateIndexValueDate(Index,N2737)</f>
        <v>#VALUE!</v>
      </c>
      <c r="P2737" s="72" t="e">
        <v>#N/A</v>
      </c>
      <c r="Q2737" s="72" t="e">
        <v>#N/A</v>
      </c>
    </row>
    <row r="2738" spans="13:17" x14ac:dyDescent="0.2">
      <c r="M2738" s="49" t="s">
        <v>443</v>
      </c>
      <c r="N2738" s="75">
        <f>_xll.qlCalendarAdvance(Calendar,N2737,M2738,"Following",FALSE)</f>
        <v>58719</v>
      </c>
      <c r="O2738" s="75" t="e">
        <f>_xll.qlInterestRateIndexValueDate(Index,N2738)</f>
        <v>#VALUE!</v>
      </c>
      <c r="P2738" s="72" t="e">
        <v>#N/A</v>
      </c>
      <c r="Q2738" s="72" t="e">
        <v>#N/A</v>
      </c>
    </row>
    <row r="2739" spans="13:17" x14ac:dyDescent="0.2">
      <c r="M2739" s="49" t="s">
        <v>443</v>
      </c>
      <c r="N2739" s="75">
        <f>_xll.qlCalendarAdvance(Calendar,N2738,M2739,"Following",FALSE)</f>
        <v>58726</v>
      </c>
      <c r="O2739" s="75" t="e">
        <f>_xll.qlInterestRateIndexValueDate(Index,N2739)</f>
        <v>#VALUE!</v>
      </c>
      <c r="P2739" s="72" t="e">
        <v>#N/A</v>
      </c>
      <c r="Q2739" s="72" t="e">
        <v>#N/A</v>
      </c>
    </row>
    <row r="2740" spans="13:17" x14ac:dyDescent="0.2">
      <c r="M2740" s="49" t="s">
        <v>443</v>
      </c>
      <c r="N2740" s="75">
        <f>_xll.qlCalendarAdvance(Calendar,N2739,M2740,"Following",FALSE)</f>
        <v>58733</v>
      </c>
      <c r="O2740" s="75" t="e">
        <f>_xll.qlInterestRateIndexValueDate(Index,N2740)</f>
        <v>#VALUE!</v>
      </c>
      <c r="P2740" s="72" t="e">
        <v>#N/A</v>
      </c>
      <c r="Q2740" s="72" t="e">
        <v>#N/A</v>
      </c>
    </row>
    <row r="2741" spans="13:17" x14ac:dyDescent="0.2">
      <c r="M2741" s="49" t="s">
        <v>443</v>
      </c>
      <c r="N2741" s="75">
        <f>_xll.qlCalendarAdvance(Calendar,N2740,M2741,"Following",FALSE)</f>
        <v>58740</v>
      </c>
      <c r="O2741" s="75" t="e">
        <f>_xll.qlInterestRateIndexValueDate(Index,N2741)</f>
        <v>#VALUE!</v>
      </c>
      <c r="P2741" s="72" t="e">
        <v>#N/A</v>
      </c>
      <c r="Q2741" s="72" t="e">
        <v>#N/A</v>
      </c>
    </row>
    <row r="2742" spans="13:17" x14ac:dyDescent="0.2">
      <c r="M2742" s="49" t="s">
        <v>443</v>
      </c>
      <c r="N2742" s="75">
        <f>_xll.qlCalendarAdvance(Calendar,N2741,M2742,"Following",FALSE)</f>
        <v>58747</v>
      </c>
      <c r="O2742" s="75" t="e">
        <f>_xll.qlInterestRateIndexValueDate(Index,N2742)</f>
        <v>#VALUE!</v>
      </c>
      <c r="P2742" s="72" t="e">
        <v>#N/A</v>
      </c>
      <c r="Q2742" s="72" t="e">
        <v>#N/A</v>
      </c>
    </row>
    <row r="2743" spans="13:17" x14ac:dyDescent="0.2">
      <c r="M2743" s="49" t="s">
        <v>443</v>
      </c>
      <c r="N2743" s="75">
        <f>_xll.qlCalendarAdvance(Calendar,N2742,M2743,"Following",FALSE)</f>
        <v>58754</v>
      </c>
      <c r="O2743" s="75" t="e">
        <f>_xll.qlInterestRateIndexValueDate(Index,N2743)</f>
        <v>#VALUE!</v>
      </c>
      <c r="P2743" s="72" t="e">
        <v>#N/A</v>
      </c>
      <c r="Q2743" s="72" t="e">
        <v>#N/A</v>
      </c>
    </row>
    <row r="2744" spans="13:17" x14ac:dyDescent="0.2">
      <c r="M2744" s="49" t="s">
        <v>443</v>
      </c>
      <c r="N2744" s="75">
        <f>_xll.qlCalendarAdvance(Calendar,N2743,M2744,"Following",FALSE)</f>
        <v>58761</v>
      </c>
      <c r="O2744" s="75" t="e">
        <f>_xll.qlInterestRateIndexValueDate(Index,N2744)</f>
        <v>#VALUE!</v>
      </c>
      <c r="P2744" s="72" t="e">
        <v>#N/A</v>
      </c>
      <c r="Q2744" s="72" t="e">
        <v>#N/A</v>
      </c>
    </row>
    <row r="2745" spans="13:17" x14ac:dyDescent="0.2">
      <c r="M2745" s="49" t="s">
        <v>443</v>
      </c>
      <c r="N2745" s="75">
        <f>_xll.qlCalendarAdvance(Calendar,N2744,M2745,"Following",FALSE)</f>
        <v>58768</v>
      </c>
      <c r="O2745" s="75" t="e">
        <f>_xll.qlInterestRateIndexValueDate(Index,N2745)</f>
        <v>#VALUE!</v>
      </c>
      <c r="P2745" s="72" t="e">
        <v>#N/A</v>
      </c>
      <c r="Q2745" s="72" t="e">
        <v>#N/A</v>
      </c>
    </row>
    <row r="2746" spans="13:17" x14ac:dyDescent="0.2">
      <c r="M2746" s="49" t="s">
        <v>443</v>
      </c>
      <c r="N2746" s="75">
        <f>_xll.qlCalendarAdvance(Calendar,N2745,M2746,"Following",FALSE)</f>
        <v>58775</v>
      </c>
      <c r="O2746" s="75" t="e">
        <f>_xll.qlInterestRateIndexValueDate(Index,N2746)</f>
        <v>#VALUE!</v>
      </c>
      <c r="P2746" s="72" t="e">
        <v>#N/A</v>
      </c>
      <c r="Q2746" s="72" t="e">
        <v>#N/A</v>
      </c>
    </row>
    <row r="2747" spans="13:17" x14ac:dyDescent="0.2">
      <c r="M2747" s="49" t="s">
        <v>443</v>
      </c>
      <c r="N2747" s="75">
        <f>_xll.qlCalendarAdvance(Calendar,N2746,M2747,"Following",FALSE)</f>
        <v>58782</v>
      </c>
      <c r="O2747" s="75" t="e">
        <f>_xll.qlInterestRateIndexValueDate(Index,N2747)</f>
        <v>#VALUE!</v>
      </c>
      <c r="P2747" s="72" t="e">
        <v>#N/A</v>
      </c>
      <c r="Q2747" s="72" t="e">
        <v>#N/A</v>
      </c>
    </row>
    <row r="2748" spans="13:17" x14ac:dyDescent="0.2">
      <c r="M2748" s="49" t="s">
        <v>443</v>
      </c>
      <c r="N2748" s="75">
        <f>_xll.qlCalendarAdvance(Calendar,N2747,M2748,"Following",FALSE)</f>
        <v>58789</v>
      </c>
      <c r="O2748" s="75" t="e">
        <f>_xll.qlInterestRateIndexValueDate(Index,N2748)</f>
        <v>#VALUE!</v>
      </c>
      <c r="P2748" s="72" t="e">
        <v>#N/A</v>
      </c>
      <c r="Q2748" s="72" t="e">
        <v>#N/A</v>
      </c>
    </row>
    <row r="2749" spans="13:17" x14ac:dyDescent="0.2">
      <c r="M2749" s="49" t="s">
        <v>443</v>
      </c>
      <c r="N2749" s="75">
        <f>_xll.qlCalendarAdvance(Calendar,N2748,M2749,"Following",FALSE)</f>
        <v>58796</v>
      </c>
      <c r="O2749" s="75" t="e">
        <f>_xll.qlInterestRateIndexValueDate(Index,N2749)</f>
        <v>#VALUE!</v>
      </c>
      <c r="P2749" s="72" t="e">
        <v>#N/A</v>
      </c>
      <c r="Q2749" s="72" t="e">
        <v>#N/A</v>
      </c>
    </row>
    <row r="2750" spans="13:17" x14ac:dyDescent="0.2">
      <c r="M2750" s="49" t="s">
        <v>443</v>
      </c>
      <c r="N2750" s="75">
        <f>_xll.qlCalendarAdvance(Calendar,N2749,M2750,"Following",FALSE)</f>
        <v>58803</v>
      </c>
      <c r="O2750" s="75" t="e">
        <f>_xll.qlInterestRateIndexValueDate(Index,N2750)</f>
        <v>#VALUE!</v>
      </c>
      <c r="P2750" s="72" t="e">
        <v>#N/A</v>
      </c>
      <c r="Q2750" s="72" t="e">
        <v>#N/A</v>
      </c>
    </row>
    <row r="2751" spans="13:17" x14ac:dyDescent="0.2">
      <c r="M2751" s="49" t="s">
        <v>443</v>
      </c>
      <c r="N2751" s="75">
        <f>_xll.qlCalendarAdvance(Calendar,N2750,M2751,"Following",FALSE)</f>
        <v>58810</v>
      </c>
      <c r="O2751" s="75" t="e">
        <f>_xll.qlInterestRateIndexValueDate(Index,N2751)</f>
        <v>#VALUE!</v>
      </c>
      <c r="P2751" s="72" t="e">
        <v>#N/A</v>
      </c>
      <c r="Q2751" s="72" t="e">
        <v>#N/A</v>
      </c>
    </row>
    <row r="2752" spans="13:17" x14ac:dyDescent="0.2">
      <c r="M2752" s="49" t="s">
        <v>443</v>
      </c>
      <c r="N2752" s="75">
        <f>_xll.qlCalendarAdvance(Calendar,N2751,M2752,"Following",FALSE)</f>
        <v>58817</v>
      </c>
      <c r="O2752" s="75" t="e">
        <f>_xll.qlInterestRateIndexValueDate(Index,N2752)</f>
        <v>#VALUE!</v>
      </c>
      <c r="P2752" s="72" t="e">
        <v>#N/A</v>
      </c>
      <c r="Q2752" s="72" t="e">
        <v>#N/A</v>
      </c>
    </row>
    <row r="2753" spans="13:17" x14ac:dyDescent="0.2">
      <c r="M2753" s="49" t="s">
        <v>443</v>
      </c>
      <c r="N2753" s="75">
        <f>_xll.qlCalendarAdvance(Calendar,N2752,M2753,"Following",FALSE)</f>
        <v>58824</v>
      </c>
      <c r="O2753" s="75" t="e">
        <f>_xll.qlInterestRateIndexValueDate(Index,N2753)</f>
        <v>#VALUE!</v>
      </c>
      <c r="P2753" s="72" t="e">
        <v>#N/A</v>
      </c>
      <c r="Q2753" s="72" t="e">
        <v>#N/A</v>
      </c>
    </row>
    <row r="2754" spans="13:17" x14ac:dyDescent="0.2">
      <c r="M2754" s="49" t="s">
        <v>443</v>
      </c>
      <c r="N2754" s="75">
        <f>_xll.qlCalendarAdvance(Calendar,N2753,M2754,"Following",FALSE)</f>
        <v>58831</v>
      </c>
      <c r="O2754" s="75" t="e">
        <f>_xll.qlInterestRateIndexValueDate(Index,N2754)</f>
        <v>#VALUE!</v>
      </c>
      <c r="P2754" s="72" t="e">
        <v>#N/A</v>
      </c>
      <c r="Q2754" s="72" t="e">
        <v>#N/A</v>
      </c>
    </row>
    <row r="2755" spans="13:17" x14ac:dyDescent="0.2">
      <c r="M2755" s="49" t="s">
        <v>443</v>
      </c>
      <c r="N2755" s="75">
        <f>_xll.qlCalendarAdvance(Calendar,N2754,M2755,"Following",FALSE)</f>
        <v>58838</v>
      </c>
      <c r="O2755" s="75" t="e">
        <f>_xll.qlInterestRateIndexValueDate(Index,N2755)</f>
        <v>#VALUE!</v>
      </c>
      <c r="P2755" s="72" t="e">
        <v>#N/A</v>
      </c>
      <c r="Q2755" s="72" t="e">
        <v>#N/A</v>
      </c>
    </row>
    <row r="2756" spans="13:17" x14ac:dyDescent="0.2">
      <c r="M2756" s="49" t="s">
        <v>443</v>
      </c>
      <c r="N2756" s="75">
        <f>_xll.qlCalendarAdvance(Calendar,N2755,M2756,"Following",FALSE)</f>
        <v>58845</v>
      </c>
      <c r="O2756" s="75" t="e">
        <f>_xll.qlInterestRateIndexValueDate(Index,N2756)</f>
        <v>#VALUE!</v>
      </c>
      <c r="P2756" s="72" t="e">
        <v>#N/A</v>
      </c>
      <c r="Q2756" s="72" t="e">
        <v>#N/A</v>
      </c>
    </row>
    <row r="2757" spans="13:17" x14ac:dyDescent="0.2">
      <c r="M2757" s="49" t="s">
        <v>443</v>
      </c>
      <c r="N2757" s="75">
        <f>_xll.qlCalendarAdvance(Calendar,N2756,M2757,"Following",FALSE)</f>
        <v>58852</v>
      </c>
      <c r="O2757" s="75" t="e">
        <f>_xll.qlInterestRateIndexValueDate(Index,N2757)</f>
        <v>#VALUE!</v>
      </c>
      <c r="P2757" s="72" t="e">
        <v>#N/A</v>
      </c>
      <c r="Q2757" s="72" t="e">
        <v>#N/A</v>
      </c>
    </row>
    <row r="2758" spans="13:17" x14ac:dyDescent="0.2">
      <c r="M2758" s="49" t="s">
        <v>443</v>
      </c>
      <c r="N2758" s="75">
        <f>_xll.qlCalendarAdvance(Calendar,N2757,M2758,"Following",FALSE)</f>
        <v>58859</v>
      </c>
      <c r="O2758" s="75" t="e">
        <f>_xll.qlInterestRateIndexValueDate(Index,N2758)</f>
        <v>#VALUE!</v>
      </c>
      <c r="P2758" s="72" t="e">
        <v>#N/A</v>
      </c>
      <c r="Q2758" s="72" t="e">
        <v>#N/A</v>
      </c>
    </row>
    <row r="2759" spans="13:17" x14ac:dyDescent="0.2">
      <c r="M2759" s="49" t="s">
        <v>443</v>
      </c>
      <c r="N2759" s="75">
        <f>_xll.qlCalendarAdvance(Calendar,N2758,M2759,"Following",FALSE)</f>
        <v>58866</v>
      </c>
      <c r="O2759" s="75" t="e">
        <f>_xll.qlInterestRateIndexValueDate(Index,N2759)</f>
        <v>#VALUE!</v>
      </c>
      <c r="P2759" s="72" t="e">
        <v>#N/A</v>
      </c>
      <c r="Q2759" s="72" t="e">
        <v>#N/A</v>
      </c>
    </row>
    <row r="2760" spans="13:17" x14ac:dyDescent="0.2">
      <c r="M2760" s="49" t="s">
        <v>443</v>
      </c>
      <c r="N2760" s="75">
        <f>_xll.qlCalendarAdvance(Calendar,N2759,M2760,"Following",FALSE)</f>
        <v>58873</v>
      </c>
      <c r="O2760" s="75" t="e">
        <f>_xll.qlInterestRateIndexValueDate(Index,N2760)</f>
        <v>#VALUE!</v>
      </c>
      <c r="P2760" s="72" t="e">
        <v>#N/A</v>
      </c>
      <c r="Q2760" s="72" t="e">
        <v>#N/A</v>
      </c>
    </row>
    <row r="2761" spans="13:17" x14ac:dyDescent="0.2">
      <c r="M2761" s="49" t="s">
        <v>443</v>
      </c>
      <c r="N2761" s="75">
        <f>_xll.qlCalendarAdvance(Calendar,N2760,M2761,"Following",FALSE)</f>
        <v>58880</v>
      </c>
      <c r="O2761" s="75" t="e">
        <f>_xll.qlInterestRateIndexValueDate(Index,N2761)</f>
        <v>#VALUE!</v>
      </c>
      <c r="P2761" s="72" t="e">
        <v>#N/A</v>
      </c>
      <c r="Q2761" s="72" t="e">
        <v>#N/A</v>
      </c>
    </row>
    <row r="2762" spans="13:17" x14ac:dyDescent="0.2">
      <c r="M2762" s="49" t="s">
        <v>443</v>
      </c>
      <c r="N2762" s="75">
        <f>_xll.qlCalendarAdvance(Calendar,N2761,M2762,"Following",FALSE)</f>
        <v>58887</v>
      </c>
      <c r="O2762" s="75" t="e">
        <f>_xll.qlInterestRateIndexValueDate(Index,N2762)</f>
        <v>#VALUE!</v>
      </c>
      <c r="P2762" s="72" t="e">
        <v>#N/A</v>
      </c>
      <c r="Q2762" s="72" t="e">
        <v>#N/A</v>
      </c>
    </row>
    <row r="2763" spans="13:17" x14ac:dyDescent="0.2">
      <c r="M2763" s="49" t="s">
        <v>443</v>
      </c>
      <c r="N2763" s="75">
        <f>_xll.qlCalendarAdvance(Calendar,N2762,M2763,"Following",FALSE)</f>
        <v>58894</v>
      </c>
      <c r="O2763" s="75" t="e">
        <f>_xll.qlInterestRateIndexValueDate(Index,N2763)</f>
        <v>#VALUE!</v>
      </c>
      <c r="P2763" s="72" t="e">
        <v>#N/A</v>
      </c>
      <c r="Q2763" s="72" t="e">
        <v>#N/A</v>
      </c>
    </row>
    <row r="2764" spans="13:17" x14ac:dyDescent="0.2">
      <c r="M2764" s="49" t="s">
        <v>443</v>
      </c>
      <c r="N2764" s="75">
        <f>_xll.qlCalendarAdvance(Calendar,N2763,M2764,"Following",FALSE)</f>
        <v>58901</v>
      </c>
      <c r="O2764" s="75" t="e">
        <f>_xll.qlInterestRateIndexValueDate(Index,N2764)</f>
        <v>#VALUE!</v>
      </c>
      <c r="P2764" s="72" t="e">
        <v>#N/A</v>
      </c>
      <c r="Q2764" s="72" t="e">
        <v>#N/A</v>
      </c>
    </row>
    <row r="2765" spans="13:17" x14ac:dyDescent="0.2">
      <c r="M2765" s="49" t="s">
        <v>443</v>
      </c>
      <c r="N2765" s="75">
        <f>_xll.qlCalendarAdvance(Calendar,N2764,M2765,"Following",FALSE)</f>
        <v>58908</v>
      </c>
      <c r="O2765" s="75" t="e">
        <f>_xll.qlInterestRateIndexValueDate(Index,N2765)</f>
        <v>#VALUE!</v>
      </c>
      <c r="P2765" s="72" t="e">
        <v>#N/A</v>
      </c>
      <c r="Q2765" s="72" t="e">
        <v>#N/A</v>
      </c>
    </row>
    <row r="2766" spans="13:17" x14ac:dyDescent="0.2">
      <c r="M2766" s="49" t="s">
        <v>443</v>
      </c>
      <c r="N2766" s="75">
        <f>_xll.qlCalendarAdvance(Calendar,N2765,M2766,"Following",FALSE)</f>
        <v>58915</v>
      </c>
      <c r="O2766" s="75" t="e">
        <f>_xll.qlInterestRateIndexValueDate(Index,N2766)</f>
        <v>#VALUE!</v>
      </c>
      <c r="P2766" s="72" t="e">
        <v>#N/A</v>
      </c>
      <c r="Q2766" s="72" t="e">
        <v>#N/A</v>
      </c>
    </row>
    <row r="2767" spans="13:17" x14ac:dyDescent="0.2">
      <c r="M2767" s="49" t="s">
        <v>443</v>
      </c>
      <c r="N2767" s="75">
        <f>_xll.qlCalendarAdvance(Calendar,N2766,M2767,"Following",FALSE)</f>
        <v>58922</v>
      </c>
      <c r="O2767" s="75" t="e">
        <f>_xll.qlInterestRateIndexValueDate(Index,N2767)</f>
        <v>#VALUE!</v>
      </c>
      <c r="P2767" s="72" t="e">
        <v>#N/A</v>
      </c>
      <c r="Q2767" s="72" t="e">
        <v>#N/A</v>
      </c>
    </row>
    <row r="2768" spans="13:17" x14ac:dyDescent="0.2">
      <c r="M2768" s="49" t="s">
        <v>443</v>
      </c>
      <c r="N2768" s="75">
        <f>_xll.qlCalendarAdvance(Calendar,N2767,M2768,"Following",FALSE)</f>
        <v>58929</v>
      </c>
      <c r="O2768" s="75" t="e">
        <f>_xll.qlInterestRateIndexValueDate(Index,N2768)</f>
        <v>#VALUE!</v>
      </c>
      <c r="P2768" s="72" t="e">
        <v>#N/A</v>
      </c>
      <c r="Q2768" s="72" t="e">
        <v>#N/A</v>
      </c>
    </row>
    <row r="2769" spans="13:17" x14ac:dyDescent="0.2">
      <c r="M2769" s="49" t="s">
        <v>443</v>
      </c>
      <c r="N2769" s="75">
        <f>_xll.qlCalendarAdvance(Calendar,N2768,M2769,"Following",FALSE)</f>
        <v>58936</v>
      </c>
      <c r="O2769" s="75" t="e">
        <f>_xll.qlInterestRateIndexValueDate(Index,N2769)</f>
        <v>#VALUE!</v>
      </c>
      <c r="P2769" s="72" t="e">
        <v>#N/A</v>
      </c>
      <c r="Q2769" s="72" t="e">
        <v>#N/A</v>
      </c>
    </row>
    <row r="2770" spans="13:17" x14ac:dyDescent="0.2">
      <c r="M2770" s="49" t="s">
        <v>443</v>
      </c>
      <c r="N2770" s="75">
        <f>_xll.qlCalendarAdvance(Calendar,N2769,M2770,"Following",FALSE)</f>
        <v>58943</v>
      </c>
      <c r="O2770" s="75" t="e">
        <f>_xll.qlInterestRateIndexValueDate(Index,N2770)</f>
        <v>#VALUE!</v>
      </c>
      <c r="P2770" s="72" t="e">
        <v>#N/A</v>
      </c>
      <c r="Q2770" s="72" t="e">
        <v>#N/A</v>
      </c>
    </row>
    <row r="2771" spans="13:17" x14ac:dyDescent="0.2">
      <c r="M2771" s="49" t="s">
        <v>443</v>
      </c>
      <c r="N2771" s="75">
        <f>_xll.qlCalendarAdvance(Calendar,N2770,M2771,"Following",FALSE)</f>
        <v>58950</v>
      </c>
      <c r="O2771" s="75" t="e">
        <f>_xll.qlInterestRateIndexValueDate(Index,N2771)</f>
        <v>#VALUE!</v>
      </c>
      <c r="P2771" s="72" t="e">
        <v>#N/A</v>
      </c>
      <c r="Q2771" s="72" t="e">
        <v>#N/A</v>
      </c>
    </row>
    <row r="2772" spans="13:17" x14ac:dyDescent="0.2">
      <c r="M2772" s="49" t="s">
        <v>443</v>
      </c>
      <c r="N2772" s="75">
        <f>_xll.qlCalendarAdvance(Calendar,N2771,M2772,"Following",FALSE)</f>
        <v>58957</v>
      </c>
      <c r="O2772" s="75" t="e">
        <f>_xll.qlInterestRateIndexValueDate(Index,N2772)</f>
        <v>#VALUE!</v>
      </c>
      <c r="P2772" s="72" t="e">
        <v>#N/A</v>
      </c>
      <c r="Q2772" s="72" t="e">
        <v>#N/A</v>
      </c>
    </row>
    <row r="2773" spans="13:17" x14ac:dyDescent="0.2">
      <c r="M2773" s="49" t="s">
        <v>443</v>
      </c>
      <c r="N2773" s="75">
        <f>_xll.qlCalendarAdvance(Calendar,N2772,M2773,"Following",FALSE)</f>
        <v>58964</v>
      </c>
      <c r="O2773" s="75" t="e">
        <f>_xll.qlInterestRateIndexValueDate(Index,N2773)</f>
        <v>#VALUE!</v>
      </c>
      <c r="P2773" s="72" t="e">
        <v>#N/A</v>
      </c>
      <c r="Q2773" s="72" t="e">
        <v>#N/A</v>
      </c>
    </row>
    <row r="2774" spans="13:17" x14ac:dyDescent="0.2">
      <c r="M2774" s="49" t="s">
        <v>443</v>
      </c>
      <c r="N2774" s="75">
        <f>_xll.qlCalendarAdvance(Calendar,N2773,M2774,"Following",FALSE)</f>
        <v>58971</v>
      </c>
      <c r="O2774" s="75" t="e">
        <f>_xll.qlInterestRateIndexValueDate(Index,N2774)</f>
        <v>#VALUE!</v>
      </c>
      <c r="P2774" s="72" t="e">
        <v>#N/A</v>
      </c>
      <c r="Q2774" s="72" t="e">
        <v>#N/A</v>
      </c>
    </row>
    <row r="2775" spans="13:17" x14ac:dyDescent="0.2">
      <c r="M2775" s="49" t="s">
        <v>443</v>
      </c>
      <c r="N2775" s="75">
        <f>_xll.qlCalendarAdvance(Calendar,N2774,M2775,"Following",FALSE)</f>
        <v>58978</v>
      </c>
      <c r="O2775" s="75" t="e">
        <f>_xll.qlInterestRateIndexValueDate(Index,N2775)</f>
        <v>#VALUE!</v>
      </c>
      <c r="P2775" s="72" t="e">
        <v>#N/A</v>
      </c>
      <c r="Q2775" s="72" t="e">
        <v>#N/A</v>
      </c>
    </row>
    <row r="2776" spans="13:17" x14ac:dyDescent="0.2">
      <c r="M2776" s="49" t="s">
        <v>443</v>
      </c>
      <c r="N2776" s="75">
        <f>_xll.qlCalendarAdvance(Calendar,N2775,M2776,"Following",FALSE)</f>
        <v>58985</v>
      </c>
      <c r="O2776" s="75" t="e">
        <f>_xll.qlInterestRateIndexValueDate(Index,N2776)</f>
        <v>#VALUE!</v>
      </c>
      <c r="P2776" s="72" t="e">
        <v>#N/A</v>
      </c>
      <c r="Q2776" s="72" t="e">
        <v>#N/A</v>
      </c>
    </row>
    <row r="2777" spans="13:17" x14ac:dyDescent="0.2">
      <c r="M2777" s="49" t="s">
        <v>443</v>
      </c>
      <c r="N2777" s="75">
        <f>_xll.qlCalendarAdvance(Calendar,N2776,M2777,"Following",FALSE)</f>
        <v>58992</v>
      </c>
      <c r="O2777" s="75" t="e">
        <f>_xll.qlInterestRateIndexValueDate(Index,N2777)</f>
        <v>#VALUE!</v>
      </c>
      <c r="P2777" s="72" t="e">
        <v>#N/A</v>
      </c>
      <c r="Q2777" s="72" t="e">
        <v>#N/A</v>
      </c>
    </row>
    <row r="2778" spans="13:17" x14ac:dyDescent="0.2">
      <c r="M2778" s="49" t="s">
        <v>443</v>
      </c>
      <c r="N2778" s="75">
        <f>_xll.qlCalendarAdvance(Calendar,N2777,M2778,"Following",FALSE)</f>
        <v>58999</v>
      </c>
      <c r="O2778" s="75" t="e">
        <f>_xll.qlInterestRateIndexValueDate(Index,N2778)</f>
        <v>#VALUE!</v>
      </c>
      <c r="P2778" s="72" t="e">
        <v>#N/A</v>
      </c>
      <c r="Q2778" s="72" t="e">
        <v>#N/A</v>
      </c>
    </row>
    <row r="2779" spans="13:17" x14ac:dyDescent="0.2">
      <c r="M2779" s="49" t="s">
        <v>443</v>
      </c>
      <c r="N2779" s="75">
        <f>_xll.qlCalendarAdvance(Calendar,N2778,M2779,"Following",FALSE)</f>
        <v>59006</v>
      </c>
      <c r="O2779" s="75" t="e">
        <f>_xll.qlInterestRateIndexValueDate(Index,N2779)</f>
        <v>#VALUE!</v>
      </c>
      <c r="P2779" s="72" t="e">
        <v>#N/A</v>
      </c>
      <c r="Q2779" s="72" t="e">
        <v>#N/A</v>
      </c>
    </row>
    <row r="2780" spans="13:17" x14ac:dyDescent="0.2">
      <c r="M2780" s="49" t="s">
        <v>443</v>
      </c>
      <c r="N2780" s="75">
        <f>_xll.qlCalendarAdvance(Calendar,N2779,M2780,"Following",FALSE)</f>
        <v>59013</v>
      </c>
      <c r="O2780" s="75" t="e">
        <f>_xll.qlInterestRateIndexValueDate(Index,N2780)</f>
        <v>#VALUE!</v>
      </c>
      <c r="P2780" s="72" t="e">
        <v>#N/A</v>
      </c>
      <c r="Q2780" s="72" t="e">
        <v>#N/A</v>
      </c>
    </row>
    <row r="2781" spans="13:17" x14ac:dyDescent="0.2">
      <c r="M2781" s="49" t="s">
        <v>443</v>
      </c>
      <c r="N2781" s="75">
        <f>_xll.qlCalendarAdvance(Calendar,N2780,M2781,"Following",FALSE)</f>
        <v>59020</v>
      </c>
      <c r="O2781" s="75" t="e">
        <f>_xll.qlInterestRateIndexValueDate(Index,N2781)</f>
        <v>#VALUE!</v>
      </c>
      <c r="P2781" s="72" t="e">
        <v>#N/A</v>
      </c>
      <c r="Q2781" s="72" t="e">
        <v>#N/A</v>
      </c>
    </row>
    <row r="2782" spans="13:17" x14ac:dyDescent="0.2">
      <c r="M2782" s="49" t="s">
        <v>443</v>
      </c>
      <c r="N2782" s="75">
        <f>_xll.qlCalendarAdvance(Calendar,N2781,M2782,"Following",FALSE)</f>
        <v>59027</v>
      </c>
      <c r="O2782" s="75" t="e">
        <f>_xll.qlInterestRateIndexValueDate(Index,N2782)</f>
        <v>#VALUE!</v>
      </c>
      <c r="P2782" s="72" t="e">
        <v>#N/A</v>
      </c>
      <c r="Q2782" s="72" t="e">
        <v>#N/A</v>
      </c>
    </row>
    <row r="2783" spans="13:17" x14ac:dyDescent="0.2">
      <c r="M2783" s="49" t="s">
        <v>443</v>
      </c>
      <c r="N2783" s="75">
        <f>_xll.qlCalendarAdvance(Calendar,N2782,M2783,"Following",FALSE)</f>
        <v>59034</v>
      </c>
      <c r="O2783" s="75" t="e">
        <f>_xll.qlInterestRateIndexValueDate(Index,N2783)</f>
        <v>#VALUE!</v>
      </c>
      <c r="P2783" s="72" t="e">
        <v>#N/A</v>
      </c>
      <c r="Q2783" s="72" t="e">
        <v>#N/A</v>
      </c>
    </row>
    <row r="2784" spans="13:17" x14ac:dyDescent="0.2">
      <c r="M2784" s="49" t="s">
        <v>443</v>
      </c>
      <c r="N2784" s="75">
        <f>_xll.qlCalendarAdvance(Calendar,N2783,M2784,"Following",FALSE)</f>
        <v>59041</v>
      </c>
      <c r="O2784" s="75" t="e">
        <f>_xll.qlInterestRateIndexValueDate(Index,N2784)</f>
        <v>#VALUE!</v>
      </c>
      <c r="P2784" s="72" t="e">
        <v>#N/A</v>
      </c>
      <c r="Q2784" s="72" t="e">
        <v>#N/A</v>
      </c>
    </row>
    <row r="2785" spans="13:17" x14ac:dyDescent="0.2">
      <c r="M2785" s="49" t="s">
        <v>443</v>
      </c>
      <c r="N2785" s="75">
        <f>_xll.qlCalendarAdvance(Calendar,N2784,M2785,"Following",FALSE)</f>
        <v>59048</v>
      </c>
      <c r="O2785" s="75" t="e">
        <f>_xll.qlInterestRateIndexValueDate(Index,N2785)</f>
        <v>#VALUE!</v>
      </c>
      <c r="P2785" s="72" t="e">
        <v>#N/A</v>
      </c>
      <c r="Q2785" s="72" t="e">
        <v>#N/A</v>
      </c>
    </row>
    <row r="2786" spans="13:17" x14ac:dyDescent="0.2">
      <c r="M2786" s="49" t="s">
        <v>443</v>
      </c>
      <c r="N2786" s="75">
        <f>_xll.qlCalendarAdvance(Calendar,N2785,M2786,"Following",FALSE)</f>
        <v>59055</v>
      </c>
      <c r="O2786" s="75" t="e">
        <f>_xll.qlInterestRateIndexValueDate(Index,N2786)</f>
        <v>#VALUE!</v>
      </c>
      <c r="P2786" s="72" t="e">
        <v>#N/A</v>
      </c>
      <c r="Q2786" s="72" t="e">
        <v>#N/A</v>
      </c>
    </row>
    <row r="2787" spans="13:17" x14ac:dyDescent="0.2">
      <c r="M2787" s="49" t="s">
        <v>443</v>
      </c>
      <c r="N2787" s="75">
        <f>_xll.qlCalendarAdvance(Calendar,N2786,M2787,"Following",FALSE)</f>
        <v>59062</v>
      </c>
      <c r="O2787" s="75" t="e">
        <f>_xll.qlInterestRateIndexValueDate(Index,N2787)</f>
        <v>#VALUE!</v>
      </c>
      <c r="P2787" s="72" t="e">
        <v>#N/A</v>
      </c>
      <c r="Q2787" s="72" t="e">
        <v>#N/A</v>
      </c>
    </row>
    <row r="2788" spans="13:17" x14ac:dyDescent="0.2">
      <c r="M2788" s="49" t="s">
        <v>443</v>
      </c>
      <c r="N2788" s="75">
        <f>_xll.qlCalendarAdvance(Calendar,N2787,M2788,"Following",FALSE)</f>
        <v>59069</v>
      </c>
      <c r="O2788" s="75" t="e">
        <f>_xll.qlInterestRateIndexValueDate(Index,N2788)</f>
        <v>#VALUE!</v>
      </c>
      <c r="P2788" s="72" t="e">
        <v>#N/A</v>
      </c>
      <c r="Q2788" s="72" t="e">
        <v>#N/A</v>
      </c>
    </row>
    <row r="2789" spans="13:17" x14ac:dyDescent="0.2">
      <c r="M2789" s="49" t="s">
        <v>443</v>
      </c>
      <c r="N2789" s="75">
        <f>_xll.qlCalendarAdvance(Calendar,N2788,M2789,"Following",FALSE)</f>
        <v>59076</v>
      </c>
      <c r="O2789" s="75" t="e">
        <f>_xll.qlInterestRateIndexValueDate(Index,N2789)</f>
        <v>#VALUE!</v>
      </c>
      <c r="P2789" s="72" t="e">
        <v>#N/A</v>
      </c>
      <c r="Q2789" s="72" t="e">
        <v>#N/A</v>
      </c>
    </row>
    <row r="2790" spans="13:17" x14ac:dyDescent="0.2">
      <c r="M2790" s="49" t="s">
        <v>443</v>
      </c>
      <c r="N2790" s="75">
        <f>_xll.qlCalendarAdvance(Calendar,N2789,M2790,"Following",FALSE)</f>
        <v>59083</v>
      </c>
      <c r="O2790" s="75" t="e">
        <f>_xll.qlInterestRateIndexValueDate(Index,N2790)</f>
        <v>#VALUE!</v>
      </c>
      <c r="P2790" s="72" t="e">
        <v>#N/A</v>
      </c>
      <c r="Q2790" s="72" t="e">
        <v>#N/A</v>
      </c>
    </row>
    <row r="2791" spans="13:17" x14ac:dyDescent="0.2">
      <c r="M2791" s="49" t="s">
        <v>443</v>
      </c>
      <c r="N2791" s="75">
        <f>_xll.qlCalendarAdvance(Calendar,N2790,M2791,"Following",FALSE)</f>
        <v>59090</v>
      </c>
      <c r="O2791" s="75" t="e">
        <f>_xll.qlInterestRateIndexValueDate(Index,N2791)</f>
        <v>#VALUE!</v>
      </c>
      <c r="P2791" s="72" t="e">
        <v>#N/A</v>
      </c>
      <c r="Q2791" s="72" t="e">
        <v>#N/A</v>
      </c>
    </row>
    <row r="2792" spans="13:17" x14ac:dyDescent="0.2">
      <c r="M2792" s="49" t="s">
        <v>443</v>
      </c>
      <c r="N2792" s="75">
        <f>_xll.qlCalendarAdvance(Calendar,N2791,M2792,"Following",FALSE)</f>
        <v>59097</v>
      </c>
      <c r="O2792" s="75" t="e">
        <f>_xll.qlInterestRateIndexValueDate(Index,N2792)</f>
        <v>#VALUE!</v>
      </c>
      <c r="P2792" s="72" t="e">
        <v>#N/A</v>
      </c>
      <c r="Q2792" s="72" t="e">
        <v>#N/A</v>
      </c>
    </row>
    <row r="2793" spans="13:17" x14ac:dyDescent="0.2">
      <c r="M2793" s="49" t="s">
        <v>443</v>
      </c>
      <c r="N2793" s="75">
        <f>_xll.qlCalendarAdvance(Calendar,N2792,M2793,"Following",FALSE)</f>
        <v>59104</v>
      </c>
      <c r="O2793" s="75" t="e">
        <f>_xll.qlInterestRateIndexValueDate(Index,N2793)</f>
        <v>#VALUE!</v>
      </c>
      <c r="P2793" s="72" t="e">
        <v>#N/A</v>
      </c>
      <c r="Q2793" s="72" t="e">
        <v>#N/A</v>
      </c>
    </row>
    <row r="2794" spans="13:17" x14ac:dyDescent="0.2">
      <c r="M2794" s="49" t="s">
        <v>443</v>
      </c>
      <c r="N2794" s="75">
        <f>_xll.qlCalendarAdvance(Calendar,N2793,M2794,"Following",FALSE)</f>
        <v>59111</v>
      </c>
      <c r="O2794" s="75" t="e">
        <f>_xll.qlInterestRateIndexValueDate(Index,N2794)</f>
        <v>#VALUE!</v>
      </c>
      <c r="P2794" s="72" t="e">
        <v>#N/A</v>
      </c>
      <c r="Q2794" s="72" t="e">
        <v>#N/A</v>
      </c>
    </row>
    <row r="2795" spans="13:17" x14ac:dyDescent="0.2">
      <c r="M2795" s="49" t="s">
        <v>443</v>
      </c>
      <c r="N2795" s="75">
        <f>_xll.qlCalendarAdvance(Calendar,N2794,M2795,"Following",FALSE)</f>
        <v>59118</v>
      </c>
      <c r="O2795" s="75" t="e">
        <f>_xll.qlInterestRateIndexValueDate(Index,N2795)</f>
        <v>#VALUE!</v>
      </c>
      <c r="P2795" s="72" t="e">
        <v>#N/A</v>
      </c>
      <c r="Q2795" s="72" t="e">
        <v>#N/A</v>
      </c>
    </row>
    <row r="2796" spans="13:17" x14ac:dyDescent="0.2">
      <c r="M2796" s="49" t="s">
        <v>443</v>
      </c>
      <c r="N2796" s="75">
        <f>_xll.qlCalendarAdvance(Calendar,N2795,M2796,"Following",FALSE)</f>
        <v>59125</v>
      </c>
      <c r="O2796" s="75" t="e">
        <f>_xll.qlInterestRateIndexValueDate(Index,N2796)</f>
        <v>#VALUE!</v>
      </c>
      <c r="P2796" s="72" t="e">
        <v>#N/A</v>
      </c>
      <c r="Q2796" s="72" t="e">
        <v>#N/A</v>
      </c>
    </row>
    <row r="2797" spans="13:17" x14ac:dyDescent="0.2">
      <c r="M2797" s="49" t="s">
        <v>443</v>
      </c>
      <c r="N2797" s="75">
        <f>_xll.qlCalendarAdvance(Calendar,N2796,M2797,"Following",FALSE)</f>
        <v>59132</v>
      </c>
      <c r="O2797" s="75" t="e">
        <f>_xll.qlInterestRateIndexValueDate(Index,N2797)</f>
        <v>#VALUE!</v>
      </c>
      <c r="P2797" s="72" t="e">
        <v>#N/A</v>
      </c>
      <c r="Q2797" s="72" t="e">
        <v>#N/A</v>
      </c>
    </row>
    <row r="2798" spans="13:17" x14ac:dyDescent="0.2">
      <c r="M2798" s="49" t="s">
        <v>443</v>
      </c>
      <c r="N2798" s="75">
        <f>_xll.qlCalendarAdvance(Calendar,N2797,M2798,"Following",FALSE)</f>
        <v>59139</v>
      </c>
      <c r="O2798" s="75" t="e">
        <f>_xll.qlInterestRateIndexValueDate(Index,N2798)</f>
        <v>#VALUE!</v>
      </c>
      <c r="P2798" s="72" t="e">
        <v>#N/A</v>
      </c>
      <c r="Q2798" s="72" t="e">
        <v>#N/A</v>
      </c>
    </row>
    <row r="2799" spans="13:17" x14ac:dyDescent="0.2">
      <c r="M2799" s="49" t="s">
        <v>443</v>
      </c>
      <c r="N2799" s="75">
        <f>_xll.qlCalendarAdvance(Calendar,N2798,M2799,"Following",FALSE)</f>
        <v>59146</v>
      </c>
      <c r="O2799" s="75" t="e">
        <f>_xll.qlInterestRateIndexValueDate(Index,N2799)</f>
        <v>#VALUE!</v>
      </c>
      <c r="P2799" s="72" t="e">
        <v>#N/A</v>
      </c>
      <c r="Q2799" s="72" t="e">
        <v>#N/A</v>
      </c>
    </row>
    <row r="2800" spans="13:17" x14ac:dyDescent="0.2">
      <c r="M2800" s="49" t="s">
        <v>443</v>
      </c>
      <c r="N2800" s="75">
        <f>_xll.qlCalendarAdvance(Calendar,N2799,M2800,"Following",FALSE)</f>
        <v>59153</v>
      </c>
      <c r="O2800" s="75" t="e">
        <f>_xll.qlInterestRateIndexValueDate(Index,N2800)</f>
        <v>#VALUE!</v>
      </c>
      <c r="P2800" s="72" t="e">
        <v>#N/A</v>
      </c>
      <c r="Q2800" s="72" t="e">
        <v>#N/A</v>
      </c>
    </row>
    <row r="2801" spans="13:17" x14ac:dyDescent="0.2">
      <c r="M2801" s="49" t="s">
        <v>443</v>
      </c>
      <c r="N2801" s="75">
        <f>_xll.qlCalendarAdvance(Calendar,N2800,M2801,"Following",FALSE)</f>
        <v>59160</v>
      </c>
      <c r="O2801" s="75" t="e">
        <f>_xll.qlInterestRateIndexValueDate(Index,N2801)</f>
        <v>#VALUE!</v>
      </c>
      <c r="P2801" s="72" t="e">
        <v>#N/A</v>
      </c>
      <c r="Q2801" s="72" t="e">
        <v>#N/A</v>
      </c>
    </row>
    <row r="2802" spans="13:17" x14ac:dyDescent="0.2">
      <c r="M2802" s="49" t="s">
        <v>443</v>
      </c>
      <c r="N2802" s="75">
        <f>_xll.qlCalendarAdvance(Calendar,N2801,M2802,"Following",FALSE)</f>
        <v>59167</v>
      </c>
      <c r="O2802" s="75" t="e">
        <f>_xll.qlInterestRateIndexValueDate(Index,N2802)</f>
        <v>#VALUE!</v>
      </c>
      <c r="P2802" s="72" t="e">
        <v>#N/A</v>
      </c>
      <c r="Q2802" s="72" t="e">
        <v>#N/A</v>
      </c>
    </row>
    <row r="2803" spans="13:17" x14ac:dyDescent="0.2">
      <c r="M2803" s="49" t="s">
        <v>443</v>
      </c>
      <c r="N2803" s="75">
        <f>_xll.qlCalendarAdvance(Calendar,N2802,M2803,"Following",FALSE)</f>
        <v>59174</v>
      </c>
      <c r="O2803" s="75" t="e">
        <f>_xll.qlInterestRateIndexValueDate(Index,N2803)</f>
        <v>#VALUE!</v>
      </c>
      <c r="P2803" s="72" t="e">
        <v>#N/A</v>
      </c>
      <c r="Q2803" s="72" t="e">
        <v>#N/A</v>
      </c>
    </row>
    <row r="2804" spans="13:17" x14ac:dyDescent="0.2">
      <c r="M2804" s="49" t="s">
        <v>443</v>
      </c>
      <c r="N2804" s="75">
        <f>_xll.qlCalendarAdvance(Calendar,N2803,M2804,"Following",FALSE)</f>
        <v>59181</v>
      </c>
      <c r="O2804" s="75" t="e">
        <f>_xll.qlInterestRateIndexValueDate(Index,N2804)</f>
        <v>#VALUE!</v>
      </c>
      <c r="P2804" s="72" t="e">
        <v>#N/A</v>
      </c>
      <c r="Q2804" s="72" t="e">
        <v>#N/A</v>
      </c>
    </row>
    <row r="2805" spans="13:17" x14ac:dyDescent="0.2">
      <c r="M2805" s="49" t="s">
        <v>443</v>
      </c>
      <c r="N2805" s="75">
        <f>_xll.qlCalendarAdvance(Calendar,N2804,M2805,"Following",FALSE)</f>
        <v>59188</v>
      </c>
      <c r="O2805" s="75" t="e">
        <f>_xll.qlInterestRateIndexValueDate(Index,N2805)</f>
        <v>#VALUE!</v>
      </c>
      <c r="P2805" s="72" t="e">
        <v>#N/A</v>
      </c>
      <c r="Q2805" s="72" t="e">
        <v>#N/A</v>
      </c>
    </row>
    <row r="2806" spans="13:17" x14ac:dyDescent="0.2">
      <c r="M2806" s="49" t="s">
        <v>443</v>
      </c>
      <c r="N2806" s="75">
        <f>_xll.qlCalendarAdvance(Calendar,N2805,M2806,"Following",FALSE)</f>
        <v>59195</v>
      </c>
      <c r="O2806" s="75" t="e">
        <f>_xll.qlInterestRateIndexValueDate(Index,N2806)</f>
        <v>#VALUE!</v>
      </c>
      <c r="P2806" s="72" t="e">
        <v>#N/A</v>
      </c>
      <c r="Q2806" s="72" t="e">
        <v>#N/A</v>
      </c>
    </row>
    <row r="2807" spans="13:17" x14ac:dyDescent="0.2">
      <c r="M2807" s="49" t="s">
        <v>443</v>
      </c>
      <c r="N2807" s="75">
        <f>_xll.qlCalendarAdvance(Calendar,N2806,M2807,"Following",FALSE)</f>
        <v>59202</v>
      </c>
      <c r="O2807" s="75" t="e">
        <f>_xll.qlInterestRateIndexValueDate(Index,N2807)</f>
        <v>#VALUE!</v>
      </c>
      <c r="P2807" s="72" t="e">
        <v>#N/A</v>
      </c>
      <c r="Q2807" s="72" t="e">
        <v>#N/A</v>
      </c>
    </row>
    <row r="2808" spans="13:17" x14ac:dyDescent="0.2">
      <c r="M2808" s="49" t="s">
        <v>443</v>
      </c>
      <c r="N2808" s="75">
        <f>_xll.qlCalendarAdvance(Calendar,N2807,M2808,"Following",FALSE)</f>
        <v>59209</v>
      </c>
      <c r="O2808" s="75" t="e">
        <f>_xll.qlInterestRateIndexValueDate(Index,N2808)</f>
        <v>#VALUE!</v>
      </c>
      <c r="P2808" s="72" t="e">
        <v>#N/A</v>
      </c>
      <c r="Q2808" s="72" t="e">
        <v>#N/A</v>
      </c>
    </row>
    <row r="2809" spans="13:17" x14ac:dyDescent="0.2">
      <c r="M2809" s="49" t="s">
        <v>443</v>
      </c>
      <c r="N2809" s="75">
        <f>_xll.qlCalendarAdvance(Calendar,N2808,M2809,"Following",FALSE)</f>
        <v>59216</v>
      </c>
      <c r="O2809" s="75" t="e">
        <f>_xll.qlInterestRateIndexValueDate(Index,N2809)</f>
        <v>#VALUE!</v>
      </c>
      <c r="P2809" s="72" t="e">
        <v>#N/A</v>
      </c>
      <c r="Q2809" s="72" t="e">
        <v>#N/A</v>
      </c>
    </row>
    <row r="2810" spans="13:17" x14ac:dyDescent="0.2">
      <c r="M2810" s="49" t="s">
        <v>443</v>
      </c>
      <c r="N2810" s="75">
        <f>_xll.qlCalendarAdvance(Calendar,N2809,M2810,"Following",FALSE)</f>
        <v>59223</v>
      </c>
      <c r="O2810" s="75" t="e">
        <f>_xll.qlInterestRateIndexValueDate(Index,N2810)</f>
        <v>#VALUE!</v>
      </c>
      <c r="P2810" s="72" t="e">
        <v>#N/A</v>
      </c>
      <c r="Q2810" s="72" t="e">
        <v>#N/A</v>
      </c>
    </row>
    <row r="2811" spans="13:17" x14ac:dyDescent="0.2">
      <c r="M2811" s="49" t="s">
        <v>443</v>
      </c>
      <c r="N2811" s="75">
        <f>_xll.qlCalendarAdvance(Calendar,N2810,M2811,"Following",FALSE)</f>
        <v>59230</v>
      </c>
      <c r="O2811" s="75" t="e">
        <f>_xll.qlInterestRateIndexValueDate(Index,N2811)</f>
        <v>#VALUE!</v>
      </c>
      <c r="P2811" s="72" t="e">
        <v>#N/A</v>
      </c>
      <c r="Q2811" s="72" t="e">
        <v>#N/A</v>
      </c>
    </row>
    <row r="2812" spans="13:17" x14ac:dyDescent="0.2">
      <c r="M2812" s="49" t="s">
        <v>443</v>
      </c>
      <c r="N2812" s="75">
        <f>_xll.qlCalendarAdvance(Calendar,N2811,M2812,"Following",FALSE)</f>
        <v>59237</v>
      </c>
      <c r="O2812" s="75" t="e">
        <f>_xll.qlInterestRateIndexValueDate(Index,N2812)</f>
        <v>#VALUE!</v>
      </c>
      <c r="P2812" s="72" t="e">
        <v>#N/A</v>
      </c>
      <c r="Q2812" s="72" t="e">
        <v>#N/A</v>
      </c>
    </row>
    <row r="2813" spans="13:17" x14ac:dyDescent="0.2">
      <c r="M2813" s="49" t="s">
        <v>443</v>
      </c>
      <c r="N2813" s="75">
        <f>_xll.qlCalendarAdvance(Calendar,N2812,M2813,"Following",FALSE)</f>
        <v>59244</v>
      </c>
      <c r="O2813" s="75" t="e">
        <f>_xll.qlInterestRateIndexValueDate(Index,N2813)</f>
        <v>#VALUE!</v>
      </c>
      <c r="P2813" s="72" t="e">
        <v>#N/A</v>
      </c>
      <c r="Q2813" s="72" t="e">
        <v>#N/A</v>
      </c>
    </row>
    <row r="2814" spans="13:17" x14ac:dyDescent="0.2">
      <c r="M2814" s="49" t="s">
        <v>443</v>
      </c>
      <c r="N2814" s="75">
        <f>_xll.qlCalendarAdvance(Calendar,N2813,M2814,"Following",FALSE)</f>
        <v>59251</v>
      </c>
      <c r="O2814" s="75" t="e">
        <f>_xll.qlInterestRateIndexValueDate(Index,N2814)</f>
        <v>#VALUE!</v>
      </c>
      <c r="P2814" s="72" t="e">
        <v>#N/A</v>
      </c>
      <c r="Q2814" s="72" t="e">
        <v>#N/A</v>
      </c>
    </row>
    <row r="2815" spans="13:17" x14ac:dyDescent="0.2">
      <c r="M2815" s="49" t="s">
        <v>443</v>
      </c>
      <c r="N2815" s="75">
        <f>_xll.qlCalendarAdvance(Calendar,N2814,M2815,"Following",FALSE)</f>
        <v>59258</v>
      </c>
      <c r="O2815" s="75" t="e">
        <f>_xll.qlInterestRateIndexValueDate(Index,N2815)</f>
        <v>#VALUE!</v>
      </c>
      <c r="P2815" s="72" t="e">
        <v>#N/A</v>
      </c>
      <c r="Q2815" s="72" t="e">
        <v>#N/A</v>
      </c>
    </row>
    <row r="2816" spans="13:17" x14ac:dyDescent="0.2">
      <c r="M2816" s="49" t="s">
        <v>443</v>
      </c>
      <c r="N2816" s="75">
        <f>_xll.qlCalendarAdvance(Calendar,N2815,M2816,"Following",FALSE)</f>
        <v>59265</v>
      </c>
      <c r="O2816" s="75" t="e">
        <f>_xll.qlInterestRateIndexValueDate(Index,N2816)</f>
        <v>#VALUE!</v>
      </c>
      <c r="P2816" s="72" t="e">
        <v>#N/A</v>
      </c>
      <c r="Q2816" s="72" t="e">
        <v>#N/A</v>
      </c>
    </row>
    <row r="2817" spans="13:17" x14ac:dyDescent="0.2">
      <c r="M2817" s="49" t="s">
        <v>443</v>
      </c>
      <c r="N2817" s="75">
        <f>_xll.qlCalendarAdvance(Calendar,N2816,M2817,"Following",FALSE)</f>
        <v>59272</v>
      </c>
      <c r="O2817" s="75" t="e">
        <f>_xll.qlInterestRateIndexValueDate(Index,N2817)</f>
        <v>#VALUE!</v>
      </c>
      <c r="P2817" s="72" t="e">
        <v>#N/A</v>
      </c>
      <c r="Q2817" s="72" t="e">
        <v>#N/A</v>
      </c>
    </row>
    <row r="2818" spans="13:17" x14ac:dyDescent="0.2">
      <c r="M2818" s="49" t="s">
        <v>443</v>
      </c>
      <c r="N2818" s="75">
        <f>_xll.qlCalendarAdvance(Calendar,N2817,M2818,"Following",FALSE)</f>
        <v>59279</v>
      </c>
      <c r="O2818" s="75" t="e">
        <f>_xll.qlInterestRateIndexValueDate(Index,N2818)</f>
        <v>#VALUE!</v>
      </c>
      <c r="P2818" s="72" t="e">
        <v>#N/A</v>
      </c>
      <c r="Q2818" s="72" t="e">
        <v>#N/A</v>
      </c>
    </row>
    <row r="2819" spans="13:17" x14ac:dyDescent="0.2">
      <c r="M2819" s="49" t="s">
        <v>443</v>
      </c>
      <c r="N2819" s="75">
        <f>_xll.qlCalendarAdvance(Calendar,N2818,M2819,"Following",FALSE)</f>
        <v>59286</v>
      </c>
      <c r="O2819" s="75" t="e">
        <f>_xll.qlInterestRateIndexValueDate(Index,N2819)</f>
        <v>#VALUE!</v>
      </c>
      <c r="P2819" s="72" t="e">
        <v>#N/A</v>
      </c>
      <c r="Q2819" s="72" t="e">
        <v>#N/A</v>
      </c>
    </row>
    <row r="2820" spans="13:17" x14ac:dyDescent="0.2">
      <c r="M2820" s="49" t="s">
        <v>443</v>
      </c>
      <c r="N2820" s="75">
        <f>_xll.qlCalendarAdvance(Calendar,N2819,M2820,"Following",FALSE)</f>
        <v>59293</v>
      </c>
      <c r="O2820" s="75" t="e">
        <f>_xll.qlInterestRateIndexValueDate(Index,N2820)</f>
        <v>#VALUE!</v>
      </c>
      <c r="P2820" s="72" t="e">
        <v>#N/A</v>
      </c>
      <c r="Q2820" s="72" t="e">
        <v>#N/A</v>
      </c>
    </row>
    <row r="2821" spans="13:17" x14ac:dyDescent="0.2">
      <c r="M2821" s="49" t="s">
        <v>443</v>
      </c>
      <c r="N2821" s="75">
        <f>_xll.qlCalendarAdvance(Calendar,N2820,M2821,"Following",FALSE)</f>
        <v>59300</v>
      </c>
      <c r="O2821" s="75" t="e">
        <f>_xll.qlInterestRateIndexValueDate(Index,N2821)</f>
        <v>#VALUE!</v>
      </c>
      <c r="P2821" s="72" t="e">
        <v>#N/A</v>
      </c>
      <c r="Q2821" s="72" t="e">
        <v>#N/A</v>
      </c>
    </row>
    <row r="2822" spans="13:17" x14ac:dyDescent="0.2">
      <c r="M2822" s="49" t="s">
        <v>443</v>
      </c>
      <c r="N2822" s="75">
        <f>_xll.qlCalendarAdvance(Calendar,N2821,M2822,"Following",FALSE)</f>
        <v>59307</v>
      </c>
      <c r="O2822" s="75" t="e">
        <f>_xll.qlInterestRateIndexValueDate(Index,N2822)</f>
        <v>#VALUE!</v>
      </c>
      <c r="P2822" s="72" t="e">
        <v>#N/A</v>
      </c>
      <c r="Q2822" s="72" t="e">
        <v>#N/A</v>
      </c>
    </row>
    <row r="2823" spans="13:17" x14ac:dyDescent="0.2">
      <c r="M2823" s="49" t="s">
        <v>443</v>
      </c>
      <c r="N2823" s="75">
        <f>_xll.qlCalendarAdvance(Calendar,N2822,M2823,"Following",FALSE)</f>
        <v>59314</v>
      </c>
      <c r="O2823" s="75" t="e">
        <f>_xll.qlInterestRateIndexValueDate(Index,N2823)</f>
        <v>#VALUE!</v>
      </c>
      <c r="P2823" s="72" t="e">
        <v>#N/A</v>
      </c>
      <c r="Q2823" s="72" t="e">
        <v>#N/A</v>
      </c>
    </row>
    <row r="2824" spans="13:17" x14ac:dyDescent="0.2">
      <c r="M2824" s="49" t="s">
        <v>443</v>
      </c>
      <c r="N2824" s="75">
        <f>_xll.qlCalendarAdvance(Calendar,N2823,M2824,"Following",FALSE)</f>
        <v>59321</v>
      </c>
      <c r="O2824" s="75" t="e">
        <f>_xll.qlInterestRateIndexValueDate(Index,N2824)</f>
        <v>#VALUE!</v>
      </c>
      <c r="P2824" s="72" t="e">
        <v>#N/A</v>
      </c>
      <c r="Q2824" s="72" t="e">
        <v>#N/A</v>
      </c>
    </row>
    <row r="2825" spans="13:17" x14ac:dyDescent="0.2">
      <c r="M2825" s="49" t="s">
        <v>443</v>
      </c>
      <c r="N2825" s="75">
        <f>_xll.qlCalendarAdvance(Calendar,N2824,M2825,"Following",FALSE)</f>
        <v>59328</v>
      </c>
      <c r="O2825" s="75" t="e">
        <f>_xll.qlInterestRateIndexValueDate(Index,N2825)</f>
        <v>#VALUE!</v>
      </c>
      <c r="P2825" s="72" t="e">
        <v>#N/A</v>
      </c>
      <c r="Q2825" s="72" t="e">
        <v>#N/A</v>
      </c>
    </row>
    <row r="2826" spans="13:17" x14ac:dyDescent="0.2">
      <c r="M2826" s="49" t="s">
        <v>443</v>
      </c>
      <c r="N2826" s="75">
        <f>_xll.qlCalendarAdvance(Calendar,N2825,M2826,"Following",FALSE)</f>
        <v>59335</v>
      </c>
      <c r="O2826" s="75" t="e">
        <f>_xll.qlInterestRateIndexValueDate(Index,N2826)</f>
        <v>#VALUE!</v>
      </c>
      <c r="P2826" s="72" t="e">
        <v>#N/A</v>
      </c>
      <c r="Q2826" s="72" t="e">
        <v>#N/A</v>
      </c>
    </row>
    <row r="2827" spans="13:17" x14ac:dyDescent="0.2">
      <c r="M2827" s="49" t="s">
        <v>443</v>
      </c>
      <c r="N2827" s="75">
        <f>_xll.qlCalendarAdvance(Calendar,N2826,M2827,"Following",FALSE)</f>
        <v>59342</v>
      </c>
      <c r="O2827" s="75" t="e">
        <f>_xll.qlInterestRateIndexValueDate(Index,N2827)</f>
        <v>#VALUE!</v>
      </c>
      <c r="P2827" s="72" t="e">
        <v>#N/A</v>
      </c>
      <c r="Q2827" s="72" t="e">
        <v>#N/A</v>
      </c>
    </row>
    <row r="2828" spans="13:17" x14ac:dyDescent="0.2">
      <c r="M2828" s="49" t="s">
        <v>443</v>
      </c>
      <c r="N2828" s="75">
        <f>_xll.qlCalendarAdvance(Calendar,N2827,M2828,"Following",FALSE)</f>
        <v>59349</v>
      </c>
      <c r="O2828" s="75" t="e">
        <f>_xll.qlInterestRateIndexValueDate(Index,N2828)</f>
        <v>#VALUE!</v>
      </c>
      <c r="P2828" s="72" t="e">
        <v>#N/A</v>
      </c>
      <c r="Q2828" s="72" t="e">
        <v>#N/A</v>
      </c>
    </row>
    <row r="2829" spans="13:17" x14ac:dyDescent="0.2">
      <c r="M2829" s="49" t="s">
        <v>443</v>
      </c>
      <c r="N2829" s="75">
        <f>_xll.qlCalendarAdvance(Calendar,N2828,M2829,"Following",FALSE)</f>
        <v>59356</v>
      </c>
      <c r="O2829" s="75" t="e">
        <f>_xll.qlInterestRateIndexValueDate(Index,N2829)</f>
        <v>#VALUE!</v>
      </c>
      <c r="P2829" s="72" t="e">
        <v>#N/A</v>
      </c>
      <c r="Q2829" s="72" t="e">
        <v>#N/A</v>
      </c>
    </row>
    <row r="2830" spans="13:17" x14ac:dyDescent="0.2">
      <c r="M2830" s="49" t="s">
        <v>443</v>
      </c>
      <c r="N2830" s="75">
        <f>_xll.qlCalendarAdvance(Calendar,N2829,M2830,"Following",FALSE)</f>
        <v>59363</v>
      </c>
      <c r="O2830" s="75" t="e">
        <f>_xll.qlInterestRateIndexValueDate(Index,N2830)</f>
        <v>#VALUE!</v>
      </c>
      <c r="P2830" s="72" t="e">
        <v>#N/A</v>
      </c>
      <c r="Q2830" s="72" t="e">
        <v>#N/A</v>
      </c>
    </row>
    <row r="2831" spans="13:17" x14ac:dyDescent="0.2">
      <c r="M2831" s="49" t="s">
        <v>443</v>
      </c>
      <c r="N2831" s="75">
        <f>_xll.qlCalendarAdvance(Calendar,N2830,M2831,"Following",FALSE)</f>
        <v>59370</v>
      </c>
      <c r="O2831" s="75" t="e">
        <f>_xll.qlInterestRateIndexValueDate(Index,N2831)</f>
        <v>#VALUE!</v>
      </c>
      <c r="P2831" s="72" t="e">
        <v>#N/A</v>
      </c>
      <c r="Q2831" s="72" t="e">
        <v>#N/A</v>
      </c>
    </row>
    <row r="2832" spans="13:17" x14ac:dyDescent="0.2">
      <c r="M2832" s="49" t="s">
        <v>443</v>
      </c>
      <c r="N2832" s="75">
        <f>_xll.qlCalendarAdvance(Calendar,N2831,M2832,"Following",FALSE)</f>
        <v>59377</v>
      </c>
      <c r="O2832" s="75" t="e">
        <f>_xll.qlInterestRateIndexValueDate(Index,N2832)</f>
        <v>#VALUE!</v>
      </c>
      <c r="P2832" s="72" t="e">
        <v>#N/A</v>
      </c>
      <c r="Q2832" s="72" t="e">
        <v>#N/A</v>
      </c>
    </row>
    <row r="2833" spans="13:17" x14ac:dyDescent="0.2">
      <c r="M2833" s="49" t="s">
        <v>443</v>
      </c>
      <c r="N2833" s="75">
        <f>_xll.qlCalendarAdvance(Calendar,N2832,M2833,"Following",FALSE)</f>
        <v>59384</v>
      </c>
      <c r="O2833" s="75" t="e">
        <f>_xll.qlInterestRateIndexValueDate(Index,N2833)</f>
        <v>#VALUE!</v>
      </c>
      <c r="P2833" s="72" t="e">
        <v>#N/A</v>
      </c>
      <c r="Q2833" s="72" t="e">
        <v>#N/A</v>
      </c>
    </row>
    <row r="2834" spans="13:17" x14ac:dyDescent="0.2">
      <c r="M2834" s="49" t="s">
        <v>443</v>
      </c>
      <c r="N2834" s="75">
        <f>_xll.qlCalendarAdvance(Calendar,N2833,M2834,"Following",FALSE)</f>
        <v>59391</v>
      </c>
      <c r="O2834" s="75" t="e">
        <f>_xll.qlInterestRateIndexValueDate(Index,N2834)</f>
        <v>#VALUE!</v>
      </c>
      <c r="P2834" s="72" t="e">
        <v>#N/A</v>
      </c>
      <c r="Q2834" s="72" t="e">
        <v>#N/A</v>
      </c>
    </row>
    <row r="2835" spans="13:17" x14ac:dyDescent="0.2">
      <c r="M2835" s="49" t="s">
        <v>443</v>
      </c>
      <c r="N2835" s="75">
        <f>_xll.qlCalendarAdvance(Calendar,N2834,M2835,"Following",FALSE)</f>
        <v>59398</v>
      </c>
      <c r="O2835" s="75" t="e">
        <f>_xll.qlInterestRateIndexValueDate(Index,N2835)</f>
        <v>#VALUE!</v>
      </c>
      <c r="P2835" s="72" t="e">
        <v>#N/A</v>
      </c>
      <c r="Q2835" s="72" t="e">
        <v>#N/A</v>
      </c>
    </row>
    <row r="2836" spans="13:17" x14ac:dyDescent="0.2">
      <c r="M2836" s="49" t="s">
        <v>443</v>
      </c>
      <c r="N2836" s="75">
        <f>_xll.qlCalendarAdvance(Calendar,N2835,M2836,"Following",FALSE)</f>
        <v>59405</v>
      </c>
      <c r="O2836" s="75" t="e">
        <f>_xll.qlInterestRateIndexValueDate(Index,N2836)</f>
        <v>#VALUE!</v>
      </c>
      <c r="P2836" s="72" t="e">
        <v>#N/A</v>
      </c>
      <c r="Q2836" s="72" t="e">
        <v>#N/A</v>
      </c>
    </row>
    <row r="2837" spans="13:17" x14ac:dyDescent="0.2">
      <c r="M2837" s="49" t="s">
        <v>443</v>
      </c>
      <c r="N2837" s="75">
        <f>_xll.qlCalendarAdvance(Calendar,N2836,M2837,"Following",FALSE)</f>
        <v>59412</v>
      </c>
      <c r="O2837" s="75" t="e">
        <f>_xll.qlInterestRateIndexValueDate(Index,N2837)</f>
        <v>#VALUE!</v>
      </c>
      <c r="P2837" s="72" t="e">
        <v>#N/A</v>
      </c>
      <c r="Q2837" s="72" t="e">
        <v>#N/A</v>
      </c>
    </row>
    <row r="2838" spans="13:17" x14ac:dyDescent="0.2">
      <c r="M2838" s="49" t="s">
        <v>443</v>
      </c>
      <c r="N2838" s="75">
        <f>_xll.qlCalendarAdvance(Calendar,N2837,M2838,"Following",FALSE)</f>
        <v>59419</v>
      </c>
      <c r="O2838" s="75" t="e">
        <f>_xll.qlInterestRateIndexValueDate(Index,N2838)</f>
        <v>#VALUE!</v>
      </c>
      <c r="P2838" s="72" t="e">
        <v>#N/A</v>
      </c>
      <c r="Q2838" s="72" t="e">
        <v>#N/A</v>
      </c>
    </row>
    <row r="2839" spans="13:17" x14ac:dyDescent="0.2">
      <c r="M2839" s="49" t="s">
        <v>443</v>
      </c>
      <c r="N2839" s="75">
        <f>_xll.qlCalendarAdvance(Calendar,N2838,M2839,"Following",FALSE)</f>
        <v>59426</v>
      </c>
      <c r="O2839" s="75" t="e">
        <f>_xll.qlInterestRateIndexValueDate(Index,N2839)</f>
        <v>#VALUE!</v>
      </c>
      <c r="P2839" s="72" t="e">
        <v>#N/A</v>
      </c>
      <c r="Q2839" s="72" t="e">
        <v>#N/A</v>
      </c>
    </row>
    <row r="2840" spans="13:17" x14ac:dyDescent="0.2">
      <c r="M2840" s="49" t="s">
        <v>443</v>
      </c>
      <c r="N2840" s="75">
        <f>_xll.qlCalendarAdvance(Calendar,N2839,M2840,"Following",FALSE)</f>
        <v>59433</v>
      </c>
      <c r="O2840" s="75" t="e">
        <f>_xll.qlInterestRateIndexValueDate(Index,N2840)</f>
        <v>#VALUE!</v>
      </c>
      <c r="P2840" s="72" t="e">
        <v>#N/A</v>
      </c>
      <c r="Q2840" s="72" t="e">
        <v>#N/A</v>
      </c>
    </row>
    <row r="2841" spans="13:17" x14ac:dyDescent="0.2">
      <c r="M2841" s="49" t="s">
        <v>443</v>
      </c>
      <c r="N2841" s="75">
        <f>_xll.qlCalendarAdvance(Calendar,N2840,M2841,"Following",FALSE)</f>
        <v>59440</v>
      </c>
      <c r="O2841" s="75" t="e">
        <f>_xll.qlInterestRateIndexValueDate(Index,N2841)</f>
        <v>#VALUE!</v>
      </c>
      <c r="P2841" s="72" t="e">
        <v>#N/A</v>
      </c>
      <c r="Q2841" s="72" t="e">
        <v>#N/A</v>
      </c>
    </row>
    <row r="2842" spans="13:17" x14ac:dyDescent="0.2">
      <c r="M2842" s="49" t="s">
        <v>443</v>
      </c>
      <c r="N2842" s="75">
        <f>_xll.qlCalendarAdvance(Calendar,N2841,M2842,"Following",FALSE)</f>
        <v>59447</v>
      </c>
      <c r="O2842" s="75" t="e">
        <f>_xll.qlInterestRateIndexValueDate(Index,N2842)</f>
        <v>#VALUE!</v>
      </c>
      <c r="P2842" s="72" t="e">
        <v>#N/A</v>
      </c>
      <c r="Q2842" s="72" t="e">
        <v>#N/A</v>
      </c>
    </row>
    <row r="2843" spans="13:17" x14ac:dyDescent="0.2">
      <c r="M2843" s="49" t="s">
        <v>443</v>
      </c>
      <c r="N2843" s="75">
        <f>_xll.qlCalendarAdvance(Calendar,N2842,M2843,"Following",FALSE)</f>
        <v>59454</v>
      </c>
      <c r="O2843" s="75" t="e">
        <f>_xll.qlInterestRateIndexValueDate(Index,N2843)</f>
        <v>#VALUE!</v>
      </c>
      <c r="P2843" s="72" t="e">
        <v>#N/A</v>
      </c>
      <c r="Q2843" s="72" t="e">
        <v>#N/A</v>
      </c>
    </row>
    <row r="2844" spans="13:17" x14ac:dyDescent="0.2">
      <c r="M2844" s="49" t="s">
        <v>443</v>
      </c>
      <c r="N2844" s="75">
        <f>_xll.qlCalendarAdvance(Calendar,N2843,M2844,"Following",FALSE)</f>
        <v>59461</v>
      </c>
      <c r="O2844" s="75" t="e">
        <f>_xll.qlInterestRateIndexValueDate(Index,N2844)</f>
        <v>#VALUE!</v>
      </c>
      <c r="P2844" s="72" t="e">
        <v>#N/A</v>
      </c>
      <c r="Q2844" s="72" t="e">
        <v>#N/A</v>
      </c>
    </row>
    <row r="2845" spans="13:17" x14ac:dyDescent="0.2">
      <c r="M2845" s="49" t="s">
        <v>443</v>
      </c>
      <c r="N2845" s="75">
        <f>_xll.qlCalendarAdvance(Calendar,N2844,M2845,"Following",FALSE)</f>
        <v>59468</v>
      </c>
      <c r="O2845" s="75" t="e">
        <f>_xll.qlInterestRateIndexValueDate(Index,N2845)</f>
        <v>#VALUE!</v>
      </c>
      <c r="P2845" s="72" t="e">
        <v>#N/A</v>
      </c>
      <c r="Q2845" s="72" t="e">
        <v>#N/A</v>
      </c>
    </row>
    <row r="2846" spans="13:17" x14ac:dyDescent="0.2">
      <c r="M2846" s="49" t="s">
        <v>443</v>
      </c>
      <c r="N2846" s="75">
        <f>_xll.qlCalendarAdvance(Calendar,N2845,M2846,"Following",FALSE)</f>
        <v>59475</v>
      </c>
      <c r="O2846" s="75" t="e">
        <f>_xll.qlInterestRateIndexValueDate(Index,N2846)</f>
        <v>#VALUE!</v>
      </c>
      <c r="P2846" s="72" t="e">
        <v>#N/A</v>
      </c>
      <c r="Q2846" s="72" t="e">
        <v>#N/A</v>
      </c>
    </row>
    <row r="2847" spans="13:17" x14ac:dyDescent="0.2">
      <c r="M2847" s="49" t="s">
        <v>443</v>
      </c>
      <c r="N2847" s="75">
        <f>_xll.qlCalendarAdvance(Calendar,N2846,M2847,"Following",FALSE)</f>
        <v>59482</v>
      </c>
      <c r="O2847" s="75" t="e">
        <f>_xll.qlInterestRateIndexValueDate(Index,N2847)</f>
        <v>#VALUE!</v>
      </c>
      <c r="P2847" s="72" t="e">
        <v>#N/A</v>
      </c>
      <c r="Q2847" s="72" t="e">
        <v>#N/A</v>
      </c>
    </row>
    <row r="2848" spans="13:17" x14ac:dyDescent="0.2">
      <c r="M2848" s="49" t="s">
        <v>443</v>
      </c>
      <c r="N2848" s="75">
        <f>_xll.qlCalendarAdvance(Calendar,N2847,M2848,"Following",FALSE)</f>
        <v>59489</v>
      </c>
      <c r="O2848" s="75" t="e">
        <f>_xll.qlInterestRateIndexValueDate(Index,N2848)</f>
        <v>#VALUE!</v>
      </c>
      <c r="P2848" s="72" t="e">
        <v>#N/A</v>
      </c>
      <c r="Q2848" s="72" t="e">
        <v>#N/A</v>
      </c>
    </row>
    <row r="2849" spans="13:17" x14ac:dyDescent="0.2">
      <c r="M2849" s="49" t="s">
        <v>443</v>
      </c>
      <c r="N2849" s="75">
        <f>_xll.qlCalendarAdvance(Calendar,N2848,M2849,"Following",FALSE)</f>
        <v>59496</v>
      </c>
      <c r="O2849" s="75" t="e">
        <f>_xll.qlInterestRateIndexValueDate(Index,N2849)</f>
        <v>#VALUE!</v>
      </c>
      <c r="P2849" s="72" t="e">
        <v>#N/A</v>
      </c>
      <c r="Q2849" s="72" t="e">
        <v>#N/A</v>
      </c>
    </row>
    <row r="2850" spans="13:17" x14ac:dyDescent="0.2">
      <c r="M2850" s="49" t="s">
        <v>443</v>
      </c>
      <c r="N2850" s="75">
        <f>_xll.qlCalendarAdvance(Calendar,N2849,M2850,"Following",FALSE)</f>
        <v>59503</v>
      </c>
      <c r="O2850" s="75" t="e">
        <f>_xll.qlInterestRateIndexValueDate(Index,N2850)</f>
        <v>#VALUE!</v>
      </c>
      <c r="P2850" s="72" t="e">
        <v>#N/A</v>
      </c>
      <c r="Q2850" s="72" t="e">
        <v>#N/A</v>
      </c>
    </row>
    <row r="2851" spans="13:17" x14ac:dyDescent="0.2">
      <c r="M2851" s="49" t="s">
        <v>443</v>
      </c>
      <c r="N2851" s="75">
        <f>_xll.qlCalendarAdvance(Calendar,N2850,M2851,"Following",FALSE)</f>
        <v>59510</v>
      </c>
      <c r="O2851" s="75" t="e">
        <f>_xll.qlInterestRateIndexValueDate(Index,N2851)</f>
        <v>#VALUE!</v>
      </c>
      <c r="P2851" s="72" t="e">
        <v>#N/A</v>
      </c>
      <c r="Q2851" s="72" t="e">
        <v>#N/A</v>
      </c>
    </row>
    <row r="2852" spans="13:17" x14ac:dyDescent="0.2">
      <c r="M2852" s="49" t="s">
        <v>443</v>
      </c>
      <c r="N2852" s="75">
        <f>_xll.qlCalendarAdvance(Calendar,N2851,M2852,"Following",FALSE)</f>
        <v>59517</v>
      </c>
      <c r="O2852" s="75" t="e">
        <f>_xll.qlInterestRateIndexValueDate(Index,N2852)</f>
        <v>#VALUE!</v>
      </c>
      <c r="P2852" s="72" t="e">
        <v>#N/A</v>
      </c>
      <c r="Q2852" s="72" t="e">
        <v>#N/A</v>
      </c>
    </row>
    <row r="2853" spans="13:17" x14ac:dyDescent="0.2">
      <c r="M2853" s="49" t="s">
        <v>443</v>
      </c>
      <c r="N2853" s="75">
        <f>_xll.qlCalendarAdvance(Calendar,N2852,M2853,"Following",FALSE)</f>
        <v>59524</v>
      </c>
      <c r="O2853" s="75" t="e">
        <f>_xll.qlInterestRateIndexValueDate(Index,N2853)</f>
        <v>#VALUE!</v>
      </c>
      <c r="P2853" s="72" t="e">
        <v>#N/A</v>
      </c>
      <c r="Q2853" s="72" t="e">
        <v>#N/A</v>
      </c>
    </row>
    <row r="2854" spans="13:17" x14ac:dyDescent="0.2">
      <c r="M2854" s="49" t="s">
        <v>443</v>
      </c>
      <c r="N2854" s="75">
        <f>_xll.qlCalendarAdvance(Calendar,N2853,M2854,"Following",FALSE)</f>
        <v>59532</v>
      </c>
      <c r="O2854" s="75" t="e">
        <f>_xll.qlInterestRateIndexValueDate(Index,N2854)</f>
        <v>#VALUE!</v>
      </c>
      <c r="P2854" s="72" t="e">
        <v>#N/A</v>
      </c>
      <c r="Q2854" s="72" t="e">
        <v>#N/A</v>
      </c>
    </row>
    <row r="2855" spans="13:17" x14ac:dyDescent="0.2">
      <c r="M2855" s="49" t="s">
        <v>443</v>
      </c>
      <c r="N2855" s="75">
        <f>_xll.qlCalendarAdvance(Calendar,N2854,M2855,"Following",FALSE)</f>
        <v>59539</v>
      </c>
      <c r="O2855" s="75" t="e">
        <f>_xll.qlInterestRateIndexValueDate(Index,N2855)</f>
        <v>#VALUE!</v>
      </c>
      <c r="P2855" s="72" t="e">
        <v>#N/A</v>
      </c>
      <c r="Q2855" s="72" t="e">
        <v>#N/A</v>
      </c>
    </row>
    <row r="2856" spans="13:17" x14ac:dyDescent="0.2">
      <c r="M2856" s="49" t="s">
        <v>443</v>
      </c>
      <c r="N2856" s="75">
        <f>_xll.qlCalendarAdvance(Calendar,N2855,M2856,"Following",FALSE)</f>
        <v>59546</v>
      </c>
      <c r="O2856" s="75" t="e">
        <f>_xll.qlInterestRateIndexValueDate(Index,N2856)</f>
        <v>#VALUE!</v>
      </c>
      <c r="P2856" s="72" t="e">
        <v>#N/A</v>
      </c>
      <c r="Q2856" s="72" t="e">
        <v>#N/A</v>
      </c>
    </row>
    <row r="2857" spans="13:17" x14ac:dyDescent="0.2">
      <c r="M2857" s="49" t="s">
        <v>443</v>
      </c>
      <c r="N2857" s="75">
        <f>_xll.qlCalendarAdvance(Calendar,N2856,M2857,"Following",FALSE)</f>
        <v>59553</v>
      </c>
      <c r="O2857" s="75" t="e">
        <f>_xll.qlInterestRateIndexValueDate(Index,N2857)</f>
        <v>#VALUE!</v>
      </c>
      <c r="P2857" s="72" t="e">
        <v>#N/A</v>
      </c>
      <c r="Q2857" s="72" t="e">
        <v>#N/A</v>
      </c>
    </row>
    <row r="2858" spans="13:17" x14ac:dyDescent="0.2">
      <c r="M2858" s="49" t="s">
        <v>443</v>
      </c>
      <c r="N2858" s="75">
        <f>_xll.qlCalendarAdvance(Calendar,N2857,M2858,"Following",FALSE)</f>
        <v>59560</v>
      </c>
      <c r="O2858" s="75" t="e">
        <f>_xll.qlInterestRateIndexValueDate(Index,N2858)</f>
        <v>#VALUE!</v>
      </c>
      <c r="P2858" s="72" t="e">
        <v>#N/A</v>
      </c>
      <c r="Q2858" s="72" t="e">
        <v>#N/A</v>
      </c>
    </row>
    <row r="2859" spans="13:17" x14ac:dyDescent="0.2">
      <c r="M2859" s="49" t="s">
        <v>443</v>
      </c>
      <c r="N2859" s="75">
        <f>_xll.qlCalendarAdvance(Calendar,N2858,M2859,"Following",FALSE)</f>
        <v>59567</v>
      </c>
      <c r="O2859" s="75" t="e">
        <f>_xll.qlInterestRateIndexValueDate(Index,N2859)</f>
        <v>#VALUE!</v>
      </c>
      <c r="P2859" s="72" t="e">
        <v>#N/A</v>
      </c>
      <c r="Q2859" s="72" t="e">
        <v>#N/A</v>
      </c>
    </row>
    <row r="2860" spans="13:17" x14ac:dyDescent="0.2">
      <c r="M2860" s="49" t="s">
        <v>443</v>
      </c>
      <c r="N2860" s="75">
        <f>_xll.qlCalendarAdvance(Calendar,N2859,M2860,"Following",FALSE)</f>
        <v>59574</v>
      </c>
      <c r="O2860" s="75" t="e">
        <f>_xll.qlInterestRateIndexValueDate(Index,N2860)</f>
        <v>#VALUE!</v>
      </c>
      <c r="P2860" s="72" t="e">
        <v>#N/A</v>
      </c>
      <c r="Q2860" s="72" t="e">
        <v>#N/A</v>
      </c>
    </row>
    <row r="2861" spans="13:17" x14ac:dyDescent="0.2">
      <c r="M2861" s="49" t="s">
        <v>443</v>
      </c>
      <c r="N2861" s="75">
        <f>_xll.qlCalendarAdvance(Calendar,N2860,M2861,"Following",FALSE)</f>
        <v>59581</v>
      </c>
      <c r="O2861" s="75" t="e">
        <f>_xll.qlInterestRateIndexValueDate(Index,N2861)</f>
        <v>#VALUE!</v>
      </c>
      <c r="P2861" s="72" t="e">
        <v>#N/A</v>
      </c>
      <c r="Q2861" s="72" t="e">
        <v>#N/A</v>
      </c>
    </row>
    <row r="2862" spans="13:17" x14ac:dyDescent="0.2">
      <c r="M2862" s="49" t="s">
        <v>443</v>
      </c>
      <c r="N2862" s="75">
        <f>_xll.qlCalendarAdvance(Calendar,N2861,M2862,"Following",FALSE)</f>
        <v>59588</v>
      </c>
      <c r="O2862" s="75" t="e">
        <f>_xll.qlInterestRateIndexValueDate(Index,N2862)</f>
        <v>#VALUE!</v>
      </c>
      <c r="P2862" s="72" t="e">
        <v>#N/A</v>
      </c>
      <c r="Q2862" s="72" t="e">
        <v>#N/A</v>
      </c>
    </row>
    <row r="2863" spans="13:17" x14ac:dyDescent="0.2">
      <c r="M2863" s="49" t="s">
        <v>443</v>
      </c>
      <c r="N2863" s="75">
        <f>_xll.qlCalendarAdvance(Calendar,N2862,M2863,"Following",FALSE)</f>
        <v>59595</v>
      </c>
      <c r="O2863" s="75" t="e">
        <f>_xll.qlInterestRateIndexValueDate(Index,N2863)</f>
        <v>#VALUE!</v>
      </c>
      <c r="P2863" s="72" t="e">
        <v>#N/A</v>
      </c>
      <c r="Q2863" s="72" t="e">
        <v>#N/A</v>
      </c>
    </row>
    <row r="2864" spans="13:17" x14ac:dyDescent="0.2">
      <c r="M2864" s="49" t="s">
        <v>443</v>
      </c>
      <c r="N2864" s="75">
        <f>_xll.qlCalendarAdvance(Calendar,N2863,M2864,"Following",FALSE)</f>
        <v>59602</v>
      </c>
      <c r="O2864" s="75" t="e">
        <f>_xll.qlInterestRateIndexValueDate(Index,N2864)</f>
        <v>#VALUE!</v>
      </c>
      <c r="P2864" s="72" t="e">
        <v>#N/A</v>
      </c>
      <c r="Q2864" s="72" t="e">
        <v>#N/A</v>
      </c>
    </row>
    <row r="2865" spans="13:17" x14ac:dyDescent="0.2">
      <c r="M2865" s="49" t="s">
        <v>443</v>
      </c>
      <c r="N2865" s="75">
        <f>_xll.qlCalendarAdvance(Calendar,N2864,M2865,"Following",FALSE)</f>
        <v>59609</v>
      </c>
      <c r="O2865" s="75" t="e">
        <f>_xll.qlInterestRateIndexValueDate(Index,N2865)</f>
        <v>#VALUE!</v>
      </c>
      <c r="P2865" s="72" t="e">
        <v>#N/A</v>
      </c>
      <c r="Q2865" s="72" t="e">
        <v>#N/A</v>
      </c>
    </row>
    <row r="2866" spans="13:17" x14ac:dyDescent="0.2">
      <c r="M2866" s="49" t="s">
        <v>443</v>
      </c>
      <c r="N2866" s="75">
        <f>_xll.qlCalendarAdvance(Calendar,N2865,M2866,"Following",FALSE)</f>
        <v>59616</v>
      </c>
      <c r="O2866" s="75" t="e">
        <f>_xll.qlInterestRateIndexValueDate(Index,N2866)</f>
        <v>#VALUE!</v>
      </c>
      <c r="P2866" s="72" t="e">
        <v>#N/A</v>
      </c>
      <c r="Q2866" s="72" t="e">
        <v>#N/A</v>
      </c>
    </row>
    <row r="2867" spans="13:17" x14ac:dyDescent="0.2">
      <c r="M2867" s="49" t="s">
        <v>443</v>
      </c>
      <c r="N2867" s="75">
        <f>_xll.qlCalendarAdvance(Calendar,N2866,M2867,"Following",FALSE)</f>
        <v>59623</v>
      </c>
      <c r="O2867" s="75" t="e">
        <f>_xll.qlInterestRateIndexValueDate(Index,N2867)</f>
        <v>#VALUE!</v>
      </c>
      <c r="P2867" s="72" t="e">
        <v>#N/A</v>
      </c>
      <c r="Q2867" s="72" t="e">
        <v>#N/A</v>
      </c>
    </row>
    <row r="2868" spans="13:17" x14ac:dyDescent="0.2">
      <c r="M2868" s="49" t="s">
        <v>443</v>
      </c>
      <c r="N2868" s="75">
        <f>_xll.qlCalendarAdvance(Calendar,N2867,M2868,"Following",FALSE)</f>
        <v>59630</v>
      </c>
      <c r="O2868" s="75" t="e">
        <f>_xll.qlInterestRateIndexValueDate(Index,N2868)</f>
        <v>#VALUE!</v>
      </c>
      <c r="P2868" s="72" t="e">
        <v>#N/A</v>
      </c>
      <c r="Q2868" s="72" t="e">
        <v>#N/A</v>
      </c>
    </row>
    <row r="2869" spans="13:17" x14ac:dyDescent="0.2">
      <c r="M2869" s="49" t="s">
        <v>443</v>
      </c>
      <c r="N2869" s="75">
        <f>_xll.qlCalendarAdvance(Calendar,N2868,M2869,"Following",FALSE)</f>
        <v>59637</v>
      </c>
      <c r="O2869" s="75" t="e">
        <f>_xll.qlInterestRateIndexValueDate(Index,N2869)</f>
        <v>#VALUE!</v>
      </c>
      <c r="P2869" s="72" t="e">
        <v>#N/A</v>
      </c>
      <c r="Q2869" s="72" t="e">
        <v>#N/A</v>
      </c>
    </row>
    <row r="2870" spans="13:17" x14ac:dyDescent="0.2">
      <c r="M2870" s="49" t="s">
        <v>443</v>
      </c>
      <c r="N2870" s="75">
        <f>_xll.qlCalendarAdvance(Calendar,N2869,M2870,"Following",FALSE)</f>
        <v>59644</v>
      </c>
      <c r="O2870" s="75" t="e">
        <f>_xll.qlInterestRateIndexValueDate(Index,N2870)</f>
        <v>#VALUE!</v>
      </c>
      <c r="P2870" s="72" t="e">
        <v>#N/A</v>
      </c>
      <c r="Q2870" s="72" t="e">
        <v>#N/A</v>
      </c>
    </row>
    <row r="2871" spans="13:17" x14ac:dyDescent="0.2">
      <c r="M2871" s="49" t="s">
        <v>443</v>
      </c>
      <c r="N2871" s="75">
        <f>_xll.qlCalendarAdvance(Calendar,N2870,M2871,"Following",FALSE)</f>
        <v>59651</v>
      </c>
      <c r="O2871" s="75" t="e">
        <f>_xll.qlInterestRateIndexValueDate(Index,N2871)</f>
        <v>#VALUE!</v>
      </c>
      <c r="P2871" s="72" t="e">
        <v>#N/A</v>
      </c>
      <c r="Q2871" s="72" t="e">
        <v>#N/A</v>
      </c>
    </row>
    <row r="2872" spans="13:17" x14ac:dyDescent="0.2">
      <c r="M2872" s="49" t="s">
        <v>443</v>
      </c>
      <c r="N2872" s="75">
        <f>_xll.qlCalendarAdvance(Calendar,N2871,M2872,"Following",FALSE)</f>
        <v>59658</v>
      </c>
      <c r="O2872" s="75" t="e">
        <f>_xll.qlInterestRateIndexValueDate(Index,N2872)</f>
        <v>#VALUE!</v>
      </c>
      <c r="P2872" s="72" t="e">
        <v>#N/A</v>
      </c>
      <c r="Q2872" s="72" t="e">
        <v>#N/A</v>
      </c>
    </row>
    <row r="2873" spans="13:17" x14ac:dyDescent="0.2">
      <c r="M2873" s="49" t="s">
        <v>443</v>
      </c>
      <c r="N2873" s="75">
        <f>_xll.qlCalendarAdvance(Calendar,N2872,M2873,"Following",FALSE)</f>
        <v>59665</v>
      </c>
      <c r="O2873" s="75" t="e">
        <f>_xll.qlInterestRateIndexValueDate(Index,N2873)</f>
        <v>#VALUE!</v>
      </c>
      <c r="P2873" s="72" t="e">
        <v>#N/A</v>
      </c>
      <c r="Q2873" s="72" t="e">
        <v>#N/A</v>
      </c>
    </row>
    <row r="2874" spans="13:17" x14ac:dyDescent="0.2">
      <c r="M2874" s="49" t="s">
        <v>443</v>
      </c>
      <c r="N2874" s="75">
        <f>_xll.qlCalendarAdvance(Calendar,N2873,M2874,"Following",FALSE)</f>
        <v>59672</v>
      </c>
      <c r="O2874" s="75" t="e">
        <f>_xll.qlInterestRateIndexValueDate(Index,N2874)</f>
        <v>#VALUE!</v>
      </c>
      <c r="P2874" s="72" t="e">
        <v>#N/A</v>
      </c>
      <c r="Q2874" s="72" t="e">
        <v>#N/A</v>
      </c>
    </row>
    <row r="2875" spans="13:17" x14ac:dyDescent="0.2">
      <c r="M2875" s="49" t="s">
        <v>443</v>
      </c>
      <c r="N2875" s="75">
        <f>_xll.qlCalendarAdvance(Calendar,N2874,M2875,"Following",FALSE)</f>
        <v>59679</v>
      </c>
      <c r="O2875" s="75" t="e">
        <f>_xll.qlInterestRateIndexValueDate(Index,N2875)</f>
        <v>#VALUE!</v>
      </c>
      <c r="P2875" s="72" t="e">
        <v>#N/A</v>
      </c>
      <c r="Q2875" s="72" t="e">
        <v>#N/A</v>
      </c>
    </row>
    <row r="2876" spans="13:17" x14ac:dyDescent="0.2">
      <c r="M2876" s="49" t="s">
        <v>443</v>
      </c>
      <c r="N2876" s="75">
        <f>_xll.qlCalendarAdvance(Calendar,N2875,M2876,"Following",FALSE)</f>
        <v>59686</v>
      </c>
      <c r="O2876" s="75" t="e">
        <f>_xll.qlInterestRateIndexValueDate(Index,N2876)</f>
        <v>#VALUE!</v>
      </c>
      <c r="P2876" s="72" t="e">
        <v>#N/A</v>
      </c>
      <c r="Q2876" s="72" t="e">
        <v>#N/A</v>
      </c>
    </row>
    <row r="2877" spans="13:17" x14ac:dyDescent="0.2">
      <c r="M2877" s="49" t="s">
        <v>443</v>
      </c>
      <c r="N2877" s="75">
        <f>_xll.qlCalendarAdvance(Calendar,N2876,M2877,"Following",FALSE)</f>
        <v>59693</v>
      </c>
      <c r="O2877" s="75" t="e">
        <f>_xll.qlInterestRateIndexValueDate(Index,N2877)</f>
        <v>#VALUE!</v>
      </c>
      <c r="P2877" s="72" t="e">
        <v>#N/A</v>
      </c>
      <c r="Q2877" s="72" t="e">
        <v>#N/A</v>
      </c>
    </row>
    <row r="2878" spans="13:17" x14ac:dyDescent="0.2">
      <c r="M2878" s="49" t="s">
        <v>443</v>
      </c>
      <c r="N2878" s="75">
        <f>_xll.qlCalendarAdvance(Calendar,N2877,M2878,"Following",FALSE)</f>
        <v>59700</v>
      </c>
      <c r="O2878" s="75" t="e">
        <f>_xll.qlInterestRateIndexValueDate(Index,N2878)</f>
        <v>#VALUE!</v>
      </c>
      <c r="P2878" s="72" t="e">
        <v>#N/A</v>
      </c>
      <c r="Q2878" s="72" t="e">
        <v>#N/A</v>
      </c>
    </row>
    <row r="2879" spans="13:17" x14ac:dyDescent="0.2">
      <c r="M2879" s="49" t="s">
        <v>443</v>
      </c>
      <c r="N2879" s="75">
        <f>_xll.qlCalendarAdvance(Calendar,N2878,M2879,"Following",FALSE)</f>
        <v>59707</v>
      </c>
      <c r="O2879" s="75" t="e">
        <f>_xll.qlInterestRateIndexValueDate(Index,N2879)</f>
        <v>#VALUE!</v>
      </c>
      <c r="P2879" s="72" t="e">
        <v>#N/A</v>
      </c>
      <c r="Q2879" s="72" t="e">
        <v>#N/A</v>
      </c>
    </row>
    <row r="2880" spans="13:17" x14ac:dyDescent="0.2">
      <c r="M2880" s="49" t="s">
        <v>443</v>
      </c>
      <c r="N2880" s="75">
        <f>_xll.qlCalendarAdvance(Calendar,N2879,M2880,"Following",FALSE)</f>
        <v>59714</v>
      </c>
      <c r="O2880" s="75" t="e">
        <f>_xll.qlInterestRateIndexValueDate(Index,N2880)</f>
        <v>#VALUE!</v>
      </c>
      <c r="P2880" s="72" t="e">
        <v>#N/A</v>
      </c>
      <c r="Q2880" s="72" t="e">
        <v>#N/A</v>
      </c>
    </row>
    <row r="2881" spans="13:17" x14ac:dyDescent="0.2">
      <c r="M2881" s="49" t="s">
        <v>443</v>
      </c>
      <c r="N2881" s="75">
        <f>_xll.qlCalendarAdvance(Calendar,N2880,M2881,"Following",FALSE)</f>
        <v>59721</v>
      </c>
      <c r="O2881" s="75" t="e">
        <f>_xll.qlInterestRateIndexValueDate(Index,N2881)</f>
        <v>#VALUE!</v>
      </c>
      <c r="P2881" s="72" t="e">
        <v>#N/A</v>
      </c>
      <c r="Q2881" s="72" t="e">
        <v>#N/A</v>
      </c>
    </row>
    <row r="2882" spans="13:17" x14ac:dyDescent="0.2">
      <c r="M2882" s="49" t="s">
        <v>443</v>
      </c>
      <c r="N2882" s="75">
        <f>_xll.qlCalendarAdvance(Calendar,N2881,M2882,"Following",FALSE)</f>
        <v>59728</v>
      </c>
      <c r="O2882" s="75" t="e">
        <f>_xll.qlInterestRateIndexValueDate(Index,N2882)</f>
        <v>#VALUE!</v>
      </c>
      <c r="P2882" s="72" t="e">
        <v>#N/A</v>
      </c>
      <c r="Q2882" s="72" t="e">
        <v>#N/A</v>
      </c>
    </row>
    <row r="2883" spans="13:17" x14ac:dyDescent="0.2">
      <c r="M2883" s="49" t="s">
        <v>443</v>
      </c>
      <c r="N2883" s="75">
        <f>_xll.qlCalendarAdvance(Calendar,N2882,M2883,"Following",FALSE)</f>
        <v>59735</v>
      </c>
      <c r="O2883" s="75" t="e">
        <f>_xll.qlInterestRateIndexValueDate(Index,N2883)</f>
        <v>#VALUE!</v>
      </c>
      <c r="P2883" s="72" t="e">
        <v>#N/A</v>
      </c>
      <c r="Q2883" s="72" t="e">
        <v>#N/A</v>
      </c>
    </row>
    <row r="2884" spans="13:17" x14ac:dyDescent="0.2">
      <c r="M2884" s="49" t="s">
        <v>443</v>
      </c>
      <c r="N2884" s="75">
        <f>_xll.qlCalendarAdvance(Calendar,N2883,M2884,"Following",FALSE)</f>
        <v>59742</v>
      </c>
      <c r="O2884" s="75" t="e">
        <f>_xll.qlInterestRateIndexValueDate(Index,N2884)</f>
        <v>#VALUE!</v>
      </c>
      <c r="P2884" s="72" t="e">
        <v>#N/A</v>
      </c>
      <c r="Q2884" s="72" t="e">
        <v>#N/A</v>
      </c>
    </row>
    <row r="2885" spans="13:17" x14ac:dyDescent="0.2">
      <c r="M2885" s="49" t="s">
        <v>443</v>
      </c>
      <c r="N2885" s="75">
        <f>_xll.qlCalendarAdvance(Calendar,N2884,M2885,"Following",FALSE)</f>
        <v>59749</v>
      </c>
      <c r="O2885" s="75" t="e">
        <f>_xll.qlInterestRateIndexValueDate(Index,N2885)</f>
        <v>#VALUE!</v>
      </c>
      <c r="P2885" s="72" t="e">
        <v>#N/A</v>
      </c>
      <c r="Q2885" s="72" t="e">
        <v>#N/A</v>
      </c>
    </row>
    <row r="2886" spans="13:17" x14ac:dyDescent="0.2">
      <c r="M2886" s="49" t="s">
        <v>443</v>
      </c>
      <c r="N2886" s="75">
        <f>_xll.qlCalendarAdvance(Calendar,N2885,M2886,"Following",FALSE)</f>
        <v>59756</v>
      </c>
      <c r="O2886" s="75" t="e">
        <f>_xll.qlInterestRateIndexValueDate(Index,N2886)</f>
        <v>#VALUE!</v>
      </c>
      <c r="P2886" s="72" t="e">
        <v>#N/A</v>
      </c>
      <c r="Q2886" s="72" t="e">
        <v>#N/A</v>
      </c>
    </row>
    <row r="2887" spans="13:17" x14ac:dyDescent="0.2">
      <c r="M2887" s="49" t="s">
        <v>443</v>
      </c>
      <c r="N2887" s="75">
        <f>_xll.qlCalendarAdvance(Calendar,N2886,M2887,"Following",FALSE)</f>
        <v>59763</v>
      </c>
      <c r="O2887" s="75" t="e">
        <f>_xll.qlInterestRateIndexValueDate(Index,N2887)</f>
        <v>#VALUE!</v>
      </c>
      <c r="P2887" s="72" t="e">
        <v>#N/A</v>
      </c>
      <c r="Q2887" s="72" t="e">
        <v>#N/A</v>
      </c>
    </row>
    <row r="2888" spans="13:17" x14ac:dyDescent="0.2">
      <c r="M2888" s="49" t="s">
        <v>443</v>
      </c>
      <c r="N2888" s="75">
        <f>_xll.qlCalendarAdvance(Calendar,N2887,M2888,"Following",FALSE)</f>
        <v>59770</v>
      </c>
      <c r="O2888" s="75" t="e">
        <f>_xll.qlInterestRateIndexValueDate(Index,N2888)</f>
        <v>#VALUE!</v>
      </c>
      <c r="P2888" s="72" t="e">
        <v>#N/A</v>
      </c>
      <c r="Q2888" s="72" t="e">
        <v>#N/A</v>
      </c>
    </row>
    <row r="2889" spans="13:17" x14ac:dyDescent="0.2">
      <c r="M2889" s="49" t="s">
        <v>443</v>
      </c>
      <c r="N2889" s="75">
        <f>_xll.qlCalendarAdvance(Calendar,N2888,M2889,"Following",FALSE)</f>
        <v>59777</v>
      </c>
      <c r="O2889" s="75" t="e">
        <f>_xll.qlInterestRateIndexValueDate(Index,N2889)</f>
        <v>#VALUE!</v>
      </c>
      <c r="P2889" s="72" t="e">
        <v>#N/A</v>
      </c>
      <c r="Q2889" s="72" t="e">
        <v>#N/A</v>
      </c>
    </row>
    <row r="2890" spans="13:17" x14ac:dyDescent="0.2">
      <c r="M2890" s="49" t="s">
        <v>443</v>
      </c>
      <c r="N2890" s="75">
        <f>_xll.qlCalendarAdvance(Calendar,N2889,M2890,"Following",FALSE)</f>
        <v>59784</v>
      </c>
      <c r="O2890" s="75" t="e">
        <f>_xll.qlInterestRateIndexValueDate(Index,N2890)</f>
        <v>#VALUE!</v>
      </c>
      <c r="P2890" s="72" t="e">
        <v>#N/A</v>
      </c>
      <c r="Q2890" s="72" t="e">
        <v>#N/A</v>
      </c>
    </row>
    <row r="2891" spans="13:17" x14ac:dyDescent="0.2">
      <c r="M2891" s="49" t="s">
        <v>443</v>
      </c>
      <c r="N2891" s="75">
        <f>_xll.qlCalendarAdvance(Calendar,N2890,M2891,"Following",FALSE)</f>
        <v>59791</v>
      </c>
      <c r="O2891" s="75" t="e">
        <f>_xll.qlInterestRateIndexValueDate(Index,N2891)</f>
        <v>#VALUE!</v>
      </c>
      <c r="P2891" s="72" t="e">
        <v>#N/A</v>
      </c>
      <c r="Q2891" s="72" t="e">
        <v>#N/A</v>
      </c>
    </row>
    <row r="2892" spans="13:17" x14ac:dyDescent="0.2">
      <c r="M2892" s="49" t="s">
        <v>443</v>
      </c>
      <c r="N2892" s="75">
        <f>_xll.qlCalendarAdvance(Calendar,N2891,M2892,"Following",FALSE)</f>
        <v>59798</v>
      </c>
      <c r="O2892" s="75" t="e">
        <f>_xll.qlInterestRateIndexValueDate(Index,N2892)</f>
        <v>#VALUE!</v>
      </c>
      <c r="P2892" s="72" t="e">
        <v>#N/A</v>
      </c>
      <c r="Q2892" s="72" t="e">
        <v>#N/A</v>
      </c>
    </row>
    <row r="2893" spans="13:17" x14ac:dyDescent="0.2">
      <c r="M2893" s="49" t="s">
        <v>443</v>
      </c>
      <c r="N2893" s="75">
        <f>_xll.qlCalendarAdvance(Calendar,N2892,M2893,"Following",FALSE)</f>
        <v>59805</v>
      </c>
      <c r="O2893" s="75" t="e">
        <f>_xll.qlInterestRateIndexValueDate(Index,N2893)</f>
        <v>#VALUE!</v>
      </c>
      <c r="P2893" s="72" t="e">
        <v>#N/A</v>
      </c>
      <c r="Q2893" s="72" t="e">
        <v>#N/A</v>
      </c>
    </row>
    <row r="2894" spans="13:17" x14ac:dyDescent="0.2">
      <c r="M2894" s="49" t="s">
        <v>443</v>
      </c>
      <c r="N2894" s="75">
        <f>_xll.qlCalendarAdvance(Calendar,N2893,M2894,"Following",FALSE)</f>
        <v>59812</v>
      </c>
      <c r="O2894" s="75" t="e">
        <f>_xll.qlInterestRateIndexValueDate(Index,N2894)</f>
        <v>#VALUE!</v>
      </c>
      <c r="P2894" s="72" t="e">
        <v>#N/A</v>
      </c>
      <c r="Q2894" s="72" t="e">
        <v>#N/A</v>
      </c>
    </row>
    <row r="2895" spans="13:17" x14ac:dyDescent="0.2">
      <c r="M2895" s="49" t="s">
        <v>443</v>
      </c>
      <c r="N2895" s="75">
        <f>_xll.qlCalendarAdvance(Calendar,N2894,M2895,"Following",FALSE)</f>
        <v>59819</v>
      </c>
      <c r="O2895" s="75" t="e">
        <f>_xll.qlInterestRateIndexValueDate(Index,N2895)</f>
        <v>#VALUE!</v>
      </c>
      <c r="P2895" s="72" t="e">
        <v>#N/A</v>
      </c>
      <c r="Q2895" s="72" t="e">
        <v>#N/A</v>
      </c>
    </row>
    <row r="2896" spans="13:17" x14ac:dyDescent="0.2">
      <c r="M2896" s="49" t="s">
        <v>443</v>
      </c>
      <c r="N2896" s="75">
        <f>_xll.qlCalendarAdvance(Calendar,N2895,M2896,"Following",FALSE)</f>
        <v>59826</v>
      </c>
      <c r="O2896" s="75" t="e">
        <f>_xll.qlInterestRateIndexValueDate(Index,N2896)</f>
        <v>#VALUE!</v>
      </c>
      <c r="P2896" s="72" t="e">
        <v>#N/A</v>
      </c>
      <c r="Q2896" s="72" t="e">
        <v>#N/A</v>
      </c>
    </row>
    <row r="2897" spans="13:17" x14ac:dyDescent="0.2">
      <c r="M2897" s="49" t="s">
        <v>443</v>
      </c>
      <c r="N2897" s="75">
        <f>_xll.qlCalendarAdvance(Calendar,N2896,M2897,"Following",FALSE)</f>
        <v>59833</v>
      </c>
      <c r="O2897" s="75" t="e">
        <f>_xll.qlInterestRateIndexValueDate(Index,N2897)</f>
        <v>#VALUE!</v>
      </c>
      <c r="P2897" s="72" t="e">
        <v>#N/A</v>
      </c>
      <c r="Q2897" s="72" t="e">
        <v>#N/A</v>
      </c>
    </row>
    <row r="2898" spans="13:17" x14ac:dyDescent="0.2">
      <c r="M2898" s="49" t="s">
        <v>443</v>
      </c>
      <c r="N2898" s="75">
        <f>_xll.qlCalendarAdvance(Calendar,N2897,M2898,"Following",FALSE)</f>
        <v>59840</v>
      </c>
      <c r="O2898" s="75" t="e">
        <f>_xll.qlInterestRateIndexValueDate(Index,N2898)</f>
        <v>#VALUE!</v>
      </c>
      <c r="P2898" s="72" t="e">
        <v>#N/A</v>
      </c>
      <c r="Q2898" s="72" t="e">
        <v>#N/A</v>
      </c>
    </row>
    <row r="2899" spans="13:17" x14ac:dyDescent="0.2">
      <c r="M2899" s="49" t="s">
        <v>443</v>
      </c>
      <c r="N2899" s="75">
        <f>_xll.qlCalendarAdvance(Calendar,N2898,M2899,"Following",FALSE)</f>
        <v>59847</v>
      </c>
      <c r="O2899" s="75" t="e">
        <f>_xll.qlInterestRateIndexValueDate(Index,N2899)</f>
        <v>#VALUE!</v>
      </c>
      <c r="P2899" s="72" t="e">
        <v>#N/A</v>
      </c>
      <c r="Q2899" s="72" t="e">
        <v>#N/A</v>
      </c>
    </row>
    <row r="2900" spans="13:17" x14ac:dyDescent="0.2">
      <c r="M2900" s="49" t="s">
        <v>443</v>
      </c>
      <c r="N2900" s="75">
        <f>_xll.qlCalendarAdvance(Calendar,N2899,M2900,"Following",FALSE)</f>
        <v>59854</v>
      </c>
      <c r="O2900" s="75" t="e">
        <f>_xll.qlInterestRateIndexValueDate(Index,N2900)</f>
        <v>#VALUE!</v>
      </c>
      <c r="P2900" s="72" t="e">
        <v>#N/A</v>
      </c>
      <c r="Q2900" s="72" t="e">
        <v>#N/A</v>
      </c>
    </row>
    <row r="2901" spans="13:17" x14ac:dyDescent="0.2">
      <c r="M2901" s="49" t="s">
        <v>443</v>
      </c>
      <c r="N2901" s="75">
        <f>_xll.qlCalendarAdvance(Calendar,N2900,M2901,"Following",FALSE)</f>
        <v>59861</v>
      </c>
      <c r="O2901" s="75" t="e">
        <f>_xll.qlInterestRateIndexValueDate(Index,N2901)</f>
        <v>#VALUE!</v>
      </c>
      <c r="P2901" s="72" t="e">
        <v>#N/A</v>
      </c>
      <c r="Q2901" s="72" t="e">
        <v>#N/A</v>
      </c>
    </row>
    <row r="2902" spans="13:17" x14ac:dyDescent="0.2">
      <c r="M2902" s="49" t="s">
        <v>443</v>
      </c>
      <c r="N2902" s="75">
        <f>_xll.qlCalendarAdvance(Calendar,N2901,M2902,"Following",FALSE)</f>
        <v>59868</v>
      </c>
      <c r="O2902" s="75" t="e">
        <f>_xll.qlInterestRateIndexValueDate(Index,N2902)</f>
        <v>#VALUE!</v>
      </c>
      <c r="P2902" s="72" t="e">
        <v>#N/A</v>
      </c>
      <c r="Q2902" s="72" t="e">
        <v>#N/A</v>
      </c>
    </row>
    <row r="2903" spans="13:17" x14ac:dyDescent="0.2">
      <c r="M2903" s="49" t="s">
        <v>443</v>
      </c>
      <c r="N2903" s="75">
        <f>_xll.qlCalendarAdvance(Calendar,N2902,M2903,"Following",FALSE)</f>
        <v>59875</v>
      </c>
      <c r="O2903" s="75" t="e">
        <f>_xll.qlInterestRateIndexValueDate(Index,N2903)</f>
        <v>#VALUE!</v>
      </c>
      <c r="P2903" s="72" t="e">
        <v>#N/A</v>
      </c>
      <c r="Q2903" s="72" t="e">
        <v>#N/A</v>
      </c>
    </row>
    <row r="2904" spans="13:17" x14ac:dyDescent="0.2">
      <c r="M2904" s="49" t="s">
        <v>443</v>
      </c>
      <c r="N2904" s="75">
        <f>_xll.qlCalendarAdvance(Calendar,N2903,M2904,"Following",FALSE)</f>
        <v>59882</v>
      </c>
      <c r="O2904" s="75" t="e">
        <f>_xll.qlInterestRateIndexValueDate(Index,N2904)</f>
        <v>#VALUE!</v>
      </c>
      <c r="P2904" s="72" t="e">
        <v>#N/A</v>
      </c>
      <c r="Q2904" s="72" t="e">
        <v>#N/A</v>
      </c>
    </row>
    <row r="2905" spans="13:17" x14ac:dyDescent="0.2">
      <c r="M2905" s="49" t="s">
        <v>443</v>
      </c>
      <c r="N2905" s="75">
        <f>_xll.qlCalendarAdvance(Calendar,N2904,M2905,"Following",FALSE)</f>
        <v>59889</v>
      </c>
      <c r="O2905" s="75" t="e">
        <f>_xll.qlInterestRateIndexValueDate(Index,N2905)</f>
        <v>#VALUE!</v>
      </c>
      <c r="P2905" s="72" t="e">
        <v>#N/A</v>
      </c>
      <c r="Q2905" s="72" t="e">
        <v>#N/A</v>
      </c>
    </row>
    <row r="2906" spans="13:17" x14ac:dyDescent="0.2">
      <c r="M2906" s="49" t="s">
        <v>443</v>
      </c>
      <c r="N2906" s="75">
        <f>_xll.qlCalendarAdvance(Calendar,N2905,M2906,"Following",FALSE)</f>
        <v>59897</v>
      </c>
      <c r="O2906" s="75" t="e">
        <f>_xll.qlInterestRateIndexValueDate(Index,N2906)</f>
        <v>#VALUE!</v>
      </c>
      <c r="P2906" s="72" t="e">
        <v>#N/A</v>
      </c>
      <c r="Q2906" s="72" t="e">
        <v>#N/A</v>
      </c>
    </row>
    <row r="2907" spans="13:17" x14ac:dyDescent="0.2">
      <c r="M2907" s="49" t="s">
        <v>443</v>
      </c>
      <c r="N2907" s="75">
        <f>_xll.qlCalendarAdvance(Calendar,N2906,M2907,"Following",FALSE)</f>
        <v>59904</v>
      </c>
      <c r="O2907" s="75" t="e">
        <f>_xll.qlInterestRateIndexValueDate(Index,N2907)</f>
        <v>#VALUE!</v>
      </c>
      <c r="P2907" s="72" t="e">
        <v>#N/A</v>
      </c>
      <c r="Q2907" s="72" t="e">
        <v>#N/A</v>
      </c>
    </row>
    <row r="2908" spans="13:17" x14ac:dyDescent="0.2">
      <c r="M2908" s="49" t="s">
        <v>443</v>
      </c>
      <c r="N2908" s="75">
        <f>_xll.qlCalendarAdvance(Calendar,N2907,M2908,"Following",FALSE)</f>
        <v>59911</v>
      </c>
      <c r="O2908" s="75" t="e">
        <f>_xll.qlInterestRateIndexValueDate(Index,N2908)</f>
        <v>#VALUE!</v>
      </c>
      <c r="P2908" s="72" t="e">
        <v>#N/A</v>
      </c>
      <c r="Q2908" s="72" t="e">
        <v>#N/A</v>
      </c>
    </row>
    <row r="2909" spans="13:17" x14ac:dyDescent="0.2">
      <c r="M2909" s="49" t="s">
        <v>443</v>
      </c>
      <c r="N2909" s="75">
        <f>_xll.qlCalendarAdvance(Calendar,N2908,M2909,"Following",FALSE)</f>
        <v>59918</v>
      </c>
      <c r="O2909" s="75" t="e">
        <f>_xll.qlInterestRateIndexValueDate(Index,N2909)</f>
        <v>#VALUE!</v>
      </c>
      <c r="P2909" s="72" t="e">
        <v>#N/A</v>
      </c>
      <c r="Q2909" s="72" t="e">
        <v>#N/A</v>
      </c>
    </row>
    <row r="2910" spans="13:17" x14ac:dyDescent="0.2">
      <c r="M2910" s="49" t="s">
        <v>443</v>
      </c>
      <c r="N2910" s="75">
        <f>_xll.qlCalendarAdvance(Calendar,N2909,M2910,"Following",FALSE)</f>
        <v>59925</v>
      </c>
      <c r="O2910" s="75" t="e">
        <f>_xll.qlInterestRateIndexValueDate(Index,N2910)</f>
        <v>#VALUE!</v>
      </c>
      <c r="P2910" s="72" t="e">
        <v>#N/A</v>
      </c>
      <c r="Q2910" s="72" t="e">
        <v>#N/A</v>
      </c>
    </row>
    <row r="2911" spans="13:17" x14ac:dyDescent="0.2">
      <c r="M2911" s="49" t="s">
        <v>443</v>
      </c>
      <c r="N2911" s="75">
        <f>_xll.qlCalendarAdvance(Calendar,N2910,M2911,"Following",FALSE)</f>
        <v>59932</v>
      </c>
      <c r="O2911" s="75" t="e">
        <f>_xll.qlInterestRateIndexValueDate(Index,N2911)</f>
        <v>#VALUE!</v>
      </c>
      <c r="P2911" s="72" t="e">
        <v>#N/A</v>
      </c>
      <c r="Q2911" s="72" t="e">
        <v>#N/A</v>
      </c>
    </row>
    <row r="2912" spans="13:17" x14ac:dyDescent="0.2">
      <c r="M2912" s="49" t="s">
        <v>443</v>
      </c>
      <c r="N2912" s="75">
        <f>_xll.qlCalendarAdvance(Calendar,N2911,M2912,"Following",FALSE)</f>
        <v>59939</v>
      </c>
      <c r="O2912" s="75" t="e">
        <f>_xll.qlInterestRateIndexValueDate(Index,N2912)</f>
        <v>#VALUE!</v>
      </c>
      <c r="P2912" s="72" t="e">
        <v>#N/A</v>
      </c>
      <c r="Q2912" s="72" t="e">
        <v>#N/A</v>
      </c>
    </row>
    <row r="2913" spans="13:17" x14ac:dyDescent="0.2">
      <c r="M2913" s="49" t="s">
        <v>443</v>
      </c>
      <c r="N2913" s="75">
        <f>_xll.qlCalendarAdvance(Calendar,N2912,M2913,"Following",FALSE)</f>
        <v>59946</v>
      </c>
      <c r="O2913" s="75" t="e">
        <f>_xll.qlInterestRateIndexValueDate(Index,N2913)</f>
        <v>#VALUE!</v>
      </c>
      <c r="P2913" s="72" t="e">
        <v>#N/A</v>
      </c>
      <c r="Q2913" s="72" t="e">
        <v>#N/A</v>
      </c>
    </row>
    <row r="2914" spans="13:17" x14ac:dyDescent="0.2">
      <c r="M2914" s="49" t="s">
        <v>443</v>
      </c>
      <c r="N2914" s="75">
        <f>_xll.qlCalendarAdvance(Calendar,N2913,M2914,"Following",FALSE)</f>
        <v>59953</v>
      </c>
      <c r="O2914" s="75" t="e">
        <f>_xll.qlInterestRateIndexValueDate(Index,N2914)</f>
        <v>#VALUE!</v>
      </c>
      <c r="P2914" s="72" t="e">
        <v>#N/A</v>
      </c>
      <c r="Q2914" s="72" t="e">
        <v>#N/A</v>
      </c>
    </row>
    <row r="2915" spans="13:17" x14ac:dyDescent="0.2">
      <c r="M2915" s="49" t="s">
        <v>443</v>
      </c>
      <c r="N2915" s="75">
        <f>_xll.qlCalendarAdvance(Calendar,N2914,M2915,"Following",FALSE)</f>
        <v>59960</v>
      </c>
      <c r="O2915" s="75" t="e">
        <f>_xll.qlInterestRateIndexValueDate(Index,N2915)</f>
        <v>#VALUE!</v>
      </c>
      <c r="P2915" s="72" t="e">
        <v>#N/A</v>
      </c>
      <c r="Q2915" s="72" t="e">
        <v>#N/A</v>
      </c>
    </row>
    <row r="2916" spans="13:17" x14ac:dyDescent="0.2">
      <c r="M2916" s="49" t="s">
        <v>443</v>
      </c>
      <c r="N2916" s="75">
        <f>_xll.qlCalendarAdvance(Calendar,N2915,M2916,"Following",FALSE)</f>
        <v>59967</v>
      </c>
      <c r="O2916" s="75" t="e">
        <f>_xll.qlInterestRateIndexValueDate(Index,N2916)</f>
        <v>#VALUE!</v>
      </c>
      <c r="P2916" s="72" t="e">
        <v>#N/A</v>
      </c>
      <c r="Q2916" s="72" t="e">
        <v>#N/A</v>
      </c>
    </row>
    <row r="2917" spans="13:17" x14ac:dyDescent="0.2">
      <c r="M2917" s="49" t="s">
        <v>443</v>
      </c>
      <c r="N2917" s="75">
        <f>_xll.qlCalendarAdvance(Calendar,N2916,M2917,"Following",FALSE)</f>
        <v>59974</v>
      </c>
      <c r="O2917" s="75" t="e">
        <f>_xll.qlInterestRateIndexValueDate(Index,N2917)</f>
        <v>#VALUE!</v>
      </c>
      <c r="P2917" s="72" t="e">
        <v>#N/A</v>
      </c>
      <c r="Q2917" s="72" t="e">
        <v>#N/A</v>
      </c>
    </row>
    <row r="2918" spans="13:17" x14ac:dyDescent="0.2">
      <c r="M2918" s="49" t="s">
        <v>443</v>
      </c>
      <c r="N2918" s="75">
        <f>_xll.qlCalendarAdvance(Calendar,N2917,M2918,"Following",FALSE)</f>
        <v>59981</v>
      </c>
      <c r="O2918" s="75" t="e">
        <f>_xll.qlInterestRateIndexValueDate(Index,N2918)</f>
        <v>#VALUE!</v>
      </c>
      <c r="P2918" s="72" t="e">
        <v>#N/A</v>
      </c>
      <c r="Q2918" s="72" t="e">
        <v>#N/A</v>
      </c>
    </row>
    <row r="2919" spans="13:17" x14ac:dyDescent="0.2">
      <c r="M2919" s="49" t="s">
        <v>443</v>
      </c>
      <c r="N2919" s="75">
        <f>_xll.qlCalendarAdvance(Calendar,N2918,M2919,"Following",FALSE)</f>
        <v>59988</v>
      </c>
      <c r="O2919" s="75" t="e">
        <f>_xll.qlInterestRateIndexValueDate(Index,N2919)</f>
        <v>#VALUE!</v>
      </c>
      <c r="P2919" s="72" t="e">
        <v>#N/A</v>
      </c>
      <c r="Q2919" s="72" t="e">
        <v>#N/A</v>
      </c>
    </row>
    <row r="2920" spans="13:17" x14ac:dyDescent="0.2">
      <c r="M2920" s="49" t="s">
        <v>443</v>
      </c>
      <c r="N2920" s="75">
        <f>_xll.qlCalendarAdvance(Calendar,N2919,M2920,"Following",FALSE)</f>
        <v>59995</v>
      </c>
      <c r="O2920" s="75" t="e">
        <f>_xll.qlInterestRateIndexValueDate(Index,N2920)</f>
        <v>#VALUE!</v>
      </c>
      <c r="P2920" s="72" t="e">
        <v>#N/A</v>
      </c>
      <c r="Q2920" s="72" t="e">
        <v>#N/A</v>
      </c>
    </row>
    <row r="2921" spans="13:17" x14ac:dyDescent="0.2">
      <c r="M2921" s="49" t="s">
        <v>443</v>
      </c>
      <c r="N2921" s="75">
        <f>_xll.qlCalendarAdvance(Calendar,N2920,M2921,"Following",FALSE)</f>
        <v>60002</v>
      </c>
      <c r="O2921" s="75" t="e">
        <f>_xll.qlInterestRateIndexValueDate(Index,N2921)</f>
        <v>#VALUE!</v>
      </c>
      <c r="P2921" s="72" t="e">
        <v>#N/A</v>
      </c>
      <c r="Q2921" s="72" t="e">
        <v>#N/A</v>
      </c>
    </row>
    <row r="2922" spans="13:17" x14ac:dyDescent="0.2">
      <c r="M2922" s="49" t="s">
        <v>443</v>
      </c>
      <c r="N2922" s="75">
        <f>_xll.qlCalendarAdvance(Calendar,N2921,M2922,"Following",FALSE)</f>
        <v>60009</v>
      </c>
      <c r="O2922" s="75" t="e">
        <f>_xll.qlInterestRateIndexValueDate(Index,N2922)</f>
        <v>#VALUE!</v>
      </c>
      <c r="P2922" s="72" t="e">
        <v>#N/A</v>
      </c>
      <c r="Q2922" s="72" t="e">
        <v>#N/A</v>
      </c>
    </row>
    <row r="2923" spans="13:17" x14ac:dyDescent="0.2">
      <c r="M2923" s="49" t="s">
        <v>443</v>
      </c>
      <c r="N2923" s="75">
        <f>_xll.qlCalendarAdvance(Calendar,N2922,M2923,"Following",FALSE)</f>
        <v>60016</v>
      </c>
      <c r="O2923" s="75" t="e">
        <f>_xll.qlInterestRateIndexValueDate(Index,N2923)</f>
        <v>#VALUE!</v>
      </c>
      <c r="P2923" s="72" t="e">
        <v>#N/A</v>
      </c>
      <c r="Q2923" s="72" t="e">
        <v>#N/A</v>
      </c>
    </row>
    <row r="2924" spans="13:17" x14ac:dyDescent="0.2">
      <c r="M2924" s="49" t="s">
        <v>443</v>
      </c>
      <c r="N2924" s="75">
        <f>_xll.qlCalendarAdvance(Calendar,N2923,M2924,"Following",FALSE)</f>
        <v>60024</v>
      </c>
      <c r="O2924" s="75" t="e">
        <f>_xll.qlInterestRateIndexValueDate(Index,N2924)</f>
        <v>#VALUE!</v>
      </c>
      <c r="P2924" s="72" t="e">
        <v>#N/A</v>
      </c>
      <c r="Q2924" s="72" t="e">
        <v>#N/A</v>
      </c>
    </row>
    <row r="2925" spans="13:17" x14ac:dyDescent="0.2">
      <c r="M2925" s="49" t="s">
        <v>443</v>
      </c>
      <c r="N2925" s="75">
        <f>_xll.qlCalendarAdvance(Calendar,N2924,M2925,"Following",FALSE)</f>
        <v>60031</v>
      </c>
      <c r="O2925" s="75" t="e">
        <f>_xll.qlInterestRateIndexValueDate(Index,N2925)</f>
        <v>#VALUE!</v>
      </c>
      <c r="P2925" s="72" t="e">
        <v>#N/A</v>
      </c>
      <c r="Q2925" s="72" t="e">
        <v>#N/A</v>
      </c>
    </row>
    <row r="2926" spans="13:17" x14ac:dyDescent="0.2">
      <c r="M2926" s="49" t="s">
        <v>443</v>
      </c>
      <c r="N2926" s="75">
        <f>_xll.qlCalendarAdvance(Calendar,N2925,M2926,"Following",FALSE)</f>
        <v>60038</v>
      </c>
      <c r="O2926" s="75" t="e">
        <f>_xll.qlInterestRateIndexValueDate(Index,N2926)</f>
        <v>#VALUE!</v>
      </c>
      <c r="P2926" s="72" t="e">
        <v>#N/A</v>
      </c>
      <c r="Q2926" s="72" t="e">
        <v>#N/A</v>
      </c>
    </row>
    <row r="2927" spans="13:17" x14ac:dyDescent="0.2">
      <c r="M2927" s="49" t="s">
        <v>443</v>
      </c>
      <c r="N2927" s="75">
        <f>_xll.qlCalendarAdvance(Calendar,N2926,M2927,"Following",FALSE)</f>
        <v>60045</v>
      </c>
      <c r="O2927" s="75" t="e">
        <f>_xll.qlInterestRateIndexValueDate(Index,N2927)</f>
        <v>#VALUE!</v>
      </c>
      <c r="P2927" s="72" t="e">
        <v>#N/A</v>
      </c>
      <c r="Q2927" s="72" t="e">
        <v>#N/A</v>
      </c>
    </row>
    <row r="2928" spans="13:17" x14ac:dyDescent="0.2">
      <c r="M2928" s="49" t="s">
        <v>443</v>
      </c>
      <c r="N2928" s="75">
        <f>_xll.qlCalendarAdvance(Calendar,N2927,M2928,"Following",FALSE)</f>
        <v>60052</v>
      </c>
      <c r="O2928" s="75" t="e">
        <f>_xll.qlInterestRateIndexValueDate(Index,N2928)</f>
        <v>#VALUE!</v>
      </c>
      <c r="P2928" s="72" t="e">
        <v>#N/A</v>
      </c>
      <c r="Q2928" s="72" t="e">
        <v>#N/A</v>
      </c>
    </row>
    <row r="2929" spans="13:17" x14ac:dyDescent="0.2">
      <c r="M2929" s="49" t="s">
        <v>443</v>
      </c>
      <c r="N2929" s="75">
        <f>_xll.qlCalendarAdvance(Calendar,N2928,M2929,"Following",FALSE)</f>
        <v>60059</v>
      </c>
      <c r="O2929" s="75" t="e">
        <f>_xll.qlInterestRateIndexValueDate(Index,N2929)</f>
        <v>#VALUE!</v>
      </c>
      <c r="P2929" s="72" t="e">
        <v>#N/A</v>
      </c>
      <c r="Q2929" s="72" t="e">
        <v>#N/A</v>
      </c>
    </row>
    <row r="2930" spans="13:17" x14ac:dyDescent="0.2">
      <c r="M2930" s="49" t="s">
        <v>443</v>
      </c>
      <c r="N2930" s="75">
        <f>_xll.qlCalendarAdvance(Calendar,N2929,M2930,"Following",FALSE)</f>
        <v>60066</v>
      </c>
      <c r="O2930" s="75" t="e">
        <f>_xll.qlInterestRateIndexValueDate(Index,N2930)</f>
        <v>#VALUE!</v>
      </c>
      <c r="P2930" s="72" t="e">
        <v>#N/A</v>
      </c>
      <c r="Q2930" s="72" t="e">
        <v>#N/A</v>
      </c>
    </row>
    <row r="2931" spans="13:17" x14ac:dyDescent="0.2">
      <c r="M2931" s="49" t="s">
        <v>443</v>
      </c>
      <c r="N2931" s="75">
        <f>_xll.qlCalendarAdvance(Calendar,N2930,M2931,"Following",FALSE)</f>
        <v>60073</v>
      </c>
      <c r="O2931" s="75" t="e">
        <f>_xll.qlInterestRateIndexValueDate(Index,N2931)</f>
        <v>#VALUE!</v>
      </c>
      <c r="P2931" s="72" t="e">
        <v>#N/A</v>
      </c>
      <c r="Q2931" s="72" t="e">
        <v>#N/A</v>
      </c>
    </row>
    <row r="2932" spans="13:17" x14ac:dyDescent="0.2">
      <c r="M2932" s="49" t="s">
        <v>443</v>
      </c>
      <c r="N2932" s="75">
        <f>_xll.qlCalendarAdvance(Calendar,N2931,M2932,"Following",FALSE)</f>
        <v>60080</v>
      </c>
      <c r="O2932" s="75" t="e">
        <f>_xll.qlInterestRateIndexValueDate(Index,N2932)</f>
        <v>#VALUE!</v>
      </c>
      <c r="P2932" s="72" t="e">
        <v>#N/A</v>
      </c>
      <c r="Q2932" s="72" t="e">
        <v>#N/A</v>
      </c>
    </row>
    <row r="2933" spans="13:17" x14ac:dyDescent="0.2">
      <c r="M2933" s="49" t="s">
        <v>443</v>
      </c>
      <c r="N2933" s="75">
        <f>_xll.qlCalendarAdvance(Calendar,N2932,M2933,"Following",FALSE)</f>
        <v>60087</v>
      </c>
      <c r="O2933" s="75" t="e">
        <f>_xll.qlInterestRateIndexValueDate(Index,N2933)</f>
        <v>#VALUE!</v>
      </c>
      <c r="P2933" s="72" t="e">
        <v>#N/A</v>
      </c>
      <c r="Q2933" s="72" t="e">
        <v>#N/A</v>
      </c>
    </row>
    <row r="2934" spans="13:17" x14ac:dyDescent="0.2">
      <c r="M2934" s="49" t="s">
        <v>443</v>
      </c>
      <c r="N2934" s="75">
        <f>_xll.qlCalendarAdvance(Calendar,N2933,M2934,"Following",FALSE)</f>
        <v>60094</v>
      </c>
      <c r="O2934" s="75" t="e">
        <f>_xll.qlInterestRateIndexValueDate(Index,N2934)</f>
        <v>#VALUE!</v>
      </c>
      <c r="P2934" s="72" t="e">
        <v>#N/A</v>
      </c>
      <c r="Q2934" s="72" t="e">
        <v>#N/A</v>
      </c>
    </row>
    <row r="2935" spans="13:17" x14ac:dyDescent="0.2">
      <c r="M2935" s="49" t="s">
        <v>443</v>
      </c>
      <c r="N2935" s="75">
        <f>_xll.qlCalendarAdvance(Calendar,N2934,M2935,"Following",FALSE)</f>
        <v>60101</v>
      </c>
      <c r="O2935" s="75" t="e">
        <f>_xll.qlInterestRateIndexValueDate(Index,N2935)</f>
        <v>#VALUE!</v>
      </c>
      <c r="P2935" s="72" t="e">
        <v>#N/A</v>
      </c>
      <c r="Q2935" s="72" t="e">
        <v>#N/A</v>
      </c>
    </row>
    <row r="2936" spans="13:17" x14ac:dyDescent="0.2">
      <c r="M2936" s="49" t="s">
        <v>443</v>
      </c>
      <c r="N2936" s="75">
        <f>_xll.qlCalendarAdvance(Calendar,N2935,M2936,"Following",FALSE)</f>
        <v>60108</v>
      </c>
      <c r="O2936" s="75" t="e">
        <f>_xll.qlInterestRateIndexValueDate(Index,N2936)</f>
        <v>#VALUE!</v>
      </c>
      <c r="P2936" s="72" t="e">
        <v>#N/A</v>
      </c>
      <c r="Q2936" s="72" t="e">
        <v>#N/A</v>
      </c>
    </row>
    <row r="2937" spans="13:17" x14ac:dyDescent="0.2">
      <c r="M2937" s="49" t="s">
        <v>443</v>
      </c>
      <c r="N2937" s="75">
        <f>_xll.qlCalendarAdvance(Calendar,N2936,M2937,"Following",FALSE)</f>
        <v>60115</v>
      </c>
      <c r="O2937" s="75" t="e">
        <f>_xll.qlInterestRateIndexValueDate(Index,N2937)</f>
        <v>#VALUE!</v>
      </c>
      <c r="P2937" s="72" t="e">
        <v>#N/A</v>
      </c>
      <c r="Q2937" s="72" t="e">
        <v>#N/A</v>
      </c>
    </row>
    <row r="2938" spans="13:17" x14ac:dyDescent="0.2">
      <c r="M2938" s="49" t="s">
        <v>443</v>
      </c>
      <c r="N2938" s="75">
        <f>_xll.qlCalendarAdvance(Calendar,N2937,M2938,"Following",FALSE)</f>
        <v>60122</v>
      </c>
      <c r="O2938" s="75" t="e">
        <f>_xll.qlInterestRateIndexValueDate(Index,N2938)</f>
        <v>#VALUE!</v>
      </c>
      <c r="P2938" s="72" t="e">
        <v>#N/A</v>
      </c>
      <c r="Q2938" s="72" t="e">
        <v>#N/A</v>
      </c>
    </row>
    <row r="2939" spans="13:17" x14ac:dyDescent="0.2">
      <c r="M2939" s="49" t="s">
        <v>443</v>
      </c>
      <c r="N2939" s="75">
        <f>_xll.qlCalendarAdvance(Calendar,N2938,M2939,"Following",FALSE)</f>
        <v>60129</v>
      </c>
      <c r="O2939" s="75" t="e">
        <f>_xll.qlInterestRateIndexValueDate(Index,N2939)</f>
        <v>#VALUE!</v>
      </c>
      <c r="P2939" s="72" t="e">
        <v>#N/A</v>
      </c>
      <c r="Q2939" s="72" t="e">
        <v>#N/A</v>
      </c>
    </row>
    <row r="2940" spans="13:17" x14ac:dyDescent="0.2">
      <c r="M2940" s="49" t="s">
        <v>443</v>
      </c>
      <c r="N2940" s="75">
        <f>_xll.qlCalendarAdvance(Calendar,N2939,M2940,"Following",FALSE)</f>
        <v>60136</v>
      </c>
      <c r="O2940" s="75" t="e">
        <f>_xll.qlInterestRateIndexValueDate(Index,N2940)</f>
        <v>#VALUE!</v>
      </c>
      <c r="P2940" s="72" t="e">
        <v>#N/A</v>
      </c>
      <c r="Q2940" s="72" t="e">
        <v>#N/A</v>
      </c>
    </row>
    <row r="2941" spans="13:17" x14ac:dyDescent="0.2">
      <c r="M2941" s="49" t="s">
        <v>443</v>
      </c>
      <c r="N2941" s="75">
        <f>_xll.qlCalendarAdvance(Calendar,N2940,M2941,"Following",FALSE)</f>
        <v>60143</v>
      </c>
      <c r="O2941" s="75" t="e">
        <f>_xll.qlInterestRateIndexValueDate(Index,N2941)</f>
        <v>#VALUE!</v>
      </c>
      <c r="P2941" s="72" t="e">
        <v>#N/A</v>
      </c>
      <c r="Q2941" s="72" t="e">
        <v>#N/A</v>
      </c>
    </row>
    <row r="2942" spans="13:17" x14ac:dyDescent="0.2">
      <c r="M2942" s="49" t="s">
        <v>443</v>
      </c>
      <c r="N2942" s="75">
        <f>_xll.qlCalendarAdvance(Calendar,N2941,M2942,"Following",FALSE)</f>
        <v>60150</v>
      </c>
      <c r="O2942" s="75" t="e">
        <f>_xll.qlInterestRateIndexValueDate(Index,N2942)</f>
        <v>#VALUE!</v>
      </c>
      <c r="P2942" s="72" t="e">
        <v>#N/A</v>
      </c>
      <c r="Q2942" s="72" t="e">
        <v>#N/A</v>
      </c>
    </row>
    <row r="2943" spans="13:17" x14ac:dyDescent="0.2">
      <c r="M2943" s="49" t="s">
        <v>443</v>
      </c>
      <c r="N2943" s="75">
        <f>_xll.qlCalendarAdvance(Calendar,N2942,M2943,"Following",FALSE)</f>
        <v>60157</v>
      </c>
      <c r="O2943" s="75" t="e">
        <f>_xll.qlInterestRateIndexValueDate(Index,N2943)</f>
        <v>#VALUE!</v>
      </c>
      <c r="P2943" s="72" t="e">
        <v>#N/A</v>
      </c>
      <c r="Q2943" s="72" t="e">
        <v>#N/A</v>
      </c>
    </row>
    <row r="2944" spans="13:17" x14ac:dyDescent="0.2">
      <c r="M2944" s="49" t="s">
        <v>443</v>
      </c>
      <c r="N2944" s="75">
        <f>_xll.qlCalendarAdvance(Calendar,N2943,M2944,"Following",FALSE)</f>
        <v>60164</v>
      </c>
      <c r="O2944" s="75" t="e">
        <f>_xll.qlInterestRateIndexValueDate(Index,N2944)</f>
        <v>#VALUE!</v>
      </c>
      <c r="P2944" s="72" t="e">
        <v>#N/A</v>
      </c>
      <c r="Q2944" s="72" t="e">
        <v>#N/A</v>
      </c>
    </row>
    <row r="2945" spans="13:17" x14ac:dyDescent="0.2">
      <c r="M2945" s="49" t="s">
        <v>443</v>
      </c>
      <c r="N2945" s="75">
        <f>_xll.qlCalendarAdvance(Calendar,N2944,M2945,"Following",FALSE)</f>
        <v>60171</v>
      </c>
      <c r="O2945" s="75" t="e">
        <f>_xll.qlInterestRateIndexValueDate(Index,N2945)</f>
        <v>#VALUE!</v>
      </c>
      <c r="P2945" s="72" t="e">
        <v>#N/A</v>
      </c>
      <c r="Q2945" s="72" t="e">
        <v>#N/A</v>
      </c>
    </row>
    <row r="2946" spans="13:17" x14ac:dyDescent="0.2">
      <c r="M2946" s="49" t="s">
        <v>443</v>
      </c>
      <c r="N2946" s="75">
        <f>_xll.qlCalendarAdvance(Calendar,N2945,M2946,"Following",FALSE)</f>
        <v>60178</v>
      </c>
      <c r="O2946" s="75" t="e">
        <f>_xll.qlInterestRateIndexValueDate(Index,N2946)</f>
        <v>#VALUE!</v>
      </c>
      <c r="P2946" s="72" t="e">
        <v>#N/A</v>
      </c>
      <c r="Q2946" s="72" t="e">
        <v>#N/A</v>
      </c>
    </row>
    <row r="2947" spans="13:17" x14ac:dyDescent="0.2">
      <c r="M2947" s="49" t="s">
        <v>443</v>
      </c>
      <c r="N2947" s="75">
        <f>_xll.qlCalendarAdvance(Calendar,N2946,M2947,"Following",FALSE)</f>
        <v>60185</v>
      </c>
      <c r="O2947" s="75" t="e">
        <f>_xll.qlInterestRateIndexValueDate(Index,N2947)</f>
        <v>#VALUE!</v>
      </c>
      <c r="P2947" s="72" t="e">
        <v>#N/A</v>
      </c>
      <c r="Q2947" s="72" t="e">
        <v>#N/A</v>
      </c>
    </row>
    <row r="2948" spans="13:17" x14ac:dyDescent="0.2">
      <c r="M2948" s="49" t="s">
        <v>443</v>
      </c>
      <c r="N2948" s="75">
        <f>_xll.qlCalendarAdvance(Calendar,N2947,M2948,"Following",FALSE)</f>
        <v>60192</v>
      </c>
      <c r="O2948" s="75" t="e">
        <f>_xll.qlInterestRateIndexValueDate(Index,N2948)</f>
        <v>#VALUE!</v>
      </c>
      <c r="P2948" s="72" t="e">
        <v>#N/A</v>
      </c>
      <c r="Q2948" s="72" t="e">
        <v>#N/A</v>
      </c>
    </row>
    <row r="2949" spans="13:17" x14ac:dyDescent="0.2">
      <c r="M2949" s="49" t="s">
        <v>443</v>
      </c>
      <c r="N2949" s="75">
        <f>_xll.qlCalendarAdvance(Calendar,N2948,M2949,"Following",FALSE)</f>
        <v>60199</v>
      </c>
      <c r="O2949" s="75" t="e">
        <f>_xll.qlInterestRateIndexValueDate(Index,N2949)</f>
        <v>#VALUE!</v>
      </c>
      <c r="P2949" s="72" t="e">
        <v>#N/A</v>
      </c>
      <c r="Q2949" s="72" t="e">
        <v>#N/A</v>
      </c>
    </row>
    <row r="2950" spans="13:17" x14ac:dyDescent="0.2">
      <c r="M2950" s="49" t="s">
        <v>443</v>
      </c>
      <c r="N2950" s="75">
        <f>_xll.qlCalendarAdvance(Calendar,N2949,M2950,"Following",FALSE)</f>
        <v>60206</v>
      </c>
      <c r="O2950" s="75" t="e">
        <f>_xll.qlInterestRateIndexValueDate(Index,N2950)</f>
        <v>#VALUE!</v>
      </c>
      <c r="P2950" s="72" t="e">
        <v>#N/A</v>
      </c>
      <c r="Q2950" s="72" t="e">
        <v>#N/A</v>
      </c>
    </row>
    <row r="2951" spans="13:17" x14ac:dyDescent="0.2">
      <c r="M2951" s="49" t="s">
        <v>443</v>
      </c>
      <c r="N2951" s="75">
        <f>_xll.qlCalendarAdvance(Calendar,N2950,M2951,"Following",FALSE)</f>
        <v>60213</v>
      </c>
      <c r="O2951" s="75" t="e">
        <f>_xll.qlInterestRateIndexValueDate(Index,N2951)</f>
        <v>#VALUE!</v>
      </c>
      <c r="P2951" s="72" t="e">
        <v>#N/A</v>
      </c>
      <c r="Q2951" s="72" t="e">
        <v>#N/A</v>
      </c>
    </row>
    <row r="2952" spans="13:17" x14ac:dyDescent="0.2">
      <c r="M2952" s="49" t="s">
        <v>443</v>
      </c>
      <c r="N2952" s="75">
        <f>_xll.qlCalendarAdvance(Calendar,N2951,M2952,"Following",FALSE)</f>
        <v>60220</v>
      </c>
      <c r="O2952" s="75" t="e">
        <f>_xll.qlInterestRateIndexValueDate(Index,N2952)</f>
        <v>#VALUE!</v>
      </c>
      <c r="P2952" s="72" t="e">
        <v>#N/A</v>
      </c>
      <c r="Q2952" s="72" t="e">
        <v>#N/A</v>
      </c>
    </row>
    <row r="2953" spans="13:17" x14ac:dyDescent="0.2">
      <c r="M2953" s="49" t="s">
        <v>443</v>
      </c>
      <c r="N2953" s="75">
        <f>_xll.qlCalendarAdvance(Calendar,N2952,M2953,"Following",FALSE)</f>
        <v>60227</v>
      </c>
      <c r="O2953" s="75" t="e">
        <f>_xll.qlInterestRateIndexValueDate(Index,N2953)</f>
        <v>#VALUE!</v>
      </c>
      <c r="P2953" s="72" t="e">
        <v>#N/A</v>
      </c>
      <c r="Q2953" s="72" t="e">
        <v>#N/A</v>
      </c>
    </row>
    <row r="2954" spans="13:17" x14ac:dyDescent="0.2">
      <c r="M2954" s="49" t="s">
        <v>443</v>
      </c>
      <c r="N2954" s="75">
        <f>_xll.qlCalendarAdvance(Calendar,N2953,M2954,"Following",FALSE)</f>
        <v>60234</v>
      </c>
      <c r="O2954" s="75" t="e">
        <f>_xll.qlInterestRateIndexValueDate(Index,N2954)</f>
        <v>#VALUE!</v>
      </c>
      <c r="P2954" s="72" t="e">
        <v>#N/A</v>
      </c>
      <c r="Q2954" s="72" t="e">
        <v>#N/A</v>
      </c>
    </row>
    <row r="2955" spans="13:17" x14ac:dyDescent="0.2">
      <c r="M2955" s="49" t="s">
        <v>443</v>
      </c>
      <c r="N2955" s="75">
        <f>_xll.qlCalendarAdvance(Calendar,N2954,M2955,"Following",FALSE)</f>
        <v>60241</v>
      </c>
      <c r="O2955" s="75" t="e">
        <f>_xll.qlInterestRateIndexValueDate(Index,N2955)</f>
        <v>#VALUE!</v>
      </c>
      <c r="P2955" s="72" t="e">
        <v>#N/A</v>
      </c>
      <c r="Q2955" s="72" t="e">
        <v>#N/A</v>
      </c>
    </row>
    <row r="2956" spans="13:17" x14ac:dyDescent="0.2">
      <c r="M2956" s="49" t="s">
        <v>443</v>
      </c>
      <c r="N2956" s="75">
        <f>_xll.qlCalendarAdvance(Calendar,N2955,M2956,"Following",FALSE)</f>
        <v>60248</v>
      </c>
      <c r="O2956" s="75" t="e">
        <f>_xll.qlInterestRateIndexValueDate(Index,N2956)</f>
        <v>#VALUE!</v>
      </c>
      <c r="P2956" s="72" t="e">
        <v>#N/A</v>
      </c>
      <c r="Q2956" s="72" t="e">
        <v>#N/A</v>
      </c>
    </row>
    <row r="2957" spans="13:17" x14ac:dyDescent="0.2">
      <c r="M2957" s="49" t="s">
        <v>443</v>
      </c>
      <c r="N2957" s="75">
        <f>_xll.qlCalendarAdvance(Calendar,N2956,M2957,"Following",FALSE)</f>
        <v>60255</v>
      </c>
      <c r="O2957" s="75" t="e">
        <f>_xll.qlInterestRateIndexValueDate(Index,N2957)</f>
        <v>#VALUE!</v>
      </c>
      <c r="P2957" s="72" t="e">
        <v>#N/A</v>
      </c>
      <c r="Q2957" s="72" t="e">
        <v>#N/A</v>
      </c>
    </row>
    <row r="2958" spans="13:17" x14ac:dyDescent="0.2">
      <c r="M2958" s="49" t="s">
        <v>443</v>
      </c>
      <c r="N2958" s="75">
        <f>_xll.qlCalendarAdvance(Calendar,N2957,M2958,"Following",FALSE)</f>
        <v>60265</v>
      </c>
      <c r="O2958" s="75" t="e">
        <f>_xll.qlInterestRateIndexValueDate(Index,N2958)</f>
        <v>#VALUE!</v>
      </c>
      <c r="P2958" s="72" t="e">
        <v>#N/A</v>
      </c>
      <c r="Q2958" s="72" t="e">
        <v>#N/A</v>
      </c>
    </row>
    <row r="2959" spans="13:17" x14ac:dyDescent="0.2">
      <c r="M2959" s="49" t="s">
        <v>443</v>
      </c>
      <c r="N2959" s="75">
        <f>_xll.qlCalendarAdvance(Calendar,N2958,M2959,"Following",FALSE)</f>
        <v>60272</v>
      </c>
      <c r="O2959" s="75" t="e">
        <f>_xll.qlInterestRateIndexValueDate(Index,N2959)</f>
        <v>#VALUE!</v>
      </c>
      <c r="P2959" s="72" t="e">
        <v>#N/A</v>
      </c>
      <c r="Q2959" s="72" t="e">
        <v>#N/A</v>
      </c>
    </row>
    <row r="2960" spans="13:17" x14ac:dyDescent="0.2">
      <c r="M2960" s="49" t="s">
        <v>443</v>
      </c>
      <c r="N2960" s="75">
        <f>_xll.qlCalendarAdvance(Calendar,N2959,M2960,"Following",FALSE)</f>
        <v>60279</v>
      </c>
      <c r="O2960" s="75" t="e">
        <f>_xll.qlInterestRateIndexValueDate(Index,N2960)</f>
        <v>#VALUE!</v>
      </c>
      <c r="P2960" s="72" t="e">
        <v>#N/A</v>
      </c>
      <c r="Q2960" s="72" t="e">
        <v>#N/A</v>
      </c>
    </row>
    <row r="2961" spans="13:17" x14ac:dyDescent="0.2">
      <c r="M2961" s="49" t="s">
        <v>443</v>
      </c>
      <c r="N2961" s="75">
        <f>_xll.qlCalendarAdvance(Calendar,N2960,M2961,"Following",FALSE)</f>
        <v>60286</v>
      </c>
      <c r="O2961" s="75" t="e">
        <f>_xll.qlInterestRateIndexValueDate(Index,N2961)</f>
        <v>#VALUE!</v>
      </c>
      <c r="P2961" s="72" t="e">
        <v>#N/A</v>
      </c>
      <c r="Q2961" s="72" t="e">
        <v>#N/A</v>
      </c>
    </row>
    <row r="2962" spans="13:17" x14ac:dyDescent="0.2">
      <c r="M2962" s="49" t="s">
        <v>443</v>
      </c>
      <c r="N2962" s="75">
        <f>_xll.qlCalendarAdvance(Calendar,N2961,M2962,"Following",FALSE)</f>
        <v>60293</v>
      </c>
      <c r="O2962" s="75" t="e">
        <f>_xll.qlInterestRateIndexValueDate(Index,N2962)</f>
        <v>#VALUE!</v>
      </c>
      <c r="P2962" s="72" t="e">
        <v>#N/A</v>
      </c>
      <c r="Q2962" s="72" t="e">
        <v>#N/A</v>
      </c>
    </row>
    <row r="2963" spans="13:17" x14ac:dyDescent="0.2">
      <c r="M2963" s="49" t="s">
        <v>443</v>
      </c>
      <c r="N2963" s="75">
        <f>_xll.qlCalendarAdvance(Calendar,N2962,M2963,"Following",FALSE)</f>
        <v>60300</v>
      </c>
      <c r="O2963" s="75" t="e">
        <f>_xll.qlInterestRateIndexValueDate(Index,N2963)</f>
        <v>#VALUE!</v>
      </c>
      <c r="P2963" s="72" t="e">
        <v>#N/A</v>
      </c>
      <c r="Q2963" s="72" t="e">
        <v>#N/A</v>
      </c>
    </row>
    <row r="2964" spans="13:17" x14ac:dyDescent="0.2">
      <c r="M2964" s="49" t="s">
        <v>443</v>
      </c>
      <c r="N2964" s="75">
        <f>_xll.qlCalendarAdvance(Calendar,N2963,M2964,"Following",FALSE)</f>
        <v>60307</v>
      </c>
      <c r="O2964" s="75" t="e">
        <f>_xll.qlInterestRateIndexValueDate(Index,N2964)</f>
        <v>#VALUE!</v>
      </c>
      <c r="P2964" s="72" t="e">
        <v>#N/A</v>
      </c>
      <c r="Q2964" s="72" t="e">
        <v>#N/A</v>
      </c>
    </row>
    <row r="2965" spans="13:17" x14ac:dyDescent="0.2">
      <c r="M2965" s="49" t="s">
        <v>443</v>
      </c>
      <c r="N2965" s="75">
        <f>_xll.qlCalendarAdvance(Calendar,N2964,M2965,"Following",FALSE)</f>
        <v>60314</v>
      </c>
      <c r="O2965" s="75" t="e">
        <f>_xll.qlInterestRateIndexValueDate(Index,N2965)</f>
        <v>#VALUE!</v>
      </c>
      <c r="P2965" s="72" t="e">
        <v>#N/A</v>
      </c>
      <c r="Q2965" s="72" t="e">
        <v>#N/A</v>
      </c>
    </row>
    <row r="2966" spans="13:17" x14ac:dyDescent="0.2">
      <c r="M2966" s="49" t="s">
        <v>443</v>
      </c>
      <c r="N2966" s="75">
        <f>_xll.qlCalendarAdvance(Calendar,N2965,M2966,"Following",FALSE)</f>
        <v>60321</v>
      </c>
      <c r="O2966" s="75" t="e">
        <f>_xll.qlInterestRateIndexValueDate(Index,N2966)</f>
        <v>#VALUE!</v>
      </c>
      <c r="P2966" s="72" t="e">
        <v>#N/A</v>
      </c>
      <c r="Q2966" s="72" t="e">
        <v>#N/A</v>
      </c>
    </row>
    <row r="2967" spans="13:17" x14ac:dyDescent="0.2">
      <c r="M2967" s="49" t="s">
        <v>443</v>
      </c>
      <c r="N2967" s="75">
        <f>_xll.qlCalendarAdvance(Calendar,N2966,M2967,"Following",FALSE)</f>
        <v>60328</v>
      </c>
      <c r="O2967" s="75" t="e">
        <f>_xll.qlInterestRateIndexValueDate(Index,N2967)</f>
        <v>#VALUE!</v>
      </c>
      <c r="P2967" s="72" t="e">
        <v>#N/A</v>
      </c>
      <c r="Q2967" s="72" t="e">
        <v>#N/A</v>
      </c>
    </row>
    <row r="2968" spans="13:17" x14ac:dyDescent="0.2">
      <c r="M2968" s="49" t="s">
        <v>443</v>
      </c>
      <c r="N2968" s="75">
        <f>_xll.qlCalendarAdvance(Calendar,N2967,M2968,"Following",FALSE)</f>
        <v>60335</v>
      </c>
      <c r="O2968" s="75" t="e">
        <f>_xll.qlInterestRateIndexValueDate(Index,N2968)</f>
        <v>#VALUE!</v>
      </c>
      <c r="P2968" s="72" t="e">
        <v>#N/A</v>
      </c>
      <c r="Q2968" s="72" t="e">
        <v>#N/A</v>
      </c>
    </row>
    <row r="2969" spans="13:17" x14ac:dyDescent="0.2">
      <c r="M2969" s="49" t="s">
        <v>443</v>
      </c>
      <c r="N2969" s="75">
        <f>_xll.qlCalendarAdvance(Calendar,N2968,M2969,"Following",FALSE)</f>
        <v>60342</v>
      </c>
      <c r="O2969" s="75" t="e">
        <f>_xll.qlInterestRateIndexValueDate(Index,N2969)</f>
        <v>#VALUE!</v>
      </c>
      <c r="P2969" s="72" t="e">
        <v>#N/A</v>
      </c>
      <c r="Q2969" s="72" t="e">
        <v>#N/A</v>
      </c>
    </row>
    <row r="2970" spans="13:17" x14ac:dyDescent="0.2">
      <c r="M2970" s="49" t="s">
        <v>443</v>
      </c>
      <c r="N2970" s="75">
        <f>_xll.qlCalendarAdvance(Calendar,N2969,M2970,"Following",FALSE)</f>
        <v>60349</v>
      </c>
      <c r="O2970" s="75" t="e">
        <f>_xll.qlInterestRateIndexValueDate(Index,N2970)</f>
        <v>#VALUE!</v>
      </c>
      <c r="P2970" s="72" t="e">
        <v>#N/A</v>
      </c>
      <c r="Q2970" s="72" t="e">
        <v>#N/A</v>
      </c>
    </row>
    <row r="2971" spans="13:17" x14ac:dyDescent="0.2">
      <c r="M2971" s="49" t="s">
        <v>443</v>
      </c>
      <c r="N2971" s="75">
        <f>_xll.qlCalendarAdvance(Calendar,N2970,M2971,"Following",FALSE)</f>
        <v>60357</v>
      </c>
      <c r="O2971" s="75" t="e">
        <f>_xll.qlInterestRateIndexValueDate(Index,N2971)</f>
        <v>#VALUE!</v>
      </c>
      <c r="P2971" s="72" t="e">
        <v>#N/A</v>
      </c>
      <c r="Q2971" s="72" t="e">
        <v>#N/A</v>
      </c>
    </row>
    <row r="2972" spans="13:17" x14ac:dyDescent="0.2">
      <c r="M2972" s="49" t="s">
        <v>443</v>
      </c>
      <c r="N2972" s="75">
        <f>_xll.qlCalendarAdvance(Calendar,N2971,M2972,"Following",FALSE)</f>
        <v>60364</v>
      </c>
      <c r="O2972" s="75" t="e">
        <f>_xll.qlInterestRateIndexValueDate(Index,N2972)</f>
        <v>#VALUE!</v>
      </c>
      <c r="P2972" s="72" t="e">
        <v>#N/A</v>
      </c>
      <c r="Q2972" s="72" t="e">
        <v>#N/A</v>
      </c>
    </row>
    <row r="2973" spans="13:17" x14ac:dyDescent="0.2">
      <c r="M2973" s="49" t="s">
        <v>443</v>
      </c>
      <c r="N2973" s="75">
        <f>_xll.qlCalendarAdvance(Calendar,N2972,M2973,"Following",FALSE)</f>
        <v>60371</v>
      </c>
      <c r="O2973" s="75" t="e">
        <f>_xll.qlInterestRateIndexValueDate(Index,N2973)</f>
        <v>#VALUE!</v>
      </c>
      <c r="P2973" s="72" t="e">
        <v>#N/A</v>
      </c>
      <c r="Q2973" s="72" t="e">
        <v>#N/A</v>
      </c>
    </row>
    <row r="2974" spans="13:17" x14ac:dyDescent="0.2">
      <c r="M2974" s="49" t="s">
        <v>443</v>
      </c>
      <c r="N2974" s="75">
        <f>_xll.qlCalendarAdvance(Calendar,N2973,M2974,"Following",FALSE)</f>
        <v>60378</v>
      </c>
      <c r="O2974" s="75" t="e">
        <f>_xll.qlInterestRateIndexValueDate(Index,N2974)</f>
        <v>#VALUE!</v>
      </c>
      <c r="P2974" s="72" t="e">
        <v>#N/A</v>
      </c>
      <c r="Q2974" s="72" t="e">
        <v>#N/A</v>
      </c>
    </row>
    <row r="2975" spans="13:17" x14ac:dyDescent="0.2">
      <c r="M2975" s="49" t="s">
        <v>443</v>
      </c>
      <c r="N2975" s="75">
        <f>_xll.qlCalendarAdvance(Calendar,N2974,M2975,"Following",FALSE)</f>
        <v>60385</v>
      </c>
      <c r="O2975" s="75" t="e">
        <f>_xll.qlInterestRateIndexValueDate(Index,N2975)</f>
        <v>#VALUE!</v>
      </c>
      <c r="P2975" s="72" t="e">
        <v>#N/A</v>
      </c>
      <c r="Q2975" s="72" t="e">
        <v>#N/A</v>
      </c>
    </row>
    <row r="2976" spans="13:17" x14ac:dyDescent="0.2">
      <c r="M2976" s="49" t="s">
        <v>443</v>
      </c>
      <c r="N2976" s="75">
        <f>_xll.qlCalendarAdvance(Calendar,N2975,M2976,"Following",FALSE)</f>
        <v>60392</v>
      </c>
      <c r="O2976" s="75" t="e">
        <f>_xll.qlInterestRateIndexValueDate(Index,N2976)</f>
        <v>#VALUE!</v>
      </c>
      <c r="P2976" s="72" t="e">
        <v>#N/A</v>
      </c>
      <c r="Q2976" s="72" t="e">
        <v>#N/A</v>
      </c>
    </row>
    <row r="2977" spans="13:17" x14ac:dyDescent="0.2">
      <c r="M2977" s="49" t="s">
        <v>443</v>
      </c>
      <c r="N2977" s="75">
        <f>_xll.qlCalendarAdvance(Calendar,N2976,M2977,"Following",FALSE)</f>
        <v>60399</v>
      </c>
      <c r="O2977" s="75" t="e">
        <f>_xll.qlInterestRateIndexValueDate(Index,N2977)</f>
        <v>#VALUE!</v>
      </c>
      <c r="P2977" s="72" t="e">
        <v>#N/A</v>
      </c>
      <c r="Q2977" s="72" t="e">
        <v>#N/A</v>
      </c>
    </row>
    <row r="2978" spans="13:17" x14ac:dyDescent="0.2">
      <c r="M2978" s="49" t="s">
        <v>443</v>
      </c>
      <c r="N2978" s="75">
        <f>_xll.qlCalendarAdvance(Calendar,N2977,M2978,"Following",FALSE)</f>
        <v>60406</v>
      </c>
      <c r="O2978" s="75" t="e">
        <f>_xll.qlInterestRateIndexValueDate(Index,N2978)</f>
        <v>#VALUE!</v>
      </c>
      <c r="P2978" s="72" t="e">
        <v>#N/A</v>
      </c>
      <c r="Q2978" s="72" t="e">
        <v>#N/A</v>
      </c>
    </row>
    <row r="2979" spans="13:17" x14ac:dyDescent="0.2">
      <c r="M2979" s="49" t="s">
        <v>443</v>
      </c>
      <c r="N2979" s="75">
        <f>_xll.qlCalendarAdvance(Calendar,N2978,M2979,"Following",FALSE)</f>
        <v>60413</v>
      </c>
      <c r="O2979" s="75" t="e">
        <f>_xll.qlInterestRateIndexValueDate(Index,N2979)</f>
        <v>#VALUE!</v>
      </c>
      <c r="P2979" s="72" t="e">
        <v>#N/A</v>
      </c>
      <c r="Q2979" s="72" t="e">
        <v>#N/A</v>
      </c>
    </row>
    <row r="2980" spans="13:17" x14ac:dyDescent="0.2">
      <c r="M2980" s="49" t="s">
        <v>443</v>
      </c>
      <c r="N2980" s="75">
        <f>_xll.qlCalendarAdvance(Calendar,N2979,M2980,"Following",FALSE)</f>
        <v>60420</v>
      </c>
      <c r="O2980" s="75" t="e">
        <f>_xll.qlInterestRateIndexValueDate(Index,N2980)</f>
        <v>#VALUE!</v>
      </c>
      <c r="P2980" s="72" t="e">
        <v>#N/A</v>
      </c>
      <c r="Q2980" s="72" t="e">
        <v>#N/A</v>
      </c>
    </row>
    <row r="2981" spans="13:17" x14ac:dyDescent="0.2">
      <c r="M2981" s="49" t="s">
        <v>443</v>
      </c>
      <c r="N2981" s="75">
        <f>_xll.qlCalendarAdvance(Calendar,N2980,M2981,"Following",FALSE)</f>
        <v>60427</v>
      </c>
      <c r="O2981" s="75" t="e">
        <f>_xll.qlInterestRateIndexValueDate(Index,N2981)</f>
        <v>#VALUE!</v>
      </c>
      <c r="P2981" s="72" t="e">
        <v>#N/A</v>
      </c>
      <c r="Q2981" s="72" t="e">
        <v>#N/A</v>
      </c>
    </row>
    <row r="2982" spans="13:17" x14ac:dyDescent="0.2">
      <c r="M2982" s="49" t="s">
        <v>443</v>
      </c>
      <c r="N2982" s="75">
        <f>_xll.qlCalendarAdvance(Calendar,N2981,M2982,"Following",FALSE)</f>
        <v>60434</v>
      </c>
      <c r="O2982" s="75" t="e">
        <f>_xll.qlInterestRateIndexValueDate(Index,N2982)</f>
        <v>#VALUE!</v>
      </c>
      <c r="P2982" s="72" t="e">
        <v>#N/A</v>
      </c>
      <c r="Q2982" s="72" t="e">
        <v>#N/A</v>
      </c>
    </row>
    <row r="2983" spans="13:17" x14ac:dyDescent="0.2">
      <c r="M2983" s="49" t="s">
        <v>443</v>
      </c>
      <c r="N2983" s="75">
        <f>_xll.qlCalendarAdvance(Calendar,N2982,M2983,"Following",FALSE)</f>
        <v>60441</v>
      </c>
      <c r="O2983" s="75" t="e">
        <f>_xll.qlInterestRateIndexValueDate(Index,N2983)</f>
        <v>#VALUE!</v>
      </c>
      <c r="P2983" s="72" t="e">
        <v>#N/A</v>
      </c>
      <c r="Q2983" s="72" t="e">
        <v>#N/A</v>
      </c>
    </row>
    <row r="2984" spans="13:17" x14ac:dyDescent="0.2">
      <c r="M2984" s="49" t="s">
        <v>443</v>
      </c>
      <c r="N2984" s="75">
        <f>_xll.qlCalendarAdvance(Calendar,N2983,M2984,"Following",FALSE)</f>
        <v>60448</v>
      </c>
      <c r="O2984" s="75" t="e">
        <f>_xll.qlInterestRateIndexValueDate(Index,N2984)</f>
        <v>#VALUE!</v>
      </c>
      <c r="P2984" s="72" t="e">
        <v>#N/A</v>
      </c>
      <c r="Q2984" s="72" t="e">
        <v>#N/A</v>
      </c>
    </row>
    <row r="2985" spans="13:17" x14ac:dyDescent="0.2">
      <c r="M2985" s="49" t="s">
        <v>443</v>
      </c>
      <c r="N2985" s="75">
        <f>_xll.qlCalendarAdvance(Calendar,N2984,M2985,"Following",FALSE)</f>
        <v>60455</v>
      </c>
      <c r="O2985" s="75" t="e">
        <f>_xll.qlInterestRateIndexValueDate(Index,N2985)</f>
        <v>#VALUE!</v>
      </c>
      <c r="P2985" s="72" t="e">
        <v>#N/A</v>
      </c>
      <c r="Q2985" s="72" t="e">
        <v>#N/A</v>
      </c>
    </row>
    <row r="2986" spans="13:17" x14ac:dyDescent="0.2">
      <c r="M2986" s="49" t="s">
        <v>443</v>
      </c>
      <c r="N2986" s="75">
        <f>_xll.qlCalendarAdvance(Calendar,N2985,M2986,"Following",FALSE)</f>
        <v>60462</v>
      </c>
      <c r="O2986" s="75" t="e">
        <f>_xll.qlInterestRateIndexValueDate(Index,N2986)</f>
        <v>#VALUE!</v>
      </c>
      <c r="P2986" s="72" t="e">
        <v>#N/A</v>
      </c>
      <c r="Q2986" s="72" t="e">
        <v>#N/A</v>
      </c>
    </row>
    <row r="2987" spans="13:17" x14ac:dyDescent="0.2">
      <c r="M2987" s="49" t="s">
        <v>443</v>
      </c>
      <c r="N2987" s="75">
        <f>_xll.qlCalendarAdvance(Calendar,N2986,M2987,"Following",FALSE)</f>
        <v>60469</v>
      </c>
      <c r="O2987" s="75" t="e">
        <f>_xll.qlInterestRateIndexValueDate(Index,N2987)</f>
        <v>#VALUE!</v>
      </c>
      <c r="P2987" s="72" t="e">
        <v>#N/A</v>
      </c>
      <c r="Q2987" s="72" t="e">
        <v>#N/A</v>
      </c>
    </row>
    <row r="2988" spans="13:17" x14ac:dyDescent="0.2">
      <c r="M2988" s="49" t="s">
        <v>443</v>
      </c>
      <c r="N2988" s="75">
        <f>_xll.qlCalendarAdvance(Calendar,N2987,M2988,"Following",FALSE)</f>
        <v>60476</v>
      </c>
      <c r="O2988" s="75" t="e">
        <f>_xll.qlInterestRateIndexValueDate(Index,N2988)</f>
        <v>#VALUE!</v>
      </c>
      <c r="P2988" s="72" t="e">
        <v>#N/A</v>
      </c>
      <c r="Q2988" s="72" t="e">
        <v>#N/A</v>
      </c>
    </row>
    <row r="2989" spans="13:17" x14ac:dyDescent="0.2">
      <c r="M2989" s="49" t="s">
        <v>443</v>
      </c>
      <c r="N2989" s="75">
        <f>_xll.qlCalendarAdvance(Calendar,N2988,M2989,"Following",FALSE)</f>
        <v>60483</v>
      </c>
      <c r="O2989" s="75" t="e">
        <f>_xll.qlInterestRateIndexValueDate(Index,N2989)</f>
        <v>#VALUE!</v>
      </c>
      <c r="P2989" s="72" t="e">
        <v>#N/A</v>
      </c>
      <c r="Q2989" s="72" t="e">
        <v>#N/A</v>
      </c>
    </row>
    <row r="2990" spans="13:17" x14ac:dyDescent="0.2">
      <c r="M2990" s="49" t="s">
        <v>443</v>
      </c>
      <c r="N2990" s="75">
        <f>_xll.qlCalendarAdvance(Calendar,N2989,M2990,"Following",FALSE)</f>
        <v>60490</v>
      </c>
      <c r="O2990" s="75" t="e">
        <f>_xll.qlInterestRateIndexValueDate(Index,N2990)</f>
        <v>#VALUE!</v>
      </c>
      <c r="P2990" s="72" t="e">
        <v>#N/A</v>
      </c>
      <c r="Q2990" s="72" t="e">
        <v>#N/A</v>
      </c>
    </row>
    <row r="2991" spans="13:17" x14ac:dyDescent="0.2">
      <c r="M2991" s="49" t="s">
        <v>443</v>
      </c>
      <c r="N2991" s="75">
        <f>_xll.qlCalendarAdvance(Calendar,N2990,M2991,"Following",FALSE)</f>
        <v>60497</v>
      </c>
      <c r="O2991" s="75" t="e">
        <f>_xll.qlInterestRateIndexValueDate(Index,N2991)</f>
        <v>#VALUE!</v>
      </c>
      <c r="P2991" s="72" t="e">
        <v>#N/A</v>
      </c>
      <c r="Q2991" s="72" t="e">
        <v>#N/A</v>
      </c>
    </row>
    <row r="2992" spans="13:17" x14ac:dyDescent="0.2">
      <c r="M2992" s="49" t="s">
        <v>443</v>
      </c>
      <c r="N2992" s="75">
        <f>_xll.qlCalendarAdvance(Calendar,N2991,M2992,"Following",FALSE)</f>
        <v>60504</v>
      </c>
      <c r="O2992" s="75" t="e">
        <f>_xll.qlInterestRateIndexValueDate(Index,N2992)</f>
        <v>#VALUE!</v>
      </c>
      <c r="P2992" s="72" t="e">
        <v>#N/A</v>
      </c>
      <c r="Q2992" s="72" t="e">
        <v>#N/A</v>
      </c>
    </row>
    <row r="2993" spans="13:17" x14ac:dyDescent="0.2">
      <c r="M2993" s="49" t="s">
        <v>443</v>
      </c>
      <c r="N2993" s="75">
        <f>_xll.qlCalendarAdvance(Calendar,N2992,M2993,"Following",FALSE)</f>
        <v>60511</v>
      </c>
      <c r="O2993" s="75" t="e">
        <f>_xll.qlInterestRateIndexValueDate(Index,N2993)</f>
        <v>#VALUE!</v>
      </c>
      <c r="P2993" s="72" t="e">
        <v>#N/A</v>
      </c>
      <c r="Q2993" s="72" t="e">
        <v>#N/A</v>
      </c>
    </row>
    <row r="2994" spans="13:17" x14ac:dyDescent="0.2">
      <c r="M2994" s="49" t="s">
        <v>443</v>
      </c>
      <c r="N2994" s="75">
        <f>_xll.qlCalendarAdvance(Calendar,N2993,M2994,"Following",FALSE)</f>
        <v>60518</v>
      </c>
      <c r="O2994" s="75" t="e">
        <f>_xll.qlInterestRateIndexValueDate(Index,N2994)</f>
        <v>#VALUE!</v>
      </c>
      <c r="P2994" s="72" t="e">
        <v>#N/A</v>
      </c>
      <c r="Q2994" s="72" t="e">
        <v>#N/A</v>
      </c>
    </row>
    <row r="2995" spans="13:17" x14ac:dyDescent="0.2">
      <c r="M2995" s="49" t="s">
        <v>443</v>
      </c>
      <c r="N2995" s="75">
        <f>_xll.qlCalendarAdvance(Calendar,N2994,M2995,"Following",FALSE)</f>
        <v>60525</v>
      </c>
      <c r="O2995" s="75" t="e">
        <f>_xll.qlInterestRateIndexValueDate(Index,N2995)</f>
        <v>#VALUE!</v>
      </c>
      <c r="P2995" s="72" t="e">
        <v>#N/A</v>
      </c>
      <c r="Q2995" s="72" t="e">
        <v>#N/A</v>
      </c>
    </row>
    <row r="2996" spans="13:17" x14ac:dyDescent="0.2">
      <c r="M2996" s="49" t="s">
        <v>443</v>
      </c>
      <c r="N2996" s="75">
        <f>_xll.qlCalendarAdvance(Calendar,N2995,M2996,"Following",FALSE)</f>
        <v>60532</v>
      </c>
      <c r="O2996" s="75" t="e">
        <f>_xll.qlInterestRateIndexValueDate(Index,N2996)</f>
        <v>#VALUE!</v>
      </c>
      <c r="P2996" s="72" t="e">
        <v>#N/A</v>
      </c>
      <c r="Q2996" s="72" t="e">
        <v>#N/A</v>
      </c>
    </row>
    <row r="2997" spans="13:17" x14ac:dyDescent="0.2">
      <c r="M2997" s="49" t="s">
        <v>443</v>
      </c>
      <c r="N2997" s="75">
        <f>_xll.qlCalendarAdvance(Calendar,N2996,M2997,"Following",FALSE)</f>
        <v>60539</v>
      </c>
      <c r="O2997" s="75" t="e">
        <f>_xll.qlInterestRateIndexValueDate(Index,N2997)</f>
        <v>#VALUE!</v>
      </c>
      <c r="P2997" s="72" t="e">
        <v>#N/A</v>
      </c>
      <c r="Q2997" s="72" t="e">
        <v>#N/A</v>
      </c>
    </row>
    <row r="2998" spans="13:17" x14ac:dyDescent="0.2">
      <c r="M2998" s="49" t="s">
        <v>443</v>
      </c>
      <c r="N2998" s="75">
        <f>_xll.qlCalendarAdvance(Calendar,N2997,M2998,"Following",FALSE)</f>
        <v>60546</v>
      </c>
      <c r="O2998" s="75" t="e">
        <f>_xll.qlInterestRateIndexValueDate(Index,N2998)</f>
        <v>#VALUE!</v>
      </c>
      <c r="P2998" s="72" t="e">
        <v>#N/A</v>
      </c>
      <c r="Q2998" s="72" t="e">
        <v>#N/A</v>
      </c>
    </row>
    <row r="2999" spans="13:17" x14ac:dyDescent="0.2">
      <c r="M2999" s="49" t="s">
        <v>443</v>
      </c>
      <c r="N2999" s="75">
        <f>_xll.qlCalendarAdvance(Calendar,N2998,M2999,"Following",FALSE)</f>
        <v>60553</v>
      </c>
      <c r="O2999" s="75" t="e">
        <f>_xll.qlInterestRateIndexValueDate(Index,N2999)</f>
        <v>#VALUE!</v>
      </c>
      <c r="P2999" s="72" t="e">
        <v>#N/A</v>
      </c>
      <c r="Q2999" s="72" t="e">
        <v>#N/A</v>
      </c>
    </row>
    <row r="3000" spans="13:17" x14ac:dyDescent="0.2">
      <c r="M3000" s="49" t="s">
        <v>443</v>
      </c>
      <c r="N3000" s="75">
        <f>_xll.qlCalendarAdvance(Calendar,N2999,M3000,"Following",FALSE)</f>
        <v>60560</v>
      </c>
      <c r="O3000" s="75" t="e">
        <f>_xll.qlInterestRateIndexValueDate(Index,N3000)</f>
        <v>#VALUE!</v>
      </c>
      <c r="P3000" s="72" t="e">
        <v>#N/A</v>
      </c>
      <c r="Q3000" s="72" t="e">
        <v>#N/A</v>
      </c>
    </row>
    <row r="3001" spans="13:17" x14ac:dyDescent="0.2">
      <c r="M3001" s="49" t="s">
        <v>443</v>
      </c>
      <c r="N3001" s="75">
        <f>_xll.qlCalendarAdvance(Calendar,N3000,M3001,"Following",FALSE)</f>
        <v>60567</v>
      </c>
      <c r="O3001" s="75" t="e">
        <f>_xll.qlInterestRateIndexValueDate(Index,N3001)</f>
        <v>#VALUE!</v>
      </c>
      <c r="P3001" s="72" t="e">
        <v>#N/A</v>
      </c>
      <c r="Q3001" s="72" t="e">
        <v>#N/A</v>
      </c>
    </row>
    <row r="3002" spans="13:17" x14ac:dyDescent="0.2">
      <c r="M3002" s="49" t="s">
        <v>443</v>
      </c>
      <c r="N3002" s="75">
        <f>_xll.qlCalendarAdvance(Calendar,N3001,M3002,"Following",FALSE)</f>
        <v>60574</v>
      </c>
      <c r="O3002" s="75" t="e">
        <f>_xll.qlInterestRateIndexValueDate(Index,N3002)</f>
        <v>#VALUE!</v>
      </c>
      <c r="P3002" s="72" t="e">
        <v>#N/A</v>
      </c>
      <c r="Q3002" s="72" t="e">
        <v>#N/A</v>
      </c>
    </row>
    <row r="3003" spans="13:17" x14ac:dyDescent="0.2">
      <c r="M3003" s="49" t="s">
        <v>443</v>
      </c>
      <c r="N3003" s="75">
        <f>_xll.qlCalendarAdvance(Calendar,N3002,M3003,"Following",FALSE)</f>
        <v>60581</v>
      </c>
      <c r="O3003" s="75" t="e">
        <f>_xll.qlInterestRateIndexValueDate(Index,N3003)</f>
        <v>#VALUE!</v>
      </c>
      <c r="P3003" s="72" t="e">
        <v>#N/A</v>
      </c>
      <c r="Q3003" s="72" t="e">
        <v>#N/A</v>
      </c>
    </row>
    <row r="3004" spans="13:17" x14ac:dyDescent="0.2">
      <c r="M3004" s="49" t="s">
        <v>443</v>
      </c>
      <c r="N3004" s="75">
        <f>_xll.qlCalendarAdvance(Calendar,N3003,M3004,"Following",FALSE)</f>
        <v>60588</v>
      </c>
      <c r="O3004" s="75" t="e">
        <f>_xll.qlInterestRateIndexValueDate(Index,N3004)</f>
        <v>#VALUE!</v>
      </c>
      <c r="P3004" s="72" t="e">
        <v>#N/A</v>
      </c>
      <c r="Q3004" s="72" t="e">
        <v>#N/A</v>
      </c>
    </row>
    <row r="3005" spans="13:17" x14ac:dyDescent="0.2">
      <c r="M3005" s="49" t="s">
        <v>443</v>
      </c>
      <c r="N3005" s="75">
        <f>_xll.qlCalendarAdvance(Calendar,N3004,M3005,"Following",FALSE)</f>
        <v>60595</v>
      </c>
      <c r="O3005" s="75" t="e">
        <f>_xll.qlInterestRateIndexValueDate(Index,N3005)</f>
        <v>#VALUE!</v>
      </c>
      <c r="P3005" s="72" t="e">
        <v>#N/A</v>
      </c>
      <c r="Q3005" s="72" t="e">
        <v>#N/A</v>
      </c>
    </row>
    <row r="3006" spans="13:17" x14ac:dyDescent="0.2">
      <c r="M3006" s="49" t="s">
        <v>443</v>
      </c>
      <c r="N3006" s="75">
        <f>_xll.qlCalendarAdvance(Calendar,N3005,M3006,"Following",FALSE)</f>
        <v>60602</v>
      </c>
      <c r="O3006" s="75" t="e">
        <f>_xll.qlInterestRateIndexValueDate(Index,N3006)</f>
        <v>#VALUE!</v>
      </c>
      <c r="P3006" s="72" t="e">
        <v>#N/A</v>
      </c>
      <c r="Q3006" s="72" t="e">
        <v>#N/A</v>
      </c>
    </row>
    <row r="3007" spans="13:17" x14ac:dyDescent="0.2">
      <c r="M3007" s="49" t="s">
        <v>443</v>
      </c>
      <c r="N3007" s="75">
        <f>_xll.qlCalendarAdvance(Calendar,N3006,M3007,"Following",FALSE)</f>
        <v>60609</v>
      </c>
      <c r="O3007" s="75" t="e">
        <f>_xll.qlInterestRateIndexValueDate(Index,N3007)</f>
        <v>#VALUE!</v>
      </c>
      <c r="P3007" s="72" t="e">
        <v>#N/A</v>
      </c>
      <c r="Q3007" s="72" t="e">
        <v>#N/A</v>
      </c>
    </row>
    <row r="3008" spans="13:17" x14ac:dyDescent="0.2">
      <c r="M3008" s="49" t="s">
        <v>443</v>
      </c>
      <c r="N3008" s="75">
        <f>_xll.qlCalendarAdvance(Calendar,N3007,M3008,"Following",FALSE)</f>
        <v>60616</v>
      </c>
      <c r="O3008" s="75" t="e">
        <f>_xll.qlInterestRateIndexValueDate(Index,N3008)</f>
        <v>#VALUE!</v>
      </c>
      <c r="P3008" s="72" t="e">
        <v>#N/A</v>
      </c>
      <c r="Q3008" s="72" t="e">
        <v>#N/A</v>
      </c>
    </row>
    <row r="3009" spans="13:17" x14ac:dyDescent="0.2">
      <c r="M3009" s="49" t="s">
        <v>443</v>
      </c>
      <c r="N3009" s="75">
        <f>_xll.qlCalendarAdvance(Calendar,N3008,M3009,"Following",FALSE)</f>
        <v>60623</v>
      </c>
      <c r="O3009" s="75" t="e">
        <f>_xll.qlInterestRateIndexValueDate(Index,N3009)</f>
        <v>#VALUE!</v>
      </c>
      <c r="P3009" s="72" t="e">
        <v>#N/A</v>
      </c>
      <c r="Q3009" s="72" t="e">
        <v>#N/A</v>
      </c>
    </row>
    <row r="3010" spans="13:17" x14ac:dyDescent="0.2">
      <c r="M3010" s="49" t="s">
        <v>443</v>
      </c>
      <c r="N3010" s="75">
        <f>_xll.qlCalendarAdvance(Calendar,N3009,M3010,"Following",FALSE)</f>
        <v>60630</v>
      </c>
      <c r="O3010" s="75" t="e">
        <f>_xll.qlInterestRateIndexValueDate(Index,N3010)</f>
        <v>#VALUE!</v>
      </c>
      <c r="P3010" s="72" t="e">
        <v>#N/A</v>
      </c>
      <c r="Q3010" s="72" t="e">
        <v>#N/A</v>
      </c>
    </row>
    <row r="3011" spans="13:17" x14ac:dyDescent="0.2">
      <c r="M3011" s="49" t="s">
        <v>443</v>
      </c>
      <c r="N3011" s="75">
        <f>_xll.qlCalendarAdvance(Calendar,N3010,M3011,"Following",FALSE)</f>
        <v>60637</v>
      </c>
      <c r="O3011" s="75" t="e">
        <f>_xll.qlInterestRateIndexValueDate(Index,N3011)</f>
        <v>#VALUE!</v>
      </c>
      <c r="P3011" s="72" t="e">
        <v>#N/A</v>
      </c>
      <c r="Q3011" s="72" t="e">
        <v>#N/A</v>
      </c>
    </row>
    <row r="3012" spans="13:17" x14ac:dyDescent="0.2">
      <c r="M3012" s="49" t="s">
        <v>443</v>
      </c>
      <c r="N3012" s="75">
        <f>_xll.qlCalendarAdvance(Calendar,N3011,M3012,"Following",FALSE)</f>
        <v>60644</v>
      </c>
      <c r="O3012" s="75" t="e">
        <f>_xll.qlInterestRateIndexValueDate(Index,N3012)</f>
        <v>#VALUE!</v>
      </c>
      <c r="P3012" s="72" t="e">
        <v>#N/A</v>
      </c>
      <c r="Q3012" s="72" t="e">
        <v>#N/A</v>
      </c>
    </row>
    <row r="3013" spans="13:17" x14ac:dyDescent="0.2">
      <c r="M3013" s="49" t="s">
        <v>443</v>
      </c>
      <c r="N3013" s="75">
        <f>_xll.qlCalendarAdvance(Calendar,N3012,M3013,"Following",FALSE)</f>
        <v>60651</v>
      </c>
      <c r="O3013" s="75" t="e">
        <f>_xll.qlInterestRateIndexValueDate(Index,N3013)</f>
        <v>#VALUE!</v>
      </c>
      <c r="P3013" s="72" t="e">
        <v>#N/A</v>
      </c>
      <c r="Q3013" s="72" t="e">
        <v>#N/A</v>
      </c>
    </row>
    <row r="3014" spans="13:17" x14ac:dyDescent="0.2">
      <c r="M3014" s="49" t="s">
        <v>443</v>
      </c>
      <c r="N3014" s="75">
        <f>_xll.qlCalendarAdvance(Calendar,N3013,M3014,"Following",FALSE)</f>
        <v>60658</v>
      </c>
      <c r="O3014" s="75" t="e">
        <f>_xll.qlInterestRateIndexValueDate(Index,N3014)</f>
        <v>#VALUE!</v>
      </c>
      <c r="P3014" s="72" t="e">
        <v>#N/A</v>
      </c>
      <c r="Q3014" s="72" t="e">
        <v>#N/A</v>
      </c>
    </row>
    <row r="3015" spans="13:17" x14ac:dyDescent="0.2">
      <c r="M3015" s="49" t="s">
        <v>443</v>
      </c>
      <c r="N3015" s="75">
        <f>_xll.qlCalendarAdvance(Calendar,N3014,M3015,"Following",FALSE)</f>
        <v>60665</v>
      </c>
      <c r="O3015" s="75" t="e">
        <f>_xll.qlInterestRateIndexValueDate(Index,N3015)</f>
        <v>#VALUE!</v>
      </c>
      <c r="P3015" s="72" t="e">
        <v>#N/A</v>
      </c>
      <c r="Q3015" s="72" t="e">
        <v>#N/A</v>
      </c>
    </row>
    <row r="3016" spans="13:17" x14ac:dyDescent="0.2">
      <c r="M3016" s="49" t="s">
        <v>443</v>
      </c>
      <c r="N3016" s="75">
        <f>_xll.qlCalendarAdvance(Calendar,N3015,M3016,"Following",FALSE)</f>
        <v>60672</v>
      </c>
      <c r="O3016" s="75" t="e">
        <f>_xll.qlInterestRateIndexValueDate(Index,N3016)</f>
        <v>#VALUE!</v>
      </c>
      <c r="P3016" s="72" t="e">
        <v>#N/A</v>
      </c>
      <c r="Q3016" s="72" t="e">
        <v>#N/A</v>
      </c>
    </row>
    <row r="3017" spans="13:17" x14ac:dyDescent="0.2">
      <c r="M3017" s="49" t="s">
        <v>443</v>
      </c>
      <c r="N3017" s="75">
        <f>_xll.qlCalendarAdvance(Calendar,N3016,M3017,"Following",FALSE)</f>
        <v>60679</v>
      </c>
      <c r="O3017" s="75" t="e">
        <f>_xll.qlInterestRateIndexValueDate(Index,N3017)</f>
        <v>#VALUE!</v>
      </c>
      <c r="P3017" s="72" t="e">
        <v>#N/A</v>
      </c>
      <c r="Q3017" s="72" t="e">
        <v>#N/A</v>
      </c>
    </row>
    <row r="3018" spans="13:17" x14ac:dyDescent="0.2">
      <c r="M3018" s="49" t="s">
        <v>443</v>
      </c>
      <c r="N3018" s="75">
        <f>_xll.qlCalendarAdvance(Calendar,N3017,M3018,"Following",FALSE)</f>
        <v>60686</v>
      </c>
      <c r="O3018" s="75" t="e">
        <f>_xll.qlInterestRateIndexValueDate(Index,N3018)</f>
        <v>#VALUE!</v>
      </c>
      <c r="P3018" s="72" t="e">
        <v>#N/A</v>
      </c>
      <c r="Q3018" s="72" t="e">
        <v>#N/A</v>
      </c>
    </row>
    <row r="3019" spans="13:17" x14ac:dyDescent="0.2">
      <c r="M3019" s="49" t="s">
        <v>443</v>
      </c>
      <c r="N3019" s="75">
        <f>_xll.qlCalendarAdvance(Calendar,N3018,M3019,"Following",FALSE)</f>
        <v>60693</v>
      </c>
      <c r="O3019" s="75" t="e">
        <f>_xll.qlInterestRateIndexValueDate(Index,N3019)</f>
        <v>#VALUE!</v>
      </c>
      <c r="P3019" s="72" t="e">
        <v>#N/A</v>
      </c>
      <c r="Q3019" s="72" t="e">
        <v>#N/A</v>
      </c>
    </row>
    <row r="3020" spans="13:17" x14ac:dyDescent="0.2">
      <c r="M3020" s="49" t="s">
        <v>443</v>
      </c>
      <c r="N3020" s="75">
        <f>_xll.qlCalendarAdvance(Calendar,N3019,M3020,"Following",FALSE)</f>
        <v>60700</v>
      </c>
      <c r="O3020" s="75" t="e">
        <f>_xll.qlInterestRateIndexValueDate(Index,N3020)</f>
        <v>#VALUE!</v>
      </c>
      <c r="P3020" s="72" t="e">
        <v>#N/A</v>
      </c>
      <c r="Q3020" s="72" t="e">
        <v>#N/A</v>
      </c>
    </row>
    <row r="3021" spans="13:17" x14ac:dyDescent="0.2">
      <c r="M3021" s="49" t="s">
        <v>443</v>
      </c>
      <c r="N3021" s="75">
        <f>_xll.qlCalendarAdvance(Calendar,N3020,M3021,"Following",FALSE)</f>
        <v>60707</v>
      </c>
      <c r="O3021" s="75" t="e">
        <f>_xll.qlInterestRateIndexValueDate(Index,N3021)</f>
        <v>#VALUE!</v>
      </c>
      <c r="P3021" s="72" t="e">
        <v>#N/A</v>
      </c>
      <c r="Q3021" s="72" t="e">
        <v>#N/A</v>
      </c>
    </row>
    <row r="3022" spans="13:17" x14ac:dyDescent="0.2">
      <c r="M3022" s="49" t="s">
        <v>443</v>
      </c>
      <c r="N3022" s="75">
        <f>_xll.qlCalendarAdvance(Calendar,N3021,M3022,"Following",FALSE)</f>
        <v>60714</v>
      </c>
      <c r="O3022" s="75" t="e">
        <f>_xll.qlInterestRateIndexValueDate(Index,N3022)</f>
        <v>#VALUE!</v>
      </c>
      <c r="P3022" s="72" t="e">
        <v>#N/A</v>
      </c>
      <c r="Q3022" s="72" t="e">
        <v>#N/A</v>
      </c>
    </row>
    <row r="3023" spans="13:17" x14ac:dyDescent="0.2">
      <c r="M3023" s="49" t="s">
        <v>443</v>
      </c>
      <c r="N3023" s="75">
        <f>_xll.qlCalendarAdvance(Calendar,N3022,M3023,"Following",FALSE)</f>
        <v>60721</v>
      </c>
      <c r="O3023" s="75" t="e">
        <f>_xll.qlInterestRateIndexValueDate(Index,N3023)</f>
        <v>#VALUE!</v>
      </c>
      <c r="P3023" s="72" t="e">
        <v>#N/A</v>
      </c>
      <c r="Q3023" s="72" t="e">
        <v>#N/A</v>
      </c>
    </row>
    <row r="3024" spans="13:17" x14ac:dyDescent="0.2">
      <c r="M3024" s="49" t="s">
        <v>443</v>
      </c>
      <c r="N3024" s="75">
        <f>_xll.qlCalendarAdvance(Calendar,N3023,M3024,"Following",FALSE)</f>
        <v>60728</v>
      </c>
      <c r="O3024" s="75" t="e">
        <f>_xll.qlInterestRateIndexValueDate(Index,N3024)</f>
        <v>#VALUE!</v>
      </c>
      <c r="P3024" s="72" t="e">
        <v>#N/A</v>
      </c>
      <c r="Q3024" s="72" t="e">
        <v>#N/A</v>
      </c>
    </row>
    <row r="3025" spans="13:17" x14ac:dyDescent="0.2">
      <c r="M3025" s="49" t="s">
        <v>443</v>
      </c>
      <c r="N3025" s="75">
        <f>_xll.qlCalendarAdvance(Calendar,N3024,M3025,"Following",FALSE)</f>
        <v>60735</v>
      </c>
      <c r="O3025" s="75" t="e">
        <f>_xll.qlInterestRateIndexValueDate(Index,N3025)</f>
        <v>#VALUE!</v>
      </c>
      <c r="P3025" s="72" t="e">
        <v>#N/A</v>
      </c>
      <c r="Q3025" s="72" t="e">
        <v>#N/A</v>
      </c>
    </row>
    <row r="3026" spans="13:17" x14ac:dyDescent="0.2">
      <c r="M3026" s="49" t="s">
        <v>443</v>
      </c>
      <c r="N3026" s="75">
        <f>_xll.qlCalendarAdvance(Calendar,N3025,M3026,"Following",FALSE)</f>
        <v>60742</v>
      </c>
      <c r="O3026" s="75" t="e">
        <f>_xll.qlInterestRateIndexValueDate(Index,N3026)</f>
        <v>#VALUE!</v>
      </c>
      <c r="P3026" s="72" t="e">
        <v>#N/A</v>
      </c>
      <c r="Q3026" s="72" t="e">
        <v>#N/A</v>
      </c>
    </row>
    <row r="3027" spans="13:17" x14ac:dyDescent="0.2">
      <c r="M3027" s="49" t="s">
        <v>443</v>
      </c>
      <c r="N3027" s="75">
        <f>_xll.qlCalendarAdvance(Calendar,N3026,M3027,"Following",FALSE)</f>
        <v>60749</v>
      </c>
      <c r="O3027" s="75" t="e">
        <f>_xll.qlInterestRateIndexValueDate(Index,N3027)</f>
        <v>#VALUE!</v>
      </c>
      <c r="P3027" s="72" t="e">
        <v>#N/A</v>
      </c>
      <c r="Q3027" s="72" t="e">
        <v>#N/A</v>
      </c>
    </row>
    <row r="3028" spans="13:17" x14ac:dyDescent="0.2">
      <c r="M3028" s="49" t="s">
        <v>443</v>
      </c>
      <c r="N3028" s="75">
        <f>_xll.qlCalendarAdvance(Calendar,N3027,M3028,"Following",FALSE)</f>
        <v>60756</v>
      </c>
      <c r="O3028" s="75" t="e">
        <f>_xll.qlInterestRateIndexValueDate(Index,N3028)</f>
        <v>#VALUE!</v>
      </c>
      <c r="P3028" s="72" t="e">
        <v>#N/A</v>
      </c>
      <c r="Q3028" s="72" t="e">
        <v>#N/A</v>
      </c>
    </row>
    <row r="3029" spans="13:17" x14ac:dyDescent="0.2">
      <c r="M3029" s="49" t="s">
        <v>443</v>
      </c>
      <c r="N3029" s="75">
        <f>_xll.qlCalendarAdvance(Calendar,N3028,M3029,"Following",FALSE)</f>
        <v>60763</v>
      </c>
      <c r="O3029" s="75" t="e">
        <f>_xll.qlInterestRateIndexValueDate(Index,N3029)</f>
        <v>#VALUE!</v>
      </c>
      <c r="P3029" s="72" t="e">
        <v>#N/A</v>
      </c>
      <c r="Q3029" s="72" t="e">
        <v>#N/A</v>
      </c>
    </row>
    <row r="3030" spans="13:17" x14ac:dyDescent="0.2">
      <c r="M3030" s="49" t="s">
        <v>443</v>
      </c>
      <c r="N3030" s="75">
        <f>_xll.qlCalendarAdvance(Calendar,N3029,M3030,"Following",FALSE)</f>
        <v>60770</v>
      </c>
      <c r="O3030" s="75" t="e">
        <f>_xll.qlInterestRateIndexValueDate(Index,N3030)</f>
        <v>#VALUE!</v>
      </c>
      <c r="P3030" s="72" t="e">
        <v>#N/A</v>
      </c>
      <c r="Q3030" s="72" t="e">
        <v>#N/A</v>
      </c>
    </row>
    <row r="3031" spans="13:17" x14ac:dyDescent="0.2">
      <c r="M3031" s="49" t="s">
        <v>443</v>
      </c>
      <c r="N3031" s="75">
        <f>_xll.qlCalendarAdvance(Calendar,N3030,M3031,"Following",FALSE)</f>
        <v>60777</v>
      </c>
      <c r="O3031" s="75" t="e">
        <f>_xll.qlInterestRateIndexValueDate(Index,N3031)</f>
        <v>#VALUE!</v>
      </c>
      <c r="P3031" s="72" t="e">
        <v>#N/A</v>
      </c>
      <c r="Q3031" s="72" t="e">
        <v>#N/A</v>
      </c>
    </row>
    <row r="3032" spans="13:17" x14ac:dyDescent="0.2">
      <c r="M3032" s="49" t="s">
        <v>443</v>
      </c>
      <c r="N3032" s="75">
        <f>_xll.qlCalendarAdvance(Calendar,N3031,M3032,"Following",FALSE)</f>
        <v>60784</v>
      </c>
      <c r="O3032" s="75" t="e">
        <f>_xll.qlInterestRateIndexValueDate(Index,N3032)</f>
        <v>#VALUE!</v>
      </c>
      <c r="P3032" s="72" t="e">
        <v>#N/A</v>
      </c>
      <c r="Q3032" s="72" t="e">
        <v>#N/A</v>
      </c>
    </row>
    <row r="3033" spans="13:17" x14ac:dyDescent="0.2">
      <c r="M3033" s="49" t="s">
        <v>443</v>
      </c>
      <c r="N3033" s="75">
        <f>_xll.qlCalendarAdvance(Calendar,N3032,M3033,"Following",FALSE)</f>
        <v>60791</v>
      </c>
      <c r="O3033" s="75" t="e">
        <f>_xll.qlInterestRateIndexValueDate(Index,N3033)</f>
        <v>#VALUE!</v>
      </c>
      <c r="P3033" s="72" t="e">
        <v>#N/A</v>
      </c>
      <c r="Q3033" s="72" t="e">
        <v>#N/A</v>
      </c>
    </row>
    <row r="3034" spans="13:17" x14ac:dyDescent="0.2">
      <c r="M3034" s="49" t="s">
        <v>443</v>
      </c>
      <c r="N3034" s="75">
        <f>_xll.qlCalendarAdvance(Calendar,N3033,M3034,"Following",FALSE)</f>
        <v>60798</v>
      </c>
      <c r="O3034" s="75" t="e">
        <f>_xll.qlInterestRateIndexValueDate(Index,N3034)</f>
        <v>#VALUE!</v>
      </c>
      <c r="P3034" s="72" t="e">
        <v>#N/A</v>
      </c>
      <c r="Q3034" s="72" t="e">
        <v>#N/A</v>
      </c>
    </row>
    <row r="3035" spans="13:17" x14ac:dyDescent="0.2">
      <c r="M3035" s="49" t="s">
        <v>443</v>
      </c>
      <c r="N3035" s="75">
        <f>_xll.qlCalendarAdvance(Calendar,N3034,M3035,"Following",FALSE)</f>
        <v>60805</v>
      </c>
      <c r="O3035" s="75" t="e">
        <f>_xll.qlInterestRateIndexValueDate(Index,N3035)</f>
        <v>#VALUE!</v>
      </c>
      <c r="P3035" s="72" t="e">
        <v>#N/A</v>
      </c>
      <c r="Q3035" s="72" t="e">
        <v>#N/A</v>
      </c>
    </row>
    <row r="3036" spans="13:17" x14ac:dyDescent="0.2">
      <c r="M3036" s="49" t="s">
        <v>443</v>
      </c>
      <c r="N3036" s="75">
        <f>_xll.qlCalendarAdvance(Calendar,N3035,M3036,"Following",FALSE)</f>
        <v>60812</v>
      </c>
      <c r="O3036" s="75" t="e">
        <f>_xll.qlInterestRateIndexValueDate(Index,N3036)</f>
        <v>#VALUE!</v>
      </c>
      <c r="P3036" s="72" t="e">
        <v>#N/A</v>
      </c>
      <c r="Q3036" s="72" t="e">
        <v>#N/A</v>
      </c>
    </row>
    <row r="3037" spans="13:17" x14ac:dyDescent="0.2">
      <c r="M3037" s="49" t="s">
        <v>443</v>
      </c>
      <c r="N3037" s="75">
        <f>_xll.qlCalendarAdvance(Calendar,N3036,M3037,"Following",FALSE)</f>
        <v>60819</v>
      </c>
      <c r="O3037" s="75" t="e">
        <f>_xll.qlInterestRateIndexValueDate(Index,N3037)</f>
        <v>#VALUE!</v>
      </c>
      <c r="P3037" s="72" t="e">
        <v>#N/A</v>
      </c>
      <c r="Q3037" s="72" t="e">
        <v>#N/A</v>
      </c>
    </row>
    <row r="3038" spans="13:17" x14ac:dyDescent="0.2">
      <c r="M3038" s="49" t="s">
        <v>443</v>
      </c>
      <c r="N3038" s="75">
        <f>_xll.qlCalendarAdvance(Calendar,N3037,M3038,"Following",FALSE)</f>
        <v>60826</v>
      </c>
      <c r="O3038" s="75" t="e">
        <f>_xll.qlInterestRateIndexValueDate(Index,N3038)</f>
        <v>#VALUE!</v>
      </c>
      <c r="P3038" s="72" t="e">
        <v>#N/A</v>
      </c>
      <c r="Q3038" s="72" t="e">
        <v>#N/A</v>
      </c>
    </row>
    <row r="3039" spans="13:17" x14ac:dyDescent="0.2">
      <c r="M3039" s="49" t="s">
        <v>443</v>
      </c>
      <c r="N3039" s="75">
        <f>_xll.qlCalendarAdvance(Calendar,N3038,M3039,"Following",FALSE)</f>
        <v>60833</v>
      </c>
      <c r="O3039" s="75" t="e">
        <f>_xll.qlInterestRateIndexValueDate(Index,N3039)</f>
        <v>#VALUE!</v>
      </c>
      <c r="P3039" s="72" t="e">
        <v>#N/A</v>
      </c>
      <c r="Q3039" s="72" t="e">
        <v>#N/A</v>
      </c>
    </row>
    <row r="3040" spans="13:17" x14ac:dyDescent="0.2">
      <c r="M3040" s="49" t="s">
        <v>443</v>
      </c>
      <c r="N3040" s="75">
        <f>_xll.qlCalendarAdvance(Calendar,N3039,M3040,"Following",FALSE)</f>
        <v>60840</v>
      </c>
      <c r="O3040" s="75" t="e">
        <f>_xll.qlInterestRateIndexValueDate(Index,N3040)</f>
        <v>#VALUE!</v>
      </c>
      <c r="P3040" s="72" t="e">
        <v>#N/A</v>
      </c>
      <c r="Q3040" s="72" t="e">
        <v>#N/A</v>
      </c>
    </row>
    <row r="3041" spans="13:17" x14ac:dyDescent="0.2">
      <c r="M3041" s="49" t="s">
        <v>443</v>
      </c>
      <c r="N3041" s="75">
        <f>_xll.qlCalendarAdvance(Calendar,N3040,M3041,"Following",FALSE)</f>
        <v>60847</v>
      </c>
      <c r="O3041" s="75" t="e">
        <f>_xll.qlInterestRateIndexValueDate(Index,N3041)</f>
        <v>#VALUE!</v>
      </c>
      <c r="P3041" s="72" t="e">
        <v>#N/A</v>
      </c>
      <c r="Q3041" s="72" t="e">
        <v>#N/A</v>
      </c>
    </row>
    <row r="3042" spans="13:17" x14ac:dyDescent="0.2">
      <c r="M3042" s="49" t="s">
        <v>443</v>
      </c>
      <c r="N3042" s="75">
        <f>_xll.qlCalendarAdvance(Calendar,N3041,M3042,"Following",FALSE)</f>
        <v>60854</v>
      </c>
      <c r="O3042" s="75" t="e">
        <f>_xll.qlInterestRateIndexValueDate(Index,N3042)</f>
        <v>#VALUE!</v>
      </c>
      <c r="P3042" s="72" t="e">
        <v>#N/A</v>
      </c>
      <c r="Q3042" s="72" t="e">
        <v>#N/A</v>
      </c>
    </row>
    <row r="3043" spans="13:17" x14ac:dyDescent="0.2">
      <c r="M3043" s="49" t="s">
        <v>443</v>
      </c>
      <c r="N3043" s="75">
        <f>_xll.qlCalendarAdvance(Calendar,N3042,M3043,"Following",FALSE)</f>
        <v>60861</v>
      </c>
      <c r="O3043" s="75" t="e">
        <f>_xll.qlInterestRateIndexValueDate(Index,N3043)</f>
        <v>#VALUE!</v>
      </c>
      <c r="P3043" s="72" t="e">
        <v>#N/A</v>
      </c>
      <c r="Q3043" s="72" t="e">
        <v>#N/A</v>
      </c>
    </row>
    <row r="3044" spans="13:17" x14ac:dyDescent="0.2">
      <c r="M3044" s="49" t="s">
        <v>443</v>
      </c>
      <c r="N3044" s="75">
        <f>_xll.qlCalendarAdvance(Calendar,N3043,M3044,"Following",FALSE)</f>
        <v>60868</v>
      </c>
      <c r="O3044" s="75" t="e">
        <f>_xll.qlInterestRateIndexValueDate(Index,N3044)</f>
        <v>#VALUE!</v>
      </c>
      <c r="P3044" s="72" t="e">
        <v>#N/A</v>
      </c>
      <c r="Q3044" s="72" t="e">
        <v>#N/A</v>
      </c>
    </row>
    <row r="3045" spans="13:17" x14ac:dyDescent="0.2">
      <c r="M3045" s="49" t="s">
        <v>443</v>
      </c>
      <c r="N3045" s="75">
        <f>_xll.qlCalendarAdvance(Calendar,N3044,M3045,"Following",FALSE)</f>
        <v>60875</v>
      </c>
      <c r="O3045" s="75" t="e">
        <f>_xll.qlInterestRateIndexValueDate(Index,N3045)</f>
        <v>#VALUE!</v>
      </c>
      <c r="P3045" s="72" t="e">
        <v>#N/A</v>
      </c>
      <c r="Q3045" s="72" t="e">
        <v>#N/A</v>
      </c>
    </row>
    <row r="3046" spans="13:17" x14ac:dyDescent="0.2">
      <c r="M3046" s="49" t="s">
        <v>443</v>
      </c>
      <c r="N3046" s="75">
        <f>_xll.qlCalendarAdvance(Calendar,N3045,M3046,"Following",FALSE)</f>
        <v>60882</v>
      </c>
      <c r="O3046" s="75" t="e">
        <f>_xll.qlInterestRateIndexValueDate(Index,N3046)</f>
        <v>#VALUE!</v>
      </c>
      <c r="P3046" s="72" t="e">
        <v>#N/A</v>
      </c>
      <c r="Q3046" s="72" t="e">
        <v>#N/A</v>
      </c>
    </row>
    <row r="3047" spans="13:17" x14ac:dyDescent="0.2">
      <c r="M3047" s="49" t="s">
        <v>443</v>
      </c>
      <c r="N3047" s="75">
        <f>_xll.qlCalendarAdvance(Calendar,N3046,M3047,"Following",FALSE)</f>
        <v>60889</v>
      </c>
      <c r="O3047" s="75" t="e">
        <f>_xll.qlInterestRateIndexValueDate(Index,N3047)</f>
        <v>#VALUE!</v>
      </c>
      <c r="P3047" s="72" t="e">
        <v>#N/A</v>
      </c>
      <c r="Q3047" s="72" t="e">
        <v>#N/A</v>
      </c>
    </row>
    <row r="3048" spans="13:17" x14ac:dyDescent="0.2">
      <c r="M3048" s="49" t="s">
        <v>443</v>
      </c>
      <c r="N3048" s="75">
        <f>_xll.qlCalendarAdvance(Calendar,N3047,M3048,"Following",FALSE)</f>
        <v>60896</v>
      </c>
      <c r="O3048" s="75" t="e">
        <f>_xll.qlInterestRateIndexValueDate(Index,N3048)</f>
        <v>#VALUE!</v>
      </c>
      <c r="P3048" s="72" t="e">
        <v>#N/A</v>
      </c>
      <c r="Q3048" s="72" t="e">
        <v>#N/A</v>
      </c>
    </row>
    <row r="3049" spans="13:17" x14ac:dyDescent="0.2">
      <c r="M3049" s="49" t="s">
        <v>443</v>
      </c>
      <c r="N3049" s="75">
        <f>_xll.qlCalendarAdvance(Calendar,N3048,M3049,"Following",FALSE)</f>
        <v>60903</v>
      </c>
      <c r="O3049" s="75" t="e">
        <f>_xll.qlInterestRateIndexValueDate(Index,N3049)</f>
        <v>#VALUE!</v>
      </c>
      <c r="P3049" s="72" t="e">
        <v>#N/A</v>
      </c>
      <c r="Q3049" s="72" t="e">
        <v>#N/A</v>
      </c>
    </row>
    <row r="3050" spans="13:17" x14ac:dyDescent="0.2">
      <c r="M3050" s="49" t="s">
        <v>443</v>
      </c>
      <c r="N3050" s="75">
        <f>_xll.qlCalendarAdvance(Calendar,N3049,M3050,"Following",FALSE)</f>
        <v>60910</v>
      </c>
      <c r="O3050" s="75" t="e">
        <f>_xll.qlInterestRateIndexValueDate(Index,N3050)</f>
        <v>#VALUE!</v>
      </c>
      <c r="P3050" s="72" t="e">
        <v>#N/A</v>
      </c>
      <c r="Q3050" s="72" t="e">
        <v>#N/A</v>
      </c>
    </row>
    <row r="3051" spans="13:17" x14ac:dyDescent="0.2">
      <c r="M3051" s="49" t="s">
        <v>443</v>
      </c>
      <c r="N3051" s="75">
        <f>_xll.qlCalendarAdvance(Calendar,N3050,M3051,"Following",FALSE)</f>
        <v>60917</v>
      </c>
      <c r="O3051" s="75" t="e">
        <f>_xll.qlInterestRateIndexValueDate(Index,N3051)</f>
        <v>#VALUE!</v>
      </c>
      <c r="P3051" s="72" t="e">
        <v>#N/A</v>
      </c>
      <c r="Q3051" s="72" t="e">
        <v>#N/A</v>
      </c>
    </row>
    <row r="3052" spans="13:17" x14ac:dyDescent="0.2">
      <c r="M3052" s="49" t="s">
        <v>443</v>
      </c>
      <c r="N3052" s="75">
        <f>_xll.qlCalendarAdvance(Calendar,N3051,M3052,"Following",FALSE)</f>
        <v>60924</v>
      </c>
      <c r="O3052" s="75" t="e">
        <f>_xll.qlInterestRateIndexValueDate(Index,N3052)</f>
        <v>#VALUE!</v>
      </c>
      <c r="P3052" s="72" t="e">
        <v>#N/A</v>
      </c>
      <c r="Q3052" s="72" t="e">
        <v>#N/A</v>
      </c>
    </row>
    <row r="3053" spans="13:17" x14ac:dyDescent="0.2">
      <c r="M3053" s="49" t="s">
        <v>443</v>
      </c>
      <c r="N3053" s="75">
        <f>_xll.qlCalendarAdvance(Calendar,N3052,M3053,"Following",FALSE)</f>
        <v>60931</v>
      </c>
      <c r="O3053" s="75" t="e">
        <f>_xll.qlInterestRateIndexValueDate(Index,N3053)</f>
        <v>#VALUE!</v>
      </c>
      <c r="P3053" s="72" t="e">
        <v>#N/A</v>
      </c>
      <c r="Q3053" s="72" t="e">
        <v>#N/A</v>
      </c>
    </row>
    <row r="3054" spans="13:17" x14ac:dyDescent="0.2">
      <c r="M3054" s="49" t="s">
        <v>443</v>
      </c>
      <c r="N3054" s="75">
        <f>_xll.qlCalendarAdvance(Calendar,N3053,M3054,"Following",FALSE)</f>
        <v>60938</v>
      </c>
      <c r="O3054" s="75" t="e">
        <f>_xll.qlInterestRateIndexValueDate(Index,N3054)</f>
        <v>#VALUE!</v>
      </c>
      <c r="P3054" s="72" t="e">
        <v>#N/A</v>
      </c>
      <c r="Q3054" s="72" t="e">
        <v>#N/A</v>
      </c>
    </row>
    <row r="3055" spans="13:17" x14ac:dyDescent="0.2">
      <c r="M3055" s="49" t="s">
        <v>443</v>
      </c>
      <c r="N3055" s="75">
        <f>_xll.qlCalendarAdvance(Calendar,N3054,M3055,"Following",FALSE)</f>
        <v>60945</v>
      </c>
      <c r="O3055" s="75" t="e">
        <f>_xll.qlInterestRateIndexValueDate(Index,N3055)</f>
        <v>#VALUE!</v>
      </c>
      <c r="P3055" s="72" t="e">
        <v>#N/A</v>
      </c>
      <c r="Q3055" s="72" t="e">
        <v>#N/A</v>
      </c>
    </row>
    <row r="3056" spans="13:17" x14ac:dyDescent="0.2">
      <c r="M3056" s="49" t="s">
        <v>443</v>
      </c>
      <c r="N3056" s="75">
        <f>_xll.qlCalendarAdvance(Calendar,N3055,M3056,"Following",FALSE)</f>
        <v>60952</v>
      </c>
      <c r="O3056" s="75" t="e">
        <f>_xll.qlInterestRateIndexValueDate(Index,N3056)</f>
        <v>#VALUE!</v>
      </c>
      <c r="P3056" s="72" t="e">
        <v>#N/A</v>
      </c>
      <c r="Q3056" s="72" t="e">
        <v>#N/A</v>
      </c>
    </row>
    <row r="3057" spans="13:17" x14ac:dyDescent="0.2">
      <c r="M3057" s="49" t="s">
        <v>443</v>
      </c>
      <c r="N3057" s="75">
        <f>_xll.qlCalendarAdvance(Calendar,N3056,M3057,"Following",FALSE)</f>
        <v>60959</v>
      </c>
      <c r="O3057" s="75" t="e">
        <f>_xll.qlInterestRateIndexValueDate(Index,N3057)</f>
        <v>#VALUE!</v>
      </c>
      <c r="P3057" s="72" t="e">
        <v>#N/A</v>
      </c>
      <c r="Q3057" s="72" t="e">
        <v>#N/A</v>
      </c>
    </row>
    <row r="3058" spans="13:17" x14ac:dyDescent="0.2">
      <c r="M3058" s="49" t="s">
        <v>443</v>
      </c>
      <c r="N3058" s="75">
        <f>_xll.qlCalendarAdvance(Calendar,N3057,M3058,"Following",FALSE)</f>
        <v>60966</v>
      </c>
      <c r="O3058" s="75" t="e">
        <f>_xll.qlInterestRateIndexValueDate(Index,N3058)</f>
        <v>#VALUE!</v>
      </c>
      <c r="P3058" s="72" t="e">
        <v>#N/A</v>
      </c>
      <c r="Q3058" s="72" t="e">
        <v>#N/A</v>
      </c>
    </row>
    <row r="3059" spans="13:17" x14ac:dyDescent="0.2">
      <c r="M3059" s="49" t="s">
        <v>443</v>
      </c>
      <c r="N3059" s="75">
        <f>_xll.qlCalendarAdvance(Calendar,N3058,M3059,"Following",FALSE)</f>
        <v>60973</v>
      </c>
      <c r="O3059" s="75" t="e">
        <f>_xll.qlInterestRateIndexValueDate(Index,N3059)</f>
        <v>#VALUE!</v>
      </c>
      <c r="P3059" s="72" t="e">
        <v>#N/A</v>
      </c>
      <c r="Q3059" s="72" t="e">
        <v>#N/A</v>
      </c>
    </row>
    <row r="3060" spans="13:17" x14ac:dyDescent="0.2">
      <c r="M3060" s="49" t="s">
        <v>443</v>
      </c>
      <c r="N3060" s="75">
        <f>_xll.qlCalendarAdvance(Calendar,N3059,M3060,"Following",FALSE)</f>
        <v>60980</v>
      </c>
      <c r="O3060" s="75" t="e">
        <f>_xll.qlInterestRateIndexValueDate(Index,N3060)</f>
        <v>#VALUE!</v>
      </c>
      <c r="P3060" s="72" t="e">
        <v>#N/A</v>
      </c>
      <c r="Q3060" s="72" t="e">
        <v>#N/A</v>
      </c>
    </row>
    <row r="3061" spans="13:17" x14ac:dyDescent="0.2">
      <c r="M3061" s="49" t="s">
        <v>443</v>
      </c>
      <c r="N3061" s="75">
        <f>_xll.qlCalendarAdvance(Calendar,N3060,M3061,"Following",FALSE)</f>
        <v>60987</v>
      </c>
      <c r="O3061" s="75" t="e">
        <f>_xll.qlInterestRateIndexValueDate(Index,N3061)</f>
        <v>#VALUE!</v>
      </c>
      <c r="P3061" s="72" t="e">
        <v>#N/A</v>
      </c>
      <c r="Q3061" s="72" t="e">
        <v>#N/A</v>
      </c>
    </row>
    <row r="3062" spans="13:17" x14ac:dyDescent="0.2">
      <c r="M3062" s="49" t="s">
        <v>443</v>
      </c>
      <c r="N3062" s="75">
        <f>_xll.qlCalendarAdvance(Calendar,N3061,M3062,"Following",FALSE)</f>
        <v>60994</v>
      </c>
      <c r="O3062" s="75" t="e">
        <f>_xll.qlInterestRateIndexValueDate(Index,N3062)</f>
        <v>#VALUE!</v>
      </c>
      <c r="P3062" s="72" t="e">
        <v>#N/A</v>
      </c>
      <c r="Q3062" s="72" t="e">
        <v>#N/A</v>
      </c>
    </row>
    <row r="3063" spans="13:17" x14ac:dyDescent="0.2">
      <c r="M3063" s="49" t="s">
        <v>443</v>
      </c>
      <c r="N3063" s="75">
        <f>_xll.qlCalendarAdvance(Calendar,N3062,M3063,"Following",FALSE)</f>
        <v>61001</v>
      </c>
      <c r="O3063" s="75" t="e">
        <f>_xll.qlInterestRateIndexValueDate(Index,N3063)</f>
        <v>#VALUE!</v>
      </c>
      <c r="P3063" s="72" t="e">
        <v>#N/A</v>
      </c>
      <c r="Q3063" s="72" t="e">
        <v>#N/A</v>
      </c>
    </row>
    <row r="3064" spans="13:17" x14ac:dyDescent="0.2">
      <c r="M3064" s="49" t="s">
        <v>443</v>
      </c>
      <c r="N3064" s="75">
        <f>_xll.qlCalendarAdvance(Calendar,N3063,M3064,"Following",FALSE)</f>
        <v>61008</v>
      </c>
      <c r="O3064" s="75" t="e">
        <f>_xll.qlInterestRateIndexValueDate(Index,N3064)</f>
        <v>#VALUE!</v>
      </c>
      <c r="P3064" s="72" t="e">
        <v>#N/A</v>
      </c>
      <c r="Q3064" s="72" t="e">
        <v>#N/A</v>
      </c>
    </row>
    <row r="3065" spans="13:17" x14ac:dyDescent="0.2">
      <c r="M3065" s="49" t="s">
        <v>443</v>
      </c>
      <c r="N3065" s="75">
        <f>_xll.qlCalendarAdvance(Calendar,N3064,M3065,"Following",FALSE)</f>
        <v>61015</v>
      </c>
      <c r="O3065" s="75" t="e">
        <f>_xll.qlInterestRateIndexValueDate(Index,N3065)</f>
        <v>#VALUE!</v>
      </c>
      <c r="P3065" s="72" t="e">
        <v>#N/A</v>
      </c>
      <c r="Q3065" s="72" t="e">
        <v>#N/A</v>
      </c>
    </row>
    <row r="3066" spans="13:17" x14ac:dyDescent="0.2">
      <c r="M3066" s="49" t="s">
        <v>443</v>
      </c>
      <c r="N3066" s="75">
        <f>_xll.qlCalendarAdvance(Calendar,N3065,M3066,"Following",FALSE)</f>
        <v>61022</v>
      </c>
      <c r="O3066" s="75" t="e">
        <f>_xll.qlInterestRateIndexValueDate(Index,N3066)</f>
        <v>#VALUE!</v>
      </c>
      <c r="P3066" s="72" t="e">
        <v>#N/A</v>
      </c>
      <c r="Q3066" s="72" t="e">
        <v>#N/A</v>
      </c>
    </row>
    <row r="3067" spans="13:17" x14ac:dyDescent="0.2">
      <c r="M3067" s="49" t="s">
        <v>443</v>
      </c>
      <c r="N3067" s="75">
        <f>_xll.qlCalendarAdvance(Calendar,N3066,M3067,"Following",FALSE)</f>
        <v>61029</v>
      </c>
      <c r="O3067" s="75" t="e">
        <f>_xll.qlInterestRateIndexValueDate(Index,N3067)</f>
        <v>#VALUE!</v>
      </c>
      <c r="P3067" s="72" t="e">
        <v>#N/A</v>
      </c>
      <c r="Q3067" s="72" t="e">
        <v>#N/A</v>
      </c>
    </row>
    <row r="3068" spans="13:17" x14ac:dyDescent="0.2">
      <c r="M3068" s="49" t="s">
        <v>443</v>
      </c>
      <c r="N3068" s="75">
        <f>_xll.qlCalendarAdvance(Calendar,N3067,M3068,"Following",FALSE)</f>
        <v>61036</v>
      </c>
      <c r="O3068" s="75" t="e">
        <f>_xll.qlInterestRateIndexValueDate(Index,N3068)</f>
        <v>#VALUE!</v>
      </c>
      <c r="P3068" s="72" t="e">
        <v>#N/A</v>
      </c>
      <c r="Q3068" s="72" t="e">
        <v>#N/A</v>
      </c>
    </row>
    <row r="3069" spans="13:17" x14ac:dyDescent="0.2">
      <c r="M3069" s="49" t="s">
        <v>443</v>
      </c>
      <c r="N3069" s="75">
        <f>_xll.qlCalendarAdvance(Calendar,N3068,M3069,"Following",FALSE)</f>
        <v>61043</v>
      </c>
      <c r="O3069" s="75" t="e">
        <f>_xll.qlInterestRateIndexValueDate(Index,N3069)</f>
        <v>#VALUE!</v>
      </c>
      <c r="P3069" s="72" t="e">
        <v>#N/A</v>
      </c>
      <c r="Q3069" s="72" t="e">
        <v>#N/A</v>
      </c>
    </row>
    <row r="3070" spans="13:17" x14ac:dyDescent="0.2">
      <c r="M3070" s="49" t="s">
        <v>443</v>
      </c>
      <c r="N3070" s="75">
        <f>_xll.qlCalendarAdvance(Calendar,N3069,M3070,"Following",FALSE)</f>
        <v>61050</v>
      </c>
      <c r="O3070" s="75" t="e">
        <f>_xll.qlInterestRateIndexValueDate(Index,N3070)</f>
        <v>#VALUE!</v>
      </c>
      <c r="P3070" s="72" t="e">
        <v>#N/A</v>
      </c>
      <c r="Q3070" s="72" t="e">
        <v>#N/A</v>
      </c>
    </row>
    <row r="3071" spans="13:17" x14ac:dyDescent="0.2">
      <c r="M3071" s="49" t="s">
        <v>443</v>
      </c>
      <c r="N3071" s="75">
        <f>_xll.qlCalendarAdvance(Calendar,N3070,M3071,"Following",FALSE)</f>
        <v>61057</v>
      </c>
      <c r="O3071" s="75" t="e">
        <f>_xll.qlInterestRateIndexValueDate(Index,N3071)</f>
        <v>#VALUE!</v>
      </c>
      <c r="P3071" s="72" t="e">
        <v>#N/A</v>
      </c>
      <c r="Q3071" s="72" t="e">
        <v>#N/A</v>
      </c>
    </row>
    <row r="3072" spans="13:17" x14ac:dyDescent="0.2">
      <c r="M3072" s="49" t="s">
        <v>443</v>
      </c>
      <c r="N3072" s="75">
        <f>_xll.qlCalendarAdvance(Calendar,N3071,M3072,"Following",FALSE)</f>
        <v>61064</v>
      </c>
      <c r="O3072" s="75" t="e">
        <f>_xll.qlInterestRateIndexValueDate(Index,N3072)</f>
        <v>#VALUE!</v>
      </c>
      <c r="P3072" s="72" t="e">
        <v>#N/A</v>
      </c>
      <c r="Q3072" s="72" t="e">
        <v>#N/A</v>
      </c>
    </row>
    <row r="3073" spans="13:17" x14ac:dyDescent="0.2">
      <c r="M3073" s="49" t="s">
        <v>443</v>
      </c>
      <c r="N3073" s="75">
        <f>_xll.qlCalendarAdvance(Calendar,N3072,M3073,"Following",FALSE)</f>
        <v>61071</v>
      </c>
      <c r="O3073" s="75" t="e">
        <f>_xll.qlInterestRateIndexValueDate(Index,N3073)</f>
        <v>#VALUE!</v>
      </c>
      <c r="P3073" s="72" t="e">
        <v>#N/A</v>
      </c>
      <c r="Q3073" s="72" t="e">
        <v>#N/A</v>
      </c>
    </row>
    <row r="3074" spans="13:17" x14ac:dyDescent="0.2">
      <c r="M3074" s="49" t="s">
        <v>443</v>
      </c>
      <c r="N3074" s="75">
        <f>_xll.qlCalendarAdvance(Calendar,N3073,M3074,"Following",FALSE)</f>
        <v>61078</v>
      </c>
      <c r="O3074" s="75" t="e">
        <f>_xll.qlInterestRateIndexValueDate(Index,N3074)</f>
        <v>#VALUE!</v>
      </c>
      <c r="P3074" s="72" t="e">
        <v>#N/A</v>
      </c>
      <c r="Q3074" s="72" t="e">
        <v>#N/A</v>
      </c>
    </row>
    <row r="3075" spans="13:17" x14ac:dyDescent="0.2">
      <c r="M3075" s="49" t="s">
        <v>443</v>
      </c>
      <c r="N3075" s="75">
        <f>_xll.qlCalendarAdvance(Calendar,N3074,M3075,"Following",FALSE)</f>
        <v>61085</v>
      </c>
      <c r="O3075" s="75" t="e">
        <f>_xll.qlInterestRateIndexValueDate(Index,N3075)</f>
        <v>#VALUE!</v>
      </c>
      <c r="P3075" s="72" t="e">
        <v>#N/A</v>
      </c>
      <c r="Q3075" s="72" t="e">
        <v>#N/A</v>
      </c>
    </row>
    <row r="3076" spans="13:17" x14ac:dyDescent="0.2">
      <c r="M3076" s="49" t="s">
        <v>443</v>
      </c>
      <c r="N3076" s="75">
        <f>_xll.qlCalendarAdvance(Calendar,N3075,M3076,"Following",FALSE)</f>
        <v>61092</v>
      </c>
      <c r="O3076" s="75" t="e">
        <f>_xll.qlInterestRateIndexValueDate(Index,N3076)</f>
        <v>#VALUE!</v>
      </c>
      <c r="P3076" s="72" t="e">
        <v>#N/A</v>
      </c>
      <c r="Q3076" s="72" t="e">
        <v>#N/A</v>
      </c>
    </row>
    <row r="3077" spans="13:17" x14ac:dyDescent="0.2">
      <c r="M3077" s="49" t="s">
        <v>443</v>
      </c>
      <c r="N3077" s="75">
        <f>_xll.qlCalendarAdvance(Calendar,N3076,M3077,"Following",FALSE)</f>
        <v>61099</v>
      </c>
      <c r="O3077" s="75" t="e">
        <f>_xll.qlInterestRateIndexValueDate(Index,N3077)</f>
        <v>#VALUE!</v>
      </c>
      <c r="P3077" s="72" t="e">
        <v>#N/A</v>
      </c>
      <c r="Q3077" s="72" t="e">
        <v>#N/A</v>
      </c>
    </row>
    <row r="3078" spans="13:17" x14ac:dyDescent="0.2">
      <c r="M3078" s="49" t="s">
        <v>443</v>
      </c>
      <c r="N3078" s="75">
        <f>_xll.qlCalendarAdvance(Calendar,N3077,M3078,"Following",FALSE)</f>
        <v>61106</v>
      </c>
      <c r="O3078" s="75" t="e">
        <f>_xll.qlInterestRateIndexValueDate(Index,N3078)</f>
        <v>#VALUE!</v>
      </c>
      <c r="P3078" s="72" t="e">
        <v>#N/A</v>
      </c>
      <c r="Q3078" s="72" t="e">
        <v>#N/A</v>
      </c>
    </row>
    <row r="3079" spans="13:17" x14ac:dyDescent="0.2">
      <c r="M3079" s="49" t="s">
        <v>443</v>
      </c>
      <c r="N3079" s="75">
        <f>_xll.qlCalendarAdvance(Calendar,N3078,M3079,"Following",FALSE)</f>
        <v>61113</v>
      </c>
      <c r="O3079" s="75" t="e">
        <f>_xll.qlInterestRateIndexValueDate(Index,N3079)</f>
        <v>#VALUE!</v>
      </c>
      <c r="P3079" s="72" t="e">
        <v>#N/A</v>
      </c>
      <c r="Q3079" s="72" t="e">
        <v>#N/A</v>
      </c>
    </row>
    <row r="3080" spans="13:17" x14ac:dyDescent="0.2">
      <c r="M3080" s="49" t="s">
        <v>443</v>
      </c>
      <c r="N3080" s="75">
        <f>_xll.qlCalendarAdvance(Calendar,N3079,M3080,"Following",FALSE)</f>
        <v>61120</v>
      </c>
      <c r="O3080" s="75" t="e">
        <f>_xll.qlInterestRateIndexValueDate(Index,N3080)</f>
        <v>#VALUE!</v>
      </c>
      <c r="P3080" s="72" t="e">
        <v>#N/A</v>
      </c>
      <c r="Q3080" s="72" t="e">
        <v>#N/A</v>
      </c>
    </row>
    <row r="3081" spans="13:17" x14ac:dyDescent="0.2">
      <c r="M3081" s="49" t="s">
        <v>443</v>
      </c>
      <c r="N3081" s="75">
        <f>_xll.qlCalendarAdvance(Calendar,N3080,M3081,"Following",FALSE)</f>
        <v>61127</v>
      </c>
      <c r="O3081" s="75" t="e">
        <f>_xll.qlInterestRateIndexValueDate(Index,N3081)</f>
        <v>#VALUE!</v>
      </c>
      <c r="P3081" s="72" t="e">
        <v>#N/A</v>
      </c>
      <c r="Q3081" s="72" t="e">
        <v>#N/A</v>
      </c>
    </row>
    <row r="3082" spans="13:17" x14ac:dyDescent="0.2">
      <c r="M3082" s="49" t="s">
        <v>443</v>
      </c>
      <c r="N3082" s="75">
        <f>_xll.qlCalendarAdvance(Calendar,N3081,M3082,"Following",FALSE)</f>
        <v>61134</v>
      </c>
      <c r="O3082" s="75" t="e">
        <f>_xll.qlInterestRateIndexValueDate(Index,N3082)</f>
        <v>#VALUE!</v>
      </c>
      <c r="P3082" s="72" t="e">
        <v>#N/A</v>
      </c>
      <c r="Q3082" s="72" t="e">
        <v>#N/A</v>
      </c>
    </row>
    <row r="3083" spans="13:17" x14ac:dyDescent="0.2">
      <c r="M3083" s="49" t="s">
        <v>443</v>
      </c>
      <c r="N3083" s="75">
        <f>_xll.qlCalendarAdvance(Calendar,N3082,M3083,"Following",FALSE)</f>
        <v>61141</v>
      </c>
      <c r="O3083" s="75" t="e">
        <f>_xll.qlInterestRateIndexValueDate(Index,N3083)</f>
        <v>#VALUE!</v>
      </c>
      <c r="P3083" s="72" t="e">
        <v>#N/A</v>
      </c>
      <c r="Q3083" s="72" t="e">
        <v>#N/A</v>
      </c>
    </row>
    <row r="3084" spans="13:17" x14ac:dyDescent="0.2">
      <c r="M3084" s="49" t="s">
        <v>443</v>
      </c>
      <c r="N3084" s="75">
        <f>_xll.qlCalendarAdvance(Calendar,N3083,M3084,"Following",FALSE)</f>
        <v>61148</v>
      </c>
      <c r="O3084" s="75" t="e">
        <f>_xll.qlInterestRateIndexValueDate(Index,N3084)</f>
        <v>#VALUE!</v>
      </c>
      <c r="P3084" s="72" t="e">
        <v>#N/A</v>
      </c>
      <c r="Q3084" s="72" t="e">
        <v>#N/A</v>
      </c>
    </row>
    <row r="3085" spans="13:17" x14ac:dyDescent="0.2">
      <c r="M3085" s="49" t="s">
        <v>443</v>
      </c>
      <c r="N3085" s="75">
        <f>_xll.qlCalendarAdvance(Calendar,N3084,M3085,"Following",FALSE)</f>
        <v>61155</v>
      </c>
      <c r="O3085" s="75" t="e">
        <f>_xll.qlInterestRateIndexValueDate(Index,N3085)</f>
        <v>#VALUE!</v>
      </c>
      <c r="P3085" s="72" t="e">
        <v>#N/A</v>
      </c>
      <c r="Q3085" s="72" t="e">
        <v>#N/A</v>
      </c>
    </row>
    <row r="3086" spans="13:17" x14ac:dyDescent="0.2">
      <c r="M3086" s="49" t="s">
        <v>443</v>
      </c>
      <c r="N3086" s="75">
        <f>_xll.qlCalendarAdvance(Calendar,N3085,M3086,"Following",FALSE)</f>
        <v>61162</v>
      </c>
      <c r="O3086" s="75" t="e">
        <f>_xll.qlInterestRateIndexValueDate(Index,N3086)</f>
        <v>#VALUE!</v>
      </c>
      <c r="P3086" s="72" t="e">
        <v>#N/A</v>
      </c>
      <c r="Q3086" s="72" t="e">
        <v>#N/A</v>
      </c>
    </row>
    <row r="3087" spans="13:17" x14ac:dyDescent="0.2">
      <c r="M3087" s="49" t="s">
        <v>443</v>
      </c>
      <c r="N3087" s="75">
        <f>_xll.qlCalendarAdvance(Calendar,N3086,M3087,"Following",FALSE)</f>
        <v>61169</v>
      </c>
      <c r="O3087" s="75" t="e">
        <f>_xll.qlInterestRateIndexValueDate(Index,N3087)</f>
        <v>#VALUE!</v>
      </c>
      <c r="P3087" s="72" t="e">
        <v>#N/A</v>
      </c>
      <c r="Q3087" s="72" t="e">
        <v>#N/A</v>
      </c>
    </row>
    <row r="3088" spans="13:17" x14ac:dyDescent="0.2">
      <c r="M3088" s="49" t="s">
        <v>443</v>
      </c>
      <c r="N3088" s="75">
        <f>_xll.qlCalendarAdvance(Calendar,N3087,M3088,"Following",FALSE)</f>
        <v>61176</v>
      </c>
      <c r="O3088" s="75" t="e">
        <f>_xll.qlInterestRateIndexValueDate(Index,N3088)</f>
        <v>#VALUE!</v>
      </c>
      <c r="P3088" s="72" t="e">
        <v>#N/A</v>
      </c>
      <c r="Q3088" s="72" t="e">
        <v>#N/A</v>
      </c>
    </row>
    <row r="3089" spans="13:17" x14ac:dyDescent="0.2">
      <c r="M3089" s="49" t="s">
        <v>443</v>
      </c>
      <c r="N3089" s="75">
        <f>_xll.qlCalendarAdvance(Calendar,N3088,M3089,"Following",FALSE)</f>
        <v>61183</v>
      </c>
      <c r="O3089" s="75" t="e">
        <f>_xll.qlInterestRateIndexValueDate(Index,N3089)</f>
        <v>#VALUE!</v>
      </c>
      <c r="P3089" s="72" t="e">
        <v>#N/A</v>
      </c>
      <c r="Q3089" s="72" t="e">
        <v>#N/A</v>
      </c>
    </row>
    <row r="3090" spans="13:17" x14ac:dyDescent="0.2">
      <c r="M3090" s="49" t="s">
        <v>443</v>
      </c>
      <c r="N3090" s="75">
        <f>_xll.qlCalendarAdvance(Calendar,N3089,M3090,"Following",FALSE)</f>
        <v>61190</v>
      </c>
      <c r="O3090" s="75" t="e">
        <f>_xll.qlInterestRateIndexValueDate(Index,N3090)</f>
        <v>#VALUE!</v>
      </c>
      <c r="P3090" s="72" t="e">
        <v>#N/A</v>
      </c>
      <c r="Q3090" s="72" t="e">
        <v>#N/A</v>
      </c>
    </row>
    <row r="3091" spans="13:17" x14ac:dyDescent="0.2">
      <c r="M3091" s="49" t="s">
        <v>443</v>
      </c>
      <c r="N3091" s="75">
        <f>_xll.qlCalendarAdvance(Calendar,N3090,M3091,"Following",FALSE)</f>
        <v>61197</v>
      </c>
      <c r="O3091" s="75" t="e">
        <f>_xll.qlInterestRateIndexValueDate(Index,N3091)</f>
        <v>#VALUE!</v>
      </c>
      <c r="P3091" s="72" t="e">
        <v>#N/A</v>
      </c>
      <c r="Q3091" s="72" t="e">
        <v>#N/A</v>
      </c>
    </row>
    <row r="3092" spans="13:17" x14ac:dyDescent="0.2">
      <c r="M3092" s="49" t="s">
        <v>443</v>
      </c>
      <c r="N3092" s="75">
        <f>_xll.qlCalendarAdvance(Calendar,N3091,M3092,"Following",FALSE)</f>
        <v>61204</v>
      </c>
      <c r="O3092" s="75" t="e">
        <f>_xll.qlInterestRateIndexValueDate(Index,N3092)</f>
        <v>#VALUE!</v>
      </c>
      <c r="P3092" s="72" t="e">
        <v>#N/A</v>
      </c>
      <c r="Q3092" s="72" t="e">
        <v>#N/A</v>
      </c>
    </row>
    <row r="3093" spans="13:17" x14ac:dyDescent="0.2">
      <c r="M3093" s="49" t="s">
        <v>443</v>
      </c>
      <c r="N3093" s="75">
        <f>_xll.qlCalendarAdvance(Calendar,N3092,M3093,"Following",FALSE)</f>
        <v>61211</v>
      </c>
      <c r="O3093" s="75" t="e">
        <f>_xll.qlInterestRateIndexValueDate(Index,N3093)</f>
        <v>#VALUE!</v>
      </c>
      <c r="P3093" s="72" t="e">
        <v>#N/A</v>
      </c>
      <c r="Q3093" s="72" t="e">
        <v>#N/A</v>
      </c>
    </row>
    <row r="3094" spans="13:17" x14ac:dyDescent="0.2">
      <c r="M3094" s="49" t="s">
        <v>443</v>
      </c>
      <c r="N3094" s="75">
        <f>_xll.qlCalendarAdvance(Calendar,N3093,M3094,"Following",FALSE)</f>
        <v>61218</v>
      </c>
      <c r="O3094" s="75" t="e">
        <f>_xll.qlInterestRateIndexValueDate(Index,N3094)</f>
        <v>#VALUE!</v>
      </c>
      <c r="P3094" s="72" t="e">
        <v>#N/A</v>
      </c>
      <c r="Q3094" s="72" t="e">
        <v>#N/A</v>
      </c>
    </row>
    <row r="3095" spans="13:17" x14ac:dyDescent="0.2">
      <c r="M3095" s="49" t="s">
        <v>443</v>
      </c>
      <c r="N3095" s="75">
        <f>_xll.qlCalendarAdvance(Calendar,N3094,M3095,"Following",FALSE)</f>
        <v>61225</v>
      </c>
      <c r="O3095" s="75" t="e">
        <f>_xll.qlInterestRateIndexValueDate(Index,N3095)</f>
        <v>#VALUE!</v>
      </c>
      <c r="P3095" s="72" t="e">
        <v>#N/A</v>
      </c>
      <c r="Q3095" s="72" t="e">
        <v>#N/A</v>
      </c>
    </row>
    <row r="3096" spans="13:17" x14ac:dyDescent="0.2">
      <c r="M3096" s="49" t="s">
        <v>443</v>
      </c>
      <c r="N3096" s="75">
        <f>_xll.qlCalendarAdvance(Calendar,N3095,M3096,"Following",FALSE)</f>
        <v>61232</v>
      </c>
      <c r="O3096" s="75" t="e">
        <f>_xll.qlInterestRateIndexValueDate(Index,N3096)</f>
        <v>#VALUE!</v>
      </c>
      <c r="P3096" s="72" t="e">
        <v>#N/A</v>
      </c>
      <c r="Q3096" s="72" t="e">
        <v>#N/A</v>
      </c>
    </row>
    <row r="3097" spans="13:17" x14ac:dyDescent="0.2">
      <c r="M3097" s="49" t="s">
        <v>443</v>
      </c>
      <c r="N3097" s="75">
        <f>_xll.qlCalendarAdvance(Calendar,N3096,M3097,"Following",FALSE)</f>
        <v>61239</v>
      </c>
      <c r="O3097" s="75" t="e">
        <f>_xll.qlInterestRateIndexValueDate(Index,N3097)</f>
        <v>#VALUE!</v>
      </c>
      <c r="P3097" s="72" t="e">
        <v>#N/A</v>
      </c>
      <c r="Q3097" s="72" t="e">
        <v>#N/A</v>
      </c>
    </row>
    <row r="3098" spans="13:17" x14ac:dyDescent="0.2">
      <c r="M3098" s="49" t="s">
        <v>443</v>
      </c>
      <c r="N3098" s="75">
        <f>_xll.qlCalendarAdvance(Calendar,N3097,M3098,"Following",FALSE)</f>
        <v>61246</v>
      </c>
      <c r="O3098" s="75" t="e">
        <f>_xll.qlInterestRateIndexValueDate(Index,N3098)</f>
        <v>#VALUE!</v>
      </c>
      <c r="P3098" s="72" t="e">
        <v>#N/A</v>
      </c>
      <c r="Q3098" s="72" t="e">
        <v>#N/A</v>
      </c>
    </row>
    <row r="3099" spans="13:17" x14ac:dyDescent="0.2">
      <c r="M3099" s="49" t="s">
        <v>443</v>
      </c>
      <c r="N3099" s="75">
        <f>_xll.qlCalendarAdvance(Calendar,N3098,M3099,"Following",FALSE)</f>
        <v>61253</v>
      </c>
      <c r="O3099" s="75" t="e">
        <f>_xll.qlInterestRateIndexValueDate(Index,N3099)</f>
        <v>#VALUE!</v>
      </c>
      <c r="P3099" s="72" t="e">
        <v>#N/A</v>
      </c>
      <c r="Q3099" s="72" t="e">
        <v>#N/A</v>
      </c>
    </row>
    <row r="3100" spans="13:17" x14ac:dyDescent="0.2">
      <c r="M3100" s="49" t="s">
        <v>443</v>
      </c>
      <c r="N3100" s="75">
        <f>_xll.qlCalendarAdvance(Calendar,N3099,M3100,"Following",FALSE)</f>
        <v>61260</v>
      </c>
      <c r="O3100" s="75" t="e">
        <f>_xll.qlInterestRateIndexValueDate(Index,N3100)</f>
        <v>#VALUE!</v>
      </c>
      <c r="P3100" s="72" t="e">
        <v>#N/A</v>
      </c>
      <c r="Q3100" s="72" t="e">
        <v>#N/A</v>
      </c>
    </row>
    <row r="3101" spans="13:17" x14ac:dyDescent="0.2">
      <c r="M3101" s="49" t="s">
        <v>443</v>
      </c>
      <c r="N3101" s="75">
        <f>_xll.qlCalendarAdvance(Calendar,N3100,M3101,"Following",FALSE)</f>
        <v>61267</v>
      </c>
      <c r="O3101" s="75" t="e">
        <f>_xll.qlInterestRateIndexValueDate(Index,N3101)</f>
        <v>#VALUE!</v>
      </c>
      <c r="P3101" s="72" t="e">
        <v>#N/A</v>
      </c>
      <c r="Q3101" s="72" t="e">
        <v>#N/A</v>
      </c>
    </row>
    <row r="3102" spans="13:17" x14ac:dyDescent="0.2">
      <c r="M3102" s="49" t="s">
        <v>443</v>
      </c>
      <c r="N3102" s="75">
        <f>_xll.qlCalendarAdvance(Calendar,N3101,M3102,"Following",FALSE)</f>
        <v>61274</v>
      </c>
      <c r="O3102" s="75" t="e">
        <f>_xll.qlInterestRateIndexValueDate(Index,N3102)</f>
        <v>#VALUE!</v>
      </c>
      <c r="P3102" s="72" t="e">
        <v>#N/A</v>
      </c>
      <c r="Q3102" s="72" t="e">
        <v>#N/A</v>
      </c>
    </row>
    <row r="3103" spans="13:17" x14ac:dyDescent="0.2">
      <c r="M3103" s="49" t="s">
        <v>443</v>
      </c>
      <c r="N3103" s="75">
        <f>_xll.qlCalendarAdvance(Calendar,N3102,M3103,"Following",FALSE)</f>
        <v>61281</v>
      </c>
      <c r="O3103" s="75" t="e">
        <f>_xll.qlInterestRateIndexValueDate(Index,N3103)</f>
        <v>#VALUE!</v>
      </c>
      <c r="P3103" s="72" t="e">
        <v>#N/A</v>
      </c>
      <c r="Q3103" s="72" t="e">
        <v>#N/A</v>
      </c>
    </row>
    <row r="3104" spans="13:17" x14ac:dyDescent="0.2">
      <c r="M3104" s="49" t="s">
        <v>443</v>
      </c>
      <c r="N3104" s="75">
        <f>_xll.qlCalendarAdvance(Calendar,N3103,M3104,"Following",FALSE)</f>
        <v>61288</v>
      </c>
      <c r="O3104" s="75" t="e">
        <f>_xll.qlInterestRateIndexValueDate(Index,N3104)</f>
        <v>#VALUE!</v>
      </c>
      <c r="P3104" s="72" t="e">
        <v>#N/A</v>
      </c>
      <c r="Q3104" s="72" t="e">
        <v>#N/A</v>
      </c>
    </row>
    <row r="3105" spans="13:17" x14ac:dyDescent="0.2">
      <c r="M3105" s="49" t="s">
        <v>443</v>
      </c>
      <c r="N3105" s="75">
        <f>_xll.qlCalendarAdvance(Calendar,N3104,M3105,"Following",FALSE)</f>
        <v>61295</v>
      </c>
      <c r="O3105" s="75" t="e">
        <f>_xll.qlInterestRateIndexValueDate(Index,N3105)</f>
        <v>#VALUE!</v>
      </c>
      <c r="P3105" s="72" t="e">
        <v>#N/A</v>
      </c>
      <c r="Q3105" s="72" t="e">
        <v>#N/A</v>
      </c>
    </row>
    <row r="3106" spans="13:17" x14ac:dyDescent="0.2">
      <c r="M3106" s="49" t="s">
        <v>443</v>
      </c>
      <c r="N3106" s="75">
        <f>_xll.qlCalendarAdvance(Calendar,N3105,M3106,"Following",FALSE)</f>
        <v>61302</v>
      </c>
      <c r="O3106" s="75" t="e">
        <f>_xll.qlInterestRateIndexValueDate(Index,N3106)</f>
        <v>#VALUE!</v>
      </c>
      <c r="P3106" s="72" t="e">
        <v>#N/A</v>
      </c>
      <c r="Q3106" s="72" t="e">
        <v>#N/A</v>
      </c>
    </row>
    <row r="3107" spans="13:17" x14ac:dyDescent="0.2">
      <c r="M3107" s="49" t="s">
        <v>443</v>
      </c>
      <c r="N3107" s="75">
        <f>_xll.qlCalendarAdvance(Calendar,N3106,M3107,"Following",FALSE)</f>
        <v>61309</v>
      </c>
      <c r="O3107" s="75" t="e">
        <f>_xll.qlInterestRateIndexValueDate(Index,N3107)</f>
        <v>#VALUE!</v>
      </c>
      <c r="P3107" s="72" t="e">
        <v>#N/A</v>
      </c>
      <c r="Q3107" s="72" t="e">
        <v>#N/A</v>
      </c>
    </row>
    <row r="3108" spans="13:17" x14ac:dyDescent="0.2">
      <c r="M3108" s="49" t="s">
        <v>443</v>
      </c>
      <c r="N3108" s="75">
        <f>_xll.qlCalendarAdvance(Calendar,N3107,M3108,"Following",FALSE)</f>
        <v>61316</v>
      </c>
      <c r="O3108" s="75" t="e">
        <f>_xll.qlInterestRateIndexValueDate(Index,N3108)</f>
        <v>#VALUE!</v>
      </c>
      <c r="P3108" s="72" t="e">
        <v>#N/A</v>
      </c>
      <c r="Q3108" s="72" t="e">
        <v>#N/A</v>
      </c>
    </row>
    <row r="3109" spans="13:17" x14ac:dyDescent="0.2">
      <c r="M3109" s="49" t="s">
        <v>443</v>
      </c>
      <c r="N3109" s="75">
        <f>_xll.qlCalendarAdvance(Calendar,N3108,M3109,"Following",FALSE)</f>
        <v>61323</v>
      </c>
      <c r="O3109" s="75" t="e">
        <f>_xll.qlInterestRateIndexValueDate(Index,N3109)</f>
        <v>#VALUE!</v>
      </c>
      <c r="P3109" s="72" t="e">
        <v>#N/A</v>
      </c>
      <c r="Q3109" s="72" t="e">
        <v>#N/A</v>
      </c>
    </row>
    <row r="3110" spans="13:17" x14ac:dyDescent="0.2">
      <c r="M3110" s="49" t="s">
        <v>443</v>
      </c>
      <c r="N3110" s="75">
        <f>_xll.qlCalendarAdvance(Calendar,N3109,M3110,"Following",FALSE)</f>
        <v>61330</v>
      </c>
      <c r="O3110" s="75" t="e">
        <f>_xll.qlInterestRateIndexValueDate(Index,N3110)</f>
        <v>#VALUE!</v>
      </c>
      <c r="P3110" s="72" t="e">
        <v>#N/A</v>
      </c>
      <c r="Q3110" s="72" t="e">
        <v>#N/A</v>
      </c>
    </row>
    <row r="3111" spans="13:17" x14ac:dyDescent="0.2">
      <c r="M3111" s="49" t="s">
        <v>443</v>
      </c>
      <c r="N3111" s="75">
        <f>_xll.qlCalendarAdvance(Calendar,N3110,M3111,"Following",FALSE)</f>
        <v>61337</v>
      </c>
      <c r="O3111" s="75" t="e">
        <f>_xll.qlInterestRateIndexValueDate(Index,N3111)</f>
        <v>#VALUE!</v>
      </c>
      <c r="P3111" s="72" t="e">
        <v>#N/A</v>
      </c>
      <c r="Q3111" s="72" t="e">
        <v>#N/A</v>
      </c>
    </row>
    <row r="3112" spans="13:17" x14ac:dyDescent="0.2">
      <c r="M3112" s="49" t="s">
        <v>443</v>
      </c>
      <c r="N3112" s="75">
        <f>_xll.qlCalendarAdvance(Calendar,N3111,M3112,"Following",FALSE)</f>
        <v>61344</v>
      </c>
      <c r="O3112" s="75" t="e">
        <f>_xll.qlInterestRateIndexValueDate(Index,N3112)</f>
        <v>#VALUE!</v>
      </c>
      <c r="P3112" s="72" t="e">
        <v>#N/A</v>
      </c>
      <c r="Q3112" s="72" t="e">
        <v>#N/A</v>
      </c>
    </row>
    <row r="3113" spans="13:17" x14ac:dyDescent="0.2">
      <c r="M3113" s="49" t="s">
        <v>443</v>
      </c>
      <c r="N3113" s="75">
        <f>_xll.qlCalendarAdvance(Calendar,N3112,M3113,"Following",FALSE)</f>
        <v>61351</v>
      </c>
      <c r="O3113" s="75" t="e">
        <f>_xll.qlInterestRateIndexValueDate(Index,N3113)</f>
        <v>#VALUE!</v>
      </c>
      <c r="P3113" s="72" t="e">
        <v>#N/A</v>
      </c>
      <c r="Q3113" s="72" t="e">
        <v>#N/A</v>
      </c>
    </row>
    <row r="3114" spans="13:17" x14ac:dyDescent="0.2">
      <c r="M3114" s="49" t="s">
        <v>443</v>
      </c>
      <c r="N3114" s="75">
        <f>_xll.qlCalendarAdvance(Calendar,N3113,M3114,"Following",FALSE)</f>
        <v>61358</v>
      </c>
      <c r="O3114" s="75" t="e">
        <f>_xll.qlInterestRateIndexValueDate(Index,N3114)</f>
        <v>#VALUE!</v>
      </c>
      <c r="P3114" s="72" t="e">
        <v>#N/A</v>
      </c>
      <c r="Q3114" s="72" t="e">
        <v>#N/A</v>
      </c>
    </row>
    <row r="3115" spans="13:17" x14ac:dyDescent="0.2">
      <c r="M3115" s="49" t="s">
        <v>443</v>
      </c>
      <c r="N3115" s="75">
        <f>_xll.qlCalendarAdvance(Calendar,N3114,M3115,"Following",FALSE)</f>
        <v>61365</v>
      </c>
      <c r="O3115" s="75" t="e">
        <f>_xll.qlInterestRateIndexValueDate(Index,N3115)</f>
        <v>#VALUE!</v>
      </c>
      <c r="P3115" s="72" t="e">
        <v>#N/A</v>
      </c>
      <c r="Q3115" s="72" t="e">
        <v>#N/A</v>
      </c>
    </row>
    <row r="3116" spans="13:17" x14ac:dyDescent="0.2">
      <c r="M3116" s="49" t="s">
        <v>443</v>
      </c>
      <c r="N3116" s="75">
        <f>_xll.qlCalendarAdvance(Calendar,N3115,M3116,"Following",FALSE)</f>
        <v>61372</v>
      </c>
      <c r="O3116" s="75" t="e">
        <f>_xll.qlInterestRateIndexValueDate(Index,N3116)</f>
        <v>#VALUE!</v>
      </c>
      <c r="P3116" s="72" t="e">
        <v>#N/A</v>
      </c>
      <c r="Q3116" s="72" t="e">
        <v>#N/A</v>
      </c>
    </row>
    <row r="3117" spans="13:17" x14ac:dyDescent="0.2">
      <c r="M3117" s="49" t="s">
        <v>443</v>
      </c>
      <c r="N3117" s="75">
        <f>_xll.qlCalendarAdvance(Calendar,N3116,M3117,"Following",FALSE)</f>
        <v>61379</v>
      </c>
      <c r="O3117" s="75" t="e">
        <f>_xll.qlInterestRateIndexValueDate(Index,N3117)</f>
        <v>#VALUE!</v>
      </c>
      <c r="P3117" s="72" t="e">
        <v>#N/A</v>
      </c>
      <c r="Q3117" s="72" t="e">
        <v>#N/A</v>
      </c>
    </row>
    <row r="3118" spans="13:17" x14ac:dyDescent="0.2">
      <c r="M3118" s="49" t="s">
        <v>443</v>
      </c>
      <c r="N3118" s="75">
        <f>_xll.qlCalendarAdvance(Calendar,N3117,M3118,"Following",FALSE)</f>
        <v>61386</v>
      </c>
      <c r="O3118" s="75" t="e">
        <f>_xll.qlInterestRateIndexValueDate(Index,N3118)</f>
        <v>#VALUE!</v>
      </c>
      <c r="P3118" s="72" t="e">
        <v>#N/A</v>
      </c>
      <c r="Q3118" s="72" t="e">
        <v>#N/A</v>
      </c>
    </row>
    <row r="3119" spans="13:17" x14ac:dyDescent="0.2">
      <c r="M3119" s="49" t="s">
        <v>443</v>
      </c>
      <c r="N3119" s="75">
        <f>_xll.qlCalendarAdvance(Calendar,N3118,M3119,"Following",FALSE)</f>
        <v>61393</v>
      </c>
      <c r="O3119" s="75" t="e">
        <f>_xll.qlInterestRateIndexValueDate(Index,N3119)</f>
        <v>#VALUE!</v>
      </c>
      <c r="P3119" s="72" t="e">
        <v>#N/A</v>
      </c>
      <c r="Q3119" s="72" t="e">
        <v>#N/A</v>
      </c>
    </row>
    <row r="3120" spans="13:17" x14ac:dyDescent="0.2">
      <c r="M3120" s="49" t="s">
        <v>443</v>
      </c>
      <c r="N3120" s="75">
        <f>_xll.qlCalendarAdvance(Calendar,N3119,M3120,"Following",FALSE)</f>
        <v>61400</v>
      </c>
      <c r="O3120" s="75" t="e">
        <f>_xll.qlInterestRateIndexValueDate(Index,N3120)</f>
        <v>#VALUE!</v>
      </c>
      <c r="P3120" s="72" t="e">
        <v>#N/A</v>
      </c>
      <c r="Q3120" s="72" t="e">
        <v>#N/A</v>
      </c>
    </row>
    <row r="3121" spans="13:17" x14ac:dyDescent="0.2">
      <c r="M3121" s="49" t="s">
        <v>443</v>
      </c>
      <c r="N3121" s="75">
        <f>_xll.qlCalendarAdvance(Calendar,N3120,M3121,"Following",FALSE)</f>
        <v>61407</v>
      </c>
      <c r="O3121" s="75" t="e">
        <f>_xll.qlInterestRateIndexValueDate(Index,N3121)</f>
        <v>#VALUE!</v>
      </c>
      <c r="P3121" s="72" t="e">
        <v>#N/A</v>
      </c>
      <c r="Q3121" s="72" t="e">
        <v>#N/A</v>
      </c>
    </row>
    <row r="3122" spans="13:17" x14ac:dyDescent="0.2">
      <c r="M3122" s="49" t="s">
        <v>443</v>
      </c>
      <c r="N3122" s="75">
        <f>_xll.qlCalendarAdvance(Calendar,N3121,M3122,"Following",FALSE)</f>
        <v>61414</v>
      </c>
      <c r="O3122" s="75" t="e">
        <f>_xll.qlInterestRateIndexValueDate(Index,N3122)</f>
        <v>#VALUE!</v>
      </c>
      <c r="P3122" s="72" t="e">
        <v>#N/A</v>
      </c>
      <c r="Q3122" s="72" t="e">
        <v>#N/A</v>
      </c>
    </row>
    <row r="3123" spans="13:17" x14ac:dyDescent="0.2">
      <c r="M3123" s="49" t="s">
        <v>443</v>
      </c>
      <c r="N3123" s="75">
        <f>_xll.qlCalendarAdvance(Calendar,N3122,M3123,"Following",FALSE)</f>
        <v>61421</v>
      </c>
      <c r="O3123" s="75" t="e">
        <f>_xll.qlInterestRateIndexValueDate(Index,N3123)</f>
        <v>#VALUE!</v>
      </c>
      <c r="P3123" s="72" t="e">
        <v>#N/A</v>
      </c>
      <c r="Q3123" s="72" t="e">
        <v>#N/A</v>
      </c>
    </row>
    <row r="3124" spans="13:17" x14ac:dyDescent="0.2">
      <c r="M3124" s="49" t="s">
        <v>443</v>
      </c>
      <c r="N3124" s="75">
        <f>_xll.qlCalendarAdvance(Calendar,N3123,M3124,"Following",FALSE)</f>
        <v>61428</v>
      </c>
      <c r="O3124" s="75" t="e">
        <f>_xll.qlInterestRateIndexValueDate(Index,N3124)</f>
        <v>#VALUE!</v>
      </c>
      <c r="P3124" s="72" t="e">
        <v>#N/A</v>
      </c>
      <c r="Q3124" s="72" t="e">
        <v>#N/A</v>
      </c>
    </row>
    <row r="3125" spans="13:17" x14ac:dyDescent="0.2">
      <c r="M3125" s="49" t="s">
        <v>443</v>
      </c>
      <c r="N3125" s="75">
        <f>_xll.qlCalendarAdvance(Calendar,N3124,M3125,"Following",FALSE)</f>
        <v>61435</v>
      </c>
      <c r="O3125" s="75" t="e">
        <f>_xll.qlInterestRateIndexValueDate(Index,N3125)</f>
        <v>#VALUE!</v>
      </c>
      <c r="P3125" s="72" t="e">
        <v>#N/A</v>
      </c>
      <c r="Q3125" s="72" t="e">
        <v>#N/A</v>
      </c>
    </row>
    <row r="3126" spans="13:17" x14ac:dyDescent="0.2">
      <c r="M3126" s="49" t="s">
        <v>443</v>
      </c>
      <c r="N3126" s="75">
        <f>_xll.qlCalendarAdvance(Calendar,N3125,M3126,"Following",FALSE)</f>
        <v>61442</v>
      </c>
      <c r="O3126" s="75" t="e">
        <f>_xll.qlInterestRateIndexValueDate(Index,N3126)</f>
        <v>#VALUE!</v>
      </c>
      <c r="P3126" s="72" t="e">
        <v>#N/A</v>
      </c>
      <c r="Q3126" s="72" t="e">
        <v>#N/A</v>
      </c>
    </row>
    <row r="3127" spans="13:17" x14ac:dyDescent="0.2">
      <c r="M3127" s="49" t="s">
        <v>443</v>
      </c>
      <c r="N3127" s="75">
        <f>_xll.qlCalendarAdvance(Calendar,N3126,M3127,"Following",FALSE)</f>
        <v>61449</v>
      </c>
      <c r="O3127" s="75" t="e">
        <f>_xll.qlInterestRateIndexValueDate(Index,N3127)</f>
        <v>#VALUE!</v>
      </c>
      <c r="P3127" s="72" t="e">
        <v>#N/A</v>
      </c>
      <c r="Q3127" s="72" t="e">
        <v>#N/A</v>
      </c>
    </row>
    <row r="3128" spans="13:17" x14ac:dyDescent="0.2">
      <c r="M3128" s="49" t="s">
        <v>443</v>
      </c>
      <c r="N3128" s="75">
        <f>_xll.qlCalendarAdvance(Calendar,N3127,M3128,"Following",FALSE)</f>
        <v>61456</v>
      </c>
      <c r="O3128" s="75" t="e">
        <f>_xll.qlInterestRateIndexValueDate(Index,N3128)</f>
        <v>#VALUE!</v>
      </c>
      <c r="P3128" s="72" t="e">
        <v>#N/A</v>
      </c>
      <c r="Q3128" s="72" t="e">
        <v>#N/A</v>
      </c>
    </row>
    <row r="3129" spans="13:17" x14ac:dyDescent="0.2">
      <c r="M3129" s="49" t="s">
        <v>443</v>
      </c>
      <c r="N3129" s="75">
        <f>_xll.qlCalendarAdvance(Calendar,N3128,M3129,"Following",FALSE)</f>
        <v>61463</v>
      </c>
      <c r="O3129" s="75" t="e">
        <f>_xll.qlInterestRateIndexValueDate(Index,N3129)</f>
        <v>#VALUE!</v>
      </c>
      <c r="P3129" s="72" t="e">
        <v>#N/A</v>
      </c>
      <c r="Q3129" s="72" t="e">
        <v>#N/A</v>
      </c>
    </row>
    <row r="3130" spans="13:17" x14ac:dyDescent="0.2">
      <c r="M3130" s="49" t="s">
        <v>443</v>
      </c>
      <c r="N3130" s="75">
        <f>_xll.qlCalendarAdvance(Calendar,N3129,M3130,"Following",FALSE)</f>
        <v>61470</v>
      </c>
      <c r="O3130" s="75" t="e">
        <f>_xll.qlInterestRateIndexValueDate(Index,N3130)</f>
        <v>#VALUE!</v>
      </c>
      <c r="P3130" s="72" t="e">
        <v>#N/A</v>
      </c>
      <c r="Q3130" s="72" t="e">
        <v>#N/A</v>
      </c>
    </row>
    <row r="3131" spans="13:17" x14ac:dyDescent="0.2">
      <c r="M3131" s="49" t="s">
        <v>443</v>
      </c>
      <c r="N3131" s="75">
        <f>_xll.qlCalendarAdvance(Calendar,N3130,M3131,"Following",FALSE)</f>
        <v>61477</v>
      </c>
      <c r="O3131" s="75" t="e">
        <f>_xll.qlInterestRateIndexValueDate(Index,N3131)</f>
        <v>#VALUE!</v>
      </c>
      <c r="P3131" s="72" t="e">
        <v>#N/A</v>
      </c>
      <c r="Q3131" s="72" t="e">
        <v>#N/A</v>
      </c>
    </row>
    <row r="3132" spans="13:17" x14ac:dyDescent="0.2">
      <c r="M3132" s="49" t="s">
        <v>443</v>
      </c>
      <c r="N3132" s="75">
        <f>_xll.qlCalendarAdvance(Calendar,N3131,M3132,"Following",FALSE)</f>
        <v>61485</v>
      </c>
      <c r="O3132" s="75" t="e">
        <f>_xll.qlInterestRateIndexValueDate(Index,N3132)</f>
        <v>#VALUE!</v>
      </c>
      <c r="P3132" s="72" t="e">
        <v>#N/A</v>
      </c>
      <c r="Q3132" s="72" t="e">
        <v>#N/A</v>
      </c>
    </row>
    <row r="3133" spans="13:17" x14ac:dyDescent="0.2">
      <c r="M3133" s="49" t="s">
        <v>443</v>
      </c>
      <c r="N3133" s="75">
        <f>_xll.qlCalendarAdvance(Calendar,N3132,M3133,"Following",FALSE)</f>
        <v>61492</v>
      </c>
      <c r="O3133" s="75" t="e">
        <f>_xll.qlInterestRateIndexValueDate(Index,N3133)</f>
        <v>#VALUE!</v>
      </c>
      <c r="P3133" s="72" t="e">
        <v>#N/A</v>
      </c>
      <c r="Q3133" s="72" t="e">
        <v>#N/A</v>
      </c>
    </row>
    <row r="3134" spans="13:17" x14ac:dyDescent="0.2">
      <c r="M3134" s="49" t="s">
        <v>443</v>
      </c>
      <c r="N3134" s="75">
        <f>_xll.qlCalendarAdvance(Calendar,N3133,M3134,"Following",FALSE)</f>
        <v>61499</v>
      </c>
      <c r="O3134" s="75" t="e">
        <f>_xll.qlInterestRateIndexValueDate(Index,N3134)</f>
        <v>#VALUE!</v>
      </c>
      <c r="P3134" s="72" t="e">
        <v>#N/A</v>
      </c>
      <c r="Q3134" s="72" t="e">
        <v>#N/A</v>
      </c>
    </row>
    <row r="3135" spans="13:17" x14ac:dyDescent="0.2">
      <c r="M3135" s="49" t="s">
        <v>443</v>
      </c>
      <c r="N3135" s="75">
        <f>_xll.qlCalendarAdvance(Calendar,N3134,M3135,"Following",FALSE)</f>
        <v>61506</v>
      </c>
      <c r="O3135" s="75" t="e">
        <f>_xll.qlInterestRateIndexValueDate(Index,N3135)</f>
        <v>#VALUE!</v>
      </c>
      <c r="P3135" s="72" t="e">
        <v>#N/A</v>
      </c>
      <c r="Q3135" s="72" t="e">
        <v>#N/A</v>
      </c>
    </row>
    <row r="3136" spans="13:17" x14ac:dyDescent="0.2">
      <c r="M3136" s="49" t="s">
        <v>443</v>
      </c>
      <c r="N3136" s="75">
        <f>_xll.qlCalendarAdvance(Calendar,N3135,M3136,"Following",FALSE)</f>
        <v>61513</v>
      </c>
      <c r="O3136" s="75" t="e">
        <f>_xll.qlInterestRateIndexValueDate(Index,N3136)</f>
        <v>#VALUE!</v>
      </c>
      <c r="P3136" s="72" t="e">
        <v>#N/A</v>
      </c>
      <c r="Q3136" s="72" t="e">
        <v>#N/A</v>
      </c>
    </row>
    <row r="3137" spans="13:17" x14ac:dyDescent="0.2">
      <c r="M3137" s="49" t="s">
        <v>443</v>
      </c>
      <c r="N3137" s="75">
        <f>_xll.qlCalendarAdvance(Calendar,N3136,M3137,"Following",FALSE)</f>
        <v>61520</v>
      </c>
      <c r="O3137" s="75" t="e">
        <f>_xll.qlInterestRateIndexValueDate(Index,N3137)</f>
        <v>#VALUE!</v>
      </c>
      <c r="P3137" s="72" t="e">
        <v>#N/A</v>
      </c>
      <c r="Q3137" s="72" t="e">
        <v>#N/A</v>
      </c>
    </row>
    <row r="3138" spans="13:17" x14ac:dyDescent="0.2">
      <c r="M3138" s="49" t="s">
        <v>443</v>
      </c>
      <c r="N3138" s="75">
        <f>_xll.qlCalendarAdvance(Calendar,N3137,M3138,"Following",FALSE)</f>
        <v>61527</v>
      </c>
      <c r="O3138" s="75" t="e">
        <f>_xll.qlInterestRateIndexValueDate(Index,N3138)</f>
        <v>#VALUE!</v>
      </c>
      <c r="P3138" s="72" t="e">
        <v>#N/A</v>
      </c>
      <c r="Q3138" s="72" t="e">
        <v>#N/A</v>
      </c>
    </row>
    <row r="3139" spans="13:17" x14ac:dyDescent="0.2">
      <c r="M3139" s="49" t="s">
        <v>443</v>
      </c>
      <c r="N3139" s="75">
        <f>_xll.qlCalendarAdvance(Calendar,N3138,M3139,"Following",FALSE)</f>
        <v>61534</v>
      </c>
      <c r="O3139" s="75" t="e">
        <f>_xll.qlInterestRateIndexValueDate(Index,N3139)</f>
        <v>#VALUE!</v>
      </c>
      <c r="P3139" s="72" t="e">
        <v>#N/A</v>
      </c>
      <c r="Q3139" s="72" t="e">
        <v>#N/A</v>
      </c>
    </row>
    <row r="3140" spans="13:17" x14ac:dyDescent="0.2">
      <c r="M3140" s="49" t="s">
        <v>443</v>
      </c>
      <c r="N3140" s="75">
        <f>_xll.qlCalendarAdvance(Calendar,N3139,M3140,"Following",FALSE)</f>
        <v>61541</v>
      </c>
      <c r="O3140" s="75" t="e">
        <f>_xll.qlInterestRateIndexValueDate(Index,N3140)</f>
        <v>#VALUE!</v>
      </c>
      <c r="P3140" s="72" t="e">
        <v>#N/A</v>
      </c>
      <c r="Q3140" s="72" t="e">
        <v>#N/A</v>
      </c>
    </row>
    <row r="3141" spans="13:17" x14ac:dyDescent="0.2">
      <c r="M3141" s="49" t="s">
        <v>443</v>
      </c>
      <c r="N3141" s="75">
        <f>_xll.qlCalendarAdvance(Calendar,N3140,M3141,"Following",FALSE)</f>
        <v>61548</v>
      </c>
      <c r="O3141" s="75" t="e">
        <f>_xll.qlInterestRateIndexValueDate(Index,N3141)</f>
        <v>#VALUE!</v>
      </c>
      <c r="P3141" s="72" t="e">
        <v>#N/A</v>
      </c>
      <c r="Q3141" s="72" t="e">
        <v>#N/A</v>
      </c>
    </row>
    <row r="3142" spans="13:17" x14ac:dyDescent="0.2">
      <c r="M3142" s="49" t="s">
        <v>443</v>
      </c>
      <c r="N3142" s="75">
        <f>_xll.qlCalendarAdvance(Calendar,N3141,M3142,"Following",FALSE)</f>
        <v>61555</v>
      </c>
      <c r="O3142" s="75" t="e">
        <f>_xll.qlInterestRateIndexValueDate(Index,N3142)</f>
        <v>#VALUE!</v>
      </c>
      <c r="P3142" s="72" t="e">
        <v>#N/A</v>
      </c>
      <c r="Q3142" s="72" t="e">
        <v>#N/A</v>
      </c>
    </row>
    <row r="3143" spans="13:17" x14ac:dyDescent="0.2">
      <c r="M3143" s="49" t="s">
        <v>443</v>
      </c>
      <c r="N3143" s="75">
        <f>_xll.qlCalendarAdvance(Calendar,N3142,M3143,"Following",FALSE)</f>
        <v>61562</v>
      </c>
      <c r="O3143" s="75" t="e">
        <f>_xll.qlInterestRateIndexValueDate(Index,N3143)</f>
        <v>#VALUE!</v>
      </c>
      <c r="P3143" s="72" t="e">
        <v>#N/A</v>
      </c>
      <c r="Q3143" s="72" t="e">
        <v>#N/A</v>
      </c>
    </row>
    <row r="3144" spans="13:17" x14ac:dyDescent="0.2">
      <c r="M3144" s="49" t="s">
        <v>443</v>
      </c>
      <c r="N3144" s="75">
        <f>_xll.qlCalendarAdvance(Calendar,N3143,M3144,"Following",FALSE)</f>
        <v>61569</v>
      </c>
      <c r="O3144" s="75" t="e">
        <f>_xll.qlInterestRateIndexValueDate(Index,N3144)</f>
        <v>#VALUE!</v>
      </c>
      <c r="P3144" s="72" t="e">
        <v>#N/A</v>
      </c>
      <c r="Q3144" s="72" t="e">
        <v>#N/A</v>
      </c>
    </row>
    <row r="3145" spans="13:17" x14ac:dyDescent="0.2">
      <c r="M3145" s="49" t="s">
        <v>443</v>
      </c>
      <c r="N3145" s="75">
        <f>_xll.qlCalendarAdvance(Calendar,N3144,M3145,"Following",FALSE)</f>
        <v>61576</v>
      </c>
      <c r="O3145" s="75" t="e">
        <f>_xll.qlInterestRateIndexValueDate(Index,N3145)</f>
        <v>#VALUE!</v>
      </c>
      <c r="P3145" s="72" t="e">
        <v>#N/A</v>
      </c>
      <c r="Q3145" s="72" t="e">
        <v>#N/A</v>
      </c>
    </row>
    <row r="3146" spans="13:17" x14ac:dyDescent="0.2">
      <c r="M3146" s="49" t="s">
        <v>443</v>
      </c>
      <c r="N3146" s="75">
        <f>_xll.qlCalendarAdvance(Calendar,N3145,M3146,"Following",FALSE)</f>
        <v>61583</v>
      </c>
      <c r="O3146" s="75" t="e">
        <f>_xll.qlInterestRateIndexValueDate(Index,N3146)</f>
        <v>#VALUE!</v>
      </c>
      <c r="P3146" s="72" t="e">
        <v>#N/A</v>
      </c>
      <c r="Q3146" s="72" t="e">
        <v>#N/A</v>
      </c>
    </row>
    <row r="3147" spans="13:17" x14ac:dyDescent="0.2">
      <c r="M3147" s="49" t="s">
        <v>443</v>
      </c>
      <c r="N3147" s="75">
        <f>_xll.qlCalendarAdvance(Calendar,N3146,M3147,"Following",FALSE)</f>
        <v>61590</v>
      </c>
      <c r="O3147" s="75" t="e">
        <f>_xll.qlInterestRateIndexValueDate(Index,N3147)</f>
        <v>#VALUE!</v>
      </c>
      <c r="P3147" s="72" t="e">
        <v>#N/A</v>
      </c>
      <c r="Q3147" s="72" t="e">
        <v>#N/A</v>
      </c>
    </row>
    <row r="3148" spans="13:17" x14ac:dyDescent="0.2">
      <c r="M3148" s="49" t="s">
        <v>443</v>
      </c>
      <c r="N3148" s="75">
        <f>_xll.qlCalendarAdvance(Calendar,N3147,M3148,"Following",FALSE)</f>
        <v>61597</v>
      </c>
      <c r="O3148" s="75" t="e">
        <f>_xll.qlInterestRateIndexValueDate(Index,N3148)</f>
        <v>#VALUE!</v>
      </c>
      <c r="P3148" s="72" t="e">
        <v>#N/A</v>
      </c>
      <c r="Q3148" s="72" t="e">
        <v>#N/A</v>
      </c>
    </row>
    <row r="3149" spans="13:17" x14ac:dyDescent="0.2">
      <c r="M3149" s="49" t="s">
        <v>443</v>
      </c>
      <c r="N3149" s="75">
        <f>_xll.qlCalendarAdvance(Calendar,N3148,M3149,"Following",FALSE)</f>
        <v>61604</v>
      </c>
      <c r="O3149" s="75" t="e">
        <f>_xll.qlInterestRateIndexValueDate(Index,N3149)</f>
        <v>#VALUE!</v>
      </c>
      <c r="P3149" s="72" t="e">
        <v>#N/A</v>
      </c>
      <c r="Q3149" s="72" t="e">
        <v>#N/A</v>
      </c>
    </row>
    <row r="3150" spans="13:17" x14ac:dyDescent="0.2">
      <c r="M3150" s="49" t="s">
        <v>443</v>
      </c>
      <c r="N3150" s="75">
        <f>_xll.qlCalendarAdvance(Calendar,N3149,M3150,"Following",FALSE)</f>
        <v>61611</v>
      </c>
      <c r="O3150" s="75" t="e">
        <f>_xll.qlInterestRateIndexValueDate(Index,N3150)</f>
        <v>#VALUE!</v>
      </c>
      <c r="P3150" s="72" t="e">
        <v>#N/A</v>
      </c>
      <c r="Q3150" s="72" t="e">
        <v>#N/A</v>
      </c>
    </row>
    <row r="3151" spans="13:17" x14ac:dyDescent="0.2">
      <c r="M3151" s="49" t="s">
        <v>443</v>
      </c>
      <c r="N3151" s="75">
        <f>_xll.qlCalendarAdvance(Calendar,N3150,M3151,"Following",FALSE)</f>
        <v>61618</v>
      </c>
      <c r="O3151" s="75" t="e">
        <f>_xll.qlInterestRateIndexValueDate(Index,N3151)</f>
        <v>#VALUE!</v>
      </c>
      <c r="P3151" s="72" t="e">
        <v>#N/A</v>
      </c>
      <c r="Q3151" s="72" t="e">
        <v>#N/A</v>
      </c>
    </row>
    <row r="3152" spans="13:17" x14ac:dyDescent="0.2">
      <c r="M3152" s="49" t="s">
        <v>443</v>
      </c>
      <c r="N3152" s="75">
        <f>_xll.qlCalendarAdvance(Calendar,N3151,M3152,"Following",FALSE)</f>
        <v>61625</v>
      </c>
      <c r="O3152" s="75" t="e">
        <f>_xll.qlInterestRateIndexValueDate(Index,N3152)</f>
        <v>#VALUE!</v>
      </c>
      <c r="P3152" s="72" t="e">
        <v>#N/A</v>
      </c>
      <c r="Q3152" s="72" t="e">
        <v>#N/A</v>
      </c>
    </row>
    <row r="3153" spans="13:17" x14ac:dyDescent="0.2">
      <c r="M3153" s="49" t="s">
        <v>443</v>
      </c>
      <c r="N3153" s="75">
        <f>_xll.qlCalendarAdvance(Calendar,N3152,M3153,"Following",FALSE)</f>
        <v>61632</v>
      </c>
      <c r="O3153" s="75" t="e">
        <f>_xll.qlInterestRateIndexValueDate(Index,N3153)</f>
        <v>#VALUE!</v>
      </c>
      <c r="P3153" s="72" t="e">
        <v>#N/A</v>
      </c>
      <c r="Q3153" s="72" t="e">
        <v>#N/A</v>
      </c>
    </row>
    <row r="3154" spans="13:17" x14ac:dyDescent="0.2">
      <c r="M3154" s="49" t="s">
        <v>443</v>
      </c>
      <c r="N3154" s="75">
        <f>_xll.qlCalendarAdvance(Calendar,N3153,M3154,"Following",FALSE)</f>
        <v>61639</v>
      </c>
      <c r="O3154" s="75" t="e">
        <f>_xll.qlInterestRateIndexValueDate(Index,N3154)</f>
        <v>#VALUE!</v>
      </c>
      <c r="P3154" s="72" t="e">
        <v>#N/A</v>
      </c>
      <c r="Q3154" s="72" t="e">
        <v>#N/A</v>
      </c>
    </row>
    <row r="3155" spans="13:17" x14ac:dyDescent="0.2">
      <c r="M3155" s="49" t="s">
        <v>443</v>
      </c>
      <c r="N3155" s="75">
        <f>_xll.qlCalendarAdvance(Calendar,N3154,M3155,"Following",FALSE)</f>
        <v>61646</v>
      </c>
      <c r="O3155" s="75" t="e">
        <f>_xll.qlInterestRateIndexValueDate(Index,N3155)</f>
        <v>#VALUE!</v>
      </c>
      <c r="P3155" s="72" t="e">
        <v>#N/A</v>
      </c>
      <c r="Q3155" s="72" t="e">
        <v>#N/A</v>
      </c>
    </row>
    <row r="3156" spans="13:17" x14ac:dyDescent="0.2">
      <c r="M3156" s="49" t="s">
        <v>443</v>
      </c>
      <c r="N3156" s="75">
        <f>_xll.qlCalendarAdvance(Calendar,N3155,M3156,"Following",FALSE)</f>
        <v>61653</v>
      </c>
      <c r="O3156" s="75" t="e">
        <f>_xll.qlInterestRateIndexValueDate(Index,N3156)</f>
        <v>#VALUE!</v>
      </c>
      <c r="P3156" s="72" t="e">
        <v>#N/A</v>
      </c>
      <c r="Q3156" s="72" t="e">
        <v>#N/A</v>
      </c>
    </row>
    <row r="3157" spans="13:17" x14ac:dyDescent="0.2">
      <c r="M3157" s="49" t="s">
        <v>443</v>
      </c>
      <c r="N3157" s="75">
        <f>_xll.qlCalendarAdvance(Calendar,N3156,M3157,"Following",FALSE)</f>
        <v>61660</v>
      </c>
      <c r="O3157" s="75" t="e">
        <f>_xll.qlInterestRateIndexValueDate(Index,N3157)</f>
        <v>#VALUE!</v>
      </c>
      <c r="P3157" s="72" t="e">
        <v>#N/A</v>
      </c>
      <c r="Q3157" s="72" t="e">
        <v>#N/A</v>
      </c>
    </row>
    <row r="3158" spans="13:17" x14ac:dyDescent="0.2">
      <c r="M3158" s="49" t="s">
        <v>443</v>
      </c>
      <c r="N3158" s="75">
        <f>_xll.qlCalendarAdvance(Calendar,N3157,M3158,"Following",FALSE)</f>
        <v>61667</v>
      </c>
      <c r="O3158" s="75" t="e">
        <f>_xll.qlInterestRateIndexValueDate(Index,N3158)</f>
        <v>#VALUE!</v>
      </c>
      <c r="P3158" s="72" t="e">
        <v>#N/A</v>
      </c>
      <c r="Q3158" s="72" t="e">
        <v>#N/A</v>
      </c>
    </row>
    <row r="3159" spans="13:17" x14ac:dyDescent="0.2">
      <c r="M3159" s="49" t="s">
        <v>443</v>
      </c>
      <c r="N3159" s="75">
        <f>_xll.qlCalendarAdvance(Calendar,N3158,M3159,"Following",FALSE)</f>
        <v>61674</v>
      </c>
      <c r="O3159" s="75" t="e">
        <f>_xll.qlInterestRateIndexValueDate(Index,N3159)</f>
        <v>#VALUE!</v>
      </c>
      <c r="P3159" s="72" t="e">
        <v>#N/A</v>
      </c>
      <c r="Q3159" s="72" t="e">
        <v>#N/A</v>
      </c>
    </row>
    <row r="3160" spans="13:17" x14ac:dyDescent="0.2">
      <c r="M3160" s="49" t="s">
        <v>443</v>
      </c>
      <c r="N3160" s="75">
        <f>_xll.qlCalendarAdvance(Calendar,N3159,M3160,"Following",FALSE)</f>
        <v>61681</v>
      </c>
      <c r="O3160" s="75" t="e">
        <f>_xll.qlInterestRateIndexValueDate(Index,N3160)</f>
        <v>#VALUE!</v>
      </c>
      <c r="P3160" s="72" t="e">
        <v>#N/A</v>
      </c>
      <c r="Q3160" s="72" t="e">
        <v>#N/A</v>
      </c>
    </row>
    <row r="3161" spans="13:17" x14ac:dyDescent="0.2">
      <c r="M3161" s="49" t="s">
        <v>443</v>
      </c>
      <c r="N3161" s="75">
        <f>_xll.qlCalendarAdvance(Calendar,N3160,M3161,"Following",FALSE)</f>
        <v>61688</v>
      </c>
      <c r="O3161" s="75" t="e">
        <f>_xll.qlInterestRateIndexValueDate(Index,N3161)</f>
        <v>#VALUE!</v>
      </c>
      <c r="P3161" s="72" t="e">
        <v>#N/A</v>
      </c>
      <c r="Q3161" s="72" t="e">
        <v>#N/A</v>
      </c>
    </row>
    <row r="3162" spans="13:17" x14ac:dyDescent="0.2">
      <c r="M3162" s="49" t="s">
        <v>443</v>
      </c>
      <c r="N3162" s="75">
        <f>_xll.qlCalendarAdvance(Calendar,N3161,M3162,"Following",FALSE)</f>
        <v>61695</v>
      </c>
      <c r="O3162" s="75" t="e">
        <f>_xll.qlInterestRateIndexValueDate(Index,N3162)</f>
        <v>#VALUE!</v>
      </c>
      <c r="P3162" s="72" t="e">
        <v>#N/A</v>
      </c>
      <c r="Q3162" s="72" t="e">
        <v>#N/A</v>
      </c>
    </row>
    <row r="3163" spans="13:17" x14ac:dyDescent="0.2">
      <c r="M3163" s="49" t="s">
        <v>443</v>
      </c>
      <c r="N3163" s="75">
        <f>_xll.qlCalendarAdvance(Calendar,N3162,M3163,"Following",FALSE)</f>
        <v>61702</v>
      </c>
      <c r="O3163" s="75" t="e">
        <f>_xll.qlInterestRateIndexValueDate(Index,N3163)</f>
        <v>#VALUE!</v>
      </c>
      <c r="P3163" s="72" t="e">
        <v>#N/A</v>
      </c>
      <c r="Q3163" s="72" t="e">
        <v>#N/A</v>
      </c>
    </row>
    <row r="3164" spans="13:17" x14ac:dyDescent="0.2">
      <c r="M3164" s="49" t="s">
        <v>443</v>
      </c>
      <c r="N3164" s="75">
        <f>_xll.qlCalendarAdvance(Calendar,N3163,M3164,"Following",FALSE)</f>
        <v>61709</v>
      </c>
      <c r="O3164" s="75" t="e">
        <f>_xll.qlInterestRateIndexValueDate(Index,N3164)</f>
        <v>#VALUE!</v>
      </c>
      <c r="P3164" s="72" t="e">
        <v>#N/A</v>
      </c>
      <c r="Q3164" s="72" t="e">
        <v>#N/A</v>
      </c>
    </row>
    <row r="3165" spans="13:17" x14ac:dyDescent="0.2">
      <c r="M3165" s="49" t="s">
        <v>443</v>
      </c>
      <c r="N3165" s="75">
        <f>_xll.qlCalendarAdvance(Calendar,N3164,M3165,"Following",FALSE)</f>
        <v>61716</v>
      </c>
      <c r="O3165" s="75" t="e">
        <f>_xll.qlInterestRateIndexValueDate(Index,N3165)</f>
        <v>#VALUE!</v>
      </c>
      <c r="P3165" s="72" t="e">
        <v>#N/A</v>
      </c>
      <c r="Q3165" s="72" t="e">
        <v>#N/A</v>
      </c>
    </row>
    <row r="3166" spans="13:17" x14ac:dyDescent="0.2">
      <c r="M3166" s="49" t="s">
        <v>443</v>
      </c>
      <c r="N3166" s="75">
        <f>_xll.qlCalendarAdvance(Calendar,N3165,M3166,"Following",FALSE)</f>
        <v>61724</v>
      </c>
      <c r="O3166" s="75" t="e">
        <f>_xll.qlInterestRateIndexValueDate(Index,N3166)</f>
        <v>#VALUE!</v>
      </c>
      <c r="P3166" s="72" t="e">
        <v>#N/A</v>
      </c>
      <c r="Q3166" s="72" t="e">
        <v>#N/A</v>
      </c>
    </row>
    <row r="3167" spans="13:17" x14ac:dyDescent="0.2">
      <c r="M3167" s="49" t="s">
        <v>443</v>
      </c>
      <c r="N3167" s="75">
        <f>_xll.qlCalendarAdvance(Calendar,N3166,M3167,"Following",FALSE)</f>
        <v>61731</v>
      </c>
      <c r="O3167" s="75" t="e">
        <f>_xll.qlInterestRateIndexValueDate(Index,N3167)</f>
        <v>#VALUE!</v>
      </c>
      <c r="P3167" s="72" t="e">
        <v>#N/A</v>
      </c>
      <c r="Q3167" s="72" t="e">
        <v>#N/A</v>
      </c>
    </row>
    <row r="3168" spans="13:17" x14ac:dyDescent="0.2">
      <c r="M3168" s="49" t="s">
        <v>443</v>
      </c>
      <c r="N3168" s="75">
        <f>_xll.qlCalendarAdvance(Calendar,N3167,M3168,"Following",FALSE)</f>
        <v>61738</v>
      </c>
      <c r="O3168" s="75" t="e">
        <f>_xll.qlInterestRateIndexValueDate(Index,N3168)</f>
        <v>#VALUE!</v>
      </c>
      <c r="P3168" s="72" t="e">
        <v>#N/A</v>
      </c>
      <c r="Q3168" s="72" t="e">
        <v>#N/A</v>
      </c>
    </row>
    <row r="3169" spans="13:17" x14ac:dyDescent="0.2">
      <c r="M3169" s="49" t="s">
        <v>443</v>
      </c>
      <c r="N3169" s="75">
        <f>_xll.qlCalendarAdvance(Calendar,N3168,M3169,"Following",FALSE)</f>
        <v>61745</v>
      </c>
      <c r="O3169" s="75" t="e">
        <f>_xll.qlInterestRateIndexValueDate(Index,N3169)</f>
        <v>#VALUE!</v>
      </c>
      <c r="P3169" s="72" t="e">
        <v>#N/A</v>
      </c>
      <c r="Q3169" s="72" t="e">
        <v>#N/A</v>
      </c>
    </row>
    <row r="3170" spans="13:17" x14ac:dyDescent="0.2">
      <c r="M3170" s="49" t="s">
        <v>443</v>
      </c>
      <c r="N3170" s="75">
        <f>_xll.qlCalendarAdvance(Calendar,N3169,M3170,"Following",FALSE)</f>
        <v>61752</v>
      </c>
      <c r="O3170" s="75" t="e">
        <f>_xll.qlInterestRateIndexValueDate(Index,N3170)</f>
        <v>#VALUE!</v>
      </c>
      <c r="P3170" s="72" t="e">
        <v>#N/A</v>
      </c>
      <c r="Q3170" s="72" t="e">
        <v>#N/A</v>
      </c>
    </row>
    <row r="3171" spans="13:17" x14ac:dyDescent="0.2">
      <c r="M3171" s="49" t="s">
        <v>443</v>
      </c>
      <c r="N3171" s="75">
        <f>_xll.qlCalendarAdvance(Calendar,N3170,M3171,"Following",FALSE)</f>
        <v>61759</v>
      </c>
      <c r="O3171" s="75" t="e">
        <f>_xll.qlInterestRateIndexValueDate(Index,N3171)</f>
        <v>#VALUE!</v>
      </c>
      <c r="P3171" s="72" t="e">
        <v>#N/A</v>
      </c>
      <c r="Q3171" s="72" t="e">
        <v>#N/A</v>
      </c>
    </row>
    <row r="3172" spans="13:17" x14ac:dyDescent="0.2">
      <c r="M3172" s="49" t="s">
        <v>443</v>
      </c>
      <c r="N3172" s="75">
        <f>_xll.qlCalendarAdvance(Calendar,N3171,M3172,"Following",FALSE)</f>
        <v>61766</v>
      </c>
      <c r="O3172" s="75" t="e">
        <f>_xll.qlInterestRateIndexValueDate(Index,N3172)</f>
        <v>#VALUE!</v>
      </c>
      <c r="P3172" s="72" t="e">
        <v>#N/A</v>
      </c>
      <c r="Q3172" s="72" t="e">
        <v>#N/A</v>
      </c>
    </row>
    <row r="3173" spans="13:17" x14ac:dyDescent="0.2">
      <c r="M3173" s="49" t="s">
        <v>443</v>
      </c>
      <c r="N3173" s="75">
        <f>_xll.qlCalendarAdvance(Calendar,N3172,M3173,"Following",FALSE)</f>
        <v>61773</v>
      </c>
      <c r="O3173" s="75" t="e">
        <f>_xll.qlInterestRateIndexValueDate(Index,N3173)</f>
        <v>#VALUE!</v>
      </c>
      <c r="P3173" s="72" t="e">
        <v>#N/A</v>
      </c>
      <c r="Q3173" s="72" t="e">
        <v>#N/A</v>
      </c>
    </row>
    <row r="3174" spans="13:17" x14ac:dyDescent="0.2">
      <c r="M3174" s="49" t="s">
        <v>443</v>
      </c>
      <c r="N3174" s="75">
        <f>_xll.qlCalendarAdvance(Calendar,N3173,M3174,"Following",FALSE)</f>
        <v>61780</v>
      </c>
      <c r="O3174" s="75" t="e">
        <f>_xll.qlInterestRateIndexValueDate(Index,N3174)</f>
        <v>#VALUE!</v>
      </c>
      <c r="P3174" s="72" t="e">
        <v>#N/A</v>
      </c>
      <c r="Q3174" s="72" t="e">
        <v>#N/A</v>
      </c>
    </row>
    <row r="3175" spans="13:17" x14ac:dyDescent="0.2">
      <c r="M3175" s="49" t="s">
        <v>443</v>
      </c>
      <c r="N3175" s="75">
        <f>_xll.qlCalendarAdvance(Calendar,N3174,M3175,"Following",FALSE)</f>
        <v>61787</v>
      </c>
      <c r="O3175" s="75" t="e">
        <f>_xll.qlInterestRateIndexValueDate(Index,N3175)</f>
        <v>#VALUE!</v>
      </c>
      <c r="P3175" s="72" t="e">
        <v>#N/A</v>
      </c>
      <c r="Q3175" s="72" t="e">
        <v>#N/A</v>
      </c>
    </row>
    <row r="3176" spans="13:17" x14ac:dyDescent="0.2">
      <c r="M3176" s="49" t="s">
        <v>443</v>
      </c>
      <c r="N3176" s="75">
        <f>_xll.qlCalendarAdvance(Calendar,N3175,M3176,"Following",FALSE)</f>
        <v>61794</v>
      </c>
      <c r="O3176" s="75" t="e">
        <f>_xll.qlInterestRateIndexValueDate(Index,N3176)</f>
        <v>#VALUE!</v>
      </c>
      <c r="P3176" s="72" t="e">
        <v>#N/A</v>
      </c>
      <c r="Q3176" s="72" t="e">
        <v>#N/A</v>
      </c>
    </row>
    <row r="3177" spans="13:17" x14ac:dyDescent="0.2">
      <c r="M3177" s="49" t="s">
        <v>443</v>
      </c>
      <c r="N3177" s="75">
        <f>_xll.qlCalendarAdvance(Calendar,N3176,M3177,"Following",FALSE)</f>
        <v>61801</v>
      </c>
      <c r="O3177" s="75" t="e">
        <f>_xll.qlInterestRateIndexValueDate(Index,N3177)</f>
        <v>#VALUE!</v>
      </c>
      <c r="P3177" s="72" t="e">
        <v>#N/A</v>
      </c>
      <c r="Q3177" s="72" t="e">
        <v>#N/A</v>
      </c>
    </row>
    <row r="3178" spans="13:17" x14ac:dyDescent="0.2">
      <c r="M3178" s="49" t="s">
        <v>443</v>
      </c>
      <c r="N3178" s="75">
        <f>_xll.qlCalendarAdvance(Calendar,N3177,M3178,"Following",FALSE)</f>
        <v>61808</v>
      </c>
      <c r="O3178" s="75" t="e">
        <f>_xll.qlInterestRateIndexValueDate(Index,N3178)</f>
        <v>#VALUE!</v>
      </c>
      <c r="P3178" s="72" t="e">
        <v>#N/A</v>
      </c>
      <c r="Q3178" s="72" t="e">
        <v>#N/A</v>
      </c>
    </row>
    <row r="3179" spans="13:17" x14ac:dyDescent="0.2">
      <c r="M3179" s="49" t="s">
        <v>443</v>
      </c>
      <c r="N3179" s="75">
        <f>_xll.qlCalendarAdvance(Calendar,N3178,M3179,"Following",FALSE)</f>
        <v>61815</v>
      </c>
      <c r="O3179" s="75" t="e">
        <f>_xll.qlInterestRateIndexValueDate(Index,N3179)</f>
        <v>#VALUE!</v>
      </c>
      <c r="P3179" s="72" t="e">
        <v>#N/A</v>
      </c>
      <c r="Q3179" s="72" t="e">
        <v>#N/A</v>
      </c>
    </row>
    <row r="3180" spans="13:17" x14ac:dyDescent="0.2">
      <c r="M3180" s="49" t="s">
        <v>443</v>
      </c>
      <c r="N3180" s="75">
        <f>_xll.qlCalendarAdvance(Calendar,N3179,M3180,"Following",FALSE)</f>
        <v>61822</v>
      </c>
      <c r="O3180" s="75" t="e">
        <f>_xll.qlInterestRateIndexValueDate(Index,N3180)</f>
        <v>#VALUE!</v>
      </c>
      <c r="P3180" s="72" t="e">
        <v>#N/A</v>
      </c>
      <c r="Q3180" s="72" t="e">
        <v>#N/A</v>
      </c>
    </row>
    <row r="3181" spans="13:17" x14ac:dyDescent="0.2">
      <c r="M3181" s="49" t="s">
        <v>443</v>
      </c>
      <c r="N3181" s="75">
        <f>_xll.qlCalendarAdvance(Calendar,N3180,M3181,"Following",FALSE)</f>
        <v>61829</v>
      </c>
      <c r="O3181" s="75" t="e">
        <f>_xll.qlInterestRateIndexValueDate(Index,N3181)</f>
        <v>#VALUE!</v>
      </c>
      <c r="P3181" s="72" t="e">
        <v>#N/A</v>
      </c>
      <c r="Q3181" s="72" t="e">
        <v>#N/A</v>
      </c>
    </row>
    <row r="3182" spans="13:17" x14ac:dyDescent="0.2">
      <c r="M3182" s="49" t="s">
        <v>443</v>
      </c>
      <c r="N3182" s="75">
        <f>_xll.qlCalendarAdvance(Calendar,N3181,M3182,"Following",FALSE)</f>
        <v>61836</v>
      </c>
      <c r="O3182" s="75" t="e">
        <f>_xll.qlInterestRateIndexValueDate(Index,N3182)</f>
        <v>#VALUE!</v>
      </c>
      <c r="P3182" s="72" t="e">
        <v>#N/A</v>
      </c>
      <c r="Q3182" s="72" t="e">
        <v>#N/A</v>
      </c>
    </row>
    <row r="3183" spans="13:17" x14ac:dyDescent="0.2">
      <c r="M3183" s="49" t="s">
        <v>443</v>
      </c>
      <c r="N3183" s="75">
        <f>_xll.qlCalendarAdvance(Calendar,N3182,M3183,"Following",FALSE)</f>
        <v>61843</v>
      </c>
      <c r="O3183" s="75" t="e">
        <f>_xll.qlInterestRateIndexValueDate(Index,N3183)</f>
        <v>#VALUE!</v>
      </c>
      <c r="P3183" s="72" t="e">
        <v>#N/A</v>
      </c>
      <c r="Q3183" s="72" t="e">
        <v>#N/A</v>
      </c>
    </row>
    <row r="3184" spans="13:17" x14ac:dyDescent="0.2">
      <c r="M3184" s="49" t="s">
        <v>443</v>
      </c>
      <c r="N3184" s="75">
        <f>_xll.qlCalendarAdvance(Calendar,N3183,M3184,"Following",FALSE)</f>
        <v>61850</v>
      </c>
      <c r="O3184" s="75" t="e">
        <f>_xll.qlInterestRateIndexValueDate(Index,N3184)</f>
        <v>#VALUE!</v>
      </c>
      <c r="P3184" s="72" t="e">
        <v>#N/A</v>
      </c>
      <c r="Q3184" s="72" t="e">
        <v>#N/A</v>
      </c>
    </row>
    <row r="3185" spans="13:17" x14ac:dyDescent="0.2">
      <c r="M3185" s="49" t="s">
        <v>443</v>
      </c>
      <c r="N3185" s="75">
        <f>_xll.qlCalendarAdvance(Calendar,N3184,M3185,"Following",FALSE)</f>
        <v>61857</v>
      </c>
      <c r="O3185" s="75" t="e">
        <f>_xll.qlInterestRateIndexValueDate(Index,N3185)</f>
        <v>#VALUE!</v>
      </c>
      <c r="P3185" s="72" t="e">
        <v>#N/A</v>
      </c>
      <c r="Q3185" s="72" t="e">
        <v>#N/A</v>
      </c>
    </row>
    <row r="3186" spans="13:17" x14ac:dyDescent="0.2">
      <c r="M3186" s="49" t="s">
        <v>443</v>
      </c>
      <c r="N3186" s="75">
        <f>_xll.qlCalendarAdvance(Calendar,N3185,M3186,"Following",FALSE)</f>
        <v>61864</v>
      </c>
      <c r="O3186" s="75" t="e">
        <f>_xll.qlInterestRateIndexValueDate(Index,N3186)</f>
        <v>#VALUE!</v>
      </c>
      <c r="P3186" s="72" t="e">
        <v>#N/A</v>
      </c>
      <c r="Q3186" s="72" t="e">
        <v>#N/A</v>
      </c>
    </row>
    <row r="3187" spans="13:17" x14ac:dyDescent="0.2">
      <c r="M3187" s="49" t="s">
        <v>443</v>
      </c>
      <c r="N3187" s="75">
        <f>_xll.qlCalendarAdvance(Calendar,N3186,M3187,"Following",FALSE)</f>
        <v>61871</v>
      </c>
      <c r="O3187" s="75" t="e">
        <f>_xll.qlInterestRateIndexValueDate(Index,N3187)</f>
        <v>#VALUE!</v>
      </c>
      <c r="P3187" s="72" t="e">
        <v>#N/A</v>
      </c>
      <c r="Q3187" s="72" t="e">
        <v>#N/A</v>
      </c>
    </row>
    <row r="3188" spans="13:17" x14ac:dyDescent="0.2">
      <c r="M3188" s="49" t="s">
        <v>443</v>
      </c>
      <c r="N3188" s="75">
        <f>_xll.qlCalendarAdvance(Calendar,N3187,M3188,"Following",FALSE)</f>
        <v>61878</v>
      </c>
      <c r="O3188" s="75" t="e">
        <f>_xll.qlInterestRateIndexValueDate(Index,N3188)</f>
        <v>#VALUE!</v>
      </c>
      <c r="P3188" s="72" t="e">
        <v>#N/A</v>
      </c>
      <c r="Q3188" s="72" t="e">
        <v>#N/A</v>
      </c>
    </row>
    <row r="3189" spans="13:17" x14ac:dyDescent="0.2">
      <c r="M3189" s="49" t="s">
        <v>443</v>
      </c>
      <c r="N3189" s="75">
        <f>_xll.qlCalendarAdvance(Calendar,N3188,M3189,"Following",FALSE)</f>
        <v>61885</v>
      </c>
      <c r="O3189" s="75" t="e">
        <f>_xll.qlInterestRateIndexValueDate(Index,N3189)</f>
        <v>#VALUE!</v>
      </c>
      <c r="P3189" s="72" t="e">
        <v>#N/A</v>
      </c>
      <c r="Q3189" s="72" t="e">
        <v>#N/A</v>
      </c>
    </row>
    <row r="3190" spans="13:17" x14ac:dyDescent="0.2">
      <c r="M3190" s="49" t="s">
        <v>443</v>
      </c>
      <c r="N3190" s="75">
        <f>_xll.qlCalendarAdvance(Calendar,N3189,M3190,"Following",FALSE)</f>
        <v>61892</v>
      </c>
      <c r="O3190" s="75" t="e">
        <f>_xll.qlInterestRateIndexValueDate(Index,N3190)</f>
        <v>#VALUE!</v>
      </c>
      <c r="P3190" s="72" t="e">
        <v>#N/A</v>
      </c>
      <c r="Q3190" s="72" t="e">
        <v>#N/A</v>
      </c>
    </row>
    <row r="3191" spans="13:17" x14ac:dyDescent="0.2">
      <c r="M3191" s="49" t="s">
        <v>443</v>
      </c>
      <c r="N3191" s="75">
        <f>_xll.qlCalendarAdvance(Calendar,N3190,M3191,"Following",FALSE)</f>
        <v>61899</v>
      </c>
      <c r="O3191" s="75" t="e">
        <f>_xll.qlInterestRateIndexValueDate(Index,N3191)</f>
        <v>#VALUE!</v>
      </c>
      <c r="P3191" s="72" t="e">
        <v>#N/A</v>
      </c>
      <c r="Q3191" s="72" t="e">
        <v>#N/A</v>
      </c>
    </row>
    <row r="3192" spans="13:17" x14ac:dyDescent="0.2">
      <c r="M3192" s="49" t="s">
        <v>443</v>
      </c>
      <c r="N3192" s="75">
        <f>_xll.qlCalendarAdvance(Calendar,N3191,M3192,"Following",FALSE)</f>
        <v>61906</v>
      </c>
      <c r="O3192" s="75" t="e">
        <f>_xll.qlInterestRateIndexValueDate(Index,N3192)</f>
        <v>#VALUE!</v>
      </c>
      <c r="P3192" s="72" t="e">
        <v>#N/A</v>
      </c>
      <c r="Q3192" s="72" t="e">
        <v>#N/A</v>
      </c>
    </row>
    <row r="3193" spans="13:17" x14ac:dyDescent="0.2">
      <c r="M3193" s="49" t="s">
        <v>443</v>
      </c>
      <c r="N3193" s="75">
        <f>_xll.qlCalendarAdvance(Calendar,N3192,M3193,"Following",FALSE)</f>
        <v>61913</v>
      </c>
      <c r="O3193" s="75" t="e">
        <f>_xll.qlInterestRateIndexValueDate(Index,N3193)</f>
        <v>#VALUE!</v>
      </c>
      <c r="P3193" s="72" t="e">
        <v>#N/A</v>
      </c>
      <c r="Q3193" s="72" t="e">
        <v>#N/A</v>
      </c>
    </row>
    <row r="3194" spans="13:17" x14ac:dyDescent="0.2">
      <c r="M3194" s="49" t="s">
        <v>443</v>
      </c>
      <c r="N3194" s="75">
        <f>_xll.qlCalendarAdvance(Calendar,N3193,M3194,"Following",FALSE)</f>
        <v>61920</v>
      </c>
      <c r="O3194" s="75" t="e">
        <f>_xll.qlInterestRateIndexValueDate(Index,N3194)</f>
        <v>#VALUE!</v>
      </c>
      <c r="P3194" s="72" t="e">
        <v>#N/A</v>
      </c>
      <c r="Q3194" s="72" t="e">
        <v>#N/A</v>
      </c>
    </row>
    <row r="3195" spans="13:17" x14ac:dyDescent="0.2">
      <c r="M3195" s="49" t="s">
        <v>443</v>
      </c>
      <c r="N3195" s="75">
        <f>_xll.qlCalendarAdvance(Calendar,N3194,M3195,"Following",FALSE)</f>
        <v>61927</v>
      </c>
      <c r="O3195" s="75" t="e">
        <f>_xll.qlInterestRateIndexValueDate(Index,N3195)</f>
        <v>#VALUE!</v>
      </c>
      <c r="P3195" s="72" t="e">
        <v>#N/A</v>
      </c>
      <c r="Q3195" s="72" t="e">
        <v>#N/A</v>
      </c>
    </row>
    <row r="3196" spans="13:17" x14ac:dyDescent="0.2">
      <c r="M3196" s="49" t="s">
        <v>443</v>
      </c>
      <c r="N3196" s="75">
        <f>_xll.qlCalendarAdvance(Calendar,N3195,M3196,"Following",FALSE)</f>
        <v>61934</v>
      </c>
      <c r="O3196" s="75" t="e">
        <f>_xll.qlInterestRateIndexValueDate(Index,N3196)</f>
        <v>#VALUE!</v>
      </c>
      <c r="P3196" s="72" t="e">
        <v>#N/A</v>
      </c>
      <c r="Q3196" s="72" t="e">
        <v>#N/A</v>
      </c>
    </row>
    <row r="3197" spans="13:17" x14ac:dyDescent="0.2">
      <c r="M3197" s="49" t="s">
        <v>443</v>
      </c>
      <c r="N3197" s="75">
        <f>_xll.qlCalendarAdvance(Calendar,N3196,M3197,"Following",FALSE)</f>
        <v>61941</v>
      </c>
      <c r="O3197" s="75" t="e">
        <f>_xll.qlInterestRateIndexValueDate(Index,N3197)</f>
        <v>#VALUE!</v>
      </c>
      <c r="P3197" s="72" t="e">
        <v>#N/A</v>
      </c>
      <c r="Q3197" s="72" t="e">
        <v>#N/A</v>
      </c>
    </row>
    <row r="3198" spans="13:17" x14ac:dyDescent="0.2">
      <c r="M3198" s="49" t="s">
        <v>443</v>
      </c>
      <c r="N3198" s="75">
        <f>_xll.qlCalendarAdvance(Calendar,N3197,M3198,"Following",FALSE)</f>
        <v>61948</v>
      </c>
      <c r="O3198" s="75" t="e">
        <f>_xll.qlInterestRateIndexValueDate(Index,N3198)</f>
        <v>#VALUE!</v>
      </c>
      <c r="P3198" s="72" t="e">
        <v>#N/A</v>
      </c>
      <c r="Q3198" s="72" t="e">
        <v>#N/A</v>
      </c>
    </row>
    <row r="3199" spans="13:17" x14ac:dyDescent="0.2">
      <c r="M3199" s="49" t="s">
        <v>443</v>
      </c>
      <c r="N3199" s="75">
        <f>_xll.qlCalendarAdvance(Calendar,N3198,M3199,"Following",FALSE)</f>
        <v>61955</v>
      </c>
      <c r="O3199" s="75" t="e">
        <f>_xll.qlInterestRateIndexValueDate(Index,N3199)</f>
        <v>#VALUE!</v>
      </c>
      <c r="P3199" s="72" t="e">
        <v>#N/A</v>
      </c>
      <c r="Q3199" s="72" t="e">
        <v>#N/A</v>
      </c>
    </row>
    <row r="3200" spans="13:17" x14ac:dyDescent="0.2">
      <c r="M3200" s="49" t="s">
        <v>443</v>
      </c>
      <c r="N3200" s="75">
        <f>_xll.qlCalendarAdvance(Calendar,N3199,M3200,"Following",FALSE)</f>
        <v>61962</v>
      </c>
      <c r="O3200" s="75" t="e">
        <f>_xll.qlInterestRateIndexValueDate(Index,N3200)</f>
        <v>#VALUE!</v>
      </c>
      <c r="P3200" s="72" t="e">
        <v>#N/A</v>
      </c>
      <c r="Q3200" s="72" t="e">
        <v>#N/A</v>
      </c>
    </row>
    <row r="3201" spans="13:17" x14ac:dyDescent="0.2">
      <c r="M3201" s="49" t="s">
        <v>443</v>
      </c>
      <c r="N3201" s="75">
        <f>_xll.qlCalendarAdvance(Calendar,N3200,M3201,"Following",FALSE)</f>
        <v>61969</v>
      </c>
      <c r="O3201" s="75" t="e">
        <f>_xll.qlInterestRateIndexValueDate(Index,N3201)</f>
        <v>#VALUE!</v>
      </c>
      <c r="P3201" s="72" t="e">
        <v>#N/A</v>
      </c>
      <c r="Q3201" s="72" t="e">
        <v>#N/A</v>
      </c>
    </row>
    <row r="3202" spans="13:17" x14ac:dyDescent="0.2">
      <c r="M3202" s="49" t="s">
        <v>443</v>
      </c>
      <c r="N3202" s="75">
        <f>_xll.qlCalendarAdvance(Calendar,N3201,M3202,"Following",FALSE)</f>
        <v>61976</v>
      </c>
      <c r="O3202" s="75" t="e">
        <f>_xll.qlInterestRateIndexValueDate(Index,N3202)</f>
        <v>#VALUE!</v>
      </c>
      <c r="P3202" s="72" t="e">
        <v>#N/A</v>
      </c>
      <c r="Q3202" s="72" t="e">
        <v>#N/A</v>
      </c>
    </row>
    <row r="3203" spans="13:17" x14ac:dyDescent="0.2">
      <c r="M3203" s="49" t="s">
        <v>443</v>
      </c>
      <c r="N3203" s="75">
        <f>_xll.qlCalendarAdvance(Calendar,N3202,M3203,"Following",FALSE)</f>
        <v>61983</v>
      </c>
      <c r="O3203" s="75" t="e">
        <f>_xll.qlInterestRateIndexValueDate(Index,N3203)</f>
        <v>#VALUE!</v>
      </c>
      <c r="P3203" s="72" t="e">
        <v>#N/A</v>
      </c>
      <c r="Q3203" s="72" t="e">
        <v>#N/A</v>
      </c>
    </row>
    <row r="3204" spans="13:17" x14ac:dyDescent="0.2">
      <c r="M3204" s="49" t="s">
        <v>443</v>
      </c>
      <c r="N3204" s="75">
        <f>_xll.qlCalendarAdvance(Calendar,N3203,M3204,"Following",FALSE)</f>
        <v>61990</v>
      </c>
      <c r="O3204" s="75" t="e">
        <f>_xll.qlInterestRateIndexValueDate(Index,N3204)</f>
        <v>#VALUE!</v>
      </c>
      <c r="P3204" s="72" t="e">
        <v>#N/A</v>
      </c>
      <c r="Q3204" s="72" t="e">
        <v>#N/A</v>
      </c>
    </row>
    <row r="3205" spans="13:17" x14ac:dyDescent="0.2">
      <c r="M3205" s="49" t="s">
        <v>443</v>
      </c>
      <c r="N3205" s="75">
        <f>_xll.qlCalendarAdvance(Calendar,N3204,M3205,"Following",FALSE)</f>
        <v>61997</v>
      </c>
      <c r="O3205" s="75" t="e">
        <f>_xll.qlInterestRateIndexValueDate(Index,N3205)</f>
        <v>#VALUE!</v>
      </c>
      <c r="P3205" s="72" t="e">
        <v>#N/A</v>
      </c>
      <c r="Q3205" s="72" t="e">
        <v>#N/A</v>
      </c>
    </row>
    <row r="3206" spans="13:17" x14ac:dyDescent="0.2">
      <c r="M3206" s="49" t="s">
        <v>443</v>
      </c>
      <c r="N3206" s="75">
        <f>_xll.qlCalendarAdvance(Calendar,N3205,M3206,"Following",FALSE)</f>
        <v>62004</v>
      </c>
      <c r="O3206" s="75" t="e">
        <f>_xll.qlInterestRateIndexValueDate(Index,N3206)</f>
        <v>#VALUE!</v>
      </c>
      <c r="P3206" s="72" t="e">
        <v>#N/A</v>
      </c>
      <c r="Q3206" s="72" t="e">
        <v>#N/A</v>
      </c>
    </row>
    <row r="3207" spans="13:17" x14ac:dyDescent="0.2">
      <c r="M3207" s="49" t="s">
        <v>443</v>
      </c>
      <c r="N3207" s="75">
        <f>_xll.qlCalendarAdvance(Calendar,N3206,M3207,"Following",FALSE)</f>
        <v>62011</v>
      </c>
      <c r="O3207" s="75" t="e">
        <f>_xll.qlInterestRateIndexValueDate(Index,N3207)</f>
        <v>#VALUE!</v>
      </c>
      <c r="P3207" s="72" t="e">
        <v>#N/A</v>
      </c>
      <c r="Q3207" s="72" t="e">
        <v>#N/A</v>
      </c>
    </row>
    <row r="3208" spans="13:17" x14ac:dyDescent="0.2">
      <c r="M3208" s="49" t="s">
        <v>443</v>
      </c>
      <c r="N3208" s="75">
        <f>_xll.qlCalendarAdvance(Calendar,N3207,M3208,"Following",FALSE)</f>
        <v>62018</v>
      </c>
      <c r="O3208" s="75" t="e">
        <f>_xll.qlInterestRateIndexValueDate(Index,N3208)</f>
        <v>#VALUE!</v>
      </c>
      <c r="P3208" s="72" t="e">
        <v>#N/A</v>
      </c>
      <c r="Q3208" s="72" t="e">
        <v>#N/A</v>
      </c>
    </row>
    <row r="3209" spans="13:17" x14ac:dyDescent="0.2">
      <c r="M3209" s="49" t="s">
        <v>443</v>
      </c>
      <c r="N3209" s="75">
        <f>_xll.qlCalendarAdvance(Calendar,N3208,M3209,"Following",FALSE)</f>
        <v>62025</v>
      </c>
      <c r="O3209" s="75" t="e">
        <f>_xll.qlInterestRateIndexValueDate(Index,N3209)</f>
        <v>#VALUE!</v>
      </c>
      <c r="P3209" s="72" t="e">
        <v>#N/A</v>
      </c>
      <c r="Q3209" s="72" t="e">
        <v>#N/A</v>
      </c>
    </row>
    <row r="3210" spans="13:17" x14ac:dyDescent="0.2">
      <c r="M3210" s="49" t="s">
        <v>443</v>
      </c>
      <c r="N3210" s="75">
        <f>_xll.qlCalendarAdvance(Calendar,N3209,M3210,"Following",FALSE)</f>
        <v>62032</v>
      </c>
      <c r="O3210" s="75" t="e">
        <f>_xll.qlInterestRateIndexValueDate(Index,N3210)</f>
        <v>#VALUE!</v>
      </c>
      <c r="P3210" s="72" t="e">
        <v>#N/A</v>
      </c>
      <c r="Q3210" s="72" t="e">
        <v>#N/A</v>
      </c>
    </row>
    <row r="3211" spans="13:17" x14ac:dyDescent="0.2">
      <c r="M3211" s="49" t="s">
        <v>443</v>
      </c>
      <c r="N3211" s="75">
        <f>_xll.qlCalendarAdvance(Calendar,N3210,M3211,"Following",FALSE)</f>
        <v>62039</v>
      </c>
      <c r="O3211" s="75" t="e">
        <f>_xll.qlInterestRateIndexValueDate(Index,N3211)</f>
        <v>#VALUE!</v>
      </c>
      <c r="P3211" s="72" t="e">
        <v>#N/A</v>
      </c>
      <c r="Q3211" s="72" t="e">
        <v>#N/A</v>
      </c>
    </row>
    <row r="3212" spans="13:17" x14ac:dyDescent="0.2">
      <c r="M3212" s="49" t="s">
        <v>443</v>
      </c>
      <c r="N3212" s="75">
        <f>_xll.qlCalendarAdvance(Calendar,N3211,M3212,"Following",FALSE)</f>
        <v>62046</v>
      </c>
      <c r="O3212" s="75" t="e">
        <f>_xll.qlInterestRateIndexValueDate(Index,N3212)</f>
        <v>#VALUE!</v>
      </c>
      <c r="P3212" s="72" t="e">
        <v>#N/A</v>
      </c>
      <c r="Q3212" s="72" t="e">
        <v>#N/A</v>
      </c>
    </row>
    <row r="3213" spans="13:17" x14ac:dyDescent="0.2">
      <c r="M3213" s="49" t="s">
        <v>443</v>
      </c>
      <c r="N3213" s="75">
        <f>_xll.qlCalendarAdvance(Calendar,N3212,M3213,"Following",FALSE)</f>
        <v>62053</v>
      </c>
      <c r="O3213" s="75" t="e">
        <f>_xll.qlInterestRateIndexValueDate(Index,N3213)</f>
        <v>#VALUE!</v>
      </c>
      <c r="P3213" s="72" t="e">
        <v>#N/A</v>
      </c>
      <c r="Q3213" s="72" t="e">
        <v>#N/A</v>
      </c>
    </row>
    <row r="3214" spans="13:17" x14ac:dyDescent="0.2">
      <c r="M3214" s="49" t="s">
        <v>443</v>
      </c>
      <c r="N3214" s="75">
        <f>_xll.qlCalendarAdvance(Calendar,N3213,M3214,"Following",FALSE)</f>
        <v>62060</v>
      </c>
      <c r="O3214" s="75" t="e">
        <f>_xll.qlInterestRateIndexValueDate(Index,N3214)</f>
        <v>#VALUE!</v>
      </c>
      <c r="P3214" s="72" t="e">
        <v>#N/A</v>
      </c>
      <c r="Q3214" s="72" t="e">
        <v>#N/A</v>
      </c>
    </row>
    <row r="3215" spans="13:17" x14ac:dyDescent="0.2">
      <c r="M3215" s="49" t="s">
        <v>443</v>
      </c>
      <c r="N3215" s="75">
        <f>_xll.qlCalendarAdvance(Calendar,N3214,M3215,"Following",FALSE)</f>
        <v>62067</v>
      </c>
      <c r="O3215" s="75" t="e">
        <f>_xll.qlInterestRateIndexValueDate(Index,N3215)</f>
        <v>#VALUE!</v>
      </c>
      <c r="P3215" s="72" t="e">
        <v>#N/A</v>
      </c>
      <c r="Q3215" s="72" t="e">
        <v>#N/A</v>
      </c>
    </row>
    <row r="3216" spans="13:17" x14ac:dyDescent="0.2">
      <c r="M3216" s="49" t="s">
        <v>443</v>
      </c>
      <c r="N3216" s="75">
        <f>_xll.qlCalendarAdvance(Calendar,N3215,M3216,"Following",FALSE)</f>
        <v>62074</v>
      </c>
      <c r="O3216" s="75" t="e">
        <f>_xll.qlInterestRateIndexValueDate(Index,N3216)</f>
        <v>#VALUE!</v>
      </c>
      <c r="P3216" s="72" t="e">
        <v>#N/A</v>
      </c>
      <c r="Q3216" s="72" t="e">
        <v>#N/A</v>
      </c>
    </row>
    <row r="3217" spans="13:17" x14ac:dyDescent="0.2">
      <c r="M3217" s="49" t="s">
        <v>443</v>
      </c>
      <c r="N3217" s="75">
        <f>_xll.qlCalendarAdvance(Calendar,N3216,M3217,"Following",FALSE)</f>
        <v>62081</v>
      </c>
      <c r="O3217" s="75" t="e">
        <f>_xll.qlInterestRateIndexValueDate(Index,N3217)</f>
        <v>#VALUE!</v>
      </c>
      <c r="P3217" s="72" t="e">
        <v>#N/A</v>
      </c>
      <c r="Q3217" s="72" t="e">
        <v>#N/A</v>
      </c>
    </row>
    <row r="3218" spans="13:17" x14ac:dyDescent="0.2">
      <c r="M3218" s="49" t="s">
        <v>443</v>
      </c>
      <c r="N3218" s="75">
        <f>_xll.qlCalendarAdvance(Calendar,N3217,M3218,"Following",FALSE)</f>
        <v>62089</v>
      </c>
      <c r="O3218" s="75" t="e">
        <f>_xll.qlInterestRateIndexValueDate(Index,N3218)</f>
        <v>#VALUE!</v>
      </c>
      <c r="P3218" s="72" t="e">
        <v>#N/A</v>
      </c>
      <c r="Q3218" s="72" t="e">
        <v>#N/A</v>
      </c>
    </row>
    <row r="3219" spans="13:17" x14ac:dyDescent="0.2">
      <c r="M3219" s="49" t="s">
        <v>443</v>
      </c>
      <c r="N3219" s="75">
        <f>_xll.qlCalendarAdvance(Calendar,N3218,M3219,"Following",FALSE)</f>
        <v>62096</v>
      </c>
      <c r="O3219" s="75" t="e">
        <f>_xll.qlInterestRateIndexValueDate(Index,N3219)</f>
        <v>#VALUE!</v>
      </c>
      <c r="P3219" s="72" t="e">
        <v>#N/A</v>
      </c>
      <c r="Q3219" s="72" t="e">
        <v>#N/A</v>
      </c>
    </row>
    <row r="3220" spans="13:17" x14ac:dyDescent="0.2">
      <c r="M3220" s="49" t="s">
        <v>443</v>
      </c>
      <c r="N3220" s="75">
        <f>_xll.qlCalendarAdvance(Calendar,N3219,M3220,"Following",FALSE)</f>
        <v>62103</v>
      </c>
      <c r="O3220" s="75" t="e">
        <f>_xll.qlInterestRateIndexValueDate(Index,N3220)</f>
        <v>#VALUE!</v>
      </c>
      <c r="P3220" s="72" t="e">
        <v>#N/A</v>
      </c>
      <c r="Q3220" s="72" t="e">
        <v>#N/A</v>
      </c>
    </row>
    <row r="3221" spans="13:17" x14ac:dyDescent="0.2">
      <c r="M3221" s="49" t="s">
        <v>443</v>
      </c>
      <c r="N3221" s="75">
        <f>_xll.qlCalendarAdvance(Calendar,N3220,M3221,"Following",FALSE)</f>
        <v>62110</v>
      </c>
      <c r="O3221" s="75" t="e">
        <f>_xll.qlInterestRateIndexValueDate(Index,N3221)</f>
        <v>#VALUE!</v>
      </c>
      <c r="P3221" s="72" t="e">
        <v>#N/A</v>
      </c>
      <c r="Q3221" s="72" t="e">
        <v>#N/A</v>
      </c>
    </row>
    <row r="3222" spans="13:17" x14ac:dyDescent="0.2">
      <c r="M3222" s="49" t="s">
        <v>443</v>
      </c>
      <c r="N3222" s="75">
        <f>_xll.qlCalendarAdvance(Calendar,N3221,M3222,"Following",FALSE)</f>
        <v>62117</v>
      </c>
      <c r="O3222" s="75" t="e">
        <f>_xll.qlInterestRateIndexValueDate(Index,N3222)</f>
        <v>#VALUE!</v>
      </c>
      <c r="P3222" s="72" t="e">
        <v>#N/A</v>
      </c>
      <c r="Q3222" s="72" t="e">
        <v>#N/A</v>
      </c>
    </row>
    <row r="3223" spans="13:17" x14ac:dyDescent="0.2">
      <c r="M3223" s="49" t="s">
        <v>443</v>
      </c>
      <c r="N3223" s="75">
        <f>_xll.qlCalendarAdvance(Calendar,N3222,M3223,"Following",FALSE)</f>
        <v>62124</v>
      </c>
      <c r="O3223" s="75" t="e">
        <f>_xll.qlInterestRateIndexValueDate(Index,N3223)</f>
        <v>#VALUE!</v>
      </c>
      <c r="P3223" s="72" t="e">
        <v>#N/A</v>
      </c>
      <c r="Q3223" s="72" t="e">
        <v>#N/A</v>
      </c>
    </row>
    <row r="3224" spans="13:17" x14ac:dyDescent="0.2">
      <c r="M3224" s="49" t="s">
        <v>443</v>
      </c>
      <c r="N3224" s="75">
        <f>_xll.qlCalendarAdvance(Calendar,N3223,M3224,"Following",FALSE)</f>
        <v>62131</v>
      </c>
      <c r="O3224" s="75" t="e">
        <f>_xll.qlInterestRateIndexValueDate(Index,N3224)</f>
        <v>#VALUE!</v>
      </c>
      <c r="P3224" s="72" t="e">
        <v>#N/A</v>
      </c>
      <c r="Q3224" s="72" t="e">
        <v>#N/A</v>
      </c>
    </row>
    <row r="3225" spans="13:17" x14ac:dyDescent="0.2">
      <c r="M3225" s="49" t="s">
        <v>443</v>
      </c>
      <c r="N3225" s="75">
        <f>_xll.qlCalendarAdvance(Calendar,N3224,M3225,"Following",FALSE)</f>
        <v>62138</v>
      </c>
      <c r="O3225" s="75" t="e">
        <f>_xll.qlInterestRateIndexValueDate(Index,N3225)</f>
        <v>#VALUE!</v>
      </c>
      <c r="P3225" s="72" t="e">
        <v>#N/A</v>
      </c>
      <c r="Q3225" s="72" t="e">
        <v>#N/A</v>
      </c>
    </row>
    <row r="3226" spans="13:17" x14ac:dyDescent="0.2">
      <c r="M3226" s="49" t="s">
        <v>443</v>
      </c>
      <c r="N3226" s="75">
        <f>_xll.qlCalendarAdvance(Calendar,N3225,M3226,"Following",FALSE)</f>
        <v>62145</v>
      </c>
      <c r="O3226" s="75" t="e">
        <f>_xll.qlInterestRateIndexValueDate(Index,N3226)</f>
        <v>#VALUE!</v>
      </c>
      <c r="P3226" s="72" t="e">
        <v>#N/A</v>
      </c>
      <c r="Q3226" s="72" t="e">
        <v>#N/A</v>
      </c>
    </row>
    <row r="3227" spans="13:17" x14ac:dyDescent="0.2">
      <c r="M3227" s="49" t="s">
        <v>443</v>
      </c>
      <c r="N3227" s="75">
        <f>_xll.qlCalendarAdvance(Calendar,N3226,M3227,"Following",FALSE)</f>
        <v>62152</v>
      </c>
      <c r="O3227" s="75" t="e">
        <f>_xll.qlInterestRateIndexValueDate(Index,N3227)</f>
        <v>#VALUE!</v>
      </c>
      <c r="P3227" s="72" t="e">
        <v>#N/A</v>
      </c>
      <c r="Q3227" s="72" t="e">
        <v>#N/A</v>
      </c>
    </row>
    <row r="3228" spans="13:17" x14ac:dyDescent="0.2">
      <c r="M3228" s="49" t="s">
        <v>443</v>
      </c>
      <c r="N3228" s="75">
        <f>_xll.qlCalendarAdvance(Calendar,N3227,M3228,"Following",FALSE)</f>
        <v>62159</v>
      </c>
      <c r="O3228" s="75" t="e">
        <f>_xll.qlInterestRateIndexValueDate(Index,N3228)</f>
        <v>#VALUE!</v>
      </c>
      <c r="P3228" s="72" t="e">
        <v>#N/A</v>
      </c>
      <c r="Q3228" s="72" t="e">
        <v>#N/A</v>
      </c>
    </row>
    <row r="3229" spans="13:17" x14ac:dyDescent="0.2">
      <c r="M3229" s="49" t="s">
        <v>443</v>
      </c>
      <c r="N3229" s="75">
        <f>_xll.qlCalendarAdvance(Calendar,N3228,M3229,"Following",FALSE)</f>
        <v>62166</v>
      </c>
      <c r="O3229" s="75" t="e">
        <f>_xll.qlInterestRateIndexValueDate(Index,N3229)</f>
        <v>#VALUE!</v>
      </c>
      <c r="P3229" s="72" t="e">
        <v>#N/A</v>
      </c>
      <c r="Q3229" s="72" t="e">
        <v>#N/A</v>
      </c>
    </row>
    <row r="3230" spans="13:17" x14ac:dyDescent="0.2">
      <c r="M3230" s="49" t="s">
        <v>443</v>
      </c>
      <c r="N3230" s="75">
        <f>_xll.qlCalendarAdvance(Calendar,N3229,M3230,"Following",FALSE)</f>
        <v>62173</v>
      </c>
      <c r="O3230" s="75" t="e">
        <f>_xll.qlInterestRateIndexValueDate(Index,N3230)</f>
        <v>#VALUE!</v>
      </c>
      <c r="P3230" s="72" t="e">
        <v>#N/A</v>
      </c>
      <c r="Q3230" s="72" t="e">
        <v>#N/A</v>
      </c>
    </row>
    <row r="3231" spans="13:17" x14ac:dyDescent="0.2">
      <c r="M3231" s="49" t="s">
        <v>443</v>
      </c>
      <c r="N3231" s="75">
        <f>_xll.qlCalendarAdvance(Calendar,N3230,M3231,"Following",FALSE)</f>
        <v>62184</v>
      </c>
      <c r="O3231" s="75" t="e">
        <f>_xll.qlInterestRateIndexValueDate(Index,N3231)</f>
        <v>#VALUE!</v>
      </c>
      <c r="P3231" s="72" t="e">
        <v>#N/A</v>
      </c>
      <c r="Q3231" s="72" t="e">
        <v>#N/A</v>
      </c>
    </row>
    <row r="3232" spans="13:17" x14ac:dyDescent="0.2">
      <c r="M3232" s="49" t="s">
        <v>443</v>
      </c>
      <c r="N3232" s="75">
        <f>_xll.qlCalendarAdvance(Calendar,N3231,M3232,"Following",FALSE)</f>
        <v>62191</v>
      </c>
      <c r="O3232" s="75" t="e">
        <f>_xll.qlInterestRateIndexValueDate(Index,N3232)</f>
        <v>#VALUE!</v>
      </c>
      <c r="P3232" s="72" t="e">
        <v>#N/A</v>
      </c>
      <c r="Q3232" s="72" t="e">
        <v>#N/A</v>
      </c>
    </row>
    <row r="3233" spans="13:17" x14ac:dyDescent="0.2">
      <c r="M3233" s="49" t="s">
        <v>443</v>
      </c>
      <c r="N3233" s="75">
        <f>_xll.qlCalendarAdvance(Calendar,N3232,M3233,"Following",FALSE)</f>
        <v>62198</v>
      </c>
      <c r="O3233" s="75" t="e">
        <f>_xll.qlInterestRateIndexValueDate(Index,N3233)</f>
        <v>#VALUE!</v>
      </c>
      <c r="P3233" s="72" t="e">
        <v>#N/A</v>
      </c>
      <c r="Q3233" s="72" t="e">
        <v>#N/A</v>
      </c>
    </row>
    <row r="3234" spans="13:17" x14ac:dyDescent="0.2">
      <c r="M3234" s="49" t="s">
        <v>443</v>
      </c>
      <c r="N3234" s="75">
        <f>_xll.qlCalendarAdvance(Calendar,N3233,M3234,"Following",FALSE)</f>
        <v>62205</v>
      </c>
      <c r="O3234" s="75" t="e">
        <f>_xll.qlInterestRateIndexValueDate(Index,N3234)</f>
        <v>#VALUE!</v>
      </c>
      <c r="P3234" s="72" t="e">
        <v>#N/A</v>
      </c>
      <c r="Q3234" s="72" t="e">
        <v>#N/A</v>
      </c>
    </row>
    <row r="3235" spans="13:17" x14ac:dyDescent="0.2">
      <c r="M3235" s="49" t="s">
        <v>443</v>
      </c>
      <c r="N3235" s="75">
        <f>_xll.qlCalendarAdvance(Calendar,N3234,M3235,"Following",FALSE)</f>
        <v>62212</v>
      </c>
      <c r="O3235" s="75" t="e">
        <f>_xll.qlInterestRateIndexValueDate(Index,N3235)</f>
        <v>#VALUE!</v>
      </c>
      <c r="P3235" s="72" t="e">
        <v>#N/A</v>
      </c>
      <c r="Q3235" s="72" t="e">
        <v>#N/A</v>
      </c>
    </row>
    <row r="3236" spans="13:17" x14ac:dyDescent="0.2">
      <c r="M3236" s="49" t="s">
        <v>443</v>
      </c>
      <c r="N3236" s="75">
        <f>_xll.qlCalendarAdvance(Calendar,N3235,M3236,"Following",FALSE)</f>
        <v>62219</v>
      </c>
      <c r="O3236" s="75" t="e">
        <f>_xll.qlInterestRateIndexValueDate(Index,N3236)</f>
        <v>#VALUE!</v>
      </c>
      <c r="P3236" s="72" t="e">
        <v>#N/A</v>
      </c>
      <c r="Q3236" s="72" t="e">
        <v>#N/A</v>
      </c>
    </row>
    <row r="3237" spans="13:17" x14ac:dyDescent="0.2">
      <c r="M3237" s="49" t="s">
        <v>443</v>
      </c>
      <c r="N3237" s="75">
        <f>_xll.qlCalendarAdvance(Calendar,N3236,M3237,"Following",FALSE)</f>
        <v>62226</v>
      </c>
      <c r="O3237" s="75" t="e">
        <f>_xll.qlInterestRateIndexValueDate(Index,N3237)</f>
        <v>#VALUE!</v>
      </c>
      <c r="P3237" s="72" t="e">
        <v>#N/A</v>
      </c>
      <c r="Q3237" s="72" t="e">
        <v>#N/A</v>
      </c>
    </row>
    <row r="3238" spans="13:17" x14ac:dyDescent="0.2">
      <c r="M3238" s="49" t="s">
        <v>443</v>
      </c>
      <c r="N3238" s="75">
        <f>_xll.qlCalendarAdvance(Calendar,N3237,M3238,"Following",FALSE)</f>
        <v>62233</v>
      </c>
      <c r="O3238" s="75" t="e">
        <f>_xll.qlInterestRateIndexValueDate(Index,N3238)</f>
        <v>#VALUE!</v>
      </c>
      <c r="P3238" s="72" t="e">
        <v>#N/A</v>
      </c>
      <c r="Q3238" s="72" t="e">
        <v>#N/A</v>
      </c>
    </row>
    <row r="3239" spans="13:17" x14ac:dyDescent="0.2">
      <c r="M3239" s="49" t="s">
        <v>443</v>
      </c>
      <c r="N3239" s="75">
        <f>_xll.qlCalendarAdvance(Calendar,N3238,M3239,"Following",FALSE)</f>
        <v>62240</v>
      </c>
      <c r="O3239" s="75" t="e">
        <f>_xll.qlInterestRateIndexValueDate(Index,N3239)</f>
        <v>#VALUE!</v>
      </c>
      <c r="P3239" s="72" t="e">
        <v>#N/A</v>
      </c>
      <c r="Q3239" s="72" t="e">
        <v>#N/A</v>
      </c>
    </row>
    <row r="3240" spans="13:17" x14ac:dyDescent="0.2">
      <c r="M3240" s="49" t="s">
        <v>443</v>
      </c>
      <c r="N3240" s="75">
        <f>_xll.qlCalendarAdvance(Calendar,N3239,M3240,"Following",FALSE)</f>
        <v>62247</v>
      </c>
      <c r="O3240" s="75" t="e">
        <f>_xll.qlInterestRateIndexValueDate(Index,N3240)</f>
        <v>#VALUE!</v>
      </c>
      <c r="P3240" s="72" t="e">
        <v>#N/A</v>
      </c>
      <c r="Q3240" s="72" t="e">
        <v>#N/A</v>
      </c>
    </row>
    <row r="3241" spans="13:17" x14ac:dyDescent="0.2">
      <c r="M3241" s="49" t="s">
        <v>443</v>
      </c>
      <c r="N3241" s="75">
        <f>_xll.qlCalendarAdvance(Calendar,N3240,M3241,"Following",FALSE)</f>
        <v>62254</v>
      </c>
      <c r="O3241" s="75" t="e">
        <f>_xll.qlInterestRateIndexValueDate(Index,N3241)</f>
        <v>#VALUE!</v>
      </c>
      <c r="P3241" s="72" t="e">
        <v>#N/A</v>
      </c>
      <c r="Q3241" s="72" t="e">
        <v>#N/A</v>
      </c>
    </row>
    <row r="3242" spans="13:17" x14ac:dyDescent="0.2">
      <c r="M3242" s="49" t="s">
        <v>443</v>
      </c>
      <c r="N3242" s="75">
        <f>_xll.qlCalendarAdvance(Calendar,N3241,M3242,"Following",FALSE)</f>
        <v>62261</v>
      </c>
      <c r="O3242" s="75" t="e">
        <f>_xll.qlInterestRateIndexValueDate(Index,N3242)</f>
        <v>#VALUE!</v>
      </c>
      <c r="P3242" s="72" t="e">
        <v>#N/A</v>
      </c>
      <c r="Q3242" s="72" t="e">
        <v>#N/A</v>
      </c>
    </row>
    <row r="3243" spans="13:17" x14ac:dyDescent="0.2">
      <c r="M3243" s="49" t="s">
        <v>443</v>
      </c>
      <c r="N3243" s="75">
        <f>_xll.qlCalendarAdvance(Calendar,N3242,M3243,"Following",FALSE)</f>
        <v>62268</v>
      </c>
      <c r="O3243" s="75" t="e">
        <f>_xll.qlInterestRateIndexValueDate(Index,N3243)</f>
        <v>#VALUE!</v>
      </c>
      <c r="P3243" s="72" t="e">
        <v>#N/A</v>
      </c>
      <c r="Q3243" s="72" t="e">
        <v>#N/A</v>
      </c>
    </row>
    <row r="3244" spans="13:17" x14ac:dyDescent="0.2">
      <c r="M3244" s="49" t="s">
        <v>443</v>
      </c>
      <c r="N3244" s="75">
        <f>_xll.qlCalendarAdvance(Calendar,N3243,M3244,"Following",FALSE)</f>
        <v>62275</v>
      </c>
      <c r="O3244" s="75" t="e">
        <f>_xll.qlInterestRateIndexValueDate(Index,N3244)</f>
        <v>#VALUE!</v>
      </c>
      <c r="P3244" s="72" t="e">
        <v>#N/A</v>
      </c>
      <c r="Q3244" s="72" t="e">
        <v>#N/A</v>
      </c>
    </row>
    <row r="3245" spans="13:17" x14ac:dyDescent="0.2">
      <c r="M3245" s="49" t="s">
        <v>443</v>
      </c>
      <c r="N3245" s="75">
        <f>_xll.qlCalendarAdvance(Calendar,N3244,M3245,"Following",FALSE)</f>
        <v>62282</v>
      </c>
      <c r="O3245" s="75" t="e">
        <f>_xll.qlInterestRateIndexValueDate(Index,N3245)</f>
        <v>#VALUE!</v>
      </c>
      <c r="P3245" s="72" t="e">
        <v>#N/A</v>
      </c>
      <c r="Q3245" s="72" t="e">
        <v>#N/A</v>
      </c>
    </row>
    <row r="3246" spans="13:17" x14ac:dyDescent="0.2">
      <c r="M3246" s="49" t="s">
        <v>443</v>
      </c>
      <c r="N3246" s="75">
        <f>_xll.qlCalendarAdvance(Calendar,N3245,M3246,"Following",FALSE)</f>
        <v>62289</v>
      </c>
      <c r="O3246" s="75" t="e">
        <f>_xll.qlInterestRateIndexValueDate(Index,N3246)</f>
        <v>#VALUE!</v>
      </c>
      <c r="P3246" s="72" t="e">
        <v>#N/A</v>
      </c>
      <c r="Q3246" s="72" t="e">
        <v>#N/A</v>
      </c>
    </row>
    <row r="3247" spans="13:17" x14ac:dyDescent="0.2">
      <c r="M3247" s="49" t="s">
        <v>443</v>
      </c>
      <c r="N3247" s="75">
        <f>_xll.qlCalendarAdvance(Calendar,N3246,M3247,"Following",FALSE)</f>
        <v>62296</v>
      </c>
      <c r="O3247" s="75" t="e">
        <f>_xll.qlInterestRateIndexValueDate(Index,N3247)</f>
        <v>#VALUE!</v>
      </c>
      <c r="P3247" s="72" t="e">
        <v>#N/A</v>
      </c>
      <c r="Q3247" s="72" t="e">
        <v>#N/A</v>
      </c>
    </row>
    <row r="3248" spans="13:17" x14ac:dyDescent="0.2">
      <c r="M3248" s="49" t="s">
        <v>443</v>
      </c>
      <c r="N3248" s="75">
        <f>_xll.qlCalendarAdvance(Calendar,N3247,M3248,"Following",FALSE)</f>
        <v>62303</v>
      </c>
      <c r="O3248" s="75" t="e">
        <f>_xll.qlInterestRateIndexValueDate(Index,N3248)</f>
        <v>#VALUE!</v>
      </c>
      <c r="P3248" s="72" t="e">
        <v>#N/A</v>
      </c>
      <c r="Q3248" s="72" t="e">
        <v>#N/A</v>
      </c>
    </row>
    <row r="3249" spans="13:17" x14ac:dyDescent="0.2">
      <c r="M3249" s="49" t="s">
        <v>443</v>
      </c>
      <c r="N3249" s="75">
        <f>_xll.qlCalendarAdvance(Calendar,N3248,M3249,"Following",FALSE)</f>
        <v>62310</v>
      </c>
      <c r="O3249" s="75" t="e">
        <f>_xll.qlInterestRateIndexValueDate(Index,N3249)</f>
        <v>#VALUE!</v>
      </c>
      <c r="P3249" s="72" t="e">
        <v>#N/A</v>
      </c>
      <c r="Q3249" s="72" t="e">
        <v>#N/A</v>
      </c>
    </row>
    <row r="3250" spans="13:17" x14ac:dyDescent="0.2">
      <c r="M3250" s="49" t="s">
        <v>443</v>
      </c>
      <c r="N3250" s="75">
        <f>_xll.qlCalendarAdvance(Calendar,N3249,M3250,"Following",FALSE)</f>
        <v>62317</v>
      </c>
      <c r="O3250" s="75" t="e">
        <f>_xll.qlInterestRateIndexValueDate(Index,N3250)</f>
        <v>#VALUE!</v>
      </c>
      <c r="P3250" s="72" t="e">
        <v>#N/A</v>
      </c>
      <c r="Q3250" s="72" t="e">
        <v>#N/A</v>
      </c>
    </row>
    <row r="3251" spans="13:17" x14ac:dyDescent="0.2">
      <c r="M3251" s="49" t="s">
        <v>443</v>
      </c>
      <c r="N3251" s="75">
        <f>_xll.qlCalendarAdvance(Calendar,N3250,M3251,"Following",FALSE)</f>
        <v>62324</v>
      </c>
      <c r="O3251" s="75" t="e">
        <f>_xll.qlInterestRateIndexValueDate(Index,N3251)</f>
        <v>#VALUE!</v>
      </c>
      <c r="P3251" s="72" t="e">
        <v>#N/A</v>
      </c>
      <c r="Q3251" s="72" t="e">
        <v>#N/A</v>
      </c>
    </row>
    <row r="3252" spans="13:17" x14ac:dyDescent="0.2">
      <c r="M3252" s="49" t="s">
        <v>443</v>
      </c>
      <c r="N3252" s="75">
        <f>_xll.qlCalendarAdvance(Calendar,N3251,M3252,"Following",FALSE)</f>
        <v>62331</v>
      </c>
      <c r="O3252" s="75" t="e">
        <f>_xll.qlInterestRateIndexValueDate(Index,N3252)</f>
        <v>#VALUE!</v>
      </c>
      <c r="P3252" s="72" t="e">
        <v>#N/A</v>
      </c>
      <c r="Q3252" s="72" t="e">
        <v>#N/A</v>
      </c>
    </row>
    <row r="3253" spans="13:17" x14ac:dyDescent="0.2">
      <c r="M3253" s="49" t="s">
        <v>443</v>
      </c>
      <c r="N3253" s="75">
        <f>_xll.qlCalendarAdvance(Calendar,N3252,M3253,"Following",FALSE)</f>
        <v>62338</v>
      </c>
      <c r="O3253" s="75" t="e">
        <f>_xll.qlInterestRateIndexValueDate(Index,N3253)</f>
        <v>#VALUE!</v>
      </c>
      <c r="P3253" s="72" t="e">
        <v>#N/A</v>
      </c>
      <c r="Q3253" s="72" t="e">
        <v>#N/A</v>
      </c>
    </row>
    <row r="3254" spans="13:17" x14ac:dyDescent="0.2">
      <c r="M3254" s="49" t="s">
        <v>443</v>
      </c>
      <c r="N3254" s="75">
        <f>_xll.qlCalendarAdvance(Calendar,N3253,M3254,"Following",FALSE)</f>
        <v>62345</v>
      </c>
      <c r="O3254" s="75" t="e">
        <f>_xll.qlInterestRateIndexValueDate(Index,N3254)</f>
        <v>#VALUE!</v>
      </c>
      <c r="P3254" s="72" t="e">
        <v>#N/A</v>
      </c>
      <c r="Q3254" s="72" t="e">
        <v>#N/A</v>
      </c>
    </row>
    <row r="3255" spans="13:17" x14ac:dyDescent="0.2">
      <c r="M3255" s="49" t="s">
        <v>443</v>
      </c>
      <c r="N3255" s="75">
        <f>_xll.qlCalendarAdvance(Calendar,N3254,M3255,"Following",FALSE)</f>
        <v>62352</v>
      </c>
      <c r="O3255" s="75" t="e">
        <f>_xll.qlInterestRateIndexValueDate(Index,N3255)</f>
        <v>#VALUE!</v>
      </c>
      <c r="P3255" s="72" t="e">
        <v>#N/A</v>
      </c>
      <c r="Q3255" s="72" t="e">
        <v>#N/A</v>
      </c>
    </row>
    <row r="3256" spans="13:17" x14ac:dyDescent="0.2">
      <c r="M3256" s="49" t="s">
        <v>443</v>
      </c>
      <c r="N3256" s="75">
        <f>_xll.qlCalendarAdvance(Calendar,N3255,M3256,"Following",FALSE)</f>
        <v>62359</v>
      </c>
      <c r="O3256" s="75" t="e">
        <f>_xll.qlInterestRateIndexValueDate(Index,N3256)</f>
        <v>#VALUE!</v>
      </c>
      <c r="P3256" s="72" t="e">
        <v>#N/A</v>
      </c>
      <c r="Q3256" s="72" t="e">
        <v>#N/A</v>
      </c>
    </row>
    <row r="3257" spans="13:17" x14ac:dyDescent="0.2">
      <c r="M3257" s="49" t="s">
        <v>443</v>
      </c>
      <c r="N3257" s="75">
        <f>_xll.qlCalendarAdvance(Calendar,N3256,M3257,"Following",FALSE)</f>
        <v>62366</v>
      </c>
      <c r="O3257" s="75" t="e">
        <f>_xll.qlInterestRateIndexValueDate(Index,N3257)</f>
        <v>#VALUE!</v>
      </c>
      <c r="P3257" s="72" t="e">
        <v>#N/A</v>
      </c>
      <c r="Q3257" s="72" t="e">
        <v>#N/A</v>
      </c>
    </row>
    <row r="3258" spans="13:17" x14ac:dyDescent="0.2">
      <c r="M3258" s="49" t="s">
        <v>443</v>
      </c>
      <c r="N3258" s="75">
        <f>_xll.qlCalendarAdvance(Calendar,N3257,M3258,"Following",FALSE)</f>
        <v>62373</v>
      </c>
      <c r="O3258" s="75" t="e">
        <f>_xll.qlInterestRateIndexValueDate(Index,N3258)</f>
        <v>#VALUE!</v>
      </c>
      <c r="P3258" s="72" t="e">
        <v>#N/A</v>
      </c>
      <c r="Q3258" s="72" t="e">
        <v>#N/A</v>
      </c>
    </row>
    <row r="3259" spans="13:17" x14ac:dyDescent="0.2">
      <c r="M3259" s="49" t="s">
        <v>443</v>
      </c>
      <c r="N3259" s="75">
        <f>_xll.qlCalendarAdvance(Calendar,N3258,M3259,"Following",FALSE)</f>
        <v>62380</v>
      </c>
      <c r="O3259" s="75" t="e">
        <f>_xll.qlInterestRateIndexValueDate(Index,N3259)</f>
        <v>#VALUE!</v>
      </c>
      <c r="P3259" s="72" t="e">
        <v>#N/A</v>
      </c>
      <c r="Q3259" s="72" t="e">
        <v>#N/A</v>
      </c>
    </row>
    <row r="3260" spans="13:17" x14ac:dyDescent="0.2">
      <c r="M3260" s="49" t="s">
        <v>443</v>
      </c>
      <c r="N3260" s="75">
        <f>_xll.qlCalendarAdvance(Calendar,N3259,M3260,"Following",FALSE)</f>
        <v>62387</v>
      </c>
      <c r="O3260" s="75" t="e">
        <f>_xll.qlInterestRateIndexValueDate(Index,N3260)</f>
        <v>#VALUE!</v>
      </c>
      <c r="P3260" s="72" t="e">
        <v>#N/A</v>
      </c>
      <c r="Q3260" s="72" t="e">
        <v>#N/A</v>
      </c>
    </row>
    <row r="3261" spans="13:17" x14ac:dyDescent="0.2">
      <c r="M3261" s="49" t="s">
        <v>443</v>
      </c>
      <c r="N3261" s="75">
        <f>_xll.qlCalendarAdvance(Calendar,N3260,M3261,"Following",FALSE)</f>
        <v>62394</v>
      </c>
      <c r="O3261" s="75" t="e">
        <f>_xll.qlInterestRateIndexValueDate(Index,N3261)</f>
        <v>#VALUE!</v>
      </c>
      <c r="P3261" s="72" t="e">
        <v>#N/A</v>
      </c>
      <c r="Q3261" s="72" t="e">
        <v>#N/A</v>
      </c>
    </row>
    <row r="3262" spans="13:17" x14ac:dyDescent="0.2">
      <c r="M3262" s="49" t="s">
        <v>443</v>
      </c>
      <c r="N3262" s="75">
        <f>_xll.qlCalendarAdvance(Calendar,N3261,M3262,"Following",FALSE)</f>
        <v>62401</v>
      </c>
      <c r="O3262" s="75" t="e">
        <f>_xll.qlInterestRateIndexValueDate(Index,N3262)</f>
        <v>#VALUE!</v>
      </c>
      <c r="P3262" s="72" t="e">
        <v>#N/A</v>
      </c>
      <c r="Q3262" s="72" t="e">
        <v>#N/A</v>
      </c>
    </row>
    <row r="3263" spans="13:17" x14ac:dyDescent="0.2">
      <c r="M3263" s="49" t="s">
        <v>443</v>
      </c>
      <c r="N3263" s="75">
        <f>_xll.qlCalendarAdvance(Calendar,N3262,M3263,"Following",FALSE)</f>
        <v>62408</v>
      </c>
      <c r="O3263" s="75" t="e">
        <f>_xll.qlInterestRateIndexValueDate(Index,N3263)</f>
        <v>#VALUE!</v>
      </c>
      <c r="P3263" s="72" t="e">
        <v>#N/A</v>
      </c>
      <c r="Q3263" s="72" t="e">
        <v>#N/A</v>
      </c>
    </row>
    <row r="3264" spans="13:17" x14ac:dyDescent="0.2">
      <c r="M3264" s="49" t="s">
        <v>443</v>
      </c>
      <c r="N3264" s="75">
        <f>_xll.qlCalendarAdvance(Calendar,N3263,M3264,"Following",FALSE)</f>
        <v>62415</v>
      </c>
      <c r="O3264" s="75" t="e">
        <f>_xll.qlInterestRateIndexValueDate(Index,N3264)</f>
        <v>#VALUE!</v>
      </c>
      <c r="P3264" s="72" t="e">
        <v>#N/A</v>
      </c>
      <c r="Q3264" s="72" t="e">
        <v>#N/A</v>
      </c>
    </row>
    <row r="3265" spans="13:17" x14ac:dyDescent="0.2">
      <c r="M3265" s="49" t="s">
        <v>443</v>
      </c>
      <c r="N3265" s="75">
        <f>_xll.qlCalendarAdvance(Calendar,N3264,M3265,"Following",FALSE)</f>
        <v>62422</v>
      </c>
      <c r="O3265" s="75" t="e">
        <f>_xll.qlInterestRateIndexValueDate(Index,N3265)</f>
        <v>#VALUE!</v>
      </c>
      <c r="P3265" s="72" t="e">
        <v>#N/A</v>
      </c>
      <c r="Q3265" s="72" t="e">
        <v>#N/A</v>
      </c>
    </row>
    <row r="3266" spans="13:17" x14ac:dyDescent="0.2">
      <c r="M3266" s="49" t="s">
        <v>443</v>
      </c>
      <c r="N3266" s="75">
        <f>_xll.qlCalendarAdvance(Calendar,N3265,M3266,"Following",FALSE)</f>
        <v>62429</v>
      </c>
      <c r="O3266" s="75" t="e">
        <f>_xll.qlInterestRateIndexValueDate(Index,N3266)</f>
        <v>#VALUE!</v>
      </c>
      <c r="P3266" s="72" t="e">
        <v>#N/A</v>
      </c>
      <c r="Q3266" s="72" t="e">
        <v>#N/A</v>
      </c>
    </row>
    <row r="3267" spans="13:17" x14ac:dyDescent="0.2">
      <c r="M3267" s="49" t="s">
        <v>443</v>
      </c>
      <c r="N3267" s="75">
        <f>_xll.qlCalendarAdvance(Calendar,N3266,M3267,"Following",FALSE)</f>
        <v>62436</v>
      </c>
      <c r="O3267" s="75" t="e">
        <f>_xll.qlInterestRateIndexValueDate(Index,N3267)</f>
        <v>#VALUE!</v>
      </c>
      <c r="P3267" s="72" t="e">
        <v>#N/A</v>
      </c>
      <c r="Q3267" s="72" t="e">
        <v>#N/A</v>
      </c>
    </row>
    <row r="3268" spans="13:17" x14ac:dyDescent="0.2">
      <c r="M3268" s="49" t="s">
        <v>443</v>
      </c>
      <c r="N3268" s="75">
        <f>_xll.qlCalendarAdvance(Calendar,N3267,M3268,"Following",FALSE)</f>
        <v>62443</v>
      </c>
      <c r="O3268" s="75" t="e">
        <f>_xll.qlInterestRateIndexValueDate(Index,N3268)</f>
        <v>#VALUE!</v>
      </c>
      <c r="P3268" s="72" t="e">
        <v>#N/A</v>
      </c>
      <c r="Q3268" s="72" t="e">
        <v>#N/A</v>
      </c>
    </row>
    <row r="3269" spans="13:17" x14ac:dyDescent="0.2">
      <c r="M3269" s="49" t="s">
        <v>443</v>
      </c>
      <c r="N3269" s="75">
        <f>_xll.qlCalendarAdvance(Calendar,N3268,M3269,"Following",FALSE)</f>
        <v>62450</v>
      </c>
      <c r="O3269" s="75" t="e">
        <f>_xll.qlInterestRateIndexValueDate(Index,N3269)</f>
        <v>#VALUE!</v>
      </c>
      <c r="P3269" s="72" t="e">
        <v>#N/A</v>
      </c>
      <c r="Q3269" s="72" t="e">
        <v>#N/A</v>
      </c>
    </row>
    <row r="3270" spans="13:17" x14ac:dyDescent="0.2">
      <c r="M3270" s="49" t="s">
        <v>443</v>
      </c>
      <c r="N3270" s="75">
        <f>_xll.qlCalendarAdvance(Calendar,N3269,M3270,"Following",FALSE)</f>
        <v>62457</v>
      </c>
      <c r="O3270" s="75" t="e">
        <f>_xll.qlInterestRateIndexValueDate(Index,N3270)</f>
        <v>#VALUE!</v>
      </c>
      <c r="P3270" s="72" t="e">
        <v>#N/A</v>
      </c>
      <c r="Q3270" s="72" t="e">
        <v>#N/A</v>
      </c>
    </row>
    <row r="3271" spans="13:17" x14ac:dyDescent="0.2">
      <c r="M3271" s="49" t="s">
        <v>443</v>
      </c>
      <c r="N3271" s="75">
        <f>_xll.qlCalendarAdvance(Calendar,N3270,M3271,"Following",FALSE)</f>
        <v>62464</v>
      </c>
      <c r="O3271" s="75" t="e">
        <f>_xll.qlInterestRateIndexValueDate(Index,N3271)</f>
        <v>#VALUE!</v>
      </c>
      <c r="P3271" s="72" t="e">
        <v>#N/A</v>
      </c>
      <c r="Q3271" s="72" t="e">
        <v>#N/A</v>
      </c>
    </row>
    <row r="3272" spans="13:17" x14ac:dyDescent="0.2">
      <c r="M3272" s="49" t="s">
        <v>443</v>
      </c>
      <c r="N3272" s="75">
        <f>_xll.qlCalendarAdvance(Calendar,N3271,M3272,"Following",FALSE)</f>
        <v>62471</v>
      </c>
      <c r="O3272" s="75" t="e">
        <f>_xll.qlInterestRateIndexValueDate(Index,N3272)</f>
        <v>#VALUE!</v>
      </c>
      <c r="P3272" s="72" t="e">
        <v>#N/A</v>
      </c>
      <c r="Q3272" s="72" t="e">
        <v>#N/A</v>
      </c>
    </row>
    <row r="3273" spans="13:17" x14ac:dyDescent="0.2">
      <c r="M3273" s="49" t="s">
        <v>443</v>
      </c>
      <c r="N3273" s="75">
        <f>_xll.qlCalendarAdvance(Calendar,N3272,M3273,"Following",FALSE)</f>
        <v>62478</v>
      </c>
      <c r="O3273" s="75" t="e">
        <f>_xll.qlInterestRateIndexValueDate(Index,N3273)</f>
        <v>#VALUE!</v>
      </c>
      <c r="P3273" s="72" t="e">
        <v>#N/A</v>
      </c>
      <c r="Q3273" s="72" t="e">
        <v>#N/A</v>
      </c>
    </row>
    <row r="3274" spans="13:17" x14ac:dyDescent="0.2">
      <c r="M3274" s="49" t="s">
        <v>443</v>
      </c>
      <c r="N3274" s="75">
        <f>_xll.qlCalendarAdvance(Calendar,N3273,M3274,"Following",FALSE)</f>
        <v>62485</v>
      </c>
      <c r="O3274" s="75" t="e">
        <f>_xll.qlInterestRateIndexValueDate(Index,N3274)</f>
        <v>#VALUE!</v>
      </c>
      <c r="P3274" s="72" t="e">
        <v>#N/A</v>
      </c>
      <c r="Q3274" s="72" t="e">
        <v>#N/A</v>
      </c>
    </row>
    <row r="3275" spans="13:17" x14ac:dyDescent="0.2">
      <c r="M3275" s="49" t="s">
        <v>443</v>
      </c>
      <c r="N3275" s="75">
        <f>_xll.qlCalendarAdvance(Calendar,N3274,M3275,"Following",FALSE)</f>
        <v>62492</v>
      </c>
      <c r="O3275" s="75" t="e">
        <f>_xll.qlInterestRateIndexValueDate(Index,N3275)</f>
        <v>#VALUE!</v>
      </c>
      <c r="P3275" s="72" t="e">
        <v>#N/A</v>
      </c>
      <c r="Q3275" s="72" t="e">
        <v>#N/A</v>
      </c>
    </row>
    <row r="3276" spans="13:17" x14ac:dyDescent="0.2">
      <c r="M3276" s="49" t="s">
        <v>443</v>
      </c>
      <c r="N3276" s="75">
        <f>_xll.qlCalendarAdvance(Calendar,N3275,M3276,"Following",FALSE)</f>
        <v>62499</v>
      </c>
      <c r="O3276" s="75" t="e">
        <f>_xll.qlInterestRateIndexValueDate(Index,N3276)</f>
        <v>#VALUE!</v>
      </c>
      <c r="P3276" s="72" t="e">
        <v>#N/A</v>
      </c>
      <c r="Q3276" s="72" t="e">
        <v>#N/A</v>
      </c>
    </row>
    <row r="3277" spans="13:17" x14ac:dyDescent="0.2">
      <c r="M3277" s="49" t="s">
        <v>443</v>
      </c>
      <c r="N3277" s="75">
        <f>_xll.qlCalendarAdvance(Calendar,N3276,M3277,"Following",FALSE)</f>
        <v>62506</v>
      </c>
      <c r="O3277" s="75" t="e">
        <f>_xll.qlInterestRateIndexValueDate(Index,N3277)</f>
        <v>#VALUE!</v>
      </c>
      <c r="P3277" s="72" t="e">
        <v>#N/A</v>
      </c>
      <c r="Q3277" s="72" t="e">
        <v>#N/A</v>
      </c>
    </row>
    <row r="3278" spans="13:17" x14ac:dyDescent="0.2">
      <c r="M3278" s="49" t="s">
        <v>443</v>
      </c>
      <c r="N3278" s="75">
        <f>_xll.qlCalendarAdvance(Calendar,N3277,M3278,"Following",FALSE)</f>
        <v>62513</v>
      </c>
      <c r="O3278" s="75" t="e">
        <f>_xll.qlInterestRateIndexValueDate(Index,N3278)</f>
        <v>#VALUE!</v>
      </c>
      <c r="P3278" s="72" t="e">
        <v>#N/A</v>
      </c>
      <c r="Q3278" s="72" t="e">
        <v>#N/A</v>
      </c>
    </row>
    <row r="3279" spans="13:17" x14ac:dyDescent="0.2">
      <c r="M3279" s="49" t="s">
        <v>443</v>
      </c>
      <c r="N3279" s="75">
        <f>_xll.qlCalendarAdvance(Calendar,N3278,M3279,"Following",FALSE)</f>
        <v>62520</v>
      </c>
      <c r="O3279" s="75" t="e">
        <f>_xll.qlInterestRateIndexValueDate(Index,N3279)</f>
        <v>#VALUE!</v>
      </c>
      <c r="P3279" s="72" t="e">
        <v>#N/A</v>
      </c>
      <c r="Q3279" s="72" t="e">
        <v>#N/A</v>
      </c>
    </row>
    <row r="3280" spans="13:17" x14ac:dyDescent="0.2">
      <c r="M3280" s="49" t="s">
        <v>443</v>
      </c>
      <c r="N3280" s="75">
        <f>_xll.qlCalendarAdvance(Calendar,N3279,M3280,"Following",FALSE)</f>
        <v>62527</v>
      </c>
      <c r="O3280" s="75" t="e">
        <f>_xll.qlInterestRateIndexValueDate(Index,N3280)</f>
        <v>#VALUE!</v>
      </c>
      <c r="P3280" s="72" t="e">
        <v>#N/A</v>
      </c>
      <c r="Q3280" s="72" t="e">
        <v>#N/A</v>
      </c>
    </row>
    <row r="3281" spans="13:17" x14ac:dyDescent="0.2">
      <c r="M3281" s="49" t="s">
        <v>443</v>
      </c>
      <c r="N3281" s="75">
        <f>_xll.qlCalendarAdvance(Calendar,N3280,M3281,"Following",FALSE)</f>
        <v>62534</v>
      </c>
      <c r="O3281" s="75" t="e">
        <f>_xll.qlInterestRateIndexValueDate(Index,N3281)</f>
        <v>#VALUE!</v>
      </c>
      <c r="P3281" s="72" t="e">
        <v>#N/A</v>
      </c>
      <c r="Q3281" s="72" t="e">
        <v>#N/A</v>
      </c>
    </row>
    <row r="3282" spans="13:17" x14ac:dyDescent="0.2">
      <c r="M3282" s="49" t="s">
        <v>443</v>
      </c>
      <c r="N3282" s="75">
        <f>_xll.qlCalendarAdvance(Calendar,N3281,M3282,"Following",FALSE)</f>
        <v>62541</v>
      </c>
      <c r="O3282" s="75" t="e">
        <f>_xll.qlInterestRateIndexValueDate(Index,N3282)</f>
        <v>#VALUE!</v>
      </c>
      <c r="P3282" s="72" t="e">
        <v>#N/A</v>
      </c>
      <c r="Q3282" s="72" t="e">
        <v>#N/A</v>
      </c>
    </row>
    <row r="3283" spans="13:17" x14ac:dyDescent="0.2">
      <c r="M3283" s="49" t="s">
        <v>443</v>
      </c>
      <c r="N3283" s="75">
        <f>_xll.qlCalendarAdvance(Calendar,N3282,M3283,"Following",FALSE)</f>
        <v>62548</v>
      </c>
      <c r="O3283" s="75" t="e">
        <f>_xll.qlInterestRateIndexValueDate(Index,N3283)</f>
        <v>#VALUE!</v>
      </c>
      <c r="P3283" s="72" t="e">
        <v>#N/A</v>
      </c>
      <c r="Q3283" s="72" t="e">
        <v>#N/A</v>
      </c>
    </row>
    <row r="3284" spans="13:17" x14ac:dyDescent="0.2">
      <c r="M3284" s="49" t="s">
        <v>443</v>
      </c>
      <c r="N3284" s="75">
        <f>_xll.qlCalendarAdvance(Calendar,N3283,M3284,"Following",FALSE)</f>
        <v>62555</v>
      </c>
      <c r="O3284" s="75" t="e">
        <f>_xll.qlInterestRateIndexValueDate(Index,N3284)</f>
        <v>#VALUE!</v>
      </c>
      <c r="P3284" s="72" t="e">
        <v>#N/A</v>
      </c>
      <c r="Q3284" s="72" t="e">
        <v>#N/A</v>
      </c>
    </row>
    <row r="3285" spans="13:17" x14ac:dyDescent="0.2">
      <c r="M3285" s="49" t="s">
        <v>443</v>
      </c>
      <c r="N3285" s="75">
        <f>_xll.qlCalendarAdvance(Calendar,N3284,M3285,"Following",FALSE)</f>
        <v>62562</v>
      </c>
      <c r="O3285" s="75" t="e">
        <f>_xll.qlInterestRateIndexValueDate(Index,N3285)</f>
        <v>#VALUE!</v>
      </c>
      <c r="P3285" s="72" t="e">
        <v>#N/A</v>
      </c>
      <c r="Q3285" s="72" t="e">
        <v>#N/A</v>
      </c>
    </row>
    <row r="3286" spans="13:17" x14ac:dyDescent="0.2">
      <c r="M3286" s="49" t="s">
        <v>443</v>
      </c>
      <c r="N3286" s="75">
        <f>_xll.qlCalendarAdvance(Calendar,N3285,M3286,"Following",FALSE)</f>
        <v>62569</v>
      </c>
      <c r="O3286" s="75" t="e">
        <f>_xll.qlInterestRateIndexValueDate(Index,N3286)</f>
        <v>#VALUE!</v>
      </c>
      <c r="P3286" s="72" t="e">
        <v>#N/A</v>
      </c>
      <c r="Q3286" s="72" t="e">
        <v>#N/A</v>
      </c>
    </row>
    <row r="3287" spans="13:17" x14ac:dyDescent="0.2">
      <c r="M3287" s="49" t="s">
        <v>443</v>
      </c>
      <c r="N3287" s="75">
        <f>_xll.qlCalendarAdvance(Calendar,N3286,M3287,"Following",FALSE)</f>
        <v>62576</v>
      </c>
      <c r="O3287" s="75" t="e">
        <f>_xll.qlInterestRateIndexValueDate(Index,N3287)</f>
        <v>#VALUE!</v>
      </c>
      <c r="P3287" s="72" t="e">
        <v>#N/A</v>
      </c>
      <c r="Q3287" s="72" t="e">
        <v>#N/A</v>
      </c>
    </row>
    <row r="3288" spans="13:17" x14ac:dyDescent="0.2">
      <c r="M3288" s="49" t="s">
        <v>443</v>
      </c>
      <c r="N3288" s="75">
        <f>_xll.qlCalendarAdvance(Calendar,N3287,M3288,"Following",FALSE)</f>
        <v>62583</v>
      </c>
      <c r="O3288" s="75" t="e">
        <f>_xll.qlInterestRateIndexValueDate(Index,N3288)</f>
        <v>#VALUE!</v>
      </c>
      <c r="P3288" s="72" t="e">
        <v>#N/A</v>
      </c>
      <c r="Q3288" s="72" t="e">
        <v>#N/A</v>
      </c>
    </row>
    <row r="3289" spans="13:17" x14ac:dyDescent="0.2">
      <c r="M3289" s="49" t="s">
        <v>443</v>
      </c>
      <c r="N3289" s="75">
        <f>_xll.qlCalendarAdvance(Calendar,N3288,M3289,"Following",FALSE)</f>
        <v>62590</v>
      </c>
      <c r="O3289" s="75" t="e">
        <f>_xll.qlInterestRateIndexValueDate(Index,N3289)</f>
        <v>#VALUE!</v>
      </c>
      <c r="P3289" s="72" t="e">
        <v>#N/A</v>
      </c>
      <c r="Q3289" s="72" t="e">
        <v>#N/A</v>
      </c>
    </row>
    <row r="3290" spans="13:17" x14ac:dyDescent="0.2">
      <c r="M3290" s="49" t="s">
        <v>443</v>
      </c>
      <c r="N3290" s="75">
        <f>_xll.qlCalendarAdvance(Calendar,N3289,M3290,"Following",FALSE)</f>
        <v>62597</v>
      </c>
      <c r="O3290" s="75" t="e">
        <f>_xll.qlInterestRateIndexValueDate(Index,N3290)</f>
        <v>#VALUE!</v>
      </c>
      <c r="P3290" s="72" t="e">
        <v>#N/A</v>
      </c>
      <c r="Q3290" s="72" t="e">
        <v>#N/A</v>
      </c>
    </row>
    <row r="3291" spans="13:17" x14ac:dyDescent="0.2">
      <c r="M3291" s="49" t="s">
        <v>443</v>
      </c>
      <c r="N3291" s="75">
        <f>_xll.qlCalendarAdvance(Calendar,N3290,M3291,"Following",FALSE)</f>
        <v>62604</v>
      </c>
      <c r="O3291" s="75" t="e">
        <f>_xll.qlInterestRateIndexValueDate(Index,N3291)</f>
        <v>#VALUE!</v>
      </c>
      <c r="P3291" s="72" t="e">
        <v>#N/A</v>
      </c>
      <c r="Q3291" s="72" t="e">
        <v>#N/A</v>
      </c>
    </row>
    <row r="3292" spans="13:17" x14ac:dyDescent="0.2">
      <c r="M3292" s="49" t="s">
        <v>443</v>
      </c>
      <c r="N3292" s="75">
        <f>_xll.qlCalendarAdvance(Calendar,N3291,M3292,"Following",FALSE)</f>
        <v>62611</v>
      </c>
      <c r="O3292" s="75" t="e">
        <f>_xll.qlInterestRateIndexValueDate(Index,N3292)</f>
        <v>#VALUE!</v>
      </c>
      <c r="P3292" s="72" t="e">
        <v>#N/A</v>
      </c>
      <c r="Q3292" s="72" t="e">
        <v>#N/A</v>
      </c>
    </row>
    <row r="3293" spans="13:17" x14ac:dyDescent="0.2">
      <c r="M3293" s="49" t="s">
        <v>443</v>
      </c>
      <c r="N3293" s="75">
        <f>_xll.qlCalendarAdvance(Calendar,N3292,M3293,"Following",FALSE)</f>
        <v>62618</v>
      </c>
      <c r="O3293" s="75" t="e">
        <f>_xll.qlInterestRateIndexValueDate(Index,N3293)</f>
        <v>#VALUE!</v>
      </c>
      <c r="P3293" s="72" t="e">
        <v>#N/A</v>
      </c>
      <c r="Q3293" s="72" t="e">
        <v>#N/A</v>
      </c>
    </row>
    <row r="3294" spans="13:17" x14ac:dyDescent="0.2">
      <c r="M3294" s="49" t="s">
        <v>443</v>
      </c>
      <c r="N3294" s="75">
        <f>_xll.qlCalendarAdvance(Calendar,N3293,M3294,"Following",FALSE)</f>
        <v>62625</v>
      </c>
      <c r="O3294" s="75" t="e">
        <f>_xll.qlInterestRateIndexValueDate(Index,N3294)</f>
        <v>#VALUE!</v>
      </c>
      <c r="P3294" s="72" t="e">
        <v>#N/A</v>
      </c>
      <c r="Q3294" s="72" t="e">
        <v>#N/A</v>
      </c>
    </row>
    <row r="3295" spans="13:17" x14ac:dyDescent="0.2">
      <c r="M3295" s="49" t="s">
        <v>443</v>
      </c>
      <c r="N3295" s="75">
        <f>_xll.qlCalendarAdvance(Calendar,N3294,M3295,"Following",FALSE)</f>
        <v>62632</v>
      </c>
      <c r="O3295" s="75" t="e">
        <f>_xll.qlInterestRateIndexValueDate(Index,N3295)</f>
        <v>#VALUE!</v>
      </c>
      <c r="P3295" s="72" t="e">
        <v>#N/A</v>
      </c>
      <c r="Q3295" s="72" t="e">
        <v>#N/A</v>
      </c>
    </row>
    <row r="3296" spans="13:17" x14ac:dyDescent="0.2">
      <c r="M3296" s="49" t="s">
        <v>443</v>
      </c>
      <c r="N3296" s="75">
        <f>_xll.qlCalendarAdvance(Calendar,N3295,M3296,"Following",FALSE)</f>
        <v>62639</v>
      </c>
      <c r="O3296" s="75" t="e">
        <f>_xll.qlInterestRateIndexValueDate(Index,N3296)</f>
        <v>#VALUE!</v>
      </c>
      <c r="P3296" s="72" t="e">
        <v>#N/A</v>
      </c>
      <c r="Q3296" s="72" t="e">
        <v>#N/A</v>
      </c>
    </row>
    <row r="3297" spans="13:17" x14ac:dyDescent="0.2">
      <c r="M3297" s="49" t="s">
        <v>443</v>
      </c>
      <c r="N3297" s="75">
        <f>_xll.qlCalendarAdvance(Calendar,N3296,M3297,"Following",FALSE)</f>
        <v>62646</v>
      </c>
      <c r="O3297" s="75" t="e">
        <f>_xll.qlInterestRateIndexValueDate(Index,N3297)</f>
        <v>#VALUE!</v>
      </c>
      <c r="P3297" s="72" t="e">
        <v>#N/A</v>
      </c>
      <c r="Q3297" s="72" t="e">
        <v>#N/A</v>
      </c>
    </row>
    <row r="3298" spans="13:17" x14ac:dyDescent="0.2">
      <c r="M3298" s="49" t="s">
        <v>443</v>
      </c>
      <c r="N3298" s="75">
        <f>_xll.qlCalendarAdvance(Calendar,N3297,M3298,"Following",FALSE)</f>
        <v>62653</v>
      </c>
      <c r="O3298" s="75" t="e">
        <f>_xll.qlInterestRateIndexValueDate(Index,N3298)</f>
        <v>#VALUE!</v>
      </c>
      <c r="P3298" s="72" t="e">
        <v>#N/A</v>
      </c>
      <c r="Q3298" s="72" t="e">
        <v>#N/A</v>
      </c>
    </row>
    <row r="3299" spans="13:17" x14ac:dyDescent="0.2">
      <c r="M3299" s="49" t="s">
        <v>443</v>
      </c>
      <c r="N3299" s="75">
        <f>_xll.qlCalendarAdvance(Calendar,N3298,M3299,"Following",FALSE)</f>
        <v>62660</v>
      </c>
      <c r="O3299" s="75" t="e">
        <f>_xll.qlInterestRateIndexValueDate(Index,N3299)</f>
        <v>#VALUE!</v>
      </c>
      <c r="P3299" s="72" t="e">
        <v>#N/A</v>
      </c>
      <c r="Q3299" s="72" t="e">
        <v>#N/A</v>
      </c>
    </row>
    <row r="3300" spans="13:17" x14ac:dyDescent="0.2">
      <c r="M3300" s="49" t="s">
        <v>443</v>
      </c>
      <c r="N3300" s="75">
        <f>_xll.qlCalendarAdvance(Calendar,N3299,M3300,"Following",FALSE)</f>
        <v>62667</v>
      </c>
      <c r="O3300" s="75" t="e">
        <f>_xll.qlInterestRateIndexValueDate(Index,N3300)</f>
        <v>#VALUE!</v>
      </c>
      <c r="P3300" s="72" t="e">
        <v>#N/A</v>
      </c>
      <c r="Q3300" s="72" t="e">
        <v>#N/A</v>
      </c>
    </row>
    <row r="3301" spans="13:17" x14ac:dyDescent="0.2">
      <c r="M3301" s="49" t="s">
        <v>443</v>
      </c>
      <c r="N3301" s="75">
        <f>_xll.qlCalendarAdvance(Calendar,N3300,M3301,"Following",FALSE)</f>
        <v>62674</v>
      </c>
      <c r="O3301" s="75" t="e">
        <f>_xll.qlInterestRateIndexValueDate(Index,N3301)</f>
        <v>#VALUE!</v>
      </c>
      <c r="P3301" s="72" t="e">
        <v>#N/A</v>
      </c>
      <c r="Q3301" s="72" t="e">
        <v>#N/A</v>
      </c>
    </row>
    <row r="3302" spans="13:17" x14ac:dyDescent="0.2">
      <c r="M3302" s="49" t="s">
        <v>443</v>
      </c>
      <c r="N3302" s="75">
        <f>_xll.qlCalendarAdvance(Calendar,N3301,M3302,"Following",FALSE)</f>
        <v>62681</v>
      </c>
      <c r="O3302" s="75" t="e">
        <f>_xll.qlInterestRateIndexValueDate(Index,N3302)</f>
        <v>#VALUE!</v>
      </c>
      <c r="P3302" s="72" t="e">
        <v>#N/A</v>
      </c>
      <c r="Q3302" s="72" t="e">
        <v>#N/A</v>
      </c>
    </row>
    <row r="3303" spans="13:17" x14ac:dyDescent="0.2">
      <c r="M3303" s="49" t="s">
        <v>443</v>
      </c>
      <c r="N3303" s="75">
        <f>_xll.qlCalendarAdvance(Calendar,N3302,M3303,"Following",FALSE)</f>
        <v>62688</v>
      </c>
      <c r="O3303" s="75" t="e">
        <f>_xll.qlInterestRateIndexValueDate(Index,N3303)</f>
        <v>#VALUE!</v>
      </c>
      <c r="P3303" s="72" t="e">
        <v>#N/A</v>
      </c>
      <c r="Q3303" s="72" t="e">
        <v>#N/A</v>
      </c>
    </row>
    <row r="3304" spans="13:17" x14ac:dyDescent="0.2">
      <c r="M3304" s="49" t="s">
        <v>443</v>
      </c>
      <c r="N3304" s="75">
        <f>_xll.qlCalendarAdvance(Calendar,N3303,M3304,"Following",FALSE)</f>
        <v>62695</v>
      </c>
      <c r="O3304" s="75" t="e">
        <f>_xll.qlInterestRateIndexValueDate(Index,N3304)</f>
        <v>#VALUE!</v>
      </c>
      <c r="P3304" s="72" t="e">
        <v>#N/A</v>
      </c>
      <c r="Q3304" s="72" t="e">
        <v>#N/A</v>
      </c>
    </row>
    <row r="3305" spans="13:17" x14ac:dyDescent="0.2">
      <c r="M3305" s="49" t="s">
        <v>443</v>
      </c>
      <c r="N3305" s="75">
        <f>_xll.qlCalendarAdvance(Calendar,N3304,M3305,"Following",FALSE)</f>
        <v>62702</v>
      </c>
      <c r="O3305" s="75" t="e">
        <f>_xll.qlInterestRateIndexValueDate(Index,N3305)</f>
        <v>#VALUE!</v>
      </c>
      <c r="P3305" s="72" t="e">
        <v>#N/A</v>
      </c>
      <c r="Q3305" s="72" t="e">
        <v>#N/A</v>
      </c>
    </row>
    <row r="3306" spans="13:17" x14ac:dyDescent="0.2">
      <c r="M3306" s="49" t="s">
        <v>443</v>
      </c>
      <c r="N3306" s="75">
        <f>_xll.qlCalendarAdvance(Calendar,N3305,M3306,"Following",FALSE)</f>
        <v>62709</v>
      </c>
      <c r="O3306" s="75" t="e">
        <f>_xll.qlInterestRateIndexValueDate(Index,N3306)</f>
        <v>#VALUE!</v>
      </c>
      <c r="P3306" s="72" t="e">
        <v>#N/A</v>
      </c>
      <c r="Q3306" s="72" t="e">
        <v>#N/A</v>
      </c>
    </row>
    <row r="3307" spans="13:17" x14ac:dyDescent="0.2">
      <c r="M3307" s="49" t="s">
        <v>443</v>
      </c>
      <c r="N3307" s="75">
        <f>_xll.qlCalendarAdvance(Calendar,N3306,M3307,"Following",FALSE)</f>
        <v>62716</v>
      </c>
      <c r="O3307" s="75" t="e">
        <f>_xll.qlInterestRateIndexValueDate(Index,N3307)</f>
        <v>#VALUE!</v>
      </c>
      <c r="P3307" s="72" t="e">
        <v>#N/A</v>
      </c>
      <c r="Q3307" s="72" t="e">
        <v>#N/A</v>
      </c>
    </row>
    <row r="3308" spans="13:17" x14ac:dyDescent="0.2">
      <c r="M3308" s="49" t="s">
        <v>443</v>
      </c>
      <c r="N3308" s="75">
        <f>_xll.qlCalendarAdvance(Calendar,N3307,M3308,"Following",FALSE)</f>
        <v>62723</v>
      </c>
      <c r="O3308" s="75" t="e">
        <f>_xll.qlInterestRateIndexValueDate(Index,N3308)</f>
        <v>#VALUE!</v>
      </c>
      <c r="P3308" s="72" t="e">
        <v>#N/A</v>
      </c>
      <c r="Q3308" s="72" t="e">
        <v>#N/A</v>
      </c>
    </row>
    <row r="3309" spans="13:17" x14ac:dyDescent="0.2">
      <c r="M3309" s="49" t="s">
        <v>443</v>
      </c>
      <c r="N3309" s="75">
        <f>_xll.qlCalendarAdvance(Calendar,N3308,M3309,"Following",FALSE)</f>
        <v>62730</v>
      </c>
      <c r="O3309" s="75" t="e">
        <f>_xll.qlInterestRateIndexValueDate(Index,N3309)</f>
        <v>#VALUE!</v>
      </c>
      <c r="P3309" s="72" t="e">
        <v>#N/A</v>
      </c>
      <c r="Q3309" s="72" t="e">
        <v>#N/A</v>
      </c>
    </row>
    <row r="3310" spans="13:17" x14ac:dyDescent="0.2">
      <c r="M3310" s="49" t="s">
        <v>443</v>
      </c>
      <c r="N3310" s="75">
        <f>_xll.qlCalendarAdvance(Calendar,N3309,M3310,"Following",FALSE)</f>
        <v>62737</v>
      </c>
      <c r="O3310" s="75" t="e">
        <f>_xll.qlInterestRateIndexValueDate(Index,N3310)</f>
        <v>#VALUE!</v>
      </c>
      <c r="P3310" s="72" t="e">
        <v>#N/A</v>
      </c>
      <c r="Q3310" s="72" t="e">
        <v>#N/A</v>
      </c>
    </row>
    <row r="3311" spans="13:17" x14ac:dyDescent="0.2">
      <c r="M3311" s="49" t="s">
        <v>443</v>
      </c>
      <c r="N3311" s="75">
        <f>_xll.qlCalendarAdvance(Calendar,N3310,M3311,"Following",FALSE)</f>
        <v>62744</v>
      </c>
      <c r="O3311" s="75" t="e">
        <f>_xll.qlInterestRateIndexValueDate(Index,N3311)</f>
        <v>#VALUE!</v>
      </c>
      <c r="P3311" s="72" t="e">
        <v>#N/A</v>
      </c>
      <c r="Q3311" s="72" t="e">
        <v>#N/A</v>
      </c>
    </row>
    <row r="3312" spans="13:17" x14ac:dyDescent="0.2">
      <c r="M3312" s="49" t="s">
        <v>443</v>
      </c>
      <c r="N3312" s="75">
        <f>_xll.qlCalendarAdvance(Calendar,N3311,M3312,"Following",FALSE)</f>
        <v>62751</v>
      </c>
      <c r="O3312" s="75" t="e">
        <f>_xll.qlInterestRateIndexValueDate(Index,N3312)</f>
        <v>#VALUE!</v>
      </c>
      <c r="P3312" s="72" t="e">
        <v>#N/A</v>
      </c>
      <c r="Q3312" s="72" t="e">
        <v>#N/A</v>
      </c>
    </row>
    <row r="3313" spans="13:17" x14ac:dyDescent="0.2">
      <c r="M3313" s="49" t="s">
        <v>443</v>
      </c>
      <c r="N3313" s="75">
        <f>_xll.qlCalendarAdvance(Calendar,N3312,M3313,"Following",FALSE)</f>
        <v>62758</v>
      </c>
      <c r="O3313" s="75" t="e">
        <f>_xll.qlInterestRateIndexValueDate(Index,N3313)</f>
        <v>#VALUE!</v>
      </c>
      <c r="P3313" s="72" t="e">
        <v>#N/A</v>
      </c>
      <c r="Q3313" s="72" t="e">
        <v>#N/A</v>
      </c>
    </row>
    <row r="3314" spans="13:17" x14ac:dyDescent="0.2">
      <c r="M3314" s="49" t="s">
        <v>443</v>
      </c>
      <c r="N3314" s="75">
        <f>_xll.qlCalendarAdvance(Calendar,N3313,M3314,"Following",FALSE)</f>
        <v>62765</v>
      </c>
      <c r="O3314" s="75" t="e">
        <f>_xll.qlInterestRateIndexValueDate(Index,N3314)</f>
        <v>#VALUE!</v>
      </c>
      <c r="P3314" s="72" t="e">
        <v>#N/A</v>
      </c>
      <c r="Q3314" s="72" t="e">
        <v>#N/A</v>
      </c>
    </row>
    <row r="3315" spans="13:17" x14ac:dyDescent="0.2">
      <c r="M3315" s="49" t="s">
        <v>443</v>
      </c>
      <c r="N3315" s="75">
        <f>_xll.qlCalendarAdvance(Calendar,N3314,M3315,"Following",FALSE)</f>
        <v>62772</v>
      </c>
      <c r="O3315" s="75" t="e">
        <f>_xll.qlInterestRateIndexValueDate(Index,N3315)</f>
        <v>#VALUE!</v>
      </c>
      <c r="P3315" s="72" t="e">
        <v>#N/A</v>
      </c>
      <c r="Q3315" s="72" t="e">
        <v>#N/A</v>
      </c>
    </row>
    <row r="3316" spans="13:17" x14ac:dyDescent="0.2">
      <c r="M3316" s="49" t="s">
        <v>443</v>
      </c>
      <c r="N3316" s="75">
        <f>_xll.qlCalendarAdvance(Calendar,N3315,M3316,"Following",FALSE)</f>
        <v>62779</v>
      </c>
      <c r="O3316" s="75" t="e">
        <f>_xll.qlInterestRateIndexValueDate(Index,N3316)</f>
        <v>#VALUE!</v>
      </c>
      <c r="P3316" s="72" t="e">
        <v>#N/A</v>
      </c>
      <c r="Q3316" s="72" t="e">
        <v>#N/A</v>
      </c>
    </row>
    <row r="3317" spans="13:17" x14ac:dyDescent="0.2">
      <c r="M3317" s="49" t="s">
        <v>443</v>
      </c>
      <c r="N3317" s="75">
        <f>_xll.qlCalendarAdvance(Calendar,N3316,M3317,"Following",FALSE)</f>
        <v>62786</v>
      </c>
      <c r="O3317" s="75" t="e">
        <f>_xll.qlInterestRateIndexValueDate(Index,N3317)</f>
        <v>#VALUE!</v>
      </c>
      <c r="P3317" s="72" t="e">
        <v>#N/A</v>
      </c>
      <c r="Q3317" s="72" t="e">
        <v>#N/A</v>
      </c>
    </row>
    <row r="3318" spans="13:17" x14ac:dyDescent="0.2">
      <c r="M3318" s="49" t="s">
        <v>443</v>
      </c>
      <c r="N3318" s="75">
        <f>_xll.qlCalendarAdvance(Calendar,N3317,M3318,"Following",FALSE)</f>
        <v>62793</v>
      </c>
      <c r="O3318" s="75" t="e">
        <f>_xll.qlInterestRateIndexValueDate(Index,N3318)</f>
        <v>#VALUE!</v>
      </c>
      <c r="P3318" s="72" t="e">
        <v>#N/A</v>
      </c>
      <c r="Q3318" s="72" t="e">
        <v>#N/A</v>
      </c>
    </row>
    <row r="3319" spans="13:17" x14ac:dyDescent="0.2">
      <c r="M3319" s="49" t="s">
        <v>443</v>
      </c>
      <c r="N3319" s="75">
        <f>_xll.qlCalendarAdvance(Calendar,N3318,M3319,"Following",FALSE)</f>
        <v>62800</v>
      </c>
      <c r="O3319" s="75" t="e">
        <f>_xll.qlInterestRateIndexValueDate(Index,N3319)</f>
        <v>#VALUE!</v>
      </c>
      <c r="P3319" s="72" t="e">
        <v>#N/A</v>
      </c>
      <c r="Q3319" s="72" t="e">
        <v>#N/A</v>
      </c>
    </row>
    <row r="3320" spans="13:17" x14ac:dyDescent="0.2">
      <c r="M3320" s="49" t="s">
        <v>443</v>
      </c>
      <c r="N3320" s="75">
        <f>_xll.qlCalendarAdvance(Calendar,N3319,M3320,"Following",FALSE)</f>
        <v>62807</v>
      </c>
      <c r="O3320" s="75" t="e">
        <f>_xll.qlInterestRateIndexValueDate(Index,N3320)</f>
        <v>#VALUE!</v>
      </c>
      <c r="P3320" s="72" t="e">
        <v>#N/A</v>
      </c>
      <c r="Q3320" s="72" t="e">
        <v>#N/A</v>
      </c>
    </row>
    <row r="3321" spans="13:17" x14ac:dyDescent="0.2">
      <c r="M3321" s="49" t="s">
        <v>443</v>
      </c>
      <c r="N3321" s="75">
        <f>_xll.qlCalendarAdvance(Calendar,N3320,M3321,"Following",FALSE)</f>
        <v>62814</v>
      </c>
      <c r="O3321" s="75" t="e">
        <f>_xll.qlInterestRateIndexValueDate(Index,N3321)</f>
        <v>#VALUE!</v>
      </c>
      <c r="P3321" s="72" t="e">
        <v>#N/A</v>
      </c>
      <c r="Q3321" s="72" t="e">
        <v>#N/A</v>
      </c>
    </row>
    <row r="3322" spans="13:17" x14ac:dyDescent="0.2">
      <c r="M3322" s="49" t="s">
        <v>443</v>
      </c>
      <c r="N3322" s="75">
        <f>_xll.qlCalendarAdvance(Calendar,N3321,M3322,"Following",FALSE)</f>
        <v>62821</v>
      </c>
      <c r="O3322" s="75" t="e">
        <f>_xll.qlInterestRateIndexValueDate(Index,N3322)</f>
        <v>#VALUE!</v>
      </c>
      <c r="P3322" s="72" t="e">
        <v>#N/A</v>
      </c>
      <c r="Q3322" s="72" t="e">
        <v>#N/A</v>
      </c>
    </row>
    <row r="3323" spans="13:17" x14ac:dyDescent="0.2">
      <c r="M3323" s="49" t="s">
        <v>443</v>
      </c>
      <c r="N3323" s="75">
        <f>_xll.qlCalendarAdvance(Calendar,N3322,M3323,"Following",FALSE)</f>
        <v>62828</v>
      </c>
      <c r="O3323" s="75" t="e">
        <f>_xll.qlInterestRateIndexValueDate(Index,N3323)</f>
        <v>#VALUE!</v>
      </c>
      <c r="P3323" s="72" t="e">
        <v>#N/A</v>
      </c>
      <c r="Q3323" s="72" t="e">
        <v>#N/A</v>
      </c>
    </row>
    <row r="3324" spans="13:17" x14ac:dyDescent="0.2">
      <c r="M3324" s="49" t="s">
        <v>443</v>
      </c>
      <c r="N3324" s="75">
        <f>_xll.qlCalendarAdvance(Calendar,N3323,M3324,"Following",FALSE)</f>
        <v>62835</v>
      </c>
      <c r="O3324" s="75" t="e">
        <f>_xll.qlInterestRateIndexValueDate(Index,N3324)</f>
        <v>#VALUE!</v>
      </c>
      <c r="P3324" s="72" t="e">
        <v>#N/A</v>
      </c>
      <c r="Q3324" s="72" t="e">
        <v>#N/A</v>
      </c>
    </row>
    <row r="3325" spans="13:17" x14ac:dyDescent="0.2">
      <c r="M3325" s="49" t="s">
        <v>443</v>
      </c>
      <c r="N3325" s="75">
        <f>_xll.qlCalendarAdvance(Calendar,N3324,M3325,"Following",FALSE)</f>
        <v>62842</v>
      </c>
      <c r="O3325" s="75" t="e">
        <f>_xll.qlInterestRateIndexValueDate(Index,N3325)</f>
        <v>#VALUE!</v>
      </c>
      <c r="P3325" s="72" t="e">
        <v>#N/A</v>
      </c>
      <c r="Q3325" s="72" t="e">
        <v>#N/A</v>
      </c>
    </row>
    <row r="3326" spans="13:17" x14ac:dyDescent="0.2">
      <c r="M3326" s="49" t="s">
        <v>443</v>
      </c>
      <c r="N3326" s="75">
        <f>_xll.qlCalendarAdvance(Calendar,N3325,M3326,"Following",FALSE)</f>
        <v>62849</v>
      </c>
      <c r="O3326" s="75" t="e">
        <f>_xll.qlInterestRateIndexValueDate(Index,N3326)</f>
        <v>#VALUE!</v>
      </c>
      <c r="P3326" s="72" t="e">
        <v>#N/A</v>
      </c>
      <c r="Q3326" s="72" t="e">
        <v>#N/A</v>
      </c>
    </row>
    <row r="3327" spans="13:17" x14ac:dyDescent="0.2">
      <c r="M3327" s="49" t="s">
        <v>443</v>
      </c>
      <c r="N3327" s="75">
        <f>_xll.qlCalendarAdvance(Calendar,N3326,M3327,"Following",FALSE)</f>
        <v>62856</v>
      </c>
      <c r="O3327" s="75" t="e">
        <f>_xll.qlInterestRateIndexValueDate(Index,N3327)</f>
        <v>#VALUE!</v>
      </c>
      <c r="P3327" s="72" t="e">
        <v>#N/A</v>
      </c>
      <c r="Q3327" s="72" t="e">
        <v>#N/A</v>
      </c>
    </row>
    <row r="3328" spans="13:17" x14ac:dyDescent="0.2">
      <c r="M3328" s="49" t="s">
        <v>443</v>
      </c>
      <c r="N3328" s="75">
        <f>_xll.qlCalendarAdvance(Calendar,N3327,M3328,"Following",FALSE)</f>
        <v>62863</v>
      </c>
      <c r="O3328" s="75" t="e">
        <f>_xll.qlInterestRateIndexValueDate(Index,N3328)</f>
        <v>#VALUE!</v>
      </c>
      <c r="P3328" s="72" t="e">
        <v>#N/A</v>
      </c>
      <c r="Q3328" s="72" t="e">
        <v>#N/A</v>
      </c>
    </row>
    <row r="3329" spans="13:17" x14ac:dyDescent="0.2">
      <c r="M3329" s="49" t="s">
        <v>443</v>
      </c>
      <c r="N3329" s="75">
        <f>_xll.qlCalendarAdvance(Calendar,N3328,M3329,"Following",FALSE)</f>
        <v>62870</v>
      </c>
      <c r="O3329" s="75" t="e">
        <f>_xll.qlInterestRateIndexValueDate(Index,N3329)</f>
        <v>#VALUE!</v>
      </c>
      <c r="P3329" s="72" t="e">
        <v>#N/A</v>
      </c>
      <c r="Q3329" s="72" t="e">
        <v>#N/A</v>
      </c>
    </row>
    <row r="3330" spans="13:17" x14ac:dyDescent="0.2">
      <c r="M3330" s="49" t="s">
        <v>443</v>
      </c>
      <c r="N3330" s="75">
        <f>_xll.qlCalendarAdvance(Calendar,N3329,M3330,"Following",FALSE)</f>
        <v>62877</v>
      </c>
      <c r="O3330" s="75" t="e">
        <f>_xll.qlInterestRateIndexValueDate(Index,N3330)</f>
        <v>#VALUE!</v>
      </c>
      <c r="P3330" s="72" t="e">
        <v>#N/A</v>
      </c>
      <c r="Q3330" s="72" t="e">
        <v>#N/A</v>
      </c>
    </row>
    <row r="3331" spans="13:17" x14ac:dyDescent="0.2">
      <c r="M3331" s="49" t="s">
        <v>443</v>
      </c>
      <c r="N3331" s="75">
        <f>_xll.qlCalendarAdvance(Calendar,N3330,M3331,"Following",FALSE)</f>
        <v>62884</v>
      </c>
      <c r="O3331" s="75" t="e">
        <f>_xll.qlInterestRateIndexValueDate(Index,N3331)</f>
        <v>#VALUE!</v>
      </c>
      <c r="P3331" s="72" t="e">
        <v>#N/A</v>
      </c>
      <c r="Q3331" s="72" t="e">
        <v>#N/A</v>
      </c>
    </row>
    <row r="3332" spans="13:17" x14ac:dyDescent="0.2">
      <c r="M3332" s="49" t="s">
        <v>443</v>
      </c>
      <c r="N3332" s="75">
        <f>_xll.qlCalendarAdvance(Calendar,N3331,M3332,"Following",FALSE)</f>
        <v>62891</v>
      </c>
      <c r="O3332" s="75" t="e">
        <f>_xll.qlInterestRateIndexValueDate(Index,N3332)</f>
        <v>#VALUE!</v>
      </c>
      <c r="P3332" s="72" t="e">
        <v>#N/A</v>
      </c>
      <c r="Q3332" s="72" t="e">
        <v>#N/A</v>
      </c>
    </row>
    <row r="3333" spans="13:17" x14ac:dyDescent="0.2">
      <c r="M3333" s="49" t="s">
        <v>443</v>
      </c>
      <c r="N3333" s="75">
        <f>_xll.qlCalendarAdvance(Calendar,N3332,M3333,"Following",FALSE)</f>
        <v>62898</v>
      </c>
      <c r="O3333" s="75" t="e">
        <f>_xll.qlInterestRateIndexValueDate(Index,N3333)</f>
        <v>#VALUE!</v>
      </c>
      <c r="P3333" s="72" t="e">
        <v>#N/A</v>
      </c>
      <c r="Q3333" s="72" t="e">
        <v>#N/A</v>
      </c>
    </row>
    <row r="3334" spans="13:17" x14ac:dyDescent="0.2">
      <c r="M3334" s="49" t="s">
        <v>443</v>
      </c>
      <c r="N3334" s="75">
        <f>_xll.qlCalendarAdvance(Calendar,N3333,M3334,"Following",FALSE)</f>
        <v>62905</v>
      </c>
      <c r="O3334" s="75" t="e">
        <f>_xll.qlInterestRateIndexValueDate(Index,N3334)</f>
        <v>#VALUE!</v>
      </c>
      <c r="P3334" s="72" t="e">
        <v>#N/A</v>
      </c>
      <c r="Q3334" s="72" t="e">
        <v>#N/A</v>
      </c>
    </row>
    <row r="3335" spans="13:17" x14ac:dyDescent="0.2">
      <c r="M3335" s="49" t="s">
        <v>443</v>
      </c>
      <c r="N3335" s="75">
        <f>_xll.qlCalendarAdvance(Calendar,N3334,M3335,"Following",FALSE)</f>
        <v>62912</v>
      </c>
      <c r="O3335" s="75" t="e">
        <f>_xll.qlInterestRateIndexValueDate(Index,N3335)</f>
        <v>#VALUE!</v>
      </c>
      <c r="P3335" s="72" t="e">
        <v>#N/A</v>
      </c>
      <c r="Q3335" s="72" t="e">
        <v>#N/A</v>
      </c>
    </row>
    <row r="3336" spans="13:17" x14ac:dyDescent="0.2">
      <c r="M3336" s="49" t="s">
        <v>443</v>
      </c>
      <c r="N3336" s="75">
        <f>_xll.qlCalendarAdvance(Calendar,N3335,M3336,"Following",FALSE)</f>
        <v>62919</v>
      </c>
      <c r="O3336" s="75" t="e">
        <f>_xll.qlInterestRateIndexValueDate(Index,N3336)</f>
        <v>#VALUE!</v>
      </c>
      <c r="P3336" s="72" t="e">
        <v>#N/A</v>
      </c>
      <c r="Q3336" s="72" t="e">
        <v>#N/A</v>
      </c>
    </row>
    <row r="3337" spans="13:17" x14ac:dyDescent="0.2">
      <c r="M3337" s="49" t="s">
        <v>443</v>
      </c>
      <c r="N3337" s="75">
        <f>_xll.qlCalendarAdvance(Calendar,N3336,M3337,"Following",FALSE)</f>
        <v>62926</v>
      </c>
      <c r="O3337" s="75" t="e">
        <f>_xll.qlInterestRateIndexValueDate(Index,N3337)</f>
        <v>#VALUE!</v>
      </c>
      <c r="P3337" s="72" t="e">
        <v>#N/A</v>
      </c>
      <c r="Q3337" s="72" t="e">
        <v>#N/A</v>
      </c>
    </row>
    <row r="3338" spans="13:17" x14ac:dyDescent="0.2">
      <c r="M3338" s="49" t="s">
        <v>443</v>
      </c>
      <c r="N3338" s="75">
        <f>_xll.qlCalendarAdvance(Calendar,N3337,M3338,"Following",FALSE)</f>
        <v>62933</v>
      </c>
      <c r="O3338" s="75" t="e">
        <f>_xll.qlInterestRateIndexValueDate(Index,N3338)</f>
        <v>#VALUE!</v>
      </c>
      <c r="P3338" s="72" t="e">
        <v>#N/A</v>
      </c>
      <c r="Q3338" s="72" t="e">
        <v>#N/A</v>
      </c>
    </row>
    <row r="3339" spans="13:17" x14ac:dyDescent="0.2">
      <c r="M3339" s="49" t="s">
        <v>443</v>
      </c>
      <c r="N3339" s="75">
        <f>_xll.qlCalendarAdvance(Calendar,N3338,M3339,"Following",FALSE)</f>
        <v>62940</v>
      </c>
      <c r="O3339" s="75" t="e">
        <f>_xll.qlInterestRateIndexValueDate(Index,N3339)</f>
        <v>#VALUE!</v>
      </c>
      <c r="P3339" s="72" t="e">
        <v>#N/A</v>
      </c>
      <c r="Q3339" s="72" t="e">
        <v>#N/A</v>
      </c>
    </row>
    <row r="3340" spans="13:17" x14ac:dyDescent="0.2">
      <c r="M3340" s="49" t="s">
        <v>443</v>
      </c>
      <c r="N3340" s="75">
        <f>_xll.qlCalendarAdvance(Calendar,N3339,M3340,"Following",FALSE)</f>
        <v>62947</v>
      </c>
      <c r="O3340" s="75" t="e">
        <f>_xll.qlInterestRateIndexValueDate(Index,N3340)</f>
        <v>#VALUE!</v>
      </c>
      <c r="P3340" s="72" t="e">
        <v>#N/A</v>
      </c>
      <c r="Q3340" s="72" t="e">
        <v>#N/A</v>
      </c>
    </row>
    <row r="3341" spans="13:17" x14ac:dyDescent="0.2">
      <c r="M3341" s="49" t="s">
        <v>443</v>
      </c>
      <c r="N3341" s="75">
        <f>_xll.qlCalendarAdvance(Calendar,N3340,M3341,"Following",FALSE)</f>
        <v>62954</v>
      </c>
      <c r="O3341" s="75" t="e">
        <f>_xll.qlInterestRateIndexValueDate(Index,N3341)</f>
        <v>#VALUE!</v>
      </c>
      <c r="P3341" s="72" t="e">
        <v>#N/A</v>
      </c>
      <c r="Q3341" s="72" t="e">
        <v>#N/A</v>
      </c>
    </row>
    <row r="3342" spans="13:17" x14ac:dyDescent="0.2">
      <c r="M3342" s="49" t="s">
        <v>443</v>
      </c>
      <c r="N3342" s="75">
        <f>_xll.qlCalendarAdvance(Calendar,N3341,M3342,"Following",FALSE)</f>
        <v>62961</v>
      </c>
      <c r="O3342" s="75" t="e">
        <f>_xll.qlInterestRateIndexValueDate(Index,N3342)</f>
        <v>#VALUE!</v>
      </c>
      <c r="P3342" s="72" t="e">
        <v>#N/A</v>
      </c>
      <c r="Q3342" s="72" t="e">
        <v>#N/A</v>
      </c>
    </row>
    <row r="3343" spans="13:17" x14ac:dyDescent="0.2">
      <c r="M3343" s="49" t="s">
        <v>443</v>
      </c>
      <c r="N3343" s="75">
        <f>_xll.qlCalendarAdvance(Calendar,N3342,M3343,"Following",FALSE)</f>
        <v>62968</v>
      </c>
      <c r="O3343" s="75" t="e">
        <f>_xll.qlInterestRateIndexValueDate(Index,N3343)</f>
        <v>#VALUE!</v>
      </c>
      <c r="P3343" s="72" t="e">
        <v>#N/A</v>
      </c>
      <c r="Q3343" s="72" t="e">
        <v>#N/A</v>
      </c>
    </row>
    <row r="3344" spans="13:17" x14ac:dyDescent="0.2">
      <c r="M3344" s="49" t="s">
        <v>443</v>
      </c>
      <c r="N3344" s="75">
        <f>_xll.qlCalendarAdvance(Calendar,N3343,M3344,"Following",FALSE)</f>
        <v>62975</v>
      </c>
      <c r="O3344" s="75" t="e">
        <f>_xll.qlInterestRateIndexValueDate(Index,N3344)</f>
        <v>#VALUE!</v>
      </c>
      <c r="P3344" s="72" t="e">
        <v>#N/A</v>
      </c>
      <c r="Q3344" s="72" t="e">
        <v>#N/A</v>
      </c>
    </row>
    <row r="3345" spans="13:17" x14ac:dyDescent="0.2">
      <c r="M3345" s="49" t="s">
        <v>443</v>
      </c>
      <c r="N3345" s="75">
        <f>_xll.qlCalendarAdvance(Calendar,N3344,M3345,"Following",FALSE)</f>
        <v>62982</v>
      </c>
      <c r="O3345" s="75" t="e">
        <f>_xll.qlInterestRateIndexValueDate(Index,N3345)</f>
        <v>#VALUE!</v>
      </c>
      <c r="P3345" s="72" t="e">
        <v>#N/A</v>
      </c>
      <c r="Q3345" s="72" t="e">
        <v>#N/A</v>
      </c>
    </row>
    <row r="3346" spans="13:17" x14ac:dyDescent="0.2">
      <c r="M3346" s="49" t="s">
        <v>443</v>
      </c>
      <c r="N3346" s="75">
        <f>_xll.qlCalendarAdvance(Calendar,N3345,M3346,"Following",FALSE)</f>
        <v>62989</v>
      </c>
      <c r="O3346" s="75" t="e">
        <f>_xll.qlInterestRateIndexValueDate(Index,N3346)</f>
        <v>#VALUE!</v>
      </c>
      <c r="P3346" s="72" t="e">
        <v>#N/A</v>
      </c>
      <c r="Q3346" s="72" t="e">
        <v>#N/A</v>
      </c>
    </row>
    <row r="3347" spans="13:17" x14ac:dyDescent="0.2">
      <c r="M3347" s="49" t="s">
        <v>443</v>
      </c>
      <c r="N3347" s="75">
        <f>_xll.qlCalendarAdvance(Calendar,N3346,M3347,"Following",FALSE)</f>
        <v>62996</v>
      </c>
      <c r="O3347" s="75" t="e">
        <f>_xll.qlInterestRateIndexValueDate(Index,N3347)</f>
        <v>#VALUE!</v>
      </c>
      <c r="P3347" s="72" t="e">
        <v>#N/A</v>
      </c>
      <c r="Q3347" s="72" t="e">
        <v>#N/A</v>
      </c>
    </row>
    <row r="3348" spans="13:17" x14ac:dyDescent="0.2">
      <c r="M3348" s="49" t="s">
        <v>443</v>
      </c>
      <c r="N3348" s="75">
        <f>_xll.qlCalendarAdvance(Calendar,N3347,M3348,"Following",FALSE)</f>
        <v>63003</v>
      </c>
      <c r="O3348" s="75" t="e">
        <f>_xll.qlInterestRateIndexValueDate(Index,N3348)</f>
        <v>#VALUE!</v>
      </c>
      <c r="P3348" s="72" t="e">
        <v>#N/A</v>
      </c>
      <c r="Q3348" s="72" t="e">
        <v>#N/A</v>
      </c>
    </row>
    <row r="3349" spans="13:17" x14ac:dyDescent="0.2">
      <c r="M3349" s="49" t="s">
        <v>443</v>
      </c>
      <c r="N3349" s="75">
        <f>_xll.qlCalendarAdvance(Calendar,N3348,M3349,"Following",FALSE)</f>
        <v>63010</v>
      </c>
      <c r="O3349" s="75" t="e">
        <f>_xll.qlInterestRateIndexValueDate(Index,N3349)</f>
        <v>#VALUE!</v>
      </c>
      <c r="P3349" s="72" t="e">
        <v>#N/A</v>
      </c>
      <c r="Q3349" s="72" t="e">
        <v>#N/A</v>
      </c>
    </row>
    <row r="3350" spans="13:17" x14ac:dyDescent="0.2">
      <c r="M3350" s="49" t="s">
        <v>443</v>
      </c>
      <c r="N3350" s="75">
        <f>_xll.qlCalendarAdvance(Calendar,N3349,M3350,"Following",FALSE)</f>
        <v>63017</v>
      </c>
      <c r="O3350" s="75" t="e">
        <f>_xll.qlInterestRateIndexValueDate(Index,N3350)</f>
        <v>#VALUE!</v>
      </c>
      <c r="P3350" s="72" t="e">
        <v>#N/A</v>
      </c>
      <c r="Q3350" s="72" t="e">
        <v>#N/A</v>
      </c>
    </row>
    <row r="3351" spans="13:17" x14ac:dyDescent="0.2">
      <c r="M3351" s="49" t="s">
        <v>443</v>
      </c>
      <c r="N3351" s="75">
        <f>_xll.qlCalendarAdvance(Calendar,N3350,M3351,"Following",FALSE)</f>
        <v>63024</v>
      </c>
      <c r="O3351" s="75" t="e">
        <f>_xll.qlInterestRateIndexValueDate(Index,N3351)</f>
        <v>#VALUE!</v>
      </c>
      <c r="P3351" s="72" t="e">
        <v>#N/A</v>
      </c>
      <c r="Q3351" s="72" t="e">
        <v>#N/A</v>
      </c>
    </row>
    <row r="3352" spans="13:17" x14ac:dyDescent="0.2">
      <c r="M3352" s="49" t="s">
        <v>443</v>
      </c>
      <c r="N3352" s="75">
        <f>_xll.qlCalendarAdvance(Calendar,N3351,M3352,"Following",FALSE)</f>
        <v>63031</v>
      </c>
      <c r="O3352" s="75" t="e">
        <f>_xll.qlInterestRateIndexValueDate(Index,N3352)</f>
        <v>#VALUE!</v>
      </c>
      <c r="P3352" s="72" t="e">
        <v>#N/A</v>
      </c>
      <c r="Q3352" s="72" t="e">
        <v>#N/A</v>
      </c>
    </row>
    <row r="3353" spans="13:17" x14ac:dyDescent="0.2">
      <c r="M3353" s="49" t="s">
        <v>443</v>
      </c>
      <c r="N3353" s="75">
        <f>_xll.qlCalendarAdvance(Calendar,N3352,M3353,"Following",FALSE)</f>
        <v>63038</v>
      </c>
      <c r="O3353" s="75" t="e">
        <f>_xll.qlInterestRateIndexValueDate(Index,N3353)</f>
        <v>#VALUE!</v>
      </c>
      <c r="P3353" s="72" t="e">
        <v>#N/A</v>
      </c>
      <c r="Q3353" s="72" t="e">
        <v>#N/A</v>
      </c>
    </row>
    <row r="3354" spans="13:17" x14ac:dyDescent="0.2">
      <c r="M3354" s="49" t="s">
        <v>443</v>
      </c>
      <c r="N3354" s="75">
        <f>_xll.qlCalendarAdvance(Calendar,N3353,M3354,"Following",FALSE)</f>
        <v>63045</v>
      </c>
      <c r="O3354" s="75" t="e">
        <f>_xll.qlInterestRateIndexValueDate(Index,N3354)</f>
        <v>#VALUE!</v>
      </c>
      <c r="P3354" s="72" t="e">
        <v>#N/A</v>
      </c>
      <c r="Q3354" s="72" t="e">
        <v>#N/A</v>
      </c>
    </row>
    <row r="3355" spans="13:17" x14ac:dyDescent="0.2">
      <c r="M3355" s="49" t="s">
        <v>443</v>
      </c>
      <c r="N3355" s="75">
        <f>_xll.qlCalendarAdvance(Calendar,N3354,M3355,"Following",FALSE)</f>
        <v>63052</v>
      </c>
      <c r="O3355" s="75" t="e">
        <f>_xll.qlInterestRateIndexValueDate(Index,N3355)</f>
        <v>#VALUE!</v>
      </c>
      <c r="P3355" s="72" t="e">
        <v>#N/A</v>
      </c>
      <c r="Q3355" s="72" t="e">
        <v>#N/A</v>
      </c>
    </row>
    <row r="3356" spans="13:17" x14ac:dyDescent="0.2">
      <c r="M3356" s="49" t="s">
        <v>443</v>
      </c>
      <c r="N3356" s="75">
        <f>_xll.qlCalendarAdvance(Calendar,N3355,M3356,"Following",FALSE)</f>
        <v>63059</v>
      </c>
      <c r="O3356" s="75" t="e">
        <f>_xll.qlInterestRateIndexValueDate(Index,N3356)</f>
        <v>#VALUE!</v>
      </c>
      <c r="P3356" s="72" t="e">
        <v>#N/A</v>
      </c>
      <c r="Q3356" s="72" t="e">
        <v>#N/A</v>
      </c>
    </row>
    <row r="3357" spans="13:17" x14ac:dyDescent="0.2">
      <c r="M3357" s="49" t="s">
        <v>443</v>
      </c>
      <c r="N3357" s="75">
        <f>_xll.qlCalendarAdvance(Calendar,N3356,M3357,"Following",FALSE)</f>
        <v>63066</v>
      </c>
      <c r="O3357" s="75" t="e">
        <f>_xll.qlInterestRateIndexValueDate(Index,N3357)</f>
        <v>#VALUE!</v>
      </c>
      <c r="P3357" s="72" t="e">
        <v>#N/A</v>
      </c>
      <c r="Q3357" s="72" t="e">
        <v>#N/A</v>
      </c>
    </row>
    <row r="3358" spans="13:17" x14ac:dyDescent="0.2">
      <c r="M3358" s="49" t="s">
        <v>443</v>
      </c>
      <c r="N3358" s="75">
        <f>_xll.qlCalendarAdvance(Calendar,N3357,M3358,"Following",FALSE)</f>
        <v>63073</v>
      </c>
      <c r="O3358" s="75" t="e">
        <f>_xll.qlInterestRateIndexValueDate(Index,N3358)</f>
        <v>#VALUE!</v>
      </c>
      <c r="P3358" s="72" t="e">
        <v>#N/A</v>
      </c>
      <c r="Q3358" s="72" t="e">
        <v>#N/A</v>
      </c>
    </row>
    <row r="3359" spans="13:17" x14ac:dyDescent="0.2">
      <c r="M3359" s="49" t="s">
        <v>443</v>
      </c>
      <c r="N3359" s="75">
        <f>_xll.qlCalendarAdvance(Calendar,N3358,M3359,"Following",FALSE)</f>
        <v>63080</v>
      </c>
      <c r="O3359" s="75" t="e">
        <f>_xll.qlInterestRateIndexValueDate(Index,N3359)</f>
        <v>#VALUE!</v>
      </c>
      <c r="P3359" s="72" t="e">
        <v>#N/A</v>
      </c>
      <c r="Q3359" s="72" t="e">
        <v>#N/A</v>
      </c>
    </row>
    <row r="3360" spans="13:17" x14ac:dyDescent="0.2">
      <c r="M3360" s="49" t="s">
        <v>443</v>
      </c>
      <c r="N3360" s="75">
        <f>_xll.qlCalendarAdvance(Calendar,N3359,M3360,"Following",FALSE)</f>
        <v>63087</v>
      </c>
      <c r="O3360" s="75" t="e">
        <f>_xll.qlInterestRateIndexValueDate(Index,N3360)</f>
        <v>#VALUE!</v>
      </c>
      <c r="P3360" s="72" t="e">
        <v>#N/A</v>
      </c>
      <c r="Q3360" s="72" t="e">
        <v>#N/A</v>
      </c>
    </row>
    <row r="3361" spans="13:17" x14ac:dyDescent="0.2">
      <c r="M3361" s="49" t="s">
        <v>443</v>
      </c>
      <c r="N3361" s="75">
        <f>_xll.qlCalendarAdvance(Calendar,N3360,M3361,"Following",FALSE)</f>
        <v>63094</v>
      </c>
      <c r="O3361" s="75" t="e">
        <f>_xll.qlInterestRateIndexValueDate(Index,N3361)</f>
        <v>#VALUE!</v>
      </c>
      <c r="P3361" s="72" t="e">
        <v>#N/A</v>
      </c>
      <c r="Q3361" s="72" t="e">
        <v>#N/A</v>
      </c>
    </row>
    <row r="3362" spans="13:17" x14ac:dyDescent="0.2">
      <c r="M3362" s="49" t="s">
        <v>443</v>
      </c>
      <c r="N3362" s="75">
        <f>_xll.qlCalendarAdvance(Calendar,N3361,M3362,"Following",FALSE)</f>
        <v>63101</v>
      </c>
      <c r="O3362" s="75" t="e">
        <f>_xll.qlInterestRateIndexValueDate(Index,N3362)</f>
        <v>#VALUE!</v>
      </c>
      <c r="P3362" s="72" t="e">
        <v>#N/A</v>
      </c>
      <c r="Q3362" s="72" t="e">
        <v>#N/A</v>
      </c>
    </row>
    <row r="3363" spans="13:17" x14ac:dyDescent="0.2">
      <c r="M3363" s="49" t="s">
        <v>443</v>
      </c>
      <c r="N3363" s="75">
        <f>_xll.qlCalendarAdvance(Calendar,N3362,M3363,"Following",FALSE)</f>
        <v>63108</v>
      </c>
      <c r="O3363" s="75" t="e">
        <f>_xll.qlInterestRateIndexValueDate(Index,N3363)</f>
        <v>#VALUE!</v>
      </c>
      <c r="P3363" s="72" t="e">
        <v>#N/A</v>
      </c>
      <c r="Q3363" s="72" t="e">
        <v>#N/A</v>
      </c>
    </row>
    <row r="3364" spans="13:17" x14ac:dyDescent="0.2">
      <c r="M3364" s="49" t="s">
        <v>443</v>
      </c>
      <c r="N3364" s="75">
        <f>_xll.qlCalendarAdvance(Calendar,N3363,M3364,"Following",FALSE)</f>
        <v>63115</v>
      </c>
      <c r="O3364" s="75" t="e">
        <f>_xll.qlInterestRateIndexValueDate(Index,N3364)</f>
        <v>#VALUE!</v>
      </c>
      <c r="P3364" s="72" t="e">
        <v>#N/A</v>
      </c>
      <c r="Q3364" s="72" t="e">
        <v>#N/A</v>
      </c>
    </row>
    <row r="3365" spans="13:17" x14ac:dyDescent="0.2">
      <c r="M3365" s="49" t="s">
        <v>443</v>
      </c>
      <c r="N3365" s="75">
        <f>_xll.qlCalendarAdvance(Calendar,N3364,M3365,"Following",FALSE)</f>
        <v>63122</v>
      </c>
      <c r="O3365" s="75" t="e">
        <f>_xll.qlInterestRateIndexValueDate(Index,N3365)</f>
        <v>#VALUE!</v>
      </c>
      <c r="P3365" s="72" t="e">
        <v>#N/A</v>
      </c>
      <c r="Q3365" s="72" t="e">
        <v>#N/A</v>
      </c>
    </row>
    <row r="3366" spans="13:17" x14ac:dyDescent="0.2">
      <c r="M3366" s="49" t="s">
        <v>443</v>
      </c>
      <c r="N3366" s="75">
        <f>_xll.qlCalendarAdvance(Calendar,N3365,M3366,"Following",FALSE)</f>
        <v>63129</v>
      </c>
      <c r="O3366" s="75" t="e">
        <f>_xll.qlInterestRateIndexValueDate(Index,N3366)</f>
        <v>#VALUE!</v>
      </c>
      <c r="P3366" s="72" t="e">
        <v>#N/A</v>
      </c>
      <c r="Q3366" s="72" t="e">
        <v>#N/A</v>
      </c>
    </row>
    <row r="3367" spans="13:17" x14ac:dyDescent="0.2">
      <c r="M3367" s="49" t="s">
        <v>443</v>
      </c>
      <c r="N3367" s="75">
        <f>_xll.qlCalendarAdvance(Calendar,N3366,M3367,"Following",FALSE)</f>
        <v>63136</v>
      </c>
      <c r="O3367" s="75" t="e">
        <f>_xll.qlInterestRateIndexValueDate(Index,N3367)</f>
        <v>#VALUE!</v>
      </c>
      <c r="P3367" s="72" t="e">
        <v>#N/A</v>
      </c>
      <c r="Q3367" s="72" t="e">
        <v>#N/A</v>
      </c>
    </row>
    <row r="3368" spans="13:17" x14ac:dyDescent="0.2">
      <c r="M3368" s="49" t="s">
        <v>443</v>
      </c>
      <c r="N3368" s="75">
        <f>_xll.qlCalendarAdvance(Calendar,N3367,M3368,"Following",FALSE)</f>
        <v>63143</v>
      </c>
      <c r="O3368" s="75" t="e">
        <f>_xll.qlInterestRateIndexValueDate(Index,N3368)</f>
        <v>#VALUE!</v>
      </c>
      <c r="P3368" s="72" t="e">
        <v>#N/A</v>
      </c>
      <c r="Q3368" s="72" t="e">
        <v>#N/A</v>
      </c>
    </row>
    <row r="3369" spans="13:17" x14ac:dyDescent="0.2">
      <c r="M3369" s="49" t="s">
        <v>443</v>
      </c>
      <c r="N3369" s="75">
        <f>_xll.qlCalendarAdvance(Calendar,N3368,M3369,"Following",FALSE)</f>
        <v>63150</v>
      </c>
      <c r="O3369" s="75" t="e">
        <f>_xll.qlInterestRateIndexValueDate(Index,N3369)</f>
        <v>#VALUE!</v>
      </c>
      <c r="P3369" s="72" t="e">
        <v>#N/A</v>
      </c>
      <c r="Q3369" s="72" t="e">
        <v>#N/A</v>
      </c>
    </row>
    <row r="3370" spans="13:17" x14ac:dyDescent="0.2">
      <c r="M3370" s="49" t="s">
        <v>443</v>
      </c>
      <c r="N3370" s="75">
        <f>_xll.qlCalendarAdvance(Calendar,N3369,M3370,"Following",FALSE)</f>
        <v>63157</v>
      </c>
      <c r="O3370" s="75" t="e">
        <f>_xll.qlInterestRateIndexValueDate(Index,N3370)</f>
        <v>#VALUE!</v>
      </c>
      <c r="P3370" s="72" t="e">
        <v>#N/A</v>
      </c>
      <c r="Q3370" s="72" t="e">
        <v>#N/A</v>
      </c>
    </row>
    <row r="3371" spans="13:17" x14ac:dyDescent="0.2">
      <c r="M3371" s="49" t="s">
        <v>443</v>
      </c>
      <c r="N3371" s="75">
        <f>_xll.qlCalendarAdvance(Calendar,N3370,M3371,"Following",FALSE)</f>
        <v>63164</v>
      </c>
      <c r="O3371" s="75" t="e">
        <f>_xll.qlInterestRateIndexValueDate(Index,N3371)</f>
        <v>#VALUE!</v>
      </c>
      <c r="P3371" s="72" t="e">
        <v>#N/A</v>
      </c>
      <c r="Q3371" s="72" t="e">
        <v>#N/A</v>
      </c>
    </row>
    <row r="3372" spans="13:17" x14ac:dyDescent="0.2">
      <c r="M3372" s="49" t="s">
        <v>443</v>
      </c>
      <c r="N3372" s="75">
        <f>_xll.qlCalendarAdvance(Calendar,N3371,M3372,"Following",FALSE)</f>
        <v>63171</v>
      </c>
      <c r="O3372" s="75" t="e">
        <f>_xll.qlInterestRateIndexValueDate(Index,N3372)</f>
        <v>#VALUE!</v>
      </c>
      <c r="P3372" s="72" t="e">
        <v>#N/A</v>
      </c>
      <c r="Q3372" s="72" t="e">
        <v>#N/A</v>
      </c>
    </row>
    <row r="3373" spans="13:17" x14ac:dyDescent="0.2">
      <c r="M3373" s="49" t="s">
        <v>443</v>
      </c>
      <c r="N3373" s="75">
        <f>_xll.qlCalendarAdvance(Calendar,N3372,M3373,"Following",FALSE)</f>
        <v>63178</v>
      </c>
      <c r="O3373" s="75" t="e">
        <f>_xll.qlInterestRateIndexValueDate(Index,N3373)</f>
        <v>#VALUE!</v>
      </c>
      <c r="P3373" s="72" t="e">
        <v>#N/A</v>
      </c>
      <c r="Q3373" s="72" t="e">
        <v>#N/A</v>
      </c>
    </row>
    <row r="3374" spans="13:17" x14ac:dyDescent="0.2">
      <c r="M3374" s="49" t="s">
        <v>443</v>
      </c>
      <c r="N3374" s="75">
        <f>_xll.qlCalendarAdvance(Calendar,N3373,M3374,"Following",FALSE)</f>
        <v>63185</v>
      </c>
      <c r="O3374" s="75" t="e">
        <f>_xll.qlInterestRateIndexValueDate(Index,N3374)</f>
        <v>#VALUE!</v>
      </c>
      <c r="P3374" s="72" t="e">
        <v>#N/A</v>
      </c>
      <c r="Q3374" s="72" t="e">
        <v>#N/A</v>
      </c>
    </row>
    <row r="3375" spans="13:17" x14ac:dyDescent="0.2">
      <c r="M3375" s="49" t="s">
        <v>443</v>
      </c>
      <c r="N3375" s="75">
        <f>_xll.qlCalendarAdvance(Calendar,N3374,M3375,"Following",FALSE)</f>
        <v>63192</v>
      </c>
      <c r="O3375" s="75" t="e">
        <f>_xll.qlInterestRateIndexValueDate(Index,N3375)</f>
        <v>#VALUE!</v>
      </c>
      <c r="P3375" s="72" t="e">
        <v>#N/A</v>
      </c>
      <c r="Q3375" s="72" t="e">
        <v>#N/A</v>
      </c>
    </row>
    <row r="3376" spans="13:17" x14ac:dyDescent="0.2">
      <c r="M3376" s="49" t="s">
        <v>443</v>
      </c>
      <c r="N3376" s="75">
        <f>_xll.qlCalendarAdvance(Calendar,N3375,M3376,"Following",FALSE)</f>
        <v>63199</v>
      </c>
      <c r="O3376" s="75" t="e">
        <f>_xll.qlInterestRateIndexValueDate(Index,N3376)</f>
        <v>#VALUE!</v>
      </c>
      <c r="P3376" s="72" t="e">
        <v>#N/A</v>
      </c>
      <c r="Q3376" s="72" t="e">
        <v>#N/A</v>
      </c>
    </row>
    <row r="3377" spans="13:17" x14ac:dyDescent="0.2">
      <c r="M3377" s="49" t="s">
        <v>443</v>
      </c>
      <c r="N3377" s="75">
        <f>_xll.qlCalendarAdvance(Calendar,N3376,M3377,"Following",FALSE)</f>
        <v>63206</v>
      </c>
      <c r="O3377" s="75" t="e">
        <f>_xll.qlInterestRateIndexValueDate(Index,N3377)</f>
        <v>#VALUE!</v>
      </c>
      <c r="P3377" s="72" t="e">
        <v>#N/A</v>
      </c>
      <c r="Q3377" s="72" t="e">
        <v>#N/A</v>
      </c>
    </row>
    <row r="3378" spans="13:17" x14ac:dyDescent="0.2">
      <c r="M3378" s="49" t="s">
        <v>443</v>
      </c>
      <c r="N3378" s="75">
        <f>_xll.qlCalendarAdvance(Calendar,N3377,M3378,"Following",FALSE)</f>
        <v>63213</v>
      </c>
      <c r="O3378" s="75" t="e">
        <f>_xll.qlInterestRateIndexValueDate(Index,N3378)</f>
        <v>#VALUE!</v>
      </c>
      <c r="P3378" s="72" t="e">
        <v>#N/A</v>
      </c>
      <c r="Q3378" s="72" t="e">
        <v>#N/A</v>
      </c>
    </row>
    <row r="3379" spans="13:17" x14ac:dyDescent="0.2">
      <c r="M3379" s="49" t="s">
        <v>443</v>
      </c>
      <c r="N3379" s="75">
        <f>_xll.qlCalendarAdvance(Calendar,N3378,M3379,"Following",FALSE)</f>
        <v>63220</v>
      </c>
      <c r="O3379" s="75" t="e">
        <f>_xll.qlInterestRateIndexValueDate(Index,N3379)</f>
        <v>#VALUE!</v>
      </c>
      <c r="P3379" s="72" t="e">
        <v>#N/A</v>
      </c>
      <c r="Q3379" s="72" t="e">
        <v>#N/A</v>
      </c>
    </row>
    <row r="3380" spans="13:17" x14ac:dyDescent="0.2">
      <c r="M3380" s="49" t="s">
        <v>443</v>
      </c>
      <c r="N3380" s="75">
        <f>_xll.qlCalendarAdvance(Calendar,N3379,M3380,"Following",FALSE)</f>
        <v>63227</v>
      </c>
      <c r="O3380" s="75" t="e">
        <f>_xll.qlInterestRateIndexValueDate(Index,N3380)</f>
        <v>#VALUE!</v>
      </c>
      <c r="P3380" s="72" t="e">
        <v>#N/A</v>
      </c>
      <c r="Q3380" s="72" t="e">
        <v>#N/A</v>
      </c>
    </row>
    <row r="3381" spans="13:17" x14ac:dyDescent="0.2">
      <c r="M3381" s="49" t="s">
        <v>443</v>
      </c>
      <c r="N3381" s="75">
        <f>_xll.qlCalendarAdvance(Calendar,N3380,M3381,"Following",FALSE)</f>
        <v>63234</v>
      </c>
      <c r="O3381" s="75" t="e">
        <f>_xll.qlInterestRateIndexValueDate(Index,N3381)</f>
        <v>#VALUE!</v>
      </c>
      <c r="P3381" s="72" t="e">
        <v>#N/A</v>
      </c>
      <c r="Q3381" s="72" t="e">
        <v>#N/A</v>
      </c>
    </row>
    <row r="3382" spans="13:17" x14ac:dyDescent="0.2">
      <c r="M3382" s="49" t="s">
        <v>443</v>
      </c>
      <c r="N3382" s="75">
        <f>_xll.qlCalendarAdvance(Calendar,N3381,M3382,"Following",FALSE)</f>
        <v>63241</v>
      </c>
      <c r="O3382" s="75" t="e">
        <f>_xll.qlInterestRateIndexValueDate(Index,N3382)</f>
        <v>#VALUE!</v>
      </c>
      <c r="P3382" s="72" t="e">
        <v>#N/A</v>
      </c>
      <c r="Q3382" s="72" t="e">
        <v>#N/A</v>
      </c>
    </row>
    <row r="3383" spans="13:17" x14ac:dyDescent="0.2">
      <c r="M3383" s="49" t="s">
        <v>443</v>
      </c>
      <c r="N3383" s="75">
        <f>_xll.qlCalendarAdvance(Calendar,N3382,M3383,"Following",FALSE)</f>
        <v>63248</v>
      </c>
      <c r="O3383" s="75" t="e">
        <f>_xll.qlInterestRateIndexValueDate(Index,N3383)</f>
        <v>#VALUE!</v>
      </c>
      <c r="P3383" s="72" t="e">
        <v>#N/A</v>
      </c>
      <c r="Q3383" s="72" t="e">
        <v>#N/A</v>
      </c>
    </row>
    <row r="3384" spans="13:17" x14ac:dyDescent="0.2">
      <c r="M3384" s="49" t="s">
        <v>443</v>
      </c>
      <c r="N3384" s="75">
        <f>_xll.qlCalendarAdvance(Calendar,N3383,M3384,"Following",FALSE)</f>
        <v>63255</v>
      </c>
      <c r="O3384" s="75" t="e">
        <f>_xll.qlInterestRateIndexValueDate(Index,N3384)</f>
        <v>#VALUE!</v>
      </c>
      <c r="P3384" s="72" t="e">
        <v>#N/A</v>
      </c>
      <c r="Q3384" s="72" t="e">
        <v>#N/A</v>
      </c>
    </row>
    <row r="3385" spans="13:17" x14ac:dyDescent="0.2">
      <c r="M3385" s="49" t="s">
        <v>443</v>
      </c>
      <c r="N3385" s="75">
        <f>_xll.qlCalendarAdvance(Calendar,N3384,M3385,"Following",FALSE)</f>
        <v>63262</v>
      </c>
      <c r="O3385" s="75" t="e">
        <f>_xll.qlInterestRateIndexValueDate(Index,N3385)</f>
        <v>#VALUE!</v>
      </c>
      <c r="P3385" s="72" t="e">
        <v>#N/A</v>
      </c>
      <c r="Q3385" s="72" t="e">
        <v>#N/A</v>
      </c>
    </row>
    <row r="3386" spans="13:17" x14ac:dyDescent="0.2">
      <c r="M3386" s="49" t="s">
        <v>443</v>
      </c>
      <c r="N3386" s="75">
        <f>_xll.qlCalendarAdvance(Calendar,N3385,M3386,"Following",FALSE)</f>
        <v>63269</v>
      </c>
      <c r="O3386" s="75" t="e">
        <f>_xll.qlInterestRateIndexValueDate(Index,N3386)</f>
        <v>#VALUE!</v>
      </c>
      <c r="P3386" s="72" t="e">
        <v>#N/A</v>
      </c>
      <c r="Q3386" s="72" t="e">
        <v>#N/A</v>
      </c>
    </row>
    <row r="3387" spans="13:17" x14ac:dyDescent="0.2">
      <c r="M3387" s="49" t="s">
        <v>443</v>
      </c>
      <c r="N3387" s="75">
        <f>_xll.qlCalendarAdvance(Calendar,N3386,M3387,"Following",FALSE)</f>
        <v>63276</v>
      </c>
      <c r="O3387" s="75" t="e">
        <f>_xll.qlInterestRateIndexValueDate(Index,N3387)</f>
        <v>#VALUE!</v>
      </c>
      <c r="P3387" s="72" t="e">
        <v>#N/A</v>
      </c>
      <c r="Q3387" s="72" t="e">
        <v>#N/A</v>
      </c>
    </row>
    <row r="3388" spans="13:17" x14ac:dyDescent="0.2">
      <c r="M3388" s="49" t="s">
        <v>443</v>
      </c>
      <c r="N3388" s="75">
        <f>_xll.qlCalendarAdvance(Calendar,N3387,M3388,"Following",FALSE)</f>
        <v>63283</v>
      </c>
      <c r="O3388" s="75" t="e">
        <f>_xll.qlInterestRateIndexValueDate(Index,N3388)</f>
        <v>#VALUE!</v>
      </c>
      <c r="P3388" s="72" t="e">
        <v>#N/A</v>
      </c>
      <c r="Q3388" s="72" t="e">
        <v>#N/A</v>
      </c>
    </row>
    <row r="3389" spans="13:17" x14ac:dyDescent="0.2">
      <c r="M3389" s="49" t="s">
        <v>443</v>
      </c>
      <c r="N3389" s="75">
        <f>_xll.qlCalendarAdvance(Calendar,N3388,M3389,"Following",FALSE)</f>
        <v>63290</v>
      </c>
      <c r="O3389" s="75" t="e">
        <f>_xll.qlInterestRateIndexValueDate(Index,N3389)</f>
        <v>#VALUE!</v>
      </c>
      <c r="P3389" s="72" t="e">
        <v>#N/A</v>
      </c>
      <c r="Q3389" s="72" t="e">
        <v>#N/A</v>
      </c>
    </row>
    <row r="3390" spans="13:17" x14ac:dyDescent="0.2">
      <c r="M3390" s="49" t="s">
        <v>443</v>
      </c>
      <c r="N3390" s="75">
        <f>_xll.qlCalendarAdvance(Calendar,N3389,M3390,"Following",FALSE)</f>
        <v>63297</v>
      </c>
      <c r="O3390" s="75" t="e">
        <f>_xll.qlInterestRateIndexValueDate(Index,N3390)</f>
        <v>#VALUE!</v>
      </c>
      <c r="P3390" s="72" t="e">
        <v>#N/A</v>
      </c>
      <c r="Q3390" s="72" t="e">
        <v>#N/A</v>
      </c>
    </row>
    <row r="3391" spans="13:17" x14ac:dyDescent="0.2">
      <c r="M3391" s="49" t="s">
        <v>443</v>
      </c>
      <c r="N3391" s="75">
        <f>_xll.qlCalendarAdvance(Calendar,N3390,M3391,"Following",FALSE)</f>
        <v>63304</v>
      </c>
      <c r="O3391" s="75" t="e">
        <f>_xll.qlInterestRateIndexValueDate(Index,N3391)</f>
        <v>#VALUE!</v>
      </c>
      <c r="P3391" s="72" t="e">
        <v>#N/A</v>
      </c>
      <c r="Q3391" s="72" t="e">
        <v>#N/A</v>
      </c>
    </row>
    <row r="3392" spans="13:17" x14ac:dyDescent="0.2">
      <c r="M3392" s="49" t="s">
        <v>443</v>
      </c>
      <c r="N3392" s="75">
        <f>_xll.qlCalendarAdvance(Calendar,N3391,M3392,"Following",FALSE)</f>
        <v>63311</v>
      </c>
      <c r="O3392" s="75" t="e">
        <f>_xll.qlInterestRateIndexValueDate(Index,N3392)</f>
        <v>#VALUE!</v>
      </c>
      <c r="P3392" s="72" t="e">
        <v>#N/A</v>
      </c>
      <c r="Q3392" s="72" t="e">
        <v>#N/A</v>
      </c>
    </row>
    <row r="3393" spans="13:17" x14ac:dyDescent="0.2">
      <c r="M3393" s="49" t="s">
        <v>443</v>
      </c>
      <c r="N3393" s="75">
        <f>_xll.qlCalendarAdvance(Calendar,N3392,M3393,"Following",FALSE)</f>
        <v>63318</v>
      </c>
      <c r="O3393" s="75" t="e">
        <f>_xll.qlInterestRateIndexValueDate(Index,N3393)</f>
        <v>#VALUE!</v>
      </c>
      <c r="P3393" s="72" t="e">
        <v>#N/A</v>
      </c>
      <c r="Q3393" s="72" t="e">
        <v>#N/A</v>
      </c>
    </row>
    <row r="3394" spans="13:17" x14ac:dyDescent="0.2">
      <c r="M3394" s="49" t="s">
        <v>443</v>
      </c>
      <c r="N3394" s="75">
        <f>_xll.qlCalendarAdvance(Calendar,N3393,M3394,"Following",FALSE)</f>
        <v>63325</v>
      </c>
      <c r="O3394" s="75" t="e">
        <f>_xll.qlInterestRateIndexValueDate(Index,N3394)</f>
        <v>#VALUE!</v>
      </c>
      <c r="P3394" s="72" t="e">
        <v>#N/A</v>
      </c>
      <c r="Q3394" s="72" t="e">
        <v>#N/A</v>
      </c>
    </row>
    <row r="3395" spans="13:17" x14ac:dyDescent="0.2">
      <c r="M3395" s="49" t="s">
        <v>443</v>
      </c>
      <c r="N3395" s="75">
        <f>_xll.qlCalendarAdvance(Calendar,N3394,M3395,"Following",FALSE)</f>
        <v>63332</v>
      </c>
      <c r="O3395" s="75" t="e">
        <f>_xll.qlInterestRateIndexValueDate(Index,N3395)</f>
        <v>#VALUE!</v>
      </c>
      <c r="P3395" s="72" t="e">
        <v>#N/A</v>
      </c>
      <c r="Q3395" s="72" t="e">
        <v>#N/A</v>
      </c>
    </row>
    <row r="3396" spans="13:17" x14ac:dyDescent="0.2">
      <c r="M3396" s="49" t="s">
        <v>443</v>
      </c>
      <c r="N3396" s="75">
        <f>_xll.qlCalendarAdvance(Calendar,N3395,M3396,"Following",FALSE)</f>
        <v>63339</v>
      </c>
      <c r="O3396" s="75" t="e">
        <f>_xll.qlInterestRateIndexValueDate(Index,N3396)</f>
        <v>#VALUE!</v>
      </c>
      <c r="P3396" s="72" t="e">
        <v>#N/A</v>
      </c>
      <c r="Q3396" s="72" t="e">
        <v>#N/A</v>
      </c>
    </row>
    <row r="3397" spans="13:17" x14ac:dyDescent="0.2">
      <c r="M3397" s="49" t="s">
        <v>443</v>
      </c>
      <c r="N3397" s="75">
        <f>_xll.qlCalendarAdvance(Calendar,N3396,M3397,"Following",FALSE)</f>
        <v>63346</v>
      </c>
      <c r="O3397" s="75" t="e">
        <f>_xll.qlInterestRateIndexValueDate(Index,N3397)</f>
        <v>#VALUE!</v>
      </c>
      <c r="P3397" s="72" t="e">
        <v>#N/A</v>
      </c>
      <c r="Q3397" s="72" t="e">
        <v>#N/A</v>
      </c>
    </row>
    <row r="3398" spans="13:17" x14ac:dyDescent="0.2">
      <c r="M3398" s="49" t="s">
        <v>443</v>
      </c>
      <c r="N3398" s="75">
        <f>_xll.qlCalendarAdvance(Calendar,N3397,M3398,"Following",FALSE)</f>
        <v>63353</v>
      </c>
      <c r="O3398" s="75" t="e">
        <f>_xll.qlInterestRateIndexValueDate(Index,N3398)</f>
        <v>#VALUE!</v>
      </c>
      <c r="P3398" s="72" t="e">
        <v>#N/A</v>
      </c>
      <c r="Q3398" s="72" t="e">
        <v>#N/A</v>
      </c>
    </row>
    <row r="3399" spans="13:17" x14ac:dyDescent="0.2">
      <c r="M3399" s="49" t="s">
        <v>443</v>
      </c>
      <c r="N3399" s="75">
        <f>_xll.qlCalendarAdvance(Calendar,N3398,M3399,"Following",FALSE)</f>
        <v>63360</v>
      </c>
      <c r="O3399" s="75" t="e">
        <f>_xll.qlInterestRateIndexValueDate(Index,N3399)</f>
        <v>#VALUE!</v>
      </c>
      <c r="P3399" s="72" t="e">
        <v>#N/A</v>
      </c>
      <c r="Q3399" s="72" t="e">
        <v>#N/A</v>
      </c>
    </row>
    <row r="3400" spans="13:17" x14ac:dyDescent="0.2">
      <c r="M3400" s="49" t="s">
        <v>443</v>
      </c>
      <c r="N3400" s="75">
        <f>_xll.qlCalendarAdvance(Calendar,N3399,M3400,"Following",FALSE)</f>
        <v>63367</v>
      </c>
      <c r="O3400" s="75" t="e">
        <f>_xll.qlInterestRateIndexValueDate(Index,N3400)</f>
        <v>#VALUE!</v>
      </c>
      <c r="P3400" s="72" t="e">
        <v>#N/A</v>
      </c>
      <c r="Q3400" s="72" t="e">
        <v>#N/A</v>
      </c>
    </row>
    <row r="3401" spans="13:17" x14ac:dyDescent="0.2">
      <c r="M3401" s="49" t="s">
        <v>443</v>
      </c>
      <c r="N3401" s="75">
        <f>_xll.qlCalendarAdvance(Calendar,N3400,M3401,"Following",FALSE)</f>
        <v>63374</v>
      </c>
      <c r="O3401" s="75" t="e">
        <f>_xll.qlInterestRateIndexValueDate(Index,N3401)</f>
        <v>#VALUE!</v>
      </c>
      <c r="P3401" s="72" t="e">
        <v>#N/A</v>
      </c>
      <c r="Q3401" s="72" t="e">
        <v>#N/A</v>
      </c>
    </row>
    <row r="3402" spans="13:17" x14ac:dyDescent="0.2">
      <c r="M3402" s="49" t="s">
        <v>443</v>
      </c>
      <c r="N3402" s="75">
        <f>_xll.qlCalendarAdvance(Calendar,N3401,M3402,"Following",FALSE)</f>
        <v>63381</v>
      </c>
      <c r="O3402" s="75" t="e">
        <f>_xll.qlInterestRateIndexValueDate(Index,N3402)</f>
        <v>#VALUE!</v>
      </c>
      <c r="P3402" s="72" t="e">
        <v>#N/A</v>
      </c>
      <c r="Q3402" s="72" t="e">
        <v>#N/A</v>
      </c>
    </row>
    <row r="3403" spans="13:17" x14ac:dyDescent="0.2">
      <c r="M3403" s="49" t="s">
        <v>443</v>
      </c>
      <c r="N3403" s="75">
        <f>_xll.qlCalendarAdvance(Calendar,N3402,M3403,"Following",FALSE)</f>
        <v>63388</v>
      </c>
      <c r="O3403" s="75" t="e">
        <f>_xll.qlInterestRateIndexValueDate(Index,N3403)</f>
        <v>#VALUE!</v>
      </c>
      <c r="P3403" s="72" t="e">
        <v>#N/A</v>
      </c>
      <c r="Q3403" s="72" t="e">
        <v>#N/A</v>
      </c>
    </row>
    <row r="3404" spans="13:17" x14ac:dyDescent="0.2">
      <c r="M3404" s="49" t="s">
        <v>443</v>
      </c>
      <c r="N3404" s="75">
        <f>_xll.qlCalendarAdvance(Calendar,N3403,M3404,"Following",FALSE)</f>
        <v>63395</v>
      </c>
      <c r="O3404" s="75" t="e">
        <f>_xll.qlInterestRateIndexValueDate(Index,N3404)</f>
        <v>#VALUE!</v>
      </c>
      <c r="P3404" s="72" t="e">
        <v>#N/A</v>
      </c>
      <c r="Q3404" s="72" t="e">
        <v>#N/A</v>
      </c>
    </row>
    <row r="3405" spans="13:17" x14ac:dyDescent="0.2">
      <c r="M3405" s="49" t="s">
        <v>443</v>
      </c>
      <c r="N3405" s="75">
        <f>_xll.qlCalendarAdvance(Calendar,N3404,M3405,"Following",FALSE)</f>
        <v>63402</v>
      </c>
      <c r="O3405" s="75" t="e">
        <f>_xll.qlInterestRateIndexValueDate(Index,N3405)</f>
        <v>#VALUE!</v>
      </c>
      <c r="P3405" s="72" t="e">
        <v>#N/A</v>
      </c>
      <c r="Q3405" s="72" t="e">
        <v>#N/A</v>
      </c>
    </row>
    <row r="3406" spans="13:17" x14ac:dyDescent="0.2">
      <c r="M3406" s="49" t="s">
        <v>443</v>
      </c>
      <c r="N3406" s="75">
        <f>_xll.qlCalendarAdvance(Calendar,N3405,M3406,"Following",FALSE)</f>
        <v>63409</v>
      </c>
      <c r="O3406" s="75" t="e">
        <f>_xll.qlInterestRateIndexValueDate(Index,N3406)</f>
        <v>#VALUE!</v>
      </c>
      <c r="P3406" s="72" t="e">
        <v>#N/A</v>
      </c>
      <c r="Q3406" s="72" t="e">
        <v>#N/A</v>
      </c>
    </row>
    <row r="3407" spans="13:17" x14ac:dyDescent="0.2">
      <c r="M3407" s="49" t="s">
        <v>443</v>
      </c>
      <c r="N3407" s="75">
        <f>_xll.qlCalendarAdvance(Calendar,N3406,M3407,"Following",FALSE)</f>
        <v>63416</v>
      </c>
      <c r="O3407" s="75" t="e">
        <f>_xll.qlInterestRateIndexValueDate(Index,N3407)</f>
        <v>#VALUE!</v>
      </c>
      <c r="P3407" s="72" t="e">
        <v>#N/A</v>
      </c>
      <c r="Q3407" s="72" t="e">
        <v>#N/A</v>
      </c>
    </row>
    <row r="3408" spans="13:17" x14ac:dyDescent="0.2">
      <c r="M3408" s="49" t="s">
        <v>443</v>
      </c>
      <c r="N3408" s="75">
        <f>_xll.qlCalendarAdvance(Calendar,N3407,M3408,"Following",FALSE)</f>
        <v>63423</v>
      </c>
      <c r="O3408" s="75" t="e">
        <f>_xll.qlInterestRateIndexValueDate(Index,N3408)</f>
        <v>#VALUE!</v>
      </c>
      <c r="P3408" s="72" t="e">
        <v>#N/A</v>
      </c>
      <c r="Q3408" s="72" t="e">
        <v>#N/A</v>
      </c>
    </row>
    <row r="3409" spans="13:17" x14ac:dyDescent="0.2">
      <c r="M3409" s="49" t="s">
        <v>443</v>
      </c>
      <c r="N3409" s="75">
        <f>_xll.qlCalendarAdvance(Calendar,N3408,M3409,"Following",FALSE)</f>
        <v>63430</v>
      </c>
      <c r="O3409" s="75" t="e">
        <f>_xll.qlInterestRateIndexValueDate(Index,N3409)</f>
        <v>#VALUE!</v>
      </c>
      <c r="P3409" s="72" t="e">
        <v>#N/A</v>
      </c>
      <c r="Q3409" s="72" t="e">
        <v>#N/A</v>
      </c>
    </row>
    <row r="3410" spans="13:17" x14ac:dyDescent="0.2">
      <c r="M3410" s="49" t="s">
        <v>443</v>
      </c>
      <c r="N3410" s="75">
        <f>_xll.qlCalendarAdvance(Calendar,N3409,M3410,"Following",FALSE)</f>
        <v>63437</v>
      </c>
      <c r="O3410" s="75" t="e">
        <f>_xll.qlInterestRateIndexValueDate(Index,N3410)</f>
        <v>#VALUE!</v>
      </c>
      <c r="P3410" s="72" t="e">
        <v>#N/A</v>
      </c>
      <c r="Q3410" s="72" t="e">
        <v>#N/A</v>
      </c>
    </row>
    <row r="3411" spans="13:17" x14ac:dyDescent="0.2">
      <c r="M3411" s="49" t="s">
        <v>443</v>
      </c>
      <c r="N3411" s="75">
        <f>_xll.qlCalendarAdvance(Calendar,N3410,M3411,"Following",FALSE)</f>
        <v>63444</v>
      </c>
      <c r="O3411" s="75" t="e">
        <f>_xll.qlInterestRateIndexValueDate(Index,N3411)</f>
        <v>#VALUE!</v>
      </c>
      <c r="P3411" s="72" t="e">
        <v>#N/A</v>
      </c>
      <c r="Q3411" s="72" t="e">
        <v>#N/A</v>
      </c>
    </row>
    <row r="3412" spans="13:17" x14ac:dyDescent="0.2">
      <c r="M3412" s="49" t="s">
        <v>443</v>
      </c>
      <c r="N3412" s="75">
        <f>_xll.qlCalendarAdvance(Calendar,N3411,M3412,"Following",FALSE)</f>
        <v>63451</v>
      </c>
      <c r="O3412" s="75" t="e">
        <f>_xll.qlInterestRateIndexValueDate(Index,N3412)</f>
        <v>#VALUE!</v>
      </c>
      <c r="P3412" s="72" t="e">
        <v>#N/A</v>
      </c>
      <c r="Q3412" s="72" t="e">
        <v>#N/A</v>
      </c>
    </row>
    <row r="3413" spans="13:17" x14ac:dyDescent="0.2">
      <c r="M3413" s="49" t="s">
        <v>443</v>
      </c>
      <c r="N3413" s="75">
        <f>_xll.qlCalendarAdvance(Calendar,N3412,M3413,"Following",FALSE)</f>
        <v>63458</v>
      </c>
      <c r="O3413" s="75" t="e">
        <f>_xll.qlInterestRateIndexValueDate(Index,N3413)</f>
        <v>#VALUE!</v>
      </c>
      <c r="P3413" s="72" t="e">
        <v>#N/A</v>
      </c>
      <c r="Q3413" s="72" t="e">
        <v>#N/A</v>
      </c>
    </row>
    <row r="3414" spans="13:17" x14ac:dyDescent="0.2">
      <c r="M3414" s="49" t="s">
        <v>443</v>
      </c>
      <c r="N3414" s="75">
        <f>_xll.qlCalendarAdvance(Calendar,N3413,M3414,"Following",FALSE)</f>
        <v>63465</v>
      </c>
      <c r="O3414" s="75" t="e">
        <f>_xll.qlInterestRateIndexValueDate(Index,N3414)</f>
        <v>#VALUE!</v>
      </c>
      <c r="P3414" s="72" t="e">
        <v>#N/A</v>
      </c>
      <c r="Q3414" s="72" t="e">
        <v>#N/A</v>
      </c>
    </row>
    <row r="3415" spans="13:17" x14ac:dyDescent="0.2">
      <c r="M3415" s="49" t="s">
        <v>443</v>
      </c>
      <c r="N3415" s="75">
        <f>_xll.qlCalendarAdvance(Calendar,N3414,M3415,"Following",FALSE)</f>
        <v>63472</v>
      </c>
      <c r="O3415" s="75" t="e">
        <f>_xll.qlInterestRateIndexValueDate(Index,N3415)</f>
        <v>#VALUE!</v>
      </c>
      <c r="P3415" s="72" t="e">
        <v>#N/A</v>
      </c>
      <c r="Q3415" s="72" t="e">
        <v>#N/A</v>
      </c>
    </row>
    <row r="3416" spans="13:17" x14ac:dyDescent="0.2">
      <c r="M3416" s="49" t="s">
        <v>443</v>
      </c>
      <c r="N3416" s="75">
        <f>_xll.qlCalendarAdvance(Calendar,N3415,M3416,"Following",FALSE)</f>
        <v>63479</v>
      </c>
      <c r="O3416" s="75" t="e">
        <f>_xll.qlInterestRateIndexValueDate(Index,N3416)</f>
        <v>#VALUE!</v>
      </c>
      <c r="P3416" s="72" t="e">
        <v>#N/A</v>
      </c>
      <c r="Q3416" s="72" t="e">
        <v>#N/A</v>
      </c>
    </row>
    <row r="3417" spans="13:17" x14ac:dyDescent="0.2">
      <c r="M3417" s="49" t="s">
        <v>443</v>
      </c>
      <c r="N3417" s="75">
        <f>_xll.qlCalendarAdvance(Calendar,N3416,M3417,"Following",FALSE)</f>
        <v>63486</v>
      </c>
      <c r="O3417" s="75" t="e">
        <f>_xll.qlInterestRateIndexValueDate(Index,N3417)</f>
        <v>#VALUE!</v>
      </c>
      <c r="P3417" s="72" t="e">
        <v>#N/A</v>
      </c>
      <c r="Q3417" s="72" t="e">
        <v>#N/A</v>
      </c>
    </row>
    <row r="3418" spans="13:17" x14ac:dyDescent="0.2">
      <c r="M3418" s="49" t="s">
        <v>443</v>
      </c>
      <c r="N3418" s="75">
        <f>_xll.qlCalendarAdvance(Calendar,N3417,M3418,"Following",FALSE)</f>
        <v>63493</v>
      </c>
      <c r="O3418" s="75" t="e">
        <f>_xll.qlInterestRateIndexValueDate(Index,N3418)</f>
        <v>#VALUE!</v>
      </c>
      <c r="P3418" s="72" t="e">
        <v>#N/A</v>
      </c>
      <c r="Q3418" s="72" t="e">
        <v>#N/A</v>
      </c>
    </row>
    <row r="3419" spans="13:17" x14ac:dyDescent="0.2">
      <c r="M3419" s="49" t="s">
        <v>443</v>
      </c>
      <c r="N3419" s="75">
        <f>_xll.qlCalendarAdvance(Calendar,N3418,M3419,"Following",FALSE)</f>
        <v>63500</v>
      </c>
      <c r="O3419" s="75" t="e">
        <f>_xll.qlInterestRateIndexValueDate(Index,N3419)</f>
        <v>#VALUE!</v>
      </c>
      <c r="P3419" s="72" t="e">
        <v>#N/A</v>
      </c>
      <c r="Q3419" s="72" t="e">
        <v>#N/A</v>
      </c>
    </row>
    <row r="3420" spans="13:17" x14ac:dyDescent="0.2">
      <c r="M3420" s="49" t="s">
        <v>443</v>
      </c>
      <c r="N3420" s="75">
        <f>_xll.qlCalendarAdvance(Calendar,N3419,M3420,"Following",FALSE)</f>
        <v>63507</v>
      </c>
      <c r="O3420" s="75" t="e">
        <f>_xll.qlInterestRateIndexValueDate(Index,N3420)</f>
        <v>#VALUE!</v>
      </c>
      <c r="P3420" s="72" t="e">
        <v>#N/A</v>
      </c>
      <c r="Q3420" s="72" t="e">
        <v>#N/A</v>
      </c>
    </row>
    <row r="3421" spans="13:17" x14ac:dyDescent="0.2">
      <c r="M3421" s="49" t="s">
        <v>443</v>
      </c>
      <c r="N3421" s="75">
        <f>_xll.qlCalendarAdvance(Calendar,N3420,M3421,"Following",FALSE)</f>
        <v>63514</v>
      </c>
      <c r="O3421" s="75" t="e">
        <f>_xll.qlInterestRateIndexValueDate(Index,N3421)</f>
        <v>#VALUE!</v>
      </c>
      <c r="P3421" s="72" t="e">
        <v>#N/A</v>
      </c>
      <c r="Q3421" s="72" t="e">
        <v>#N/A</v>
      </c>
    </row>
    <row r="3422" spans="13:17" x14ac:dyDescent="0.2">
      <c r="M3422" s="49" t="s">
        <v>443</v>
      </c>
      <c r="N3422" s="75">
        <f>_xll.qlCalendarAdvance(Calendar,N3421,M3422,"Following",FALSE)</f>
        <v>63521</v>
      </c>
      <c r="O3422" s="75" t="e">
        <f>_xll.qlInterestRateIndexValueDate(Index,N3422)</f>
        <v>#VALUE!</v>
      </c>
      <c r="P3422" s="72" t="e">
        <v>#N/A</v>
      </c>
      <c r="Q3422" s="72" t="e">
        <v>#N/A</v>
      </c>
    </row>
    <row r="3423" spans="13:17" x14ac:dyDescent="0.2">
      <c r="M3423" s="49" t="s">
        <v>443</v>
      </c>
      <c r="N3423" s="75">
        <f>_xll.qlCalendarAdvance(Calendar,N3422,M3423,"Following",FALSE)</f>
        <v>63528</v>
      </c>
      <c r="O3423" s="75" t="e">
        <f>_xll.qlInterestRateIndexValueDate(Index,N3423)</f>
        <v>#VALUE!</v>
      </c>
      <c r="P3423" s="72" t="e">
        <v>#N/A</v>
      </c>
      <c r="Q3423" s="72" t="e">
        <v>#N/A</v>
      </c>
    </row>
    <row r="3424" spans="13:17" x14ac:dyDescent="0.2">
      <c r="M3424" s="49" t="s">
        <v>443</v>
      </c>
      <c r="N3424" s="75">
        <f>_xll.qlCalendarAdvance(Calendar,N3423,M3424,"Following",FALSE)</f>
        <v>63535</v>
      </c>
      <c r="O3424" s="75" t="e">
        <f>_xll.qlInterestRateIndexValueDate(Index,N3424)</f>
        <v>#VALUE!</v>
      </c>
      <c r="P3424" s="72" t="e">
        <v>#N/A</v>
      </c>
      <c r="Q3424" s="72" t="e">
        <v>#N/A</v>
      </c>
    </row>
    <row r="3425" spans="13:17" x14ac:dyDescent="0.2">
      <c r="M3425" s="49" t="s">
        <v>443</v>
      </c>
      <c r="N3425" s="75">
        <f>_xll.qlCalendarAdvance(Calendar,N3424,M3425,"Following",FALSE)</f>
        <v>63542</v>
      </c>
      <c r="O3425" s="75" t="e">
        <f>_xll.qlInterestRateIndexValueDate(Index,N3425)</f>
        <v>#VALUE!</v>
      </c>
      <c r="P3425" s="72" t="e">
        <v>#N/A</v>
      </c>
      <c r="Q3425" s="72" t="e">
        <v>#N/A</v>
      </c>
    </row>
    <row r="3426" spans="13:17" x14ac:dyDescent="0.2">
      <c r="M3426" s="49" t="s">
        <v>443</v>
      </c>
      <c r="N3426" s="75">
        <f>_xll.qlCalendarAdvance(Calendar,N3425,M3426,"Following",FALSE)</f>
        <v>63550</v>
      </c>
      <c r="O3426" s="75" t="e">
        <f>_xll.qlInterestRateIndexValueDate(Index,N3426)</f>
        <v>#VALUE!</v>
      </c>
      <c r="P3426" s="72" t="e">
        <v>#N/A</v>
      </c>
      <c r="Q3426" s="72" t="e">
        <v>#N/A</v>
      </c>
    </row>
    <row r="3427" spans="13:17" x14ac:dyDescent="0.2">
      <c r="M3427" s="49" t="s">
        <v>443</v>
      </c>
      <c r="N3427" s="75">
        <f>_xll.qlCalendarAdvance(Calendar,N3426,M3427,"Following",FALSE)</f>
        <v>63557</v>
      </c>
      <c r="O3427" s="75" t="e">
        <f>_xll.qlInterestRateIndexValueDate(Index,N3427)</f>
        <v>#VALUE!</v>
      </c>
      <c r="P3427" s="72" t="e">
        <v>#N/A</v>
      </c>
      <c r="Q3427" s="72" t="e">
        <v>#N/A</v>
      </c>
    </row>
    <row r="3428" spans="13:17" x14ac:dyDescent="0.2">
      <c r="M3428" s="49" t="s">
        <v>443</v>
      </c>
      <c r="N3428" s="75">
        <f>_xll.qlCalendarAdvance(Calendar,N3427,M3428,"Following",FALSE)</f>
        <v>63564</v>
      </c>
      <c r="O3428" s="75" t="e">
        <f>_xll.qlInterestRateIndexValueDate(Index,N3428)</f>
        <v>#VALUE!</v>
      </c>
      <c r="P3428" s="72" t="e">
        <v>#N/A</v>
      </c>
      <c r="Q3428" s="72" t="e">
        <v>#N/A</v>
      </c>
    </row>
    <row r="3429" spans="13:17" x14ac:dyDescent="0.2">
      <c r="M3429" s="49" t="s">
        <v>443</v>
      </c>
      <c r="N3429" s="75">
        <f>_xll.qlCalendarAdvance(Calendar,N3428,M3429,"Following",FALSE)</f>
        <v>63571</v>
      </c>
      <c r="O3429" s="75" t="e">
        <f>_xll.qlInterestRateIndexValueDate(Index,N3429)</f>
        <v>#VALUE!</v>
      </c>
      <c r="P3429" s="72" t="e">
        <v>#N/A</v>
      </c>
      <c r="Q3429" s="72" t="e">
        <v>#N/A</v>
      </c>
    </row>
    <row r="3430" spans="13:17" x14ac:dyDescent="0.2">
      <c r="M3430" s="49" t="s">
        <v>443</v>
      </c>
      <c r="N3430" s="75">
        <f>_xll.qlCalendarAdvance(Calendar,N3429,M3430,"Following",FALSE)</f>
        <v>63578</v>
      </c>
      <c r="O3430" s="75" t="e">
        <f>_xll.qlInterestRateIndexValueDate(Index,N3430)</f>
        <v>#VALUE!</v>
      </c>
      <c r="P3430" s="72" t="e">
        <v>#N/A</v>
      </c>
      <c r="Q3430" s="72" t="e">
        <v>#N/A</v>
      </c>
    </row>
    <row r="3431" spans="13:17" x14ac:dyDescent="0.2">
      <c r="M3431" s="49" t="s">
        <v>443</v>
      </c>
      <c r="N3431" s="75">
        <f>_xll.qlCalendarAdvance(Calendar,N3430,M3431,"Following",FALSE)</f>
        <v>63585</v>
      </c>
      <c r="O3431" s="75" t="e">
        <f>_xll.qlInterestRateIndexValueDate(Index,N3431)</f>
        <v>#VALUE!</v>
      </c>
      <c r="P3431" s="72" t="e">
        <v>#N/A</v>
      </c>
      <c r="Q3431" s="72" t="e">
        <v>#N/A</v>
      </c>
    </row>
    <row r="3432" spans="13:17" x14ac:dyDescent="0.2">
      <c r="M3432" s="49" t="s">
        <v>443</v>
      </c>
      <c r="N3432" s="75">
        <f>_xll.qlCalendarAdvance(Calendar,N3431,M3432,"Following",FALSE)</f>
        <v>63592</v>
      </c>
      <c r="O3432" s="75" t="e">
        <f>_xll.qlInterestRateIndexValueDate(Index,N3432)</f>
        <v>#VALUE!</v>
      </c>
      <c r="P3432" s="72" t="e">
        <v>#N/A</v>
      </c>
      <c r="Q3432" s="72" t="e">
        <v>#N/A</v>
      </c>
    </row>
    <row r="3433" spans="13:17" x14ac:dyDescent="0.2">
      <c r="M3433" s="49" t="s">
        <v>443</v>
      </c>
      <c r="N3433" s="75">
        <f>_xll.qlCalendarAdvance(Calendar,N3432,M3433,"Following",FALSE)</f>
        <v>63599</v>
      </c>
      <c r="O3433" s="75" t="e">
        <f>_xll.qlInterestRateIndexValueDate(Index,N3433)</f>
        <v>#VALUE!</v>
      </c>
      <c r="P3433" s="72" t="e">
        <v>#N/A</v>
      </c>
      <c r="Q3433" s="72" t="e">
        <v>#N/A</v>
      </c>
    </row>
    <row r="3434" spans="13:17" x14ac:dyDescent="0.2">
      <c r="M3434" s="49" t="s">
        <v>443</v>
      </c>
      <c r="N3434" s="75">
        <f>_xll.qlCalendarAdvance(Calendar,N3433,M3434,"Following",FALSE)</f>
        <v>63606</v>
      </c>
      <c r="O3434" s="75" t="e">
        <f>_xll.qlInterestRateIndexValueDate(Index,N3434)</f>
        <v>#VALUE!</v>
      </c>
      <c r="P3434" s="72" t="e">
        <v>#N/A</v>
      </c>
      <c r="Q3434" s="72" t="e">
        <v>#N/A</v>
      </c>
    </row>
    <row r="3435" spans="13:17" x14ac:dyDescent="0.2">
      <c r="M3435" s="49" t="s">
        <v>443</v>
      </c>
      <c r="N3435" s="75">
        <f>_xll.qlCalendarAdvance(Calendar,N3434,M3435,"Following",FALSE)</f>
        <v>63613</v>
      </c>
      <c r="O3435" s="75" t="e">
        <f>_xll.qlInterestRateIndexValueDate(Index,N3435)</f>
        <v>#VALUE!</v>
      </c>
      <c r="P3435" s="72" t="e">
        <v>#N/A</v>
      </c>
      <c r="Q3435" s="72" t="e">
        <v>#N/A</v>
      </c>
    </row>
    <row r="3436" spans="13:17" x14ac:dyDescent="0.2">
      <c r="M3436" s="49" t="s">
        <v>443</v>
      </c>
      <c r="N3436" s="75">
        <f>_xll.qlCalendarAdvance(Calendar,N3435,M3436,"Following",FALSE)</f>
        <v>63620</v>
      </c>
      <c r="O3436" s="75" t="e">
        <f>_xll.qlInterestRateIndexValueDate(Index,N3436)</f>
        <v>#VALUE!</v>
      </c>
      <c r="P3436" s="72" t="e">
        <v>#N/A</v>
      </c>
      <c r="Q3436" s="72" t="e">
        <v>#N/A</v>
      </c>
    </row>
    <row r="3437" spans="13:17" x14ac:dyDescent="0.2">
      <c r="M3437" s="49" t="s">
        <v>443</v>
      </c>
      <c r="N3437" s="75">
        <f>_xll.qlCalendarAdvance(Calendar,N3436,M3437,"Following",FALSE)</f>
        <v>63627</v>
      </c>
      <c r="O3437" s="75" t="e">
        <f>_xll.qlInterestRateIndexValueDate(Index,N3437)</f>
        <v>#VALUE!</v>
      </c>
      <c r="P3437" s="72" t="e">
        <v>#N/A</v>
      </c>
      <c r="Q3437" s="72" t="e">
        <v>#N/A</v>
      </c>
    </row>
    <row r="3438" spans="13:17" x14ac:dyDescent="0.2">
      <c r="M3438" s="49" t="s">
        <v>443</v>
      </c>
      <c r="N3438" s="75">
        <f>_xll.qlCalendarAdvance(Calendar,N3437,M3438,"Following",FALSE)</f>
        <v>63634</v>
      </c>
      <c r="O3438" s="75" t="e">
        <f>_xll.qlInterestRateIndexValueDate(Index,N3438)</f>
        <v>#VALUE!</v>
      </c>
      <c r="P3438" s="72" t="e">
        <v>#N/A</v>
      </c>
      <c r="Q3438" s="72" t="e">
        <v>#N/A</v>
      </c>
    </row>
    <row r="3439" spans="13:17" x14ac:dyDescent="0.2">
      <c r="M3439" s="49" t="s">
        <v>443</v>
      </c>
      <c r="N3439" s="75">
        <f>_xll.qlCalendarAdvance(Calendar,N3438,M3439,"Following",FALSE)</f>
        <v>63641</v>
      </c>
      <c r="O3439" s="75" t="e">
        <f>_xll.qlInterestRateIndexValueDate(Index,N3439)</f>
        <v>#VALUE!</v>
      </c>
      <c r="P3439" s="72" t="e">
        <v>#N/A</v>
      </c>
      <c r="Q3439" s="72" t="e">
        <v>#N/A</v>
      </c>
    </row>
    <row r="3440" spans="13:17" x14ac:dyDescent="0.2">
      <c r="M3440" s="49" t="s">
        <v>443</v>
      </c>
      <c r="N3440" s="75">
        <f>_xll.qlCalendarAdvance(Calendar,N3439,M3440,"Following",FALSE)</f>
        <v>63648</v>
      </c>
      <c r="O3440" s="75" t="e">
        <f>_xll.qlInterestRateIndexValueDate(Index,N3440)</f>
        <v>#VALUE!</v>
      </c>
      <c r="P3440" s="72" t="e">
        <v>#N/A</v>
      </c>
      <c r="Q3440" s="72" t="e">
        <v>#N/A</v>
      </c>
    </row>
    <row r="3441" spans="13:17" x14ac:dyDescent="0.2">
      <c r="M3441" s="49" t="s">
        <v>443</v>
      </c>
      <c r="N3441" s="75">
        <f>_xll.qlCalendarAdvance(Calendar,N3440,M3441,"Following",FALSE)</f>
        <v>63655</v>
      </c>
      <c r="O3441" s="75" t="e">
        <f>_xll.qlInterestRateIndexValueDate(Index,N3441)</f>
        <v>#VALUE!</v>
      </c>
      <c r="P3441" s="72" t="e">
        <v>#N/A</v>
      </c>
      <c r="Q3441" s="72" t="e">
        <v>#N/A</v>
      </c>
    </row>
    <row r="3442" spans="13:17" x14ac:dyDescent="0.2">
      <c r="M3442" s="49" t="s">
        <v>443</v>
      </c>
      <c r="N3442" s="75">
        <f>_xll.qlCalendarAdvance(Calendar,N3441,M3442,"Following",FALSE)</f>
        <v>63662</v>
      </c>
      <c r="O3442" s="75" t="e">
        <f>_xll.qlInterestRateIndexValueDate(Index,N3442)</f>
        <v>#VALUE!</v>
      </c>
      <c r="P3442" s="72" t="e">
        <v>#N/A</v>
      </c>
      <c r="Q3442" s="72" t="e">
        <v>#N/A</v>
      </c>
    </row>
    <row r="3443" spans="13:17" x14ac:dyDescent="0.2">
      <c r="M3443" s="49" t="s">
        <v>443</v>
      </c>
      <c r="N3443" s="75">
        <f>_xll.qlCalendarAdvance(Calendar,N3442,M3443,"Following",FALSE)</f>
        <v>63669</v>
      </c>
      <c r="O3443" s="75" t="e">
        <f>_xll.qlInterestRateIndexValueDate(Index,N3443)</f>
        <v>#VALUE!</v>
      </c>
      <c r="P3443" s="72" t="e">
        <v>#N/A</v>
      </c>
      <c r="Q3443" s="72" t="e">
        <v>#N/A</v>
      </c>
    </row>
    <row r="3444" spans="13:17" x14ac:dyDescent="0.2">
      <c r="M3444" s="49" t="s">
        <v>443</v>
      </c>
      <c r="N3444" s="75">
        <f>_xll.qlCalendarAdvance(Calendar,N3443,M3444,"Following",FALSE)</f>
        <v>63676</v>
      </c>
      <c r="O3444" s="75" t="e">
        <f>_xll.qlInterestRateIndexValueDate(Index,N3444)</f>
        <v>#VALUE!</v>
      </c>
      <c r="P3444" s="72" t="e">
        <v>#N/A</v>
      </c>
      <c r="Q3444" s="72" t="e">
        <v>#N/A</v>
      </c>
    </row>
    <row r="3445" spans="13:17" x14ac:dyDescent="0.2">
      <c r="M3445" s="49" t="s">
        <v>443</v>
      </c>
      <c r="N3445" s="75">
        <f>_xll.qlCalendarAdvance(Calendar,N3444,M3445,"Following",FALSE)</f>
        <v>63683</v>
      </c>
      <c r="O3445" s="75" t="e">
        <f>_xll.qlInterestRateIndexValueDate(Index,N3445)</f>
        <v>#VALUE!</v>
      </c>
      <c r="P3445" s="72" t="e">
        <v>#N/A</v>
      </c>
      <c r="Q3445" s="72" t="e">
        <v>#N/A</v>
      </c>
    </row>
    <row r="3446" spans="13:17" x14ac:dyDescent="0.2">
      <c r="M3446" s="49" t="s">
        <v>443</v>
      </c>
      <c r="N3446" s="75">
        <f>_xll.qlCalendarAdvance(Calendar,N3445,M3446,"Following",FALSE)</f>
        <v>63690</v>
      </c>
      <c r="O3446" s="75" t="e">
        <f>_xll.qlInterestRateIndexValueDate(Index,N3446)</f>
        <v>#VALUE!</v>
      </c>
      <c r="P3446" s="72" t="e">
        <v>#N/A</v>
      </c>
      <c r="Q3446" s="72" t="e">
        <v>#N/A</v>
      </c>
    </row>
    <row r="3447" spans="13:17" x14ac:dyDescent="0.2">
      <c r="M3447" s="49" t="s">
        <v>443</v>
      </c>
      <c r="N3447" s="75">
        <f>_xll.qlCalendarAdvance(Calendar,N3446,M3447,"Following",FALSE)</f>
        <v>63697</v>
      </c>
      <c r="O3447" s="75" t="e">
        <f>_xll.qlInterestRateIndexValueDate(Index,N3447)</f>
        <v>#VALUE!</v>
      </c>
      <c r="P3447" s="72" t="e">
        <v>#N/A</v>
      </c>
      <c r="Q3447" s="72" t="e">
        <v>#N/A</v>
      </c>
    </row>
    <row r="3448" spans="13:17" x14ac:dyDescent="0.2">
      <c r="M3448" s="49" t="s">
        <v>443</v>
      </c>
      <c r="N3448" s="75">
        <f>_xll.qlCalendarAdvance(Calendar,N3447,M3448,"Following",FALSE)</f>
        <v>63704</v>
      </c>
      <c r="O3448" s="75" t="e">
        <f>_xll.qlInterestRateIndexValueDate(Index,N3448)</f>
        <v>#VALUE!</v>
      </c>
      <c r="P3448" s="72" t="e">
        <v>#N/A</v>
      </c>
      <c r="Q3448" s="72" t="e">
        <v>#N/A</v>
      </c>
    </row>
    <row r="3449" spans="13:17" x14ac:dyDescent="0.2">
      <c r="M3449" s="49" t="s">
        <v>443</v>
      </c>
      <c r="N3449" s="75">
        <f>_xll.qlCalendarAdvance(Calendar,N3448,M3449,"Following",FALSE)</f>
        <v>63711</v>
      </c>
      <c r="O3449" s="75" t="e">
        <f>_xll.qlInterestRateIndexValueDate(Index,N3449)</f>
        <v>#VALUE!</v>
      </c>
      <c r="P3449" s="72" t="e">
        <v>#N/A</v>
      </c>
      <c r="Q3449" s="72" t="e">
        <v>#N/A</v>
      </c>
    </row>
    <row r="3450" spans="13:17" x14ac:dyDescent="0.2">
      <c r="M3450" s="49" t="s">
        <v>443</v>
      </c>
      <c r="N3450" s="75">
        <f>_xll.qlCalendarAdvance(Calendar,N3449,M3450,"Following",FALSE)</f>
        <v>63718</v>
      </c>
      <c r="O3450" s="75" t="e">
        <f>_xll.qlInterestRateIndexValueDate(Index,N3450)</f>
        <v>#VALUE!</v>
      </c>
      <c r="P3450" s="72" t="e">
        <v>#N/A</v>
      </c>
      <c r="Q3450" s="72" t="e">
        <v>#N/A</v>
      </c>
    </row>
    <row r="3451" spans="13:17" x14ac:dyDescent="0.2">
      <c r="M3451" s="49" t="s">
        <v>443</v>
      </c>
      <c r="N3451" s="75">
        <f>_xll.qlCalendarAdvance(Calendar,N3450,M3451,"Following",FALSE)</f>
        <v>63725</v>
      </c>
      <c r="O3451" s="75" t="e">
        <f>_xll.qlInterestRateIndexValueDate(Index,N3451)</f>
        <v>#VALUE!</v>
      </c>
      <c r="P3451" s="72" t="e">
        <v>#N/A</v>
      </c>
      <c r="Q3451" s="72" t="e">
        <v>#N/A</v>
      </c>
    </row>
    <row r="3452" spans="13:17" x14ac:dyDescent="0.2">
      <c r="M3452" s="49" t="s">
        <v>443</v>
      </c>
      <c r="N3452" s="75">
        <f>_xll.qlCalendarAdvance(Calendar,N3451,M3452,"Following",FALSE)</f>
        <v>63732</v>
      </c>
      <c r="O3452" s="75" t="e">
        <f>_xll.qlInterestRateIndexValueDate(Index,N3452)</f>
        <v>#VALUE!</v>
      </c>
      <c r="P3452" s="72" t="e">
        <v>#N/A</v>
      </c>
      <c r="Q3452" s="72" t="e">
        <v>#N/A</v>
      </c>
    </row>
    <row r="3453" spans="13:17" x14ac:dyDescent="0.2">
      <c r="M3453" s="49" t="s">
        <v>443</v>
      </c>
      <c r="N3453" s="75">
        <f>_xll.qlCalendarAdvance(Calendar,N3452,M3453,"Following",FALSE)</f>
        <v>63739</v>
      </c>
      <c r="O3453" s="75" t="e">
        <f>_xll.qlInterestRateIndexValueDate(Index,N3453)</f>
        <v>#VALUE!</v>
      </c>
      <c r="P3453" s="72" t="e">
        <v>#N/A</v>
      </c>
      <c r="Q3453" s="72" t="e">
        <v>#N/A</v>
      </c>
    </row>
    <row r="3454" spans="13:17" x14ac:dyDescent="0.2">
      <c r="M3454" s="49" t="s">
        <v>443</v>
      </c>
      <c r="N3454" s="75">
        <f>_xll.qlCalendarAdvance(Calendar,N3453,M3454,"Following",FALSE)</f>
        <v>63746</v>
      </c>
      <c r="O3454" s="75" t="e">
        <f>_xll.qlInterestRateIndexValueDate(Index,N3454)</f>
        <v>#VALUE!</v>
      </c>
      <c r="P3454" s="72" t="e">
        <v>#N/A</v>
      </c>
      <c r="Q3454" s="72" t="e">
        <v>#N/A</v>
      </c>
    </row>
    <row r="3455" spans="13:17" x14ac:dyDescent="0.2">
      <c r="M3455" s="49" t="s">
        <v>443</v>
      </c>
      <c r="N3455" s="75">
        <f>_xll.qlCalendarAdvance(Calendar,N3454,M3455,"Following",FALSE)</f>
        <v>63753</v>
      </c>
      <c r="O3455" s="75" t="e">
        <f>_xll.qlInterestRateIndexValueDate(Index,N3455)</f>
        <v>#VALUE!</v>
      </c>
      <c r="P3455" s="72" t="e">
        <v>#N/A</v>
      </c>
      <c r="Q3455" s="72" t="e">
        <v>#N/A</v>
      </c>
    </row>
    <row r="3456" spans="13:17" x14ac:dyDescent="0.2">
      <c r="M3456" s="49" t="s">
        <v>443</v>
      </c>
      <c r="N3456" s="75">
        <f>_xll.qlCalendarAdvance(Calendar,N3455,M3456,"Following",FALSE)</f>
        <v>63760</v>
      </c>
      <c r="O3456" s="75" t="e">
        <f>_xll.qlInterestRateIndexValueDate(Index,N3456)</f>
        <v>#VALUE!</v>
      </c>
      <c r="P3456" s="72" t="e">
        <v>#N/A</v>
      </c>
      <c r="Q3456" s="72" t="e">
        <v>#N/A</v>
      </c>
    </row>
    <row r="3457" spans="13:17" x14ac:dyDescent="0.2">
      <c r="M3457" s="49" t="s">
        <v>443</v>
      </c>
      <c r="N3457" s="75">
        <f>_xll.qlCalendarAdvance(Calendar,N3456,M3457,"Following",FALSE)</f>
        <v>63767</v>
      </c>
      <c r="O3457" s="75" t="e">
        <f>_xll.qlInterestRateIndexValueDate(Index,N3457)</f>
        <v>#VALUE!</v>
      </c>
      <c r="P3457" s="72" t="e">
        <v>#N/A</v>
      </c>
      <c r="Q3457" s="72" t="e">
        <v>#N/A</v>
      </c>
    </row>
    <row r="3458" spans="13:17" x14ac:dyDescent="0.2">
      <c r="M3458" s="49" t="s">
        <v>443</v>
      </c>
      <c r="N3458" s="75">
        <f>_xll.qlCalendarAdvance(Calendar,N3457,M3458,"Following",FALSE)</f>
        <v>63774</v>
      </c>
      <c r="O3458" s="75" t="e">
        <f>_xll.qlInterestRateIndexValueDate(Index,N3458)</f>
        <v>#VALUE!</v>
      </c>
      <c r="P3458" s="72" t="e">
        <v>#N/A</v>
      </c>
      <c r="Q3458" s="72" t="e">
        <v>#N/A</v>
      </c>
    </row>
    <row r="3459" spans="13:17" x14ac:dyDescent="0.2">
      <c r="M3459" s="49" t="s">
        <v>443</v>
      </c>
      <c r="N3459" s="75">
        <f>_xll.qlCalendarAdvance(Calendar,N3458,M3459,"Following",FALSE)</f>
        <v>63781</v>
      </c>
      <c r="O3459" s="75" t="e">
        <f>_xll.qlInterestRateIndexValueDate(Index,N3459)</f>
        <v>#VALUE!</v>
      </c>
      <c r="P3459" s="72" t="e">
        <v>#N/A</v>
      </c>
      <c r="Q3459" s="72" t="e">
        <v>#N/A</v>
      </c>
    </row>
    <row r="3460" spans="13:17" x14ac:dyDescent="0.2">
      <c r="M3460" s="49" t="s">
        <v>443</v>
      </c>
      <c r="N3460" s="75">
        <f>_xll.qlCalendarAdvance(Calendar,N3459,M3460,"Following",FALSE)</f>
        <v>63788</v>
      </c>
      <c r="O3460" s="75" t="e">
        <f>_xll.qlInterestRateIndexValueDate(Index,N3460)</f>
        <v>#VALUE!</v>
      </c>
      <c r="P3460" s="72" t="e">
        <v>#N/A</v>
      </c>
      <c r="Q3460" s="72" t="e">
        <v>#N/A</v>
      </c>
    </row>
    <row r="3461" spans="13:17" x14ac:dyDescent="0.2">
      <c r="M3461" s="49" t="s">
        <v>443</v>
      </c>
      <c r="N3461" s="75">
        <f>_xll.qlCalendarAdvance(Calendar,N3460,M3461,"Following",FALSE)</f>
        <v>63795</v>
      </c>
      <c r="O3461" s="75" t="e">
        <f>_xll.qlInterestRateIndexValueDate(Index,N3461)</f>
        <v>#VALUE!</v>
      </c>
      <c r="P3461" s="72" t="e">
        <v>#N/A</v>
      </c>
      <c r="Q3461" s="72" t="e">
        <v>#N/A</v>
      </c>
    </row>
    <row r="3462" spans="13:17" x14ac:dyDescent="0.2">
      <c r="M3462" s="49" t="s">
        <v>443</v>
      </c>
      <c r="N3462" s="75">
        <f>_xll.qlCalendarAdvance(Calendar,N3461,M3462,"Following",FALSE)</f>
        <v>63802</v>
      </c>
      <c r="O3462" s="75" t="e">
        <f>_xll.qlInterestRateIndexValueDate(Index,N3462)</f>
        <v>#VALUE!</v>
      </c>
      <c r="P3462" s="72" t="e">
        <v>#N/A</v>
      </c>
      <c r="Q3462" s="72" t="e">
        <v>#N/A</v>
      </c>
    </row>
    <row r="3463" spans="13:17" x14ac:dyDescent="0.2">
      <c r="M3463" s="49" t="s">
        <v>443</v>
      </c>
      <c r="N3463" s="75">
        <f>_xll.qlCalendarAdvance(Calendar,N3462,M3463,"Following",FALSE)</f>
        <v>63809</v>
      </c>
      <c r="O3463" s="75" t="e">
        <f>_xll.qlInterestRateIndexValueDate(Index,N3463)</f>
        <v>#VALUE!</v>
      </c>
      <c r="P3463" s="72" t="e">
        <v>#N/A</v>
      </c>
      <c r="Q3463" s="72" t="e">
        <v>#N/A</v>
      </c>
    </row>
    <row r="3464" spans="13:17" x14ac:dyDescent="0.2">
      <c r="M3464" s="49" t="s">
        <v>443</v>
      </c>
      <c r="N3464" s="75">
        <f>_xll.qlCalendarAdvance(Calendar,N3463,M3464,"Following",FALSE)</f>
        <v>63816</v>
      </c>
      <c r="O3464" s="75" t="e">
        <f>_xll.qlInterestRateIndexValueDate(Index,N3464)</f>
        <v>#VALUE!</v>
      </c>
      <c r="P3464" s="72" t="e">
        <v>#N/A</v>
      </c>
      <c r="Q3464" s="72" t="e">
        <v>#N/A</v>
      </c>
    </row>
    <row r="3465" spans="13:17" x14ac:dyDescent="0.2">
      <c r="M3465" s="49" t="s">
        <v>443</v>
      </c>
      <c r="N3465" s="75">
        <f>_xll.qlCalendarAdvance(Calendar,N3464,M3465,"Following",FALSE)</f>
        <v>63823</v>
      </c>
      <c r="O3465" s="75" t="e">
        <f>_xll.qlInterestRateIndexValueDate(Index,N3465)</f>
        <v>#VALUE!</v>
      </c>
      <c r="P3465" s="72" t="e">
        <v>#N/A</v>
      </c>
      <c r="Q3465" s="72" t="e">
        <v>#N/A</v>
      </c>
    </row>
    <row r="3466" spans="13:17" x14ac:dyDescent="0.2">
      <c r="M3466" s="49" t="s">
        <v>443</v>
      </c>
      <c r="N3466" s="75">
        <f>_xll.qlCalendarAdvance(Calendar,N3465,M3466,"Following",FALSE)</f>
        <v>63830</v>
      </c>
      <c r="O3466" s="75" t="e">
        <f>_xll.qlInterestRateIndexValueDate(Index,N3466)</f>
        <v>#VALUE!</v>
      </c>
      <c r="P3466" s="72" t="e">
        <v>#N/A</v>
      </c>
      <c r="Q3466" s="72" t="e">
        <v>#N/A</v>
      </c>
    </row>
    <row r="3467" spans="13:17" x14ac:dyDescent="0.2">
      <c r="M3467" s="49" t="s">
        <v>443</v>
      </c>
      <c r="N3467" s="75">
        <f>_xll.qlCalendarAdvance(Calendar,N3466,M3467,"Following",FALSE)</f>
        <v>63837</v>
      </c>
      <c r="O3467" s="75" t="e">
        <f>_xll.qlInterestRateIndexValueDate(Index,N3467)</f>
        <v>#VALUE!</v>
      </c>
      <c r="P3467" s="72" t="e">
        <v>#N/A</v>
      </c>
      <c r="Q3467" s="72" t="e">
        <v>#N/A</v>
      </c>
    </row>
    <row r="3468" spans="13:17" x14ac:dyDescent="0.2">
      <c r="M3468" s="49" t="s">
        <v>443</v>
      </c>
      <c r="N3468" s="75">
        <f>_xll.qlCalendarAdvance(Calendar,N3467,M3468,"Following",FALSE)</f>
        <v>63844</v>
      </c>
      <c r="O3468" s="75" t="e">
        <f>_xll.qlInterestRateIndexValueDate(Index,N3468)</f>
        <v>#VALUE!</v>
      </c>
      <c r="P3468" s="72" t="e">
        <v>#N/A</v>
      </c>
      <c r="Q3468" s="72" t="e">
        <v>#N/A</v>
      </c>
    </row>
    <row r="3469" spans="13:17" x14ac:dyDescent="0.2">
      <c r="M3469" s="49" t="s">
        <v>443</v>
      </c>
      <c r="N3469" s="75">
        <f>_xll.qlCalendarAdvance(Calendar,N3468,M3469,"Following",FALSE)</f>
        <v>63851</v>
      </c>
      <c r="O3469" s="75" t="e">
        <f>_xll.qlInterestRateIndexValueDate(Index,N3469)</f>
        <v>#VALUE!</v>
      </c>
      <c r="P3469" s="72" t="e">
        <v>#N/A</v>
      </c>
      <c r="Q3469" s="72" t="e">
        <v>#N/A</v>
      </c>
    </row>
    <row r="3470" spans="13:17" x14ac:dyDescent="0.2">
      <c r="M3470" s="49" t="s">
        <v>443</v>
      </c>
      <c r="N3470" s="75">
        <f>_xll.qlCalendarAdvance(Calendar,N3469,M3470,"Following",FALSE)</f>
        <v>63858</v>
      </c>
      <c r="O3470" s="75" t="e">
        <f>_xll.qlInterestRateIndexValueDate(Index,N3470)</f>
        <v>#VALUE!</v>
      </c>
      <c r="P3470" s="72" t="e">
        <v>#N/A</v>
      </c>
      <c r="Q3470" s="72" t="e">
        <v>#N/A</v>
      </c>
    </row>
    <row r="3471" spans="13:17" x14ac:dyDescent="0.2">
      <c r="M3471" s="49" t="s">
        <v>443</v>
      </c>
      <c r="N3471" s="75">
        <f>_xll.qlCalendarAdvance(Calendar,N3470,M3471,"Following",FALSE)</f>
        <v>63865</v>
      </c>
      <c r="O3471" s="75" t="e">
        <f>_xll.qlInterestRateIndexValueDate(Index,N3471)</f>
        <v>#VALUE!</v>
      </c>
      <c r="P3471" s="72" t="e">
        <v>#N/A</v>
      </c>
      <c r="Q3471" s="72" t="e">
        <v>#N/A</v>
      </c>
    </row>
    <row r="3472" spans="13:17" x14ac:dyDescent="0.2">
      <c r="M3472" s="49" t="s">
        <v>443</v>
      </c>
      <c r="N3472" s="75">
        <f>_xll.qlCalendarAdvance(Calendar,N3471,M3472,"Following",FALSE)</f>
        <v>63872</v>
      </c>
      <c r="O3472" s="75" t="e">
        <f>_xll.qlInterestRateIndexValueDate(Index,N3472)</f>
        <v>#VALUE!</v>
      </c>
      <c r="P3472" s="72" t="e">
        <v>#N/A</v>
      </c>
      <c r="Q3472" s="72" t="e">
        <v>#N/A</v>
      </c>
    </row>
    <row r="3473" spans="13:17" x14ac:dyDescent="0.2">
      <c r="M3473" s="49" t="s">
        <v>443</v>
      </c>
      <c r="N3473" s="75">
        <f>_xll.qlCalendarAdvance(Calendar,N3472,M3473,"Following",FALSE)</f>
        <v>63879</v>
      </c>
      <c r="O3473" s="75" t="e">
        <f>_xll.qlInterestRateIndexValueDate(Index,N3473)</f>
        <v>#VALUE!</v>
      </c>
      <c r="P3473" s="72" t="e">
        <v>#N/A</v>
      </c>
      <c r="Q3473" s="72" t="e">
        <v>#N/A</v>
      </c>
    </row>
    <row r="3474" spans="13:17" x14ac:dyDescent="0.2">
      <c r="M3474" s="49" t="s">
        <v>443</v>
      </c>
      <c r="N3474" s="75">
        <f>_xll.qlCalendarAdvance(Calendar,N3473,M3474,"Following",FALSE)</f>
        <v>63886</v>
      </c>
      <c r="O3474" s="75" t="e">
        <f>_xll.qlInterestRateIndexValueDate(Index,N3474)</f>
        <v>#VALUE!</v>
      </c>
      <c r="P3474" s="72" t="e">
        <v>#N/A</v>
      </c>
      <c r="Q3474" s="72" t="e">
        <v>#N/A</v>
      </c>
    </row>
    <row r="3475" spans="13:17" x14ac:dyDescent="0.2">
      <c r="M3475" s="49" t="s">
        <v>443</v>
      </c>
      <c r="N3475" s="75">
        <f>_xll.qlCalendarAdvance(Calendar,N3474,M3475,"Following",FALSE)</f>
        <v>63893</v>
      </c>
      <c r="O3475" s="75" t="e">
        <f>_xll.qlInterestRateIndexValueDate(Index,N3475)</f>
        <v>#VALUE!</v>
      </c>
      <c r="P3475" s="72" t="e">
        <v>#N/A</v>
      </c>
      <c r="Q3475" s="72" t="e">
        <v>#N/A</v>
      </c>
    </row>
    <row r="3476" spans="13:17" x14ac:dyDescent="0.2">
      <c r="M3476" s="49" t="s">
        <v>443</v>
      </c>
      <c r="N3476" s="75">
        <f>_xll.qlCalendarAdvance(Calendar,N3475,M3476,"Following",FALSE)</f>
        <v>63900</v>
      </c>
      <c r="O3476" s="75" t="e">
        <f>_xll.qlInterestRateIndexValueDate(Index,N3476)</f>
        <v>#VALUE!</v>
      </c>
      <c r="P3476" s="72" t="e">
        <v>#N/A</v>
      </c>
      <c r="Q3476" s="72" t="e">
        <v>#N/A</v>
      </c>
    </row>
    <row r="3477" spans="13:17" x14ac:dyDescent="0.2">
      <c r="M3477" s="49" t="s">
        <v>443</v>
      </c>
      <c r="N3477" s="75">
        <f>_xll.qlCalendarAdvance(Calendar,N3476,M3477,"Following",FALSE)</f>
        <v>63907</v>
      </c>
      <c r="O3477" s="75" t="e">
        <f>_xll.qlInterestRateIndexValueDate(Index,N3477)</f>
        <v>#VALUE!</v>
      </c>
      <c r="P3477" s="72" t="e">
        <v>#N/A</v>
      </c>
      <c r="Q3477" s="72" t="e">
        <v>#N/A</v>
      </c>
    </row>
    <row r="3478" spans="13:17" x14ac:dyDescent="0.2">
      <c r="M3478" s="49" t="s">
        <v>443</v>
      </c>
      <c r="N3478" s="75">
        <f>_xll.qlCalendarAdvance(Calendar,N3477,M3478,"Following",FALSE)</f>
        <v>63915</v>
      </c>
      <c r="O3478" s="75" t="e">
        <f>_xll.qlInterestRateIndexValueDate(Index,N3478)</f>
        <v>#VALUE!</v>
      </c>
      <c r="P3478" s="72" t="e">
        <v>#N/A</v>
      </c>
      <c r="Q3478" s="72" t="e">
        <v>#N/A</v>
      </c>
    </row>
    <row r="3479" spans="13:17" x14ac:dyDescent="0.2">
      <c r="M3479" s="49" t="s">
        <v>443</v>
      </c>
      <c r="N3479" s="75">
        <f>_xll.qlCalendarAdvance(Calendar,N3478,M3479,"Following",FALSE)</f>
        <v>63922</v>
      </c>
      <c r="O3479" s="75" t="e">
        <f>_xll.qlInterestRateIndexValueDate(Index,N3479)</f>
        <v>#VALUE!</v>
      </c>
      <c r="P3479" s="72" t="e">
        <v>#N/A</v>
      </c>
      <c r="Q3479" s="72" t="e">
        <v>#N/A</v>
      </c>
    </row>
    <row r="3480" spans="13:17" x14ac:dyDescent="0.2">
      <c r="M3480" s="49" t="s">
        <v>443</v>
      </c>
      <c r="N3480" s="75">
        <f>_xll.qlCalendarAdvance(Calendar,N3479,M3480,"Following",FALSE)</f>
        <v>63929</v>
      </c>
      <c r="O3480" s="75" t="e">
        <f>_xll.qlInterestRateIndexValueDate(Index,N3480)</f>
        <v>#VALUE!</v>
      </c>
      <c r="P3480" s="72" t="e">
        <v>#N/A</v>
      </c>
      <c r="Q3480" s="72" t="e">
        <v>#N/A</v>
      </c>
    </row>
    <row r="3481" spans="13:17" x14ac:dyDescent="0.2">
      <c r="M3481" s="49" t="s">
        <v>443</v>
      </c>
      <c r="N3481" s="75">
        <f>_xll.qlCalendarAdvance(Calendar,N3480,M3481,"Following",FALSE)</f>
        <v>63936</v>
      </c>
      <c r="O3481" s="75" t="e">
        <f>_xll.qlInterestRateIndexValueDate(Index,N3481)</f>
        <v>#VALUE!</v>
      </c>
      <c r="P3481" s="72" t="e">
        <v>#N/A</v>
      </c>
      <c r="Q3481" s="72" t="e">
        <v>#N/A</v>
      </c>
    </row>
    <row r="3482" spans="13:17" x14ac:dyDescent="0.2">
      <c r="M3482" s="49" t="s">
        <v>443</v>
      </c>
      <c r="N3482" s="75">
        <f>_xll.qlCalendarAdvance(Calendar,N3481,M3482,"Following",FALSE)</f>
        <v>63943</v>
      </c>
      <c r="O3482" s="75" t="e">
        <f>_xll.qlInterestRateIndexValueDate(Index,N3482)</f>
        <v>#VALUE!</v>
      </c>
      <c r="P3482" s="72" t="e">
        <v>#N/A</v>
      </c>
      <c r="Q3482" s="72" t="e">
        <v>#N/A</v>
      </c>
    </row>
    <row r="3483" spans="13:17" x14ac:dyDescent="0.2">
      <c r="M3483" s="49" t="s">
        <v>443</v>
      </c>
      <c r="N3483" s="75">
        <f>_xll.qlCalendarAdvance(Calendar,N3482,M3483,"Following",FALSE)</f>
        <v>63950</v>
      </c>
      <c r="O3483" s="75" t="e">
        <f>_xll.qlInterestRateIndexValueDate(Index,N3483)</f>
        <v>#VALUE!</v>
      </c>
      <c r="P3483" s="72" t="e">
        <v>#N/A</v>
      </c>
      <c r="Q3483" s="72" t="e">
        <v>#N/A</v>
      </c>
    </row>
    <row r="3484" spans="13:17" x14ac:dyDescent="0.2">
      <c r="M3484" s="49" t="s">
        <v>443</v>
      </c>
      <c r="N3484" s="75">
        <f>_xll.qlCalendarAdvance(Calendar,N3483,M3484,"Following",FALSE)</f>
        <v>63957</v>
      </c>
      <c r="O3484" s="75" t="e">
        <f>_xll.qlInterestRateIndexValueDate(Index,N3484)</f>
        <v>#VALUE!</v>
      </c>
      <c r="P3484" s="72" t="e">
        <v>#N/A</v>
      </c>
      <c r="Q3484" s="72" t="e">
        <v>#N/A</v>
      </c>
    </row>
    <row r="3485" spans="13:17" x14ac:dyDescent="0.2">
      <c r="M3485" s="49" t="s">
        <v>443</v>
      </c>
      <c r="N3485" s="75">
        <f>_xll.qlCalendarAdvance(Calendar,N3484,M3485,"Following",FALSE)</f>
        <v>63964</v>
      </c>
      <c r="O3485" s="75" t="e">
        <f>_xll.qlInterestRateIndexValueDate(Index,N3485)</f>
        <v>#VALUE!</v>
      </c>
      <c r="P3485" s="72" t="e">
        <v>#N/A</v>
      </c>
      <c r="Q3485" s="72" t="e">
        <v>#N/A</v>
      </c>
    </row>
    <row r="3486" spans="13:17" x14ac:dyDescent="0.2">
      <c r="M3486" s="49" t="s">
        <v>443</v>
      </c>
      <c r="N3486" s="75">
        <f>_xll.qlCalendarAdvance(Calendar,N3485,M3486,"Following",FALSE)</f>
        <v>63971</v>
      </c>
      <c r="O3486" s="75" t="e">
        <f>_xll.qlInterestRateIndexValueDate(Index,N3486)</f>
        <v>#VALUE!</v>
      </c>
      <c r="P3486" s="72" t="e">
        <v>#N/A</v>
      </c>
      <c r="Q3486" s="72" t="e">
        <v>#N/A</v>
      </c>
    </row>
    <row r="3487" spans="13:17" x14ac:dyDescent="0.2">
      <c r="M3487" s="49" t="s">
        <v>443</v>
      </c>
      <c r="N3487" s="75">
        <f>_xll.qlCalendarAdvance(Calendar,N3486,M3487,"Following",FALSE)</f>
        <v>63978</v>
      </c>
      <c r="O3487" s="75" t="e">
        <f>_xll.qlInterestRateIndexValueDate(Index,N3487)</f>
        <v>#VALUE!</v>
      </c>
      <c r="P3487" s="72" t="e">
        <v>#N/A</v>
      </c>
      <c r="Q3487" s="72" t="e">
        <v>#N/A</v>
      </c>
    </row>
    <row r="3488" spans="13:17" x14ac:dyDescent="0.2">
      <c r="M3488" s="49" t="s">
        <v>443</v>
      </c>
      <c r="N3488" s="75">
        <f>_xll.qlCalendarAdvance(Calendar,N3487,M3488,"Following",FALSE)</f>
        <v>63985</v>
      </c>
      <c r="O3488" s="75" t="e">
        <f>_xll.qlInterestRateIndexValueDate(Index,N3488)</f>
        <v>#VALUE!</v>
      </c>
      <c r="P3488" s="72" t="e">
        <v>#N/A</v>
      </c>
      <c r="Q3488" s="72" t="e">
        <v>#N/A</v>
      </c>
    </row>
    <row r="3489" spans="13:17" x14ac:dyDescent="0.2">
      <c r="M3489" s="49" t="s">
        <v>443</v>
      </c>
      <c r="N3489" s="75">
        <f>_xll.qlCalendarAdvance(Calendar,N3488,M3489,"Following",FALSE)</f>
        <v>63992</v>
      </c>
      <c r="O3489" s="75" t="e">
        <f>_xll.qlInterestRateIndexValueDate(Index,N3489)</f>
        <v>#VALUE!</v>
      </c>
      <c r="P3489" s="72" t="e">
        <v>#N/A</v>
      </c>
      <c r="Q3489" s="72" t="e">
        <v>#N/A</v>
      </c>
    </row>
    <row r="3490" spans="13:17" x14ac:dyDescent="0.2">
      <c r="M3490" s="49" t="s">
        <v>443</v>
      </c>
      <c r="N3490" s="75">
        <f>_xll.qlCalendarAdvance(Calendar,N3489,M3490,"Following",FALSE)</f>
        <v>63999</v>
      </c>
      <c r="O3490" s="75" t="e">
        <f>_xll.qlInterestRateIndexValueDate(Index,N3490)</f>
        <v>#VALUE!</v>
      </c>
      <c r="P3490" s="72" t="e">
        <v>#N/A</v>
      </c>
      <c r="Q3490" s="72" t="e">
        <v>#N/A</v>
      </c>
    </row>
    <row r="3491" spans="13:17" x14ac:dyDescent="0.2">
      <c r="M3491" s="49" t="s">
        <v>443</v>
      </c>
      <c r="N3491" s="75">
        <f>_xll.qlCalendarAdvance(Calendar,N3490,M3491,"Following",FALSE)</f>
        <v>64006</v>
      </c>
      <c r="O3491" s="75" t="e">
        <f>_xll.qlInterestRateIndexValueDate(Index,N3491)</f>
        <v>#VALUE!</v>
      </c>
      <c r="P3491" s="72" t="e">
        <v>#N/A</v>
      </c>
      <c r="Q3491" s="72" t="e">
        <v>#N/A</v>
      </c>
    </row>
    <row r="3492" spans="13:17" x14ac:dyDescent="0.2">
      <c r="M3492" s="49" t="s">
        <v>443</v>
      </c>
      <c r="N3492" s="75">
        <f>_xll.qlCalendarAdvance(Calendar,N3491,M3492,"Following",FALSE)</f>
        <v>64013</v>
      </c>
      <c r="O3492" s="75" t="e">
        <f>_xll.qlInterestRateIndexValueDate(Index,N3492)</f>
        <v>#VALUE!</v>
      </c>
      <c r="P3492" s="72" t="e">
        <v>#N/A</v>
      </c>
      <c r="Q3492" s="72" t="e">
        <v>#N/A</v>
      </c>
    </row>
    <row r="3493" spans="13:17" x14ac:dyDescent="0.2">
      <c r="M3493" s="49" t="s">
        <v>443</v>
      </c>
      <c r="N3493" s="75">
        <f>_xll.qlCalendarAdvance(Calendar,N3492,M3493,"Following",FALSE)</f>
        <v>64020</v>
      </c>
      <c r="O3493" s="75" t="e">
        <f>_xll.qlInterestRateIndexValueDate(Index,N3493)</f>
        <v>#VALUE!</v>
      </c>
      <c r="P3493" s="72" t="e">
        <v>#N/A</v>
      </c>
      <c r="Q3493" s="72" t="e">
        <v>#N/A</v>
      </c>
    </row>
    <row r="3494" spans="13:17" x14ac:dyDescent="0.2">
      <c r="M3494" s="49" t="s">
        <v>443</v>
      </c>
      <c r="N3494" s="75">
        <f>_xll.qlCalendarAdvance(Calendar,N3493,M3494,"Following",FALSE)</f>
        <v>64027</v>
      </c>
      <c r="O3494" s="75" t="e">
        <f>_xll.qlInterestRateIndexValueDate(Index,N3494)</f>
        <v>#VALUE!</v>
      </c>
      <c r="P3494" s="72" t="e">
        <v>#N/A</v>
      </c>
      <c r="Q3494" s="72" t="e">
        <v>#N/A</v>
      </c>
    </row>
    <row r="3495" spans="13:17" x14ac:dyDescent="0.2">
      <c r="M3495" s="49" t="s">
        <v>443</v>
      </c>
      <c r="N3495" s="75">
        <f>_xll.qlCalendarAdvance(Calendar,N3494,M3495,"Following",FALSE)</f>
        <v>64034</v>
      </c>
      <c r="O3495" s="75" t="e">
        <f>_xll.qlInterestRateIndexValueDate(Index,N3495)</f>
        <v>#VALUE!</v>
      </c>
      <c r="P3495" s="72" t="e">
        <v>#N/A</v>
      </c>
      <c r="Q3495" s="72" t="e">
        <v>#N/A</v>
      </c>
    </row>
    <row r="3496" spans="13:17" x14ac:dyDescent="0.2">
      <c r="M3496" s="49" t="s">
        <v>443</v>
      </c>
      <c r="N3496" s="75">
        <f>_xll.qlCalendarAdvance(Calendar,N3495,M3496,"Following",FALSE)</f>
        <v>64041</v>
      </c>
      <c r="O3496" s="75" t="e">
        <f>_xll.qlInterestRateIndexValueDate(Index,N3496)</f>
        <v>#VALUE!</v>
      </c>
      <c r="P3496" s="72" t="e">
        <v>#N/A</v>
      </c>
      <c r="Q3496" s="72" t="e">
        <v>#N/A</v>
      </c>
    </row>
    <row r="3497" spans="13:17" x14ac:dyDescent="0.2">
      <c r="M3497" s="49" t="s">
        <v>443</v>
      </c>
      <c r="N3497" s="75">
        <f>_xll.qlCalendarAdvance(Calendar,N3496,M3497,"Following",FALSE)</f>
        <v>64048</v>
      </c>
      <c r="O3497" s="75" t="e">
        <f>_xll.qlInterestRateIndexValueDate(Index,N3497)</f>
        <v>#VALUE!</v>
      </c>
      <c r="P3497" s="72" t="e">
        <v>#N/A</v>
      </c>
      <c r="Q3497" s="72" t="e">
        <v>#N/A</v>
      </c>
    </row>
    <row r="3498" spans="13:17" x14ac:dyDescent="0.2">
      <c r="M3498" s="49" t="s">
        <v>443</v>
      </c>
      <c r="N3498" s="75">
        <f>_xll.qlCalendarAdvance(Calendar,N3497,M3498,"Following",FALSE)</f>
        <v>64055</v>
      </c>
      <c r="O3498" s="75" t="e">
        <f>_xll.qlInterestRateIndexValueDate(Index,N3498)</f>
        <v>#VALUE!</v>
      </c>
      <c r="P3498" s="72" t="e">
        <v>#N/A</v>
      </c>
      <c r="Q3498" s="72" t="e">
        <v>#N/A</v>
      </c>
    </row>
    <row r="3499" spans="13:17" x14ac:dyDescent="0.2">
      <c r="M3499" s="49" t="s">
        <v>443</v>
      </c>
      <c r="N3499" s="75">
        <f>_xll.qlCalendarAdvance(Calendar,N3498,M3499,"Following",FALSE)</f>
        <v>64062</v>
      </c>
      <c r="O3499" s="75" t="e">
        <f>_xll.qlInterestRateIndexValueDate(Index,N3499)</f>
        <v>#VALUE!</v>
      </c>
      <c r="P3499" s="72" t="e">
        <v>#N/A</v>
      </c>
      <c r="Q3499" s="72" t="e">
        <v>#N/A</v>
      </c>
    </row>
    <row r="3500" spans="13:17" x14ac:dyDescent="0.2">
      <c r="M3500" s="49" t="s">
        <v>443</v>
      </c>
      <c r="N3500" s="75">
        <f>_xll.qlCalendarAdvance(Calendar,N3499,M3500,"Following",FALSE)</f>
        <v>64069</v>
      </c>
      <c r="O3500" s="75" t="e">
        <f>_xll.qlInterestRateIndexValueDate(Index,N3500)</f>
        <v>#VALUE!</v>
      </c>
      <c r="P3500" s="72" t="e">
        <v>#N/A</v>
      </c>
      <c r="Q3500" s="72" t="e">
        <v>#N/A</v>
      </c>
    </row>
    <row r="3501" spans="13:17" x14ac:dyDescent="0.2">
      <c r="M3501" s="49" t="s">
        <v>443</v>
      </c>
      <c r="N3501" s="75">
        <f>_xll.qlCalendarAdvance(Calendar,N3500,M3501,"Following",FALSE)</f>
        <v>64076</v>
      </c>
      <c r="O3501" s="75" t="e">
        <f>_xll.qlInterestRateIndexValueDate(Index,N3501)</f>
        <v>#VALUE!</v>
      </c>
      <c r="P3501" s="72" t="e">
        <v>#N/A</v>
      </c>
      <c r="Q3501" s="72" t="e">
        <v>#N/A</v>
      </c>
    </row>
    <row r="3502" spans="13:17" x14ac:dyDescent="0.2">
      <c r="M3502" s="49" t="s">
        <v>443</v>
      </c>
      <c r="N3502" s="75">
        <f>_xll.qlCalendarAdvance(Calendar,N3501,M3502,"Following",FALSE)</f>
        <v>64083</v>
      </c>
      <c r="O3502" s="75" t="e">
        <f>_xll.qlInterestRateIndexValueDate(Index,N3502)</f>
        <v>#VALUE!</v>
      </c>
      <c r="P3502" s="72" t="e">
        <v>#N/A</v>
      </c>
      <c r="Q3502" s="72" t="e">
        <v>#N/A</v>
      </c>
    </row>
    <row r="3503" spans="13:17" x14ac:dyDescent="0.2">
      <c r="M3503" s="49" t="s">
        <v>443</v>
      </c>
      <c r="N3503" s="75">
        <f>_xll.qlCalendarAdvance(Calendar,N3502,M3503,"Following",FALSE)</f>
        <v>64090</v>
      </c>
      <c r="O3503" s="75" t="e">
        <f>_xll.qlInterestRateIndexValueDate(Index,N3503)</f>
        <v>#VALUE!</v>
      </c>
      <c r="P3503" s="72" t="e">
        <v>#N/A</v>
      </c>
      <c r="Q3503" s="72" t="e">
        <v>#N/A</v>
      </c>
    </row>
    <row r="3504" spans="13:17" x14ac:dyDescent="0.2">
      <c r="M3504" s="49" t="s">
        <v>443</v>
      </c>
      <c r="N3504" s="75">
        <f>_xll.qlCalendarAdvance(Calendar,N3503,M3504,"Following",FALSE)</f>
        <v>64097</v>
      </c>
      <c r="O3504" s="75" t="e">
        <f>_xll.qlInterestRateIndexValueDate(Index,N3504)</f>
        <v>#VALUE!</v>
      </c>
      <c r="P3504" s="72" t="e">
        <v>#N/A</v>
      </c>
      <c r="Q3504" s="72" t="e">
        <v>#N/A</v>
      </c>
    </row>
    <row r="3505" spans="13:17" x14ac:dyDescent="0.2">
      <c r="M3505" s="49" t="s">
        <v>443</v>
      </c>
      <c r="N3505" s="75">
        <f>_xll.qlCalendarAdvance(Calendar,N3504,M3505,"Following",FALSE)</f>
        <v>64104</v>
      </c>
      <c r="O3505" s="75" t="e">
        <f>_xll.qlInterestRateIndexValueDate(Index,N3505)</f>
        <v>#VALUE!</v>
      </c>
      <c r="P3505" s="72" t="e">
        <v>#N/A</v>
      </c>
      <c r="Q3505" s="72" t="e">
        <v>#N/A</v>
      </c>
    </row>
    <row r="3506" spans="13:17" x14ac:dyDescent="0.2">
      <c r="M3506" s="49" t="s">
        <v>443</v>
      </c>
      <c r="N3506" s="75">
        <f>_xll.qlCalendarAdvance(Calendar,N3505,M3506,"Following",FALSE)</f>
        <v>64111</v>
      </c>
      <c r="O3506" s="75" t="e">
        <f>_xll.qlInterestRateIndexValueDate(Index,N3506)</f>
        <v>#VALUE!</v>
      </c>
      <c r="P3506" s="72" t="e">
        <v>#N/A</v>
      </c>
      <c r="Q3506" s="72" t="e">
        <v>#N/A</v>
      </c>
    </row>
    <row r="3507" spans="13:17" x14ac:dyDescent="0.2">
      <c r="M3507" s="49" t="s">
        <v>443</v>
      </c>
      <c r="N3507" s="75">
        <f>_xll.qlCalendarAdvance(Calendar,N3506,M3507,"Following",FALSE)</f>
        <v>64118</v>
      </c>
      <c r="O3507" s="75" t="e">
        <f>_xll.qlInterestRateIndexValueDate(Index,N3507)</f>
        <v>#VALUE!</v>
      </c>
      <c r="P3507" s="72" t="e">
        <v>#N/A</v>
      </c>
      <c r="Q3507" s="72" t="e">
        <v>#N/A</v>
      </c>
    </row>
    <row r="3508" spans="13:17" x14ac:dyDescent="0.2">
      <c r="M3508" s="49" t="s">
        <v>443</v>
      </c>
      <c r="N3508" s="75">
        <f>_xll.qlCalendarAdvance(Calendar,N3507,M3508,"Following",FALSE)</f>
        <v>64125</v>
      </c>
      <c r="O3508" s="75" t="e">
        <f>_xll.qlInterestRateIndexValueDate(Index,N3508)</f>
        <v>#VALUE!</v>
      </c>
      <c r="P3508" s="72" t="e">
        <v>#N/A</v>
      </c>
      <c r="Q3508" s="72" t="e">
        <v>#N/A</v>
      </c>
    </row>
    <row r="3509" spans="13:17" x14ac:dyDescent="0.2">
      <c r="M3509" s="49" t="s">
        <v>443</v>
      </c>
      <c r="N3509" s="75">
        <f>_xll.qlCalendarAdvance(Calendar,N3508,M3509,"Following",FALSE)</f>
        <v>64132</v>
      </c>
      <c r="O3509" s="75" t="e">
        <f>_xll.qlInterestRateIndexValueDate(Index,N3509)</f>
        <v>#VALUE!</v>
      </c>
      <c r="P3509" s="72" t="e">
        <v>#N/A</v>
      </c>
      <c r="Q3509" s="72" t="e">
        <v>#N/A</v>
      </c>
    </row>
    <row r="3510" spans="13:17" x14ac:dyDescent="0.2">
      <c r="M3510" s="49" t="s">
        <v>443</v>
      </c>
      <c r="N3510" s="75">
        <f>_xll.qlCalendarAdvance(Calendar,N3509,M3510,"Following",FALSE)</f>
        <v>64139</v>
      </c>
      <c r="O3510" s="75" t="e">
        <f>_xll.qlInterestRateIndexValueDate(Index,N3510)</f>
        <v>#VALUE!</v>
      </c>
      <c r="P3510" s="72" t="e">
        <v>#N/A</v>
      </c>
      <c r="Q3510" s="72" t="e">
        <v>#N/A</v>
      </c>
    </row>
    <row r="3511" spans="13:17" x14ac:dyDescent="0.2">
      <c r="M3511" s="49" t="s">
        <v>443</v>
      </c>
      <c r="N3511" s="75">
        <f>_xll.qlCalendarAdvance(Calendar,N3510,M3511,"Following",FALSE)</f>
        <v>64146</v>
      </c>
      <c r="O3511" s="75" t="e">
        <f>_xll.qlInterestRateIndexValueDate(Index,N3511)</f>
        <v>#VALUE!</v>
      </c>
      <c r="P3511" s="72" t="e">
        <v>#N/A</v>
      </c>
      <c r="Q3511" s="72" t="e">
        <v>#N/A</v>
      </c>
    </row>
    <row r="3512" spans="13:17" x14ac:dyDescent="0.2">
      <c r="M3512" s="49" t="s">
        <v>443</v>
      </c>
      <c r="N3512" s="75">
        <f>_xll.qlCalendarAdvance(Calendar,N3511,M3512,"Following",FALSE)</f>
        <v>64153</v>
      </c>
      <c r="O3512" s="75" t="e">
        <f>_xll.qlInterestRateIndexValueDate(Index,N3512)</f>
        <v>#VALUE!</v>
      </c>
      <c r="P3512" s="72" t="e">
        <v>#N/A</v>
      </c>
      <c r="Q3512" s="72" t="e">
        <v>#N/A</v>
      </c>
    </row>
    <row r="3513" spans="13:17" x14ac:dyDescent="0.2">
      <c r="M3513" s="49" t="s">
        <v>443</v>
      </c>
      <c r="N3513" s="75">
        <f>_xll.qlCalendarAdvance(Calendar,N3512,M3513,"Following",FALSE)</f>
        <v>64160</v>
      </c>
      <c r="O3513" s="75" t="e">
        <f>_xll.qlInterestRateIndexValueDate(Index,N3513)</f>
        <v>#VALUE!</v>
      </c>
      <c r="P3513" s="72" t="e">
        <v>#N/A</v>
      </c>
      <c r="Q3513" s="72" t="e">
        <v>#N/A</v>
      </c>
    </row>
    <row r="3514" spans="13:17" x14ac:dyDescent="0.2">
      <c r="M3514" s="49" t="s">
        <v>443</v>
      </c>
      <c r="N3514" s="75">
        <f>_xll.qlCalendarAdvance(Calendar,N3513,M3514,"Following",FALSE)</f>
        <v>64167</v>
      </c>
      <c r="O3514" s="75" t="e">
        <f>_xll.qlInterestRateIndexValueDate(Index,N3514)</f>
        <v>#VALUE!</v>
      </c>
      <c r="P3514" s="72" t="e">
        <v>#N/A</v>
      </c>
      <c r="Q3514" s="72" t="e">
        <v>#N/A</v>
      </c>
    </row>
    <row r="3515" spans="13:17" x14ac:dyDescent="0.2">
      <c r="M3515" s="49" t="s">
        <v>443</v>
      </c>
      <c r="N3515" s="75">
        <f>_xll.qlCalendarAdvance(Calendar,N3514,M3515,"Following",FALSE)</f>
        <v>64174</v>
      </c>
      <c r="O3515" s="75" t="e">
        <f>_xll.qlInterestRateIndexValueDate(Index,N3515)</f>
        <v>#VALUE!</v>
      </c>
      <c r="P3515" s="72" t="e">
        <v>#N/A</v>
      </c>
      <c r="Q3515" s="72" t="e">
        <v>#N/A</v>
      </c>
    </row>
    <row r="3516" spans="13:17" x14ac:dyDescent="0.2">
      <c r="M3516" s="49" t="s">
        <v>443</v>
      </c>
      <c r="N3516" s="75">
        <f>_xll.qlCalendarAdvance(Calendar,N3515,M3516,"Following",FALSE)</f>
        <v>64181</v>
      </c>
      <c r="O3516" s="75" t="e">
        <f>_xll.qlInterestRateIndexValueDate(Index,N3516)</f>
        <v>#VALUE!</v>
      </c>
      <c r="P3516" s="72" t="e">
        <v>#N/A</v>
      </c>
      <c r="Q3516" s="72" t="e">
        <v>#N/A</v>
      </c>
    </row>
    <row r="3517" spans="13:17" x14ac:dyDescent="0.2">
      <c r="M3517" s="49" t="s">
        <v>443</v>
      </c>
      <c r="N3517" s="75">
        <f>_xll.qlCalendarAdvance(Calendar,N3516,M3517,"Following",FALSE)</f>
        <v>64188</v>
      </c>
      <c r="O3517" s="75" t="e">
        <f>_xll.qlInterestRateIndexValueDate(Index,N3517)</f>
        <v>#VALUE!</v>
      </c>
      <c r="P3517" s="72" t="e">
        <v>#N/A</v>
      </c>
      <c r="Q3517" s="72" t="e">
        <v>#N/A</v>
      </c>
    </row>
    <row r="3518" spans="13:17" x14ac:dyDescent="0.2">
      <c r="M3518" s="49" t="s">
        <v>443</v>
      </c>
      <c r="N3518" s="75">
        <f>_xll.qlCalendarAdvance(Calendar,N3517,M3518,"Following",FALSE)</f>
        <v>64195</v>
      </c>
      <c r="O3518" s="75" t="e">
        <f>_xll.qlInterestRateIndexValueDate(Index,N3518)</f>
        <v>#VALUE!</v>
      </c>
      <c r="P3518" s="72" t="e">
        <v>#N/A</v>
      </c>
      <c r="Q3518" s="72" t="e">
        <v>#N/A</v>
      </c>
    </row>
    <row r="3519" spans="13:17" x14ac:dyDescent="0.2">
      <c r="M3519" s="49" t="s">
        <v>443</v>
      </c>
      <c r="N3519" s="75">
        <f>_xll.qlCalendarAdvance(Calendar,N3518,M3519,"Following",FALSE)</f>
        <v>64202</v>
      </c>
      <c r="O3519" s="75" t="e">
        <f>_xll.qlInterestRateIndexValueDate(Index,N3519)</f>
        <v>#VALUE!</v>
      </c>
      <c r="P3519" s="72" t="e">
        <v>#N/A</v>
      </c>
      <c r="Q3519" s="72" t="e">
        <v>#N/A</v>
      </c>
    </row>
    <row r="3520" spans="13:17" x14ac:dyDescent="0.2">
      <c r="M3520" s="49" t="s">
        <v>443</v>
      </c>
      <c r="N3520" s="75">
        <f>_xll.qlCalendarAdvance(Calendar,N3519,M3520,"Following",FALSE)</f>
        <v>64209</v>
      </c>
      <c r="O3520" s="75" t="e">
        <f>_xll.qlInterestRateIndexValueDate(Index,N3520)</f>
        <v>#VALUE!</v>
      </c>
      <c r="P3520" s="72" t="e">
        <v>#N/A</v>
      </c>
      <c r="Q3520" s="72" t="e">
        <v>#N/A</v>
      </c>
    </row>
    <row r="3521" spans="13:17" x14ac:dyDescent="0.2">
      <c r="M3521" s="49" t="s">
        <v>443</v>
      </c>
      <c r="N3521" s="75">
        <f>_xll.qlCalendarAdvance(Calendar,N3520,M3521,"Following",FALSE)</f>
        <v>64216</v>
      </c>
      <c r="O3521" s="75" t="e">
        <f>_xll.qlInterestRateIndexValueDate(Index,N3521)</f>
        <v>#VALUE!</v>
      </c>
      <c r="P3521" s="72" t="e">
        <v>#N/A</v>
      </c>
      <c r="Q3521" s="72" t="e">
        <v>#N/A</v>
      </c>
    </row>
    <row r="3522" spans="13:17" x14ac:dyDescent="0.2">
      <c r="M3522" s="49" t="s">
        <v>443</v>
      </c>
      <c r="N3522" s="75">
        <f>_xll.qlCalendarAdvance(Calendar,N3521,M3522,"Following",FALSE)</f>
        <v>64223</v>
      </c>
      <c r="O3522" s="75" t="e">
        <f>_xll.qlInterestRateIndexValueDate(Index,N3522)</f>
        <v>#VALUE!</v>
      </c>
      <c r="P3522" s="72" t="e">
        <v>#N/A</v>
      </c>
      <c r="Q3522" s="72" t="e">
        <v>#N/A</v>
      </c>
    </row>
    <row r="3523" spans="13:17" x14ac:dyDescent="0.2">
      <c r="M3523" s="49" t="s">
        <v>443</v>
      </c>
      <c r="N3523" s="75">
        <f>_xll.qlCalendarAdvance(Calendar,N3522,M3523,"Following",FALSE)</f>
        <v>64230</v>
      </c>
      <c r="O3523" s="75" t="e">
        <f>_xll.qlInterestRateIndexValueDate(Index,N3523)</f>
        <v>#VALUE!</v>
      </c>
      <c r="P3523" s="72" t="e">
        <v>#N/A</v>
      </c>
      <c r="Q3523" s="72" t="e">
        <v>#N/A</v>
      </c>
    </row>
    <row r="3524" spans="13:17" x14ac:dyDescent="0.2">
      <c r="M3524" s="49" t="s">
        <v>443</v>
      </c>
      <c r="N3524" s="75">
        <f>_xll.qlCalendarAdvance(Calendar,N3523,M3524,"Following",FALSE)</f>
        <v>64237</v>
      </c>
      <c r="O3524" s="75" t="e">
        <f>_xll.qlInterestRateIndexValueDate(Index,N3524)</f>
        <v>#VALUE!</v>
      </c>
      <c r="P3524" s="72" t="e">
        <v>#N/A</v>
      </c>
      <c r="Q3524" s="72" t="e">
        <v>#N/A</v>
      </c>
    </row>
    <row r="3525" spans="13:17" x14ac:dyDescent="0.2">
      <c r="M3525" s="49" t="s">
        <v>443</v>
      </c>
      <c r="N3525" s="75">
        <f>_xll.qlCalendarAdvance(Calendar,N3524,M3525,"Following",FALSE)</f>
        <v>64244</v>
      </c>
      <c r="O3525" s="75" t="e">
        <f>_xll.qlInterestRateIndexValueDate(Index,N3525)</f>
        <v>#VALUE!</v>
      </c>
      <c r="P3525" s="72" t="e">
        <v>#N/A</v>
      </c>
      <c r="Q3525" s="72" t="e">
        <v>#N/A</v>
      </c>
    </row>
    <row r="3526" spans="13:17" x14ac:dyDescent="0.2">
      <c r="M3526" s="49" t="s">
        <v>443</v>
      </c>
      <c r="N3526" s="75">
        <f>_xll.qlCalendarAdvance(Calendar,N3525,M3526,"Following",FALSE)</f>
        <v>64251</v>
      </c>
      <c r="O3526" s="75" t="e">
        <f>_xll.qlInterestRateIndexValueDate(Index,N3526)</f>
        <v>#VALUE!</v>
      </c>
      <c r="P3526" s="72" t="e">
        <v>#N/A</v>
      </c>
      <c r="Q3526" s="72" t="e">
        <v>#N/A</v>
      </c>
    </row>
    <row r="3527" spans="13:17" x14ac:dyDescent="0.2">
      <c r="M3527" s="49" t="s">
        <v>443</v>
      </c>
      <c r="N3527" s="75">
        <f>_xll.qlCalendarAdvance(Calendar,N3526,M3527,"Following",FALSE)</f>
        <v>64258</v>
      </c>
      <c r="O3527" s="75" t="e">
        <f>_xll.qlInterestRateIndexValueDate(Index,N3527)</f>
        <v>#VALUE!</v>
      </c>
      <c r="P3527" s="72" t="e">
        <v>#N/A</v>
      </c>
      <c r="Q3527" s="72" t="e">
        <v>#N/A</v>
      </c>
    </row>
    <row r="3528" spans="13:17" x14ac:dyDescent="0.2">
      <c r="M3528" s="49" t="s">
        <v>443</v>
      </c>
      <c r="N3528" s="75">
        <f>_xll.qlCalendarAdvance(Calendar,N3527,M3528,"Following",FALSE)</f>
        <v>64265</v>
      </c>
      <c r="O3528" s="75" t="e">
        <f>_xll.qlInterestRateIndexValueDate(Index,N3528)</f>
        <v>#VALUE!</v>
      </c>
      <c r="P3528" s="72" t="e">
        <v>#N/A</v>
      </c>
      <c r="Q3528" s="72" t="e">
        <v>#N/A</v>
      </c>
    </row>
    <row r="3529" spans="13:17" x14ac:dyDescent="0.2">
      <c r="M3529" s="49" t="s">
        <v>443</v>
      </c>
      <c r="N3529" s="75">
        <f>_xll.qlCalendarAdvance(Calendar,N3528,M3529,"Following",FALSE)</f>
        <v>64272</v>
      </c>
      <c r="O3529" s="75" t="e">
        <f>_xll.qlInterestRateIndexValueDate(Index,N3529)</f>
        <v>#VALUE!</v>
      </c>
      <c r="P3529" s="72" t="e">
        <v>#N/A</v>
      </c>
      <c r="Q3529" s="72" t="e">
        <v>#N/A</v>
      </c>
    </row>
    <row r="3530" spans="13:17" x14ac:dyDescent="0.2">
      <c r="M3530" s="49" t="s">
        <v>443</v>
      </c>
      <c r="N3530" s="75">
        <f>_xll.qlCalendarAdvance(Calendar,N3529,M3530,"Following",FALSE)</f>
        <v>64280</v>
      </c>
      <c r="O3530" s="75" t="e">
        <f>_xll.qlInterestRateIndexValueDate(Index,N3530)</f>
        <v>#VALUE!</v>
      </c>
      <c r="P3530" s="72" t="e">
        <v>#N/A</v>
      </c>
      <c r="Q3530" s="72" t="e">
        <v>#N/A</v>
      </c>
    </row>
    <row r="3531" spans="13:17" x14ac:dyDescent="0.2">
      <c r="M3531" s="49" t="s">
        <v>443</v>
      </c>
      <c r="N3531" s="75">
        <f>_xll.qlCalendarAdvance(Calendar,N3530,M3531,"Following",FALSE)</f>
        <v>64287</v>
      </c>
      <c r="O3531" s="75" t="e">
        <f>_xll.qlInterestRateIndexValueDate(Index,N3531)</f>
        <v>#VALUE!</v>
      </c>
      <c r="P3531" s="72" t="e">
        <v>#N/A</v>
      </c>
      <c r="Q3531" s="72" t="e">
        <v>#N/A</v>
      </c>
    </row>
    <row r="3532" spans="13:17" x14ac:dyDescent="0.2">
      <c r="M3532" s="49" t="s">
        <v>443</v>
      </c>
      <c r="N3532" s="75">
        <f>_xll.qlCalendarAdvance(Calendar,N3531,M3532,"Following",FALSE)</f>
        <v>64294</v>
      </c>
      <c r="O3532" s="75" t="e">
        <f>_xll.qlInterestRateIndexValueDate(Index,N3532)</f>
        <v>#VALUE!</v>
      </c>
      <c r="P3532" s="72" t="e">
        <v>#N/A</v>
      </c>
      <c r="Q3532" s="72" t="e">
        <v>#N/A</v>
      </c>
    </row>
    <row r="3533" spans="13:17" x14ac:dyDescent="0.2">
      <c r="M3533" s="49" t="s">
        <v>443</v>
      </c>
      <c r="N3533" s="75">
        <f>_xll.qlCalendarAdvance(Calendar,N3532,M3533,"Following",FALSE)</f>
        <v>64301</v>
      </c>
      <c r="O3533" s="75" t="e">
        <f>_xll.qlInterestRateIndexValueDate(Index,N3533)</f>
        <v>#VALUE!</v>
      </c>
      <c r="P3533" s="72" t="e">
        <v>#N/A</v>
      </c>
      <c r="Q3533" s="72" t="e">
        <v>#N/A</v>
      </c>
    </row>
    <row r="3534" spans="13:17" x14ac:dyDescent="0.2">
      <c r="M3534" s="49" t="s">
        <v>443</v>
      </c>
      <c r="N3534" s="75">
        <f>_xll.qlCalendarAdvance(Calendar,N3533,M3534,"Following",FALSE)</f>
        <v>64308</v>
      </c>
      <c r="O3534" s="75" t="e">
        <f>_xll.qlInterestRateIndexValueDate(Index,N3534)</f>
        <v>#VALUE!</v>
      </c>
      <c r="P3534" s="72" t="e">
        <v>#N/A</v>
      </c>
      <c r="Q3534" s="72" t="e">
        <v>#N/A</v>
      </c>
    </row>
    <row r="3535" spans="13:17" x14ac:dyDescent="0.2">
      <c r="M3535" s="49" t="s">
        <v>443</v>
      </c>
      <c r="N3535" s="75">
        <f>_xll.qlCalendarAdvance(Calendar,N3534,M3535,"Following",FALSE)</f>
        <v>64315</v>
      </c>
      <c r="O3535" s="75" t="e">
        <f>_xll.qlInterestRateIndexValueDate(Index,N3535)</f>
        <v>#VALUE!</v>
      </c>
      <c r="P3535" s="72" t="e">
        <v>#N/A</v>
      </c>
      <c r="Q3535" s="72" t="e">
        <v>#N/A</v>
      </c>
    </row>
    <row r="3536" spans="13:17" x14ac:dyDescent="0.2">
      <c r="M3536" s="49" t="s">
        <v>443</v>
      </c>
      <c r="N3536" s="75">
        <f>_xll.qlCalendarAdvance(Calendar,N3535,M3536,"Following",FALSE)</f>
        <v>64322</v>
      </c>
      <c r="O3536" s="75" t="e">
        <f>_xll.qlInterestRateIndexValueDate(Index,N3536)</f>
        <v>#VALUE!</v>
      </c>
      <c r="P3536" s="72" t="e">
        <v>#N/A</v>
      </c>
      <c r="Q3536" s="72" t="e">
        <v>#N/A</v>
      </c>
    </row>
    <row r="3537" spans="13:17" x14ac:dyDescent="0.2">
      <c r="M3537" s="49" t="s">
        <v>443</v>
      </c>
      <c r="N3537" s="75">
        <f>_xll.qlCalendarAdvance(Calendar,N3536,M3537,"Following",FALSE)</f>
        <v>64329</v>
      </c>
      <c r="O3537" s="75" t="e">
        <f>_xll.qlInterestRateIndexValueDate(Index,N3537)</f>
        <v>#VALUE!</v>
      </c>
      <c r="P3537" s="72" t="e">
        <v>#N/A</v>
      </c>
      <c r="Q3537" s="72" t="e">
        <v>#N/A</v>
      </c>
    </row>
    <row r="3538" spans="13:17" x14ac:dyDescent="0.2">
      <c r="M3538" s="49" t="s">
        <v>443</v>
      </c>
      <c r="N3538" s="75">
        <f>_xll.qlCalendarAdvance(Calendar,N3537,M3538,"Following",FALSE)</f>
        <v>64336</v>
      </c>
      <c r="O3538" s="75" t="e">
        <f>_xll.qlInterestRateIndexValueDate(Index,N3538)</f>
        <v>#VALUE!</v>
      </c>
      <c r="P3538" s="72" t="e">
        <v>#N/A</v>
      </c>
      <c r="Q3538" s="72" t="e">
        <v>#N/A</v>
      </c>
    </row>
    <row r="3539" spans="13:17" x14ac:dyDescent="0.2">
      <c r="M3539" s="49" t="s">
        <v>443</v>
      </c>
      <c r="N3539" s="75">
        <f>_xll.qlCalendarAdvance(Calendar,N3538,M3539,"Following",FALSE)</f>
        <v>64343</v>
      </c>
      <c r="O3539" s="75" t="e">
        <f>_xll.qlInterestRateIndexValueDate(Index,N3539)</f>
        <v>#VALUE!</v>
      </c>
      <c r="P3539" s="72" t="e">
        <v>#N/A</v>
      </c>
      <c r="Q3539" s="72" t="e">
        <v>#N/A</v>
      </c>
    </row>
    <row r="3540" spans="13:17" x14ac:dyDescent="0.2">
      <c r="M3540" s="49" t="s">
        <v>443</v>
      </c>
      <c r="N3540" s="75">
        <f>_xll.qlCalendarAdvance(Calendar,N3539,M3540,"Following",FALSE)</f>
        <v>64350</v>
      </c>
      <c r="O3540" s="75" t="e">
        <f>_xll.qlInterestRateIndexValueDate(Index,N3540)</f>
        <v>#VALUE!</v>
      </c>
      <c r="P3540" s="72" t="e">
        <v>#N/A</v>
      </c>
      <c r="Q3540" s="72" t="e">
        <v>#N/A</v>
      </c>
    </row>
    <row r="3541" spans="13:17" x14ac:dyDescent="0.2">
      <c r="M3541" s="49" t="s">
        <v>443</v>
      </c>
      <c r="N3541" s="75">
        <f>_xll.qlCalendarAdvance(Calendar,N3540,M3541,"Following",FALSE)</f>
        <v>64357</v>
      </c>
      <c r="O3541" s="75" t="e">
        <f>_xll.qlInterestRateIndexValueDate(Index,N3541)</f>
        <v>#VALUE!</v>
      </c>
      <c r="P3541" s="72" t="e">
        <v>#N/A</v>
      </c>
      <c r="Q3541" s="72" t="e">
        <v>#N/A</v>
      </c>
    </row>
    <row r="3542" spans="13:17" x14ac:dyDescent="0.2">
      <c r="M3542" s="49" t="s">
        <v>443</v>
      </c>
      <c r="N3542" s="75">
        <f>_xll.qlCalendarAdvance(Calendar,N3541,M3542,"Following",FALSE)</f>
        <v>64364</v>
      </c>
      <c r="O3542" s="75" t="e">
        <f>_xll.qlInterestRateIndexValueDate(Index,N3542)</f>
        <v>#VALUE!</v>
      </c>
      <c r="P3542" s="72" t="e">
        <v>#N/A</v>
      </c>
      <c r="Q3542" s="72" t="e">
        <v>#N/A</v>
      </c>
    </row>
    <row r="3543" spans="13:17" x14ac:dyDescent="0.2">
      <c r="M3543" s="49" t="s">
        <v>443</v>
      </c>
      <c r="N3543" s="75">
        <f>_xll.qlCalendarAdvance(Calendar,N3542,M3543,"Following",FALSE)</f>
        <v>64371</v>
      </c>
      <c r="O3543" s="75" t="e">
        <f>_xll.qlInterestRateIndexValueDate(Index,N3543)</f>
        <v>#VALUE!</v>
      </c>
      <c r="P3543" s="72" t="e">
        <v>#N/A</v>
      </c>
      <c r="Q3543" s="72" t="e">
        <v>#N/A</v>
      </c>
    </row>
    <row r="3544" spans="13:17" x14ac:dyDescent="0.2">
      <c r="M3544" s="49" t="s">
        <v>443</v>
      </c>
      <c r="N3544" s="75">
        <f>_xll.qlCalendarAdvance(Calendar,N3543,M3544,"Following",FALSE)</f>
        <v>64378</v>
      </c>
      <c r="O3544" s="75" t="e">
        <f>_xll.qlInterestRateIndexValueDate(Index,N3544)</f>
        <v>#VALUE!</v>
      </c>
      <c r="P3544" s="72" t="e">
        <v>#N/A</v>
      </c>
      <c r="Q3544" s="72" t="e">
        <v>#N/A</v>
      </c>
    </row>
    <row r="3545" spans="13:17" x14ac:dyDescent="0.2">
      <c r="M3545" s="49" t="s">
        <v>443</v>
      </c>
      <c r="N3545" s="75">
        <f>_xll.qlCalendarAdvance(Calendar,N3544,M3545,"Following",FALSE)</f>
        <v>64385</v>
      </c>
      <c r="O3545" s="75" t="e">
        <f>_xll.qlInterestRateIndexValueDate(Index,N3545)</f>
        <v>#VALUE!</v>
      </c>
      <c r="P3545" s="72" t="e">
        <v>#N/A</v>
      </c>
      <c r="Q3545" s="72" t="e">
        <v>#N/A</v>
      </c>
    </row>
    <row r="3546" spans="13:17" x14ac:dyDescent="0.2">
      <c r="M3546" s="49" t="s">
        <v>443</v>
      </c>
      <c r="N3546" s="75">
        <f>_xll.qlCalendarAdvance(Calendar,N3545,M3546,"Following",FALSE)</f>
        <v>64396</v>
      </c>
      <c r="O3546" s="75" t="e">
        <f>_xll.qlInterestRateIndexValueDate(Index,N3546)</f>
        <v>#VALUE!</v>
      </c>
      <c r="P3546" s="72" t="e">
        <v>#N/A</v>
      </c>
      <c r="Q3546" s="72" t="e">
        <v>#N/A</v>
      </c>
    </row>
    <row r="3547" spans="13:17" x14ac:dyDescent="0.2">
      <c r="M3547" s="49" t="s">
        <v>443</v>
      </c>
      <c r="N3547" s="75">
        <f>_xll.qlCalendarAdvance(Calendar,N3546,M3547,"Following",FALSE)</f>
        <v>64403</v>
      </c>
      <c r="O3547" s="75" t="e">
        <f>_xll.qlInterestRateIndexValueDate(Index,N3547)</f>
        <v>#VALUE!</v>
      </c>
      <c r="P3547" s="72" t="e">
        <v>#N/A</v>
      </c>
      <c r="Q3547" s="72" t="e">
        <v>#N/A</v>
      </c>
    </row>
    <row r="3548" spans="13:17" x14ac:dyDescent="0.2">
      <c r="M3548" s="49" t="s">
        <v>443</v>
      </c>
      <c r="N3548" s="75">
        <f>_xll.qlCalendarAdvance(Calendar,N3547,M3548,"Following",FALSE)</f>
        <v>64410</v>
      </c>
      <c r="O3548" s="75" t="e">
        <f>_xll.qlInterestRateIndexValueDate(Index,N3548)</f>
        <v>#VALUE!</v>
      </c>
      <c r="P3548" s="72" t="e">
        <v>#N/A</v>
      </c>
      <c r="Q3548" s="72" t="e">
        <v>#N/A</v>
      </c>
    </row>
    <row r="3549" spans="13:17" x14ac:dyDescent="0.2">
      <c r="M3549" s="49" t="s">
        <v>443</v>
      </c>
      <c r="N3549" s="75">
        <f>_xll.qlCalendarAdvance(Calendar,N3548,M3549,"Following",FALSE)</f>
        <v>64417</v>
      </c>
      <c r="O3549" s="75" t="e">
        <f>_xll.qlInterestRateIndexValueDate(Index,N3549)</f>
        <v>#VALUE!</v>
      </c>
      <c r="P3549" s="72" t="e">
        <v>#N/A</v>
      </c>
      <c r="Q3549" s="72" t="e">
        <v>#N/A</v>
      </c>
    </row>
    <row r="3550" spans="13:17" x14ac:dyDescent="0.2">
      <c r="M3550" s="49" t="s">
        <v>443</v>
      </c>
      <c r="N3550" s="75">
        <f>_xll.qlCalendarAdvance(Calendar,N3549,M3550,"Following",FALSE)</f>
        <v>64424</v>
      </c>
      <c r="O3550" s="75" t="e">
        <f>_xll.qlInterestRateIndexValueDate(Index,N3550)</f>
        <v>#VALUE!</v>
      </c>
      <c r="P3550" s="72" t="e">
        <v>#N/A</v>
      </c>
      <c r="Q3550" s="72" t="e">
        <v>#N/A</v>
      </c>
    </row>
    <row r="3551" spans="13:17" x14ac:dyDescent="0.2">
      <c r="M3551" s="50" t="s">
        <v>443</v>
      </c>
      <c r="N3551" s="76">
        <f>_xll.qlCalendarAdvance(Calendar,N3550,M3551,"Following",FALSE)</f>
        <v>64431</v>
      </c>
      <c r="O3551" s="76" t="e">
        <f>_xll.qlInterestRateIndexValueDate(Index,N3551)</f>
        <v>#VALUE!</v>
      </c>
      <c r="P3551" s="73" t="e">
        <v>#N/A</v>
      </c>
      <c r="Q3551" s="73" t="e">
        <v>#N/A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Length1">
              <controlPr defaultSize="0" print="0" autoFill="0" autoPict="0" macro="[0]!grphUpdate">
                <anchor moveWithCells="1" sizeWithCells="1">
                  <from>
                    <xdr:col>8</xdr:col>
                    <xdr:colOff>114300</xdr:colOff>
                    <xdr:row>17</xdr:row>
                    <xdr:rowOff>0</xdr:rowOff>
                  </from>
                  <to>
                    <xdr:col>9</xdr:col>
                    <xdr:colOff>104775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Length2">
              <controlPr defaultSize="0" print="0" autoFill="0" autoPict="0" macro="[0]!grphUpdate">
                <anchor moveWithCells="1" sizeWithCells="1">
                  <from>
                    <xdr:col>8</xdr:col>
                    <xdr:colOff>114300</xdr:colOff>
                    <xdr:row>21</xdr:row>
                    <xdr:rowOff>28575</xdr:rowOff>
                  </from>
                  <to>
                    <xdr:col>9</xdr:col>
                    <xdr:colOff>104775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Length3">
              <controlPr defaultSize="0" print="0" autoFill="0" autoPict="0" macro="[0]!grphUpdate">
                <anchor moveWithCells="1" sizeWithCells="1">
                  <from>
                    <xdr:col>8</xdr:col>
                    <xdr:colOff>114300</xdr:colOff>
                    <xdr:row>25</xdr:row>
                    <xdr:rowOff>47625</xdr:rowOff>
                  </from>
                  <to>
                    <xdr:col>9</xdr:col>
                    <xdr:colOff>104775</xdr:colOff>
                    <xdr:row>27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Length4">
              <controlPr defaultSize="0" print="0" autoFill="0" autoPict="0" macro="[0]!grphUpdate">
                <anchor moveWithCells="1" sizeWithCells="1">
                  <from>
                    <xdr:col>8</xdr:col>
                    <xdr:colOff>114300</xdr:colOff>
                    <xdr:row>29</xdr:row>
                    <xdr:rowOff>76200</xdr:rowOff>
                  </from>
                  <to>
                    <xdr:col>9</xdr:col>
                    <xdr:colOff>104775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Length5">
              <controlPr defaultSize="0" print="0" autoFill="0" autoPict="0" macro="[0]!grphUpdate">
                <anchor moveWithCells="1" sizeWithCells="1">
                  <from>
                    <xdr:col>8</xdr:col>
                    <xdr:colOff>114300</xdr:colOff>
                    <xdr:row>33</xdr:row>
                    <xdr:rowOff>104775</xdr:rowOff>
                  </from>
                  <to>
                    <xdr:col>9</xdr:col>
                    <xdr:colOff>104775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Length6">
              <controlPr defaultSize="0" print="0" autoFill="0" autoPict="0" macro="[0]!grphUpdate">
                <anchor moveWithCells="1" sizeWithCells="1">
                  <from>
                    <xdr:col>8</xdr:col>
                    <xdr:colOff>114300</xdr:colOff>
                    <xdr:row>37</xdr:row>
                    <xdr:rowOff>123825</xdr:rowOff>
                  </from>
                  <to>
                    <xdr:col>9</xdr:col>
                    <xdr:colOff>104775</xdr:colOff>
                    <xdr:row>40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Length7">
              <controlPr defaultSize="0" print="0" autoFill="0" autoPict="0" macro="[0]!grphUpdate">
                <anchor moveWithCells="1" sizeWithCells="1">
                  <from>
                    <xdr:col>8</xdr:col>
                    <xdr:colOff>114300</xdr:colOff>
                    <xdr:row>42</xdr:row>
                    <xdr:rowOff>9525</xdr:rowOff>
                  </from>
                  <to>
                    <xdr:col>9</xdr:col>
                    <xdr:colOff>104775</xdr:colOff>
                    <xdr:row>44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29</vt:i4>
      </vt:variant>
    </vt:vector>
  </HeadingPairs>
  <TitlesOfParts>
    <vt:vector size="44" baseType="lpstr">
      <vt:lpstr>HaganWestStressCase (slide 16)</vt:lpstr>
      <vt:lpstr>ImpicitFRA-MarketFRA (slide 31)</vt:lpstr>
      <vt:lpstr>ImpactEoniaDiscount (slide 72)</vt:lpstr>
      <vt:lpstr>General Settings</vt:lpstr>
      <vt:lpstr>Indexes</vt:lpstr>
      <vt:lpstr>OIS</vt:lpstr>
      <vt:lpstr>FRA</vt:lpstr>
      <vt:lpstr>Future</vt:lpstr>
      <vt:lpstr>Swap</vt:lpstr>
      <vt:lpstr>EURON</vt:lpstr>
      <vt:lpstr>EURON Analysis</vt:lpstr>
      <vt:lpstr>EUR3M</vt:lpstr>
      <vt:lpstr>EUR3M Analysis</vt:lpstr>
      <vt:lpstr>EUR6M</vt:lpstr>
      <vt:lpstr>EUR6M Analysis</vt:lpstr>
      <vt:lpstr>Calendar</vt:lpstr>
      <vt:lpstr>Currency</vt:lpstr>
      <vt:lpstr>'EUR3M Analysis'!DataTable</vt:lpstr>
      <vt:lpstr>'EUR6M Analysis'!DataTable</vt:lpstr>
      <vt:lpstr>'EURON Analysis'!DataTable</vt:lpstr>
      <vt:lpstr>Discounting</vt:lpstr>
      <vt:lpstr>Eonia</vt:lpstr>
      <vt:lpstr>EUR3M</vt:lpstr>
      <vt:lpstr>EUR6M</vt:lpstr>
      <vt:lpstr>Euribor3M</vt:lpstr>
      <vt:lpstr>Euribor6M</vt:lpstr>
      <vt:lpstr>EURON</vt:lpstr>
      <vt:lpstr>EvaluationDate</vt:lpstr>
      <vt:lpstr>'EUR3M Analysis'!Index</vt:lpstr>
      <vt:lpstr>'EUR6M Analysis'!Index</vt:lpstr>
      <vt:lpstr>'EURON Analysis'!Index</vt:lpstr>
      <vt:lpstr>'EUR3M Analysis'!OvernightIndex</vt:lpstr>
      <vt:lpstr>'EUR6M Analysis'!OvernightIndex</vt:lpstr>
      <vt:lpstr>Overwrite</vt:lpstr>
      <vt:lpstr>Permanent</vt:lpstr>
      <vt:lpstr>'EUR3M Analysis'!RecalcTrigger</vt:lpstr>
      <vt:lpstr>'EUR6M Analysis'!RecalcTrigger</vt:lpstr>
      <vt:lpstr>'EURON Analysis'!RecalcTrigger</vt:lpstr>
      <vt:lpstr>SettlementDate</vt:lpstr>
      <vt:lpstr>SettlementDays</vt:lpstr>
      <vt:lpstr>'EUR3M Analysis'!Stop</vt:lpstr>
      <vt:lpstr>'EUR6M Analysis'!Stop</vt:lpstr>
      <vt:lpstr>'EURON Analysis'!Stop</vt:lpstr>
      <vt:lpstr>Trigger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ZANZI MADDALENA</dc:creator>
  <cp:lastModifiedBy>FONDI STEFANO</cp:lastModifiedBy>
  <dcterms:created xsi:type="dcterms:W3CDTF">2015-03-10T15:16:42Z</dcterms:created>
  <dcterms:modified xsi:type="dcterms:W3CDTF">2016-05-25T09:13:59Z</dcterms:modified>
</cp:coreProperties>
</file>